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13-2024\"/>
    </mc:Choice>
  </mc:AlternateContent>
  <bookViews>
    <workbookView xWindow="0" yWindow="0" windowWidth="28800" windowHeight="12210" tabRatio="783" activeTab="10"/>
  </bookViews>
  <sheets>
    <sheet name="DER-ES" sheetId="4" r:id="rId1"/>
    <sheet name="IDER-ES" sheetId="12" r:id="rId2"/>
    <sheet name="SINAPI" sheetId="1" r:id="rId3"/>
    <sheet name="ISINAPI" sheetId="2" r:id="rId4"/>
    <sheet name="SICRO" sheetId="21" r:id="rId5"/>
    <sheet name="SCO-RIO" sheetId="13" r:id="rId6"/>
    <sheet name="DADOS" sheetId="17" state="hidden" r:id="rId7"/>
    <sheet name="Auxiliar" sheetId="7" state="hidden" r:id="rId8"/>
    <sheet name="BDI" sheetId="23" state="hidden" r:id="rId9"/>
    <sheet name="CURVA ABC" sheetId="20" state="hidden" r:id="rId10"/>
    <sheet name="ORCAMENTO" sheetId="8" r:id="rId11"/>
    <sheet name="MEMÓRIA DE CÁLCULO" sheetId="14" r:id="rId12"/>
    <sheet name="COMPOSIÇAO" sheetId="22" r:id="rId13"/>
    <sheet name="CRONOGRAMA" sheetId="16" r:id="rId14"/>
    <sheet name="MERCADO" sheetId="24" r:id="rId15"/>
  </sheets>
  <externalReferences>
    <externalReference r:id="rId16"/>
  </externalReferences>
  <definedNames>
    <definedName name="____xlnm.Print_Area" localSheetId="14">#REF!</definedName>
    <definedName name="____xlnm.Print_Area">#REF!</definedName>
    <definedName name="___xlnm._FilterDatabase" localSheetId="14">#REF!</definedName>
    <definedName name="___xlnm._FilterDatabase">#REF!</definedName>
    <definedName name="___xlnm.Print_Area_1" localSheetId="14">#REF!</definedName>
    <definedName name="___xlnm.Print_Area_1">#REF!</definedName>
    <definedName name="___xlnm.Print_Area_2" localSheetId="14">#REF!</definedName>
    <definedName name="___xlnm.Print_Area_2">#REF!</definedName>
    <definedName name="__xlnm._FilterDatabase" localSheetId="14">#REF!</definedName>
    <definedName name="__xlnm._FilterDatabase">#REF!</definedName>
    <definedName name="__xlnm.Print_Area" localSheetId="14">#REF!</definedName>
    <definedName name="__xlnm.Print_Area">#REF!</definedName>
    <definedName name="__xlnm.Print_Area_1" localSheetId="14">#REF!</definedName>
    <definedName name="__xlnm.Print_Area_1">#REF!</definedName>
    <definedName name="__xlnm.Print_Area_2" localSheetId="14">#REF!</definedName>
    <definedName name="__xlnm.Print_Area_2">#REF!</definedName>
    <definedName name="_Fill">#N/A</definedName>
    <definedName name="_Fill_1">#N/A</definedName>
    <definedName name="_Fill_2">#N/A</definedName>
    <definedName name="_Fill_3">#N/A</definedName>
    <definedName name="_Fill_4">#N/A</definedName>
    <definedName name="_xlnm._FilterDatabase" localSheetId="1" hidden="1">'IDER-ES'!$A$2:$D$2</definedName>
    <definedName name="_xlnm._FilterDatabase" localSheetId="10" hidden="1">ORCAMENTO!$A$4:$AF$4</definedName>
    <definedName name="_xlnm._FilterDatabase" localSheetId="5" hidden="1">'SCO-RIO'!$A$2:$D$5747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8">BDI!$B$1:$E$52</definedName>
    <definedName name="_xlnm.Print_Area" localSheetId="12">COMPOSIÇAO!$A$1:$K$31</definedName>
    <definedName name="_xlnm.Print_Area" localSheetId="13">CRONOGRAMA!$A$1:$F$117</definedName>
    <definedName name="_xlnm.Print_Area" localSheetId="9">'CURVA ABC'!$B$3:$H$253</definedName>
    <definedName name="_xlnm.Print_Area" localSheetId="11">'MEMÓRIA DE CÁLCULO'!$A$1:$H$333</definedName>
    <definedName name="_xlnm.Print_Area" localSheetId="14">MERCADO!$B$2:$F$23</definedName>
    <definedName name="_xlnm.Print_Area" localSheetId="10">ORCAMENTO!$B$1:$J$71</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 localSheetId="8">#REF!</definedName>
    <definedName name="BDI" comment="BDI" localSheetId="12">#REF!</definedName>
    <definedName name="BDI" comment="BDI" localSheetId="14">#REF!</definedName>
    <definedName name="BDI" comment="BDI" localSheetId="4">#REF!</definedName>
    <definedName name="BDI" comment="BDI">#REF!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 localSheetId="8">SUMIF(#REF!,"IR5101",#REF!)+SUMIF(#REF!,"IR5102",#REF!)+SUMIF(#REF!,"IR5103",#REF!)+ SUMIF(#REF!,"IR5104",#REF!) + SUMIF(#REF!,"IR5105",#REF!)+ SUMIF(#REF!,"IR5106",#REF!)+ SUMIF(#REF!,"IR5107",#REF!)</definedName>
    <definedName name="CUSTO_ADM_LOCAL_E_MOBILIZACAO" localSheetId="12">SUMIF(#REF!,"IR5101",#REF!)+SUMIF(#REF!,"IR5102",#REF!)+SUMIF(#REF!,"IR5103",#REF!)+ SUMIF(#REF!,"IR5104",#REF!) + SUMIF(#REF!,"IR5105",#REF!)+ SUMIF(#REF!,"IR5106",#REF!)+ SUMIF(#REF!,"IR5107",#REF!)</definedName>
    <definedName name="CUSTO_ADM_LOCAL_E_MOBILIZACAO" localSheetId="14">SUMIF(#REF!,"IR5101",#REF!)+SUMIF(#REF!,"IR5102",#REF!)+SUMIF(#REF!,"IR5103",#REF!)+ SUMIF(#REF!,"IR5104",#REF!) + SUMIF(#REF!,"IR5105",#REF!)+ SUMIF(#REF!,"IR5106",#REF!)+ SUMIF(#REF!,"IR5107",#REF!)</definedName>
    <definedName name="CUSTO_ADM_LOCAL_E_MOBILIZACAO">SUMIF(#REF!,"IR5101",#REF!)+SUMIF(#REF!,"IR5102",#REF!)+SUMIF(#REF!,"IR5103",#REF!)+ SUMIF(#REF!,"IR5104",#REF!) + SUMIF(#REF!,"IR5105",#REF!)+ SUMIF(#REF!,"IR5106",#REF!)+ SUMIF(#REF!,"IR5107",#REF!)</definedName>
    <definedName name="CUSTO_TREIN._GERAL" localSheetId="12">#REF!</definedName>
    <definedName name="CUSTO_TREIN._GERAL" localSheetId="14">#REF!</definedName>
    <definedName name="CUSTO_TREIN._GERAL">#REF!</definedName>
    <definedName name="DADOS" comment="Lista Suspensa" localSheetId="8">[1]DADOS!$A$6:$A$13</definedName>
    <definedName name="DADOS" localSheetId="12">#REF!</definedName>
    <definedName name="DADOS" localSheetId="14">#REF!</definedName>
    <definedName name="DADOS" comment="Lista Suspensa" localSheetId="4">#REF!</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 localSheetId="8">[1]DADOS!$A$2:$A$3</definedName>
    <definedName name="ETAPA" localSheetId="12">#REF!</definedName>
    <definedName name="ETAPA" localSheetId="14">#REF!</definedName>
    <definedName name="ETAPA" localSheetId="4">#REF!</definedName>
    <definedName name="ETAPA">DADOS!$A$2:$A$3</definedName>
    <definedName name="EXAME_GERAL" localSheetId="8">#REF!</definedName>
    <definedName name="EXAME_GERAL" localSheetId="12">#REF!</definedName>
    <definedName name="EXAME_GERAL" localSheetId="14">#REF!</definedName>
    <definedName name="EXAME_GERAL">#REF!</definedName>
    <definedName name="EXAMES" localSheetId="12">#REF!</definedName>
    <definedName name="EXAMES" localSheetId="14">#REF!</definedName>
    <definedName name="EXAMES">#REF!</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 localSheetId="8">{"'Plan1 (2)'!$A$5:$F$63"}</definedName>
    <definedName name="HTML_Control" localSheetId="12">{"'Plan1 (2)'!$A$5:$F$63"}</definedName>
    <definedName name="HTML_Control" localSheetId="14">{"'Plan1 (2)'!$A$5:$F$63"}</definedName>
    <definedName name="HTML_Control">{"'Plan1 (2)'!$A$5:$F$63"}</definedName>
    <definedName name="HTML_Control_1" localSheetId="8">{"'Plan1 (2)'!$A$5:$F$63"}</definedName>
    <definedName name="HTML_Control_1" localSheetId="12">{"'Plan1 (2)'!$A$5:$F$63"}</definedName>
    <definedName name="HTML_Control_1" localSheetId="14">{"'Plan1 (2)'!$A$5:$F$63"}</definedName>
    <definedName name="HTML_Control_1">{"'Plan1 (2)'!$A$5:$F$63"}</definedName>
    <definedName name="HTML_Control_2" localSheetId="8">{"'Plan1 (2)'!$A$5:$F$63"}</definedName>
    <definedName name="HTML_Control_2" localSheetId="12">{"'Plan1 (2)'!$A$5:$F$63"}</definedName>
    <definedName name="HTML_Control_2" localSheetId="14">{"'Plan1 (2)'!$A$5:$F$63"}</definedName>
    <definedName name="HTML_Control_2">{"'Plan1 (2)'!$A$5:$F$63"}</definedName>
    <definedName name="HTML_Control_3" localSheetId="8">{"'Plan1 (2)'!$A$5:$F$63"}</definedName>
    <definedName name="HTML_Control_3" localSheetId="12">{"'Plan1 (2)'!$A$5:$F$63"}</definedName>
    <definedName name="HTML_Control_3" localSheetId="14">{"'Plan1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 localSheetId="8">{"'Plan1 (2)'!$A$5:$F$63"}</definedName>
    <definedName name="i" localSheetId="12">{"'Plan1 (2)'!$A$5:$F$63"}</definedName>
    <definedName name="i" localSheetId="14">{"'Plan1 (2)'!$A$5:$F$63"}</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 localSheetId="8">{"'Plan1 (2)'!$A$5:$F$63"}</definedName>
    <definedName name="luis" localSheetId="12">{"'Plan1 (2)'!$A$5:$F$63"}</definedName>
    <definedName name="luis" localSheetId="14">{"'Plan1 (2)'!$A$5:$F$63"}</definedName>
    <definedName name="luis">{"'Plan1 (2)'!$A$5:$F$63"}</definedName>
    <definedName name="luis_1" localSheetId="8">{"'Plan1 (2)'!$A$5:$F$63"}</definedName>
    <definedName name="luis_1" localSheetId="12">{"'Plan1 (2)'!$A$5:$F$63"}</definedName>
    <definedName name="luis_1" localSheetId="14">{"'Plan1 (2)'!$A$5:$F$63"}</definedName>
    <definedName name="luis_1">{"'Plan1 (2)'!$A$5:$F$63"}</definedName>
    <definedName name="luis_2" localSheetId="8">{"'Plan1 (2)'!$A$5:$F$63"}</definedName>
    <definedName name="luis_2" localSheetId="12">{"'Plan1 (2)'!$A$5:$F$63"}</definedName>
    <definedName name="luis_2" localSheetId="14">{"'Plan1 (2)'!$A$5:$F$63"}</definedName>
    <definedName name="luis_2">{"'Plan1 (2)'!$A$5:$F$63"}</definedName>
    <definedName name="luis_3" localSheetId="8">{"'Plan1 (2)'!$A$5:$F$63"}</definedName>
    <definedName name="luis_3" localSheetId="12">{"'Plan1 (2)'!$A$5:$F$63"}</definedName>
    <definedName name="luis_3" localSheetId="14">{"'Plan1 (2)'!$A$5:$F$63"}</definedName>
    <definedName name="luis_3">{"'Plan1 (2)'!$A$5:$F$63"}</definedName>
    <definedName name="mattubcust">#N/A</definedName>
    <definedName name="mattubcust_1">#N/A</definedName>
    <definedName name="mattubcust_2">#N/A</definedName>
    <definedName name="mattubcust_3">#N/A</definedName>
    <definedName name="MEDIA_SALARIOS" localSheetId="8">INDIRECT(CONCATENATE("GERAL_TABELAS!DC",(2+MATCH(,#REF!,0))))</definedName>
    <definedName name="MEDIA_SALARIOS" localSheetId="12">INDIRECT(CONCATENATE("GERAL_TABELAS!DC",(2+MATCH(,#REF!,0))))</definedName>
    <definedName name="MEDIA_SALARIOS" localSheetId="14">INDIRECT(CONCATENATE("GERAL_TABELAS!DC",(2+MATCH(,#REF!,0))))</definedName>
    <definedName name="MEDIA_SALARIOS">INDIRECT(CONCATENATE("GERAL_TABELAS!DC",(2+MATCH(,#REF!,0))))</definedName>
    <definedName name="MINAS" localSheetId="8">#REF!</definedName>
    <definedName name="MINAS" localSheetId="12">#REF!</definedName>
    <definedName name="MINAS" localSheetId="14">#REF!</definedName>
    <definedName name="MINAS">#REF!</definedName>
    <definedName name="MOB._DESMOB._EQUIPAMENTOS">#N/A</definedName>
    <definedName name="MOB._DESMOB._PESSOAL">#N/A</definedName>
    <definedName name="Moedas">#N/A</definedName>
    <definedName name="MUNICIPIOS" localSheetId="8">#REF!</definedName>
    <definedName name="MUNICIPIOS" localSheetId="12">#REF!</definedName>
    <definedName name="MUNICIPIOS" localSheetId="14">#REF!</definedName>
    <definedName name="MUNICIPIOS">#REF!</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 localSheetId="12">INDIRECT(CONCATENATE("GERAL_TABELAS!DD",(2+MATCH(,#REF!,0))))</definedName>
    <definedName name="SALARIO_MOD" localSheetId="14">INDIRECT(CONCATENATE("GERAL_TABELAS!DD",(2+MATCH(,#REF!,0))))</definedName>
    <definedName name="SALARIO_MOD">INDIRECT(CONCATENATE("GERAL_TABELAS!DD",(2+MATCH(,#REF!,0))))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 localSheetId="8">#REF!</definedName>
    <definedName name="TREINAMENTO_RAC" localSheetId="12">#REF!</definedName>
    <definedName name="TREINAMENTO_RAC" localSheetId="14">#REF!</definedName>
    <definedName name="TREINAMENTO_RAC">#REF!</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25" i="14" l="1"/>
  <c r="H325" i="14" s="1"/>
  <c r="H323" i="14" s="1"/>
  <c r="G323" i="14"/>
  <c r="B323" i="14"/>
  <c r="H61" i="8"/>
  <c r="I61" i="8" s="1"/>
  <c r="F61" i="8"/>
  <c r="E61" i="8"/>
  <c r="A61" i="8"/>
  <c r="H215" i="14"/>
  <c r="H211" i="14"/>
  <c r="E126" i="14"/>
  <c r="H126" i="14" s="1"/>
  <c r="E125" i="14"/>
  <c r="H125" i="14" s="1"/>
  <c r="E124" i="14"/>
  <c r="H124" i="14" s="1"/>
  <c r="E123" i="14"/>
  <c r="H123" i="14" s="1"/>
  <c r="E122" i="14"/>
  <c r="H122" i="14" s="1"/>
  <c r="H34" i="14"/>
  <c r="H203" i="14"/>
  <c r="H202" i="14"/>
  <c r="H201" i="14"/>
  <c r="H200" i="14"/>
  <c r="H199" i="14"/>
  <c r="H198" i="14"/>
  <c r="H197" i="14"/>
  <c r="H196" i="14"/>
  <c r="H195" i="14"/>
  <c r="H194" i="14"/>
  <c r="H193" i="14"/>
  <c r="H192" i="14"/>
  <c r="H191" i="14"/>
  <c r="H190" i="14"/>
  <c r="H175" i="14"/>
  <c r="H176" i="14"/>
  <c r="H177" i="14"/>
  <c r="H178" i="14"/>
  <c r="H179" i="14"/>
  <c r="H180" i="14"/>
  <c r="H181" i="14"/>
  <c r="H182" i="14"/>
  <c r="H183" i="14"/>
  <c r="H184" i="14"/>
  <c r="H185" i="14"/>
  <c r="H186" i="14"/>
  <c r="H187" i="14"/>
  <c r="H174" i="14"/>
  <c r="H39" i="8"/>
  <c r="I39" i="8" s="1"/>
  <c r="F39" i="8"/>
  <c r="G188" i="14" s="1"/>
  <c r="E39" i="8"/>
  <c r="B188" i="14" s="1"/>
  <c r="A39" i="8"/>
  <c r="H38" i="8"/>
  <c r="I38" i="8" s="1"/>
  <c r="F38" i="8"/>
  <c r="G172" i="14" s="1"/>
  <c r="E38" i="8"/>
  <c r="B172" i="14" s="1"/>
  <c r="A38" i="8"/>
  <c r="A37" i="8"/>
  <c r="H26" i="14"/>
  <c r="H23" i="14" s="1"/>
  <c r="H31" i="14"/>
  <c r="H10" i="8"/>
  <c r="I10" i="8" s="1"/>
  <c r="F10" i="8"/>
  <c r="G23" i="14" s="1"/>
  <c r="E10" i="8"/>
  <c r="B23" i="14" s="1"/>
  <c r="A10" i="8"/>
  <c r="H227" i="14"/>
  <c r="H229" i="14"/>
  <c r="H46" i="8"/>
  <c r="I46" i="8" s="1"/>
  <c r="F46" i="8"/>
  <c r="G229" i="14" s="1"/>
  <c r="E46" i="8"/>
  <c r="B229" i="14" s="1"/>
  <c r="A46" i="8"/>
  <c r="H256" i="14"/>
  <c r="H254" i="14" s="1"/>
  <c r="G53" i="8" s="1"/>
  <c r="M53" i="8" s="1"/>
  <c r="H53" i="8"/>
  <c r="I53" i="8" s="1"/>
  <c r="F53" i="8"/>
  <c r="G254" i="14" s="1"/>
  <c r="E53" i="8"/>
  <c r="B254" i="14" s="1"/>
  <c r="A53" i="8"/>
  <c r="H54" i="14"/>
  <c r="H52" i="14" s="1"/>
  <c r="H20" i="8"/>
  <c r="I20" i="8" s="1"/>
  <c r="F20" i="8"/>
  <c r="G52" i="14" s="1"/>
  <c r="E20" i="8"/>
  <c r="B52" i="14" s="1"/>
  <c r="A20" i="8"/>
  <c r="H45" i="8"/>
  <c r="I45" i="8" s="1"/>
  <c r="F45" i="8"/>
  <c r="G227" i="14" s="1"/>
  <c r="E45" i="8"/>
  <c r="B227" i="14" s="1"/>
  <c r="A45" i="8"/>
  <c r="H15" i="8"/>
  <c r="I15" i="8" s="1"/>
  <c r="F15" i="8"/>
  <c r="G39" i="14" s="1"/>
  <c r="E15" i="8"/>
  <c r="B39" i="14" s="1"/>
  <c r="A15" i="8"/>
  <c r="A52" i="8"/>
  <c r="A54" i="8"/>
  <c r="A55" i="8"/>
  <c r="A56" i="8"/>
  <c r="A57" i="8"/>
  <c r="A58" i="8"/>
  <c r="H223" i="14"/>
  <c r="H219" i="14"/>
  <c r="C85" i="14"/>
  <c r="H85" i="14" s="1"/>
  <c r="C84" i="14"/>
  <c r="H84" i="14" s="1"/>
  <c r="E322" i="14"/>
  <c r="H322" i="14" s="1"/>
  <c r="H320" i="14" s="1"/>
  <c r="G62" i="8" s="1"/>
  <c r="A62" i="8"/>
  <c r="H310" i="14"/>
  <c r="H311" i="14"/>
  <c r="H309" i="14"/>
  <c r="H308" i="14"/>
  <c r="H307" i="14"/>
  <c r="H306" i="14"/>
  <c r="H305" i="14"/>
  <c r="H304" i="14"/>
  <c r="H303" i="14"/>
  <c r="H302" i="14"/>
  <c r="H301" i="14"/>
  <c r="H296" i="14"/>
  <c r="H295" i="14"/>
  <c r="H294" i="14"/>
  <c r="H293" i="14"/>
  <c r="H298" i="14"/>
  <c r="H297" i="14"/>
  <c r="H292" i="14"/>
  <c r="H291" i="14"/>
  <c r="H290" i="14"/>
  <c r="H289" i="14"/>
  <c r="H288" i="14"/>
  <c r="H287" i="14"/>
  <c r="H262" i="14"/>
  <c r="H284" i="14"/>
  <c r="H283" i="14"/>
  <c r="H162" i="14"/>
  <c r="C159" i="14"/>
  <c r="H159" i="14" s="1"/>
  <c r="C163" i="14"/>
  <c r="C161" i="14"/>
  <c r="H161" i="14" s="1"/>
  <c r="H164" i="14"/>
  <c r="C165" i="14"/>
  <c r="H165" i="14" s="1"/>
  <c r="H38" i="14"/>
  <c r="H36" i="14" s="1"/>
  <c r="H40" i="14"/>
  <c r="H39" i="14" s="1"/>
  <c r="H14" i="14"/>
  <c r="E78" i="14"/>
  <c r="H78" i="14" s="1"/>
  <c r="H81" i="14"/>
  <c r="H79" i="14" s="1"/>
  <c r="E28" i="8"/>
  <c r="B79" i="14" s="1"/>
  <c r="F28" i="8"/>
  <c r="G79" i="14" s="1"/>
  <c r="H28" i="8"/>
  <c r="I28" i="8" s="1"/>
  <c r="E29" i="8"/>
  <c r="B82" i="14" s="1"/>
  <c r="F29" i="8"/>
  <c r="G82" i="14" s="1"/>
  <c r="H29" i="8"/>
  <c r="I29" i="8" s="1"/>
  <c r="H49" i="14"/>
  <c r="H50" i="14"/>
  <c r="H45" i="14"/>
  <c r="H44" i="14"/>
  <c r="H46" i="14"/>
  <c r="H51" i="14"/>
  <c r="H22" i="14"/>
  <c r="H21" i="14"/>
  <c r="E168" i="14"/>
  <c r="E169" i="14"/>
  <c r="C169" i="14"/>
  <c r="C171" i="14"/>
  <c r="H171" i="14" s="1"/>
  <c r="C170" i="14"/>
  <c r="C168" i="14"/>
  <c r="D102" i="14"/>
  <c r="B102" i="14"/>
  <c r="B103" i="14"/>
  <c r="D103" i="14"/>
  <c r="D101" i="14"/>
  <c r="B101" i="14"/>
  <c r="D100" i="14"/>
  <c r="B100" i="14"/>
  <c r="D99" i="14"/>
  <c r="B99" i="14"/>
  <c r="D98" i="14"/>
  <c r="B98" i="14"/>
  <c r="D97" i="14"/>
  <c r="B97" i="14"/>
  <c r="D96" i="14"/>
  <c r="B96" i="14"/>
  <c r="D95" i="14"/>
  <c r="B95" i="14"/>
  <c r="D90" i="14"/>
  <c r="D91" i="14"/>
  <c r="D92" i="14"/>
  <c r="D93" i="14"/>
  <c r="D94" i="14"/>
  <c r="D89" i="14"/>
  <c r="B94" i="14"/>
  <c r="B93" i="14"/>
  <c r="B92" i="14"/>
  <c r="B91" i="14"/>
  <c r="B90" i="14"/>
  <c r="B89" i="14"/>
  <c r="H319" i="14"/>
  <c r="H317" i="14" s="1"/>
  <c r="G60" i="8"/>
  <c r="F60" i="8"/>
  <c r="G317" i="14" s="1"/>
  <c r="E60" i="8"/>
  <c r="B317" i="14" s="1"/>
  <c r="A60" i="8"/>
  <c r="D23" i="22"/>
  <c r="E23" i="22"/>
  <c r="H20" i="22"/>
  <c r="I20" i="22" s="1"/>
  <c r="E20" i="22"/>
  <c r="D20" i="22"/>
  <c r="H156" i="14"/>
  <c r="H155" i="14"/>
  <c r="H154" i="14"/>
  <c r="H153" i="14"/>
  <c r="H152" i="14"/>
  <c r="H148" i="14"/>
  <c r="H149" i="14"/>
  <c r="H150" i="14"/>
  <c r="H147" i="14"/>
  <c r="H131" i="14"/>
  <c r="H132" i="14"/>
  <c r="H133" i="14"/>
  <c r="H134" i="14"/>
  <c r="H135" i="14"/>
  <c r="H136" i="14"/>
  <c r="H137" i="14"/>
  <c r="H138" i="14"/>
  <c r="H139" i="14"/>
  <c r="H140" i="14"/>
  <c r="H141" i="14"/>
  <c r="H142" i="14"/>
  <c r="H143" i="14"/>
  <c r="H144" i="14"/>
  <c r="H145" i="14"/>
  <c r="H130" i="14"/>
  <c r="G61" i="8" l="1"/>
  <c r="J61" i="8" s="1"/>
  <c r="G45" i="8"/>
  <c r="J45" i="8" s="1"/>
  <c r="G320" i="14"/>
  <c r="B320" i="14"/>
  <c r="H285" i="14"/>
  <c r="H299" i="14"/>
  <c r="H82" i="14"/>
  <c r="H172" i="14"/>
  <c r="G38" i="8" s="1"/>
  <c r="J38" i="8" s="1"/>
  <c r="H127" i="14"/>
  <c r="H188" i="14"/>
  <c r="G39" i="8" s="1"/>
  <c r="J39" i="8" s="1"/>
  <c r="G46" i="8"/>
  <c r="J46" i="8" s="1"/>
  <c r="H42" i="14"/>
  <c r="H47" i="14"/>
  <c r="G20" i="8"/>
  <c r="J20" i="8" s="1"/>
  <c r="J53" i="8"/>
  <c r="N53" i="8"/>
  <c r="G29" i="8"/>
  <c r="G15" i="8"/>
  <c r="J15" i="8" s="1"/>
  <c r="G28" i="8"/>
  <c r="H169" i="14"/>
  <c r="H96" i="14"/>
  <c r="H100" i="14"/>
  <c r="H91" i="14"/>
  <c r="H95" i="14"/>
  <c r="H92" i="14"/>
  <c r="H97" i="14"/>
  <c r="H94" i="14"/>
  <c r="H93" i="14"/>
  <c r="H90" i="14"/>
  <c r="H170" i="14"/>
  <c r="I18" i="22"/>
  <c r="H56" i="8"/>
  <c r="H55" i="8"/>
  <c r="F56" i="8"/>
  <c r="F55" i="8"/>
  <c r="E56" i="8"/>
  <c r="E55" i="8"/>
  <c r="E1624" i="12" l="1"/>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H168" i="14"/>
  <c r="H166" i="14" s="1"/>
  <c r="G36" i="8" l="1"/>
  <c r="H36" i="8"/>
  <c r="I36" i="8" s="1"/>
  <c r="F36" i="8"/>
  <c r="G166" i="14" s="1"/>
  <c r="E36" i="8"/>
  <c r="B166" i="14" s="1"/>
  <c r="A36" i="8"/>
  <c r="A35" i="8"/>
  <c r="H282" i="14"/>
  <c r="H281" i="14"/>
  <c r="H280" i="14"/>
  <c r="H279" i="14"/>
  <c r="H278" i="14"/>
  <c r="H277" i="14"/>
  <c r="H276" i="14"/>
  <c r="H275" i="14"/>
  <c r="H274" i="14"/>
  <c r="H273" i="14"/>
  <c r="H272" i="14"/>
  <c r="H271" i="14"/>
  <c r="H270" i="14"/>
  <c r="H269" i="14"/>
  <c r="H268" i="14"/>
  <c r="H267" i="14"/>
  <c r="H266" i="14"/>
  <c r="B312" i="14"/>
  <c r="H315" i="14"/>
  <c r="H313" i="14" s="1"/>
  <c r="H11" i="22"/>
  <c r="I11" i="22" s="1"/>
  <c r="E11" i="22"/>
  <c r="D11" i="22"/>
  <c r="H264" i="14" l="1"/>
  <c r="J36" i="8"/>
  <c r="G57" i="8"/>
  <c r="M57" i="8" s="1"/>
  <c r="H57" i="8"/>
  <c r="I57" i="8" s="1"/>
  <c r="F57" i="8"/>
  <c r="G299" i="14" s="1"/>
  <c r="E57" i="8"/>
  <c r="B299" i="14" s="1"/>
  <c r="G56" i="8"/>
  <c r="M56" i="8" s="1"/>
  <c r="I56" i="8"/>
  <c r="G285" i="14"/>
  <c r="B285" i="14"/>
  <c r="E121" i="14"/>
  <c r="H121" i="14" s="1"/>
  <c r="E120" i="14"/>
  <c r="H120" i="14" s="1"/>
  <c r="E119" i="14"/>
  <c r="H119" i="14" s="1"/>
  <c r="E118" i="14"/>
  <c r="H118" i="14" s="1"/>
  <c r="E117" i="14"/>
  <c r="H117" i="14" s="1"/>
  <c r="E116" i="14"/>
  <c r="H116" i="14" s="1"/>
  <c r="E115" i="14"/>
  <c r="H115" i="14" s="1"/>
  <c r="E114" i="14"/>
  <c r="H114" i="14" s="1"/>
  <c r="E113" i="14"/>
  <c r="H113" i="14" s="1"/>
  <c r="E112" i="14"/>
  <c r="H112" i="14" s="1"/>
  <c r="E111" i="14"/>
  <c r="H111" i="14" s="1"/>
  <c r="E110" i="14"/>
  <c r="H110" i="14" s="1"/>
  <c r="E109" i="14"/>
  <c r="H109" i="14" s="1"/>
  <c r="E108" i="14"/>
  <c r="H108" i="14" s="1"/>
  <c r="E107" i="14"/>
  <c r="H107" i="14" s="1"/>
  <c r="H105" i="14" l="1"/>
  <c r="J57" i="8"/>
  <c r="J56" i="8"/>
  <c r="H263" i="14" l="1"/>
  <c r="H261" i="14"/>
  <c r="H260" i="14"/>
  <c r="I55" i="8"/>
  <c r="G264" i="14"/>
  <c r="B264" i="14"/>
  <c r="H259" i="14"/>
  <c r="H163" i="14"/>
  <c r="H160" i="14"/>
  <c r="H34" i="8"/>
  <c r="I34" i="8" s="1"/>
  <c r="F34" i="8"/>
  <c r="G157" i="14" s="1"/>
  <c r="E34" i="8"/>
  <c r="B157" i="14" s="1"/>
  <c r="A34" i="8"/>
  <c r="H205" i="14"/>
  <c r="A29" i="8"/>
  <c r="H157" i="14" l="1"/>
  <c r="H257" i="14"/>
  <c r="G55" i="8"/>
  <c r="G34" i="8"/>
  <c r="J34" i="8" s="1"/>
  <c r="J55" i="8" l="1"/>
  <c r="M55" i="8"/>
  <c r="N55" i="8" s="1"/>
  <c r="J29" i="8"/>
  <c r="H19" i="8"/>
  <c r="I19" i="8" s="1"/>
  <c r="F19" i="8"/>
  <c r="G47" i="14" s="1"/>
  <c r="E19" i="8"/>
  <c r="B47" i="14" s="1"/>
  <c r="A19" i="8"/>
  <c r="H18" i="8"/>
  <c r="I18" i="8" s="1"/>
  <c r="F18" i="8"/>
  <c r="G42" i="14" s="1"/>
  <c r="E18" i="8"/>
  <c r="B42" i="14" s="1"/>
  <c r="A18" i="8"/>
  <c r="H252" i="14"/>
  <c r="H51" i="8"/>
  <c r="I51" i="8" s="1"/>
  <c r="F51" i="8"/>
  <c r="G250" i="14" s="1"/>
  <c r="E51" i="8"/>
  <c r="B250" i="14" s="1"/>
  <c r="A51" i="8"/>
  <c r="H15" i="14"/>
  <c r="H12" i="14" s="1"/>
  <c r="H11" i="8"/>
  <c r="I11" i="8" s="1"/>
  <c r="F11" i="8"/>
  <c r="E11" i="8"/>
  <c r="A11" i="8"/>
  <c r="H10" i="14"/>
  <c r="H11" i="14"/>
  <c r="H33" i="14"/>
  <c r="B35" i="14"/>
  <c r="H19" i="14"/>
  <c r="H20" i="14"/>
  <c r="H9" i="8"/>
  <c r="I9" i="8" s="1"/>
  <c r="F9" i="8"/>
  <c r="G16" i="14" s="1"/>
  <c r="E9" i="8"/>
  <c r="B16" i="14" s="1"/>
  <c r="A9" i="8"/>
  <c r="H8" i="14" l="1"/>
  <c r="H16" i="14"/>
  <c r="H32" i="14"/>
  <c r="H28" i="14" s="1"/>
  <c r="G28" i="14"/>
  <c r="H250" i="14"/>
  <c r="G51" i="8"/>
  <c r="J51" i="8" s="1"/>
  <c r="B28" i="14"/>
  <c r="G10" i="8" l="1"/>
  <c r="G9" i="8"/>
  <c r="J9" i="8" s="1"/>
  <c r="J10" i="8" l="1"/>
  <c r="G11" i="8"/>
  <c r="J11" i="8" s="1"/>
  <c r="G19" i="8"/>
  <c r="J19" i="8" s="1"/>
  <c r="A28" i="8"/>
  <c r="G18" i="8" l="1"/>
  <c r="J18" i="8" s="1"/>
  <c r="E75" i="14"/>
  <c r="E76" i="14"/>
  <c r="E77" i="14"/>
  <c r="E74" i="14"/>
  <c r="H71" i="14"/>
  <c r="H70" i="14"/>
  <c r="H69" i="14"/>
  <c r="H68" i="14"/>
  <c r="H67" i="14"/>
  <c r="H66" i="14"/>
  <c r="H62" i="14"/>
  <c r="H60" i="14" s="1"/>
  <c r="H23" i="8"/>
  <c r="I23" i="8" s="1"/>
  <c r="F23" i="8"/>
  <c r="G60" i="14" s="1"/>
  <c r="E23" i="8"/>
  <c r="B60" i="14" s="1"/>
  <c r="A23" i="8"/>
  <c r="H59" i="14"/>
  <c r="H57" i="14" s="1"/>
  <c r="H8" i="8"/>
  <c r="I8" i="8" s="1"/>
  <c r="F8" i="8"/>
  <c r="G12" i="14" s="1"/>
  <c r="E8" i="8"/>
  <c r="B12" i="14" s="1"/>
  <c r="A8" i="8"/>
  <c r="H14" i="8"/>
  <c r="I14" i="8" s="1"/>
  <c r="F14" i="8"/>
  <c r="G36" i="14" s="1"/>
  <c r="E14" i="8"/>
  <c r="B36" i="14" s="1"/>
  <c r="A14" i="8"/>
  <c r="H64" i="14" l="1"/>
  <c r="J28" i="8"/>
  <c r="G23" i="8"/>
  <c r="J23" i="8" s="1"/>
  <c r="G8" i="8"/>
  <c r="J8" i="8" s="1"/>
  <c r="G14" i="8"/>
  <c r="J14" i="8" s="1"/>
  <c r="J12" i="8" s="1"/>
  <c r="C52" i="20" l="1"/>
  <c r="C239" i="20"/>
  <c r="G54" i="8"/>
  <c r="M54" i="8" s="1"/>
  <c r="E54" i="8"/>
  <c r="B257" i="14" s="1"/>
  <c r="F54" i="8"/>
  <c r="G257" i="14" s="1"/>
  <c r="H99" i="14"/>
  <c r="H101" i="14"/>
  <c r="H102" i="14"/>
  <c r="H103" i="14"/>
  <c r="H98" i="14"/>
  <c r="H89" i="14"/>
  <c r="A27" i="8"/>
  <c r="H87" i="14" l="1"/>
  <c r="H27" i="8"/>
  <c r="F27" i="8"/>
  <c r="E27" i="8"/>
  <c r="H75" i="14"/>
  <c r="H76" i="14"/>
  <c r="H77" i="14"/>
  <c r="H74" i="14"/>
  <c r="C252" i="20"/>
  <c r="C253"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D133" i="20"/>
  <c r="E133" i="20"/>
  <c r="F133" i="20"/>
  <c r="G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40" i="20"/>
  <c r="C241" i="20"/>
  <c r="C242" i="20"/>
  <c r="C243" i="20"/>
  <c r="C244" i="20"/>
  <c r="C245" i="20"/>
  <c r="C246" i="20"/>
  <c r="C247" i="20"/>
  <c r="C248" i="20"/>
  <c r="C249" i="20"/>
  <c r="C250" i="20"/>
  <c r="C251" i="20"/>
  <c r="G10" i="20"/>
  <c r="C10" i="20"/>
  <c r="D10" i="20"/>
  <c r="H3" i="20"/>
  <c r="B3" i="20"/>
  <c r="E4" i="20"/>
  <c r="E5" i="20"/>
  <c r="E6" i="20"/>
  <c r="D4" i="20"/>
  <c r="D5" i="20"/>
  <c r="D6" i="20"/>
  <c r="G3" i="20"/>
  <c r="D3" i="20"/>
  <c r="E3" i="20"/>
  <c r="F3" i="20"/>
  <c r="C3" i="20"/>
  <c r="E10" i="20"/>
  <c r="C9" i="20"/>
  <c r="M40" i="8"/>
  <c r="D57" i="20" s="1"/>
  <c r="M30" i="8"/>
  <c r="D53" i="20" s="1"/>
  <c r="M58" i="8"/>
  <c r="D251" i="20" s="1"/>
  <c r="D240" i="20"/>
  <c r="M52" i="8"/>
  <c r="D171" i="20" s="1"/>
  <c r="D150" i="20"/>
  <c r="D142" i="20"/>
  <c r="D90" i="20"/>
  <c r="M24" i="8"/>
  <c r="D50" i="20" s="1"/>
  <c r="M16" i="8"/>
  <c r="D43" i="20" s="1"/>
  <c r="D38" i="20"/>
  <c r="M12" i="8"/>
  <c r="D29" i="20" s="1"/>
  <c r="D22" i="20"/>
  <c r="M5" i="8"/>
  <c r="D11" i="20" s="1"/>
  <c r="A7" i="8"/>
  <c r="A12" i="8"/>
  <c r="A13" i="8"/>
  <c r="A16" i="8"/>
  <c r="A17" i="8"/>
  <c r="A21" i="8"/>
  <c r="A22" i="8"/>
  <c r="A24" i="8"/>
  <c r="A25" i="8"/>
  <c r="A26" i="8"/>
  <c r="A30" i="8"/>
  <c r="A31" i="8"/>
  <c r="A32" i="8"/>
  <c r="A33" i="8"/>
  <c r="A40" i="8"/>
  <c r="A41" i="8"/>
  <c r="A42" i="8"/>
  <c r="A43" i="8"/>
  <c r="A44" i="8"/>
  <c r="A47" i="8"/>
  <c r="A48" i="8"/>
  <c r="A49" i="8"/>
  <c r="A50" i="8"/>
  <c r="A59" i="8"/>
  <c r="A6" i="8"/>
  <c r="H72" i="14" l="1"/>
  <c r="G27" i="8" s="1"/>
  <c r="F10" i="20"/>
  <c r="C5" i="23"/>
  <c r="C4" i="23"/>
  <c r="H14" i="22"/>
  <c r="I14" i="22" s="1"/>
  <c r="H10" i="22"/>
  <c r="I10" i="22" s="1"/>
  <c r="I8" i="22" s="1"/>
  <c r="E14" i="22"/>
  <c r="E10" i="22"/>
  <c r="D14" i="22"/>
  <c r="D10" i="22"/>
  <c r="C4" i="24"/>
  <c r="C3" i="24"/>
  <c r="F12" i="24"/>
  <c r="F6" i="24" l="1"/>
  <c r="H23" i="22"/>
  <c r="I23" i="22" s="1"/>
  <c r="I21" i="22" s="1"/>
  <c r="I17" i="22" s="1"/>
  <c r="H60" i="8" l="1"/>
  <c r="I60" i="8" s="1"/>
  <c r="J60" i="8" s="1"/>
  <c r="I62" i="8"/>
  <c r="L20" i="16"/>
  <c r="L18" i="16"/>
  <c r="L16" i="16"/>
  <c r="L14" i="16"/>
  <c r="L12" i="16"/>
  <c r="L10" i="16"/>
  <c r="L8" i="16"/>
  <c r="L6" i="16"/>
  <c r="G3" i="8"/>
  <c r="G11" i="7"/>
  <c r="G10" i="7"/>
  <c r="A12" i="7"/>
  <c r="C12" i="7" s="1"/>
  <c r="B43" i="23"/>
  <c r="D30" i="23"/>
  <c r="B40" i="23" s="1"/>
  <c r="J62" i="8" l="1"/>
  <c r="I27" i="8"/>
  <c r="J27" i="8" s="1"/>
  <c r="B12" i="7"/>
  <c r="D26" i="23"/>
  <c r="B3" i="22"/>
  <c r="B2" i="22"/>
  <c r="D36" i="23" l="1"/>
  <c r="B15" i="7"/>
  <c r="G16" i="7"/>
  <c r="B16" i="7"/>
  <c r="A17" i="7" s="1"/>
  <c r="G15" i="7"/>
  <c r="H59" i="8"/>
  <c r="F59" i="8"/>
  <c r="G313" i="14" s="1"/>
  <c r="E59" i="8"/>
  <c r="B313" i="14" s="1"/>
  <c r="E48" i="8"/>
  <c r="F48" i="8"/>
  <c r="H48" i="8"/>
  <c r="E49" i="8"/>
  <c r="F49" i="8"/>
  <c r="H49" i="8"/>
  <c r="E50" i="8"/>
  <c r="F50" i="8"/>
  <c r="H50" i="8"/>
  <c r="H47" i="8"/>
  <c r="F47" i="8"/>
  <c r="E47" i="8"/>
  <c r="E43" i="8"/>
  <c r="F43" i="8"/>
  <c r="H43" i="8"/>
  <c r="E44" i="8"/>
  <c r="F44" i="8"/>
  <c r="H44" i="8"/>
  <c r="E41" i="8"/>
  <c r="F41" i="8"/>
  <c r="H41" i="8"/>
  <c r="E42" i="8"/>
  <c r="F42" i="8"/>
  <c r="H42" i="8"/>
  <c r="E32" i="8"/>
  <c r="B105" i="14" s="1"/>
  <c r="E31" i="8"/>
  <c r="E26" i="8"/>
  <c r="E22" i="8"/>
  <c r="H33" i="8"/>
  <c r="H32" i="8"/>
  <c r="H31" i="8"/>
  <c r="F33" i="8"/>
  <c r="G127" i="14" s="1"/>
  <c r="E33" i="8"/>
  <c r="B127" i="14" s="1"/>
  <c r="F32" i="8"/>
  <c r="F31" i="8"/>
  <c r="F26" i="8"/>
  <c r="H26" i="8"/>
  <c r="H22" i="8"/>
  <c r="F22" i="8"/>
  <c r="H7" i="8"/>
  <c r="E7" i="8"/>
  <c r="F7" i="8"/>
  <c r="H6" i="8"/>
  <c r="F6" i="8"/>
  <c r="E6" i="8"/>
  <c r="H248" i="14"/>
  <c r="H243" i="14"/>
  <c r="H244" i="14"/>
  <c r="H239" i="14"/>
  <c r="H238" i="14"/>
  <c r="H234" i="14"/>
  <c r="H233" i="14"/>
  <c r="H7" i="14"/>
  <c r="H5" i="14" s="1"/>
  <c r="B2" i="14"/>
  <c r="B3" i="14"/>
  <c r="H246" i="14" l="1"/>
  <c r="H241" i="14"/>
  <c r="H236" i="14"/>
  <c r="H231" i="14"/>
  <c r="I12" i="22" l="1"/>
  <c r="I7" i="22" l="1"/>
  <c r="H54" i="8" s="1"/>
  <c r="I54" i="8" s="1"/>
  <c r="J54" i="8" s="1"/>
  <c r="J52" i="8" s="1"/>
  <c r="A5" i="8" l="1"/>
  <c r="M39" i="8" l="1"/>
  <c r="N39" i="8" s="1"/>
  <c r="M61" i="8"/>
  <c r="N61" i="8" s="1"/>
  <c r="M10" i="8"/>
  <c r="N10" i="8" s="1"/>
  <c r="M38" i="8"/>
  <c r="N38" i="8" s="1"/>
  <c r="M20" i="8"/>
  <c r="N20" i="8" s="1"/>
  <c r="M46" i="8"/>
  <c r="N46" i="8" s="1"/>
  <c r="M15" i="8"/>
  <c r="N15" i="8" s="1"/>
  <c r="M45" i="8"/>
  <c r="N45" i="8" s="1"/>
  <c r="M60" i="8"/>
  <c r="N60" i="8" s="1"/>
  <c r="M62" i="8"/>
  <c r="N62" i="8" s="1"/>
  <c r="M36" i="8"/>
  <c r="N36" i="8" s="1"/>
  <c r="N57" i="8"/>
  <c r="N56" i="8"/>
  <c r="M34" i="8"/>
  <c r="N34" i="8" s="1"/>
  <c r="M29" i="8"/>
  <c r="N29" i="8" s="1"/>
  <c r="M19" i="8"/>
  <c r="N19" i="8" s="1"/>
  <c r="M18" i="8"/>
  <c r="N18" i="8" s="1"/>
  <c r="M51" i="8"/>
  <c r="N51" i="8" s="1"/>
  <c r="M23" i="8"/>
  <c r="N23" i="8" s="1"/>
  <c r="M11" i="8"/>
  <c r="N11" i="8" s="1"/>
  <c r="M9" i="8"/>
  <c r="N9" i="8" s="1"/>
  <c r="M28" i="8"/>
  <c r="N28" i="8" s="1"/>
  <c r="M14" i="8"/>
  <c r="N14" i="8" s="1"/>
  <c r="M8" i="8"/>
  <c r="N8" i="8" s="1"/>
  <c r="M27" i="8"/>
  <c r="N27" i="8" s="1"/>
  <c r="E52" i="20" s="1"/>
  <c r="D21" i="20"/>
  <c r="N54" i="8" l="1"/>
  <c r="E239" i="20" s="1"/>
  <c r="D239" i="20"/>
  <c r="D52" i="20"/>
  <c r="E21" i="20"/>
  <c r="I48" i="8"/>
  <c r="I7" i="8"/>
  <c r="I44" i="8"/>
  <c r="I47" i="8"/>
  <c r="I49" i="8"/>
  <c r="I22" i="8"/>
  <c r="I31" i="8"/>
  <c r="I32" i="8"/>
  <c r="I41" i="8"/>
  <c r="I26" i="8"/>
  <c r="I42" i="8"/>
  <c r="I59" i="8"/>
  <c r="I33" i="8"/>
  <c r="I50" i="8"/>
  <c r="I43" i="8"/>
  <c r="I6" i="8"/>
  <c r="D248" i="20" l="1"/>
  <c r="G59" i="8"/>
  <c r="G48" i="8"/>
  <c r="G41" i="8"/>
  <c r="G50" i="8"/>
  <c r="G49" i="8"/>
  <c r="G47" i="8"/>
  <c r="G42" i="8"/>
  <c r="G43" i="8"/>
  <c r="G44" i="8"/>
  <c r="G7" i="8"/>
  <c r="M7" i="8" s="1"/>
  <c r="G26" i="8"/>
  <c r="G31" i="8"/>
  <c r="G33" i="8"/>
  <c r="G22" i="8"/>
  <c r="J22" i="8" s="1"/>
  <c r="J16" i="8" s="1"/>
  <c r="G32" i="8"/>
  <c r="G6" i="8"/>
  <c r="J59" i="8" l="1"/>
  <c r="J58" i="8" s="1"/>
  <c r="M59" i="8"/>
  <c r="D252" i="20" s="1"/>
  <c r="J26" i="8"/>
  <c r="J24" i="8" s="1"/>
  <c r="M26" i="8"/>
  <c r="D51" i="20" s="1"/>
  <c r="D46" i="20"/>
  <c r="D106" i="20"/>
  <c r="D139" i="20"/>
  <c r="D212" i="20"/>
  <c r="D229" i="20"/>
  <c r="D158" i="20"/>
  <c r="D237" i="20"/>
  <c r="D85" i="20"/>
  <c r="D246" i="20"/>
  <c r="D137" i="20"/>
  <c r="D205" i="20"/>
  <c r="D116" i="20"/>
  <c r="D188" i="20"/>
  <c r="D236" i="20"/>
  <c r="D218" i="20"/>
  <c r="D97" i="20"/>
  <c r="D195" i="20"/>
  <c r="D62" i="20"/>
  <c r="D189" i="20"/>
  <c r="D72" i="20"/>
  <c r="D94" i="20"/>
  <c r="D65" i="20"/>
  <c r="D161" i="20"/>
  <c r="D174" i="20"/>
  <c r="D156" i="20"/>
  <c r="D96" i="20"/>
  <c r="D227" i="20"/>
  <c r="D146" i="20"/>
  <c r="D208" i="20"/>
  <c r="J42" i="8"/>
  <c r="M42" i="8"/>
  <c r="D84" i="20" s="1"/>
  <c r="D73" i="20"/>
  <c r="D194" i="20"/>
  <c r="D175" i="20"/>
  <c r="D109" i="20"/>
  <c r="D151" i="20"/>
  <c r="D78" i="20"/>
  <c r="D222" i="20"/>
  <c r="D223" i="20"/>
  <c r="D209" i="20"/>
  <c r="D163" i="20"/>
  <c r="D210" i="20"/>
  <c r="D63" i="20"/>
  <c r="D41" i="20"/>
  <c r="D200" i="20"/>
  <c r="D79" i="20"/>
  <c r="D180" i="20"/>
  <c r="D207" i="20"/>
  <c r="D128" i="20"/>
  <c r="D173" i="20"/>
  <c r="D89" i="20"/>
  <c r="D231" i="20"/>
  <c r="D232" i="20"/>
  <c r="D196" i="20"/>
  <c r="D95" i="20"/>
  <c r="D82" i="20"/>
  <c r="D241" i="20"/>
  <c r="D245" i="20"/>
  <c r="D181" i="20"/>
  <c r="D253" i="20"/>
  <c r="D92" i="20"/>
  <c r="D105" i="20"/>
  <c r="D224" i="20"/>
  <c r="D244" i="20"/>
  <c r="D164" i="20"/>
  <c r="D98" i="20"/>
  <c r="D104" i="20"/>
  <c r="D117" i="20"/>
  <c r="D74" i="20"/>
  <c r="D70" i="20"/>
  <c r="D134" i="20"/>
  <c r="D99" i="20"/>
  <c r="D250" i="20"/>
  <c r="D225" i="20"/>
  <c r="D69" i="20"/>
  <c r="D115" i="20"/>
  <c r="D129" i="20"/>
  <c r="D233" i="20"/>
  <c r="D61" i="20"/>
  <c r="D169" i="20"/>
  <c r="D147" i="20"/>
  <c r="D123" i="20"/>
  <c r="D59" i="20"/>
  <c r="D249" i="20"/>
  <c r="D130" i="20"/>
  <c r="D243" i="20"/>
  <c r="D127" i="20"/>
  <c r="D64" i="20"/>
  <c r="D101" i="20"/>
  <c r="J47" i="8"/>
  <c r="M47" i="8"/>
  <c r="D143" i="20" s="1"/>
  <c r="J49" i="8"/>
  <c r="M49" i="8"/>
  <c r="D145" i="20" s="1"/>
  <c r="D58" i="20"/>
  <c r="J41" i="8"/>
  <c r="M41" i="8"/>
  <c r="D83" i="20" s="1"/>
  <c r="D198" i="20"/>
  <c r="D172" i="20"/>
  <c r="J48" i="8"/>
  <c r="M48" i="8"/>
  <c r="D144" i="20" s="1"/>
  <c r="D126" i="20"/>
  <c r="D140" i="20"/>
  <c r="D110" i="20"/>
  <c r="D60" i="20"/>
  <c r="D113" i="20"/>
  <c r="D71" i="20"/>
  <c r="D47" i="20"/>
  <c r="D36" i="20"/>
  <c r="J31" i="8"/>
  <c r="M31" i="8"/>
  <c r="D54" i="20" s="1"/>
  <c r="D15" i="20"/>
  <c r="D177" i="20"/>
  <c r="D221" i="20"/>
  <c r="D28" i="20"/>
  <c r="D39" i="20"/>
  <c r="D31" i="20"/>
  <c r="J7" i="8"/>
  <c r="D19" i="20"/>
  <c r="D80" i="20"/>
  <c r="D111" i="20"/>
  <c r="D27" i="20"/>
  <c r="J33" i="8"/>
  <c r="M33" i="8"/>
  <c r="D56" i="20" s="1"/>
  <c r="D49" i="20"/>
  <c r="J43" i="8"/>
  <c r="M43" i="8"/>
  <c r="D120" i="20" s="1"/>
  <c r="D154" i="20"/>
  <c r="D168" i="20"/>
  <c r="D68" i="20"/>
  <c r="D91" i="20"/>
  <c r="D184" i="20"/>
  <c r="D235" i="20"/>
  <c r="D162" i="20"/>
  <c r="D191" i="20"/>
  <c r="D118" i="20"/>
  <c r="D67" i="20"/>
  <c r="D77" i="20"/>
  <c r="D66" i="20"/>
  <c r="D153" i="20"/>
  <c r="D185" i="20"/>
  <c r="D199" i="20"/>
  <c r="D86" i="20"/>
  <c r="D100" i="20"/>
  <c r="D215" i="20"/>
  <c r="D193" i="20"/>
  <c r="D206" i="20"/>
  <c r="D108" i="20"/>
  <c r="D170" i="20"/>
  <c r="D88" i="20"/>
  <c r="E248" i="20"/>
  <c r="D87" i="20"/>
  <c r="D40" i="20"/>
  <c r="D44" i="20"/>
  <c r="D35" i="20"/>
  <c r="D242" i="20"/>
  <c r="J44" i="8"/>
  <c r="M44" i="8"/>
  <c r="D121" i="20" s="1"/>
  <c r="D37" i="20"/>
  <c r="D131" i="20"/>
  <c r="D152" i="20"/>
  <c r="J32" i="8"/>
  <c r="M32" i="8"/>
  <c r="D55" i="20" s="1"/>
  <c r="D32" i="20"/>
  <c r="D16" i="20"/>
  <c r="D217" i="20"/>
  <c r="D26" i="20"/>
  <c r="D48" i="20"/>
  <c r="D187" i="20"/>
  <c r="D204" i="20"/>
  <c r="J6" i="8"/>
  <c r="M6" i="8"/>
  <c r="D12" i="20" s="1"/>
  <c r="D33" i="20"/>
  <c r="D17" i="20"/>
  <c r="D226" i="20"/>
  <c r="D230" i="20"/>
  <c r="D234" i="20"/>
  <c r="D25" i="20"/>
  <c r="M22" i="8"/>
  <c r="D45" i="20" s="1"/>
  <c r="D34" i="20"/>
  <c r="D14" i="20"/>
  <c r="D107" i="20"/>
  <c r="D155" i="20"/>
  <c r="D23" i="20"/>
  <c r="D13" i="20"/>
  <c r="D182" i="20"/>
  <c r="D186" i="20"/>
  <c r="D24" i="20"/>
  <c r="D30" i="20"/>
  <c r="D42" i="20"/>
  <c r="D20" i="20"/>
  <c r="D112" i="20"/>
  <c r="D201" i="20"/>
  <c r="D75" i="20"/>
  <c r="D159" i="20"/>
  <c r="D202" i="20"/>
  <c r="D220" i="20"/>
  <c r="D119" i="20"/>
  <c r="D114" i="20"/>
  <c r="D76" i="20"/>
  <c r="D179" i="20"/>
  <c r="D93" i="20"/>
  <c r="D124" i="20"/>
  <c r="D103" i="20"/>
  <c r="D132" i="20"/>
  <c r="D197" i="20"/>
  <c r="D122" i="20"/>
  <c r="D125" i="20"/>
  <c r="D190" i="20"/>
  <c r="D216" i="20"/>
  <c r="D138" i="20"/>
  <c r="D203" i="20"/>
  <c r="D238" i="20"/>
  <c r="D213" i="20"/>
  <c r="D219" i="20"/>
  <c r="D160" i="20"/>
  <c r="D136" i="20"/>
  <c r="D81" i="20"/>
  <c r="D148" i="20"/>
  <c r="D183" i="20"/>
  <c r="D141" i="20"/>
  <c r="D176" i="20"/>
  <c r="D228" i="20"/>
  <c r="J50" i="8"/>
  <c r="M50" i="8"/>
  <c r="D149" i="20" s="1"/>
  <c r="D211" i="20"/>
  <c r="D135" i="20"/>
  <c r="D247" i="20"/>
  <c r="D192" i="20"/>
  <c r="D102" i="20"/>
  <c r="D157" i="20"/>
  <c r="D214" i="20"/>
  <c r="D178" i="20"/>
  <c r="B3" i="16"/>
  <c r="B2" i="16"/>
  <c r="J40" i="8" l="1"/>
  <c r="J30" i="8"/>
  <c r="J5" i="8"/>
  <c r="D167" i="20"/>
  <c r="D165" i="20"/>
  <c r="E165" i="20"/>
  <c r="D166" i="20"/>
  <c r="E166" i="20"/>
  <c r="E46" i="20"/>
  <c r="D18" i="20"/>
  <c r="E18" i="20"/>
  <c r="E135" i="20"/>
  <c r="E136" i="20"/>
  <c r="E122" i="20"/>
  <c r="E202" i="20"/>
  <c r="E23" i="20"/>
  <c r="E204" i="20"/>
  <c r="E32" i="20"/>
  <c r="E87" i="20"/>
  <c r="E100" i="20"/>
  <c r="N33" i="8"/>
  <c r="E56" i="20" s="1"/>
  <c r="N7" i="8"/>
  <c r="E58" i="20"/>
  <c r="E147" i="20"/>
  <c r="E69" i="20"/>
  <c r="E164" i="20"/>
  <c r="E232" i="20"/>
  <c r="E222" i="20"/>
  <c r="E227" i="20"/>
  <c r="E94" i="20"/>
  <c r="E205" i="20"/>
  <c r="E158" i="20"/>
  <c r="E176" i="20"/>
  <c r="E138" i="20"/>
  <c r="E179" i="20"/>
  <c r="E182" i="20"/>
  <c r="N22" i="8"/>
  <c r="E45" i="20" s="1"/>
  <c r="E17" i="20"/>
  <c r="E48" i="20"/>
  <c r="E242" i="20"/>
  <c r="E206" i="20"/>
  <c r="E168" i="20"/>
  <c r="E221" i="20"/>
  <c r="E140" i="20"/>
  <c r="E127" i="20"/>
  <c r="E134" i="20"/>
  <c r="E181" i="20"/>
  <c r="E180" i="20"/>
  <c r="N59" i="8"/>
  <c r="E252" i="20" s="1"/>
  <c r="E73" i="20"/>
  <c r="E195" i="20"/>
  <c r="E76" i="20"/>
  <c r="E42" i="20"/>
  <c r="E155" i="20"/>
  <c r="E187" i="20"/>
  <c r="N32" i="8"/>
  <c r="E55" i="20" s="1"/>
  <c r="N26" i="8"/>
  <c r="E51" i="20" s="1"/>
  <c r="E77" i="20"/>
  <c r="E154" i="20"/>
  <c r="E243" i="20"/>
  <c r="E225" i="20"/>
  <c r="E244" i="20"/>
  <c r="E231" i="20"/>
  <c r="N42" i="8"/>
  <c r="E84" i="20" s="1"/>
  <c r="E72" i="20"/>
  <c r="E137" i="20"/>
  <c r="E157" i="20"/>
  <c r="E160" i="20"/>
  <c r="E197" i="20"/>
  <c r="E159" i="20"/>
  <c r="E13" i="20"/>
  <c r="E26" i="20"/>
  <c r="E86" i="20"/>
  <c r="E162" i="20"/>
  <c r="E177" i="20"/>
  <c r="E126" i="20"/>
  <c r="N49" i="8"/>
  <c r="E145" i="20" s="1"/>
  <c r="E169" i="20"/>
  <c r="E70" i="20"/>
  <c r="E245" i="20"/>
  <c r="E79" i="20"/>
  <c r="E78" i="20"/>
  <c r="E96" i="20"/>
  <c r="E97" i="20"/>
  <c r="E102" i="20"/>
  <c r="E141" i="20"/>
  <c r="E216" i="20"/>
  <c r="E107" i="20"/>
  <c r="E37" i="20"/>
  <c r="N43" i="8"/>
  <c r="E120" i="20" s="1"/>
  <c r="E31" i="20"/>
  <c r="E15" i="20"/>
  <c r="N48" i="8"/>
  <c r="E144" i="20" s="1"/>
  <c r="E130" i="20"/>
  <c r="E89" i="20"/>
  <c r="E210" i="20"/>
  <c r="E208" i="20"/>
  <c r="E189" i="20"/>
  <c r="E246" i="20"/>
  <c r="E229" i="20"/>
  <c r="E214" i="20"/>
  <c r="E211" i="20"/>
  <c r="E219" i="20"/>
  <c r="E132" i="20"/>
  <c r="E75" i="20"/>
  <c r="E25" i="20"/>
  <c r="E217" i="20"/>
  <c r="E35" i="20"/>
  <c r="E199" i="20"/>
  <c r="E235" i="20"/>
  <c r="E27" i="20"/>
  <c r="E71" i="20"/>
  <c r="N47" i="8"/>
  <c r="E143" i="20" s="1"/>
  <c r="E61" i="20"/>
  <c r="E74" i="20"/>
  <c r="E241" i="20"/>
  <c r="E151" i="20"/>
  <c r="E156" i="20"/>
  <c r="E218" i="20"/>
  <c r="E183" i="20"/>
  <c r="E190" i="20"/>
  <c r="E114" i="20"/>
  <c r="E30" i="20"/>
  <c r="E234" i="20"/>
  <c r="E167" i="20"/>
  <c r="E88" i="20"/>
  <c r="E185" i="20"/>
  <c r="E184" i="20"/>
  <c r="E111" i="20"/>
  <c r="N31" i="8"/>
  <c r="E54" i="20" s="1"/>
  <c r="E172" i="20"/>
  <c r="E249" i="20"/>
  <c r="E105" i="20"/>
  <c r="E173" i="20"/>
  <c r="E163" i="20"/>
  <c r="E146" i="20"/>
  <c r="E236" i="20"/>
  <c r="E212" i="20"/>
  <c r="E213" i="20"/>
  <c r="E103" i="20"/>
  <c r="E201" i="20"/>
  <c r="E44" i="20"/>
  <c r="E193" i="20"/>
  <c r="E67" i="20"/>
  <c r="E113" i="20"/>
  <c r="E101" i="20"/>
  <c r="E233" i="20"/>
  <c r="E117" i="20"/>
  <c r="E82" i="20"/>
  <c r="E109" i="20"/>
  <c r="E174" i="20"/>
  <c r="E85" i="20"/>
  <c r="E192" i="20"/>
  <c r="E148" i="20"/>
  <c r="E125" i="20"/>
  <c r="E119" i="20"/>
  <c r="E24" i="20"/>
  <c r="E34" i="20"/>
  <c r="E152" i="20"/>
  <c r="E40" i="20"/>
  <c r="E118" i="20"/>
  <c r="E49" i="20"/>
  <c r="E39" i="20"/>
  <c r="E60" i="20"/>
  <c r="E129" i="20"/>
  <c r="E104" i="20"/>
  <c r="E95" i="20"/>
  <c r="E200" i="20"/>
  <c r="E209" i="20"/>
  <c r="E139" i="20"/>
  <c r="E247" i="20"/>
  <c r="E238" i="20"/>
  <c r="E124" i="20"/>
  <c r="E112" i="20"/>
  <c r="E230" i="20"/>
  <c r="E33" i="20"/>
  <c r="E16" i="20"/>
  <c r="E170" i="20"/>
  <c r="E153" i="20"/>
  <c r="E91" i="20"/>
  <c r="E80" i="20"/>
  <c r="E36" i="20"/>
  <c r="E198" i="20"/>
  <c r="E59" i="20"/>
  <c r="E250" i="20"/>
  <c r="E92" i="20"/>
  <c r="E128" i="20"/>
  <c r="E63" i="20"/>
  <c r="E175" i="20"/>
  <c r="E161" i="20"/>
  <c r="E188" i="20"/>
  <c r="N50" i="8"/>
  <c r="E149" i="20" s="1"/>
  <c r="E178" i="20"/>
  <c r="E228" i="20"/>
  <c r="E81" i="20"/>
  <c r="E220" i="20"/>
  <c r="E20" i="20"/>
  <c r="N6" i="8"/>
  <c r="E131" i="20"/>
  <c r="E215" i="20"/>
  <c r="E66" i="20"/>
  <c r="E68" i="20"/>
  <c r="E28" i="20"/>
  <c r="N41" i="8"/>
  <c r="E83" i="20" s="1"/>
  <c r="E64" i="20"/>
  <c r="E115" i="20"/>
  <c r="E253" i="20"/>
  <c r="E207" i="20"/>
  <c r="E194" i="20"/>
  <c r="E65" i="20"/>
  <c r="E62" i="20"/>
  <c r="E237" i="20"/>
  <c r="E106" i="20"/>
  <c r="E203" i="20"/>
  <c r="E93" i="20"/>
  <c r="E186" i="20"/>
  <c r="E226" i="20"/>
  <c r="N44" i="8"/>
  <c r="E121" i="20" s="1"/>
  <c r="E108" i="20"/>
  <c r="E191" i="20"/>
  <c r="E47" i="20"/>
  <c r="E110" i="20"/>
  <c r="E123" i="20"/>
  <c r="E99" i="20"/>
  <c r="E98" i="20"/>
  <c r="E196" i="20"/>
  <c r="E41" i="20"/>
  <c r="E223" i="20"/>
  <c r="E116" i="20"/>
  <c r="E19" i="20" l="1"/>
  <c r="J63" i="8"/>
  <c r="O61" i="8" s="1"/>
  <c r="N63" i="8"/>
  <c r="E12" i="20"/>
  <c r="E224" i="20"/>
  <c r="E14" i="20"/>
  <c r="E4" i="16"/>
  <c r="F4" i="16" s="1"/>
  <c r="G4" i="16" s="1"/>
  <c r="H4" i="16" s="1"/>
  <c r="I4" i="16" s="1"/>
  <c r="O38" i="8" l="1"/>
  <c r="O39" i="8"/>
  <c r="O46" i="8"/>
  <c r="O10" i="8"/>
  <c r="O20" i="8"/>
  <c r="O53" i="8"/>
  <c r="O15" i="8"/>
  <c r="O45" i="8"/>
  <c r="O62" i="8"/>
  <c r="O60" i="8"/>
  <c r="O36" i="8"/>
  <c r="O56" i="8"/>
  <c r="O57" i="8"/>
  <c r="O55" i="8"/>
  <c r="O34" i="8"/>
  <c r="O19" i="8"/>
  <c r="O29" i="8"/>
  <c r="O18" i="8"/>
  <c r="O51" i="8"/>
  <c r="O11" i="8"/>
  <c r="O28" i="8"/>
  <c r="O9" i="8"/>
  <c r="O23" i="8"/>
  <c r="O14" i="8"/>
  <c r="O8" i="8"/>
  <c r="E257" i="20"/>
  <c r="O6" i="8"/>
  <c r="O54" i="8"/>
  <c r="F239" i="20" s="1"/>
  <c r="B5" i="14"/>
  <c r="B231" i="14"/>
  <c r="B63" i="14"/>
  <c r="B86" i="14"/>
  <c r="B236" i="14"/>
  <c r="B4" i="14"/>
  <c r="B8" i="14"/>
  <c r="B87" i="14"/>
  <c r="B204" i="14"/>
  <c r="B219" i="14"/>
  <c r="B241" i="14"/>
  <c r="B41" i="14"/>
  <c r="B64" i="14"/>
  <c r="B205" i="14"/>
  <c r="B223" i="14"/>
  <c r="B211" i="14"/>
  <c r="B57" i="14"/>
  <c r="B72" i="14"/>
  <c r="B215" i="14"/>
  <c r="B253" i="14"/>
  <c r="B246" i="14"/>
  <c r="G211" i="14"/>
  <c r="G205" i="14"/>
  <c r="G72" i="14"/>
  <c r="G223" i="14"/>
  <c r="G215" i="14"/>
  <c r="G219" i="14"/>
  <c r="G64" i="14"/>
  <c r="T4" i="8"/>
  <c r="G246" i="14"/>
  <c r="G241" i="14"/>
  <c r="G236" i="14"/>
  <c r="G231" i="14"/>
  <c r="G105" i="14"/>
  <c r="G87" i="14"/>
  <c r="G57" i="14"/>
  <c r="G8" i="14"/>
  <c r="G5" i="14"/>
  <c r="B19" i="16"/>
  <c r="B15" i="16"/>
  <c r="B13" i="16"/>
  <c r="B17" i="16"/>
  <c r="B5" i="16" l="1"/>
  <c r="B11" i="16"/>
  <c r="B9" i="16"/>
  <c r="B7" i="16"/>
  <c r="C15" i="16" l="1"/>
  <c r="F15" i="16" l="1"/>
  <c r="E15" i="16"/>
  <c r="D15" i="16"/>
  <c r="C9" i="16" l="1"/>
  <c r="D9" i="16" l="1"/>
  <c r="G9" i="16"/>
  <c r="F9" i="16"/>
  <c r="E9" i="16"/>
  <c r="I9" i="16"/>
  <c r="H9" i="16"/>
  <c r="L9" i="16" l="1"/>
  <c r="M9" i="16" s="1"/>
  <c r="C5" i="16" l="1"/>
  <c r="G5" i="16" l="1"/>
  <c r="F5" i="16"/>
  <c r="I5" i="16"/>
  <c r="E5" i="16"/>
  <c r="H5" i="16"/>
  <c r="D5" i="16"/>
  <c r="L5" i="16" l="1"/>
  <c r="M5" i="16" s="1"/>
  <c r="C11" i="16"/>
  <c r="D11" i="16" l="1"/>
  <c r="E11" i="16"/>
  <c r="F11" i="16"/>
  <c r="G11" i="16"/>
  <c r="I11" i="16"/>
  <c r="H11" i="16"/>
  <c r="L11" i="16" l="1"/>
  <c r="M11" i="16" s="1"/>
  <c r="I15" i="16" l="1"/>
  <c r="H15" i="16"/>
  <c r="G15" i="16"/>
  <c r="L15" i="16" l="1"/>
  <c r="M15" i="16" s="1"/>
  <c r="C7" i="16" l="1"/>
  <c r="I7" i="16" l="1"/>
  <c r="E7" i="16"/>
  <c r="H7" i="16"/>
  <c r="G7" i="16"/>
  <c r="F7" i="16"/>
  <c r="D7" i="16"/>
  <c r="L7" i="16" l="1"/>
  <c r="M7" i="16" s="1"/>
  <c r="C19" i="16" l="1"/>
  <c r="G19" i="16" l="1"/>
  <c r="I19" i="16"/>
  <c r="E19" i="16"/>
  <c r="H19" i="16"/>
  <c r="F19" i="16"/>
  <c r="D19" i="16"/>
  <c r="L19" i="16" l="1"/>
  <c r="M19" i="16" s="1"/>
  <c r="C13" i="16"/>
  <c r="I13" i="16" l="1"/>
  <c r="F13" i="16"/>
  <c r="D13" i="16"/>
  <c r="G13" i="16"/>
  <c r="H13" i="16"/>
  <c r="E13" i="16"/>
  <c r="L13" i="16" l="1"/>
  <c r="M13" i="16" s="1"/>
  <c r="O27" i="8" l="1"/>
  <c r="F52" i="20" s="1"/>
  <c r="AD4" i="8"/>
  <c r="AD3" i="8"/>
  <c r="AD2" i="8"/>
  <c r="AA2" i="8" s="1"/>
  <c r="F6" i="20" l="1"/>
  <c r="AA4" i="8"/>
  <c r="C6" i="20" s="1"/>
  <c r="F5" i="20"/>
  <c r="AA3" i="8"/>
  <c r="F4" i="20"/>
  <c r="C17" i="16"/>
  <c r="E17" i="16" s="1"/>
  <c r="T2" i="8"/>
  <c r="T3" i="8" s="1"/>
  <c r="J254" i="8"/>
  <c r="F14" i="20"/>
  <c r="W2" i="8"/>
  <c r="X2" i="8" s="1"/>
  <c r="W3" i="8" s="1"/>
  <c r="F21" i="20"/>
  <c r="F248" i="20"/>
  <c r="F46" i="20"/>
  <c r="F23" i="20"/>
  <c r="F67" i="20"/>
  <c r="F217" i="20"/>
  <c r="F193" i="20"/>
  <c r="F187" i="20"/>
  <c r="F89" i="20"/>
  <c r="F81" i="20"/>
  <c r="F201" i="20"/>
  <c r="F229" i="20"/>
  <c r="F200" i="20"/>
  <c r="F70" i="20"/>
  <c r="F64" i="20"/>
  <c r="F17" i="20"/>
  <c r="F225" i="20"/>
  <c r="F189" i="20"/>
  <c r="F159" i="20"/>
  <c r="F13" i="20"/>
  <c r="O26" i="8"/>
  <c r="F51" i="20" s="1"/>
  <c r="F219" i="20"/>
  <c r="F20" i="20"/>
  <c r="O32" i="8"/>
  <c r="F55" i="20" s="1"/>
  <c r="F211" i="20"/>
  <c r="F220" i="20"/>
  <c r="F31" i="20"/>
  <c r="F175" i="20"/>
  <c r="F146" i="20"/>
  <c r="F224" i="20"/>
  <c r="F39" i="20"/>
  <c r="F162" i="20"/>
  <c r="F215" i="20"/>
  <c r="F158" i="20"/>
  <c r="F130" i="20"/>
  <c r="F76" i="20"/>
  <c r="F94" i="20"/>
  <c r="O31" i="8"/>
  <c r="F54" i="20" s="1"/>
  <c r="F204" i="20"/>
  <c r="O50" i="8"/>
  <c r="F149" i="20" s="1"/>
  <c r="F212" i="20"/>
  <c r="F208" i="20"/>
  <c r="F188" i="20"/>
  <c r="F210" i="20"/>
  <c r="F161" i="20"/>
  <c r="F166" i="20"/>
  <c r="F196" i="20"/>
  <c r="F198" i="20"/>
  <c r="F172" i="20"/>
  <c r="O43" i="8"/>
  <c r="F120" i="20" s="1"/>
  <c r="F218" i="20"/>
  <c r="F232" i="20"/>
  <c r="F178" i="20"/>
  <c r="F213" i="20"/>
  <c r="F123" i="20"/>
  <c r="O44" i="8"/>
  <c r="F121" i="20" s="1"/>
  <c r="F184" i="20"/>
  <c r="F47" i="20"/>
  <c r="F170" i="20"/>
  <c r="F186" i="20"/>
  <c r="F238" i="20"/>
  <c r="F183" i="20"/>
  <c r="F73" i="20"/>
  <c r="F199" i="20"/>
  <c r="F180" i="20"/>
  <c r="F169" i="20"/>
  <c r="F205" i="20"/>
  <c r="F164" i="20"/>
  <c r="F131" i="20"/>
  <c r="F227" i="20"/>
  <c r="F119" i="20"/>
  <c r="F160" i="20"/>
  <c r="F58" i="20"/>
  <c r="F231" i="20"/>
  <c r="F92" i="20"/>
  <c r="F105" i="20"/>
  <c r="F223" i="20"/>
  <c r="O48" i="8"/>
  <c r="F144" i="20" s="1"/>
  <c r="F250" i="20"/>
  <c r="F236" i="20"/>
  <c r="F41" i="20"/>
  <c r="F15" i="20"/>
  <c r="F59" i="20"/>
  <c r="F249" i="20"/>
  <c r="F102" i="20"/>
  <c r="F98" i="20"/>
  <c r="F107" i="20"/>
  <c r="F148" i="20"/>
  <c r="F74" i="20"/>
  <c r="O7" i="8"/>
  <c r="F128" i="20"/>
  <c r="F173" i="20"/>
  <c r="F91" i="20"/>
  <c r="F110" i="20"/>
  <c r="F37" i="20"/>
  <c r="F153" i="20"/>
  <c r="F18" i="20"/>
  <c r="F88" i="20"/>
  <c r="F195" i="20"/>
  <c r="F191" i="20"/>
  <c r="F244" i="20"/>
  <c r="F32" i="20"/>
  <c r="F80" i="20"/>
  <c r="F111" i="20"/>
  <c r="F27" i="20"/>
  <c r="F230" i="20"/>
  <c r="F30" i="20"/>
  <c r="F216" i="20"/>
  <c r="F112" i="20"/>
  <c r="F185" i="20"/>
  <c r="F226" i="20"/>
  <c r="F141" i="20"/>
  <c r="F124" i="20"/>
  <c r="F190" i="20"/>
  <c r="F237" i="20"/>
  <c r="F127" i="20"/>
  <c r="F209" i="20"/>
  <c r="F245" i="20"/>
  <c r="F93" i="20"/>
  <c r="F140" i="20"/>
  <c r="F113" i="20"/>
  <c r="F77" i="20"/>
  <c r="F75" i="20"/>
  <c r="F136" i="20"/>
  <c r="F33" i="20"/>
  <c r="F234" i="20"/>
  <c r="F194" i="20"/>
  <c r="F168" i="20"/>
  <c r="F138" i="20"/>
  <c r="F115" i="20"/>
  <c r="F228" i="20"/>
  <c r="F116" i="20"/>
  <c r="F95" i="20"/>
  <c r="F78" i="20"/>
  <c r="F181" i="20"/>
  <c r="F114" i="20"/>
  <c r="F106" i="20"/>
  <c r="F134" i="20"/>
  <c r="F79" i="20"/>
  <c r="F253" i="20"/>
  <c r="F242" i="20"/>
  <c r="F60" i="20"/>
  <c r="F62" i="20"/>
  <c r="F48" i="20"/>
  <c r="F42" i="20"/>
  <c r="F246" i="20"/>
  <c r="F139" i="20"/>
  <c r="F96" i="20"/>
  <c r="O41" i="8"/>
  <c r="F83" i="20" s="1"/>
  <c r="O22" i="8"/>
  <c r="F45" i="20" s="1"/>
  <c r="O49" i="8"/>
  <c r="F145" i="20" s="1"/>
  <c r="F129" i="20"/>
  <c r="F207" i="20"/>
  <c r="F206" i="20"/>
  <c r="F177" i="20"/>
  <c r="F68" i="20"/>
  <c r="F152" i="20"/>
  <c r="F176" i="20"/>
  <c r="F103" i="20"/>
  <c r="F24" i="20"/>
  <c r="F109" i="20"/>
  <c r="F36" i="20"/>
  <c r="F34" i="20"/>
  <c r="O33" i="8"/>
  <c r="F56" i="20" s="1"/>
  <c r="F35" i="20"/>
  <c r="F104" i="20"/>
  <c r="F241" i="20"/>
  <c r="F108" i="20"/>
  <c r="F61" i="20"/>
  <c r="F118" i="20"/>
  <c r="F28" i="20"/>
  <c r="F182" i="20"/>
  <c r="F126" i="20"/>
  <c r="F179" i="20"/>
  <c r="F40" i="20"/>
  <c r="F26" i="20"/>
  <c r="F222" i="20"/>
  <c r="F125" i="20"/>
  <c r="F157" i="20"/>
  <c r="F66" i="20"/>
  <c r="F63" i="20"/>
  <c r="F163" i="20"/>
  <c r="F99" i="20"/>
  <c r="F165" i="20"/>
  <c r="F49" i="20"/>
  <c r="F86" i="20"/>
  <c r="F156" i="20"/>
  <c r="F192" i="20"/>
  <c r="F72" i="20"/>
  <c r="F151" i="20"/>
  <c r="F69" i="20"/>
  <c r="F85" i="20"/>
  <c r="F197" i="20"/>
  <c r="F147" i="20"/>
  <c r="F174" i="20"/>
  <c r="F25" i="20"/>
  <c r="F87" i="20"/>
  <c r="F101" i="20"/>
  <c r="F154" i="20"/>
  <c r="F235" i="20"/>
  <c r="F16" i="20"/>
  <c r="F167" i="20"/>
  <c r="F203" i="20"/>
  <c r="O59" i="8"/>
  <c r="F252" i="20" s="1"/>
  <c r="F82" i="20"/>
  <c r="F243" i="20"/>
  <c r="O47" i="8"/>
  <c r="F143" i="20" s="1"/>
  <c r="F117" i="20"/>
  <c r="O42" i="8"/>
  <c r="F84" i="20" s="1"/>
  <c r="F71" i="20"/>
  <c r="F100" i="20"/>
  <c r="F233" i="20"/>
  <c r="F214" i="20"/>
  <c r="F202" i="20"/>
  <c r="F44" i="20"/>
  <c r="F155" i="20"/>
  <c r="F122" i="20"/>
  <c r="F247" i="20"/>
  <c r="F97" i="20"/>
  <c r="F65" i="20"/>
  <c r="F221" i="20"/>
  <c r="F137" i="20"/>
  <c r="F132" i="20"/>
  <c r="F135" i="20"/>
  <c r="C4" i="20"/>
  <c r="P8" i="8" l="1"/>
  <c r="P10" i="8"/>
  <c r="P9" i="8"/>
  <c r="P7" i="8"/>
  <c r="G19" i="20" s="1"/>
  <c r="F19" i="20"/>
  <c r="O63" i="8"/>
  <c r="P61" i="8"/>
  <c r="P38" i="8"/>
  <c r="P39" i="8"/>
  <c r="P46" i="8"/>
  <c r="P20" i="8"/>
  <c r="P53" i="8"/>
  <c r="P15" i="8"/>
  <c r="P45" i="8"/>
  <c r="P62" i="8"/>
  <c r="P60" i="8"/>
  <c r="P36" i="8"/>
  <c r="P56" i="8"/>
  <c r="P57" i="8"/>
  <c r="P55" i="8"/>
  <c r="P34" i="8"/>
  <c r="P29" i="8"/>
  <c r="P19" i="8"/>
  <c r="P18" i="8"/>
  <c r="P51" i="8"/>
  <c r="P11" i="8"/>
  <c r="P28" i="8"/>
  <c r="P23" i="8"/>
  <c r="P14" i="8"/>
  <c r="P54" i="8"/>
  <c r="G239" i="20" s="1"/>
  <c r="P6" i="8"/>
  <c r="G12" i="20" s="1"/>
  <c r="F12" i="20"/>
  <c r="F257" i="20" s="1"/>
  <c r="C21" i="16"/>
  <c r="C18" i="16" s="1"/>
  <c r="H17" i="16"/>
  <c r="H21" i="16" s="1"/>
  <c r="D17" i="16"/>
  <c r="D21" i="16" s="1"/>
  <c r="I17" i="16"/>
  <c r="I21" i="16" s="1"/>
  <c r="P27" i="8"/>
  <c r="G52" i="20" s="1"/>
  <c r="G17" i="16"/>
  <c r="G21" i="16" s="1"/>
  <c r="S4" i="8"/>
  <c r="F17" i="16"/>
  <c r="F21" i="16" s="1"/>
  <c r="G224" i="20"/>
  <c r="C5" i="20"/>
  <c r="G13" i="20"/>
  <c r="G15" i="20"/>
  <c r="G23" i="20"/>
  <c r="G27" i="20"/>
  <c r="G30" i="20"/>
  <c r="G33" i="20"/>
  <c r="G35" i="20"/>
  <c r="P22" i="8"/>
  <c r="G45" i="20" s="1"/>
  <c r="G48" i="20"/>
  <c r="P32" i="8"/>
  <c r="G55" i="20" s="1"/>
  <c r="G58" i="20"/>
  <c r="G62" i="20"/>
  <c r="G69" i="20"/>
  <c r="G73" i="20"/>
  <c r="G76" i="20"/>
  <c r="G80" i="20"/>
  <c r="P42" i="8"/>
  <c r="G84" i="20" s="1"/>
  <c r="G87" i="20"/>
  <c r="G92" i="20"/>
  <c r="G96" i="20"/>
  <c r="G100" i="20"/>
  <c r="G104" i="20"/>
  <c r="G108" i="20"/>
  <c r="G249" i="20"/>
  <c r="G218" i="20"/>
  <c r="G211" i="20"/>
  <c r="G250" i="20"/>
  <c r="G46" i="20"/>
  <c r="G59" i="20"/>
  <c r="G97" i="20"/>
  <c r="G16" i="20"/>
  <c r="G24" i="20"/>
  <c r="G40" i="20"/>
  <c r="G49" i="20"/>
  <c r="P26" i="8"/>
  <c r="G51" i="20" s="1"/>
  <c r="P33" i="8"/>
  <c r="G56" i="20" s="1"/>
  <c r="G63" i="20"/>
  <c r="G70" i="20"/>
  <c r="G77" i="20"/>
  <c r="G85" i="20"/>
  <c r="G233" i="20"/>
  <c r="G93" i="20"/>
  <c r="G31" i="20"/>
  <c r="G66" i="20"/>
  <c r="G88" i="20"/>
  <c r="G210" i="20"/>
  <c r="G222" i="20"/>
  <c r="G234" i="20"/>
  <c r="G253" i="20"/>
  <c r="G28" i="20"/>
  <c r="G101" i="20"/>
  <c r="G20" i="20"/>
  <c r="G81" i="20"/>
  <c r="G223" i="20"/>
  <c r="G197" i="20"/>
  <c r="G247" i="20"/>
  <c r="G172" i="20"/>
  <c r="G168" i="20"/>
  <c r="G195" i="20"/>
  <c r="G220" i="20"/>
  <c r="G159" i="20"/>
  <c r="G219" i="20"/>
  <c r="G136" i="20"/>
  <c r="G212" i="20"/>
  <c r="G204" i="20"/>
  <c r="G157" i="20"/>
  <c r="G119" i="20"/>
  <c r="G103" i="20"/>
  <c r="G61" i="20"/>
  <c r="G39" i="20"/>
  <c r="G102" i="20"/>
  <c r="G60" i="20"/>
  <c r="G21" i="20"/>
  <c r="G68" i="20"/>
  <c r="G107" i="20"/>
  <c r="G242" i="20"/>
  <c r="G189" i="20"/>
  <c r="G235" i="20"/>
  <c r="G128" i="20"/>
  <c r="G205" i="20"/>
  <c r="G115" i="20"/>
  <c r="G99" i="20"/>
  <c r="G37" i="20"/>
  <c r="G18" i="20"/>
  <c r="G98" i="20"/>
  <c r="G36" i="20"/>
  <c r="G17" i="20"/>
  <c r="G160" i="20"/>
  <c r="G226" i="20"/>
  <c r="G109" i="20"/>
  <c r="G41" i="20"/>
  <c r="G124" i="20"/>
  <c r="G174" i="20"/>
  <c r="G181" i="20"/>
  <c r="G228" i="20"/>
  <c r="G207" i="20"/>
  <c r="G167" i="20"/>
  <c r="G187" i="20"/>
  <c r="G146" i="20"/>
  <c r="G194" i="20"/>
  <c r="G152" i="20"/>
  <c r="G213" i="20"/>
  <c r="P43" i="8"/>
  <c r="G120" i="20" s="1"/>
  <c r="G200" i="20"/>
  <c r="G192" i="20"/>
  <c r="G111" i="20"/>
  <c r="G95" i="20"/>
  <c r="P31" i="8"/>
  <c r="G54" i="20" s="1"/>
  <c r="G34" i="20"/>
  <c r="G14" i="20"/>
  <c r="G94" i="20"/>
  <c r="G139" i="20"/>
  <c r="G67" i="20"/>
  <c r="G238" i="20"/>
  <c r="G173" i="20"/>
  <c r="G209" i="20"/>
  <c r="G206" i="20"/>
  <c r="G112" i="20"/>
  <c r="G199" i="20"/>
  <c r="G156" i="20"/>
  <c r="G138" i="20"/>
  <c r="G91" i="20"/>
  <c r="G137" i="20"/>
  <c r="G201" i="20"/>
  <c r="G225" i="20"/>
  <c r="G241" i="20"/>
  <c r="G237" i="20"/>
  <c r="G132" i="20"/>
  <c r="G208" i="20"/>
  <c r="G202" i="20"/>
  <c r="G161" i="20"/>
  <c r="G179" i="20"/>
  <c r="G217" i="20"/>
  <c r="G186" i="20"/>
  <c r="P49" i="8"/>
  <c r="G145" i="20" s="1"/>
  <c r="G193" i="20"/>
  <c r="G105" i="20"/>
  <c r="G182" i="20"/>
  <c r="G184" i="20"/>
  <c r="P47" i="8"/>
  <c r="G143" i="20" s="1"/>
  <c r="G134" i="20"/>
  <c r="G32" i="20"/>
  <c r="G89" i="20"/>
  <c r="G180" i="20"/>
  <c r="G127" i="20"/>
  <c r="P48" i="8"/>
  <c r="G144" i="20" s="1"/>
  <c r="G106" i="20"/>
  <c r="G227" i="20"/>
  <c r="G162" i="20"/>
  <c r="G185" i="20"/>
  <c r="G191" i="20"/>
  <c r="G130" i="20"/>
  <c r="G86" i="20"/>
  <c r="G129" i="20"/>
  <c r="G110" i="20"/>
  <c r="G123" i="20"/>
  <c r="G215" i="20"/>
  <c r="G154" i="20"/>
  <c r="G198" i="20"/>
  <c r="G163" i="20"/>
  <c r="G196" i="20"/>
  <c r="G153" i="20"/>
  <c r="G155" i="20"/>
  <c r="G178" i="20"/>
  <c r="G177" i="20"/>
  <c r="G141" i="20"/>
  <c r="G176" i="20"/>
  <c r="G190" i="20"/>
  <c r="G126" i="20"/>
  <c r="P41" i="8"/>
  <c r="G83" i="20" s="1"/>
  <c r="G125" i="20"/>
  <c r="G82" i="20"/>
  <c r="G248" i="20"/>
  <c r="G164" i="20"/>
  <c r="G42" i="20"/>
  <c r="G216" i="20"/>
  <c r="G65" i="20"/>
  <c r="G25" i="20"/>
  <c r="G203" i="20"/>
  <c r="G148" i="20"/>
  <c r="G221" i="20"/>
  <c r="G170" i="20"/>
  <c r="G243" i="20"/>
  <c r="G183" i="20"/>
  <c r="G122" i="20"/>
  <c r="G79" i="20"/>
  <c r="P44" i="8"/>
  <c r="G121" i="20" s="1"/>
  <c r="G78" i="20"/>
  <c r="G236" i="20"/>
  <c r="G140" i="20"/>
  <c r="P50" i="8"/>
  <c r="G149" i="20" s="1"/>
  <c r="G188" i="20"/>
  <c r="G147" i="20"/>
  <c r="G214" i="20"/>
  <c r="G166" i="20"/>
  <c r="P59" i="8"/>
  <c r="G252" i="20" s="1"/>
  <c r="G244" i="20"/>
  <c r="G230" i="20"/>
  <c r="G169" i="20"/>
  <c r="G135" i="20"/>
  <c r="G118" i="20"/>
  <c r="G75" i="20"/>
  <c r="G47" i="20"/>
  <c r="G117" i="20"/>
  <c r="G74" i="20"/>
  <c r="G26" i="20"/>
  <c r="G229" i="20"/>
  <c r="G246" i="20"/>
  <c r="G245" i="20"/>
  <c r="G158" i="20"/>
  <c r="G232" i="20"/>
  <c r="G175" i="20"/>
  <c r="G131" i="20"/>
  <c r="G114" i="20"/>
  <c r="G72" i="20"/>
  <c r="G113" i="20"/>
  <c r="G71" i="20"/>
  <c r="G44" i="20"/>
  <c r="G116" i="20"/>
  <c r="G165" i="20"/>
  <c r="G151" i="20"/>
  <c r="G231" i="20"/>
  <c r="G64" i="20"/>
  <c r="E21" i="16"/>
  <c r="D22" i="16" l="1"/>
  <c r="E22" i="16"/>
  <c r="H22" i="16"/>
  <c r="C16" i="16"/>
  <c r="I22" i="16"/>
  <c r="C8" i="16"/>
  <c r="C12" i="16"/>
  <c r="C6" i="16"/>
  <c r="C10" i="16"/>
  <c r="C14" i="16"/>
  <c r="C20" i="16"/>
  <c r="G22" i="16"/>
  <c r="F22" i="16"/>
  <c r="L17" i="16"/>
  <c r="M17" i="16" s="1"/>
  <c r="AE4" i="8"/>
  <c r="AE2" i="8"/>
  <c r="G4" i="20" s="1"/>
  <c r="AE3" i="8"/>
  <c r="G5" i="20" s="1"/>
  <c r="C22" i="16" l="1"/>
  <c r="AF4" i="8"/>
  <c r="H6" i="20" s="1"/>
  <c r="G6" i="20"/>
  <c r="AF3" i="8" l="1"/>
  <c r="AF2" i="8" s="1"/>
  <c r="H4" i="20" s="1"/>
  <c r="H5" i="20" l="1"/>
</calcChain>
</file>

<file path=xl/comments1.xml><?xml version="1.0" encoding="utf-8"?>
<comments xmlns="http://schemas.openxmlformats.org/spreadsheetml/2006/main">
  <authors>
    <author>caixa</author>
    <author>Cremilson Inácio de Souza</author>
    <author>c094707</author>
    <author>DELL</author>
  </authors>
  <commentList>
    <comment ref="C3" authorId="0" shapeId="0">
      <text>
        <r>
          <rPr>
            <sz val="9"/>
            <color indexed="81"/>
            <rFont val="Segoe UI"/>
            <family val="2"/>
          </rPr>
          <t>Nome do Orgão  ou Empresa Executante</t>
        </r>
      </text>
    </comment>
    <comment ref="C9" authorId="1" shapeId="0">
      <text>
        <r>
          <rPr>
            <b/>
            <sz val="9"/>
            <color indexed="81"/>
            <rFont val="Tahoma"/>
            <family val="2"/>
          </rPr>
          <t>Escolha</t>
        </r>
        <r>
          <rPr>
            <sz val="9"/>
            <color indexed="81"/>
            <rFont val="Tahoma"/>
            <family val="2"/>
          </rPr>
          <t xml:space="preserve">
</t>
        </r>
      </text>
    </comment>
    <comment ref="C13" authorId="1" shapeId="0">
      <text>
        <r>
          <rPr>
            <sz val="9"/>
            <color indexed="81"/>
            <rFont val="Tahoma"/>
            <family val="2"/>
          </rPr>
          <t xml:space="preserve">3.3.10.7.6.1 “Construção de Edifícios” enquadram-se:
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
 pórticos, mirantes e outros edifícios de finalidade turística.
3.3.10.7.6.2 “Construção de Rodovias e Ferrovias” enquadram-se:
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pavimentação e sinalização de vias urbanas, ruas e locais para estacionamento de veículos, a construção de praças, pista de atletismo, campos de futebol e calçadas para pedestres, elevados, passarelas e ciclovias, metrô e VLT.
3.3.10.7.6.3 “Construção de Redes de Abastecimento de Água, Coleta de Esgoto e Construções Correlatas” enquadram-se:
 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
 as obras de irrigação (canais), a manutenção de redes de abastecimento de água tratada, a manutenção de redes de coleta e de sistemas de tratamento de esgoto, conforme classificação 4222-7 do CNAE 2.0;
 a construção de estações de tratamento de água (ETA).
3.3.10.7.6.4 “Construção e Manutenção de Estações e Redes de Distribuição de Energia Elétrica” enquadram-se:
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
 obras de iluminação pública e a construção de barragens e represas para geração de energia elétrica.
3.3.10.7.6.5 Para o tipo de obra “Portuárias, Marítimas e Fluviais” enquadram-se:
 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
 a construção de píeres e outras obras com influência direta de cursos d’água.
</t>
        </r>
      </text>
    </comment>
    <comment ref="D17" authorId="2"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D19" authorId="2"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D20" authorId="2"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D22" authorId="2" shape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C26" authorId="3" shapeId="0">
      <text>
        <r>
          <rPr>
            <b/>
            <sz val="9"/>
            <color indexed="81"/>
            <rFont val="Segoe UI"/>
            <family val="2"/>
          </rPr>
          <t>Despesas Tributárias</t>
        </r>
      </text>
    </comment>
    <comment ref="D26" authorId="2"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D31" authorId="2"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D32" authorId="2" shapeId="0">
      <text>
        <r>
          <rPr>
            <sz val="10"/>
            <color indexed="81"/>
            <rFont val="Tahoma"/>
            <family val="2"/>
          </rPr>
          <t>COFINS (Contribuição para Financiamento da Seguridade Socia Financia a seguridade social pelo sistema S (SESC, SESI, SENAC, SENAI, SEST, SENAT, SENAR E SEBRAE).</t>
        </r>
      </text>
    </comment>
  </commentList>
</comments>
</file>

<file path=xl/sharedStrings.xml><?xml version="1.0" encoding="utf-8"?>
<sst xmlns="http://schemas.openxmlformats.org/spreadsheetml/2006/main" count="105398" uniqueCount="63382">
  <si>
    <t>UNIDADE</t>
  </si>
  <si>
    <t>M</t>
  </si>
  <si>
    <t>UN</t>
  </si>
  <si>
    <t>KG</t>
  </si>
  <si>
    <t>M2</t>
  </si>
  <si>
    <t>H</t>
  </si>
  <si>
    <t>COBERTURA</t>
  </si>
  <si>
    <t>M3</t>
  </si>
  <si>
    <t>MOVIMENTO DE TERRA</t>
  </si>
  <si>
    <t>ML</t>
  </si>
  <si>
    <t>L</t>
  </si>
  <si>
    <t>PAR</t>
  </si>
  <si>
    <t>CJ</t>
  </si>
  <si>
    <t>GASOLINA COMUM</t>
  </si>
  <si>
    <t>MASSA PARA VIDRO</t>
  </si>
  <si>
    <t>OLEO DE LINHACA</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</si>
  <si>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</si>
  <si>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</si>
  <si>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</si>
  <si>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</si>
  <si>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</si>
  <si>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</si>
  <si>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</si>
  <si>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</si>
  <si>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</si>
  <si>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</si>
  <si>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</si>
  <si>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</si>
  <si>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</si>
  <si>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</si>
  <si>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</si>
  <si>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</si>
  <si>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</si>
  <si>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</si>
  <si>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</si>
  <si>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</si>
  <si>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</si>
  <si>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</si>
  <si>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</si>
  <si>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</si>
  <si>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</si>
  <si>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</si>
  <si>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</si>
  <si>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</si>
  <si>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</si>
  <si>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</si>
  <si>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</si>
  <si>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</si>
  <si>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</si>
  <si>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</si>
  <si>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</si>
  <si>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</si>
  <si>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</si>
  <si>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</si>
  <si>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</si>
  <si>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</si>
  <si>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</si>
  <si>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</si>
  <si>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</si>
  <si>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</si>
  <si>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</si>
  <si>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</si>
  <si>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</si>
  <si>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</si>
  <si>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</si>
  <si>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</si>
  <si>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</si>
  <si>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</si>
  <si>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</si>
  <si>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</si>
  <si>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</si>
  <si>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</si>
  <si>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</si>
  <si>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</si>
  <si>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</si>
  <si>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</si>
  <si>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</si>
  <si>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</si>
  <si>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</si>
  <si>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</si>
  <si>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</si>
  <si>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</si>
  <si>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</si>
  <si>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</si>
  <si>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</si>
  <si>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</si>
  <si>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</si>
  <si>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</si>
  <si>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</si>
  <si>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</si>
  <si>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</si>
  <si>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</si>
  <si>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</si>
  <si>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</si>
  <si>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</si>
  <si>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</si>
  <si>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</si>
  <si>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</si>
  <si>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</si>
  <si>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</si>
  <si>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</si>
  <si>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</si>
  <si>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</si>
  <si>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</si>
  <si>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</si>
  <si>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</si>
  <si>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</si>
  <si>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</si>
  <si>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</si>
  <si>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</si>
  <si>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</si>
  <si>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</si>
  <si>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</si>
  <si>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</si>
  <si>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</si>
  <si>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</si>
  <si>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</si>
  <si>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</si>
  <si>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</si>
  <si>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</si>
  <si>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</si>
  <si>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</si>
  <si>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</si>
  <si>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</si>
  <si>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</si>
  <si>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</si>
  <si>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</si>
  <si>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</si>
  <si>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</si>
  <si>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</si>
  <si>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</si>
  <si>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</si>
  <si>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</si>
  <si>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</si>
  <si>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</si>
  <si>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</si>
  <si>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</si>
  <si>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</si>
  <si>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</si>
  <si>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</si>
  <si>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</si>
  <si>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</si>
  <si>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</si>
  <si>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</si>
  <si>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</si>
  <si>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</si>
  <si>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</si>
  <si>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</si>
  <si>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</si>
  <si>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</si>
  <si>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</si>
  <si>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</si>
  <si>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</si>
  <si>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</si>
  <si>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</si>
  <si>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</si>
  <si>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</si>
  <si>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</si>
  <si>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</si>
  <si>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</si>
  <si>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</si>
  <si>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</si>
  <si>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</si>
  <si>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</si>
  <si>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</si>
  <si>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</si>
  <si>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</si>
  <si>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</si>
  <si>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</si>
  <si>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</si>
  <si>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</si>
  <si>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</si>
  <si>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</si>
  <si>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</si>
  <si>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</si>
  <si>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</si>
  <si>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</si>
  <si>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</si>
  <si>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</si>
  <si>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</si>
  <si>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</si>
  <si>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</si>
  <si>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</si>
  <si>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</si>
  <si>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</si>
  <si>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</si>
  <si>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</si>
  <si>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</si>
  <si>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</si>
  <si>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</si>
  <si>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</si>
  <si>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</si>
  <si>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</si>
  <si>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</si>
  <si>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</si>
  <si>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</si>
  <si>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</si>
  <si>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</si>
  <si>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</si>
  <si>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</si>
  <si>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</si>
  <si>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</si>
  <si>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</si>
  <si>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</si>
  <si>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</si>
  <si>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</si>
  <si>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</si>
  <si>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</si>
  <si>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</si>
  <si>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</si>
  <si>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</si>
  <si>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</si>
  <si>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</si>
  <si>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</si>
  <si>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</si>
  <si>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</si>
  <si>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</si>
  <si>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</si>
  <si>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</si>
  <si>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</si>
  <si>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</si>
  <si>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</si>
  <si>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</si>
  <si>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</si>
  <si>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</si>
  <si>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</si>
  <si>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</si>
  <si>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</si>
  <si>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</si>
  <si>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</si>
  <si>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</si>
  <si>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</si>
  <si>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</si>
  <si>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</si>
  <si>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</si>
  <si>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</si>
  <si>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</si>
  <si>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</si>
  <si>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</si>
  <si>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</si>
  <si>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</si>
  <si>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</si>
  <si>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</si>
  <si>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</si>
  <si>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</si>
  <si>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</si>
  <si>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</si>
  <si>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</si>
  <si>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</si>
  <si>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</si>
  <si>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</si>
  <si>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</si>
  <si>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</si>
  <si>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</si>
  <si>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</si>
  <si>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</si>
  <si>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</si>
  <si>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</si>
  <si>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</si>
  <si>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</si>
  <si>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</si>
  <si>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</si>
  <si>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</si>
  <si>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</si>
  <si>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</si>
  <si>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</si>
  <si>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</si>
  <si>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</si>
  <si>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</si>
  <si>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</si>
  <si>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</si>
  <si>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</si>
  <si>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</si>
  <si>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</si>
  <si>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</si>
  <si>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</si>
  <si>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</si>
  <si>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</si>
  <si>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</si>
  <si>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</si>
  <si>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</si>
  <si>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</si>
  <si>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</si>
  <si>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</si>
  <si>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</si>
  <si>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</si>
  <si>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</si>
  <si>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</si>
  <si>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</si>
  <si>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</si>
  <si>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</si>
  <si>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</si>
  <si>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</si>
  <si>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</si>
  <si>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</si>
  <si>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</si>
  <si>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</si>
  <si>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</si>
  <si>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</si>
  <si>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</si>
  <si>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</si>
  <si>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</si>
  <si>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</si>
  <si>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</si>
  <si>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</si>
  <si>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</si>
  <si>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</si>
  <si>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</si>
  <si>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</si>
  <si>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</si>
  <si>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</si>
  <si>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</si>
  <si>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</si>
  <si>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</si>
  <si>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</si>
  <si>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</si>
  <si>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</si>
  <si>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</si>
  <si>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</si>
  <si>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</si>
  <si>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</si>
  <si>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</si>
  <si>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</si>
  <si>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</si>
  <si>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</si>
  <si>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</si>
  <si>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</si>
  <si>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</si>
  <si>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</si>
  <si>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</si>
  <si>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</si>
  <si>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</si>
  <si>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</si>
  <si>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</si>
  <si>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</si>
  <si>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</si>
  <si>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</si>
  <si>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</si>
  <si>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</si>
  <si>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</si>
  <si>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</si>
  <si>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</si>
  <si>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</si>
  <si>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</si>
  <si>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</si>
  <si>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</si>
  <si>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</si>
  <si>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</si>
  <si>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</si>
  <si>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</si>
  <si>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</si>
  <si>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</si>
  <si>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</si>
  <si>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</si>
  <si>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</si>
  <si>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</si>
  <si>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</si>
  <si>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</si>
  <si>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</si>
  <si>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</si>
  <si>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</si>
  <si>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</si>
  <si>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</si>
  <si>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</si>
  <si>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</si>
  <si>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</si>
  <si>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</si>
  <si>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</si>
  <si>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</si>
  <si>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</si>
  <si>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</si>
  <si>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</si>
  <si>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</si>
  <si>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</si>
  <si>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</si>
  <si>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</si>
  <si>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</si>
  <si>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</si>
  <si>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</si>
  <si>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</si>
  <si>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</si>
  <si>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</si>
  <si>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</si>
  <si>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</si>
  <si>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</si>
  <si>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</si>
  <si>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</si>
  <si>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</si>
  <si>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</si>
  <si>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</si>
  <si>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</si>
  <si>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</si>
  <si>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</si>
  <si>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</si>
  <si>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</si>
  <si>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</si>
  <si>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</si>
  <si>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</si>
  <si>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</si>
  <si>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</si>
  <si>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</si>
  <si>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</si>
  <si>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</si>
  <si>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</si>
  <si>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</si>
  <si>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</si>
  <si>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</si>
  <si>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</si>
  <si>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</si>
  <si>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</si>
  <si>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</si>
  <si>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</si>
  <si>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</si>
  <si>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</si>
  <si>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</si>
  <si>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</si>
  <si>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</si>
  <si>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</si>
  <si>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</si>
  <si>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</si>
  <si>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</si>
  <si>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</si>
  <si>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</si>
  <si>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</si>
  <si>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</si>
  <si>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</si>
  <si>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</si>
  <si>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</si>
  <si>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</si>
  <si>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</si>
  <si>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</si>
  <si>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</si>
  <si>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</si>
  <si>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</si>
  <si>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</si>
  <si>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</si>
  <si>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</si>
  <si>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</si>
  <si>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</si>
  <si>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</si>
  <si>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</si>
  <si>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</si>
  <si>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</si>
  <si>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</si>
  <si>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</si>
  <si>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</si>
  <si>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</si>
  <si>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</si>
  <si>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</si>
  <si>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</si>
  <si>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</si>
  <si>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</si>
  <si>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</si>
  <si>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</si>
  <si>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</si>
  <si>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</si>
  <si>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</si>
  <si>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</si>
  <si>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</si>
  <si>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</si>
  <si>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</si>
  <si>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</si>
  <si>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</si>
  <si>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</si>
  <si>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</si>
  <si>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</si>
  <si>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</si>
  <si>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</si>
  <si>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</si>
  <si>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</si>
  <si>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</si>
  <si>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</si>
  <si>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</si>
  <si>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</si>
  <si>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</si>
  <si>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</si>
  <si>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</si>
  <si>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</si>
  <si>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</si>
  <si>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</si>
  <si>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</si>
  <si>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</si>
  <si>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</si>
  <si>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</si>
  <si>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</si>
  <si>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</si>
  <si>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</si>
  <si>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</si>
  <si>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</si>
  <si>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</si>
  <si>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</si>
  <si>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</si>
  <si>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</si>
  <si>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</si>
  <si>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</si>
  <si>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</si>
  <si>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</si>
  <si>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</si>
  <si>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</si>
  <si>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</si>
  <si>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</si>
  <si>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</si>
  <si>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</si>
  <si>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</si>
  <si>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</si>
  <si>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</si>
  <si>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</si>
  <si>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</si>
  <si>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</si>
  <si>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</si>
  <si>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</si>
  <si>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</si>
  <si>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</si>
  <si>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</si>
  <si>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</si>
  <si>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</si>
  <si>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</si>
  <si>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</si>
  <si>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</si>
  <si>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</si>
  <si>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</si>
  <si>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</si>
  <si>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</si>
  <si>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</si>
  <si>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</si>
  <si>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</si>
  <si>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</si>
  <si>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</si>
  <si>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</si>
  <si>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</si>
  <si>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</si>
  <si>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</si>
  <si>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</si>
  <si>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</si>
  <si>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</si>
  <si>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</si>
  <si>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</si>
  <si>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</si>
  <si>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</si>
  <si>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</si>
  <si>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</si>
  <si>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</si>
  <si>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</si>
  <si>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</si>
  <si>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</si>
  <si>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</si>
  <si>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</si>
  <si>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</si>
  <si>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</si>
  <si>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</si>
  <si>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</si>
  <si>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</si>
  <si>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</si>
  <si>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</si>
  <si>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</si>
  <si>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</si>
  <si>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</si>
  <si>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</si>
  <si>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</si>
  <si>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</si>
  <si>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</si>
  <si>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</si>
  <si>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</si>
  <si>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</si>
  <si>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</si>
  <si>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</si>
  <si>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</si>
  <si>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</si>
  <si>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</si>
  <si>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</si>
  <si>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</si>
  <si>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</si>
  <si>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</si>
  <si>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</si>
  <si>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</si>
  <si>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</si>
  <si>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</si>
  <si>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</si>
  <si>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</si>
  <si>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</si>
  <si>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</si>
  <si>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</si>
  <si>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</si>
  <si>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</si>
  <si>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</si>
  <si>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</si>
  <si>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</si>
  <si>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</si>
  <si>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</si>
  <si>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</si>
  <si>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</si>
  <si>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</si>
  <si>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</si>
  <si>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</si>
  <si>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</si>
  <si>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</si>
  <si>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</si>
  <si>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</si>
  <si>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</si>
  <si>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</si>
  <si>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</si>
  <si>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</si>
  <si>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</si>
  <si>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</si>
  <si>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</si>
  <si>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</si>
  <si>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</si>
  <si>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</si>
  <si>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</si>
  <si>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</si>
  <si>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</si>
  <si>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</si>
  <si>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</si>
  <si>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</si>
  <si>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</si>
  <si>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</si>
  <si>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</si>
  <si>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</si>
  <si>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</si>
  <si>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</si>
  <si>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</si>
  <si>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</si>
  <si>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</si>
  <si>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</si>
  <si>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</si>
  <si>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</si>
  <si>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</si>
  <si>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</si>
  <si>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</si>
  <si>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</si>
  <si>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</si>
  <si>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</si>
  <si>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</si>
  <si>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</si>
  <si>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</si>
  <si>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</si>
  <si>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</si>
  <si>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</si>
  <si>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</si>
  <si>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</si>
  <si>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</si>
  <si>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</si>
  <si>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</si>
  <si>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</si>
  <si>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</si>
  <si>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</si>
  <si>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</si>
  <si>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</si>
  <si>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</si>
  <si>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</si>
  <si>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</si>
  <si>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</si>
  <si>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</si>
  <si>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</si>
  <si>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</si>
  <si>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</si>
  <si>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</si>
  <si>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</si>
  <si>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</si>
  <si>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</si>
  <si>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</si>
  <si>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</si>
  <si>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</si>
  <si>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</si>
  <si>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</si>
  <si>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</si>
  <si>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</si>
  <si>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</si>
  <si>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</si>
  <si>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</si>
  <si>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</si>
  <si>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</si>
  <si>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</si>
  <si>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</si>
  <si>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</si>
  <si>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</si>
  <si>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</si>
  <si>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</si>
  <si>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</si>
  <si>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</si>
  <si>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</si>
  <si>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</si>
  <si>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</si>
  <si>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</si>
  <si>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</si>
  <si>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</si>
  <si>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</si>
  <si>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</si>
  <si>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</si>
  <si>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</si>
  <si>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</si>
  <si>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</si>
  <si>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</si>
  <si>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</si>
  <si>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</si>
  <si>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</si>
  <si>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</si>
  <si>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</si>
  <si>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</si>
  <si>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</si>
  <si>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</si>
  <si>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</si>
  <si>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</si>
  <si>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</si>
  <si>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</si>
  <si>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</si>
  <si>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</si>
  <si>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</si>
  <si>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</si>
  <si>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</si>
  <si>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</si>
  <si>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</si>
  <si>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</si>
  <si>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</si>
  <si>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</si>
  <si>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</si>
  <si>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</si>
  <si>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</si>
  <si>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</si>
  <si>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</si>
  <si>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</si>
  <si>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</si>
  <si>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</si>
  <si>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</si>
  <si>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</si>
  <si>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</si>
  <si>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</si>
  <si>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</si>
  <si>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</si>
  <si>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</si>
  <si>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</si>
  <si>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</si>
  <si>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</si>
  <si>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</si>
  <si>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</si>
  <si>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</si>
  <si>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</si>
  <si>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</si>
  <si>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</si>
  <si>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</si>
  <si>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</si>
  <si>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</si>
  <si>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</si>
  <si>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</si>
  <si>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</si>
  <si>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</si>
  <si>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</si>
  <si>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</si>
  <si>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</si>
  <si>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</si>
  <si>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</si>
  <si>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</si>
  <si>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</si>
  <si>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</si>
  <si>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</si>
  <si>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</si>
  <si>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</si>
  <si>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</si>
  <si>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</si>
  <si>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</si>
  <si>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</si>
  <si>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</si>
  <si>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</si>
  <si>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</si>
  <si>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</si>
  <si>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</si>
  <si>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</si>
  <si>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</si>
  <si>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</si>
  <si>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</si>
  <si>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</si>
  <si>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</si>
  <si>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</si>
  <si>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</si>
  <si>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</si>
  <si>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</si>
  <si>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</si>
  <si>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</si>
  <si>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</si>
  <si>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</si>
  <si>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</si>
  <si>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</si>
  <si>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</si>
  <si>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</si>
  <si>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</si>
  <si>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</si>
  <si>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</si>
  <si>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</si>
  <si>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</si>
  <si>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</si>
  <si>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</si>
  <si>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</si>
  <si>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</si>
  <si>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</si>
  <si>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</si>
  <si>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</si>
  <si>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</si>
  <si>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</si>
  <si>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</si>
  <si>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</si>
  <si>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</si>
  <si>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</si>
  <si>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</si>
  <si>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</si>
  <si>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</si>
  <si>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</si>
  <si>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</si>
  <si>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</si>
  <si>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</si>
  <si>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</si>
  <si>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</si>
  <si>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</si>
  <si>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</si>
  <si>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</si>
  <si>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</si>
  <si>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</si>
  <si>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</si>
  <si>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</si>
  <si>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</si>
  <si>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</si>
  <si>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</si>
  <si>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</si>
  <si>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</si>
  <si>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</si>
  <si>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</si>
  <si>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</si>
  <si>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</si>
  <si>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</si>
  <si>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</si>
  <si>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</si>
  <si>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</si>
  <si>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</si>
  <si>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</si>
  <si>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</si>
  <si>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</si>
  <si>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</si>
  <si>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</si>
  <si>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</si>
  <si>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</si>
  <si>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</si>
  <si>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</si>
  <si>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</si>
  <si>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</si>
  <si>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</si>
  <si>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</si>
  <si>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</si>
  <si>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</si>
  <si>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</si>
  <si>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</si>
  <si>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</si>
  <si>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</si>
  <si>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</si>
  <si>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</si>
  <si>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</si>
  <si>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</si>
  <si>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</si>
  <si>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</si>
  <si>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</si>
  <si>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</si>
  <si>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</si>
  <si>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</si>
  <si>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</si>
  <si>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</si>
  <si>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</si>
  <si>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</si>
  <si>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</si>
  <si>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</si>
  <si>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</si>
  <si>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</si>
  <si>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</si>
  <si>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</si>
  <si>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</si>
  <si>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</si>
  <si>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</si>
  <si>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</si>
  <si>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</si>
  <si>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</si>
  <si>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t>%</t>
  </si>
  <si>
    <t>4 – Incidências sobre o preço de venda</t>
  </si>
  <si>
    <t>Percentual da base de cálculo para o ISS:</t>
  </si>
  <si>
    <t>Alíquota do ISS (sobre a base de cálculo):</t>
  </si>
  <si>
    <t>5 – Demonstrativo de cálculo do BDI</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</si>
  <si>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</si>
  <si>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</si>
  <si>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</si>
  <si>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</si>
  <si>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</si>
  <si>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</si>
  <si>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</si>
  <si>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</si>
  <si>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</si>
  <si>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</si>
  <si>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</si>
  <si>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</si>
  <si>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AGRUPAR</t>
  </si>
  <si>
    <t>ITEM</t>
  </si>
  <si>
    <t>FONTE</t>
  </si>
  <si>
    <t>TOTAL</t>
  </si>
  <si>
    <t>CUSTO</t>
  </si>
  <si>
    <t>PESO</t>
  </si>
  <si>
    <t>SERVIÇOS PRELIMINARES</t>
  </si>
  <si>
    <t>SINAPI</t>
  </si>
  <si>
    <t>COMP</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</si>
  <si>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</si>
  <si>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</si>
  <si>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</si>
  <si>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</si>
  <si>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</si>
  <si>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</si>
  <si>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</si>
  <si>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</si>
  <si>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</si>
  <si>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</si>
  <si>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</si>
  <si>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</si>
  <si>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</si>
  <si>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</si>
  <si>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</si>
  <si>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</si>
  <si>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</si>
  <si>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</si>
  <si>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</si>
  <si>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</si>
  <si>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</si>
  <si>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</si>
  <si>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</si>
  <si>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</si>
  <si>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</si>
  <si>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</si>
  <si>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</si>
  <si>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</si>
  <si>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</si>
  <si>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</si>
  <si>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</si>
  <si>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</si>
  <si>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</si>
  <si>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</si>
  <si>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</si>
  <si>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</si>
  <si>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</si>
  <si>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</si>
  <si>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</si>
  <si>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</si>
  <si>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</si>
  <si>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</si>
  <si>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</si>
  <si>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</si>
  <si>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</si>
  <si>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</si>
  <si>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</si>
  <si>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</si>
  <si>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</si>
  <si>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</si>
  <si>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</si>
  <si>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</si>
  <si>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</si>
  <si>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</si>
  <si>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</si>
  <si>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</si>
  <si>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</si>
  <si>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</si>
  <si>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</si>
  <si>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</si>
  <si>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</si>
  <si>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</si>
  <si>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</si>
  <si>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</si>
  <si>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</si>
  <si>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</si>
  <si>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</si>
  <si>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</si>
  <si>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</si>
  <si>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</si>
  <si>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</si>
  <si>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</si>
  <si>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</si>
  <si>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</si>
  <si>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</si>
  <si>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</si>
  <si>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</si>
  <si>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</si>
  <si>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</si>
  <si>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</si>
  <si>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</si>
  <si>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</si>
  <si>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</si>
  <si>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</si>
  <si>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</si>
  <si>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</si>
  <si>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</si>
  <si>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</si>
  <si>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</si>
  <si>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</si>
  <si>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</si>
  <si>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</si>
  <si>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</si>
  <si>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</si>
  <si>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</si>
  <si>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</si>
  <si>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</si>
  <si>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</si>
  <si>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</si>
  <si>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</si>
  <si>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</si>
  <si>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</si>
  <si>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CONJUNTO VEDACAO ELASTICA</t>
  </si>
  <si>
    <t>ARO EM METAL PARA BASQUETE</t>
  </si>
  <si>
    <t>PARAFUSO PARA MADEIRA DE 80MM</t>
  </si>
  <si>
    <t>PARAFUSO S-8</t>
  </si>
  <si>
    <t>BUCHA PLASTICA COM PARAFUSO - 8MM</t>
  </si>
  <si>
    <t>BUCHA PLASTICA 8MM</t>
  </si>
  <si>
    <t>PARAFUSO CROMADO P/FIXACAO SANITARIOS</t>
  </si>
  <si>
    <t>PARAFUSO CROMADO D = 4 MM</t>
  </si>
  <si>
    <t>PREGO - PRECO MEDIO DAS BITOLAS</t>
  </si>
  <si>
    <t>PREGO 12X12</t>
  </si>
  <si>
    <t>PREGO 15X15</t>
  </si>
  <si>
    <t>PREGO 18X27</t>
  </si>
  <si>
    <t>PREGO 18X30</t>
  </si>
  <si>
    <t>PREGO 18X27 GALVANIZADO</t>
  </si>
  <si>
    <t>PARAFUSO PARA BUCHA S-5</t>
  </si>
  <si>
    <t>PARAFUSO PARA BUCHA PLASTICA N.7</t>
  </si>
  <si>
    <t>CONJUNTO FIXACAO P/ TELHA DE ALUMINIO TRAPEZOIDAL</t>
  </si>
  <si>
    <t>PARAFUSO COM BUCHA S-10</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</si>
  <si>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</si>
  <si>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</si>
  <si>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</si>
  <si>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</si>
  <si>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</si>
  <si>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</si>
  <si>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</si>
  <si>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</si>
  <si>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</si>
  <si>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BUCHA DE NYLON N.º6 REF.: TEL-5306</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</si>
  <si>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</si>
  <si>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</si>
  <si>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</si>
  <si>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</si>
  <si>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</si>
  <si>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</si>
  <si>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</si>
  <si>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</si>
  <si>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TELA MOSQUITEIRO EM NYLON MALHA 14 ABERTURA 1,5MM</t>
  </si>
  <si>
    <t>TELA MOSQUITEIRO ARAME GALV. MALHA # 18 FIO 32 QUADRADA</t>
  </si>
  <si>
    <t>DIVERSOS</t>
  </si>
  <si>
    <t>BOMBEAMENTO DE CONCRETO</t>
  </si>
  <si>
    <t>TABULEIRO MARMORE BRANCO E GRANITO PRETO 40X40CM</t>
  </si>
  <si>
    <t>DESMOLDANTE PARA FORMAS</t>
  </si>
  <si>
    <t>JUNTA PLASTICA DE 17 X 3 MM</t>
  </si>
  <si>
    <t>FILETE EM ISOPOR 2X1CM</t>
  </si>
  <si>
    <t>DUREPOX (250G)</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</si>
  <si>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</si>
  <si>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</si>
  <si>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</si>
  <si>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</si>
  <si>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</si>
  <si>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</si>
  <si>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</si>
  <si>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</si>
  <si>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</si>
  <si>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</si>
  <si>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</si>
  <si>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</si>
  <si>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</si>
  <si>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</si>
  <si>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</si>
  <si>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</si>
  <si>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</si>
  <si>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</si>
  <si>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</si>
  <si>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</si>
  <si>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</si>
  <si>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</si>
  <si>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</si>
  <si>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</si>
  <si>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</si>
  <si>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</si>
  <si>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</si>
  <si>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</si>
  <si>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</si>
  <si>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</si>
  <si>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</si>
  <si>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FECHADURA PARA PORTAO</t>
  </si>
  <si>
    <t>FECHADURA ALAVANCA E CHAVE YALE</t>
  </si>
  <si>
    <t>FECHADURA DE SEGURANCA ALIANCA MARCA REFERENCIA</t>
  </si>
  <si>
    <t>CADEADO 40MM</t>
  </si>
  <si>
    <t>CADEADO 30 MM</t>
  </si>
  <si>
    <t>PORTA CADEADO PARA CADEADO DE 30MM</t>
  </si>
  <si>
    <t>PORTA CADEADO PARA CADEADO DE 40MM</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</si>
  <si>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</si>
  <si>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</si>
  <si>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</si>
  <si>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</si>
  <si>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</si>
  <si>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</si>
  <si>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</si>
  <si>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</si>
  <si>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</si>
  <si>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</si>
  <si>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</si>
  <si>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</si>
  <si>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</si>
  <si>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</si>
  <si>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</si>
  <si>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</si>
  <si>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</si>
  <si>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</si>
  <si>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</si>
  <si>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</si>
  <si>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</si>
  <si>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</si>
  <si>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</si>
  <si>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</si>
  <si>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</si>
  <si>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</si>
  <si>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</si>
  <si>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AGREGADO DE ALTA RESISTENCIA PARA PISOS</t>
  </si>
  <si>
    <t>PISO EMBORRAC PASTILHADO COR PRETA PLURIGOMA/EQUIV</t>
  </si>
  <si>
    <t>RODAPE DE PEROBA DE 1.5X7CM</t>
  </si>
  <si>
    <t>SOLEIRA GRANITO CINZA ANDORINHA ESP = 3CM, L= 3CM</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</si>
  <si>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</si>
  <si>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</si>
  <si>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</si>
  <si>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</si>
  <si>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</si>
  <si>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</si>
  <si>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</si>
  <si>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</si>
  <si>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</si>
  <si>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</si>
  <si>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</si>
  <si>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</si>
  <si>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</si>
  <si>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</si>
  <si>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</si>
  <si>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</si>
  <si>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</si>
  <si>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</si>
  <si>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</si>
  <si>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</si>
  <si>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</si>
  <si>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</si>
  <si>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</si>
  <si>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</si>
  <si>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</si>
  <si>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</si>
  <si>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</si>
  <si>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</si>
  <si>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</si>
  <si>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</si>
  <si>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</si>
  <si>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</si>
  <si>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</si>
  <si>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</si>
  <si>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</si>
  <si>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</si>
  <si>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REDE COM MALHA GROSSA PARA TRAVE DE FUTEBOL SALAO</t>
  </si>
  <si>
    <t>CESTA PARA ARO DE BASQUETE</t>
  </si>
  <si>
    <t>REDE VOLEIBOL MALHA GROSSA, LONA SUP. E INFERIOR</t>
  </si>
  <si>
    <t>CAIXA DE PRE-MOLDADO P/ AR CONDICIONADO 18.000 BTU</t>
  </si>
  <si>
    <t>GRANITO CINZA ANDORINHA ESP 2CM POLIDO NAS DUAS FACES</t>
  </si>
  <si>
    <t>POSTES</t>
  </si>
  <si>
    <t>POSTE CIRC.CONCRETO ALT.MONT.11M/300KG,PAD ESCELSA</t>
  </si>
  <si>
    <t>POSTE CIRCULAR DE CONCRETO 11M/600KG</t>
  </si>
  <si>
    <t>MAO FRANCESA PLANA GALVANIZADA 32 X 726 MM</t>
  </si>
  <si>
    <t>SUPORTE ANGULAR P/ELETROCALHA DE 400X100MM</t>
  </si>
  <si>
    <t>ISOLADOR DE PINO POLIMERICO 15KV - ROSCA 25MM</t>
  </si>
  <si>
    <t>CONECTOR PORCELANA 3P P/FIO 10MM2</t>
  </si>
  <si>
    <t>CONECTOR PORCELANA 3P P/FIO 6MM2</t>
  </si>
  <si>
    <t>CONECTOR PORCELANA 3P P/ FIO 4MM2</t>
  </si>
  <si>
    <t>ARMACAO SECUNDARIA 2 ESTRIBOS COM HASTE 16X150MM</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</si>
  <si>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</si>
  <si>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</si>
  <si>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</si>
  <si>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</si>
  <si>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</si>
  <si>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</si>
  <si>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</si>
  <si>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</si>
  <si>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</si>
  <si>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</si>
  <si>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</si>
  <si>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</si>
  <si>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</si>
  <si>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</si>
  <si>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</si>
  <si>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CANALETA SISTEMA X PIAL LEGRAND OU SIMILAR</t>
  </si>
  <si>
    <t>ACABAMENTO PARA CANALETA SISTEMA X PIAL - FINA</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</si>
  <si>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</si>
  <si>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</si>
  <si>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</si>
  <si>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</si>
  <si>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</si>
  <si>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</si>
  <si>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</si>
  <si>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</si>
  <si>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</si>
  <si>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</si>
  <si>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</si>
  <si>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</si>
  <si>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</si>
  <si>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</si>
  <si>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</si>
  <si>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</si>
  <si>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</si>
  <si>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</si>
  <si>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</si>
  <si>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</si>
  <si>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01 RETARDADO IN 125 A</t>
  </si>
  <si>
    <t>FUSÍVEL NH-02 RETARDADO, IN=355A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</si>
  <si>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</si>
  <si>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</si>
  <si>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</si>
  <si>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</si>
  <si>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</si>
  <si>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</si>
  <si>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</si>
  <si>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</si>
  <si>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</si>
  <si>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</si>
  <si>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</si>
  <si>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</si>
  <si>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</si>
  <si>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</si>
  <si>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</si>
  <si>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</si>
  <si>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</si>
  <si>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</si>
  <si>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</si>
  <si>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</si>
  <si>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</si>
  <si>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</si>
  <si>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</si>
  <si>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</si>
  <si>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</si>
  <si>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</si>
  <si>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</si>
  <si>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</si>
  <si>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</si>
  <si>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</si>
  <si>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</si>
  <si>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</si>
  <si>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</si>
  <si>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</si>
  <si>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</si>
  <si>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</si>
  <si>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</si>
  <si>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</si>
  <si>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</si>
  <si>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</si>
  <si>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</si>
  <si>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</si>
  <si>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</si>
  <si>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</si>
  <si>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</si>
  <si>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</si>
  <si>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</si>
  <si>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ARANDELA COM DIFUSOR EM VIDRO 25CM</t>
  </si>
  <si>
    <t>LAMPADA MISTA DE 160 W</t>
  </si>
  <si>
    <t>LAMPADA VS 400W/220V MOD. SON PHILLIPS/SIMILAR - OVOIDE</t>
  </si>
  <si>
    <t>LAMPADA FLUORESCENTE TUBULAR 20W</t>
  </si>
  <si>
    <t>LAMPADA FLUORESCENTE TUBULAR 40W</t>
  </si>
  <si>
    <t>BLOCO AUT. ILUM. EMERG. P/ ACLARAMENTO E/OU BALIZAMENTO 2X9W - AUT. 2 HORAS</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</si>
  <si>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</si>
  <si>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</si>
  <si>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</si>
  <si>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</si>
  <si>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</si>
  <si>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</si>
  <si>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</si>
  <si>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</si>
  <si>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</si>
  <si>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</si>
  <si>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</si>
  <si>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</si>
  <si>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CAIXA INSPECAO DO TERRA,PVC,DIÂM.30CM,TAMPA FERRO</t>
  </si>
  <si>
    <t>CONECTOR DE UMA DESCIDA PARA CABO 35MM2</t>
  </si>
  <si>
    <t>PARA-RAIOS POLIMERICO 12KV - 10KA COM SUPORTE</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</si>
  <si>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</si>
  <si>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</si>
  <si>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</si>
  <si>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</si>
  <si>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</si>
  <si>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</si>
  <si>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</si>
  <si>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</si>
  <si>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</si>
  <si>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</si>
  <si>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</si>
  <si>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</si>
  <si>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</si>
  <si>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</si>
  <si>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</si>
  <si>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</si>
  <si>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TERMINAL CABO-BARRA EM LATÃO 2 X # 240 MM2</t>
  </si>
  <si>
    <t>TAMPA DE ENCAIXE P/ ELETROCALHA CH18, 200MM</t>
  </si>
  <si>
    <t>PARAFUSO M6X45MM, TEL-5346</t>
  </si>
  <si>
    <t>CORDOALHA CHATA FLEX. 100X25MM 2 FUROS TEL 5701</t>
  </si>
  <si>
    <t>ALICATE Z-201</t>
  </si>
  <si>
    <t>CAIXA ACO EQUIP POT 380X320X175MM - TEL-903</t>
  </si>
  <si>
    <t>TERMINAL CABO-BARRA EM LATÃO # 150 MM2</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</si>
  <si>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</si>
  <si>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</si>
  <si>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</si>
  <si>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</si>
  <si>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</si>
  <si>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</si>
  <si>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</si>
  <si>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</si>
  <si>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</si>
  <si>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</si>
  <si>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</si>
  <si>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</si>
  <si>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</si>
  <si>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</si>
  <si>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</si>
  <si>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</si>
  <si>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</si>
  <si>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</si>
  <si>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</si>
  <si>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</si>
  <si>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</si>
  <si>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</si>
  <si>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</si>
  <si>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</si>
  <si>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</si>
  <si>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</si>
  <si>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</si>
  <si>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</si>
  <si>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CRUZETA DE MADEIRA P/ POSTE 90 X 112,5 X 2400 MM</t>
  </si>
  <si>
    <t>OLHAL DE FERRO GALVANIZADO C/ PARAFUSO 16X200MM</t>
  </si>
  <si>
    <t>TERMINAL MECANICO P/CABO 16MM2</t>
  </si>
  <si>
    <t>ARMACAO SECUNDARIA 1 ESTRIBO C/HASTE 16X150MM</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</si>
  <si>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</si>
  <si>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</si>
  <si>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</si>
  <si>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</si>
  <si>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</si>
  <si>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</si>
  <si>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</si>
  <si>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</si>
  <si>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</si>
  <si>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</si>
  <si>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ACIONADOR MANUAL DE ALARME ENDERECAVEL TP QUEBRA VIDRO</t>
  </si>
  <si>
    <t>CINTA CIRCULAR ACO GALVANIZADO 200MM</t>
  </si>
  <si>
    <t>SUPORTE P/ TRANSFORMADOR EM LIGA DE ALUMINIO P/ POSTE CONCRETO CIRCULAR - 225MM</t>
  </si>
  <si>
    <t>TERMINAL CABO-BARRA EM LATAO 2X # 300MM2</t>
  </si>
  <si>
    <t>TOMADA TELEFONE COM CONECTOR RJ11</t>
  </si>
  <si>
    <t>TERMINAL COMPRESSÃO COBRE ESTANHADO 35MM TEL 5135</t>
  </si>
  <si>
    <t>CONECTOR DE MEDICAO EM LATAO C/ 2 PARAFUSOS TEL-562</t>
  </si>
  <si>
    <t>BUCHA DE REDUCAO PVC SOLDAVEL LONGA 32X25MM</t>
  </si>
  <si>
    <t>BUCHA DE REDUCAO PVC SOLDAVEL LONGA 50X32MM</t>
  </si>
  <si>
    <t>JOELHO DE REDUCAO 90 PVC SOLDAVEL DE 32X25MM</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</si>
  <si>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</si>
  <si>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</si>
  <si>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</si>
  <si>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</si>
  <si>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</si>
  <si>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</si>
  <si>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</si>
  <si>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</si>
  <si>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</si>
  <si>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</si>
  <si>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</si>
  <si>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</si>
  <si>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</si>
  <si>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</si>
  <si>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</si>
  <si>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LUVA DE PVC SOLDAVEL DE 25MM</t>
  </si>
  <si>
    <t>JOELHO 45 DE PVC P/ ESGOTO DE 150MM</t>
  </si>
  <si>
    <t>TE DE PVC SOLDAVEL DE 32X25MM</t>
  </si>
  <si>
    <t>JOELHO 45 DE PVC SOLDAVEL DE 25MM</t>
  </si>
  <si>
    <t>BACIA SANITÁRIA CONVENCIONAL RAVENA P9, DECA</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</si>
  <si>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</si>
  <si>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</si>
  <si>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</si>
  <si>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</si>
  <si>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</si>
  <si>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</si>
  <si>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</si>
  <si>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</si>
  <si>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</si>
  <si>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ENGATE FLEXIVEL METAL CROMADO ESTEVES</t>
  </si>
  <si>
    <t>TUBO ACO GALV NBR5590 CL PESADA 20 MM (3/4) - GAS</t>
  </si>
  <si>
    <t>CAP 3/4 NPT - GALVANIZADO 300 LBS</t>
  </si>
  <si>
    <t>PIGTAIL POL MX7/16 NS(24) - P45 - 0,50M</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</si>
  <si>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</si>
  <si>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</si>
  <si>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</si>
  <si>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</si>
  <si>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</si>
  <si>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</si>
  <si>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</si>
  <si>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</si>
  <si>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</si>
  <si>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</si>
  <si>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</si>
  <si>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</si>
  <si>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</si>
  <si>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</si>
  <si>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</si>
  <si>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</si>
  <si>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</si>
  <si>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</si>
  <si>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</si>
  <si>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</si>
  <si>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</si>
  <si>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</si>
  <si>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</si>
  <si>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</si>
  <si>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</si>
  <si>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</si>
  <si>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</si>
  <si>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</si>
  <si>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</si>
  <si>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</si>
  <si>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</si>
  <si>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</si>
  <si>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</si>
  <si>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</si>
  <si>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</si>
  <si>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</si>
  <si>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</si>
  <si>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</si>
  <si>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</si>
  <si>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</si>
  <si>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</si>
  <si>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</si>
  <si>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</si>
  <si>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</si>
  <si>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</si>
  <si>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</si>
  <si>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</si>
  <si>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</si>
  <si>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</si>
  <si>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</si>
  <si>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</si>
  <si>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</si>
  <si>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TUBO DE LIGACAO CROMADO COM CANOPLA</t>
  </si>
  <si>
    <t>DUCHA MANUAL ACQUA JET C/ REG.PRESSÃO REF. C 2195</t>
  </si>
  <si>
    <t>TORNEIRA EM PVC PARA LAVATORIO</t>
  </si>
  <si>
    <t>FILTRO AQUALAR CURTO AP200 AQUALAR/EQUIV C/ REFIL(VELA)</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</si>
  <si>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</si>
  <si>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</si>
  <si>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</si>
  <si>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</si>
  <si>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</si>
  <si>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</si>
  <si>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</si>
  <si>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</si>
  <si>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</si>
  <si>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</si>
  <si>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</si>
  <si>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</si>
  <si>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</si>
  <si>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</si>
  <si>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</si>
  <si>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</si>
  <si>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MANGUEIRA DE INCENDIO 63MM X 15 M C/ ENGATE STORZ</t>
  </si>
  <si>
    <t>SINALIZ DE EMERGENCIA (SAIDA) ACRILICA AUTONOMA</t>
  </si>
  <si>
    <t>PLACA DE SINALIZAÇÃO DE EMERGÊNCIA DE ORIENTAÇÃO E SALVAMENTO , CONFORME ABNT NBR 13434/2004 E NT14/2010-ES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</si>
  <si>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</si>
  <si>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</si>
  <si>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</si>
  <si>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</si>
  <si>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</si>
  <si>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</si>
  <si>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</si>
  <si>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</si>
  <si>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</si>
  <si>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</si>
  <si>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</si>
  <si>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</si>
  <si>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CHAPA DE ACO GALVANIZADO Nº 16 (ESP. 1,55MM)</t>
  </si>
  <si>
    <t>CALHA EM CHAPA DE ACO GALVANIZADO N. 20 40X25X25CM</t>
  </si>
  <si>
    <t>CHAPA DE ACO GALVANIZADA Nº 14 (ESP. 1,95MM)</t>
  </si>
  <si>
    <t>TAMPA FERRO FUNDIDO ARTICULADA (60X40) CM</t>
  </si>
  <si>
    <t>FITA PERFURADA WALSYWA 19MM X 30M</t>
  </si>
  <si>
    <t>FILTRO ANAER.ANEL CONCR.DIAM 1M,H=2.0M,C/ VISITA</t>
  </si>
  <si>
    <t>CX SIF MONTADA C/ GRELHA E PORTA GRELHA QUADRADO INOX 150X150X50MM</t>
  </si>
  <si>
    <t>LAVATORIO C/ COLUNA RAVENA DECA L91/C9 BRANCO</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</si>
  <si>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</si>
  <si>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</si>
  <si>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</si>
  <si>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</si>
  <si>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</si>
  <si>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</si>
  <si>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</si>
  <si>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</si>
  <si>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TORN.DE BOIA EM LATAO (BOIA PLAST)DN 32MM (1 1/4')</t>
  </si>
  <si>
    <t>FILTRO ANAEROBIO ANEIS CONCR. DIAM.1.20M, H=2.00M</t>
  </si>
  <si>
    <t>FOSSA ANEIS PRE-MOLDADOS DIAM. 2M,H=2M,TAMPA 60CM</t>
  </si>
  <si>
    <t>FILTRO ANAER. ANEIS CONCR.DIAM. 2M,H=2M,TAMPA 60CM</t>
  </si>
  <si>
    <t>ENGATE N.3 EM PVC CIPLA OU SIMILAR</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</si>
  <si>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</si>
  <si>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</si>
  <si>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</si>
  <si>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</si>
  <si>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</si>
  <si>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</si>
  <si>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</si>
  <si>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</si>
  <si>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ALCAPAO DE MADEIRA DE LEI 60X60CM</t>
  </si>
  <si>
    <t>JATEAMENTO PADRÃO SA 2 1/2</t>
  </si>
  <si>
    <t>ALUGUEL MENSAL CONTAINER P/ ALMOX 6.00X2.40X2.40M</t>
  </si>
  <si>
    <t>REDE EM CORDA DE NYLON P/PROTECAO QUADRA ESPORTES MALHA 10X10CM</t>
  </si>
  <si>
    <t>MOBILIZAÇÃO E DESMOB. CONTEINER P/BARRACÃO DE OBRA</t>
  </si>
  <si>
    <t>TAMPA DE FERRO FUNDIDO 40X40CM C/ INSCR - TRAFEGO LEVE</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</si>
  <si>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</si>
  <si>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</si>
  <si>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</si>
  <si>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</si>
  <si>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</si>
  <si>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</si>
  <si>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</si>
  <si>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</si>
  <si>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ALUGUEL CONTAINER ESCRITORIO SEM WC (6X2.40X2.40)M</t>
  </si>
  <si>
    <t>DETECTOR OPTICO ENDERECAVEL 24V</t>
  </si>
  <si>
    <t>TIJOLO ESMERIL 76,2X76,2X50,8 MM</t>
  </si>
  <si>
    <t>SIRENE ELETRONICA MEDIA TP CORNETA</t>
  </si>
  <si>
    <t>TRINCO REDONDO VERTICAL FERRO GALVANIZADO 15CM</t>
  </si>
  <si>
    <t>GALVANIZAÇÃO ELETROLITICA</t>
  </si>
  <si>
    <t>PERFIL 2L LAMINADO 38,10 X 38,10 X 3,18 X 200MM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</si>
  <si>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</si>
  <si>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</si>
  <si>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</si>
  <si>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</si>
  <si>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</si>
  <si>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</si>
  <si>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</si>
  <si>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</si>
  <si>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</si>
  <si>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</si>
  <si>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</si>
  <si>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</si>
  <si>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</si>
  <si>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</si>
  <si>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</si>
  <si>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</si>
  <si>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MARTELO 27CM COM CABO</t>
  </si>
  <si>
    <t>MARRETA 5KG C/ CABO</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</si>
  <si>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</si>
  <si>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</si>
  <si>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</si>
  <si>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</si>
  <si>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</si>
  <si>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</si>
  <si>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</si>
  <si>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</si>
  <si>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</si>
  <si>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TEODOLITO C/ PRECISAO +/- 6 SEGUNDOS (SINAPI 7247)</t>
  </si>
  <si>
    <t>NIVEL OTICO C/ PRECISAO +/- 0,7MM (SINAPI 7252)</t>
  </si>
  <si>
    <t>DER</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</si>
  <si>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</si>
  <si>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</si>
  <si>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</si>
  <si>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</si>
  <si>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</si>
  <si>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</si>
  <si>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</si>
  <si>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</si>
  <si>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</si>
  <si>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</si>
  <si>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</si>
  <si>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</si>
  <si>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</si>
  <si>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</si>
  <si>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</si>
  <si>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</si>
  <si>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</si>
  <si>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</si>
  <si>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</si>
  <si>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</si>
  <si>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</si>
  <si>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</si>
  <si>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</si>
  <si>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</si>
  <si>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</si>
  <si>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</si>
  <si>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</si>
  <si>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</si>
  <si>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</si>
  <si>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</si>
  <si>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</si>
  <si>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</si>
  <si>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</si>
  <si>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</si>
  <si>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</si>
  <si>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</si>
  <si>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</si>
  <si>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</si>
  <si>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</si>
  <si>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</si>
  <si>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</si>
  <si>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</si>
  <si>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</si>
  <si>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</si>
  <si>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</si>
  <si>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</si>
  <si>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</si>
  <si>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</si>
  <si>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</si>
  <si>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</si>
  <si>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</si>
  <si>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</si>
  <si>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</si>
  <si>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</si>
  <si>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</si>
  <si>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</si>
  <si>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</si>
  <si>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</si>
  <si>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</si>
  <si>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</si>
  <si>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</si>
  <si>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</si>
  <si>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</si>
  <si>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</si>
  <si>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</si>
  <si>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</si>
  <si>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</si>
  <si>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</si>
  <si>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</si>
  <si>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</si>
  <si>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</si>
  <si>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</si>
  <si>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</si>
  <si>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</si>
  <si>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</si>
  <si>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</si>
  <si>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</si>
  <si>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</si>
  <si>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</si>
  <si>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</si>
  <si>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</si>
  <si>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</si>
  <si>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</si>
  <si>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</si>
  <si>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</si>
  <si>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</si>
  <si>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</si>
  <si>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</si>
  <si>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</si>
  <si>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</si>
  <si>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</si>
  <si>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</si>
  <si>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</si>
  <si>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</si>
  <si>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</si>
  <si>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</si>
  <si>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</si>
  <si>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</si>
  <si>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</si>
  <si>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</si>
  <si>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</si>
  <si>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</si>
  <si>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</si>
  <si>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</si>
  <si>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</si>
  <si>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</si>
  <si>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</si>
  <si>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</si>
  <si>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</si>
  <si>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</si>
  <si>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</si>
  <si>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</si>
  <si>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</si>
  <si>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</si>
  <si>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</si>
  <si>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</si>
  <si>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</si>
  <si>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</si>
  <si>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</si>
  <si>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</si>
  <si>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</si>
  <si>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</si>
  <si>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</si>
  <si>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</si>
  <si>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</si>
  <si>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</si>
  <si>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</si>
  <si>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</si>
  <si>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</si>
  <si>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</si>
  <si>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</si>
  <si>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</si>
  <si>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</si>
  <si>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</si>
  <si>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</si>
  <si>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</si>
  <si>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</si>
  <si>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</si>
  <si>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</si>
  <si>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</si>
  <si>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</si>
  <si>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</si>
  <si>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</si>
  <si>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</si>
  <si>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</si>
  <si>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</si>
  <si>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</si>
  <si>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</si>
  <si>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</si>
  <si>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</si>
  <si>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</si>
  <si>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</si>
  <si>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</si>
  <si>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</si>
  <si>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</si>
  <si>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</si>
  <si>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</si>
  <si>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</si>
  <si>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</si>
  <si>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</si>
  <si>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</si>
  <si>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</si>
  <si>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</si>
  <si>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</si>
  <si>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</si>
  <si>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</si>
  <si>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</si>
  <si>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</si>
  <si>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</si>
  <si>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</si>
  <si>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</si>
  <si>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</si>
  <si>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</si>
  <si>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</si>
  <si>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</si>
  <si>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</si>
  <si>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</si>
  <si>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</si>
  <si>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</si>
  <si>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</si>
  <si>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</si>
  <si>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</si>
  <si>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</si>
  <si>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</si>
  <si>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</si>
  <si>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</si>
  <si>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</si>
  <si>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</si>
  <si>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</si>
  <si>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</si>
  <si>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</si>
  <si>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</si>
  <si>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</si>
  <si>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</si>
  <si>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</si>
  <si>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</si>
  <si>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</si>
  <si>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</si>
  <si>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</si>
  <si>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</si>
  <si>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</si>
  <si>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</si>
  <si>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</si>
  <si>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</si>
  <si>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</si>
  <si>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</si>
  <si>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</si>
  <si>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</si>
  <si>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</si>
  <si>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</si>
  <si>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</si>
  <si>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</si>
  <si>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</si>
  <si>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</si>
  <si>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</si>
  <si>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</si>
  <si>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</si>
  <si>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</si>
  <si>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</si>
  <si>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</si>
  <si>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</si>
  <si>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</si>
  <si>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</si>
  <si>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</si>
  <si>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</si>
  <si>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</si>
  <si>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</si>
  <si>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</si>
  <si>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</si>
  <si>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</si>
  <si>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</si>
  <si>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</si>
  <si>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</si>
  <si>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</si>
  <si>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</si>
  <si>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</si>
  <si>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</si>
  <si>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</si>
  <si>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</si>
  <si>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</si>
  <si>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</si>
  <si>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</si>
  <si>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</si>
  <si>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</si>
  <si>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</si>
  <si>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</si>
  <si>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</si>
  <si>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</si>
  <si>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</si>
  <si>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</si>
  <si>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</si>
  <si>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</si>
  <si>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</si>
  <si>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</si>
  <si>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</si>
  <si>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</si>
  <si>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</si>
  <si>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</si>
  <si>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</si>
  <si>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</si>
  <si>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</si>
  <si>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</si>
  <si>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</si>
  <si>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</si>
  <si>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</si>
  <si>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</si>
  <si>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</si>
  <si>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</si>
  <si>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</si>
  <si>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</si>
  <si>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</si>
  <si>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</si>
  <si>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</si>
  <si>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</si>
  <si>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</si>
  <si>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</si>
  <si>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</si>
  <si>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</si>
  <si>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</si>
  <si>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</si>
  <si>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</si>
  <si>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</si>
  <si>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</si>
  <si>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</si>
  <si>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</si>
  <si>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</si>
  <si>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</si>
  <si>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</si>
  <si>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</si>
  <si>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</si>
  <si>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</si>
  <si>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</si>
  <si>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</si>
  <si>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</si>
  <si>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</si>
  <si>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</si>
  <si>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</si>
  <si>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</si>
  <si>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</si>
  <si>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</si>
  <si>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</si>
  <si>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</si>
  <si>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</si>
  <si>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</si>
  <si>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</si>
  <si>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</si>
  <si>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</si>
  <si>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</si>
  <si>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</si>
  <si>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</si>
  <si>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</si>
  <si>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</si>
  <si>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</si>
  <si>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</si>
  <si>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</si>
  <si>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</si>
  <si>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</si>
  <si>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</si>
  <si>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</si>
  <si>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</si>
  <si>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</si>
  <si>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</si>
  <si>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</si>
  <si>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</si>
  <si>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</si>
  <si>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</si>
  <si>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</si>
  <si>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</si>
  <si>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</si>
  <si>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</si>
  <si>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</si>
  <si>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</si>
  <si>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</si>
  <si>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</si>
  <si>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</si>
  <si>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</si>
  <si>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</si>
  <si>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</si>
  <si>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</si>
  <si>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</si>
  <si>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</si>
  <si>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</si>
  <si>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</si>
  <si>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</si>
  <si>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</si>
  <si>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</si>
  <si>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</si>
  <si>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</si>
  <si>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</si>
  <si>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</si>
  <si>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</si>
  <si>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</si>
  <si>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</si>
  <si>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</si>
  <si>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</si>
  <si>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</si>
  <si>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</si>
  <si>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</si>
  <si>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</si>
  <si>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</si>
  <si>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</si>
  <si>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</si>
  <si>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</si>
  <si>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</si>
  <si>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</si>
  <si>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</si>
  <si>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</si>
  <si>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</si>
  <si>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</si>
  <si>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</si>
  <si>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</si>
  <si>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</si>
  <si>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</si>
  <si>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</si>
  <si>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</si>
  <si>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</si>
  <si>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</si>
  <si>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</si>
  <si>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</si>
  <si>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</si>
  <si>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</si>
  <si>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</si>
  <si>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</si>
  <si>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</si>
  <si>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</si>
  <si>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</si>
  <si>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</si>
  <si>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</si>
  <si>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</si>
  <si>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</si>
  <si>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</si>
  <si>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</si>
  <si>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</si>
  <si>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</si>
  <si>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</si>
  <si>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</si>
  <si>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</si>
  <si>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</si>
  <si>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</si>
  <si>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</si>
  <si>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</si>
  <si>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</si>
  <si>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</si>
  <si>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</si>
  <si>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</si>
  <si>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</si>
  <si>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</si>
  <si>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</si>
  <si>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</si>
  <si>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</si>
  <si>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</si>
  <si>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</si>
  <si>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</si>
  <si>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</si>
  <si>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</si>
  <si>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</si>
  <si>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</si>
  <si>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</si>
  <si>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</si>
  <si>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</si>
  <si>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</si>
  <si>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</si>
  <si>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</si>
  <si>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</si>
  <si>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</si>
  <si>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</si>
  <si>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</si>
  <si>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</si>
  <si>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</si>
  <si>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</si>
  <si>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</si>
  <si>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</si>
  <si>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</si>
  <si>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</si>
  <si>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</si>
  <si>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</si>
  <si>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</si>
  <si>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</si>
  <si>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</si>
  <si>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</si>
  <si>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</si>
  <si>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</si>
  <si>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</si>
  <si>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</si>
  <si>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</si>
  <si>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</si>
  <si>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</si>
  <si>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</si>
  <si>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</si>
  <si>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</si>
  <si>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</si>
  <si>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</si>
  <si>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</si>
  <si>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</si>
  <si>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</si>
  <si>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</si>
  <si>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</si>
  <si>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</si>
  <si>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</si>
  <si>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</si>
  <si>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</si>
  <si>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</si>
  <si>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</si>
  <si>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</si>
  <si>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</si>
  <si>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</si>
  <si>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</si>
  <si>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</si>
  <si>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</si>
  <si>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</si>
  <si>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</si>
  <si>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</si>
  <si>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</si>
  <si>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</si>
  <si>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</si>
  <si>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</si>
  <si>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</si>
  <si>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</si>
  <si>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</si>
  <si>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</si>
  <si>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</si>
  <si>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</si>
  <si>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</si>
  <si>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</si>
  <si>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</si>
  <si>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</si>
  <si>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</si>
  <si>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</si>
  <si>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</si>
  <si>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</si>
  <si>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</si>
  <si>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</si>
  <si>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</si>
  <si>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</si>
  <si>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</si>
  <si>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</si>
  <si>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</si>
  <si>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</si>
  <si>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</si>
  <si>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</si>
  <si>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</si>
  <si>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</si>
  <si>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</si>
  <si>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</si>
  <si>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</si>
  <si>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</si>
  <si>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</si>
  <si>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</si>
  <si>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</si>
  <si>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</si>
  <si>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</si>
  <si>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</si>
  <si>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</si>
  <si>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</si>
  <si>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</si>
  <si>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</si>
  <si>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</si>
  <si>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</si>
  <si>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</si>
  <si>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</si>
  <si>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</si>
  <si>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</si>
  <si>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</si>
  <si>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</si>
  <si>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</si>
  <si>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</si>
  <si>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</si>
  <si>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</si>
  <si>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</si>
  <si>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</si>
  <si>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</si>
  <si>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</si>
  <si>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</si>
  <si>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</si>
  <si>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</si>
  <si>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</si>
  <si>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</si>
  <si>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</si>
  <si>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</si>
  <si>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</si>
  <si>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</si>
  <si>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</si>
  <si>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</si>
  <si>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</si>
  <si>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</si>
  <si>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</si>
  <si>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</si>
  <si>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</si>
  <si>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</si>
  <si>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</si>
  <si>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</si>
  <si>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</si>
  <si>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</si>
  <si>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</si>
  <si>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</si>
  <si>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</si>
  <si>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</si>
  <si>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</si>
  <si>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</si>
  <si>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</si>
  <si>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</si>
  <si>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</si>
  <si>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</si>
  <si>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</si>
  <si>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</si>
  <si>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</si>
  <si>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</si>
  <si>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</si>
  <si>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</si>
  <si>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</si>
  <si>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</si>
  <si>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</si>
  <si>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</si>
  <si>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</si>
  <si>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</si>
  <si>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</si>
  <si>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</si>
  <si>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</si>
  <si>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</si>
  <si>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</si>
  <si>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</si>
  <si>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</si>
  <si>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</si>
  <si>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</si>
  <si>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</si>
  <si>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</si>
  <si>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</si>
  <si>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</si>
  <si>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</si>
  <si>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</si>
  <si>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</si>
  <si>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</si>
  <si>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</si>
  <si>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</si>
  <si>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</si>
  <si>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</si>
  <si>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</si>
  <si>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</si>
  <si>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</si>
  <si>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</si>
  <si>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</si>
  <si>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</si>
  <si>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</si>
  <si>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</si>
  <si>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</si>
  <si>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</si>
  <si>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</si>
  <si>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</si>
  <si>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</si>
  <si>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</si>
  <si>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</si>
  <si>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</si>
  <si>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</si>
  <si>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</si>
  <si>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</si>
  <si>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</si>
  <si>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</si>
  <si>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</si>
  <si>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</si>
  <si>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</si>
  <si>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</si>
  <si>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</si>
  <si>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</si>
  <si>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</si>
  <si>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</si>
  <si>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</si>
  <si>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</si>
  <si>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</si>
  <si>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</si>
  <si>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</si>
  <si>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</si>
  <si>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</si>
  <si>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</si>
  <si>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</si>
  <si>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</si>
  <si>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</si>
  <si>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</si>
  <si>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</si>
  <si>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</si>
  <si>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</si>
  <si>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</si>
  <si>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</si>
  <si>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</si>
  <si>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</si>
  <si>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</si>
  <si>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</si>
  <si>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</si>
  <si>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</si>
  <si>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</si>
  <si>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</si>
  <si>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</si>
  <si>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</si>
  <si>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</si>
  <si>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</si>
  <si>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</si>
  <si>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</si>
  <si>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</si>
  <si>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</si>
  <si>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</si>
  <si>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</si>
  <si>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</si>
  <si>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</si>
  <si>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</si>
  <si>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</si>
  <si>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</si>
  <si>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</si>
  <si>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</si>
  <si>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</si>
  <si>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</si>
  <si>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</si>
  <si>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</si>
  <si>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</si>
  <si>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</si>
  <si>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</si>
  <si>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</si>
  <si>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</si>
  <si>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</si>
  <si>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</si>
  <si>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</si>
  <si>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</si>
  <si>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</si>
  <si>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</si>
  <si>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</si>
  <si>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</si>
  <si>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</si>
  <si>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</si>
  <si>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</si>
  <si>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</si>
  <si>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</si>
  <si>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</si>
  <si>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</si>
  <si>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</si>
  <si>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</si>
  <si>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</si>
  <si>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</si>
  <si>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</si>
  <si>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</si>
  <si>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</si>
  <si>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</si>
  <si>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</si>
  <si>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</si>
  <si>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</si>
  <si>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</si>
  <si>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</si>
  <si>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</si>
  <si>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</si>
  <si>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</si>
  <si>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</si>
  <si>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</si>
  <si>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</si>
  <si>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</si>
  <si>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</si>
  <si>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</si>
  <si>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</si>
  <si>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</si>
  <si>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</si>
  <si>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</si>
  <si>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</si>
  <si>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</si>
  <si>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</si>
  <si>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</si>
  <si>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</si>
  <si>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</si>
  <si>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</si>
  <si>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</si>
  <si>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</si>
  <si>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</si>
  <si>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</si>
  <si>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</si>
  <si>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</si>
  <si>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</si>
  <si>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</si>
  <si>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</si>
  <si>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</si>
  <si>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</si>
  <si>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</si>
  <si>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</si>
  <si>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</si>
  <si>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</si>
  <si>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</si>
  <si>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</si>
  <si>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</si>
  <si>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</si>
  <si>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</si>
  <si>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</si>
  <si>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</si>
  <si>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</si>
  <si>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</si>
  <si>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</si>
  <si>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</si>
  <si>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</si>
  <si>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</si>
  <si>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</si>
  <si>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</si>
  <si>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</si>
  <si>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</si>
  <si>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</si>
  <si>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</si>
  <si>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</si>
  <si>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</si>
  <si>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</si>
  <si>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</si>
  <si>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</si>
  <si>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</si>
  <si>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</si>
  <si>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</si>
  <si>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</si>
  <si>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</si>
  <si>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</si>
  <si>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</si>
  <si>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</si>
  <si>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</si>
  <si>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</si>
  <si>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</si>
  <si>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</si>
  <si>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</si>
  <si>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</si>
  <si>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</si>
  <si>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</si>
  <si>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</si>
  <si>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</si>
  <si>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</si>
  <si>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</si>
  <si>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</si>
  <si>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</si>
  <si>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</si>
  <si>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</si>
  <si>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</si>
  <si>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</si>
  <si>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</si>
  <si>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</si>
  <si>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</si>
  <si>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</si>
  <si>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</si>
  <si>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</si>
  <si>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</si>
  <si>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</si>
  <si>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</si>
  <si>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</si>
  <si>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</si>
  <si>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</si>
  <si>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</si>
  <si>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</si>
  <si>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</si>
  <si>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</si>
  <si>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</si>
  <si>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</si>
  <si>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</si>
  <si>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</si>
  <si>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</si>
  <si>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</si>
  <si>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</si>
  <si>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</si>
  <si>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</si>
  <si>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</si>
  <si>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</si>
  <si>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</si>
  <si>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</si>
  <si>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</si>
  <si>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</si>
  <si>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</si>
  <si>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</si>
  <si>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</si>
  <si>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</si>
  <si>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</si>
  <si>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</si>
  <si>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</si>
  <si>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</si>
  <si>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</si>
  <si>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</si>
  <si>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</si>
  <si>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</si>
  <si>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</si>
  <si>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</si>
  <si>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JUROS.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</si>
  <si>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</si>
  <si>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</si>
  <si>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</si>
  <si>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</si>
  <si>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</si>
  <si>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</si>
  <si>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</si>
  <si>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</si>
  <si>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</si>
  <si>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</si>
  <si>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</si>
  <si>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</si>
  <si>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</si>
  <si>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</si>
  <si>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</si>
  <si>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</si>
  <si>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</si>
  <si>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</si>
  <si>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</si>
  <si>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</si>
  <si>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</si>
  <si>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</si>
  <si>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</si>
  <si>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</si>
  <si>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</si>
  <si>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</si>
  <si>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</si>
  <si>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</si>
  <si>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</si>
  <si>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</si>
  <si>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</si>
  <si>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</si>
  <si>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</si>
  <si>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</si>
  <si>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</si>
  <si>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</si>
  <si>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</si>
  <si>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</si>
  <si>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</si>
  <si>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</si>
  <si>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</si>
  <si>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</si>
  <si>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</si>
  <si>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</si>
  <si>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</si>
  <si>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</si>
  <si>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</si>
  <si>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</si>
  <si>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</si>
  <si>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</si>
  <si>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</si>
  <si>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</si>
  <si>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</si>
  <si>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</si>
  <si>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</si>
  <si>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</si>
  <si>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</si>
  <si>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</si>
  <si>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</si>
  <si>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</si>
  <si>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</si>
  <si>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</si>
  <si>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</si>
  <si>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</si>
  <si>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</si>
  <si>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</si>
  <si>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</si>
  <si>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</si>
  <si>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</si>
  <si>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</si>
  <si>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</si>
  <si>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</si>
  <si>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</si>
  <si>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</si>
  <si>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</si>
  <si>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</si>
  <si>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</si>
  <si>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</si>
  <si>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</si>
  <si>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</si>
  <si>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</si>
  <si>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</si>
  <si>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</si>
  <si>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</si>
  <si>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</si>
  <si>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</si>
  <si>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</si>
  <si>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</si>
  <si>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</si>
  <si>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</si>
  <si>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</si>
  <si>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</si>
  <si>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</si>
  <si>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</si>
  <si>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</si>
  <si>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</si>
  <si>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</si>
  <si>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</si>
  <si>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</si>
  <si>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</si>
  <si>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</si>
  <si>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</si>
  <si>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</si>
  <si>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</si>
  <si>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</si>
  <si>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</si>
  <si>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</si>
  <si>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</si>
  <si>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</si>
  <si>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</si>
  <si>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</si>
  <si>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</si>
  <si>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</si>
  <si>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</si>
  <si>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</si>
  <si>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</si>
  <si>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</si>
  <si>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</si>
  <si>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</si>
  <si>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</si>
  <si>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</si>
  <si>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</si>
  <si>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</si>
  <si>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</si>
  <si>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</si>
  <si>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</si>
  <si>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</si>
  <si>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</si>
  <si>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</si>
  <si>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</si>
  <si>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</si>
  <si>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</si>
  <si>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</si>
  <si>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</si>
  <si>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</si>
  <si>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</si>
  <si>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</si>
  <si>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</si>
  <si>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</si>
  <si>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</si>
  <si>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</si>
  <si>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</si>
  <si>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</si>
  <si>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</si>
  <si>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</si>
  <si>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</si>
  <si>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</si>
  <si>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</si>
  <si>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</si>
  <si>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</si>
  <si>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</si>
  <si>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</si>
  <si>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</si>
  <si>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</si>
  <si>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</si>
  <si>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</si>
  <si>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</si>
  <si>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</si>
  <si>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</si>
  <si>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</si>
  <si>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</si>
  <si>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</si>
  <si>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</si>
  <si>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</si>
  <si>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</si>
  <si>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</si>
  <si>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</si>
  <si>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</si>
  <si>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</si>
  <si>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</si>
  <si>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</si>
  <si>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</si>
  <si>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</si>
  <si>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</si>
  <si>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</si>
  <si>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</si>
  <si>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</si>
  <si>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</si>
  <si>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</si>
  <si>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</si>
  <si>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</si>
  <si>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</si>
  <si>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</si>
  <si>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</si>
  <si>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</si>
  <si>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</si>
  <si>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</si>
  <si>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</si>
  <si>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</si>
  <si>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</si>
  <si>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</si>
  <si>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</si>
  <si>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</si>
  <si>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</si>
  <si>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</si>
  <si>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</si>
  <si>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</si>
  <si>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</si>
  <si>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</si>
  <si>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</si>
  <si>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</si>
  <si>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</si>
  <si>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</si>
  <si>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</si>
  <si>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</si>
  <si>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</si>
  <si>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</si>
  <si>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</si>
  <si>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</si>
  <si>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</si>
  <si>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</si>
  <si>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</si>
  <si>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</si>
  <si>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</si>
  <si>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</si>
  <si>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</si>
  <si>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</si>
  <si>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</si>
  <si>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</si>
  <si>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</si>
  <si>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</si>
  <si>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</si>
  <si>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</si>
  <si>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</si>
  <si>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</si>
  <si>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</si>
  <si>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</si>
  <si>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</si>
  <si>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</si>
  <si>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</si>
  <si>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</si>
  <si>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</si>
  <si>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</si>
  <si>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</si>
  <si>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</si>
  <si>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</si>
  <si>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</si>
  <si>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</si>
  <si>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</si>
  <si>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</si>
  <si>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</si>
  <si>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</si>
  <si>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</si>
  <si>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</si>
  <si>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</si>
  <si>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</si>
  <si>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</si>
  <si>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</si>
  <si>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</si>
  <si>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</si>
  <si>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</si>
  <si>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</si>
  <si>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</si>
  <si>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</si>
  <si>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</si>
  <si>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</si>
  <si>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</si>
  <si>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</si>
  <si>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</si>
  <si>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</si>
  <si>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</si>
  <si>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</si>
  <si>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</si>
  <si>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</si>
  <si>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</si>
  <si>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</si>
  <si>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</si>
  <si>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</si>
  <si>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</si>
  <si>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</si>
  <si>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</si>
  <si>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</si>
  <si>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</si>
  <si>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</si>
  <si>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</si>
  <si>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</si>
  <si>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</si>
  <si>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</si>
  <si>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</si>
  <si>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</si>
  <si>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</si>
  <si>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</si>
  <si>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</si>
  <si>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</si>
  <si>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</si>
  <si>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</si>
  <si>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</si>
  <si>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</si>
  <si>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</si>
  <si>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</si>
  <si>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</si>
  <si>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</si>
  <si>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</si>
  <si>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</si>
  <si>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</si>
  <si>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</si>
  <si>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</si>
  <si>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</si>
  <si>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</si>
  <si>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</si>
  <si>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</si>
  <si>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</si>
  <si>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</si>
  <si>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</si>
  <si>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</si>
  <si>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</si>
  <si>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</si>
  <si>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</si>
  <si>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</si>
  <si>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</si>
  <si>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</si>
  <si>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</si>
  <si>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</si>
  <si>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</si>
  <si>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</si>
  <si>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</si>
  <si>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</si>
  <si>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</si>
  <si>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</si>
  <si>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</si>
  <si>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</si>
  <si>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</si>
  <si>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</si>
  <si>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</si>
  <si>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</si>
  <si>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</si>
  <si>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</si>
  <si>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</si>
  <si>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</si>
  <si>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</si>
  <si>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</si>
  <si>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</si>
  <si>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</si>
  <si>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</si>
  <si>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</si>
  <si>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</si>
  <si>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</si>
  <si>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</si>
  <si>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</si>
  <si>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</si>
  <si>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</si>
  <si>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</si>
  <si>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</si>
  <si>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</si>
  <si>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</si>
  <si>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</si>
  <si>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</si>
  <si>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</si>
  <si>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</si>
  <si>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</si>
  <si>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</si>
  <si>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</si>
  <si>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</si>
  <si>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</si>
  <si>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</si>
  <si>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</si>
  <si>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</si>
  <si>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</si>
  <si>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</si>
  <si>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</si>
  <si>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</si>
  <si>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</si>
  <si>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</si>
  <si>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</si>
  <si>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</si>
  <si>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</si>
  <si>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</si>
  <si>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</si>
  <si>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</si>
  <si>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</si>
  <si>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</si>
  <si>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</si>
  <si>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</si>
  <si>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</si>
  <si>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</si>
  <si>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</si>
  <si>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</si>
  <si>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</si>
  <si>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</si>
  <si>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</si>
  <si>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</si>
  <si>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</si>
  <si>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</si>
  <si>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</si>
  <si>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</si>
  <si>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</si>
  <si>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</si>
  <si>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</si>
  <si>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</si>
  <si>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</si>
  <si>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</si>
  <si>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</si>
  <si>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</si>
  <si>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</si>
  <si>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</si>
  <si>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</si>
  <si>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</si>
  <si>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</si>
  <si>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</si>
  <si>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</si>
  <si>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</si>
  <si>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</si>
  <si>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</si>
  <si>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</si>
  <si>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</si>
  <si>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</si>
  <si>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</si>
  <si>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</si>
  <si>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</si>
  <si>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</si>
  <si>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</si>
  <si>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</si>
  <si>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</si>
  <si>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</si>
  <si>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</si>
  <si>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</si>
  <si>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</si>
  <si>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</si>
  <si>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</si>
  <si>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</si>
  <si>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</si>
  <si>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</si>
  <si>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</si>
  <si>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</si>
  <si>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</si>
  <si>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</si>
  <si>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</si>
  <si>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</si>
  <si>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</si>
  <si>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</si>
  <si>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</si>
  <si>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</si>
  <si>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</si>
  <si>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</si>
  <si>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</si>
  <si>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</si>
  <si>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</si>
  <si>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</si>
  <si>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</si>
  <si>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</si>
  <si>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</si>
  <si>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</si>
  <si>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</si>
  <si>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</si>
  <si>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</si>
  <si>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</si>
  <si>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</si>
  <si>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</si>
  <si>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</si>
  <si>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</si>
  <si>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</si>
  <si>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</si>
  <si>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</si>
  <si>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</si>
  <si>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</si>
  <si>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</si>
  <si>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</si>
  <si>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</si>
  <si>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</si>
  <si>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</si>
  <si>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</si>
  <si>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</si>
  <si>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</si>
  <si>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</si>
  <si>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</si>
  <si>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</si>
  <si>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</si>
  <si>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</si>
  <si>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</si>
  <si>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</si>
  <si>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</si>
  <si>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</si>
  <si>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</si>
  <si>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</si>
  <si>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</si>
  <si>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</si>
  <si>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</si>
  <si>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</si>
  <si>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</si>
  <si>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</si>
  <si>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</si>
  <si>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</si>
  <si>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</si>
  <si>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</si>
  <si>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</si>
  <si>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</si>
  <si>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</si>
  <si>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</si>
  <si>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</si>
  <si>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</si>
  <si>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</si>
  <si>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</si>
  <si>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</si>
  <si>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</si>
  <si>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</si>
  <si>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</si>
  <si>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</si>
  <si>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</si>
  <si>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</si>
  <si>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</si>
  <si>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</si>
  <si>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</si>
  <si>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</si>
  <si>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</si>
  <si>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</si>
  <si>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</si>
  <si>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</si>
  <si>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</si>
  <si>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</si>
  <si>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</si>
  <si>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</si>
  <si>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</si>
  <si>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</si>
  <si>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</si>
  <si>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</si>
  <si>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</si>
  <si>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</si>
  <si>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</si>
  <si>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</si>
  <si>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</si>
  <si>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</si>
  <si>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</si>
  <si>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</si>
  <si>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</si>
  <si>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</si>
  <si>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</si>
  <si>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</si>
  <si>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</si>
  <si>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</si>
  <si>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</si>
  <si>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</si>
  <si>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</si>
  <si>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</si>
  <si>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</si>
  <si>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</si>
  <si>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</si>
  <si>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</si>
  <si>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</si>
  <si>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</si>
  <si>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</si>
  <si>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</si>
  <si>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</si>
  <si>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</si>
  <si>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</si>
  <si>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</si>
  <si>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</si>
  <si>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</si>
  <si>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</si>
  <si>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</si>
  <si>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</si>
  <si>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</si>
  <si>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</si>
  <si>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</si>
  <si>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</si>
  <si>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</si>
  <si>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</si>
  <si>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</si>
  <si>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</si>
  <si>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</si>
  <si>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</si>
  <si>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</si>
  <si>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</si>
  <si>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</si>
  <si>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</si>
  <si>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</si>
  <si>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</si>
  <si>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</si>
  <si>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</si>
  <si>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</si>
  <si>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</si>
  <si>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</si>
  <si>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</si>
  <si>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</si>
  <si>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</si>
  <si>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</si>
  <si>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</si>
  <si>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</si>
  <si>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</si>
  <si>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</si>
  <si>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</si>
  <si>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</si>
  <si>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</si>
  <si>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</si>
  <si>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</si>
  <si>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</si>
  <si>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</si>
  <si>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</si>
  <si>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</si>
  <si>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</si>
  <si>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</si>
  <si>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</si>
  <si>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</si>
  <si>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</si>
  <si>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</si>
  <si>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</si>
  <si>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</si>
  <si>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</si>
  <si>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</si>
  <si>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</si>
  <si>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</si>
  <si>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</si>
  <si>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</si>
  <si>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</si>
  <si>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</si>
  <si>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</si>
  <si>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</si>
  <si>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</si>
  <si>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</si>
  <si>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</si>
  <si>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</si>
  <si>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</si>
  <si>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</si>
  <si>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</si>
  <si>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</si>
  <si>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</si>
  <si>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</si>
  <si>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</si>
  <si>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</si>
  <si>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</si>
  <si>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</si>
  <si>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</si>
  <si>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</si>
  <si>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</si>
  <si>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</si>
  <si>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</si>
  <si>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</si>
  <si>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</si>
  <si>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</si>
  <si>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</si>
  <si>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</si>
  <si>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</si>
  <si>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</si>
  <si>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</si>
  <si>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</si>
  <si>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</si>
  <si>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</si>
  <si>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</si>
  <si>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</si>
  <si>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</si>
  <si>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</si>
  <si>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</si>
  <si>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</si>
  <si>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</si>
  <si>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</si>
  <si>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</si>
  <si>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</si>
  <si>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</si>
  <si>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</si>
  <si>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</si>
  <si>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</si>
  <si>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</si>
  <si>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</si>
  <si>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</si>
  <si>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</si>
  <si>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</si>
  <si>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</si>
  <si>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</si>
  <si>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</si>
  <si>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</si>
  <si>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</si>
  <si>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</si>
  <si>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</si>
  <si>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</si>
  <si>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</si>
  <si>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</si>
  <si>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</si>
  <si>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</si>
  <si>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</si>
  <si>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</si>
  <si>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</si>
  <si>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</si>
  <si>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</si>
  <si>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</si>
  <si>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</si>
  <si>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</si>
  <si>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</si>
  <si>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</si>
  <si>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</si>
  <si>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</si>
  <si>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</si>
  <si>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</si>
  <si>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</si>
  <si>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</si>
  <si>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</si>
  <si>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</si>
  <si>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</si>
  <si>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</si>
  <si>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</si>
  <si>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</si>
  <si>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</si>
  <si>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</si>
  <si>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</si>
  <si>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</si>
  <si>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</si>
  <si>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</si>
  <si>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</si>
  <si>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</si>
  <si>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</si>
  <si>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</si>
  <si>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</si>
  <si>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</si>
  <si>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</si>
  <si>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</si>
  <si>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</si>
  <si>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</si>
  <si>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</si>
  <si>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</si>
  <si>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</si>
  <si>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</si>
  <si>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</si>
  <si>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</si>
  <si>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</si>
  <si>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</si>
  <si>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</si>
  <si>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</si>
  <si>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</si>
  <si>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</si>
  <si>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</si>
  <si>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</si>
  <si>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</si>
  <si>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</si>
  <si>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</si>
  <si>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</si>
  <si>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</si>
  <si>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</si>
  <si>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</si>
  <si>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</si>
  <si>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</si>
  <si>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</si>
  <si>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</si>
  <si>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</si>
  <si>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</si>
  <si>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</si>
  <si>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</si>
  <si>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</si>
  <si>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</si>
  <si>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</si>
  <si>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</si>
  <si>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</si>
  <si>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</si>
  <si>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</si>
  <si>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</si>
  <si>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</si>
  <si>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</si>
  <si>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</si>
  <si>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</si>
  <si>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</si>
  <si>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</si>
  <si>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</si>
  <si>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</si>
  <si>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</si>
  <si>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</si>
  <si>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</si>
  <si>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</si>
  <si>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</si>
  <si>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</si>
  <si>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</si>
  <si>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</si>
  <si>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</si>
  <si>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</si>
  <si>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</si>
  <si>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</si>
  <si>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</si>
  <si>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</si>
  <si>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</si>
  <si>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</si>
  <si>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</si>
  <si>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</si>
  <si>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</si>
  <si>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</si>
  <si>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</si>
  <si>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</si>
  <si>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</si>
  <si>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</si>
  <si>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</si>
  <si>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</si>
  <si>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</si>
  <si>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</si>
  <si>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</si>
  <si>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</si>
  <si>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</si>
  <si>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</si>
  <si>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</si>
  <si>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</si>
  <si>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</si>
  <si>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</si>
  <si>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</si>
  <si>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</si>
  <si>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</si>
  <si>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</si>
  <si>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</si>
  <si>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</si>
  <si>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</si>
  <si>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</si>
  <si>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</si>
  <si>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</si>
  <si>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</si>
  <si>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</si>
  <si>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</si>
  <si>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</si>
  <si>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</si>
  <si>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</si>
  <si>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</si>
  <si>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</si>
  <si>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</si>
  <si>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</si>
  <si>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</si>
  <si>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</si>
  <si>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</si>
  <si>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</si>
  <si>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</si>
  <si>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</si>
  <si>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</si>
  <si>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</si>
  <si>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</si>
  <si>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</si>
  <si>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</si>
  <si>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</si>
  <si>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</si>
  <si>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</si>
  <si>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</si>
  <si>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</si>
  <si>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</si>
  <si>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</si>
  <si>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</si>
  <si>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</si>
  <si>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</si>
  <si>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</si>
  <si>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</si>
  <si>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</si>
  <si>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</si>
  <si>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</si>
  <si>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</si>
  <si>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</si>
  <si>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</si>
  <si>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</si>
  <si>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</si>
  <si>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</si>
  <si>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</si>
  <si>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</si>
  <si>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</si>
  <si>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</si>
  <si>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</si>
  <si>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</si>
  <si>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</si>
  <si>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</si>
  <si>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</si>
  <si>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</si>
  <si>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</si>
  <si>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</si>
  <si>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</si>
  <si>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</si>
  <si>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</si>
  <si>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</si>
  <si>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</si>
  <si>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</si>
  <si>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</si>
  <si>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</si>
  <si>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</si>
  <si>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</si>
  <si>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</si>
  <si>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</si>
  <si>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</si>
  <si>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</si>
  <si>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</si>
  <si>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</si>
  <si>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</si>
  <si>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</si>
  <si>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</si>
  <si>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</si>
  <si>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</si>
  <si>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</si>
  <si>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</si>
  <si>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</si>
  <si>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</si>
  <si>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</si>
  <si>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</si>
  <si>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</si>
  <si>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</si>
  <si>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</si>
  <si>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</si>
  <si>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</si>
  <si>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</si>
  <si>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</si>
  <si>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</si>
  <si>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</si>
  <si>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</si>
  <si>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</si>
  <si>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</si>
  <si>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</si>
  <si>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</si>
  <si>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</si>
  <si>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</si>
  <si>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</si>
  <si>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</si>
  <si>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</si>
  <si>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</si>
  <si>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</si>
  <si>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</si>
  <si>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</si>
  <si>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</si>
  <si>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</si>
  <si>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</si>
  <si>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</si>
  <si>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</si>
  <si>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</si>
  <si>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</si>
  <si>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</si>
  <si>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</si>
  <si>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</si>
  <si>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</si>
  <si>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</si>
  <si>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</si>
  <si>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</si>
  <si>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</si>
  <si>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</si>
  <si>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</si>
  <si>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</si>
  <si>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</si>
  <si>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</si>
  <si>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</si>
  <si>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</si>
  <si>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</si>
  <si>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</si>
  <si>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</si>
  <si>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</si>
  <si>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</si>
  <si>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</si>
  <si>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</si>
  <si>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</si>
  <si>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</si>
  <si>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</si>
  <si>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</si>
  <si>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</si>
  <si>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</si>
  <si>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</si>
  <si>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</si>
  <si>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</si>
  <si>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</si>
  <si>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</si>
  <si>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</si>
  <si>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</si>
  <si>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</si>
  <si>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</si>
  <si>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</si>
  <si>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</si>
  <si>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</si>
  <si>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</si>
  <si>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</si>
  <si>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</si>
  <si>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</si>
  <si>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</si>
  <si>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</si>
  <si>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</si>
  <si>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</si>
  <si>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</si>
  <si>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</si>
  <si>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</si>
  <si>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</si>
  <si>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</si>
  <si>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</si>
  <si>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</si>
  <si>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</si>
  <si>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</si>
  <si>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</si>
  <si>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</si>
  <si>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</si>
  <si>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</si>
  <si>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</si>
  <si>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</si>
  <si>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</si>
  <si>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</si>
  <si>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</si>
  <si>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</si>
  <si>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</si>
  <si>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</si>
  <si>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</si>
  <si>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</si>
  <si>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</si>
  <si>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</si>
  <si>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</si>
  <si>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</si>
  <si>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</si>
  <si>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</si>
  <si>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</si>
  <si>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</si>
  <si>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</si>
  <si>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</si>
  <si>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</si>
  <si>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</si>
  <si>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</si>
  <si>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</si>
  <si>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</si>
  <si>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</si>
  <si>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</si>
  <si>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</si>
  <si>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</si>
  <si>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</si>
  <si>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</si>
  <si>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</si>
  <si>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</si>
  <si>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</si>
  <si>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</si>
  <si>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</si>
  <si>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</si>
  <si>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</si>
  <si>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</si>
  <si>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</si>
  <si>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</si>
  <si>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</si>
  <si>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</si>
  <si>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</si>
  <si>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</si>
  <si>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</si>
  <si>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</si>
  <si>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</si>
  <si>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</si>
  <si>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</si>
  <si>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</si>
  <si>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</si>
  <si>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</si>
  <si>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</si>
  <si>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</si>
  <si>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</si>
  <si>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</si>
  <si>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</si>
  <si>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</si>
  <si>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</si>
  <si>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</si>
  <si>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</si>
  <si>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</si>
  <si>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</si>
  <si>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</si>
  <si>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</si>
  <si>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</si>
  <si>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</si>
  <si>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</si>
  <si>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</si>
  <si>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</si>
  <si>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</si>
  <si>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</si>
  <si>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</si>
  <si>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</si>
  <si>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</si>
  <si>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</si>
  <si>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</si>
  <si>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</si>
  <si>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</si>
  <si>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</si>
  <si>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</si>
  <si>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</si>
  <si>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</si>
  <si>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</si>
  <si>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</si>
  <si>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</si>
  <si>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</si>
  <si>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</si>
  <si>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</si>
  <si>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</si>
  <si>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</si>
  <si>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</si>
  <si>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</si>
  <si>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</si>
  <si>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</si>
  <si>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</si>
  <si>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</si>
  <si>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</si>
  <si>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</si>
  <si>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</si>
  <si>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</si>
  <si>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</si>
  <si>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</si>
  <si>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</si>
  <si>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</si>
  <si>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</si>
  <si>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</si>
  <si>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</si>
  <si>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</si>
  <si>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</si>
  <si>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</si>
  <si>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</si>
  <si>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</si>
  <si>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</si>
  <si>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</si>
  <si>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32 (1 1/4) E DN RECALQUE 25 (1), PARA EDIFICAÇÃO ATÉ 4 PAVIMENTOS  FORNECIMENTO E INSTALAÇÃO. AF_06/2016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</si>
  <si>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</si>
  <si>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</si>
  <si>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</si>
  <si>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</si>
  <si>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M3XKM</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</si>
  <si>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</si>
  <si>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</si>
  <si>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</si>
  <si>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</si>
  <si>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</si>
  <si>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</si>
  <si>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</si>
  <si>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</si>
  <si>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</si>
  <si>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</si>
  <si>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</si>
  <si>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</si>
  <si>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</si>
  <si>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</si>
  <si>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</si>
  <si>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</si>
  <si>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</si>
  <si>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</si>
  <si>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</si>
  <si>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</si>
  <si>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</si>
  <si>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</si>
  <si>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</si>
  <si>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</si>
  <si>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</si>
  <si>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</si>
  <si>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</si>
  <si>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</si>
  <si>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</si>
  <si>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</si>
  <si>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</si>
  <si>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</si>
  <si>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</si>
  <si>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</si>
  <si>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</si>
  <si>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</si>
  <si>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</si>
  <si>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</si>
  <si>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</si>
  <si>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</si>
  <si>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</si>
  <si>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</si>
  <si>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</si>
  <si>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</si>
  <si>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</si>
  <si>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</si>
  <si>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</si>
  <si>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</si>
  <si>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</si>
  <si>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</si>
  <si>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</si>
  <si>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</si>
  <si>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</si>
  <si>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</si>
  <si>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</si>
  <si>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</si>
  <si>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</si>
  <si>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</si>
  <si>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</si>
  <si>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</si>
  <si>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</si>
  <si>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</si>
  <si>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</si>
  <si>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</si>
  <si>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</si>
  <si>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</si>
  <si>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</si>
  <si>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</si>
  <si>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</si>
  <si>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</si>
  <si>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</si>
  <si>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</si>
  <si>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</si>
  <si>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</si>
  <si>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</si>
  <si>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</si>
  <si>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</si>
  <si>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</si>
  <si>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</si>
  <si>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</si>
  <si>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</si>
  <si>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</si>
  <si>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</si>
  <si>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</si>
  <si>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</si>
  <si>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</si>
  <si>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</si>
  <si>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</si>
  <si>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</si>
  <si>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</si>
  <si>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</si>
  <si>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</si>
  <si>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</si>
  <si>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</si>
  <si>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</si>
  <si>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</si>
  <si>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</si>
  <si>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</si>
  <si>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</si>
  <si>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</si>
  <si>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</si>
  <si>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</si>
  <si>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</si>
  <si>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</si>
  <si>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</si>
  <si>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</si>
  <si>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</si>
  <si>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</si>
  <si>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</si>
  <si>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</si>
  <si>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</si>
  <si>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</si>
  <si>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</si>
  <si>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</si>
  <si>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</si>
  <si>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</si>
  <si>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</si>
  <si>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</si>
  <si>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</si>
  <si>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</si>
  <si>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</si>
  <si>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</si>
  <si>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</si>
  <si>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</si>
  <si>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</si>
  <si>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</si>
  <si>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</si>
  <si>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</si>
  <si>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</si>
  <si>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</si>
  <si>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</si>
  <si>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</si>
  <si>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</si>
  <si>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</si>
  <si>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</si>
  <si>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</si>
  <si>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</si>
  <si>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</si>
  <si>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</si>
  <si>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</si>
  <si>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</si>
  <si>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</si>
  <si>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</si>
  <si>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</si>
  <si>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</si>
  <si>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</si>
  <si>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</si>
  <si>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</si>
  <si>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</si>
  <si>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</si>
  <si>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</si>
  <si>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</si>
  <si>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</si>
  <si>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</si>
  <si>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</si>
  <si>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</si>
  <si>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</si>
  <si>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</si>
  <si>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</si>
  <si>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</si>
  <si>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</si>
  <si>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</si>
  <si>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</si>
  <si>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</si>
  <si>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</si>
  <si>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</si>
  <si>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</si>
  <si>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</si>
  <si>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</si>
  <si>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</si>
  <si>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</si>
  <si>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</si>
  <si>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</si>
  <si>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</si>
  <si>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</si>
  <si>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</si>
  <si>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</si>
  <si>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</si>
  <si>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</si>
  <si>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</si>
  <si>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</si>
  <si>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</si>
  <si>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</si>
  <si>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</si>
  <si>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</si>
  <si>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</si>
  <si>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</si>
  <si>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</si>
  <si>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</si>
  <si>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</si>
  <si>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</si>
  <si>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</si>
  <si>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</si>
  <si>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</si>
  <si>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</si>
  <si>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</si>
  <si>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</si>
  <si>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</si>
  <si>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</si>
  <si>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</si>
  <si>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</si>
  <si>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</si>
  <si>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</si>
  <si>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</si>
  <si>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</si>
  <si>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</si>
  <si>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</si>
  <si>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</si>
  <si>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</si>
  <si>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</si>
  <si>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</si>
  <si>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</si>
  <si>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</si>
  <si>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</si>
  <si>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</si>
  <si>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</si>
  <si>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</si>
  <si>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</si>
  <si>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</si>
  <si>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</si>
  <si>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</si>
  <si>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</si>
  <si>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</si>
  <si>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</si>
  <si>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</si>
  <si>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</si>
  <si>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</si>
  <si>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</si>
  <si>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</si>
  <si>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</si>
  <si>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</si>
  <si>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</si>
  <si>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</si>
  <si>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</si>
  <si>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</si>
  <si>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</si>
  <si>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</si>
  <si>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</si>
  <si>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</si>
  <si>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</si>
  <si>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</si>
  <si>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</si>
  <si>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</si>
  <si>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</si>
  <si>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</si>
  <si>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</si>
  <si>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</si>
  <si>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</si>
  <si>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</si>
  <si>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</si>
  <si>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</si>
  <si>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</si>
  <si>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</si>
  <si>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</si>
  <si>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</si>
  <si>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</si>
  <si>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</si>
  <si>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</si>
  <si>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</si>
  <si>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</si>
  <si>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</si>
  <si>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</si>
  <si>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</si>
  <si>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</si>
  <si>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</si>
  <si>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</si>
  <si>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</si>
  <si>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</si>
  <si>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</si>
  <si>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</si>
  <si>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</si>
  <si>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</si>
  <si>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</si>
  <si>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</si>
  <si>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</si>
  <si>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</si>
  <si>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</si>
  <si>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</si>
  <si>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</si>
  <si>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</si>
  <si>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</si>
  <si>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</si>
  <si>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</si>
  <si>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</si>
  <si>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</si>
  <si>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</si>
  <si>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</si>
  <si>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</si>
  <si>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</si>
  <si>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</si>
  <si>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</si>
  <si>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</si>
  <si>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</si>
  <si>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</si>
  <si>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</si>
  <si>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</si>
  <si>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</si>
  <si>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</si>
  <si>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</si>
  <si>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</si>
  <si>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</si>
  <si>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</si>
  <si>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</si>
  <si>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</si>
  <si>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</si>
  <si>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</si>
  <si>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</si>
  <si>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</si>
  <si>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</si>
  <si>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</si>
  <si>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</si>
  <si>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</si>
  <si>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</si>
  <si>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</si>
  <si>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</si>
  <si>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</si>
  <si>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</si>
  <si>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</si>
  <si>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</si>
  <si>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</si>
  <si>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</si>
  <si>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</si>
  <si>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</si>
  <si>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</si>
  <si>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</si>
  <si>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</si>
  <si>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</si>
  <si>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</si>
  <si>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</si>
  <si>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</si>
  <si>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</si>
  <si>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</si>
  <si>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</si>
  <si>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</si>
  <si>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</si>
  <si>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</si>
  <si>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</si>
  <si>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</si>
  <si>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</si>
  <si>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</si>
  <si>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</si>
  <si>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</si>
  <si>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</si>
  <si>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</si>
  <si>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</si>
  <si>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</si>
  <si>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</si>
  <si>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</si>
  <si>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</si>
  <si>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</si>
  <si>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</si>
  <si>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</si>
  <si>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</si>
  <si>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</si>
  <si>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</si>
  <si>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</si>
  <si>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</si>
  <si>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</si>
  <si>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</si>
  <si>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</si>
  <si>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</si>
  <si>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</si>
  <si>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</si>
  <si>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</si>
  <si>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</si>
  <si>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</si>
  <si>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</si>
  <si>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</si>
  <si>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</si>
  <si>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</si>
  <si>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</si>
  <si>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</si>
  <si>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</si>
  <si>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</si>
  <si>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</si>
  <si>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</si>
  <si>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</si>
  <si>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</si>
  <si>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</si>
  <si>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</si>
  <si>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</si>
  <si>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</si>
  <si>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</si>
  <si>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</si>
  <si>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</si>
  <si>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</si>
  <si>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</si>
  <si>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</si>
  <si>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</si>
  <si>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</si>
  <si>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</si>
  <si>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</si>
  <si>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</si>
  <si>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</si>
  <si>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</si>
  <si>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</si>
  <si>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</si>
  <si>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</si>
  <si>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</si>
  <si>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</si>
  <si>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</si>
  <si>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</si>
  <si>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</si>
  <si>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</si>
  <si>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</si>
  <si>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</si>
  <si>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</si>
  <si>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</si>
  <si>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</si>
  <si>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</si>
  <si>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</si>
  <si>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</si>
  <si>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</si>
  <si>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</si>
  <si>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</si>
  <si>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</si>
  <si>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</si>
  <si>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</si>
  <si>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</si>
  <si>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</si>
  <si>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</si>
  <si>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</si>
  <si>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</si>
  <si>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</si>
  <si>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</si>
  <si>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</si>
  <si>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</si>
  <si>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</si>
  <si>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</si>
  <si>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</si>
  <si>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</si>
  <si>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</si>
  <si>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</si>
  <si>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</si>
  <si>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</si>
  <si>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</si>
  <si>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</si>
  <si>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</si>
  <si>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</si>
  <si>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</si>
  <si>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</si>
  <si>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</si>
  <si>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</si>
  <si>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</si>
  <si>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</si>
  <si>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</si>
  <si>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</si>
  <si>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</si>
  <si>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</si>
  <si>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</si>
  <si>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</si>
  <si>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</si>
  <si>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</si>
  <si>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</si>
  <si>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</si>
  <si>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</si>
  <si>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</si>
  <si>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</si>
  <si>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</si>
  <si>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</si>
  <si>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</si>
  <si>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</si>
  <si>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</si>
  <si>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</si>
  <si>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</si>
  <si>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</si>
  <si>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</si>
  <si>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</si>
  <si>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</si>
  <si>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</si>
  <si>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</si>
  <si>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</si>
  <si>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</si>
  <si>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</si>
  <si>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</si>
  <si>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</si>
  <si>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</si>
  <si>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</si>
  <si>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</si>
  <si>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</si>
  <si>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</si>
  <si>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</si>
  <si>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</si>
  <si>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</si>
  <si>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</si>
  <si>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</si>
  <si>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</si>
  <si>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</si>
  <si>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</si>
  <si>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</si>
  <si>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</si>
  <si>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</si>
  <si>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</si>
  <si>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</si>
  <si>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</si>
  <si>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</si>
  <si>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</si>
  <si>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</si>
  <si>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</si>
  <si>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</si>
  <si>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</si>
  <si>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</si>
  <si>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</si>
  <si>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</si>
  <si>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</si>
  <si>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</si>
  <si>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</si>
  <si>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</si>
  <si>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</si>
  <si>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</si>
  <si>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</si>
  <si>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</si>
  <si>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</si>
  <si>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</si>
  <si>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</si>
  <si>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</si>
  <si>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</si>
  <si>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</si>
  <si>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</si>
  <si>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</si>
  <si>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</si>
  <si>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</si>
  <si>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</si>
  <si>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</si>
  <si>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</si>
  <si>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</si>
  <si>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</si>
  <si>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</si>
  <si>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</si>
  <si>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</si>
  <si>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</si>
  <si>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</si>
  <si>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</si>
  <si>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</si>
  <si>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</si>
  <si>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</si>
  <si>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</si>
  <si>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</si>
  <si>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</si>
  <si>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</si>
  <si>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</si>
  <si>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</si>
  <si>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</si>
  <si>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</si>
  <si>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</si>
  <si>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</si>
  <si>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</si>
  <si>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</si>
  <si>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</si>
  <si>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</si>
  <si>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</si>
  <si>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</si>
  <si>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</si>
  <si>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</si>
  <si>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</si>
  <si>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</si>
  <si>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</si>
  <si>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</si>
  <si>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</si>
  <si>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</si>
  <si>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</si>
  <si>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</si>
  <si>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</si>
  <si>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</si>
  <si>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</si>
  <si>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</si>
  <si>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</si>
  <si>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</si>
  <si>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</si>
  <si>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</si>
  <si>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</si>
  <si>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</si>
  <si>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</si>
  <si>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</si>
  <si>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</si>
  <si>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</si>
  <si>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</si>
  <si>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</si>
  <si>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</si>
  <si>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</si>
  <si>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</si>
  <si>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</si>
  <si>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</si>
  <si>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</si>
  <si>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</si>
  <si>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</si>
  <si>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</si>
  <si>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</si>
  <si>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</si>
  <si>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</si>
  <si>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</si>
  <si>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</si>
  <si>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</si>
  <si>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</si>
  <si>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</si>
  <si>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</si>
  <si>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</si>
  <si>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</si>
  <si>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</si>
  <si>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</si>
  <si>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</si>
  <si>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</si>
  <si>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</si>
  <si>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</si>
  <si>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</si>
  <si>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</si>
  <si>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</si>
  <si>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</si>
  <si>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</si>
  <si>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</si>
  <si>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</si>
  <si>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</si>
  <si>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</si>
  <si>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</si>
  <si>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</si>
  <si>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</si>
  <si>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</si>
  <si>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</si>
  <si>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</si>
  <si>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</si>
  <si>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</si>
  <si>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</si>
  <si>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</si>
  <si>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</si>
  <si>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</si>
  <si>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</si>
  <si>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</si>
  <si>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</si>
  <si>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</si>
  <si>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</si>
  <si>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</si>
  <si>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</si>
  <si>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</si>
  <si>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</si>
  <si>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</si>
  <si>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</si>
  <si>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</si>
  <si>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</si>
  <si>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</si>
  <si>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</si>
  <si>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</si>
  <si>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</si>
  <si>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</si>
  <si>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</si>
  <si>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</si>
  <si>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</si>
  <si>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</si>
  <si>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</si>
  <si>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</si>
  <si>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</si>
  <si>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</si>
  <si>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</si>
  <si>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</si>
  <si>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</si>
  <si>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t</t>
  </si>
  <si>
    <t>un.Km</t>
  </si>
  <si>
    <t>m2.Km</t>
  </si>
  <si>
    <t>t.Km</t>
  </si>
  <si>
    <t>h</t>
  </si>
  <si>
    <t>Km</t>
  </si>
  <si>
    <t>hh</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</si>
  <si>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</si>
  <si>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</si>
  <si>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</si>
  <si>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</si>
  <si>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</si>
  <si>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</si>
  <si>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</si>
  <si>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</si>
  <si>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mod</t>
  </si>
  <si>
    <t>pc</t>
  </si>
  <si>
    <t>Kg</t>
  </si>
  <si>
    <t>cj</t>
  </si>
  <si>
    <t>saco</t>
  </si>
  <si>
    <t>par</t>
  </si>
  <si>
    <t>ha</t>
  </si>
  <si>
    <t>dam2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</si>
  <si>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</si>
  <si>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</si>
  <si>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</si>
  <si>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</si>
  <si>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</si>
  <si>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</si>
  <si>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</si>
  <si>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</si>
  <si>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</si>
  <si>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</si>
  <si>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</si>
  <si>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</si>
  <si>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</si>
  <si>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</si>
  <si>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</si>
  <si>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</si>
  <si>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</si>
  <si>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</si>
  <si>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</si>
  <si>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</si>
  <si>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</si>
  <si>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</si>
  <si>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</si>
  <si>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</si>
  <si>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</si>
  <si>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</si>
  <si>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</si>
  <si>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</si>
  <si>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</si>
  <si>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</si>
  <si>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</si>
  <si>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</si>
  <si>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</si>
  <si>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</si>
  <si>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</si>
  <si>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FITAS ANTI-CORROSIVAS PRETA PARA ASSENT TELHAS</t>
  </si>
  <si>
    <t>AD 05.05.0050 (/)</t>
  </si>
  <si>
    <t>AD 05.05.0053 (/)</t>
  </si>
  <si>
    <t>AD 05.05.0100 (/)</t>
  </si>
  <si>
    <t>AD 05.05.0150 (/)</t>
  </si>
  <si>
    <t>AD 05.05.0200 (/)</t>
  </si>
  <si>
    <t>AD 05.05.0250 (/)</t>
  </si>
  <si>
    <t>AD 05.05.0300 (/)</t>
  </si>
  <si>
    <t>AD 05.05.0325 (/)</t>
  </si>
  <si>
    <t>AD 05.05.0350 (/)</t>
  </si>
  <si>
    <t>AD 05.05.0450 (/)</t>
  </si>
  <si>
    <t>AD 05.05.0500 (/)</t>
  </si>
  <si>
    <t>AD 05.05.0550 (/)</t>
  </si>
  <si>
    <t>AD 05.05.0600 (/)</t>
  </si>
  <si>
    <t>AD 05.05.0650 (B)</t>
  </si>
  <si>
    <t>AD 05.05.0700 (/)</t>
  </si>
  <si>
    <t>AD 05.05.0703 (/)</t>
  </si>
  <si>
    <t>AD 05.05.0706 (A)</t>
  </si>
  <si>
    <t>AD 05.10.0050 (/)</t>
  </si>
  <si>
    <t>AD 05.10.0100 (/)</t>
  </si>
  <si>
    <t>AD 05.10.0150 (/)</t>
  </si>
  <si>
    <t>AD 05.10.0200 (/)</t>
  </si>
  <si>
    <t>AD 05.15.0050 (/)</t>
  </si>
  <si>
    <t>AD 05.15.0100 (/)</t>
  </si>
  <si>
    <t>AD 05.15.0150 (/)</t>
  </si>
  <si>
    <t>AD 05.15.0200 (/)</t>
  </si>
  <si>
    <t>AD 05.15.0250 (/)</t>
  </si>
  <si>
    <t>AD 05.15.0300 (/)</t>
  </si>
  <si>
    <t>AD 05.15.0400 (/)</t>
  </si>
  <si>
    <t>AD 05.20.0050 (/)</t>
  </si>
  <si>
    <t>AD 10.05.0050 (/)</t>
  </si>
  <si>
    <t>AD 10.10.0100 (/)</t>
  </si>
  <si>
    <t>AD 15.05.0050 (/)</t>
  </si>
  <si>
    <t>AD 15.10.0050 (/)</t>
  </si>
  <si>
    <t>AD 15.10.0100 (A)</t>
  </si>
  <si>
    <t>AD 15.10.0150 (A)</t>
  </si>
  <si>
    <t>AD 15.10.0200 (/)</t>
  </si>
  <si>
    <t>AD 15.10.0250 (/)</t>
  </si>
  <si>
    <t>AD 15.10.0300 (/)</t>
  </si>
  <si>
    <t>AD 15.10.0350 (A)</t>
  </si>
  <si>
    <t>AD 15.15.0050 (C)</t>
  </si>
  <si>
    <t>AD 15.15.0100 (B)</t>
  </si>
  <si>
    <t>AD 15.15.0150 (B)</t>
  </si>
  <si>
    <t>AD 15.15.0200 (A)</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</si>
  <si>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</si>
  <si>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</si>
  <si>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</si>
  <si>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</si>
  <si>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</si>
  <si>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</si>
  <si>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</si>
  <si>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AD 15.15.0550 (A)</t>
  </si>
  <si>
    <t>AD 15.15.0600 (A)</t>
  </si>
  <si>
    <t>AD 15.15.0650 (A)</t>
  </si>
  <si>
    <t>AD 15.15.0700 (A)</t>
  </si>
  <si>
    <t>AD 15.15.0703 (/)</t>
  </si>
  <si>
    <t>AD 15.15.0706 (/)</t>
  </si>
  <si>
    <t>AD 15.15.0750 (B)</t>
  </si>
  <si>
    <t>AD 15.15.0770 (A)</t>
  </si>
  <si>
    <t>AD 15.15.0800 (A)</t>
  </si>
  <si>
    <t>AD 20.05.0050 (B)</t>
  </si>
  <si>
    <t>AD 20.05.0100 (A)</t>
  </si>
  <si>
    <t>AD 20.05.0200 (B)</t>
  </si>
  <si>
    <t>AD 20.05.0250 (B)</t>
  </si>
  <si>
    <t>AD 20.05.0300 (/)</t>
  </si>
  <si>
    <t>AD 20.05.0350 (/)</t>
  </si>
  <si>
    <t>AD 20.05.0400 (A)</t>
  </si>
  <si>
    <t>AD 20.05.0450 (/)</t>
  </si>
  <si>
    <t>AD 20.05.0500 (/)</t>
  </si>
  <si>
    <t>AD 20.10.0050 (/)</t>
  </si>
  <si>
    <t>AD 20.15.0050 (/)</t>
  </si>
  <si>
    <t>AD 20.15.0100 (/)</t>
  </si>
  <si>
    <t>AD 20.15.0150 (/)</t>
  </si>
  <si>
    <t>AD 20.20.0050 (/)</t>
  </si>
  <si>
    <t>AD 20.20.0100 (/)</t>
  </si>
  <si>
    <t>AD 20.25.0050 (A)</t>
  </si>
  <si>
    <t>AD 20.25.0051 (/)</t>
  </si>
  <si>
    <t>AD 20.25.0100 (/)</t>
  </si>
  <si>
    <t>AD 20.25.0150 (/)</t>
  </si>
  <si>
    <t>AD 20.25.0200 (/)</t>
  </si>
  <si>
    <t>AD 20.25.0210 (/)</t>
  </si>
  <si>
    <t>AD 20.25.0250 (/)</t>
  </si>
  <si>
    <t>AD 20.25.0300 (A)</t>
  </si>
  <si>
    <t>AD 20.25.0310 (/)</t>
  </si>
  <si>
    <t>AD 20.25.0350 (/)</t>
  </si>
  <si>
    <t>AD 20.25.0400 (A)</t>
  </si>
  <si>
    <t>AD 25.05.0050 (/)</t>
  </si>
  <si>
    <t>AD 25.05.0150 (/)</t>
  </si>
  <si>
    <t>AD 25.05.0200 (/)</t>
  </si>
  <si>
    <t>AD 25.05.0250 (/)</t>
  </si>
  <si>
    <t>AD 25.05.0300 (A)</t>
  </si>
  <si>
    <t>AD 25.05.0350 (/)</t>
  </si>
  <si>
    <t>AD 25.05.0450 (A)</t>
  </si>
  <si>
    <t>AD 25.05.0500 (A)</t>
  </si>
  <si>
    <t>AD 30.05.0050 (B)</t>
  </si>
  <si>
    <t>AD 30.05.0100 (/)</t>
  </si>
  <si>
    <t>AD 30.05.0200 (/)</t>
  </si>
  <si>
    <t>AD 30.05.0300 (/)</t>
  </si>
  <si>
    <t>AD 35.05.0050 (/)</t>
  </si>
  <si>
    <t>AD 35.05.0053 (/)</t>
  </si>
  <si>
    <t>Desemulsibilidade (PMB-580).</t>
  </si>
  <si>
    <t>AD 35.05.0056 (/)</t>
  </si>
  <si>
    <t>AD 35.05.0059 (/)</t>
  </si>
  <si>
    <t>Ponto de Fulgor Cleveland (MB-90).</t>
  </si>
  <si>
    <t>AD 35.05.0062 (/)</t>
  </si>
  <si>
    <t>AD 35.10.0050 (/)</t>
  </si>
  <si>
    <t>Ensaio normal completo (MB-1).</t>
  </si>
  <si>
    <t>AD 35.10.0100 (/)</t>
  </si>
  <si>
    <t>AD 35.15.0050 (A)</t>
  </si>
  <si>
    <t>AD 35.15.0100 (A)</t>
  </si>
  <si>
    <t>AD 35.15.0150 (A)</t>
  </si>
  <si>
    <t>Moldagem e coleta de corpo de prova de concreto e transporte a 50Km, por topo.</t>
  </si>
  <si>
    <t>AD 35.15.0200 (A)</t>
  </si>
  <si>
    <t>Remate e capeamento de corpo de prova, exclusive o transporte.</t>
  </si>
  <si>
    <t>AD 35.20.0050 (/)</t>
  </si>
  <si>
    <t>AD 35.20.0053 (/)</t>
  </si>
  <si>
    <t>Densidade aparente (DPTM-77/63).</t>
  </si>
  <si>
    <t>AD 35.20.0056 (/)</t>
  </si>
  <si>
    <t>AD 35.20.0059 (/)</t>
  </si>
  <si>
    <t>AD 35.20.0062 (/)</t>
  </si>
  <si>
    <t>AD 35.20.0065 (/)</t>
  </si>
  <si>
    <t>AD 35.20.0068 (/)</t>
  </si>
  <si>
    <t>AD 35.20.0071 (/)</t>
  </si>
  <si>
    <t>AD 35.20.0074 (/)</t>
  </si>
  <si>
    <t>AD 35.20.0077 (/)</t>
  </si>
  <si>
    <t>AD 35.25.0050 (/)</t>
  </si>
  <si>
    <t>AD 35.25.0100 (/)</t>
  </si>
  <si>
    <t>AD 35.25.0150 (/)</t>
  </si>
  <si>
    <t>AD 35.25.0200 (/)</t>
  </si>
  <si>
    <t>AD 35.25.0250 (/)</t>
  </si>
  <si>
    <t>AD 35.30.0050 (A)</t>
  </si>
  <si>
    <t>AD 35.30.0150 (/)</t>
  </si>
  <si>
    <t>AD 35.30.0200 (/)</t>
  </si>
  <si>
    <t>AD 35.30.0250 (/)</t>
  </si>
  <si>
    <t>AD 35.30.0300 (/)</t>
  </si>
  <si>
    <t>AD 35.30.0350 (/)</t>
  </si>
  <si>
    <t>AD 35.30.0400 (A)</t>
  </si>
  <si>
    <t>AD 35.35.0050 (A)</t>
  </si>
  <si>
    <t>Amostra indeformada em bloco.</t>
  </si>
  <si>
    <t>AD 35.35.0100 (/)</t>
  </si>
  <si>
    <t>Ensaio de amostra de areia.</t>
  </si>
  <si>
    <t>AD 35.35.0150 (/)</t>
  </si>
  <si>
    <t>AD 35.35.0200 (/)</t>
  </si>
  <si>
    <t>AD 35.35.0250 (/)</t>
  </si>
  <si>
    <t>AD 35.35.0300 (/)</t>
  </si>
  <si>
    <t>AD 35.35.0350 (/)</t>
  </si>
  <si>
    <t>AD 35.35.0400 (/)</t>
  </si>
  <si>
    <t>AD 35.35.0450 (A)</t>
  </si>
  <si>
    <t>AD 35.35.0500 (A)</t>
  </si>
  <si>
    <t>AD 35.35.0550 (/)</t>
  </si>
  <si>
    <t>AD 35.35.0600 (/)</t>
  </si>
  <si>
    <t>AD 35.35.0650 (/)</t>
  </si>
  <si>
    <t>AD 35.35.0700 (/)</t>
  </si>
  <si>
    <t>AD 35.35.0750 (/)</t>
  </si>
  <si>
    <t>AD 35.35.0800 (/)</t>
  </si>
  <si>
    <t>AD 35.35.0850 (/)</t>
  </si>
  <si>
    <t>AD 35.35.0900 (/)</t>
  </si>
  <si>
    <t>AD 35.35.0950 (/)</t>
  </si>
  <si>
    <t>Ensaio triaxial drenado em amostra moldada por CP.</t>
  </si>
  <si>
    <t>AD 35.35.1000 (/)</t>
  </si>
  <si>
    <t>Ensaio triaxial drenado em amostra natural por CP.</t>
  </si>
  <si>
    <t>AD 35.35.1050 (/)</t>
  </si>
  <si>
    <t>AD 35.35.1100 (/)</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</si>
  <si>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</si>
  <si>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</si>
  <si>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</si>
  <si>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</si>
  <si>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</si>
  <si>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</si>
  <si>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</si>
  <si>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</si>
  <si>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</si>
  <si>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</si>
  <si>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</si>
  <si>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AD 40.05.0086 (/)</t>
  </si>
  <si>
    <t>AD 40.05.0092 (/)</t>
  </si>
  <si>
    <t>AD 40.05.0094 (/)</t>
  </si>
  <si>
    <t>AD 40.05.0098 (/)</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</si>
  <si>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</si>
  <si>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</si>
  <si>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</si>
  <si>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</si>
  <si>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</si>
  <si>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</si>
  <si>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</si>
  <si>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</si>
  <si>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</si>
  <si>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AD 40.05.0128 (/)</t>
  </si>
  <si>
    <t>Engenheiro ou arquiteto, coordenador geral de projetos ou supervisor de obras (inclusive encargos sociais).</t>
  </si>
  <si>
    <t>AD 40.05.0134 (/)</t>
  </si>
  <si>
    <t>AD 40.05.0138 (A)</t>
  </si>
  <si>
    <t>AD 40.05.0140 (/)</t>
  </si>
  <si>
    <t>AD 40.05.0146 (/)</t>
  </si>
  <si>
    <t>AD 40.05.0149 (A)</t>
  </si>
  <si>
    <t>AD 40.05.0152 (/)</t>
  </si>
  <si>
    <t>Mestre de obra A (inclusive encargos sociais).</t>
  </si>
  <si>
    <t>AD 40.05.0158 (/)</t>
  </si>
  <si>
    <t>Mestre de obra B (inclusive encargos sociais).</t>
  </si>
  <si>
    <t>AD 40.05.0164 (/)</t>
  </si>
  <si>
    <t>AD 40.05.0170 (/)</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</si>
  <si>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</si>
  <si>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</si>
  <si>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</si>
  <si>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</si>
  <si>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</si>
  <si>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</si>
  <si>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</si>
  <si>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AD 40.05.0200 (/)</t>
  </si>
  <si>
    <t>AD 40.05.0206 (/)</t>
  </si>
  <si>
    <t>AD 40.05.0209 (A)</t>
  </si>
  <si>
    <t>AD 40.05.0212 (/)</t>
  </si>
  <si>
    <t>AD 40.05.0218 (A)</t>
  </si>
  <si>
    <t>Vigia (inclusive encargos sociais).</t>
  </si>
  <si>
    <t>AL 05.03.0050 (/)</t>
  </si>
  <si>
    <t>AL 05.05.0050 (/)</t>
  </si>
  <si>
    <t>AL 05.05.0053 (/)</t>
  </si>
  <si>
    <t>AL 05.05.0100 (/)</t>
  </si>
  <si>
    <t>AL 05.05.0150 (/)</t>
  </si>
  <si>
    <t>AL 05.05.0200 (/)</t>
  </si>
  <si>
    <t>AL 05.05.0250 (A)</t>
  </si>
  <si>
    <t>AL 05.10.0050 (/)</t>
  </si>
  <si>
    <t>AL 05.10.0053 (/)</t>
  </si>
  <si>
    <t>AL 05.10.0059 (/)</t>
  </si>
  <si>
    <t>AL 05.10.0103 (/)</t>
  </si>
  <si>
    <t>AL 05.10.0106 (/)</t>
  </si>
  <si>
    <t>AL 05.10.0150 (/)</t>
  </si>
  <si>
    <t>AL 05.10.0152 (/)</t>
  </si>
  <si>
    <t>AL 05.10.0153 (/)</t>
  </si>
  <si>
    <t>AL 05.10.0156 (/)</t>
  </si>
  <si>
    <t>AL 05.10.0200 (/)</t>
  </si>
  <si>
    <t>AL 05.15.0050 (/)</t>
  </si>
  <si>
    <t>AL 05.15.0100 (/)</t>
  </si>
  <si>
    <t>AL 05.15.0103 (/)</t>
  </si>
  <si>
    <t>AL 05.20.0050 (/)</t>
  </si>
  <si>
    <t>AL 05.20.0053 (/)</t>
  </si>
  <si>
    <t>AL 05.20.0056 (/)</t>
  </si>
  <si>
    <t>AL 05.20.0100 (/)</t>
  </si>
  <si>
    <t>AL 05.20.0103 (/)</t>
  </si>
  <si>
    <t>AL 05.20.0150 (/)</t>
  </si>
  <si>
    <t>AL 05.20.0153 (/)</t>
  </si>
  <si>
    <t>AL 05.20.0156 (/)</t>
  </si>
  <si>
    <t>AL 05.20.0200 (/)</t>
  </si>
  <si>
    <t>AL 05.20.0203 (/)</t>
  </si>
  <si>
    <t>AL 05.20.0250 (/)</t>
  </si>
  <si>
    <t>AL 05.20.0253 (/)</t>
  </si>
  <si>
    <t>AL 05.20.0300 (/)</t>
  </si>
  <si>
    <t>AL 05.20.0303 (/)</t>
  </si>
  <si>
    <t>AL 05.20.0350 (/)</t>
  </si>
  <si>
    <t>AL 05.20.0353 (/)</t>
  </si>
  <si>
    <t>AL 05.20.0400 (/)</t>
  </si>
  <si>
    <t>AL 05.20.0450 (/)</t>
  </si>
  <si>
    <t>AL 05.20.0500 (/)</t>
  </si>
  <si>
    <t>AL 05.23.0100 (/)</t>
  </si>
  <si>
    <t>AL 05.23.0200 (/)</t>
  </si>
  <si>
    <t>AL 05.23.0300 (/)</t>
  </si>
  <si>
    <t>AL 05.25.0050 (/)</t>
  </si>
  <si>
    <t>AL 05.25.0053 (/)</t>
  </si>
  <si>
    <t>AL 05.25.0100 (/)</t>
  </si>
  <si>
    <t>AL 05.25.0103 (/)</t>
  </si>
  <si>
    <t>AL 05.25.0250 (/)</t>
  </si>
  <si>
    <t>AL 05.25.0300 (/)</t>
  </si>
  <si>
    <t>AL 05.25.0350 (/)</t>
  </si>
  <si>
    <t>AL 05.25.0353 (/)</t>
  </si>
  <si>
    <t>AL 05.25.0400 (/)</t>
  </si>
  <si>
    <t>AL 05.25.0403 (/)</t>
  </si>
  <si>
    <t>AL 05.25.0450 (/)</t>
  </si>
  <si>
    <t>AL 05.25.0453 (/)</t>
  </si>
  <si>
    <t>AL 05.27.0100 (/)</t>
  </si>
  <si>
    <t>AL 05.29.0100 (/)</t>
  </si>
  <si>
    <t>AL 05.30.0050 (A)</t>
  </si>
  <si>
    <t>AL 05.30.0150 (A)</t>
  </si>
  <si>
    <t>AL 05.30.0200 (/)</t>
  </si>
  <si>
    <t>AL 05.30.0250 (/)</t>
  </si>
  <si>
    <t>AL 05.35.0050 (A)</t>
  </si>
  <si>
    <t>AL 05.35.0100 (/)</t>
  </si>
  <si>
    <t>AL 05.35.0150 (/)</t>
  </si>
  <si>
    <t>AL 10.05.0050 (A)</t>
  </si>
  <si>
    <t>AL 10.05.0100 (A)</t>
  </si>
  <si>
    <t>AL 10.05.0150 (/)</t>
  </si>
  <si>
    <t>AL 10.05.0153 (/)</t>
  </si>
  <si>
    <t>AL 10.05.0156 (/)</t>
  </si>
  <si>
    <t>AL 10.05.0200 (/)</t>
  </si>
  <si>
    <t>AL 10.05.0400 (/)</t>
  </si>
  <si>
    <t>AL 10.05.0450 (/)</t>
  </si>
  <si>
    <t>AL 10.05.0600 (/)</t>
  </si>
  <si>
    <t>AL 10.05.0650 (/)</t>
  </si>
  <si>
    <t>AL 10.05.0750 (/)</t>
  </si>
  <si>
    <t>AL 10.05.0800 (/)</t>
  </si>
  <si>
    <t>AL 10.05.0850 (/)</t>
  </si>
  <si>
    <t>AL 10.05.0950 (/)</t>
  </si>
  <si>
    <t>AL 10.05.1000 (/)</t>
  </si>
  <si>
    <t>AL 10.05.1150 (A)</t>
  </si>
  <si>
    <t>AL 10.05.1200 (/)</t>
  </si>
  <si>
    <t>AL 10.05.2000 (/)</t>
  </si>
  <si>
    <t>AL 10.05.2500 (/)</t>
  </si>
  <si>
    <t>AL 10.05.3000 (/)</t>
  </si>
  <si>
    <t>AL 10.10.0050 (A)</t>
  </si>
  <si>
    <t>AL 10.10.0053 (A)</t>
  </si>
  <si>
    <t>AL 10.10.0100 (/)</t>
  </si>
  <si>
    <t>AL 10.10.0103 (/)</t>
  </si>
  <si>
    <t>AL 10.15.0050 (/)</t>
  </si>
  <si>
    <t>AP 05.05.0100 (/)</t>
  </si>
  <si>
    <t>AP 05.05.0150 (/)</t>
  </si>
  <si>
    <t>AP 05.05.0153 (A)</t>
  </si>
  <si>
    <t>AP 05.05.0200 (/)</t>
  </si>
  <si>
    <t>AP 05.05.0203 (/)</t>
  </si>
  <si>
    <t>AP 05.05.0206 (/)</t>
  </si>
  <si>
    <t>AP 05.05.0209 (/)</t>
  </si>
  <si>
    <t>AP 05.05.0212 (/)</t>
  </si>
  <si>
    <t>AP 05.05.0215 (/)</t>
  </si>
  <si>
    <t>AP 05.05.0250 (/)</t>
  </si>
  <si>
    <t>AP 05.05.0300 (/)</t>
  </si>
  <si>
    <t>AP 05.05.0400 (/)</t>
  </si>
  <si>
    <t>AP 05.05.0450 (/)</t>
  </si>
  <si>
    <t>AP 05.05.0500 (/)</t>
  </si>
  <si>
    <t>AP 05.05.0503 (/)</t>
  </si>
  <si>
    <t>AP 05.05.0509 (/)</t>
  </si>
  <si>
    <t>AP 05.05.0512 (/)</t>
  </si>
  <si>
    <t>AP 05.05.0550 (/)</t>
  </si>
  <si>
    <t>AP 05.05.0553 (/)</t>
  </si>
  <si>
    <t>AP 05.07.0100 (/)</t>
  </si>
  <si>
    <t>AP 05.07.0300 (/)</t>
  </si>
  <si>
    <t>AP 05.07.0800 (/)</t>
  </si>
  <si>
    <t>AP 05.10.0050 (/)</t>
  </si>
  <si>
    <t>AP 05.10.0053 (/)</t>
  </si>
  <si>
    <t>AP 05.10.0100 (/)</t>
  </si>
  <si>
    <t>AP 05.10.0125 (/)</t>
  </si>
  <si>
    <t>AP 05.10.0128 (/)</t>
  </si>
  <si>
    <t>AP 05.10.0131 (/)</t>
  </si>
  <si>
    <t>AP 05.10.0134 (/)</t>
  </si>
  <si>
    <t>AP 05.10.0137 (/)</t>
  </si>
  <si>
    <t>AP 05.10.0150 (A)</t>
  </si>
  <si>
    <t>AP 05.10.0200 (/)</t>
  </si>
  <si>
    <t>AP 05.10.0250 (/)</t>
  </si>
  <si>
    <t>AP 05.10.0253 (/)</t>
  </si>
  <si>
    <t>AP 05.10.0400 (/)</t>
  </si>
  <si>
    <t>AP 05.10.0500 (/)</t>
  </si>
  <si>
    <t>AP 05.10.0600 (/)</t>
  </si>
  <si>
    <t>AP 05.10.0603 (/)</t>
  </si>
  <si>
    <t>AP 05.15.0050 (/)</t>
  </si>
  <si>
    <t>AP 05.15.0101 (/)</t>
  </si>
  <si>
    <t>AP 05.15.0106 (/)</t>
  </si>
  <si>
    <t>AP 05.15.0150 (/)</t>
  </si>
  <si>
    <t>AP 05.15.0200 (/)</t>
  </si>
  <si>
    <t>AP 05.15.0250 (/)</t>
  </si>
  <si>
    <t>AP 05.15.0253 (/)</t>
  </si>
  <si>
    <t>AP 05.15.0300 (/)</t>
  </si>
  <si>
    <t>AP 05.15.0303 (/)</t>
  </si>
  <si>
    <t>AP 05.15.0306 (/)</t>
  </si>
  <si>
    <t>AP 05.15.0350 (/)</t>
  </si>
  <si>
    <t>AP 05.15.0401 (/)</t>
  </si>
  <si>
    <t>AP 05.15.0403 (/)</t>
  </si>
  <si>
    <t>AP 05.15.0406 (/)</t>
  </si>
  <si>
    <t>AP 05.15.0409 (/)</t>
  </si>
  <si>
    <t>AP 05.15.0412 (/)</t>
  </si>
  <si>
    <t>AP 05.15.0415 (/)</t>
  </si>
  <si>
    <t>AP 05.15.0418 (/)</t>
  </si>
  <si>
    <t>AP 05.15.0421 (/)</t>
  </si>
  <si>
    <t>AP 05.15.0424 (/)</t>
  </si>
  <si>
    <t>AP 05.15.0427 (/)</t>
  </si>
  <si>
    <t>AP 05.15.0450 (/)</t>
  </si>
  <si>
    <t>AP 05.15.0500 (/)</t>
  </si>
  <si>
    <t>AP 05.15.0503 (/)</t>
  </si>
  <si>
    <t>AP 05.15.0506 (/)</t>
  </si>
  <si>
    <t>AP 05.15.0550 (/)</t>
  </si>
  <si>
    <t>AP 05.15.0600 (/)</t>
  </si>
  <si>
    <t>AP 05.15.0603 (/)</t>
  </si>
  <si>
    <t>AP 05.15.0650 (/)</t>
  </si>
  <si>
    <t>AP 05.15.0700 (/)</t>
  </si>
  <si>
    <t>AP 05.15.0750 (/)</t>
  </si>
  <si>
    <t>AP 05.15.0800 (/)</t>
  </si>
  <si>
    <t>AP 05.15.0803 (/)</t>
  </si>
  <si>
    <t>AP 05.15.0806 (/)</t>
  </si>
  <si>
    <t>AP 05.20.0100 (/)</t>
  </si>
  <si>
    <t>AP 05.20.0118 (/)</t>
  </si>
  <si>
    <t>AP 05.20.0150 (/)</t>
  </si>
  <si>
    <t>AP 05.20.0153 (/)</t>
  </si>
  <si>
    <t>AP 05.20.0200 (/)</t>
  </si>
  <si>
    <t>AP 05.20.0206 (A)</t>
  </si>
  <si>
    <t>AP 05.20.0230 (/)</t>
  </si>
  <si>
    <t>AP 05.20.0250 (/)</t>
  </si>
  <si>
    <t>AP 05.20.0253 (A)</t>
  </si>
  <si>
    <t>AP 05.20.0300 (/)</t>
  </si>
  <si>
    <t>AP 05.20.0303 (/)</t>
  </si>
  <si>
    <t>AP 05.20.0306 (A)</t>
  </si>
  <si>
    <t>AP 05.20.0400 (/)</t>
  </si>
  <si>
    <t>AP 05.20.0403 (/)</t>
  </si>
  <si>
    <t>AP 05.20.0406 (/)</t>
  </si>
  <si>
    <t>AP 05.20.0409 (/)</t>
  </si>
  <si>
    <t>AP 05.20.0412 (/)</t>
  </si>
  <si>
    <t>AP 05.20.0450 (/)</t>
  </si>
  <si>
    <t>AP 05.20.0500 (/)</t>
  </si>
  <si>
    <t>AP 05.20.0550 (/)</t>
  </si>
  <si>
    <t>AP 05.20.0560 (/)</t>
  </si>
  <si>
    <t>AP 05.20.0570 (/)</t>
  </si>
  <si>
    <t>AP 05.20.0600 (/)</t>
  </si>
  <si>
    <t>AP 05.20.0606 (/)</t>
  </si>
  <si>
    <t>AP 05.20.0650 (/)</t>
  </si>
  <si>
    <t>AP 05.20.0700 (/)</t>
  </si>
  <si>
    <t>AP 05.20.0750 (/)</t>
  </si>
  <si>
    <t>AP 05.20.0753 (A)</t>
  </si>
  <si>
    <t>AP 05.20.0760 (/)</t>
  </si>
  <si>
    <t>AP 05.20.0800 (/)</t>
  </si>
  <si>
    <t>AP 05.20.0840 (/)</t>
  </si>
  <si>
    <t>AP 05.20.0850 (A)</t>
  </si>
  <si>
    <t>AP 05.20.0853 (A)</t>
  </si>
  <si>
    <t>AP 05.20.0871 (A)</t>
  </si>
  <si>
    <t>AP 05.20.0876 (/)</t>
  </si>
  <si>
    <t>AP 05.20.0897 (/)</t>
  </si>
  <si>
    <t>AP 05.20.0900 (/)</t>
  </si>
  <si>
    <t>AP 05.20.0903 (/)</t>
  </si>
  <si>
    <t>AP 05.20.0906 (/)</t>
  </si>
  <si>
    <t>AP 10.05.0050 (A)</t>
  </si>
  <si>
    <t>AP 10.10.0050 (/)</t>
  </si>
  <si>
    <t>AP 10.10.0053 (A)</t>
  </si>
  <si>
    <t>AP 10.15.0010 (/)</t>
  </si>
  <si>
    <t>AP 10.15.0050 (/)</t>
  </si>
  <si>
    <t>AP 10.15.0100 (/)</t>
  </si>
  <si>
    <t>AP 10.20.0050 (/)</t>
  </si>
  <si>
    <t>AP 10.20.0059 (/)</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</si>
  <si>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</si>
  <si>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</si>
  <si>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</si>
  <si>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</si>
  <si>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</si>
  <si>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</si>
  <si>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</si>
  <si>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AP 10.25.0025 (/)</t>
  </si>
  <si>
    <t>AP 10.25.0050 (/)</t>
  </si>
  <si>
    <t>AP 10.25.0100 (/)</t>
  </si>
  <si>
    <t>AP 10.30.0050 (A)</t>
  </si>
  <si>
    <t>AP 10.30.0059 (A)</t>
  </si>
  <si>
    <t>AP 10.35.0050 (/)</t>
  </si>
  <si>
    <t>AP 10.35.0100 (/)</t>
  </si>
  <si>
    <t>AP 10.35.0150 (/)</t>
  </si>
  <si>
    <t>AP 10.35.0200 (/)</t>
  </si>
  <si>
    <t>AP 10.99.0100 (/)</t>
  </si>
  <si>
    <t>AP 10.99.0150 (/)</t>
  </si>
  <si>
    <t>AP 15.05.0050 (/)</t>
  </si>
  <si>
    <t>AP 15.05.0100 (/)</t>
  </si>
  <si>
    <t>AP 15.05.0150 (/)</t>
  </si>
  <si>
    <t>AP 15.10.0050 (/)</t>
  </si>
  <si>
    <t>AP 20.05.0050 (/)</t>
  </si>
  <si>
    <t>AP 20.05.0100 (/)</t>
  </si>
  <si>
    <t>AP 20.05.0140 (/)</t>
  </si>
  <si>
    <t>AP 20.05.0150 (/)</t>
  </si>
  <si>
    <t>AP 20.05.0200 (/)</t>
  </si>
  <si>
    <t>AP 25.05.0050 (/)</t>
  </si>
  <si>
    <t>AP 25.05.0100 (/)</t>
  </si>
  <si>
    <t>AP 30.05.0051 (/)</t>
  </si>
  <si>
    <t>AP 30.05.0101 (/)</t>
  </si>
  <si>
    <t>AP 30.05.0300 (/)</t>
  </si>
  <si>
    <t>AP 35.05.0050 (/)</t>
  </si>
  <si>
    <t>AP 35.05.0100 (/)</t>
  </si>
  <si>
    <t>AP 35.05.0103 (/)</t>
  </si>
  <si>
    <t>AP 35.10.0050 (/)</t>
  </si>
  <si>
    <t>AP 35.10.0100 (/)</t>
  </si>
  <si>
    <t>AP 35.10.0150 (/)</t>
  </si>
  <si>
    <t>AP 35.15.0050 (/)</t>
  </si>
  <si>
    <t>AP 35.15.0100 (/)</t>
  </si>
  <si>
    <t>AP 40.05.0050 (A)</t>
  </si>
  <si>
    <t>AP 40.05.0100 (A)</t>
  </si>
  <si>
    <t>Banca de concreto aparente, com 0,60m de largura e 0,06m de espessura, para 1 cuba, exclusive esta.</t>
  </si>
  <si>
    <t>AP 40.05.0150 (A)</t>
  </si>
  <si>
    <t>AP 40.05.0200 (A)</t>
  </si>
  <si>
    <t>AP 45.05.0050 (/)</t>
  </si>
  <si>
    <t>AP 45.05.0100 (/)</t>
  </si>
  <si>
    <t>AP 45.05.0103 (/)</t>
  </si>
  <si>
    <t>AP 45.05.0106 (/)</t>
  </si>
  <si>
    <t>AP 45.05.0150 (/)</t>
  </si>
  <si>
    <t>AP 45.05.0153 (/)</t>
  </si>
  <si>
    <t>AP 45.05.0156 (/)</t>
  </si>
  <si>
    <t>AP 45.05.0159 (/)</t>
  </si>
  <si>
    <t>AP 50.05.0040 (A)</t>
  </si>
  <si>
    <t>AP 50.05.0050 (/)</t>
  </si>
  <si>
    <t>AP 50.05.0053 (/)</t>
  </si>
  <si>
    <t>AP 50.05.0056 (/)</t>
  </si>
  <si>
    <t>AP 50.05.0059 (/)</t>
  </si>
  <si>
    <t>AP 50.05.0062 (/)</t>
  </si>
  <si>
    <t>AP 50.05.0065 (/)</t>
  </si>
  <si>
    <t>AP 50.05.0068 (/)</t>
  </si>
  <si>
    <t>AP 50.05.0071 (/)</t>
  </si>
  <si>
    <t>AP 50.05.0074 (/)</t>
  </si>
  <si>
    <t>AP 50.05.0150 (/)</t>
  </si>
  <si>
    <t>AP 50.05.0153 (A)</t>
  </si>
  <si>
    <t>AP 50.05.0250 (A)</t>
  </si>
  <si>
    <t>AP 50.05.0253 (/)</t>
  </si>
  <si>
    <t>AP 50.05.0256 (/)</t>
  </si>
  <si>
    <t>AP 50.05.0300 (/)</t>
  </si>
  <si>
    <t>AP 50.05.0500 (/)</t>
  </si>
  <si>
    <t>AP 50.05.0503 (/)</t>
  </si>
  <si>
    <t>AP 50.05.0550 (/)</t>
  </si>
  <si>
    <t>AP 50.05.0600 (/)</t>
  </si>
  <si>
    <t>AP 50.05.0650 (/)</t>
  </si>
  <si>
    <t>AP 55.05.0050 (A)</t>
  </si>
  <si>
    <t>AP 55.05.0100 (A)</t>
  </si>
  <si>
    <t>AP 55.05.0150 (A)</t>
  </si>
  <si>
    <t>AP 60.05.0050 (/)</t>
  </si>
  <si>
    <t>AP 65.05.0100 (/)</t>
  </si>
  <si>
    <t>AP 65.05.0203 (/)</t>
  </si>
  <si>
    <t>AP 65.05.0240 (/)</t>
  </si>
  <si>
    <t>AP 65.05.0250 (/)</t>
  </si>
  <si>
    <t>AP 99.99.0050 (/)</t>
  </si>
  <si>
    <t>AP 99.99.0100 (/)</t>
  </si>
  <si>
    <t>AP 99.99.0112 (A)</t>
  </si>
  <si>
    <t>AP 99.99.0115 (A)</t>
  </si>
  <si>
    <t>BP 05.05.0025 (/)</t>
  </si>
  <si>
    <t>BP 05.05.0050 (/)</t>
  </si>
  <si>
    <t>BP 05.05.0053 (/)</t>
  </si>
  <si>
    <t>BP 05.05.0056 (/)</t>
  </si>
  <si>
    <t>BP 05.05.0059 (/)</t>
  </si>
  <si>
    <t>BP 05.05.0100 (A)</t>
  </si>
  <si>
    <t>BP 05.05.0103 (A)</t>
  </si>
  <si>
    <t>BP 05.05.0150 (/)</t>
  </si>
  <si>
    <t>BP 05.05.0200 (A)</t>
  </si>
  <si>
    <t>BP 05.05.0250 (A)</t>
  </si>
  <si>
    <t>BP 05.05.0300 (A)</t>
  </si>
  <si>
    <t>BP 05.05.0350 (/)</t>
  </si>
  <si>
    <t>BP 05.05.0353 (/)</t>
  </si>
  <si>
    <t>BP 05.05.0400 (A)</t>
  </si>
  <si>
    <t>BP 05.05.0450 (B)</t>
  </si>
  <si>
    <t>BP 05.10.0100 (B)</t>
  </si>
  <si>
    <t>BP 05.10.0500 (B)</t>
  </si>
  <si>
    <t>BP 10.05.0050 (A)</t>
  </si>
  <si>
    <t>BP 10.05.0100 (A)</t>
  </si>
  <si>
    <t>BP 10.05.0150 (/)</t>
  </si>
  <si>
    <t>BP 10.05.0170 (/)</t>
  </si>
  <si>
    <t>BP 10.05.0200 (/)</t>
  </si>
  <si>
    <t>BP 10.05.0250 (/)</t>
  </si>
  <si>
    <t>BP 10.05.0300 (/)</t>
  </si>
  <si>
    <t>BP 10.05.0303 (/)</t>
  </si>
  <si>
    <t>BP 10.05.0350 (/)</t>
  </si>
  <si>
    <t>BP 10.05.0355 (/)</t>
  </si>
  <si>
    <t>BP 10.05.0400 (B)</t>
  </si>
  <si>
    <t>BP 10.05.0450 (/)</t>
  </si>
  <si>
    <t>BP 10.05.0500 (/)</t>
  </si>
  <si>
    <t>BP 10.05.0550 (/)</t>
  </si>
  <si>
    <t>BP 10.05.0600 (A)</t>
  </si>
  <si>
    <t>BP 10.05.0650 (/)</t>
  </si>
  <si>
    <t>BP 10.05.0651 (/)</t>
  </si>
  <si>
    <t>BP 10.05.0653 (B)</t>
  </si>
  <si>
    <t>BP 10.05.0656 (/)</t>
  </si>
  <si>
    <t>BP 10.05.0659 (/)</t>
  </si>
  <si>
    <t>BP 10.05.0670 (/)</t>
  </si>
  <si>
    <t>BP 10.05.0700 (A)</t>
  </si>
  <si>
    <t>BP 10.05.0703 (A)</t>
  </si>
  <si>
    <t>BP 10.05.0715 (/)</t>
  </si>
  <si>
    <t>BP 10.05.0725 (/)</t>
  </si>
  <si>
    <t>BP 10.05.0750 (/)</t>
  </si>
  <si>
    <t>BP 10.05.0800 (/)</t>
  </si>
  <si>
    <t>BP 10.10.0050 (B)</t>
  </si>
  <si>
    <t>BP 10.10.0500 (C)</t>
  </si>
  <si>
    <t>BP 10.10.0600 (/)</t>
  </si>
  <si>
    <t>BP 10.15.0050 (A)</t>
  </si>
  <si>
    <t>BP 10.15.0100 (/)</t>
  </si>
  <si>
    <t>BP 10.15.0150 (/)</t>
  </si>
  <si>
    <t>BP 10.15.0200 (/)</t>
  </si>
  <si>
    <t>BP 10.20.0050 (A)</t>
  </si>
  <si>
    <t>BP 10.20.0100 (A)</t>
  </si>
  <si>
    <t>BP 10.20.0103 (A)</t>
  </si>
  <si>
    <t>BP 10.20.0150 (/)</t>
  </si>
  <si>
    <t>BP 10.20.0153 (/)</t>
  </si>
  <si>
    <t>BP 10.20.0300 (A)</t>
  </si>
  <si>
    <t>BP 10.20.0350 (/)</t>
  </si>
  <si>
    <t>BP 10.20.0353 (/)</t>
  </si>
  <si>
    <t>BP 10.20.0356 (/)</t>
  </si>
  <si>
    <t>BP 10.20.0359 (/)</t>
  </si>
  <si>
    <t>BP 10.20.0362 (/)</t>
  </si>
  <si>
    <t>BP 10.20.0365 (/)</t>
  </si>
  <si>
    <t>BP 10.20.0368 (/)</t>
  </si>
  <si>
    <t>BP 10.25.0050 (/)</t>
  </si>
  <si>
    <t>BP 10.25.0100 (/)</t>
  </si>
  <si>
    <t>BP 10.25.0103 (/)</t>
  </si>
  <si>
    <t>BP 10.25.0150 (/)</t>
  </si>
  <si>
    <t>BP 10.25.0153 (/)</t>
  </si>
  <si>
    <t>BP 10.25.0156 (/)</t>
  </si>
  <si>
    <t>BP 10.25.0200 (A)</t>
  </si>
  <si>
    <t>BP 10.25.0250 (/)</t>
  </si>
  <si>
    <t>BP 10.25.0253 (/)</t>
  </si>
  <si>
    <t>BP 10.25.0303 (/)</t>
  </si>
  <si>
    <t>BP 15.05.0051 (/)</t>
  </si>
  <si>
    <t>BP 15.05.0060 (A)</t>
  </si>
  <si>
    <t>BP 15.05.0100 (B)</t>
  </si>
  <si>
    <t>BP 20.05.0050 (/)</t>
  </si>
  <si>
    <t>BP 20.05.0053 (/)</t>
  </si>
  <si>
    <t>BP 20.05.0100 (/)</t>
  </si>
  <si>
    <t>BP 20.10.0050 (B)</t>
  </si>
  <si>
    <t>BP 20.10.0053 (B)</t>
  </si>
  <si>
    <t>BP 20.10.0100 (B)</t>
  </si>
  <si>
    <t>BP 20.10.0150 (A)</t>
  </si>
  <si>
    <t>BP 20.10.0200 (B)</t>
  </si>
  <si>
    <t>BP 20.10.0250 (A)</t>
  </si>
  <si>
    <t>BP 20.10.0300 (/)</t>
  </si>
  <si>
    <t>BP 20.15.0050 (A)</t>
  </si>
  <si>
    <t>BP 20.15.0053 (B)</t>
  </si>
  <si>
    <t>BP 20.15.0056 (A)</t>
  </si>
  <si>
    <t>BP 20.15.0059 (A)</t>
  </si>
  <si>
    <t>BP 20.15.0065 (/)</t>
  </si>
  <si>
    <t>BP 20.20.0050 (A)</t>
  </si>
  <si>
    <t>BP 20.20.0053 (B)</t>
  </si>
  <si>
    <t>BP 20.25.0050 (A)</t>
  </si>
  <si>
    <t>BP 20.25.0100 (/)</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</si>
  <si>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</si>
  <si>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</si>
  <si>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</si>
  <si>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</si>
  <si>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20.30.0050 (/)</t>
  </si>
  <si>
    <t>Levantamento e reassentamento de meio-fio.</t>
  </si>
  <si>
    <t>BP 20.30.0053 (/)</t>
  </si>
  <si>
    <t>BP 20.30.0100 (/)</t>
  </si>
  <si>
    <t>Reassentamento de meio-fio.</t>
  </si>
  <si>
    <t>BP 20.30.0103 (/)</t>
  </si>
  <si>
    <t>CE 05.05.0050 (/)</t>
  </si>
  <si>
    <t>CE 05.10.0056 (/)</t>
  </si>
  <si>
    <t>CE 05.10.0062 (/)</t>
  </si>
  <si>
    <t>CE 05.10.0068 (/)</t>
  </si>
  <si>
    <t>CE 05.10.0074 (/)</t>
  </si>
  <si>
    <t>CE 05.10.0080 (/)</t>
  </si>
  <si>
    <t>CE 05.10.0086 (/)</t>
  </si>
  <si>
    <t>CE 05.10.0092 (/)</t>
  </si>
  <si>
    <t>CE 05.10.0104 (/)</t>
  </si>
  <si>
    <t>CE 05.10.0110 (/)</t>
  </si>
  <si>
    <t>CE 05.10.0116 (/)</t>
  </si>
  <si>
    <t>CE 05.10.0122 (/)</t>
  </si>
  <si>
    <t>CE 05.10.0128 (/)</t>
  </si>
  <si>
    <t>CE 05.10.0134 (/)</t>
  </si>
  <si>
    <t>CE 05.10.0146 (/)</t>
  </si>
  <si>
    <t>CE 05.10.0152 (/)</t>
  </si>
  <si>
    <t>CE 05.10.0158 (/)</t>
  </si>
  <si>
    <t>CE 05.10.0164 (/)</t>
  </si>
  <si>
    <t>CE 05.10.0170 (/)</t>
  </si>
  <si>
    <t>CE 05.10.0176 (/)</t>
  </si>
  <si>
    <t>CE 05.10.0182 (/)</t>
  </si>
  <si>
    <t>CE 05.10.0188 (/)</t>
  </si>
  <si>
    <t>CE 05.10.0192 (/)</t>
  </si>
  <si>
    <t>Laboratorista especializado em solos - A</t>
  </si>
  <si>
    <t>CE 05.10.0194 (/)</t>
  </si>
  <si>
    <t>CE 05.10.0200 (/)</t>
  </si>
  <si>
    <t>CE 05.10.0206 (/)</t>
  </si>
  <si>
    <t>CE 05.10.0212 (/)</t>
  </si>
  <si>
    <t>CE 05.10.0218 (/)</t>
  </si>
  <si>
    <t>CE 05.10.0224 (/)</t>
  </si>
  <si>
    <t>CE 05.10.0242 (/)</t>
  </si>
  <si>
    <t>CE 05.10.0248 (/)</t>
  </si>
  <si>
    <t>CE 05.10.0254 (/)</t>
  </si>
  <si>
    <t>CI 05.05.0050 (/)</t>
  </si>
  <si>
    <t>CI 05.05.0100 (/)</t>
  </si>
  <si>
    <t>CI 05.05.0150 (A)</t>
  </si>
  <si>
    <t>CI 05.05.0200 (/)</t>
  </si>
  <si>
    <t>CI 05.10.0050 (/)</t>
  </si>
  <si>
    <t>CI 05.10.0100 (/)</t>
  </si>
  <si>
    <t>CI 05.10.0150 (A)</t>
  </si>
  <si>
    <t>CI 05.10.0200 (/)</t>
  </si>
  <si>
    <t>CI 05.15.0050 (/)</t>
  </si>
  <si>
    <t>CI 05.15.0100 (/)</t>
  </si>
  <si>
    <t>CI 05.20.0050 (/)</t>
  </si>
  <si>
    <t>CI 05.20.0100 (/)</t>
  </si>
  <si>
    <t>CI 05.20.0150 (/)</t>
  </si>
  <si>
    <t>CI 05.20.0200 (/)</t>
  </si>
  <si>
    <t>CI 05.20.0250 (/)</t>
  </si>
  <si>
    <t>CI 05.20.0300 (/)</t>
  </si>
  <si>
    <t>CI 05.20.0350 (/)</t>
  </si>
  <si>
    <t>CI 05.20.0400 (/)</t>
  </si>
  <si>
    <t>CI 05.25.0050 (/)</t>
  </si>
  <si>
    <t>CI 05.25.0100 (/)</t>
  </si>
  <si>
    <t>CI 05.30.0050 (/)</t>
  </si>
  <si>
    <t>CI 05.30.0053 (/)</t>
  </si>
  <si>
    <t>CI 05.30.0056 (/)</t>
  </si>
  <si>
    <t>CI 05.30.0100 (/)</t>
  </si>
  <si>
    <t>CI 05.30.0150 (/)</t>
  </si>
  <si>
    <t>CI 05.30.0250 (/)</t>
  </si>
  <si>
    <t>CI 05.30.0300 (/)</t>
  </si>
  <si>
    <t>CI 05.30.0303 (/)</t>
  </si>
  <si>
    <t>CI 05.30.0350 (/)</t>
  </si>
  <si>
    <t>CI 05.35.0050 (A)</t>
  </si>
  <si>
    <t>CI 05.35.0203 (/)</t>
  </si>
  <si>
    <t>CI 05.37.0100 (A)</t>
  </si>
  <si>
    <t>CI 05.37.0150 (A)</t>
  </si>
  <si>
    <t>CI 05.37.0200 (A)</t>
  </si>
  <si>
    <t>CI 05.40.0100 (/)</t>
  </si>
  <si>
    <t>CI 05.40.0150 (/)</t>
  </si>
  <si>
    <t>CI 05.40.0200 (/)</t>
  </si>
  <si>
    <t>CI 05.40.0203 (/)</t>
  </si>
  <si>
    <t>CI 05.40.0250 (/)</t>
  </si>
  <si>
    <t>CI 05.40.0253 (/)</t>
  </si>
  <si>
    <t>CI 05.40.0350 (/)</t>
  </si>
  <si>
    <t>CI 05.40.0353 (/)</t>
  </si>
  <si>
    <t>CI 05.40.0400 (A)</t>
  </si>
  <si>
    <t>CI 05.40.0403 (A)</t>
  </si>
  <si>
    <t>CI 05.43.0050 (/)</t>
  </si>
  <si>
    <t>CI 05.43.0100 (/)</t>
  </si>
  <si>
    <t>CI 05.45.0050 (/)</t>
  </si>
  <si>
    <t>CI 05.45.0100 (/)</t>
  </si>
  <si>
    <t>CI 05.45.0106 (/)</t>
  </si>
  <si>
    <t>CI 05.45.0150 (/)</t>
  </si>
  <si>
    <t>CI 05.45.0156 (A)</t>
  </si>
  <si>
    <t>CI 05.45.0200 (A)</t>
  </si>
  <si>
    <t>CI 05.45.0250 (/)</t>
  </si>
  <si>
    <t>CI 05.45.0253 (/)</t>
  </si>
  <si>
    <t>CI 05.45.0256 (/)</t>
  </si>
  <si>
    <t>CI 05.45.0262 (/)</t>
  </si>
  <si>
    <t>CI 05.45.0300 (/)</t>
  </si>
  <si>
    <t>CI 05.45.0350 (/)</t>
  </si>
  <si>
    <t>CI 05.50.0050 (/)</t>
  </si>
  <si>
    <t>CI 05.50.0100 (/)</t>
  </si>
  <si>
    <t>CI 05.55.0050 (A)</t>
  </si>
  <si>
    <t>CI 05.55.0100 (A)</t>
  </si>
  <si>
    <t>CI 05.55.0150 (A)</t>
  </si>
  <si>
    <t>CI 05.55.0200 (/)</t>
  </si>
  <si>
    <t>CI 05.55.0220 (/)</t>
  </si>
  <si>
    <t>CI 05.55.0223 (/)</t>
  </si>
  <si>
    <t>CI 05.55.0250 (/)</t>
  </si>
  <si>
    <t>CI 05.55.0300 (/)</t>
  </si>
  <si>
    <t>CI 05.55.0350 (/)</t>
  </si>
  <si>
    <t>CI 05.60.0050 (A)</t>
  </si>
  <si>
    <t>CI 05.60.0100 (/)</t>
  </si>
  <si>
    <t>CI 05.65.0050 (A)</t>
  </si>
  <si>
    <t>CI 05.70.0100 (/)</t>
  </si>
  <si>
    <t>CI 05.70.0150 (/)</t>
  </si>
  <si>
    <t>CI 05.70.0500 (/)</t>
  </si>
  <si>
    <t>CI 05.75.0100 (/)</t>
  </si>
  <si>
    <t>CI 10.05.0050 (/)</t>
  </si>
  <si>
    <t>CI 10.05.0053 (/)</t>
  </si>
  <si>
    <t>CI 10.05.0100 (A)</t>
  </si>
  <si>
    <t>CI 10.05.0121 (A)</t>
  </si>
  <si>
    <t>CI 10.05.0150 (/)</t>
  </si>
  <si>
    <t>CI 10.05.0153 (/)</t>
  </si>
  <si>
    <t>CI 10.05.0200 (/)</t>
  </si>
  <si>
    <t>CI 10.05.0250 (/)</t>
  </si>
  <si>
    <t>CI 10.05.0300 (A)</t>
  </si>
  <si>
    <t>CI 15.05.0050 (/)</t>
  </si>
  <si>
    <t>CI 15.05.0100 (/)</t>
  </si>
  <si>
    <t>CI 15.05.0125 (/)</t>
  </si>
  <si>
    <t>CI 15.05.0150 (/)</t>
  </si>
  <si>
    <t>CI 15.05.0200 (B)</t>
  </si>
  <si>
    <t>CI 15.05.0250 (/)</t>
  </si>
  <si>
    <t>CI 15.05.0300 (/)</t>
  </si>
  <si>
    <t>CI 15.05.0350 (/)</t>
  </si>
  <si>
    <t>CI 15.05.0400 (/)</t>
  </si>
  <si>
    <t>CI 15.05.0450 (A)</t>
  </si>
  <si>
    <t>CI 15.05.0453 (/)</t>
  </si>
  <si>
    <t>CI 15.05.0500 (A)</t>
  </si>
  <si>
    <t>CI 15.05.0550 (/)</t>
  </si>
  <si>
    <t>CI 15.05.0600 (/)</t>
  </si>
  <si>
    <t>CI 15.05.0650 (/)</t>
  </si>
  <si>
    <t>CI 15.05.0700 (/)</t>
  </si>
  <si>
    <t>CI 15.05.0750 (A)</t>
  </si>
  <si>
    <t>CI 15.05.0800 (/)</t>
  </si>
  <si>
    <t>CI 15.05.0850 (B)</t>
  </si>
  <si>
    <t>CI 15.05.0900 (/)</t>
  </si>
  <si>
    <t>CI 15.05.0950 (/)</t>
  </si>
  <si>
    <t>CI 20.05.0050 (A)</t>
  </si>
  <si>
    <t>CI 20.05.0100 (/)</t>
  </si>
  <si>
    <t>CI 20.05.0150 (/)</t>
  </si>
  <si>
    <t>CI 20.05.0200 (/)</t>
  </si>
  <si>
    <t>CI 20.05.0250 (/)</t>
  </si>
  <si>
    <t>CO 05.05.0050 (A)</t>
  </si>
  <si>
    <t>CO 05.05.0100 (A)</t>
  </si>
  <si>
    <t>CO 05.05.0150 (A)</t>
  </si>
  <si>
    <t>CO 05.05.0200 (A)</t>
  </si>
  <si>
    <t>CO 05.05.0250 (/)</t>
  </si>
  <si>
    <t>CO 05.05.0300 (/)</t>
  </si>
  <si>
    <t>CO 05.05.0350 (B)</t>
  </si>
  <si>
    <t>CO 05.05.0400 (A)</t>
  </si>
  <si>
    <t>CO 05.05.0450 (A)</t>
  </si>
  <si>
    <t>CO 05.05.0500 (A)</t>
  </si>
  <si>
    <t>CO 05.05.0550 (A)</t>
  </si>
  <si>
    <t>CO 05.05.0600 (A)</t>
  </si>
  <si>
    <t>CO 05.05.0650 (A)</t>
  </si>
  <si>
    <t>CO 05.05.0700 (/)</t>
  </si>
  <si>
    <t>Torre para guincho, com prumos de madeira serrada, prancha de (1,50x1,60)m, inclusive fornecimento do cabo, montagem e desmontagem de torre e do guincho, exclusive fornecimento do guincho.</t>
  </si>
  <si>
    <t>CO 05.10.0050 (/)</t>
  </si>
  <si>
    <t>CO 05.10.0100 (A)</t>
  </si>
  <si>
    <t>CO 05.10.0150 (/)</t>
  </si>
  <si>
    <t>CO 05.10.0200 (/)</t>
  </si>
  <si>
    <t>CO 05.10.0250 (/)</t>
  </si>
  <si>
    <t>CO 05.10.0300 (/)</t>
  </si>
  <si>
    <t>CO 05.10.0350 (/)</t>
  </si>
  <si>
    <t>CO 05.10.0400 (A)</t>
  </si>
  <si>
    <t>CO 05.10.0450 (A)</t>
  </si>
  <si>
    <t>CO 05.10.0475 (/)</t>
  </si>
  <si>
    <t>CO 05.10.0500 (/)</t>
  </si>
  <si>
    <t>CO 05.10.0550 (/)</t>
  </si>
  <si>
    <t>CO 05.10.0600 (A)</t>
  </si>
  <si>
    <t>CO 05.15.0050 (/)</t>
  </si>
  <si>
    <t>Montagem e desmontagem de andaime tubular.</t>
  </si>
  <si>
    <t>CO 05.15.0100 (/)</t>
  </si>
  <si>
    <t>CO 05.15.0150 (/)</t>
  </si>
  <si>
    <t>CO 05.15.0200 (/)</t>
  </si>
  <si>
    <t>Desmontagem e remontagem de andaimes suspensos pendentes da estrutura.</t>
  </si>
  <si>
    <t>CO 05.15.0250 (/)</t>
  </si>
  <si>
    <t>CO 05.15.0300 (/)</t>
  </si>
  <si>
    <t>CO 05.20.0050 (/)</t>
  </si>
  <si>
    <t>CO 10.05.0050 (/)</t>
  </si>
  <si>
    <t>Montagem ou desmontagem de andaime tipo flutuante, com plataforma.</t>
  </si>
  <si>
    <t>DR 05.05.0050 (/)</t>
  </si>
  <si>
    <t>DR 05.05.0100 (/)</t>
  </si>
  <si>
    <t>DR 05.05.0125 (/)</t>
  </si>
  <si>
    <t>DR 05.05.0150 (/)</t>
  </si>
  <si>
    <t>DR 05.05.0200 (/)</t>
  </si>
  <si>
    <t>DR 05.10.0050 (/)</t>
  </si>
  <si>
    <t>DR 05.10.0100 (/)</t>
  </si>
  <si>
    <t>DR 05.10.0200 (/)</t>
  </si>
  <si>
    <t>DR 05.15.0050 (/)</t>
  </si>
  <si>
    <t>DR 05.15.0100 (/)</t>
  </si>
  <si>
    <t>DR 05.15.0150 (/)</t>
  </si>
  <si>
    <t>DR 05.15.0200 (/)</t>
  </si>
  <si>
    <t>DR 05.20.0050 (/)</t>
  </si>
  <si>
    <t>DR 05.20.0100 (/)</t>
  </si>
  <si>
    <t>DR 05.20.0150 (/)</t>
  </si>
  <si>
    <t>DR 05.20.0200 (/)</t>
  </si>
  <si>
    <t>DR 05.20.0250 (/)</t>
  </si>
  <si>
    <t>DR 05.20.0300 (/)</t>
  </si>
  <si>
    <t>DR 05.20.0350 (/)</t>
  </si>
  <si>
    <t>DR 05.20.0400 (/)</t>
  </si>
  <si>
    <t>DR 05.20.0450 (/)</t>
  </si>
  <si>
    <t>DR 05.20.0500 (/)</t>
  </si>
  <si>
    <t>DR 05.20.0550 (/)</t>
  </si>
  <si>
    <t>DR 05.25.0050 (/)</t>
  </si>
  <si>
    <t>DR 05.25.0100 (/)</t>
  </si>
  <si>
    <t>DR 05.25.0150 (/)</t>
  </si>
  <si>
    <t>DR 05.25.0170 (/)</t>
  </si>
  <si>
    <t>DR 05.25.0180 (/)</t>
  </si>
  <si>
    <t>DR 05.25.0190 (/)</t>
  </si>
  <si>
    <t>DR 05.25.0200 (/)</t>
  </si>
  <si>
    <t>DR 05.25.0250 (/)</t>
  </si>
  <si>
    <t>DR 05.25.0300 (/)</t>
  </si>
  <si>
    <t>DR 05.25.0350 (/)</t>
  </si>
  <si>
    <t>DR 05.27.0300 (/)</t>
  </si>
  <si>
    <t>DR 05.27.0400 (/)</t>
  </si>
  <si>
    <t>DR 05.27.0500 (/)</t>
  </si>
  <si>
    <t>DR 05.27.0600 (/)</t>
  </si>
  <si>
    <t>DR 05.27.0700 (/)</t>
  </si>
  <si>
    <t>DR 05.27.0901 (/)</t>
  </si>
  <si>
    <t>DR 05.30.0050 (/)</t>
  </si>
  <si>
    <t>DR 05.30.0100 (/)</t>
  </si>
  <si>
    <t>DR 05.30.0150 (/)</t>
  </si>
  <si>
    <t>DR 05.30.0200 (/)</t>
  </si>
  <si>
    <t>DR 05.30.0250 (/)</t>
  </si>
  <si>
    <t>DR 05.35.0050 (/)</t>
  </si>
  <si>
    <t>DR 05.35.0100 (/)</t>
  </si>
  <si>
    <t>DR 05.35.0150 (/)</t>
  </si>
  <si>
    <t>DR 05.40.0050 (/)</t>
  </si>
  <si>
    <t>DR 05.40.0100 (/)</t>
  </si>
  <si>
    <t>DR 05.40.0150 (/)</t>
  </si>
  <si>
    <t>DR 05.40.0200 (/)</t>
  </si>
  <si>
    <t>DR 05.40.0250 (/)</t>
  </si>
  <si>
    <t>DR 05.41.0100 (/)</t>
  </si>
  <si>
    <t>DR 05.41.0150 (/)</t>
  </si>
  <si>
    <t>DR 05.45.0050 (A)</t>
  </si>
  <si>
    <t>DR 05.45.0053 (A)</t>
  </si>
  <si>
    <t>DR 05.45.0056 (A)</t>
  </si>
  <si>
    <t>DR 05.45.0100 (/)</t>
  </si>
  <si>
    <t>DR 05.45.0103 (/)</t>
  </si>
  <si>
    <t>DR 05.45.0106 (/)</t>
  </si>
  <si>
    <t>DR 05.45.0150 (A)</t>
  </si>
  <si>
    <t>DR 05.45.0153 (/)</t>
  </si>
  <si>
    <t>DR 05.45.0156 (/)</t>
  </si>
  <si>
    <t>DR 05.45.0200 (A)</t>
  </si>
  <si>
    <t>DR 05.45.0203 (A)</t>
  </si>
  <si>
    <t>DR 05.45.0206 (A)</t>
  </si>
  <si>
    <t>DR 05.45.0209 (A)</t>
  </si>
  <si>
    <t>DR 05.45.0212 (A)</t>
  </si>
  <si>
    <t>DR 05.50.0050 (/)</t>
  </si>
  <si>
    <t>DR 05.50.0053 (/)</t>
  </si>
  <si>
    <t>DR 05.50.0056 (/)</t>
  </si>
  <si>
    <t>DR 05.50.0100 (/)</t>
  </si>
  <si>
    <t>DR 05.50.0103 (/)</t>
  </si>
  <si>
    <t>DR 05.50.0150 (/)</t>
  </si>
  <si>
    <t>DR 05.50.0153 (/)</t>
  </si>
  <si>
    <t>DR 05.50.0156 (/)</t>
  </si>
  <si>
    <t>DR 05.50.0200 (/)</t>
  </si>
  <si>
    <t>DR 05.50.0250 (/)</t>
  </si>
  <si>
    <t>DR 05.50.0253 (/)</t>
  </si>
  <si>
    <t>DR 05.50.0256 (/)</t>
  </si>
  <si>
    <t>DR 05.50.0300 (/)</t>
  </si>
  <si>
    <t>DR 05.50.0303 (/)</t>
  </si>
  <si>
    <t>DR 05.50.0306 (/)</t>
  </si>
  <si>
    <t>DR 05.50.0350 (/)</t>
  </si>
  <si>
    <t>DR 05.50.0353 (/)</t>
  </si>
  <si>
    <t>DR 05.50.0356 (/)</t>
  </si>
  <si>
    <t>DR 05.50.0359 (/)</t>
  </si>
  <si>
    <t>DR 05.50.0400 (/)</t>
  </si>
  <si>
    <t>DR 05.50.0403 (/)</t>
  </si>
  <si>
    <t>DR 05.50.0406 (/)</t>
  </si>
  <si>
    <t>DR 05.50.0409 (/)</t>
  </si>
  <si>
    <t>DR 05.50.0412 (/)</t>
  </si>
  <si>
    <t>DR 05.50.0415 (/)</t>
  </si>
  <si>
    <t>DR 05.50.0450 (/)</t>
  </si>
  <si>
    <t>DR 05.50.0453 (/)</t>
  </si>
  <si>
    <t>DR 05.50.0456 (/)</t>
  </si>
  <si>
    <t>DR 05.50.0462 (/)</t>
  </si>
  <si>
    <t>DR 05.50.0500 (/)</t>
  </si>
  <si>
    <t>DR 05.50.0550 (/)</t>
  </si>
  <si>
    <t>DR 05.50.0600 (/)</t>
  </si>
  <si>
    <t>DR 05.50.0650 (/)</t>
  </si>
  <si>
    <t>DR 05.50.0700 (/)</t>
  </si>
  <si>
    <t>DR 05.50.0750 (/)</t>
  </si>
  <si>
    <t>DR 05.50.0756 (/)</t>
  </si>
  <si>
    <t>DR 05.50.0759 (/)</t>
  </si>
  <si>
    <t>DR 05.50.0800 (/)</t>
  </si>
  <si>
    <t>DR 05.50.0803 (/)</t>
  </si>
  <si>
    <t>DR 05.50.0806 (/)</t>
  </si>
  <si>
    <t>DR 05.50.0850 (/)</t>
  </si>
  <si>
    <t>DR 05.50.0900 (/)</t>
  </si>
  <si>
    <t>DR 05.50.0950 (/)</t>
  </si>
  <si>
    <t>DR 05.50.0953 (/)</t>
  </si>
  <si>
    <t>DR 05.50.0956 (/)</t>
  </si>
  <si>
    <t>DR 05.50.1000 (/)</t>
  </si>
  <si>
    <t>DR 05.50.1003 (/)</t>
  </si>
  <si>
    <t>DR 05.50.1006 (/)</t>
  </si>
  <si>
    <t>DR 05.50.1050 (/)</t>
  </si>
  <si>
    <t>DR 05.50.1053 (/)</t>
  </si>
  <si>
    <t>DR 05.50.1056 (/)</t>
  </si>
  <si>
    <t>DR 05.50.1059 (/)</t>
  </si>
  <si>
    <t>DR 05.50.1062 (/)</t>
  </si>
  <si>
    <t>DR 05.50.1100 (/)</t>
  </si>
  <si>
    <t>DR 05.50.1103 (/)</t>
  </si>
  <si>
    <t>DR 05.50.1106 (/)</t>
  </si>
  <si>
    <t>DR 05.50.1109 (/)</t>
  </si>
  <si>
    <t>DR 05.50.1112 (/)</t>
  </si>
  <si>
    <t>DR 05.50.1150 (/)</t>
  </si>
  <si>
    <t>DR 05.50.1200 (/)</t>
  </si>
  <si>
    <t>DR 05.50.1203 (/)</t>
  </si>
  <si>
    <t>DR 05.50.1250 (/)</t>
  </si>
  <si>
    <t>DR 05.50.1300 (/)</t>
  </si>
  <si>
    <t>DR 05.50.1350 (/)</t>
  </si>
  <si>
    <t>DR 05.50.1353 (/)</t>
  </si>
  <si>
    <t>DR 05.50.1356 (/)</t>
  </si>
  <si>
    <t>DR 05.50.1359 (/)</t>
  </si>
  <si>
    <t>DR 05.50.1400 (/)</t>
  </si>
  <si>
    <t>DR 05.50.1403 (/)</t>
  </si>
  <si>
    <t>DR 05.50.1406 (/)</t>
  </si>
  <si>
    <t>DR 05.50.1409 (/)</t>
  </si>
  <si>
    <t>DR 05.50.1450 (/)</t>
  </si>
  <si>
    <t>DR 05.50.1453 (/)</t>
  </si>
  <si>
    <t>DR 05.50.1456 (/)</t>
  </si>
  <si>
    <t>DR 05.50.1459 (/)</t>
  </si>
  <si>
    <t>DR 05.50.1500 (/)</t>
  </si>
  <si>
    <t>DR 05.50.1503 (/)</t>
  </si>
  <si>
    <t>DR 05.50.1506 (/)</t>
  </si>
  <si>
    <t>DR 05.50.1509 (/)</t>
  </si>
  <si>
    <t>DR 05.50.1512 (/)</t>
  </si>
  <si>
    <t>DR 05.50.1515 (/)</t>
  </si>
  <si>
    <t>DR 05.50.1550 (/)</t>
  </si>
  <si>
    <t>DR 05.50.1553 (/)</t>
  </si>
  <si>
    <t>DR 05.50.1556 (/)</t>
  </si>
  <si>
    <t>DR 05.50.1559 (/)</t>
  </si>
  <si>
    <t>DR 05.50.1562 (/)</t>
  </si>
  <si>
    <t>DR 05.50.1600 (/)</t>
  </si>
  <si>
    <t>DR 05.50.1603 (/)</t>
  </si>
  <si>
    <t>DR 05.50.1606 (/)</t>
  </si>
  <si>
    <t>DR 05.55.0050 (/)</t>
  </si>
  <si>
    <t>DR 05.55.0053 (/)</t>
  </si>
  <si>
    <t>DR 05.55.0056 (/)</t>
  </si>
  <si>
    <t>DR 05.55.0059 (/)</t>
  </si>
  <si>
    <t>DR 05.55.0062 (/)</t>
  </si>
  <si>
    <t>DR 05.55.0065 (/)</t>
  </si>
  <si>
    <t>DR 05.55.0068 (/)</t>
  </si>
  <si>
    <t>DR 05.55.0071 (/)</t>
  </si>
  <si>
    <t>DR 05.55.0074 (/)</t>
  </si>
  <si>
    <t>DR 05.55.0077 (/)</t>
  </si>
  <si>
    <t>DR 10.05.0050 (A)</t>
  </si>
  <si>
    <t>DR 10.05.0053 (A)</t>
  </si>
  <si>
    <t>DR 10.05.0056 (A)</t>
  </si>
  <si>
    <t>DR 10.05.0059 (A)</t>
  </si>
  <si>
    <t>DR 10.05.0062 (A)</t>
  </si>
  <si>
    <t>DR 10.05.0065 (A)</t>
  </si>
  <si>
    <t>DR 10.15.0050 (/)</t>
  </si>
  <si>
    <t>DR 10.15.0053 (/)</t>
  </si>
  <si>
    <t>DR 10.15.0056 (/)</t>
  </si>
  <si>
    <t>DR 10.15.0200 (/)</t>
  </si>
  <si>
    <t>DR 10.15.0203 (/)</t>
  </si>
  <si>
    <t>DR 10.15.0206 (/)</t>
  </si>
  <si>
    <t>DR 10.15.0209 (/)</t>
  </si>
  <si>
    <t>DR 10.15.0212 (/)</t>
  </si>
  <si>
    <t>DR 10.15.0215 (/)</t>
  </si>
  <si>
    <t>DR 10.15.0220 (/)</t>
  </si>
  <si>
    <t>DR 10.15.0253 (/)</t>
  </si>
  <si>
    <t>DR 10.15.0256 (/)</t>
  </si>
  <si>
    <t>DR 10.15.0259 (/)</t>
  </si>
  <si>
    <t>DR 10.15.0262 (/)</t>
  </si>
  <si>
    <t>DR 10.15.0265 (/)</t>
  </si>
  <si>
    <t>DR 10.15.0268 (/)</t>
  </si>
  <si>
    <t>DR 10.15.0280 (/)</t>
  </si>
  <si>
    <t>DR 10.15.0283 (/)</t>
  </si>
  <si>
    <t>DR 10.15.0286 (/)</t>
  </si>
  <si>
    <t>DR 10.15.0289 (/)</t>
  </si>
  <si>
    <t>DR 10.15.0291 (/)</t>
  </si>
  <si>
    <t>DR 10.15.0294 (/)</t>
  </si>
  <si>
    <t>DR 10.15.0303 (/)</t>
  </si>
  <si>
    <t>DR 10.15.0306 (/)</t>
  </si>
  <si>
    <t>DR 10.15.0309 (/)</t>
  </si>
  <si>
    <t>DR 10.15.0312 (/)</t>
  </si>
  <si>
    <t>DR 10.15.0315 (/)</t>
  </si>
  <si>
    <t>DR 10.15.0318 (A)</t>
  </si>
  <si>
    <t>DR 10.15.0353 (/)</t>
  </si>
  <si>
    <t>DR 10.15.0356 (/)</t>
  </si>
  <si>
    <t>DR 10.15.0359 (/)</t>
  </si>
  <si>
    <t>DR 10.15.0362 (/)</t>
  </si>
  <si>
    <t>DR 10.15.0365 (/)</t>
  </si>
  <si>
    <t>DR 10.15.0368 (/)</t>
  </si>
  <si>
    <t>DR 10.15.0400 (/)</t>
  </si>
  <si>
    <t>DR 10.15.0403 (/)</t>
  </si>
  <si>
    <t>DR 10.15.0406 (/)</t>
  </si>
  <si>
    <t>DR 10.15.0450 (/)</t>
  </si>
  <si>
    <t>DR 10.15.0453 (/)</t>
  </si>
  <si>
    <t>DR 10.15.0456 (/)</t>
  </si>
  <si>
    <t>DR 10.15.0459 (/)</t>
  </si>
  <si>
    <t>DR 10.15.0462 (/)</t>
  </si>
  <si>
    <t>DR 10.15.0503 (/)</t>
  </si>
  <si>
    <t>DR 10.15.0506 (/)</t>
  </si>
  <si>
    <t>DR 10.15.0509 (/)</t>
  </si>
  <si>
    <t>DR 10.15.0512 (/)</t>
  </si>
  <si>
    <t>DR 10.15.0515 (/)</t>
  </si>
  <si>
    <t>DR 10.15.0530 (/)</t>
  </si>
  <si>
    <t>DR 10.15.0533 (/)</t>
  </si>
  <si>
    <t>DR 10.15.0536 (/)</t>
  </si>
  <si>
    <t>DR 10.15.0539 (/)</t>
  </si>
  <si>
    <t>DR 10.15.0542 (/)</t>
  </si>
  <si>
    <t>DR 10.15.0550 (/)</t>
  </si>
  <si>
    <t>DR 10.15.0553 (/)</t>
  </si>
  <si>
    <t>DR 10.15.0556 (/)</t>
  </si>
  <si>
    <t>DR 10.15.0559 (/)</t>
  </si>
  <si>
    <t>DR 10.15.0562 (/)</t>
  </si>
  <si>
    <t>DR 10.15.0565 (/)</t>
  </si>
  <si>
    <t>DR 10.15.0569 (A)</t>
  </si>
  <si>
    <t>DR 10.15.0600 (/)</t>
  </si>
  <si>
    <t>DR 10.15.0603 (/)</t>
  </si>
  <si>
    <t>DR 10.15.0606 (/)</t>
  </si>
  <si>
    <t>DR 10.15.0656 (/)</t>
  </si>
  <si>
    <t>DR 10.15.0659 (/)</t>
  </si>
  <si>
    <t>DR 10.15.0662 (/)</t>
  </si>
  <si>
    <t>DR 10.15.0665 (/)</t>
  </si>
  <si>
    <t>DR 10.15.0669 (/)</t>
  </si>
  <si>
    <t>DR 10.15.0700 (/)</t>
  </si>
  <si>
    <t>DR 10.15.0703 (/)</t>
  </si>
  <si>
    <t>DR 10.15.0706 (/)</t>
  </si>
  <si>
    <t>DR 10.15.0709 (/)</t>
  </si>
  <si>
    <t>DR 10.15.0712 (/)</t>
  </si>
  <si>
    <t>DR 10.15.0715 (/)</t>
  </si>
  <si>
    <t>DR 10.15.0718 (/)</t>
  </si>
  <si>
    <t>DR 10.15.0750 (/)</t>
  </si>
  <si>
    <t>DR 10.15.0756 (/)</t>
  </si>
  <si>
    <t>DR 10.15.0759 (/)</t>
  </si>
  <si>
    <t>DR 10.15.0762 (/)</t>
  </si>
  <si>
    <t>DR 10.15.0765 (/)</t>
  </si>
  <si>
    <t>DR 10.15.0853 (/)</t>
  </si>
  <si>
    <t>DR 10.15.0859 (/)</t>
  </si>
  <si>
    <t>DR 10.15.0862 (/)</t>
  </si>
  <si>
    <t>DR 10.15.0868 (/)</t>
  </si>
  <si>
    <t>DR 10.15.0871 (/)</t>
  </si>
  <si>
    <t>DR 10.15.0874 (/)</t>
  </si>
  <si>
    <t>DR 10.15.0877 (/)</t>
  </si>
  <si>
    <t>DR 10.15.0878 (/)</t>
  </si>
  <si>
    <t>DR 10.15.0880 (/)</t>
  </si>
  <si>
    <t>DR 10.15.0883 (/)</t>
  </si>
  <si>
    <t>DR 10.15.0885 (/)</t>
  </si>
  <si>
    <t>DR 10.15.0887 (/)</t>
  </si>
  <si>
    <t>DR 10.15.0900 (/)</t>
  </si>
  <si>
    <t>DR 10.15.0903 (/)</t>
  </si>
  <si>
    <t>DR 10.15.0906 (/)</t>
  </si>
  <si>
    <t>DR 10.15.0909 (/)</t>
  </si>
  <si>
    <t>DR 10.15.0912 (/)</t>
  </si>
  <si>
    <t>DR 10.15.0915 (/)</t>
  </si>
  <si>
    <t>DR 10.15.0918 (/)</t>
  </si>
  <si>
    <t>DR 10.15.0921 (/)</t>
  </si>
  <si>
    <t>DR 10.15.0924 (/)</t>
  </si>
  <si>
    <t>DR 10.15.0925 (/)</t>
  </si>
  <si>
    <t>DR 10.15.0927 (/)</t>
  </si>
  <si>
    <t>DR 10.15.0928 (/)</t>
  </si>
  <si>
    <t>DR 10.15.0930 (/)</t>
  </si>
  <si>
    <t>DR 10.15.0953 (/)</t>
  </si>
  <si>
    <t>DR 10.15.0956 (/)</t>
  </si>
  <si>
    <t>DR 10.15.0959 (/)</t>
  </si>
  <si>
    <t>DR 10.15.1050 (/)</t>
  </si>
  <si>
    <t>DR 10.15.1051 (/)</t>
  </si>
  <si>
    <t>DR 10.15.1053 (/)</t>
  </si>
  <si>
    <t>DR 10.15.1056 (/)</t>
  </si>
  <si>
    <t>DR 10.15.1059 (/)</t>
  </si>
  <si>
    <t>DR 10.15.1062 (/)</t>
  </si>
  <si>
    <t>DR 10.15.1100 (/)</t>
  </si>
  <si>
    <t>DR 10.15.1101 (/)</t>
  </si>
  <si>
    <t>DR 10.15.1103 (/)</t>
  </si>
  <si>
    <t>DR 10.15.1106 (/)</t>
  </si>
  <si>
    <t>DR 10.15.1110 (/)</t>
  </si>
  <si>
    <t>DR 10.15.1145 (/)</t>
  </si>
  <si>
    <t>DR 10.15.1150 (/)</t>
  </si>
  <si>
    <t>DR 10.15.1153 (/)</t>
  </si>
  <si>
    <t>DR 10.15.1160 (/)</t>
  </si>
  <si>
    <t>DR 15.10.0025 (/)</t>
  </si>
  <si>
    <t>DR 15.10.0056 (/)</t>
  </si>
  <si>
    <t>DR 15.10.0059 (/)</t>
  </si>
  <si>
    <t>DR 15.10.0062 (/)</t>
  </si>
  <si>
    <t>DR 15.10.0064 (/)</t>
  </si>
  <si>
    <t>DR 15.10.0068 (/)</t>
  </si>
  <si>
    <t>DR 15.10.0100 (/)</t>
  </si>
  <si>
    <t>DR 15.10.0150 (/)</t>
  </si>
  <si>
    <t>DR 15.15.0050 (/)</t>
  </si>
  <si>
    <t>DR 15.15.0053 (/)</t>
  </si>
  <si>
    <t>DR 15.15.0056 (/)</t>
  </si>
  <si>
    <t>DR 15.15.0065 (/)</t>
  </si>
  <si>
    <t>DR 15.20.0050 (/)</t>
  </si>
  <si>
    <t>DR 15.25.0050 (/)</t>
  </si>
  <si>
    <t>DR 15.25.0053 (/)</t>
  </si>
  <si>
    <t>DR 15.25.0056 (/)</t>
  </si>
  <si>
    <t>DR 15.25.0059 (/)</t>
  </si>
  <si>
    <t>DR 15.25.0062 (/)</t>
  </si>
  <si>
    <t>DR 15.30.0050 (/)</t>
  </si>
  <si>
    <t>DR 15.30.0056 (/)</t>
  </si>
  <si>
    <t>DR 15.30.0059 (/)</t>
  </si>
  <si>
    <t>DR 15.30.0062 (/)</t>
  </si>
  <si>
    <t>DR 15.30.0100 (/)</t>
  </si>
  <si>
    <t>DR 15.30.0103 (/)</t>
  </si>
  <si>
    <t>DR 15.30.0109 (/)</t>
  </si>
  <si>
    <t>DR 15.45.0050 (/)</t>
  </si>
  <si>
    <t>DR 15.45.0056 (/)</t>
  </si>
  <si>
    <t>DR 15.45.0059 (/)</t>
  </si>
  <si>
    <t>DR 15.45.0062 (/)</t>
  </si>
  <si>
    <t>DR 15.50.0050 (/)</t>
  </si>
  <si>
    <t>DR 15.50.0053 (/)</t>
  </si>
  <si>
    <t>DR 15.50.0056 (/)</t>
  </si>
  <si>
    <t>DR 15.50.0059 (/)</t>
  </si>
  <si>
    <t>DR 15.50.0062 (/)</t>
  </si>
  <si>
    <t>DR 20.05.0050 (/)</t>
  </si>
  <si>
    <t>DR 20.10.0050 (A)</t>
  </si>
  <si>
    <t>DR 20.10.0053 (A)</t>
  </si>
  <si>
    <t>DR 20.10.0056 (A)</t>
  </si>
  <si>
    <t>DR 20.10.0059 (B)</t>
  </si>
  <si>
    <t>DR 20.10.0065 (A)</t>
  </si>
  <si>
    <t>DR 20.10.0068 (A)</t>
  </si>
  <si>
    <t>DR 20.10.0072 (A)</t>
  </si>
  <si>
    <t>DR 20.15.0050 (A)</t>
  </si>
  <si>
    <t>DR 20.15.0053 (A)</t>
  </si>
  <si>
    <t>DR 20.15.0056 (B)</t>
  </si>
  <si>
    <t>DR 20.15.0059 (B)</t>
  </si>
  <si>
    <t>DR 20.15.0062 (B)</t>
  </si>
  <si>
    <t>DR 20.15.0065 (B)</t>
  </si>
  <si>
    <t>DR 20.15.0068 (B)</t>
  </si>
  <si>
    <t>DR 20.15.0071 (A)</t>
  </si>
  <si>
    <t>DR 20.15.0074 (B)</t>
  </si>
  <si>
    <t>DR 20.15.0077 (B)</t>
  </si>
  <si>
    <t>DR 20.15.0080 (B)</t>
  </si>
  <si>
    <t>DR 20.15.0083 (B)</t>
  </si>
  <si>
    <t>DR 20.15.0086 (B)</t>
  </si>
  <si>
    <t>DR 20.15.0089 (B)</t>
  </si>
  <si>
    <t>DR 20.15.0092 (B)</t>
  </si>
  <si>
    <t>DR 20.15.0095 (B)</t>
  </si>
  <si>
    <t>DR 20.15.0098 (B)</t>
  </si>
  <si>
    <t>DR 20.15.0101 (B)</t>
  </si>
  <si>
    <t>DR 20.15.0200 (A)</t>
  </si>
  <si>
    <t>DR 20.15.0203 (A)</t>
  </si>
  <si>
    <t>DR 20.15.0209 (A)</t>
  </si>
  <si>
    <t>DR 20.20.0500 (/)</t>
  </si>
  <si>
    <t>DR 30.05.0050 (/)</t>
  </si>
  <si>
    <t>DR 30.05.0100 (/)</t>
  </si>
  <si>
    <t>DR 30.10.0050 (/)</t>
  </si>
  <si>
    <t>DR 30.10.0053 (/)</t>
  </si>
  <si>
    <t>DR 30.10.0056 (/)</t>
  </si>
  <si>
    <t>DR 30.10.0059 (/)</t>
  </si>
  <si>
    <t>DR 30.10.0100 (A)</t>
  </si>
  <si>
    <t>Caixa de concreto pre-moldado, medindo (30x30x30)cm com tampao para registro de incendio de (30x30)com. Fornecimento.</t>
  </si>
  <si>
    <t>DR 30.15.0050 (A)</t>
  </si>
  <si>
    <t>DR 30.15.0053 (A)</t>
  </si>
  <si>
    <t>DR 30.15.0100 (A)</t>
  </si>
  <si>
    <t>DR 30.15.0103 (A)</t>
  </si>
  <si>
    <t>DR 30.15.0200 (A)</t>
  </si>
  <si>
    <t>DR 30.20.0050 (A)</t>
  </si>
  <si>
    <t>DR 30.20.0053 (A)</t>
  </si>
  <si>
    <t>DR 30.20.0056 (A)</t>
  </si>
  <si>
    <t>DR 35.05.0050 (/)</t>
  </si>
  <si>
    <t>DR 35.05.0053 (/)</t>
  </si>
  <si>
    <t>DR 35.05.0056 (/)</t>
  </si>
  <si>
    <t>DR 35.05.0100 (/)</t>
  </si>
  <si>
    <t>DR 35.05.0150 (/)</t>
  </si>
  <si>
    <t>DR 35.05.0200 (/)</t>
  </si>
  <si>
    <t>DR 35.05.0225 (/)</t>
  </si>
  <si>
    <t>DR 35.05.0250 (/)</t>
  </si>
  <si>
    <t>DR 35.05.0253 (/)</t>
  </si>
  <si>
    <t>DR 35.05.0300 (B)</t>
  </si>
  <si>
    <t>DR 35.10.0050 (/)</t>
  </si>
  <si>
    <t>DR 35.10.0100 (/)</t>
  </si>
  <si>
    <t>DR 35.10.0150 (/)</t>
  </si>
  <si>
    <t>DR 35.10.0153 (/)</t>
  </si>
  <si>
    <t>DR 35.10.0156 (/)</t>
  </si>
  <si>
    <t>DR 35.10.0200 (/)</t>
  </si>
  <si>
    <t>DR 35.10.0300 (/)</t>
  </si>
  <si>
    <t>DR 35.15.0050 (/)</t>
  </si>
  <si>
    <t>DR 35.20.0050 (/)</t>
  </si>
  <si>
    <t>DR 40.05.0050 (A)</t>
  </si>
  <si>
    <t>DR 40.10.0050 (/)</t>
  </si>
  <si>
    <t>DR 40.10.0100 (/)</t>
  </si>
  <si>
    <t>DR 40.10.0150 (/)</t>
  </si>
  <si>
    <t>DR 40.10.0200 (/)</t>
  </si>
  <si>
    <t>DR 40.15.0050 (A)</t>
  </si>
  <si>
    <t>DR 40.15.0100 (A)</t>
  </si>
  <si>
    <t>DR 40.15.0200 (/)</t>
  </si>
  <si>
    <t>DR 45.05.0050 (/)</t>
  </si>
  <si>
    <t>DR 45.05.0100 (/)</t>
  </si>
  <si>
    <t>DR 50.05.0050 (/)</t>
  </si>
  <si>
    <t>DR 50.05.0100 (/)</t>
  </si>
  <si>
    <t>DR 50.10.0050 (/)</t>
  </si>
  <si>
    <t>DR 50.10.0500 (/)</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</si>
  <si>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</si>
  <si>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</si>
  <si>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</si>
  <si>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</si>
  <si>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</si>
  <si>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</si>
  <si>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</si>
  <si>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DR 55.05.0104 (/)</t>
  </si>
  <si>
    <t>DR 55.05.0107 (/)</t>
  </si>
  <si>
    <t>DR 55.05.0110 (/)</t>
  </si>
  <si>
    <t>DR 55.05.0200 (A)</t>
  </si>
  <si>
    <t>DR 55.05.0203 (/)</t>
  </si>
  <si>
    <t>DR 55.05.0206 (/)</t>
  </si>
  <si>
    <t>DR 55.05.0209 (A)</t>
  </si>
  <si>
    <t>DR 55.05.0250 (/)</t>
  </si>
  <si>
    <t>DR 55.05.0300 (/)</t>
  </si>
  <si>
    <t>DR 55.05.0350 (/)</t>
  </si>
  <si>
    <t>DR 55.05.0400 (/)</t>
  </si>
  <si>
    <t>DR 55.05.0450 (A)</t>
  </si>
  <si>
    <t>DR 55.05.0500 (/)</t>
  </si>
  <si>
    <t>DR 55.05.0503 (/)</t>
  </si>
  <si>
    <t>DR 55.05.0506 (B)</t>
  </si>
  <si>
    <t>DR 55.05.0509 (B)</t>
  </si>
  <si>
    <t>DR 55.05.0512 (B)</t>
  </si>
  <si>
    <t>DR 55.10.0100 (A)</t>
  </si>
  <si>
    <t>DR 55.10.0150 (A)</t>
  </si>
  <si>
    <t>DR 55.10.0200 (A)</t>
  </si>
  <si>
    <t>DR 55.10.0250 (/)</t>
  </si>
  <si>
    <t>DR 60.05.0050 (/)</t>
  </si>
  <si>
    <t>DR 60.05.0053 (/)</t>
  </si>
  <si>
    <t>DR 60.05.0100 (/)</t>
  </si>
  <si>
    <t>DR 60.05.0103 (/)</t>
  </si>
  <si>
    <t>DR 60.05.0106 (/)</t>
  </si>
  <si>
    <t>DR 60.10.0050 (A)</t>
  </si>
  <si>
    <t>DR 65.05.0050 (/)</t>
  </si>
  <si>
    <t>DR 65.05.0100 (/)</t>
  </si>
  <si>
    <t>DR 65.05.0103 (/)</t>
  </si>
  <si>
    <t>DR 65.05.0106 (/)</t>
  </si>
  <si>
    <t>DR 65.05.0150 (/)</t>
  </si>
  <si>
    <t>DR 65.05.0153 (/)</t>
  </si>
  <si>
    <t>DR 65.05.0156 (/)</t>
  </si>
  <si>
    <t>DR 65.05.0159 (/)</t>
  </si>
  <si>
    <t>DR 65.05.0250 (/)</t>
  </si>
  <si>
    <t>DR 65.05.0253 (/)</t>
  </si>
  <si>
    <t>DR 70.05.0050 (A)</t>
  </si>
  <si>
    <t>DR 75.05.0050 (/)</t>
  </si>
  <si>
    <t>DR 75.05.0053 (/)</t>
  </si>
  <si>
    <t>DR 75.05.0056 (/)</t>
  </si>
  <si>
    <t>DR 75.05.0059 (/)</t>
  </si>
  <si>
    <t>DR 75.05.0062 (/)</t>
  </si>
  <si>
    <t>DR 75.05.0065 (/)</t>
  </si>
  <si>
    <t>DR 75.05.0068 (/)</t>
  </si>
  <si>
    <t>DR 75.05.0071 (/)</t>
  </si>
  <si>
    <t>DR 75.05.0074 (/)</t>
  </si>
  <si>
    <t>DR 75.05.0077 (/)</t>
  </si>
  <si>
    <t>DR 75.05.0080 (/)</t>
  </si>
  <si>
    <t>EQ 05.05.0050 (C)</t>
  </si>
  <si>
    <t>EQ 05.05.0053 (B)</t>
  </si>
  <si>
    <t>EQ 05.05.0056 (A)</t>
  </si>
  <si>
    <t>EQ 05.05.0062 (C)</t>
  </si>
  <si>
    <t>EQ 05.05.0080 (/)</t>
  </si>
  <si>
    <t>EQ 05.05.0083 (/)</t>
  </si>
  <si>
    <t>EQ 05.05.0100 (B)</t>
  </si>
  <si>
    <t>EQ 05.05.0103 (A)</t>
  </si>
  <si>
    <t>EQ 05.05.0106 (/)</t>
  </si>
  <si>
    <t>EQ 05.05.0112 (B)</t>
  </si>
  <si>
    <t>EQ 05.05.0150 (A)</t>
  </si>
  <si>
    <t>EQ 05.05.0153 (/)</t>
  </si>
  <si>
    <t>EQ 05.05.0156 (/)</t>
  </si>
  <si>
    <t>EQ 05.05.0200 (A)</t>
  </si>
  <si>
    <t>EQ 05.05.0203 (/)</t>
  </si>
  <si>
    <t>EQ 05.05.0206 (/)</t>
  </si>
  <si>
    <t>EQ 05.05.0250 (B)</t>
  </si>
  <si>
    <t>EQ 05.05.0300 (A)</t>
  </si>
  <si>
    <t>EQ 05.05.0303 (/)</t>
  </si>
  <si>
    <t>EQ 05.05.0306 (/)</t>
  </si>
  <si>
    <t>EQ 05.05.0312 (B)</t>
  </si>
  <si>
    <t>EQ 05.05.0350 (A)</t>
  </si>
  <si>
    <t>EQ 05.05.0353 (/)</t>
  </si>
  <si>
    <t>EQ 05.05.0356 (/)</t>
  </si>
  <si>
    <t>EQ 05.05.0360 (/)</t>
  </si>
  <si>
    <t>EQ 05.05.0363 (/)</t>
  </si>
  <si>
    <t>EQ 05.05.0370 (/)</t>
  </si>
  <si>
    <t>EQ 05.05.0400 (C)</t>
  </si>
  <si>
    <t>EQ 05.05.0403 (A)</t>
  </si>
  <si>
    <t>EQ 05.05.0406 (A)</t>
  </si>
  <si>
    <t>EQ 05.05.0415 (C)</t>
  </si>
  <si>
    <t>EQ 05.05.0418 (A)</t>
  </si>
  <si>
    <t>EQ 05.05.0421 (A)</t>
  </si>
  <si>
    <t>EQ 05.05.0450 (C)</t>
  </si>
  <si>
    <t>EQ 05.05.0453 (A)</t>
  </si>
  <si>
    <t>EQ 05.05.0456 (A)</t>
  </si>
  <si>
    <t>EQ 05.05.0500 (A)</t>
  </si>
  <si>
    <t>EQ 05.05.0509 (B)</t>
  </si>
  <si>
    <t>EQ 05.05.0512 (/)</t>
  </si>
  <si>
    <t>EQ 05.05.0600 (B)</t>
  </si>
  <si>
    <t>EQ 05.05.0603 (A)</t>
  </si>
  <si>
    <t>EQ 05.05.0606 (A)</t>
  </si>
  <si>
    <t>EQ 05.05.0615 (B)</t>
  </si>
  <si>
    <t>EQ 05.05.0618 (A)</t>
  </si>
  <si>
    <t>EQ 05.05.0621 (A)</t>
  </si>
  <si>
    <t>EQ 05.05.0650 (A)</t>
  </si>
  <si>
    <t>EQ 05.05.0653 (A)</t>
  </si>
  <si>
    <t>EQ 05.05.0700 (A)</t>
  </si>
  <si>
    <t>EQ 05.05.0703 (/)</t>
  </si>
  <si>
    <t>EQ 05.05.0706 (/)</t>
  </si>
  <si>
    <t>EQ 05.05.0715 (A)</t>
  </si>
  <si>
    <t>EQ 05.05.0718 (/)</t>
  </si>
  <si>
    <t>EQ 05.05.0721 (/)</t>
  </si>
  <si>
    <t>EQ 05.05.0730 (A)</t>
  </si>
  <si>
    <t>EQ 05.05.0733 (/)</t>
  </si>
  <si>
    <t>EQ 05.05.0736 (/)</t>
  </si>
  <si>
    <t>EQ 05.05.0750 (/)</t>
  </si>
  <si>
    <t>EQ 05.05.0756 (/)</t>
  </si>
  <si>
    <t>EQ 05.05.0800 (A)</t>
  </si>
  <si>
    <t>EQ 05.05.0806 (/)</t>
  </si>
  <si>
    <t>EQ 05.05.0850 (/)</t>
  </si>
  <si>
    <t>EQ 05.05.0853 (/)</t>
  </si>
  <si>
    <t>EQ 05.10.0050 (A)</t>
  </si>
  <si>
    <t>EQ 05.10.0053 (A)</t>
  </si>
  <si>
    <t>EQ 05.10.0300 (/)</t>
  </si>
  <si>
    <t>EQ 05.15.0500 (/)</t>
  </si>
  <si>
    <t>EQ 10.05.0200 (A)</t>
  </si>
  <si>
    <t>EQ 10.05.0206 (/)</t>
  </si>
  <si>
    <t>EQ 15.05.0212 (A)</t>
  </si>
  <si>
    <t>EQ 15.05.0215 (/)</t>
  </si>
  <si>
    <t>EQ 15.05.0218 (/)</t>
  </si>
  <si>
    <t>EQ 15.05.0270 (/)</t>
  </si>
  <si>
    <t>EQ 15.05.0300 (B)</t>
  </si>
  <si>
    <t>EQ 15.05.0303 (B)</t>
  </si>
  <si>
    <t>EQ 15.05.0306 (B)</t>
  </si>
  <si>
    <t>EQ 15.05.0350 (/)</t>
  </si>
  <si>
    <t>EQ 15.05.0356 (/)</t>
  </si>
  <si>
    <t>EQ 15.05.0380 (/)</t>
  </si>
  <si>
    <t>EQ 15.05.0386 (/)</t>
  </si>
  <si>
    <t>EQ 15.05.0400 (A)</t>
  </si>
  <si>
    <t>EQ 15.05.0403 (/)</t>
  </si>
  <si>
    <t>EQ 15.05.0406 (/)</t>
  </si>
  <si>
    <t>EQ 15.05.0450 (A)</t>
  </si>
  <si>
    <t>EQ 15.05.0453 (/)</t>
  </si>
  <si>
    <t>EQ 15.05.0456 (/)</t>
  </si>
  <si>
    <t>EQ 15.05.0461 (A)</t>
  </si>
  <si>
    <t>EQ 15.05.0464 (/)</t>
  </si>
  <si>
    <t>EQ 15.05.0467 (/)</t>
  </si>
  <si>
    <t>EQ 15.05.0500 (A)</t>
  </si>
  <si>
    <t>EQ 15.05.0503 (/)</t>
  </si>
  <si>
    <t>EQ 15.05.0506 (/)</t>
  </si>
  <si>
    <t>EQ 15.05.0562 (A)</t>
  </si>
  <si>
    <t>EQ 15.05.0574 (A)</t>
  </si>
  <si>
    <t>EQ 15.05.0580 (/)</t>
  </si>
  <si>
    <t>EQ 15.05.0600 (A)</t>
  </si>
  <si>
    <t>EQ 15.05.0604 (/)</t>
  </si>
  <si>
    <t>EQ 15.05.0607 (/)</t>
  </si>
  <si>
    <t>EQ 15.05.0612 (A)</t>
  </si>
  <si>
    <t>EQ 15.05.0615 (/)</t>
  </si>
  <si>
    <t>EQ 15.05.0618 (/)</t>
  </si>
  <si>
    <t>EQ 15.05.0650 (A)</t>
  </si>
  <si>
    <t>EQ 15.05.0653 (/)</t>
  </si>
  <si>
    <t>EQ 15.05.0656 (/)</t>
  </si>
  <si>
    <t>EQ 20.05.0150 (A)</t>
  </si>
  <si>
    <t>EQ 20.05.0200 (B)</t>
  </si>
  <si>
    <t>EQ 20.05.0203 (A)</t>
  </si>
  <si>
    <t>EQ 20.05.0206 (A)</t>
  </si>
  <si>
    <t>EQ 20.05.0209 (/)</t>
  </si>
  <si>
    <t>EQ 20.05.0215 (A)</t>
  </si>
  <si>
    <t>EQ 20.05.0218 (/)</t>
  </si>
  <si>
    <t>EQ 20.05.0221 (/)</t>
  </si>
  <si>
    <t>EQ 20.05.0250 (C)</t>
  </si>
  <si>
    <t>EQ 20.05.0256 (B)</t>
  </si>
  <si>
    <t>EQ 20.05.0260 (/)</t>
  </si>
  <si>
    <t>EQ 20.05.0300 (A)</t>
  </si>
  <si>
    <t>EQ 20.05.0306 (/)</t>
  </si>
  <si>
    <t>EQ 20.05.0350 (A)</t>
  </si>
  <si>
    <t>EQ 20.05.0356 (A)</t>
  </si>
  <si>
    <t>EQ 20.05.0400 (B)</t>
  </si>
  <si>
    <t>EQ 20.05.0403 (A)</t>
  </si>
  <si>
    <t>EQ 20.05.0406 (A)</t>
  </si>
  <si>
    <t>EQ 20.05.0450 (B)</t>
  </si>
  <si>
    <t>EQ 20.05.0453 (A)</t>
  </si>
  <si>
    <t>EQ 20.05.0456 (A)</t>
  </si>
  <si>
    <t>EQ 20.05.0459 (/)</t>
  </si>
  <si>
    <t>EQ 20.05.0462 (A)</t>
  </si>
  <si>
    <t>EQ 20.05.0465 (/)</t>
  </si>
  <si>
    <t>EQ 20.05.0468 (/)</t>
  </si>
  <si>
    <t>EQ 20.05.0472 (/)</t>
  </si>
  <si>
    <t>EQ 20.05.0475 (/)</t>
  </si>
  <si>
    <t>EQ 20.05.0478 (/)</t>
  </si>
  <si>
    <t>EQ 20.05.0480 (/)</t>
  </si>
  <si>
    <t>EQ 20.05.0500 (A)</t>
  </si>
  <si>
    <t>EQ 20.05.0506 (A)</t>
  </si>
  <si>
    <t>EQ 20.05.0550 (B)</t>
  </si>
  <si>
    <t>EQ 20.05.0553 (A)</t>
  </si>
  <si>
    <t>EQ 20.05.0556 (A)</t>
  </si>
  <si>
    <t>EQ 20.05.0600 (B)</t>
  </si>
  <si>
    <t>EQ 20.05.0603 (A)</t>
  </si>
  <si>
    <t>EQ 20.05.0606 (A)</t>
  </si>
  <si>
    <t>EQ 20.05.0700 (A)</t>
  </si>
  <si>
    <t>EQ 20.05.0706 (/)</t>
  </si>
  <si>
    <t>EQ 20.05.0750 (A)</t>
  </si>
  <si>
    <t>EQ 20.05.0756 (A)</t>
  </si>
  <si>
    <t>EQ 20.05.0762 (B)</t>
  </si>
  <si>
    <t>EQ 20.05.0775 (A)</t>
  </si>
  <si>
    <t>EQ 20.05.0800 (A)</t>
  </si>
  <si>
    <t>EQ 20.05.0806 (/)</t>
  </si>
  <si>
    <t>EQ 20.05.0850 (A)</t>
  </si>
  <si>
    <t>EQ 20.05.0853 (/)</t>
  </si>
  <si>
    <t>EQ 20.05.0856 (/)</t>
  </si>
  <si>
    <t>EQ 20.05.0862 (A)</t>
  </si>
  <si>
    <t>EQ 20.05.0865 (/)</t>
  </si>
  <si>
    <t>EQ 20.05.0868 (/)</t>
  </si>
  <si>
    <t>EQ 20.05.0870 (/)</t>
  </si>
  <si>
    <t>EQ 20.05.0871 (/)</t>
  </si>
  <si>
    <t>EQ 20.05.0900 (/)</t>
  </si>
  <si>
    <t>EQ 20.05.0903 (/)</t>
  </si>
  <si>
    <t>EQ 25.05.0050 (A)</t>
  </si>
  <si>
    <t>EQ 25.05.0053 (/)</t>
  </si>
  <si>
    <t>EQ 25.05.0056 (/)</t>
  </si>
  <si>
    <t>EQ 25.05.0100 (A)</t>
  </si>
  <si>
    <t>EQ 25.05.0103 (/)</t>
  </si>
  <si>
    <t>EQ 25.05.0106 (/)</t>
  </si>
  <si>
    <t>EQ 25.05.0150 (A)</t>
  </si>
  <si>
    <t>EQ 25.05.0153 (/)</t>
  </si>
  <si>
    <t>EQ 25.05.0156 (/)</t>
  </si>
  <si>
    <t>EQ 25.05.0200 (A)</t>
  </si>
  <si>
    <t>EQ 25.05.0203 (A)</t>
  </si>
  <si>
    <t>EQ 25.05.0206 (/)</t>
  </si>
  <si>
    <t>EQ 25.05.0250 (A)</t>
  </si>
  <si>
    <t>EQ 25.05.0253 (/)</t>
  </si>
  <si>
    <t>EQ 25.05.0256 (/)</t>
  </si>
  <si>
    <t>EQ 25.05.0300 (A)</t>
  </si>
  <si>
    <t>EQ 25.05.0303 (A)</t>
  </si>
  <si>
    <t>EQ 30.05.0100 (A)</t>
  </si>
  <si>
    <t>EQ 30.05.0106 (/)</t>
  </si>
  <si>
    <t>EQ 30.05.0150 (A)</t>
  </si>
  <si>
    <t>EQ 30.05.0156 (/)</t>
  </si>
  <si>
    <t>EQ 30.05.0200 (/)</t>
  </si>
  <si>
    <t>EQ 30.05.0206 (/)</t>
  </si>
  <si>
    <t>EQ 30.05.0300 (A)</t>
  </si>
  <si>
    <t>EQ 30.05.0303 (/)</t>
  </si>
  <si>
    <t>EQ 30.05.0550 (A)</t>
  </si>
  <si>
    <t>EQ 30.05.0556 (/)</t>
  </si>
  <si>
    <t>EQ 35.05.0050 (/)</t>
  </si>
  <si>
    <t>EQ 35.05.0053 (/)</t>
  </si>
  <si>
    <t>EQ 35.05.0056 (/)</t>
  </si>
  <si>
    <t>EQ 35.10.0050 (/)</t>
  </si>
  <si>
    <t>EQ 35.10.0100 (/)</t>
  </si>
  <si>
    <t>EQ 35.10.0150 (/)</t>
  </si>
  <si>
    <t>EQ 35.10.0200 (A)</t>
  </si>
  <si>
    <t>EQ 35.10.0203 (/)</t>
  </si>
  <si>
    <t>EQ 35.10.0250 (/)</t>
  </si>
  <si>
    <t>EQ 35.10.0253 (/)</t>
  </si>
  <si>
    <t>EQ 35.10.0256 (/)</t>
  </si>
  <si>
    <t>EQ 35.10.0259 (/)</t>
  </si>
  <si>
    <t>EQ 35.10.0262 (/)</t>
  </si>
  <si>
    <t>EQ 35.10.0265 (/)</t>
  </si>
  <si>
    <t>EQ 35.10.0268 (/)</t>
  </si>
  <si>
    <t>EQ 35.10.0271 (/)</t>
  </si>
  <si>
    <t>EQ 35.10.0274 (/)</t>
  </si>
  <si>
    <t>EQ 35.10.0300 (A)</t>
  </si>
  <si>
    <t>EQ 35.10.0325 (/)</t>
  </si>
  <si>
    <t>EQ 35.10.0350 (A)</t>
  </si>
  <si>
    <t>EQ 35.10.0400 (/)</t>
  </si>
  <si>
    <t>EQ 35.10.0450 (/)</t>
  </si>
  <si>
    <t>EQ 35.10.0453 (/)</t>
  </si>
  <si>
    <t>EQ 35.10.0500 (A)</t>
  </si>
  <si>
    <t>EQ 35.10.0503 (/)</t>
  </si>
  <si>
    <t>EQ 35.10.0551 (/)</t>
  </si>
  <si>
    <t>EQ 35.10.0600 (A)</t>
  </si>
  <si>
    <t>EQ 35.10.0650 (A)</t>
  </si>
  <si>
    <t>EQ 35.10.0670 (/)</t>
  </si>
  <si>
    <t>EQ 35.10.0685 (/)</t>
  </si>
  <si>
    <t>EQ 35.10.0700 (A)</t>
  </si>
  <si>
    <t>EQ 35.10.0750 (A)</t>
  </si>
  <si>
    <t>EQ 35.10.0800 (A)</t>
  </si>
  <si>
    <t>EQ 35.10.0850 (A)</t>
  </si>
  <si>
    <t>EQ 35.10.0870 (/)</t>
  </si>
  <si>
    <t>EQ 35.10.0880 (/)</t>
  </si>
  <si>
    <t>EQ 35.10.0900 (A)</t>
  </si>
  <si>
    <t>EQ 35.10.0930 (/)</t>
  </si>
  <si>
    <t>EQ 35.10.0950 (A)</t>
  </si>
  <si>
    <t>EQ 35.10.1000 (A)</t>
  </si>
  <si>
    <t>EQ 35.10.1050 (/)</t>
  </si>
  <si>
    <t>EQ 35.15.0200 (/)</t>
  </si>
  <si>
    <t>EQ 35.15.0250 (A)</t>
  </si>
  <si>
    <t>EQ 35.15.0253 (/)</t>
  </si>
  <si>
    <t>EQ 35.15.0350 (A)</t>
  </si>
  <si>
    <t>EQ 35.15.0370 (/)</t>
  </si>
  <si>
    <t>EQ 35.15.0470 (/)</t>
  </si>
  <si>
    <t>EQ 35.15.0500 (/)</t>
  </si>
  <si>
    <t>EQ 35.15.0600 (/)</t>
  </si>
  <si>
    <t>EQ 35.15.0700 (/)</t>
  </si>
  <si>
    <t>EQ 35.15.0800 (/)</t>
  </si>
  <si>
    <t>EQ 35.15.1000 (A)</t>
  </si>
  <si>
    <t>EQ 35.15.1200 (A)</t>
  </si>
  <si>
    <t>EQ 35.15.1250 (A)</t>
  </si>
  <si>
    <t>EQ 35.15.1400 (A)</t>
  </si>
  <si>
    <t>EQ 35.15.1700 (A)</t>
  </si>
  <si>
    <t>EQ 35.15.1800 (A)</t>
  </si>
  <si>
    <t>EQ 40.05.0150 (B)</t>
  </si>
  <si>
    <t>EQ 40.05.0153 (B)</t>
  </si>
  <si>
    <t>EQ 40.05.0200 (B)</t>
  </si>
  <si>
    <t>EQ 40.05.0250 (A)</t>
  </si>
  <si>
    <t>EQ 40.05.0253 (/)</t>
  </si>
  <si>
    <t>EQ 40.05.0256 (/)</t>
  </si>
  <si>
    <t>EQ 40.05.0300 (/)</t>
  </si>
  <si>
    <t>EQ 40.05.0350 (/)</t>
  </si>
  <si>
    <t>EQ 45.05.0050 (/)</t>
  </si>
  <si>
    <t>EQ 45.05.0053 (/)</t>
  </si>
  <si>
    <t>EQ 45.05.0056 (/)</t>
  </si>
  <si>
    <t>EQ 45.05.0059 (/)</t>
  </si>
  <si>
    <t>EQ 45.05.0100 (B)</t>
  </si>
  <si>
    <t>EQ 45.05.0103 (/)</t>
  </si>
  <si>
    <t>EQ 45.05.0106 (/)</t>
  </si>
  <si>
    <t>EQ 45.05.0150 (B)</t>
  </si>
  <si>
    <t>EQ 45.05.0156 (/)</t>
  </si>
  <si>
    <t>EQ 45.05.0159 (/)</t>
  </si>
  <si>
    <t>EQ 45.05.0162 (/)</t>
  </si>
  <si>
    <t>EQ 45.05.0165 (/)</t>
  </si>
  <si>
    <t>EQ 45.05.0168 (/)</t>
  </si>
  <si>
    <t>EQ 45.05.0200 (/)</t>
  </si>
  <si>
    <t>EQ 45.05.0203 (/)</t>
  </si>
  <si>
    <t>EQ 45.05.0206 (A)</t>
  </si>
  <si>
    <t>EQ 45.05.0600 (A)</t>
  </si>
  <si>
    <t>EQ 45.05.0606 (/)</t>
  </si>
  <si>
    <t>EQ 45.10.0050 (A)</t>
  </si>
  <si>
    <t>EQ 45.10.0056 (/)</t>
  </si>
  <si>
    <t>EQ 45.10.0100 (A)</t>
  </si>
  <si>
    <t>EQ 45.10.0103 (/)</t>
  </si>
  <si>
    <t>EQ 45.10.0106 (/)</t>
  </si>
  <si>
    <t>EQ 45.10.0150 (A)</t>
  </si>
  <si>
    <t>EQ 45.10.0156 (/)</t>
  </si>
  <si>
    <t>EQ 45.15.0100 (/)</t>
  </si>
  <si>
    <t>EQ 50.05.0050 (/)</t>
  </si>
  <si>
    <t>EQ 50.05.0100 (/)</t>
  </si>
  <si>
    <t>EQ 50.05.0150 (/)</t>
  </si>
  <si>
    <t>EQ 60.05.0050 (/)</t>
  </si>
  <si>
    <t>EQ 60.10.0100 (A)</t>
  </si>
  <si>
    <t>EQ 60.10.0103 (/)</t>
  </si>
  <si>
    <t>EQ 60.10.0106 (/)</t>
  </si>
  <si>
    <t>EQ 60.10.0200 (A)</t>
  </si>
  <si>
    <t>EQ 60.10.0206 (/)</t>
  </si>
  <si>
    <t>EQ 60.99.0100 (/)</t>
  </si>
  <si>
    <t>EQ 60.99.0200 (/)</t>
  </si>
  <si>
    <t>EQ 60.99.0300 (A)</t>
  </si>
  <si>
    <t>EQ 60.99.0306 (/)</t>
  </si>
  <si>
    <t>EQ 60.99.0400 (/)</t>
  </si>
  <si>
    <t>EQ 60.99.0450 (/)</t>
  </si>
  <si>
    <t>EQ 60.99.0500 (/)</t>
  </si>
  <si>
    <t>ES 05.05.0050 (/)</t>
  </si>
  <si>
    <t>ES 05.05.0100 (A)</t>
  </si>
  <si>
    <t>ES 05.05.0103 (/)</t>
  </si>
  <si>
    <t>ES 05.05.0106 (/)</t>
  </si>
  <si>
    <t>ES 05.05.0200 (/)</t>
  </si>
  <si>
    <t>ES 05.05.0203 (/)</t>
  </si>
  <si>
    <t>ES 05.05.0250 (/)</t>
  </si>
  <si>
    <t>ES 05.10.0050 (/)</t>
  </si>
  <si>
    <t>ES 05.15.0050 (/)</t>
  </si>
  <si>
    <t>ES 05.15.0053 (/)</t>
  </si>
  <si>
    <t>ES 05.15.0100 (B)</t>
  </si>
  <si>
    <t>ES 05.15.0125 (/)</t>
  </si>
  <si>
    <t>ES 05.15.0150 (A)</t>
  </si>
  <si>
    <t>ES 05.15.0153 (/)</t>
  </si>
  <si>
    <t>ES 05.15.0156 (/)</t>
  </si>
  <si>
    <t>ES 05.15.0159 (/)</t>
  </si>
  <si>
    <t>ES 05.15.0162 (/)</t>
  </si>
  <si>
    <t>ES 05.15.0165 (A)</t>
  </si>
  <si>
    <t>ES 05.15.0171 (A)</t>
  </si>
  <si>
    <t>ES 05.15.0174 (/)</t>
  </si>
  <si>
    <t>ES 05.15.0177 (B)</t>
  </si>
  <si>
    <t>ES 05.15.0200 (/)</t>
  </si>
  <si>
    <t>ES 05.20.0050 (/)</t>
  </si>
  <si>
    <t>ES 05.20.0103 (/)</t>
  </si>
  <si>
    <t>ES 05.20.0106 (/)</t>
  </si>
  <si>
    <t>ES 05.20.0109 (/)</t>
  </si>
  <si>
    <t>ES 05.20.0500 (/)</t>
  </si>
  <si>
    <t>ES 05.25.0050 (A)</t>
  </si>
  <si>
    <t>ES 05.25.0100 (A)</t>
  </si>
  <si>
    <t>ES 05.25.0150 (/)</t>
  </si>
  <si>
    <t>ES 05.25.0200 (A)</t>
  </si>
  <si>
    <t>ES 05.25.0300 (A)</t>
  </si>
  <si>
    <t>ES 05.25.0303 (A)</t>
  </si>
  <si>
    <t>ES 05.25.0306 (A)</t>
  </si>
  <si>
    <t>ES 05.25.0309 (A)</t>
  </si>
  <si>
    <t>ES 05.25.0350 (A)</t>
  </si>
  <si>
    <t>ES 05.25.0353 (/)</t>
  </si>
  <si>
    <t>ES 05.25.0356 (/)</t>
  </si>
  <si>
    <t>ES 05.25.0359 (/)</t>
  </si>
  <si>
    <t>ES 05.25.0362 (A)</t>
  </si>
  <si>
    <t>ES 05.25.0400 (/)</t>
  </si>
  <si>
    <t>ES 05.25.0450 (A)</t>
  </si>
  <si>
    <t>ES 05.25.0453 (A)</t>
  </si>
  <si>
    <t>ES 05.25.0456 (A)</t>
  </si>
  <si>
    <t>ES 05.25.0459 (A)</t>
  </si>
  <si>
    <t>ES 05.25.0462 (A)</t>
  </si>
  <si>
    <t>ES 05.25.0465 (A)</t>
  </si>
  <si>
    <t>ES 05.25.0500 (/)</t>
  </si>
  <si>
    <t>ES 05.25.0550 (/)</t>
  </si>
  <si>
    <t>ES 05.25.0603 (/)</t>
  </si>
  <si>
    <t>ES 05.25.0620 (/)</t>
  </si>
  <si>
    <t>ES 05.25.0650 (C)</t>
  </si>
  <si>
    <t>ES 05.25.0660 (/)</t>
  </si>
  <si>
    <t>ES 05.25.0670 (/)</t>
  </si>
  <si>
    <t>ES 05.25.0700 (/)</t>
  </si>
  <si>
    <t>ES 05.25.1500 (/)</t>
  </si>
  <si>
    <t>ES 05.25.1600 (/)</t>
  </si>
  <si>
    <t>ES 05.25.1700 (/)</t>
  </si>
  <si>
    <t>ES 05.27.0050 (/)</t>
  </si>
  <si>
    <t>ES 05.27.0056 (/)</t>
  </si>
  <si>
    <t>ES 05.30.0050 (/)</t>
  </si>
  <si>
    <t>ES 05.30.0100 (/)</t>
  </si>
  <si>
    <t>ES 05.30.0140 (/)</t>
  </si>
  <si>
    <t>ES 05.30.0150 (A)</t>
  </si>
  <si>
    <t>ES 05.30.0153 (A)</t>
  </si>
  <si>
    <t>ES 05.30.0200 (/)</t>
  </si>
  <si>
    <t>ES 05.30.0250 (C)</t>
  </si>
  <si>
    <t>ES 05.30.0300 (A)</t>
  </si>
  <si>
    <t>ES 05.30.0350 (A)</t>
  </si>
  <si>
    <t>ES 05.30.0450 (B)</t>
  </si>
  <si>
    <t>ES 05.35.0100 (/)</t>
  </si>
  <si>
    <t>ES 05.35.0150 (A)</t>
  </si>
  <si>
    <t>ES 05.99.0050 (/)</t>
  </si>
  <si>
    <t>ES 05.99.0100 (A)</t>
  </si>
  <si>
    <t>ES 05.99.0150 (A)</t>
  </si>
  <si>
    <t>ES 05.99.0153 (A)</t>
  </si>
  <si>
    <t>ES 05.99.0200 (A)</t>
  </si>
  <si>
    <t>ES 05.99.0250 (A)</t>
  </si>
  <si>
    <t>ES 05.99.0300 (/)</t>
  </si>
  <si>
    <t>ES 05.99.0350 (/)</t>
  </si>
  <si>
    <t>ES 05.99.0400 (/)</t>
  </si>
  <si>
    <t>ES 05.99.0450 (A)</t>
  </si>
  <si>
    <t>ES 05.99.0453 (A)</t>
  </si>
  <si>
    <t>ES 05.99.0456 (A)</t>
  </si>
  <si>
    <t>ES 05.99.0500 (/)</t>
  </si>
  <si>
    <t>ES 05.99.0550 (/)</t>
  </si>
  <si>
    <t>ES 05.99.0601 (/)</t>
  </si>
  <si>
    <t>ES 10.05.0050 (/)</t>
  </si>
  <si>
    <t>ES 10.05.0056 (/)</t>
  </si>
  <si>
    <t>ES 10.05.0100 (/)</t>
  </si>
  <si>
    <t>ES 10.05.0150 (/)</t>
  </si>
  <si>
    <t>ES 10.10.0050 (A)</t>
  </si>
  <si>
    <t>ES 10.10.0053 (/)</t>
  </si>
  <si>
    <t>ES 10.10.0056 (/)</t>
  </si>
  <si>
    <t>ES 10.10.0065 (/)</t>
  </si>
  <si>
    <t>ES 10.10.0100 (/)</t>
  </si>
  <si>
    <t>ES 10.10.0103 (B)</t>
  </si>
  <si>
    <t>ES 10.10.0106 (/)</t>
  </si>
  <si>
    <t>ES 10.10.0206 (B)</t>
  </si>
  <si>
    <t>ES 10.10.0215 (B)</t>
  </si>
  <si>
    <t>ES 10.10.0253 (/)</t>
  </si>
  <si>
    <t>ES 10.10.0256 (/)</t>
  </si>
  <si>
    <t>ES 10.10.0312 (/)</t>
  </si>
  <si>
    <t>ES 10.10.0315 (/)</t>
  </si>
  <si>
    <t>ES 10.10.0359 (/)</t>
  </si>
  <si>
    <t>ES 10.10.0362 (/)</t>
  </si>
  <si>
    <t>ES 10.10.0403 (/)</t>
  </si>
  <si>
    <t>ES 10.10.0409 (/)</t>
  </si>
  <si>
    <t>ES 10.10.0450 (/)</t>
  </si>
  <si>
    <t>ES 10.15.0403 (/)</t>
  </si>
  <si>
    <t>ES 10.15.0406 (/)</t>
  </si>
  <si>
    <t>ES 10.15.0456 (/)</t>
  </si>
  <si>
    <t>ES 10.15.0503 (/)</t>
  </si>
  <si>
    <t>ES 10.15.0553 (/)</t>
  </si>
  <si>
    <t>ES 10.15.0656 (A)</t>
  </si>
  <si>
    <t>ES 10.20.0050 (A)</t>
  </si>
  <si>
    <t>ES 10.20.0100 (/)</t>
  </si>
  <si>
    <t>ES 10.20.0150 (/)</t>
  </si>
  <si>
    <t>ES 10.20.0153 (/)</t>
  </si>
  <si>
    <t>ES 10.20.0156 (/)</t>
  </si>
  <si>
    <t>ES 10.20.0203 (/)</t>
  </si>
  <si>
    <t>ES 10.20.0250 (/)</t>
  </si>
  <si>
    <t>ES 10.20.0253 (A)</t>
  </si>
  <si>
    <t>ES 10.20.0300 (/)</t>
  </si>
  <si>
    <t>ES 10.20.0303 (/)</t>
  </si>
  <si>
    <t>ES 10.20.0306 (/)</t>
  </si>
  <si>
    <t>ES 10.25.0050 (/)</t>
  </si>
  <si>
    <t>ES 10.25.0053 (/)</t>
  </si>
  <si>
    <t>ES 10.25.0062 (/)</t>
  </si>
  <si>
    <t>ES 10.25.0068 (/)</t>
  </si>
  <si>
    <t>ES 10.25.0071 (/)</t>
  </si>
  <si>
    <t>ES 10.25.0100 (/)</t>
  </si>
  <si>
    <t>ES 10.25.0106 (/)</t>
  </si>
  <si>
    <t>ES 10.25.0120 (/)</t>
  </si>
  <si>
    <t>ES 10.25.0125 (/)</t>
  </si>
  <si>
    <t>ES 10.25.0130 (/)</t>
  </si>
  <si>
    <t>ES 10.25.0135 (/)</t>
  </si>
  <si>
    <t>ES 10.25.0150 (/)</t>
  </si>
  <si>
    <t>ES 10.25.0200 (/)</t>
  </si>
  <si>
    <t>ES 10.25.0225 (/)</t>
  </si>
  <si>
    <t>ES 10.25.0256 (/)</t>
  </si>
  <si>
    <t>ES 10.25.0259 (/)</t>
  </si>
  <si>
    <t>ES 10.25.0262 (/)</t>
  </si>
  <si>
    <t>ES 10.25.0315 (/)</t>
  </si>
  <si>
    <t>ES 10.30.0050 (A)</t>
  </si>
  <si>
    <t>ES 10.30.0056 (A)</t>
  </si>
  <si>
    <t>ES 10.30.0100 (A)</t>
  </si>
  <si>
    <t>ES 10.30.0103 (A)</t>
  </si>
  <si>
    <t>ES 10.30.0150 (A)</t>
  </si>
  <si>
    <t>ES 10.30.0153 (A)</t>
  </si>
  <si>
    <t>ES 10.30.0156 (A)</t>
  </si>
  <si>
    <t>ES 10.35.0060 (/)</t>
  </si>
  <si>
    <t>ES 10.35.0100 (A)</t>
  </si>
  <si>
    <t>ES 10.35.0150 (/)</t>
  </si>
  <si>
    <t>ES 10.99.0050 (/)</t>
  </si>
  <si>
    <t>ES 10.99.0100 (/)</t>
  </si>
  <si>
    <t>ES 10.99.0150 (A)</t>
  </si>
  <si>
    <t>ES 10.99.0153 (B)</t>
  </si>
  <si>
    <t>ES 10.99.0200 (A)</t>
  </si>
  <si>
    <t>ES 10.99.0203 (A)</t>
  </si>
  <si>
    <t>ES 10.99.0230 (/)</t>
  </si>
  <si>
    <t>ES 10.99.0250 (A)</t>
  </si>
  <si>
    <t>ES 10.99.0253 (/)</t>
  </si>
  <si>
    <t>ES 10.99.0300 (A)</t>
  </si>
  <si>
    <t>ES 10.99.0350 (A)</t>
  </si>
  <si>
    <t>ES 10.99.0400 (/)</t>
  </si>
  <si>
    <t>ES 10.99.0450 (A)</t>
  </si>
  <si>
    <t>ES 10.99.0500 (/)</t>
  </si>
  <si>
    <t>ES 10.99.0550 (B)</t>
  </si>
  <si>
    <t>ES 10.99.0600 (/)</t>
  </si>
  <si>
    <t>ES 10.99.0603 (/)</t>
  </si>
  <si>
    <t>ES 10.99.0606 (/)</t>
  </si>
  <si>
    <t>ES 15.05.0050 (A)</t>
  </si>
  <si>
    <t>ES 15.05.0100 (A)</t>
  </si>
  <si>
    <t>ES 15.05.0150 (/)</t>
  </si>
  <si>
    <t>ES 15.05.0200 (A)</t>
  </si>
  <si>
    <t>ES 15.10.0050 (A)</t>
  </si>
  <si>
    <t>ES 15.10.0100 (A)</t>
  </si>
  <si>
    <t>ES 15.10.0103 (A)</t>
  </si>
  <si>
    <t>ES 15.10.0200 (A)</t>
  </si>
  <si>
    <t>ES 15.10.0250 (/)</t>
  </si>
  <si>
    <t>ES 15.10.0300 (/)</t>
  </si>
  <si>
    <t>ES 15.10.0350 (/)</t>
  </si>
  <si>
    <t>ES 15.10.0400 (/)</t>
  </si>
  <si>
    <t>ES 15.10.0403 (/)</t>
  </si>
  <si>
    <t>ES 15.10.0450 (/)</t>
  </si>
  <si>
    <t>ES 15.10.0453 (/)</t>
  </si>
  <si>
    <t>ES 15.10.0600 (/)</t>
  </si>
  <si>
    <t>ES 15.10.0603 (/)</t>
  </si>
  <si>
    <t>ES 15.10.0800 (/)</t>
  </si>
  <si>
    <t>ES 15.10.0803 (A)</t>
  </si>
  <si>
    <t>ES 15.99.0050 (/)</t>
  </si>
  <si>
    <t>ES 15.99.0100 (A)</t>
  </si>
  <si>
    <t>ES 15.99.0250 (/)</t>
  </si>
  <si>
    <t>ES 15.99.0500 (/)</t>
  </si>
  <si>
    <t>ES 20.05.0025 (/)</t>
  </si>
  <si>
    <t>ES 20.05.0050 (/)</t>
  </si>
  <si>
    <t>ES 20.05.0053 (/)</t>
  </si>
  <si>
    <t>ES 20.05.0056 (/)</t>
  </si>
  <si>
    <t>ES 20.05.0103 (A)</t>
  </si>
  <si>
    <t>ES 20.05.0150 (A)</t>
  </si>
  <si>
    <t>ES 20.05.0200 (A)</t>
  </si>
  <si>
    <t>ES 20.05.0250 (/)</t>
  </si>
  <si>
    <t>ES 20.05.0300 (/)</t>
  </si>
  <si>
    <t>ES 20.10.0050 (/)</t>
  </si>
  <si>
    <t>ES 20.10.0053 (/)</t>
  </si>
  <si>
    <t>ES 20.10.0056 (/)</t>
  </si>
  <si>
    <t>ES 20.10.0059 (/)</t>
  </si>
  <si>
    <t>ES 20.10.0062 (/)</t>
  </si>
  <si>
    <t>ES 20.10.0065 (/)</t>
  </si>
  <si>
    <t>ES 20.10.0100 (/)</t>
  </si>
  <si>
    <t>ES 20.10.0103 (/)</t>
  </si>
  <si>
    <t>ES 20.10.0106 (/)</t>
  </si>
  <si>
    <t>ES 20.10.0109 (/)</t>
  </si>
  <si>
    <t>ES 20.10.0153 (/)</t>
  </si>
  <si>
    <t>ES 20.10.0156 (/)</t>
  </si>
  <si>
    <t>ES 20.10.0159 (/)</t>
  </si>
  <si>
    <t>ES 20.10.0203 (/)</t>
  </si>
  <si>
    <t>ES 20.10.0212 (/)</t>
  </si>
  <si>
    <t>ES 20.10.0215 (/)</t>
  </si>
  <si>
    <t>ES 20.10.0250 (/)</t>
  </si>
  <si>
    <t>ES 20.10.0253 (/)</t>
  </si>
  <si>
    <t>ES 20.10.0259 (A)</t>
  </si>
  <si>
    <t>ES 20.10.0262 (/)</t>
  </si>
  <si>
    <t>ES 20.10.0265 (/)</t>
  </si>
  <si>
    <t>ES 20.10.0268 (/)</t>
  </si>
  <si>
    <t>ES 20.10.0303 (/)</t>
  </si>
  <si>
    <t>ES 20.10.0309 (/)</t>
  </si>
  <si>
    <t>ES 20.10.0350 (/)</t>
  </si>
  <si>
    <t>ES 20.10.0403 (/)</t>
  </si>
  <si>
    <t>ES 20.10.0412 (A)</t>
  </si>
  <si>
    <t>ES 20.10.0421 (/)</t>
  </si>
  <si>
    <t>ES 20.10.0424 (/)</t>
  </si>
  <si>
    <t>ES 20.10.0427 (/)</t>
  </si>
  <si>
    <t>ES 20.10.0450 (/)</t>
  </si>
  <si>
    <t>ES 20.10.0550 (/)</t>
  </si>
  <si>
    <t>ES 20.10.0553 (/)</t>
  </si>
  <si>
    <t>ET 05.05.0050 (B)</t>
  </si>
  <si>
    <t>ET 05.05.0100 (A)</t>
  </si>
  <si>
    <t>ET 05.05.0200 (B)</t>
  </si>
  <si>
    <t>ET 05.05.0250 (B)</t>
  </si>
  <si>
    <t>ET 05.05.0350 (B)</t>
  </si>
  <si>
    <t>ET 05.05.0400 (B)</t>
  </si>
  <si>
    <t>ET 05.05.0500 (B)</t>
  </si>
  <si>
    <t>ET 05.05.0570 (A)</t>
  </si>
  <si>
    <t>ET 05.05.0601 (/)</t>
  </si>
  <si>
    <t>ET 05.05.0700 (/)</t>
  </si>
  <si>
    <t>ET 05.05.0750 (/)</t>
  </si>
  <si>
    <t>ET 05.05.1015 (A)</t>
  </si>
  <si>
    <t>ET 05.10.0050 (A)</t>
  </si>
  <si>
    <t>ET 05.15.0050 (/)</t>
  </si>
  <si>
    <t>ET 05.20.0050 (A)</t>
  </si>
  <si>
    <t>Preparo manual de concreto, compreendendo a mistura e o amassamento, exclusive materiais.</t>
  </si>
  <si>
    <t>ET 05.20.0200 (/)</t>
  </si>
  <si>
    <t>ET 05.20.0206 (/)</t>
  </si>
  <si>
    <t>ET 05.25.0403 (A)</t>
  </si>
  <si>
    <t>ET 05.25.0406 (/)</t>
  </si>
  <si>
    <t>ET 05.25.0703 (A)</t>
  </si>
  <si>
    <t>ET 05.25.0706 (/)</t>
  </si>
  <si>
    <t>ET 05.30.0100 (A)</t>
  </si>
  <si>
    <t>ET 05.35.0050 (A)</t>
  </si>
  <si>
    <t>ET 05.40.0050 (C)</t>
  </si>
  <si>
    <t>ET 05.40.0150 (C)</t>
  </si>
  <si>
    <t>ET 05.45.0100 (/)</t>
  </si>
  <si>
    <t>ET 05.45.0150 (/)</t>
  </si>
  <si>
    <t>Vergas de concreto armado para alvenaria com aproveitamento da madeira por 10 vezes.</t>
  </si>
  <si>
    <t>ET 05.55.0050 (/)</t>
  </si>
  <si>
    <t>ET 05.60.0050 (B)</t>
  </si>
  <si>
    <t>ET 05.60.0150 (/)</t>
  </si>
  <si>
    <t>ET 05.60.0200 (/)</t>
  </si>
  <si>
    <t>ET 05.65.0050 (A)</t>
  </si>
  <si>
    <t>ET 05.65.0100 (/)</t>
  </si>
  <si>
    <t>Guarda-roda de concreto armado tipo New Jersey, forma trapezoidal, com 15cm de topo, 38cm de base e 90,50cm de altura, engastado em sobre-laje de 12cm de espessura, exclusive esta, inclusive armadura de engaste.</t>
  </si>
  <si>
    <t>ET 05.65.0150 (A)</t>
  </si>
  <si>
    <t>ET 05.70.0050 (B)</t>
  </si>
  <si>
    <t>ET 05.70.0100 (A)</t>
  </si>
  <si>
    <t>ET 10.05.0050 (/)</t>
  </si>
  <si>
    <t>ET 10.05.0053 (/)</t>
  </si>
  <si>
    <t>ET 10.05.0059 (/)</t>
  </si>
  <si>
    <t>ET 10.05.0062 (/)</t>
  </si>
  <si>
    <t>ET 10.05.0065 (/)</t>
  </si>
  <si>
    <t>ET 10.05.0068 (/)</t>
  </si>
  <si>
    <t>ET 10.05.0071 (/)</t>
  </si>
  <si>
    <t>ET 10.05.0074 (/)</t>
  </si>
  <si>
    <t>ET 10.05.0077 (/)</t>
  </si>
  <si>
    <t>ET 10.05.0100 (/)</t>
  </si>
  <si>
    <t>ET 10.05.0103 (/)</t>
  </si>
  <si>
    <t>ET 10.05.0106 (/)</t>
  </si>
  <si>
    <t>ET 10.05.0109 (/)</t>
  </si>
  <si>
    <t>ET 10.05.0112 (/)</t>
  </si>
  <si>
    <t>ET 10.05.0115 (/)</t>
  </si>
  <si>
    <t>ET 10.05.0118 (/)</t>
  </si>
  <si>
    <t>ET 10.05.0121 (/)</t>
  </si>
  <si>
    <t>ET 10.05.0150 (A)</t>
  </si>
  <si>
    <t>ET 10.05.0153 (/)</t>
  </si>
  <si>
    <t>ET 10.05.0156 (A)</t>
  </si>
  <si>
    <t>ET 10.05.0159 (/)</t>
  </si>
  <si>
    <t>ET 10.05.0162 (/)</t>
  </si>
  <si>
    <t>ET 10.05.0165 (A)</t>
  </si>
  <si>
    <t>ET 10.05.0168 (/)</t>
  </si>
  <si>
    <t>ET 10.05.0171 (/)</t>
  </si>
  <si>
    <t>ET 10.05.0350 (/)</t>
  </si>
  <si>
    <t>ET 10.05.0356 (/)</t>
  </si>
  <si>
    <t>ET 10.10.0050 (/)</t>
  </si>
  <si>
    <t>ET 10.10.0053 (/)</t>
  </si>
  <si>
    <t>ET 10.10.0054 (/)</t>
  </si>
  <si>
    <t>ET 10.10.0056 (/)</t>
  </si>
  <si>
    <t>ET 10.10.0061 (/)</t>
  </si>
  <si>
    <t>ET 10.10.0062 (/)</t>
  </si>
  <si>
    <t>ET 10.10.0068 (/)</t>
  </si>
  <si>
    <t>ET 10.10.0071 (/)</t>
  </si>
  <si>
    <t>ET 15.05.0050 (B)</t>
  </si>
  <si>
    <t>ET 15.10.0050 (A)</t>
  </si>
  <si>
    <t>ET 15.10.0100 (/)</t>
  </si>
  <si>
    <t>ET 15.10.0150 (/)</t>
  </si>
  <si>
    <t>ET 15.10.0200 (/)</t>
  </si>
  <si>
    <t>ET 15.10.0250 (/)</t>
  </si>
  <si>
    <t>ET 15.10.0300 (/)</t>
  </si>
  <si>
    <t>ET 15.10.0350 (/)</t>
  </si>
  <si>
    <t>ET 15.10.0400 (/)</t>
  </si>
  <si>
    <t>ET 15.10.0450 (/)</t>
  </si>
  <si>
    <t>ET 15.10.0500 (A)</t>
  </si>
  <si>
    <t>Formas de madeira serrada, com aproveitamento da madeira por 4 vezes, destinada a moldagem de cinta sobre baldrame, inclusive fornecimento dos materiais e desmoldagem.</t>
  </si>
  <si>
    <t>ET 15.15.0050 (A)</t>
  </si>
  <si>
    <t>ET 15.15.0100 (/)</t>
  </si>
  <si>
    <t>ET 15.15.0150 (/)</t>
  </si>
  <si>
    <t>ET 15.15.0200 (/)</t>
  </si>
  <si>
    <t>ET 15.20.0050 (A)</t>
  </si>
  <si>
    <t>ET 15.20.0053 (/)</t>
  </si>
  <si>
    <t>ET 15.20.0100 (/)</t>
  </si>
  <si>
    <t>ET 15.20.0103 (/)</t>
  </si>
  <si>
    <t>ET 15.20.0150 (/)</t>
  </si>
  <si>
    <t>Formas de placas de Madeirit ou similar, de 20mm de espessura, plastificadas, servindo 2 vezes e madeira serrada, auxiliar servindo 3 vezes, inclusive fornecimento e desmoldagem, exclusive escoramento.</t>
  </si>
  <si>
    <t>ET 20.05.0050 (/)</t>
  </si>
  <si>
    <t>ET 20.10.0050 (A)</t>
  </si>
  <si>
    <t>ET 20.10.0100 (/)</t>
  </si>
  <si>
    <t>ET 20.20.0050 (/)</t>
  </si>
  <si>
    <t>ET 20.20.0100 (/)</t>
  </si>
  <si>
    <t>ET 20.20.0150 (/)</t>
  </si>
  <si>
    <t>ET 20.25.0050 (/)</t>
  </si>
  <si>
    <t>ET 20.30.0050 (/)</t>
  </si>
  <si>
    <t>ET 20.30.0100 (/)</t>
  </si>
  <si>
    <t>ET 20.30.0150 (/)</t>
  </si>
  <si>
    <t>ET 20.30.0200 (/)</t>
  </si>
  <si>
    <t>ET 20.30.0250 (A)</t>
  </si>
  <si>
    <t>ET 20.30.0300 (/)</t>
  </si>
  <si>
    <t>ET 25.05.0050 (A)</t>
  </si>
  <si>
    <t>ET 25.05.0150 (A)</t>
  </si>
  <si>
    <t>ET 25.05.0160 (/)</t>
  </si>
  <si>
    <t>ET 25.05.0170 (B)</t>
  </si>
  <si>
    <t>ET 25.05.0180 (B)</t>
  </si>
  <si>
    <t>ET 25.05.0200 (B)</t>
  </si>
  <si>
    <t>ET 25.05.0203 (A)</t>
  </si>
  <si>
    <t>ET 25.05.0206 (/)</t>
  </si>
  <si>
    <t>ET 25.05.0290 (/)</t>
  </si>
  <si>
    <t>ET 25.05.0310 (/)</t>
  </si>
  <si>
    <t>ET 25.05.0350 (/)</t>
  </si>
  <si>
    <t>ET 25.05.0450 (A)</t>
  </si>
  <si>
    <t>ET 25.05.0453 (A)</t>
  </si>
  <si>
    <t>ET 25.05.0456 (A)</t>
  </si>
  <si>
    <t>ET 25.05.0500 (/)</t>
  </si>
  <si>
    <t>ET 25.05.0550 (/)</t>
  </si>
  <si>
    <t>ET 30.05.0050 (/)</t>
  </si>
  <si>
    <t>ET 30.10.0100 (/)</t>
  </si>
  <si>
    <t>ET 30.10.0150 (/)</t>
  </si>
  <si>
    <t>ET 30.10.0200 (/)</t>
  </si>
  <si>
    <t>ET 30.10.0250 (/)</t>
  </si>
  <si>
    <t>ET 30.10.0253 (/)</t>
  </si>
  <si>
    <t>ET 30.10.0256 (/)</t>
  </si>
  <si>
    <t>ET 30.10.0259 (/)</t>
  </si>
  <si>
    <t>ET 30.10.0262 (/)</t>
  </si>
  <si>
    <t>ET 30.10.0265 (/)</t>
  </si>
  <si>
    <t>ET 30.10.0300 (/)</t>
  </si>
  <si>
    <t>ET 30.10.0350 (/)</t>
  </si>
  <si>
    <t>ET 30.15.0050 (/)</t>
  </si>
  <si>
    <t>ET 35.05.0050 (A)</t>
  </si>
  <si>
    <t>ET 35.05.0053 (A)</t>
  </si>
  <si>
    <t>ET 35.05.0100 (A)</t>
  </si>
  <si>
    <t>ET 35.05.0103 (A)</t>
  </si>
  <si>
    <t>ET 35.05.0150 (/)</t>
  </si>
  <si>
    <t>ET 35.05.0300 (A)</t>
  </si>
  <si>
    <t>ET 35.10.0050 (/)</t>
  </si>
  <si>
    <t>ET 35.13.0050 (/)</t>
  </si>
  <si>
    <t>ET 35.13.0100 (/)</t>
  </si>
  <si>
    <t>ET 35.13.0150 (/)</t>
  </si>
  <si>
    <t>ET 35.13.0500 (A)</t>
  </si>
  <si>
    <t>ET 35.13.0550 (A)</t>
  </si>
  <si>
    <t>ET 35.13.0600 (A)</t>
  </si>
  <si>
    <t>ET 35.15.0050 (/)</t>
  </si>
  <si>
    <t>ET 35.15.0100 (A)</t>
  </si>
  <si>
    <t>ET 35.15.0103 (A)</t>
  </si>
  <si>
    <t>ET 35.15.0150 (A)</t>
  </si>
  <si>
    <t>ET 35.15.0153 (A)</t>
  </si>
  <si>
    <t>ET 35.25.0050 (/)</t>
  </si>
  <si>
    <t>ET 35.25.0100 (/)</t>
  </si>
  <si>
    <t>ET 35.25.0150 (/)</t>
  </si>
  <si>
    <t>ET 40.05.0050 (/)</t>
  </si>
  <si>
    <t>ET 40.05.0053 (/)</t>
  </si>
  <si>
    <t>ET 40.05.0100 (/)</t>
  </si>
  <si>
    <t>ET 40.05.0103 (A)</t>
  </si>
  <si>
    <t>ET 40.05.0109 (/)</t>
  </si>
  <si>
    <t>ET 40.05.0112 (/)</t>
  </si>
  <si>
    <t>ET 40.05.0115 (/)</t>
  </si>
  <si>
    <t>ET 40.05.0118 (/)</t>
  </si>
  <si>
    <t>ET 40.05.0121 (/)</t>
  </si>
  <si>
    <t>ET 40.05.0127 (/)</t>
  </si>
  <si>
    <t>ET 40.05.0150 (/)</t>
  </si>
  <si>
    <t>ET 40.05.0153 (/)</t>
  </si>
  <si>
    <t>ET 40.05.0156 (/)</t>
  </si>
  <si>
    <t>ET 40.05.0159 (/)</t>
  </si>
  <si>
    <t>ET 40.05.0200 (/)</t>
  </si>
  <si>
    <t>ET 40.05.0250 (/)</t>
  </si>
  <si>
    <t>ET 45.05.0050 (A)</t>
  </si>
  <si>
    <t>ET 45.05.0100 (/)</t>
  </si>
  <si>
    <t>ET 45.10.0053 (/)</t>
  </si>
  <si>
    <t>ET 45.10.0056 (/)</t>
  </si>
  <si>
    <t>ET 45.10.0059 (/)</t>
  </si>
  <si>
    <t>ET 45.10.0065 (/)</t>
  </si>
  <si>
    <t>ET 45.10.0067 (/)</t>
  </si>
  <si>
    <t>ET 45.10.0071 (/)</t>
  </si>
  <si>
    <t>ET 45.10.0076 (/)</t>
  </si>
  <si>
    <t>ET 45.10.0080 (/)</t>
  </si>
  <si>
    <t>ET 50.05.0150 (/)</t>
  </si>
  <si>
    <t>ET 50.05.0200 (A)</t>
  </si>
  <si>
    <t>ET 55.05.0050 (/)</t>
  </si>
  <si>
    <t>ET 55.05.0100 (B)</t>
  </si>
  <si>
    <t>ET 55.05.0103 (B)</t>
  </si>
  <si>
    <t>ET 55.05.0150 (B)</t>
  </si>
  <si>
    <t>ET 55.05.0156 (A)</t>
  </si>
  <si>
    <t>ET 55.05.0159 (B)</t>
  </si>
  <si>
    <t>ET 55.05.0165 (B)</t>
  </si>
  <si>
    <t>ET 55.05.0171 (B)</t>
  </si>
  <si>
    <t>ET 55.10.0050 (/)</t>
  </si>
  <si>
    <t>ET 55.10.0053 (/)</t>
  </si>
  <si>
    <t>ET 55.10.0100 (A)</t>
  </si>
  <si>
    <t>ET 55.10.0150 (A)</t>
  </si>
  <si>
    <t>ET 55.10.0301 (/)</t>
  </si>
  <si>
    <t>ET 55.10.0303 (/)</t>
  </si>
  <si>
    <t>ET 55.10.0306 (/)</t>
  </si>
  <si>
    <t>ET 55.10.0500 (/)</t>
  </si>
  <si>
    <t>ET 55.10.0503 (/)</t>
  </si>
  <si>
    <t>ET 55.10.0506 (/)</t>
  </si>
  <si>
    <t>ET 55.10.0509 (/)</t>
  </si>
  <si>
    <t>ET 55.10.0600 (/)</t>
  </si>
  <si>
    <t>ET 55.10.0603 (/)</t>
  </si>
  <si>
    <t>ET 55.10.0606 (/)</t>
  </si>
  <si>
    <t>ET 55.10.0609 (/)</t>
  </si>
  <si>
    <t>ET 55.10.0700 (/)</t>
  </si>
  <si>
    <t>ET 55.10.0703 (/)</t>
  </si>
  <si>
    <t>ET 55.10.0706 (/)</t>
  </si>
  <si>
    <t>ET 55.10.0709 (/)</t>
  </si>
  <si>
    <t>ET 55.15.0050 (/)</t>
  </si>
  <si>
    <t>ET 55.15.0100 (A)</t>
  </si>
  <si>
    <t>ET 60.05.0051 (/)</t>
  </si>
  <si>
    <t>ET 60.05.0056 (/)</t>
  </si>
  <si>
    <t>ET 60.05.0059 (/)</t>
  </si>
  <si>
    <t>ET 60.05.0062 (/)</t>
  </si>
  <si>
    <t>ET 60.05.0068 (/)</t>
  </si>
  <si>
    <t>ET 60.05.0071 (/)</t>
  </si>
  <si>
    <t>ET 60.05.0074 (/)</t>
  </si>
  <si>
    <t>ET 60.05.0077 (/)</t>
  </si>
  <si>
    <t>ET 60.05.0100 (/)</t>
  </si>
  <si>
    <t>ET 60.05.0159 (/)</t>
  </si>
  <si>
    <t>ET 60.10.0300 (/)</t>
  </si>
  <si>
    <t>ET 60.10.0500 (/)</t>
  </si>
  <si>
    <t>ET 60.15.0050 (A)</t>
  </si>
  <si>
    <t>Bombeamento para concreto de alto desempenho.</t>
  </si>
  <si>
    <t>ET 65.05.0050 (/)</t>
  </si>
  <si>
    <t>ET 65.05.0103 (/)</t>
  </si>
  <si>
    <t>ET 65.05.0106 (A)</t>
  </si>
  <si>
    <t>ET 65.05.0153 (A)</t>
  </si>
  <si>
    <t>ET 65.05.0156 (/)</t>
  </si>
  <si>
    <t>ET 65.05.0200 (/)</t>
  </si>
  <si>
    <t>Tratamento de armadura de ferro em estrutura de concreto armado, com Sika - top 108, ou similar</t>
  </si>
  <si>
    <t>ET 70.05.0100 (/)</t>
  </si>
  <si>
    <t>ET 75.05.0050 (/)</t>
  </si>
  <si>
    <t>ET 75.05.0100 (/)</t>
  </si>
  <si>
    <t>ET 75.05.0150 (/)</t>
  </si>
  <si>
    <t>ET 75.05.0200 (A)</t>
  </si>
  <si>
    <t>ET 75.05.0203 (A)</t>
  </si>
  <si>
    <t>ET 75.05.0206 (A)</t>
  </si>
  <si>
    <t>ET 75.05.0250 (/)</t>
  </si>
  <si>
    <t>ET 75.05.0300 (/)</t>
  </si>
  <si>
    <t>ET 75.05.0350 (/)</t>
  </si>
  <si>
    <t>ET 80.05.0050 (/)</t>
  </si>
  <si>
    <t>ET 80.05.0100 (/)</t>
  </si>
  <si>
    <t>ET 80.05.0150 (/)</t>
  </si>
  <si>
    <t>ET 85.05.0050 (A)</t>
  </si>
  <si>
    <t>ET 85.05.0100 (A)</t>
  </si>
  <si>
    <t>ET 85.05.0150 (A)</t>
  </si>
  <si>
    <t>ET 90.05.0053 (/)</t>
  </si>
  <si>
    <t>ET 90.10.0500 (B)</t>
  </si>
  <si>
    <t>FD 05.05.0050 (A)</t>
  </si>
  <si>
    <t>FD 05.05.0100 (/)</t>
  </si>
  <si>
    <t>FD 05.05.0150 (A)</t>
  </si>
  <si>
    <t>FD 05.05.0200 (A)</t>
  </si>
  <si>
    <t>FD 05.10.0050 (/)</t>
  </si>
  <si>
    <t>FD 05.10.0100 (A)</t>
  </si>
  <si>
    <t>FD 05.10.0150 (A)</t>
  </si>
  <si>
    <t>FD 05.10.0200 (/)</t>
  </si>
  <si>
    <t>FD 05.10.0250 (/)</t>
  </si>
  <si>
    <t>FD 05.10.0300 (/)</t>
  </si>
  <si>
    <t>FD 05.10.0350 (/)</t>
  </si>
  <si>
    <t>FD 05.10.0400 (B)</t>
  </si>
  <si>
    <t>FD 05.10.0500 (B)</t>
  </si>
  <si>
    <t>FD 05.15.0050 (A)</t>
  </si>
  <si>
    <t>FD 05.15.0100 (A)</t>
  </si>
  <si>
    <t>FD 05.20.0050 (A)</t>
  </si>
  <si>
    <t>FD 05.20.0100 (/)</t>
  </si>
  <si>
    <t>FD 05.23.0025 (/)</t>
  </si>
  <si>
    <t>FD 05.23.0028 (/)</t>
  </si>
  <si>
    <t>FD 05.23.0050 (A)</t>
  </si>
  <si>
    <t>FD 05.25.0050 (B)</t>
  </si>
  <si>
    <t>FD 05.25.0100 (C)</t>
  </si>
  <si>
    <t>FD 05.25.0150 (B)</t>
  </si>
  <si>
    <t>FD 05.25.0200 (B)</t>
  </si>
  <si>
    <t>FD 05.25.0250 (B)</t>
  </si>
  <si>
    <t>FD 05.25.0300 (B)</t>
  </si>
  <si>
    <t>FD 05.25.0350 (B)</t>
  </si>
  <si>
    <t>FD 05.30.0050 (C)</t>
  </si>
  <si>
    <t>FD 05.35.0050 (/)</t>
  </si>
  <si>
    <t>FD 05.35.0100 (/)</t>
  </si>
  <si>
    <t>FD 05.35.0150 (/)</t>
  </si>
  <si>
    <t>FD 05.35.0200 (/)</t>
  </si>
  <si>
    <t>FD 05.35.0250 (/)</t>
  </si>
  <si>
    <t>FD 05.35.0253 (/)</t>
  </si>
  <si>
    <t>FD 05.40.0050 (A)</t>
  </si>
  <si>
    <t>FD 05.40.0100 (B)</t>
  </si>
  <si>
    <t>FD 05.40.0150 (B)</t>
  </si>
  <si>
    <t>FD 05.40.0200 (B)</t>
  </si>
  <si>
    <t>FD 05.45.0050 (/)</t>
  </si>
  <si>
    <t>FD 05.55.0051 (/)</t>
  </si>
  <si>
    <t>FD 05.60.0050 (/)</t>
  </si>
  <si>
    <t>FD 05.65.0050 (/)</t>
  </si>
  <si>
    <t>FD 05.65.0100 (/)</t>
  </si>
  <si>
    <t>FD 05.65.0150 (/)</t>
  </si>
  <si>
    <t>FD 05.65.0200 (/)</t>
  </si>
  <si>
    <t>FD 10.05.0050 (/)</t>
  </si>
  <si>
    <t>FD 10.05.0100 (/)</t>
  </si>
  <si>
    <t>FD 10.10.0050 (/)</t>
  </si>
  <si>
    <t>FD 10.10.0100 (/)</t>
  </si>
  <si>
    <t>FD 10.15.0050 (/)</t>
  </si>
  <si>
    <t>FD 10.25.0050 (/)</t>
  </si>
  <si>
    <t>FD 10.30.0050 (/)</t>
  </si>
  <si>
    <t>FD 10.30.0100 (/)</t>
  </si>
  <si>
    <t>FD 10.30.0151 (/)</t>
  </si>
  <si>
    <t>FD 15.05.0050 (C)</t>
  </si>
  <si>
    <t>FD 15.05.0100 (/)</t>
  </si>
  <si>
    <t>FD 20.05.0050 (/)</t>
  </si>
  <si>
    <t>FD 20.05.0100 (/)</t>
  </si>
  <si>
    <t>IP 05.05.0200 (/)</t>
  </si>
  <si>
    <t>IP 05.05.0250 (/)</t>
  </si>
  <si>
    <t>IP 05.05.0256 (/)</t>
  </si>
  <si>
    <t>IP 05.05.0300 (/)</t>
  </si>
  <si>
    <t>IP 05.05.0306 (/)</t>
  </si>
  <si>
    <t>IP 05.05.0350 (/)</t>
  </si>
  <si>
    <t>IP 05.05.0500 (/)</t>
  </si>
  <si>
    <t>IP 05.05.0700 (/)</t>
  </si>
  <si>
    <t>IP 05.10.0150 (/)</t>
  </si>
  <si>
    <t>IP 05.10.0300 (/)</t>
  </si>
  <si>
    <t>IP 05.10.0303 (/)</t>
  </si>
  <si>
    <t>IP 05.10.0450 (/)</t>
  </si>
  <si>
    <t>IP 05.10.0500 (/)</t>
  </si>
  <si>
    <t>IP 05.10.0700 (/)</t>
  </si>
  <si>
    <t>IP 05.10.0703 (/)</t>
  </si>
  <si>
    <t>IP 05.10.0750 (/)</t>
  </si>
  <si>
    <t>IP 05.10.0753 (/)</t>
  </si>
  <si>
    <t>IP 05.10.0800 (/)</t>
  </si>
  <si>
    <t>IP 05.10.0803 (/)</t>
  </si>
  <si>
    <t>IP 05.10.0850 (/)</t>
  </si>
  <si>
    <t>IP 05.10.1050 (/)</t>
  </si>
  <si>
    <t>IP 05.12.0201 (/)</t>
  </si>
  <si>
    <t>IP 05.12.0300 (/)</t>
  </si>
  <si>
    <t>IP 05.12.0400 (/)</t>
  </si>
  <si>
    <t>IP 05.12.0450 (/)</t>
  </si>
  <si>
    <t>IP 05.12.0500 (/)</t>
  </si>
  <si>
    <t>IP 05.12.0650 (/)</t>
  </si>
  <si>
    <t>IP 05.12.0701 (/)</t>
  </si>
  <si>
    <t>IP 05.12.0750 (/)</t>
  </si>
  <si>
    <t>IP 05.12.0800 (/)</t>
  </si>
  <si>
    <t>IP 05.12.0950 (/)</t>
  </si>
  <si>
    <t>IP 05.25.0050 (/)</t>
  </si>
  <si>
    <t>IP 05.25.0100 (/)</t>
  </si>
  <si>
    <t>IP 05.25.0150 (/)</t>
  </si>
  <si>
    <t>IP 05.25.0200 (/)</t>
  </si>
  <si>
    <t>IP 05.25.0250 (/)</t>
  </si>
  <si>
    <t>IP 05.25.0300 (/)</t>
  </si>
  <si>
    <t>IP 05.25.0350 (/)</t>
  </si>
  <si>
    <t>IP 05.25.0356 (/)</t>
  </si>
  <si>
    <t>IP 05.25.0400 (/)</t>
  </si>
  <si>
    <t>IP 05.25.0550 (A)</t>
  </si>
  <si>
    <t>IP 05.25.0556 (A)</t>
  </si>
  <si>
    <t>IP 05.25.0559 (A)</t>
  </si>
  <si>
    <t>IP 05.25.0600 (/)</t>
  </si>
  <si>
    <t>IP 05.25.0650 (/)</t>
  </si>
  <si>
    <t>IP 05.25.0700 (/)</t>
  </si>
  <si>
    <t>IP 05.25.0750 (/)</t>
  </si>
  <si>
    <t>IP 05.25.0800 (/)</t>
  </si>
  <si>
    <t>IP 05.25.0850 (/)</t>
  </si>
  <si>
    <t>IP 05.25.0900 (/)</t>
  </si>
  <si>
    <t>IP 05.30.0200 (/)</t>
  </si>
  <si>
    <t>IP 05.30.0250 (/)</t>
  </si>
  <si>
    <t>IP 05.30.0300 (/)</t>
  </si>
  <si>
    <t>IP 05.30.0500 (/)</t>
  </si>
  <si>
    <t>IP 05.30.0506 (/)</t>
  </si>
  <si>
    <t>IP 05.30.0550 (/)</t>
  </si>
  <si>
    <t>IP 05.30.0700 (/)</t>
  </si>
  <si>
    <t>IP 05.35.0050 (/)</t>
  </si>
  <si>
    <t>IP 05.35.0100 (/)</t>
  </si>
  <si>
    <t>IP 05.35.0150 (/)</t>
  </si>
  <si>
    <t>IP 05.35.0200 (/)</t>
  </si>
  <si>
    <t>IP 05.35.0250 (/)</t>
  </si>
  <si>
    <t>IP 05.35.0300 (/)</t>
  </si>
  <si>
    <t>IP 05.35.0350 (/)</t>
  </si>
  <si>
    <t>IP 05.35.0400 (/)</t>
  </si>
  <si>
    <t>IP 05.40.0200 (/)</t>
  </si>
  <si>
    <t>IP 05.40.0206 (/)</t>
  </si>
  <si>
    <t>IP 05.40.0400 (/)</t>
  </si>
  <si>
    <t>IP 05.40.0500 (/)</t>
  </si>
  <si>
    <t>IP 05.40.0506 (/)</t>
  </si>
  <si>
    <t>IP 05.40.0550 (/)</t>
  </si>
  <si>
    <t>IP 05.40.0600 (/)</t>
  </si>
  <si>
    <t>IP 05.50.0020 (/)</t>
  </si>
  <si>
    <t>IP 05.50.0057 (/)</t>
  </si>
  <si>
    <t>IP 05.50.0506 (/)</t>
  </si>
  <si>
    <t>IP 05.50.0556 (/)</t>
  </si>
  <si>
    <t>IP 05.50.0562 (/)</t>
  </si>
  <si>
    <t>IP 05.50.0600 (/)</t>
  </si>
  <si>
    <t>IP 05.55.0050 (/)</t>
  </si>
  <si>
    <t>IP 05.55.0100 (/)</t>
  </si>
  <si>
    <t>IP 05.55.0150 (/)</t>
  </si>
  <si>
    <t>IP 05.55.0200 (/)</t>
  </si>
  <si>
    <t>IP 05.55.0300 (/)</t>
  </si>
  <si>
    <t>IP 05.60.0050 (/)</t>
  </si>
  <si>
    <t>IP 05.60.0150 (/)</t>
  </si>
  <si>
    <t>IP 05.60.0153 (/)</t>
  </si>
  <si>
    <t>IP 05.60.0200 (/)</t>
  </si>
  <si>
    <t>IP 05.60.0203 (/)</t>
  </si>
  <si>
    <t>IP 05.60.0259 (/)</t>
  </si>
  <si>
    <t>IP 10.05.0050 (/)</t>
  </si>
  <si>
    <t>IP 10.05.0100 (/)</t>
  </si>
  <si>
    <t>IP 10.05.0103 (/)</t>
  </si>
  <si>
    <t>IP 10.05.0106 (/)</t>
  </si>
  <si>
    <t>IP 10.05.0203 (A)</t>
  </si>
  <si>
    <t>IP 10.10.0050 (/)</t>
  </si>
  <si>
    <t>IP 10.10.0156 (/)</t>
  </si>
  <si>
    <t>IP 10.10.0300 (A)</t>
  </si>
  <si>
    <t>IP 10.10.0400 (A)</t>
  </si>
  <si>
    <t>IP 10.10.0503 (/)</t>
  </si>
  <si>
    <t>IP 10.10.0550 (/)</t>
  </si>
  <si>
    <t>IP 10.10.0553 (/)</t>
  </si>
  <si>
    <t>IP 10.15.0100 (/)</t>
  </si>
  <si>
    <t>IP 10.20.0050 (/)</t>
  </si>
  <si>
    <t>IP 10.20.0100 (/)</t>
  </si>
  <si>
    <t>IP 10.25.0050 (/)</t>
  </si>
  <si>
    <t>IP 10.25.0100 (/)</t>
  </si>
  <si>
    <t>IP 10.25.0150 (/)</t>
  </si>
  <si>
    <t>IP 10.25.0200 (/)</t>
  </si>
  <si>
    <t>IP 10.25.0300 (/)</t>
  </si>
  <si>
    <t>IP 10.30.0050 (/)</t>
  </si>
  <si>
    <t>IP 10.30.0100 (/)</t>
  </si>
  <si>
    <t>IP 10.30.0150 (/)</t>
  </si>
  <si>
    <t>IP 10.30.0159 (/)</t>
  </si>
  <si>
    <t>IP 10.30.0200 (/)</t>
  </si>
  <si>
    <t>IP 10.30.0250 (/)</t>
  </si>
  <si>
    <t>IP 10.30.0500 (/)</t>
  </si>
  <si>
    <t>IP 10.30.0503 (/)</t>
  </si>
  <si>
    <t>IP 10.30.0506 (/)</t>
  </si>
  <si>
    <t>IP 10.30.0509 (/)</t>
  </si>
  <si>
    <t>IP 10.30.0512 (/)</t>
  </si>
  <si>
    <t>IP 10.30.0515 (/)</t>
  </si>
  <si>
    <t>IP 10.30.0518 (/)</t>
  </si>
  <si>
    <t>IP 10.30.0521 (/)</t>
  </si>
  <si>
    <t>IP 10.30.0524 (/)</t>
  </si>
  <si>
    <t>IP 10.30.0527 (/)</t>
  </si>
  <si>
    <t>IP 10.30.0530 (/)</t>
  </si>
  <si>
    <t>IP 10.30.0532 (/)</t>
  </si>
  <si>
    <t>IP 10.30.0535 (/)</t>
  </si>
  <si>
    <t>IP 10.30.0538 (/)</t>
  </si>
  <si>
    <t>IP 10.30.0555 (/)</t>
  </si>
  <si>
    <t>IP 10.30.0560 (/)</t>
  </si>
  <si>
    <t>IP 10.30.0563 (/)</t>
  </si>
  <si>
    <t>IP 10.30.0660 (/)</t>
  </si>
  <si>
    <t>IP 10.30.0700 (/)</t>
  </si>
  <si>
    <t>IP 10.30.1050 (/)</t>
  </si>
  <si>
    <t>IP 10.30.1100 (/)</t>
  </si>
  <si>
    <t>IP 10.35.0050 (/)</t>
  </si>
  <si>
    <t>IP 10.35.0053 (/)</t>
  </si>
  <si>
    <t>IP 10.35.0056 (/)</t>
  </si>
  <si>
    <t>IP 10.35.0100 (/)</t>
  </si>
  <si>
    <t>IP 10.35.0200 (/)</t>
  </si>
  <si>
    <t>IP 10.35.0312 (/)</t>
  </si>
  <si>
    <t>IP 10.35.0400 (/)</t>
  </si>
  <si>
    <t>IP 10.40.0050 (/)</t>
  </si>
  <si>
    <t>IP 10.40.0100 (/)</t>
  </si>
  <si>
    <t>IP 15.05.0050 (/)</t>
  </si>
  <si>
    <t>IP 15.05.0100 (/)</t>
  </si>
  <si>
    <t>IP 15.05.0150 (/)</t>
  </si>
  <si>
    <t>IP 15.05.0200 (/)</t>
  </si>
  <si>
    <t>IP 15.05.0250 (/)</t>
  </si>
  <si>
    <t>IP 15.05.0300 (/)</t>
  </si>
  <si>
    <t>IP 15.05.0350 (/)</t>
  </si>
  <si>
    <t>IP 15.10.0050 (/)</t>
  </si>
  <si>
    <t>IP 15.10.0100 (/)</t>
  </si>
  <si>
    <t>IP 15.10.0150 (/)</t>
  </si>
  <si>
    <t>IP 15.10.0200 (/)</t>
  </si>
  <si>
    <t>IP 15.10.0250 (/)</t>
  </si>
  <si>
    <t>IP 15.15.0050 (/)</t>
  </si>
  <si>
    <t>IP 15.15.0100 (/)</t>
  </si>
  <si>
    <t>IP 15.20.0100 (/)</t>
  </si>
  <si>
    <t>IP 15.25.0100 (/)</t>
  </si>
  <si>
    <t>IP 15.25.0109 (/)</t>
  </si>
  <si>
    <t>IP 15.25.0112 (/)</t>
  </si>
  <si>
    <t>IP 15.30.0050 (/)</t>
  </si>
  <si>
    <t>IP 15.30.0053 (/)</t>
  </si>
  <si>
    <t>IP 15.30.0059 (/)</t>
  </si>
  <si>
    <t>IP 15.30.0062 (/)</t>
  </si>
  <si>
    <t>IP 15.30.0106 (/)</t>
  </si>
  <si>
    <t>IP 15.30.0153 (/)</t>
  </si>
  <si>
    <t>IP 15.30.0156 (/)</t>
  </si>
  <si>
    <t>IP 15.30.0159 (/)</t>
  </si>
  <si>
    <t>IP 15.30.0206 (/)</t>
  </si>
  <si>
    <t>IP 15.30.0253 (/)</t>
  </si>
  <si>
    <t>IP 15.30.0256 (/)</t>
  </si>
  <si>
    <t>IP 15.30.0259 (/)</t>
  </si>
  <si>
    <t>IP 15.30.0300 (/)</t>
  </si>
  <si>
    <t>IP 15.30.0309 (/)</t>
  </si>
  <si>
    <t>IP 15.35.0300 (/)</t>
  </si>
  <si>
    <t>IP 15.35.0303 (/)</t>
  </si>
  <si>
    <t>IP 15.35.0350 (/)</t>
  </si>
  <si>
    <t>IP 15.35.0400 (/)</t>
  </si>
  <si>
    <t>IP 15.35.0450 (/)</t>
  </si>
  <si>
    <t>IP 15.35.0456 (/)</t>
  </si>
  <si>
    <t>IP 15.35.0459 (/)</t>
  </si>
  <si>
    <t>IP 15.35.0500 (/)</t>
  </si>
  <si>
    <t>IP 15.35.0506 (/)</t>
  </si>
  <si>
    <t>IP 15.35.0550 (/)</t>
  </si>
  <si>
    <t>IP 15.35.0556 (/)</t>
  </si>
  <si>
    <t>IP 15.35.0562 (/)</t>
  </si>
  <si>
    <t>IP 15.35.0600 (/)</t>
  </si>
  <si>
    <t>IP 15.40.0050 (A)</t>
  </si>
  <si>
    <t>IP 15.40.0150 (/)</t>
  </si>
  <si>
    <t>IP 15.40.0190 (/)</t>
  </si>
  <si>
    <t>IP 15.40.0200 (A)</t>
  </si>
  <si>
    <t>IP 15.40.0250 (A)</t>
  </si>
  <si>
    <t>IP 15.40.0300 (/)</t>
  </si>
  <si>
    <t>IP 15.40.0503 (/)</t>
  </si>
  <si>
    <t>IP 15.40.0505 (/)</t>
  </si>
  <si>
    <t>IP 15.40.0512 (A)</t>
  </si>
  <si>
    <t>IP 15.43.0200 (/)</t>
  </si>
  <si>
    <t>IP 15.43.0300 (/)</t>
  </si>
  <si>
    <t>IP 15.45.0050 (/)</t>
  </si>
  <si>
    <t>IP 15.45.0100 (/)</t>
  </si>
  <si>
    <t>IP 15.45.0106 (/)</t>
  </si>
  <si>
    <t>IP 15.45.0109 (/)</t>
  </si>
  <si>
    <t>IP 15.45.0112 (/)</t>
  </si>
  <si>
    <t>IP 15.45.0200 (/)</t>
  </si>
  <si>
    <t>IP 15.45.0300 (/)</t>
  </si>
  <si>
    <t>IP 15.45.0400 (/)</t>
  </si>
  <si>
    <t>IP 15.50.0100 (/)</t>
  </si>
  <si>
    <t>IP 15.50.0150 (/)</t>
  </si>
  <si>
    <t>IP 15.55.0050 (/)</t>
  </si>
  <si>
    <t>IP 15.55.0100 (/)</t>
  </si>
  <si>
    <t>IP 15.55.0125 (/)</t>
  </si>
  <si>
    <t>IP 15.55.0150 (/)</t>
  </si>
  <si>
    <t>IP 15.55.0300 (/)</t>
  </si>
  <si>
    <t>IP 15.55.0350 (/)</t>
  </si>
  <si>
    <t>IP 15.55.0400 (/)</t>
  </si>
  <si>
    <t>IP 15.55.1000 (/)</t>
  </si>
  <si>
    <t>IP 15.60.0100 (/)</t>
  </si>
  <si>
    <t>IP 50.05.0065 (/)</t>
  </si>
  <si>
    <t>IP 50.05.0105 (/)</t>
  </si>
  <si>
    <t>IP 50.05.0157 (/)</t>
  </si>
  <si>
    <t>IP 50.05.0166 (/)</t>
  </si>
  <si>
    <t>IP 50.05.0253 (/)</t>
  </si>
  <si>
    <t>IP 50.05.0285 (/)</t>
  </si>
  <si>
    <t>IP 50.05.0303 (/)</t>
  </si>
  <si>
    <t>IP 50.05.0350 (/)</t>
  </si>
  <si>
    <t>IP 50.05.0400 (/)</t>
  </si>
  <si>
    <t>IP 50.05.0450 (/)</t>
  </si>
  <si>
    <t>IP 50.05.0500 (/)</t>
  </si>
  <si>
    <t>IP 50.05.0550 (/)</t>
  </si>
  <si>
    <t>IP 50.05.0600 (/)</t>
  </si>
  <si>
    <t>IP 50.05.0650 (/)</t>
  </si>
  <si>
    <t>IP 50.05.0700 (/)</t>
  </si>
  <si>
    <t>IP 50.05.0750 (/)</t>
  </si>
  <si>
    <t>IP 50.10.0200 (/)</t>
  </si>
  <si>
    <t>IP 50.10.0203 (/)</t>
  </si>
  <si>
    <t>IP 50.10.0206 (/)</t>
  </si>
  <si>
    <t>IP 50.10.0209 (/)</t>
  </si>
  <si>
    <t>IP 50.10.0250 (/)</t>
  </si>
  <si>
    <t>IP 50.10.0300 (/)</t>
  </si>
  <si>
    <t>IP 50.10.0350 (/)</t>
  </si>
  <si>
    <t>IP 50.15.0409 (/)</t>
  </si>
  <si>
    <t>IP 50.20.0068 (/)</t>
  </si>
  <si>
    <t>IP 50.20.0078 (/)</t>
  </si>
  <si>
    <t>IP 50.20.0112 (/)</t>
  </si>
  <si>
    <t>IP 50.20.0128 (/)</t>
  </si>
  <si>
    <t>IP 50.20.0138 (/)</t>
  </si>
  <si>
    <t>IP 50.20.0218 (/)</t>
  </si>
  <si>
    <t>IP 50.20.0228 (/)</t>
  </si>
  <si>
    <t>IP 50.20.0270 (/)</t>
  </si>
  <si>
    <t>IP 50.20.0278 (/)</t>
  </si>
  <si>
    <t>IP 50.20.0310 (/)</t>
  </si>
  <si>
    <t>IP 50.20.0325 (/)</t>
  </si>
  <si>
    <t>IP 50.20.0340 (/)</t>
  </si>
  <si>
    <t>IP 50.20.0355 (/)</t>
  </si>
  <si>
    <t>IP 50.20.0370 (/)</t>
  </si>
  <si>
    <t>IP 50.20.0395 (/)</t>
  </si>
  <si>
    <t>IP 50.20.0410 (/)</t>
  </si>
  <si>
    <t>IP 50.20.0425 (/)</t>
  </si>
  <si>
    <t>IP 50.20.0440 (/)</t>
  </si>
  <si>
    <t>IP 50.25.0056 (A)</t>
  </si>
  <si>
    <t>IP 50.25.0156 (/)</t>
  </si>
  <si>
    <t>IP 50.25.0162 (/)</t>
  </si>
  <si>
    <t>IP 50.25.0400 (/)</t>
  </si>
  <si>
    <t>IP 50.25.0406 (/)</t>
  </si>
  <si>
    <t>IP 50.25.0408 (/)</t>
  </si>
  <si>
    <t>IP 50.25.0410 (/)</t>
  </si>
  <si>
    <t>IP 50.25.0412 (/)</t>
  </si>
  <si>
    <t>IP 50.25.0418 (/)</t>
  </si>
  <si>
    <t>IP 50.25.0421 (/)</t>
  </si>
  <si>
    <t>IP 50.25.0424 (/)</t>
  </si>
  <si>
    <t>IP 50.25.0427 (/)</t>
  </si>
  <si>
    <t>IP 50.25.0806 (/)</t>
  </si>
  <si>
    <t>IP 50.25.0809 (/)</t>
  </si>
  <si>
    <t>IP 50.25.0812 (/)</t>
  </si>
  <si>
    <t>IP 50.25.0850 (/)</t>
  </si>
  <si>
    <t>IP 50.25.0853 (/)</t>
  </si>
  <si>
    <t>IP 50.25.0900 (/)</t>
  </si>
  <si>
    <t>IP 50.25.0901 (/)</t>
  </si>
  <si>
    <t>IP 50.25.0902 (/)</t>
  </si>
  <si>
    <t>IP 50.25.0903 (/)</t>
  </si>
  <si>
    <t>IP 50.25.1000 (/)</t>
  </si>
  <si>
    <t>IP 50.30.0062 (/)</t>
  </si>
  <si>
    <t>IP 50.30.0153 (/)</t>
  </si>
  <si>
    <t>IP 50.30.0500 (/)</t>
  </si>
  <si>
    <t>IP 50.30.0600 (/)</t>
  </si>
  <si>
    <t>IP 50.35.0050 (/)</t>
  </si>
  <si>
    <t>IP 50.35.0100 (/)</t>
  </si>
  <si>
    <t>IP 50.35.0150 (/)</t>
  </si>
  <si>
    <t>IP 50.35.0200 (/)</t>
  </si>
  <si>
    <t>IP 50.35.0203 (/)</t>
  </si>
  <si>
    <t>IP 50.35.0250 (/)</t>
  </si>
  <si>
    <t>IP 50.35.0300 (/)</t>
  </si>
  <si>
    <t>IP 50.35.0500 (/)</t>
  </si>
  <si>
    <t>IP 50.35.0600 (/)</t>
  </si>
  <si>
    <t>IP 50.35.0650 (/)</t>
  </si>
  <si>
    <t>IP 50.35.0700 (/)</t>
  </si>
  <si>
    <t>IP 50.35.0750 (/)</t>
  </si>
  <si>
    <t>IP 50.40.0050 (/)</t>
  </si>
  <si>
    <t>IP 50.40.0100 (/)</t>
  </si>
  <si>
    <t>IP 50.40.0103 (/)</t>
  </si>
  <si>
    <t>IP 50.40.0106 (/)</t>
  </si>
  <si>
    <t>IP 50.40.0150 (/)</t>
  </si>
  <si>
    <t>IP 50.40.0160 (/)</t>
  </si>
  <si>
    <t>IP 50.40.0200 (/)</t>
  </si>
  <si>
    <t>IP 50.40.0206 (/)</t>
  </si>
  <si>
    <t>IP 50.45.0050 (/)</t>
  </si>
  <si>
    <t>IP 50.45.0100 (/)</t>
  </si>
  <si>
    <t>IP 50.45.0150 (/)</t>
  </si>
  <si>
    <t>IP 50.45.0500 (/)</t>
  </si>
  <si>
    <t>IP 55.05.0050 (/)</t>
  </si>
  <si>
    <t>IP 55.05.0100 (/)</t>
  </si>
  <si>
    <t>IP 55.05.0150 (/)</t>
  </si>
  <si>
    <t>IP 55.10.0050 (/)</t>
  </si>
  <si>
    <t>IP 55.10.0075 (/)</t>
  </si>
  <si>
    <t>IP 55.10.0100 (/)</t>
  </si>
  <si>
    <t>IP 55.10.0125 (/)</t>
  </si>
  <si>
    <t>IP 55.10.0200 (/)</t>
  </si>
  <si>
    <t>IP 55.10.0250 (/)</t>
  </si>
  <si>
    <t>IP 55.10.0300 (/)</t>
  </si>
  <si>
    <t>IP 55.10.0312 (/)</t>
  </si>
  <si>
    <t>IP 55.10.0450 (/)</t>
  </si>
  <si>
    <t>IP 55.10.0512 (/)</t>
  </si>
  <si>
    <t>IP 55.10.0800 (/)</t>
  </si>
  <si>
    <t>IP 55.10.0809 (/)</t>
  </si>
  <si>
    <t>IP 55.10.0812 (/)</t>
  </si>
  <si>
    <t>IP 55.10.0850 (/)</t>
  </si>
  <si>
    <t>IP 55.10.0950 (/)</t>
  </si>
  <si>
    <t>IP 55.10.0959 (/)</t>
  </si>
  <si>
    <t>IP 55.15.0050 (/)</t>
  </si>
  <si>
    <t>IP 55.15.0150 (/)</t>
  </si>
  <si>
    <t>IP 60.05.0050 (/)</t>
  </si>
  <si>
    <t>IP 60.05.0100 (/)</t>
  </si>
  <si>
    <t>IP 60.05.0150 (/)</t>
  </si>
  <si>
    <t>IP 60.10.0050 (/)</t>
  </si>
  <si>
    <t>IP 60.10.0100 (/)</t>
  </si>
  <si>
    <t>IP 60.20.0050 (/)</t>
  </si>
  <si>
    <t>IP 60.20.0100 (/)</t>
  </si>
  <si>
    <t>Retirada de conjunto de aterramento.</t>
  </si>
  <si>
    <t>IP 60.20.0106 (/)</t>
  </si>
  <si>
    <t>IP 60.20.0112 (/)</t>
  </si>
  <si>
    <t>IP 60.20.0150 (/)</t>
  </si>
  <si>
    <t>IP 60.20.0200 (/)</t>
  </si>
  <si>
    <t>IP 60.20.0250 (/)</t>
  </si>
  <si>
    <t>Retirada de equipamento do comando de circuito.</t>
  </si>
  <si>
    <t>IP 60.20.0300 (/)</t>
  </si>
  <si>
    <t>IP 60.20.0350 (/)</t>
  </si>
  <si>
    <t>IP 60.20.0356 (/)</t>
  </si>
  <si>
    <t>IP 60.20.0362 (/)</t>
  </si>
  <si>
    <t>IP 60.20.0368 (/)</t>
  </si>
  <si>
    <t>IP 60.20.0374 (/)</t>
  </si>
  <si>
    <t>IP 60.20.0400 (/)</t>
  </si>
  <si>
    <t>IP 60.20.0450 (/)</t>
  </si>
  <si>
    <t>Retirada de projetor, instalado em teto, piso, parede ou poste.</t>
  </si>
  <si>
    <t>IP 60.20.0456 (/)</t>
  </si>
  <si>
    <t>IP 60.20.0462 (/)</t>
  </si>
  <si>
    <t>IP 60.20.0468 (/)</t>
  </si>
  <si>
    <t>IP 60.20.0500 (/)</t>
  </si>
  <si>
    <t>IP 60.20.0506 (/)</t>
  </si>
  <si>
    <t>IP 60.20.0512 (/)</t>
  </si>
  <si>
    <t>IP 60.20.0518 (/)</t>
  </si>
  <si>
    <t>IP 60.20.0550 (/)</t>
  </si>
  <si>
    <t>Retirada de poste de madeira.</t>
  </si>
  <si>
    <t>IP 60.20.0600 (/)</t>
  </si>
  <si>
    <t>IP 60.20.0650 (/)</t>
  </si>
  <si>
    <t>IP 60.20.0700 (/)</t>
  </si>
  <si>
    <t>IP 60.20.0706 (/)</t>
  </si>
  <si>
    <t>IP 60.20.0712 (/)</t>
  </si>
  <si>
    <t>IP 60.20.0750 (/)</t>
  </si>
  <si>
    <t>IP 60.20.0800 (/)</t>
  </si>
  <si>
    <t>IP 60.20.0850 (/)</t>
  </si>
  <si>
    <t>IP 60.20.0856 (/)</t>
  </si>
  <si>
    <t>IP 60.20.0900 (/)</t>
  </si>
  <si>
    <t>IP 60.20.0915 (/)</t>
  </si>
  <si>
    <t>IP 60.20.0930 (/)</t>
  </si>
  <si>
    <t>IP 60.20.0945 (/)</t>
  </si>
  <si>
    <t>IP 60.20.0960 (/)</t>
  </si>
  <si>
    <t>IP 60.20.1010 (/)</t>
  </si>
  <si>
    <t>IP 60.20.1025 (/)</t>
  </si>
  <si>
    <t>IP 99.99.0050 (/)</t>
  </si>
  <si>
    <t>IP 99.99.0100 (/)</t>
  </si>
  <si>
    <t>IP 99.99.0150 (/)</t>
  </si>
  <si>
    <t>IP 99.99.0152 (/)</t>
  </si>
  <si>
    <t>IT 02.05.0100 (/)</t>
  </si>
  <si>
    <t>IT 02.05.0201 (/)</t>
  </si>
  <si>
    <t>IT 05.05.0050 (/)</t>
  </si>
  <si>
    <t>IT 05.05.0053 (/)</t>
  </si>
  <si>
    <t>IT 05.05.0056 (/)</t>
  </si>
  <si>
    <t>IT 05.05.0100 (/)</t>
  </si>
  <si>
    <t>IT 05.05.0103 (/)</t>
  </si>
  <si>
    <t>IT 05.05.0106 (/)</t>
  </si>
  <si>
    <t>IT 05.10.0100 (A)</t>
  </si>
  <si>
    <t>IT 05.10.0103 (A)</t>
  </si>
  <si>
    <t>IT 05.10.0106 (A)</t>
  </si>
  <si>
    <t>IT 05.10.0109 (A)</t>
  </si>
  <si>
    <t>IT 05.10.0112 (A)</t>
  </si>
  <si>
    <t>IT 05.10.0115 (A)</t>
  </si>
  <si>
    <t>IT 05.10.0118 (A)</t>
  </si>
  <si>
    <t>IT 05.10.0121 (A)</t>
  </si>
  <si>
    <t>IT 05.10.0124 (A)</t>
  </si>
  <si>
    <t>IT 05.10.0150 (A)</t>
  </si>
  <si>
    <t>IT 05.10.0153 (A)</t>
  </si>
  <si>
    <t>IT 05.10.0156 (A)</t>
  </si>
  <si>
    <t>IT 05.10.0159 (A)</t>
  </si>
  <si>
    <t>IT 05.10.0162 (A)</t>
  </si>
  <si>
    <t>IT 05.10.0165 (A)</t>
  </si>
  <si>
    <t>IT 05.10.0168 (A)</t>
  </si>
  <si>
    <t>IT 05.15.0050 (/)</t>
  </si>
  <si>
    <t>IT 05.15.0200 (/)</t>
  </si>
  <si>
    <t>IT 05.15.0203 (/)</t>
  </si>
  <si>
    <t>IT 05.15.0220 (/)</t>
  </si>
  <si>
    <t>IT 05.15.0223 (/)</t>
  </si>
  <si>
    <t>IT 05.15.0250 (/)</t>
  </si>
  <si>
    <t>IT 05.15.0253 (/)</t>
  </si>
  <si>
    <t>IT 05.15.0270 (/)</t>
  </si>
  <si>
    <t>IT 05.15.0600 (/)</t>
  </si>
  <si>
    <t>IT 05.15.0603 (/)</t>
  </si>
  <si>
    <t>IT 05.15.0670 (/)</t>
  </si>
  <si>
    <t>IT 05.15.0673 (/)</t>
  </si>
  <si>
    <t>IT 05.15.0700 (/)</t>
  </si>
  <si>
    <t>IT 05.15.0800 (/)</t>
  </si>
  <si>
    <t>IT 05.15.0900 (/)</t>
  </si>
  <si>
    <t>IT 05.20.0050 (/)</t>
  </si>
  <si>
    <t>IT 05.20.0100 (A)</t>
  </si>
  <si>
    <t>IT 05.20.0500 (/)</t>
  </si>
  <si>
    <t>IT 05.25.0050 (/)</t>
  </si>
  <si>
    <t>IT 05.25.0053 (A)</t>
  </si>
  <si>
    <t>IT 05.25.0056 (/)</t>
  </si>
  <si>
    <t>IT 05.25.0059 (/)</t>
  </si>
  <si>
    <t>IT 05.25.0062 (/)</t>
  </si>
  <si>
    <t>IT 05.25.0065 (/)</t>
  </si>
  <si>
    <t>IT 05.30.0150 (A)</t>
  </si>
  <si>
    <t>IT 05.35.0050 (/)</t>
  </si>
  <si>
    <t>IT 05.35.0230 (/)</t>
  </si>
  <si>
    <t>IT 05.35.0500 (/)</t>
  </si>
  <si>
    <t>IT 05.35.0600 (/)</t>
  </si>
  <si>
    <t>IT 05.50.0050 (A)</t>
  </si>
  <si>
    <t>IT 05.50.0100 (A)</t>
  </si>
  <si>
    <t>IT 05.50.0150 (A)</t>
  </si>
  <si>
    <t>IT 05.55.0050 (A)</t>
  </si>
  <si>
    <t>IT 05.55.0053 (A)</t>
  </si>
  <si>
    <t>IT 05.55.0056 (A)</t>
  </si>
  <si>
    <t>IT 05.55.0059 (A)</t>
  </si>
  <si>
    <t>IT 05.55.0062 (A)</t>
  </si>
  <si>
    <t>IT 05.55.0065 (A)</t>
  </si>
  <si>
    <t>IT 05.55.0068 (A)</t>
  </si>
  <si>
    <t>IT 05.55.0071 (A)</t>
  </si>
  <si>
    <t>IT 05.55.0074 (A)</t>
  </si>
  <si>
    <t>IT 05.55.0115 (/)</t>
  </si>
  <si>
    <t>IT 05.55.0118 (/)</t>
  </si>
  <si>
    <t>IT 05.60.0050 (B)</t>
  </si>
  <si>
    <t>IT 05.60.0053 (B)</t>
  </si>
  <si>
    <t>IT 05.60.0056 (B)</t>
  </si>
  <si>
    <t>IT 05.60.0059 (B)</t>
  </si>
  <si>
    <t>IT 05.60.0062 (B)</t>
  </si>
  <si>
    <t>IT 05.60.0065 (B)</t>
  </si>
  <si>
    <t>IT 05.60.0068 (B)</t>
  </si>
  <si>
    <t>IT 05.60.0071 (B)</t>
  </si>
  <si>
    <t>IT 05.60.0074 (B)</t>
  </si>
  <si>
    <t>IT 05.65.0515 (/)</t>
  </si>
  <si>
    <t>IT 05.65.0518 (/)</t>
  </si>
  <si>
    <t>IT 05.65.0521 (/)</t>
  </si>
  <si>
    <t>IT 05.65.0562 (/)</t>
  </si>
  <si>
    <t>IT 05.65.0580 (/)</t>
  </si>
  <si>
    <t>IT 05.65.0600 (/)</t>
  </si>
  <si>
    <t>IT 05.65.0625 (/)</t>
  </si>
  <si>
    <t>IT 05.65.0631 (/)</t>
  </si>
  <si>
    <t>IT 05.65.0647 (/)</t>
  </si>
  <si>
    <t>IT 05.65.0650 (/)</t>
  </si>
  <si>
    <t>IT 05.65.0660 (/)</t>
  </si>
  <si>
    <t>IT 05.65.0680 (/)</t>
  </si>
  <si>
    <t>IT 05.65.0721 (/)</t>
  </si>
  <si>
    <t>IT 05.65.0750 (/)</t>
  </si>
  <si>
    <t>IT 05.65.0762 (/)</t>
  </si>
  <si>
    <t>IT 05.65.0800 (/)</t>
  </si>
  <si>
    <t>IT 05.70.0100 (/)</t>
  </si>
  <si>
    <t>IT 05.70.0103 (/)</t>
  </si>
  <si>
    <t>IT 05.70.0106 (/)</t>
  </si>
  <si>
    <t>IT 05.75.0050 (A)</t>
  </si>
  <si>
    <t>IT 05.75.0053 (A)</t>
  </si>
  <si>
    <t>IT 05.75.0056 (A)</t>
  </si>
  <si>
    <t>IT 05.75.0062 (A)</t>
  </si>
  <si>
    <t>IT 05.75.0100 (A)</t>
  </si>
  <si>
    <t>IT 05.95.0053 (/)</t>
  </si>
  <si>
    <t>IT 05.95.0100 (/)</t>
  </si>
  <si>
    <t>IT 05.95.0103 (/)</t>
  </si>
  <si>
    <t>IT 05.95.0106 (/)</t>
  </si>
  <si>
    <t>IT 05.95.0109 (/)</t>
  </si>
  <si>
    <t>IT 05.95.0112 (/)</t>
  </si>
  <si>
    <t>IT 05.95.0115 (/)</t>
  </si>
  <si>
    <t>IT 05.95.0118 (/)</t>
  </si>
  <si>
    <t>IT 05.95.0121 (/)</t>
  </si>
  <si>
    <t>IT 05.95.0124 (/)</t>
  </si>
  <si>
    <t>IT 05.98.0050 (/)</t>
  </si>
  <si>
    <t>IT 05.98.0100 (/)</t>
  </si>
  <si>
    <t>IT 05.98.0162 (/)</t>
  </si>
  <si>
    <t>IT 05.98.0200 (/)</t>
  </si>
  <si>
    <t>IT 05.98.0262 (/)</t>
  </si>
  <si>
    <t>IT 05.98.0265 (/)</t>
  </si>
  <si>
    <t>IT 05.98.0268 (/)</t>
  </si>
  <si>
    <t>IT 10.05.0050 (/)</t>
  </si>
  <si>
    <t>IT 10.05.0100 (/)</t>
  </si>
  <si>
    <t>IT 10.10.0050 (/)</t>
  </si>
  <si>
    <t>IT 10.10.0100 (/)</t>
  </si>
  <si>
    <t>IT 10.10.0150 (/)</t>
  </si>
  <si>
    <t>IT 10.10.0200 (/)</t>
  </si>
  <si>
    <t>IT 10.15.0050 (/)</t>
  </si>
  <si>
    <t>IT 10.15.0250 (A)</t>
  </si>
  <si>
    <t>IT 10.15.0300 (B)</t>
  </si>
  <si>
    <t>IT 10.15.0500 (A)</t>
  </si>
  <si>
    <t>IT 10.20.0050 (A)</t>
  </si>
  <si>
    <t>IT 10.25.0050 (/)</t>
  </si>
  <si>
    <t>IT 10.25.0053 (/)</t>
  </si>
  <si>
    <t>IT 10.25.0056 (/)</t>
  </si>
  <si>
    <t>IT 10.25.0300 (/)</t>
  </si>
  <si>
    <t>IT 10.25.0303 (/)</t>
  </si>
  <si>
    <t>IT 10.25.0306 (/)</t>
  </si>
  <si>
    <t>IT 10.25.0350 (/)</t>
  </si>
  <si>
    <t>IT 10.25.0400 (/)</t>
  </si>
  <si>
    <t>IT 10.25.0450 (/)</t>
  </si>
  <si>
    <t>IT 10.30.0050 (/)</t>
  </si>
  <si>
    <t>IT 10.30.0053 (/)</t>
  </si>
  <si>
    <t>IT 10.30.0056 (/)</t>
  </si>
  <si>
    <t>IT 10.30.0059 (/)</t>
  </si>
  <si>
    <t>IT 10.30.0062 (/)</t>
  </si>
  <si>
    <t>IT 10.30.0065 (/)</t>
  </si>
  <si>
    <t>IT 10.30.0068 (/)</t>
  </si>
  <si>
    <t>IT 10.30.0071 (/)</t>
  </si>
  <si>
    <t>IT 10.30.0074 (/)</t>
  </si>
  <si>
    <t>IT 10.30.0109 (A)</t>
  </si>
  <si>
    <t>IT 10.30.0112 (A)</t>
  </si>
  <si>
    <t>IT 10.30.0150 (/)</t>
  </si>
  <si>
    <t>IT 10.30.0153 (/)</t>
  </si>
  <si>
    <t>IT 10.30.0156 (/)</t>
  </si>
  <si>
    <t>IT 10.30.0215 (/)</t>
  </si>
  <si>
    <t>IT 10.35.0050 (/)</t>
  </si>
  <si>
    <t>IT 10.35.0303 (/)</t>
  </si>
  <si>
    <t>IT 10.35.0306 (/)</t>
  </si>
  <si>
    <t>IT 10.35.0309 (/)</t>
  </si>
  <si>
    <t>IT 10.35.0312 (/)</t>
  </si>
  <si>
    <t>IT 10.35.0315 (/)</t>
  </si>
  <si>
    <t>IT 10.35.0321 (/)</t>
  </si>
  <si>
    <t>IT 10.35.0324 (/)</t>
  </si>
  <si>
    <t>IT 10.35.0503 (/)</t>
  </si>
  <si>
    <t>IT 10.35.0506 (/)</t>
  </si>
  <si>
    <t>IT 10.35.0512 (/)</t>
  </si>
  <si>
    <t>IT 10.35.0515 (/)</t>
  </si>
  <si>
    <t>IT 10.35.0550 (/)</t>
  </si>
  <si>
    <t>IT 10.35.0603 (/)</t>
  </si>
  <si>
    <t>IT 10.35.0606 (/)</t>
  </si>
  <si>
    <t>IT 10.35.0609 (/)</t>
  </si>
  <si>
    <t>IT 10.35.0612 (/)</t>
  </si>
  <si>
    <t>IT 10.35.0615 (/)</t>
  </si>
  <si>
    <t>IT 10.35.0618 (/)</t>
  </si>
  <si>
    <t>IT 10.35.0621 (/)</t>
  </si>
  <si>
    <t>IT 10.35.0624 (/)</t>
  </si>
  <si>
    <t>IT 10.40.0050 (B)</t>
  </si>
  <si>
    <t>Ligacao domiciliar de agua, compreendendo: colar de tomada, tubo, registro de esfera e caixa para registro.</t>
  </si>
  <si>
    <t>IT 10.40.0053 (A)</t>
  </si>
  <si>
    <t>IT 10.40.0056 (A)</t>
  </si>
  <si>
    <t>IT 10.40.0059 (A)</t>
  </si>
  <si>
    <t>IT 10.40.0062 (A)</t>
  </si>
  <si>
    <t>IT 10.45.0050 (/)</t>
  </si>
  <si>
    <t>IT 10.45.0100 (/)</t>
  </si>
  <si>
    <t>IT 10.50.0050 (A)</t>
  </si>
  <si>
    <t>IT 10.50.0100 (A)</t>
  </si>
  <si>
    <t>IT 10.50.0150 (A)</t>
  </si>
  <si>
    <t>IT 10.99.0050 (/)</t>
  </si>
  <si>
    <t>IT 15.05.0050 (/)</t>
  </si>
  <si>
    <t>IT 15.05.0100 (A)</t>
  </si>
  <si>
    <t>IT 15.05.0103 (/)</t>
  </si>
  <si>
    <t>IT 15.05.0106 (A)</t>
  </si>
  <si>
    <t>IT 15.05.0109 (A)</t>
  </si>
  <si>
    <t>IT 15.05.0112 (B)</t>
  </si>
  <si>
    <t>IT 15.05.0115 (A)</t>
  </si>
  <si>
    <t>IT 15.05.0156 (/)</t>
  </si>
  <si>
    <t>IT 15.05.0159 (/)</t>
  </si>
  <si>
    <t>IT 15.05.0162 (/)</t>
  </si>
  <si>
    <t>IT 15.05.0165 (A)</t>
  </si>
  <si>
    <t>IT 15.10.0050 (/)</t>
  </si>
  <si>
    <t>IT 15.10.0100 (/)</t>
  </si>
  <si>
    <t>IT 15.10.0150 (/)</t>
  </si>
  <si>
    <t>IT 15.10.0203 (/)</t>
  </si>
  <si>
    <t>IT 15.10.0206 (/)</t>
  </si>
  <si>
    <t>IT 15.10.0209 (/)</t>
  </si>
  <si>
    <t>IT 15.10.0250 (/)</t>
  </si>
  <si>
    <t>IT 15.10.0253 (/)</t>
  </si>
  <si>
    <t>IT 15.10.0256 (/)</t>
  </si>
  <si>
    <t>IT 15.10.0303 (/)</t>
  </si>
  <si>
    <t>IT 15.10.0306 (/)</t>
  </si>
  <si>
    <t>IT 15.10.0309 (/)</t>
  </si>
  <si>
    <t>IT 15.10.0318 (/)</t>
  </si>
  <si>
    <t>IT 15.10.0350 (/)</t>
  </si>
  <si>
    <t>IT 15.10.0400 (/)</t>
  </si>
  <si>
    <t>IT 15.10.0403 (/)</t>
  </si>
  <si>
    <t>IT 15.10.0450 (/)</t>
  </si>
  <si>
    <t>IT 15.10.0500 (/)</t>
  </si>
  <si>
    <t>IT 15.10.0556 (/)</t>
  </si>
  <si>
    <t>IT 15.10.0559 (/)</t>
  </si>
  <si>
    <t>IT 15.10.0600 (/)</t>
  </si>
  <si>
    <t>IT 15.10.0603 (/)</t>
  </si>
  <si>
    <t>IT 15.20.0100 (/)</t>
  </si>
  <si>
    <t>IT 15.20.0150 (/)</t>
  </si>
  <si>
    <t>IT 15.20.0200 (/)</t>
  </si>
  <si>
    <t>IT 15.20.0250 (/)</t>
  </si>
  <si>
    <t>IT 15.20.0500 (/)</t>
  </si>
  <si>
    <t>IT 15.25.0050 (A)</t>
  </si>
  <si>
    <t>IT 15.25.0053 (A)</t>
  </si>
  <si>
    <t>IT 15.25.0056 (B)</t>
  </si>
  <si>
    <t>IT 15.25.0100 (A)</t>
  </si>
  <si>
    <t>IT 15.25.0103 (A)</t>
  </si>
  <si>
    <t>IT 15.25.0150 (A)</t>
  </si>
  <si>
    <t>IT 15.30.0050 (/)</t>
  </si>
  <si>
    <t>IT 15.30.0100 (/)</t>
  </si>
  <si>
    <t>IT 15.30.0103 (/)</t>
  </si>
  <si>
    <t>IT 15.30.0106 (/)</t>
  </si>
  <si>
    <t>IT 15.35.0050 (/)</t>
  </si>
  <si>
    <t>IT 15.35.0100 (/)</t>
  </si>
  <si>
    <t>IT 15.35.0150 (A)</t>
  </si>
  <si>
    <t>IT 15.35.0153 (B)</t>
  </si>
  <si>
    <t>IT 15.40.0050 (A)</t>
  </si>
  <si>
    <t>IT 15.40.0100 (A)</t>
  </si>
  <si>
    <t>IT 15.45.0050 (/)</t>
  </si>
  <si>
    <t>IT 15.45.0100 (/)</t>
  </si>
  <si>
    <t>IT 15.45.0150 (/)</t>
  </si>
  <si>
    <t>IT 15.45.0200 (A)</t>
  </si>
  <si>
    <t>IT 15.50.0200 (A)</t>
  </si>
  <si>
    <t>IT 15.55.0050 (/)</t>
  </si>
  <si>
    <t>IT 15.60.0050 (/)</t>
  </si>
  <si>
    <t>IT 15.60.0053 (/)</t>
  </si>
  <si>
    <t>IT 15.60.0056 (/)</t>
  </si>
  <si>
    <t>IT 15.60.0059 (/)</t>
  </si>
  <si>
    <t>IT 15.60.0062 (/)</t>
  </si>
  <si>
    <t>IT 15.60.0065 (/)</t>
  </si>
  <si>
    <t>IT 15.60.0100 (/)</t>
  </si>
  <si>
    <t>IT 15.60.0103 (B)</t>
  </si>
  <si>
    <t>IT 15.60.0106 (/)</t>
  </si>
  <si>
    <t>IT 15.60.0109 (/)</t>
  </si>
  <si>
    <t>IT 15.60.0150 (/)</t>
  </si>
  <si>
    <t>IT 15.60.0153 (/)</t>
  </si>
  <si>
    <t>IT 15.60.0156 (/)</t>
  </si>
  <si>
    <t>IT 15.60.0500 (/)</t>
  </si>
  <si>
    <t>IT 15.60.0550 (/)</t>
  </si>
  <si>
    <t>IT 15.65.0050 (/)</t>
  </si>
  <si>
    <t>IT 15.65.0053 (/)</t>
  </si>
  <si>
    <t>IT 15.65.0100 (/)</t>
  </si>
  <si>
    <t>IT 15.65.0150 (/)</t>
  </si>
  <si>
    <t>IT 20.05.0100 (/)</t>
  </si>
  <si>
    <t>IT 20.05.0150 (A)</t>
  </si>
  <si>
    <t>IT 20.05.0200 (/)</t>
  </si>
  <si>
    <t>IT 20.05.0209 (/)</t>
  </si>
  <si>
    <t>IT 20.05.0250 (/)</t>
  </si>
  <si>
    <t>IT 20.05.0300 (/)</t>
  </si>
  <si>
    <t>IT 20.05.0350 (/)</t>
  </si>
  <si>
    <t>IT 20.05.0353 (/)</t>
  </si>
  <si>
    <t>IT 20.05.0400 (/)</t>
  </si>
  <si>
    <t>IT 20.05.0403 (/)</t>
  </si>
  <si>
    <t>IT 20.05.0453 (/)</t>
  </si>
  <si>
    <t>IT 20.05.0500 (/)</t>
  </si>
  <si>
    <t>IT 20.05.0553 (A)</t>
  </si>
  <si>
    <t>IT 20.05.0600 (/)</t>
  </si>
  <si>
    <t>IT 20.05.0650 (A)</t>
  </si>
  <si>
    <t>IT 20.05.0750 (/)</t>
  </si>
  <si>
    <t>IT 20.05.0759 (/)</t>
  </si>
  <si>
    <t>IT 20.05.0800 (A)</t>
  </si>
  <si>
    <t>IT 20.05.0850 (/)</t>
  </si>
  <si>
    <t>IT 20.05.0853 (A)</t>
  </si>
  <si>
    <t>IT 20.05.0860 (A)</t>
  </si>
  <si>
    <t>IT 20.05.0900 (/)</t>
  </si>
  <si>
    <t>IT 20.05.0903 (/)</t>
  </si>
  <si>
    <t>IT 20.05.0950 (/)</t>
  </si>
  <si>
    <t>IT 20.05.1000 (A)</t>
  </si>
  <si>
    <t>IT 20.05.1050 (/)</t>
  </si>
  <si>
    <t>IT 20.05.1106 (/)</t>
  </si>
  <si>
    <t>IT 20.05.1109 (A)</t>
  </si>
  <si>
    <t>IT 20.05.1153 (A)</t>
  </si>
  <si>
    <t>IT 20.05.1159 (A)</t>
  </si>
  <si>
    <t>IT 20.05.1162 (/)</t>
  </si>
  <si>
    <t>IT 20.10.0050 (/)</t>
  </si>
  <si>
    <t>IT 25.02.0050 (/)</t>
  </si>
  <si>
    <t>IT 25.02.0100 (/)</t>
  </si>
  <si>
    <t>IT 25.02.0150 (/)</t>
  </si>
  <si>
    <t>IT 25.02.0200 (/)</t>
  </si>
  <si>
    <t>IT 25.04.0050 (A)</t>
  </si>
  <si>
    <t>IT 25.04.0053 (A)</t>
  </si>
  <si>
    <t>IT 25.04.0056 (A)</t>
  </si>
  <si>
    <t>IT 25.04.0059 (A)</t>
  </si>
  <si>
    <t>IT 25.04.0062 (A)</t>
  </si>
  <si>
    <t>IT 25.04.0065 (A)</t>
  </si>
  <si>
    <t>IT 25.04.0068 (A)</t>
  </si>
  <si>
    <t>IT 25.04.0071 (A)</t>
  </si>
  <si>
    <t>IT 25.06.0053 (/)</t>
  </si>
  <si>
    <t>IT 25.06.0056 (/)</t>
  </si>
  <si>
    <t>IT 25.08.0050 (A)</t>
  </si>
  <si>
    <t>IT 25.08.0053 (A)</t>
  </si>
  <si>
    <t>IT 25.08.0056 (A)</t>
  </si>
  <si>
    <t>IT 25.10.0056 (/)</t>
  </si>
  <si>
    <t>IT 25.10.0062 (/)</t>
  </si>
  <si>
    <t>IT 25.10.0065 (A)</t>
  </si>
  <si>
    <t>IT 25.10.0068 (/)</t>
  </si>
  <si>
    <t>IT 25.10.0071 (/)</t>
  </si>
  <si>
    <t>IT 25.10.0106 (/)</t>
  </si>
  <si>
    <t>IT 25.10.0112 (/)</t>
  </si>
  <si>
    <t>IT 25.10.0115 (/)</t>
  </si>
  <si>
    <t>IT 25.10.0118 (/)</t>
  </si>
  <si>
    <t>IT 25.10.0121 (/)</t>
  </si>
  <si>
    <t>IT 25.10.0156 (/)</t>
  </si>
  <si>
    <t>IT 25.10.0159 (/)</t>
  </si>
  <si>
    <t>IT 25.10.0162 (/)</t>
  </si>
  <si>
    <t>IT 25.10.0165 (/)</t>
  </si>
  <si>
    <t>IT 25.12.0050 (/)</t>
  </si>
  <si>
    <t>IT 25.12.0100 (/)</t>
  </si>
  <si>
    <t>IT 25.12.0150 (/)</t>
  </si>
  <si>
    <t>IT 25.12.0200 (/)</t>
  </si>
  <si>
    <t>IT 25.12.0300 (/)</t>
  </si>
  <si>
    <t>IT 25.13.0200 (/)</t>
  </si>
  <si>
    <t>IT 25.13.0500 (/)</t>
  </si>
  <si>
    <t>IT 25.13.0700 (/)</t>
  </si>
  <si>
    <t>IT 25.13.1200 (/)</t>
  </si>
  <si>
    <t>IT 25.13.1300 (/)</t>
  </si>
  <si>
    <t>IT 25.14.0053 (A)</t>
  </si>
  <si>
    <t>IT 25.14.0056 (A)</t>
  </si>
  <si>
    <t>IT 25.14.0059 (A)</t>
  </si>
  <si>
    <t>IT 25.14.0062 (A)</t>
  </si>
  <si>
    <t>IT 25.14.0065 (/)</t>
  </si>
  <si>
    <t>IT 25.14.0068 (A)</t>
  </si>
  <si>
    <t>IT 25.14.0071 (/)</t>
  </si>
  <si>
    <t>IT 25.14.0074 (A)</t>
  </si>
  <si>
    <t>IT 25.14.0077 (A)</t>
  </si>
  <si>
    <t>IT 25.14.0109 (A)</t>
  </si>
  <si>
    <t>IT 25.16.0050 (/)</t>
  </si>
  <si>
    <t>IT 25.16.0150 (/)</t>
  </si>
  <si>
    <t>IT 25.18.0050 (A)</t>
  </si>
  <si>
    <t>IT 25.18.0100 (A)</t>
  </si>
  <si>
    <t>IT 25.18.0150 (/)</t>
  </si>
  <si>
    <t>IT 25.18.0250 (/)</t>
  </si>
  <si>
    <t>IT 25.20.0050 (/)</t>
  </si>
  <si>
    <t>IT 25.20.0100 (/)</t>
  </si>
  <si>
    <t>IT 25.20.0103 (/)</t>
  </si>
  <si>
    <t>IT 25.20.0106 (/)</t>
  </si>
  <si>
    <t>IT 25.20.0150 (A)</t>
  </si>
  <si>
    <t>IT 25.20.0200 (/)</t>
  </si>
  <si>
    <t>IT 25.20.0250 (/)</t>
  </si>
  <si>
    <t>IT 25.20.0300 (/)</t>
  </si>
  <si>
    <t>IT 25.20.0303 (/)</t>
  </si>
  <si>
    <t>IT 25.20.0350 (/)</t>
  </si>
  <si>
    <t>IT 25.20.0353 (/)</t>
  </si>
  <si>
    <t>IT 25.20.0400 (/)</t>
  </si>
  <si>
    <t>IT 25.20.0403 (/)</t>
  </si>
  <si>
    <t>IT 25.20.0450 (/)</t>
  </si>
  <si>
    <t>IT 25.20.0501 (/)</t>
  </si>
  <si>
    <t>IT 25.20.0504 (/)</t>
  </si>
  <si>
    <t>IT 25.22.0050 (/)</t>
  </si>
  <si>
    <t>IT 25.22.0053 (/)</t>
  </si>
  <si>
    <t>IT 25.22.0100 (/)</t>
  </si>
  <si>
    <t>IT 25.22.0150 (A)</t>
  </si>
  <si>
    <t>IT 25.22.0500 (A)</t>
  </si>
  <si>
    <t>IT 25.22.0550 (/)</t>
  </si>
  <si>
    <t>IT 25.24.0050 (A)</t>
  </si>
  <si>
    <t>IT 25.26.0025 (/)</t>
  </si>
  <si>
    <t>IT 25.26.0050 (A)</t>
  </si>
  <si>
    <t>IT 25.26.0100 (A)</t>
  </si>
  <si>
    <t>IT 25.26.0103 (A)</t>
  </si>
  <si>
    <t>IT 25.26.0109 (A)</t>
  </si>
  <si>
    <t>IT 25.26.0112 (/)</t>
  </si>
  <si>
    <t>IT 25.26.0115 (/)</t>
  </si>
  <si>
    <t>IT 25.26.0118 (A)</t>
  </si>
  <si>
    <t>IT 25.26.0150 (A)</t>
  </si>
  <si>
    <t>IT 25.26.0200 (/)</t>
  </si>
  <si>
    <t>IT 25.26.0250 (/)</t>
  </si>
  <si>
    <t>IT 25.26.0300 (/)</t>
  </si>
  <si>
    <t>IT 25.26.0350 (/)</t>
  </si>
  <si>
    <t>IT 25.26.0353 (/)</t>
  </si>
  <si>
    <t>IT 25.26.0500 (/)</t>
  </si>
  <si>
    <t>IT 25.28.0050 (/)</t>
  </si>
  <si>
    <t>IT 25.28.0053 (/)</t>
  </si>
  <si>
    <t>IT 25.28.0056 (/)</t>
  </si>
  <si>
    <t>IT 25.28.0059 (/)</t>
  </si>
  <si>
    <t>IT 25.28.0100 (A)</t>
  </si>
  <si>
    <t>IT 25.28.0150 (/)</t>
  </si>
  <si>
    <t>IT 25.28.0200 (/)</t>
  </si>
  <si>
    <t>IT 25.32.0053 (/)</t>
  </si>
  <si>
    <t>IT 25.32.0056 (/)</t>
  </si>
  <si>
    <t>IT 25.32.0059 (/)</t>
  </si>
  <si>
    <t>IT 25.32.0062 (/)</t>
  </si>
  <si>
    <t>IT 25.32.0065 (/)</t>
  </si>
  <si>
    <t>IT 25.32.0068 (/)</t>
  </si>
  <si>
    <t>IT 25.32.0074 (/)</t>
  </si>
  <si>
    <t>IT 25.32.0080 (/)</t>
  </si>
  <si>
    <t>IT 25.32.0083 (/)</t>
  </si>
  <si>
    <t>IT 25.32.0503 (A)</t>
  </si>
  <si>
    <t>IT 25.34.0053 (/)</t>
  </si>
  <si>
    <t>IT 25.34.0059 (/)</t>
  </si>
  <si>
    <t>IT 25.34.0068 (/)</t>
  </si>
  <si>
    <t>IT 25.34.0071 (/)</t>
  </si>
  <si>
    <t>IT 25.34.0077 (A)</t>
  </si>
  <si>
    <t>IT 25.34.0080 (/)</t>
  </si>
  <si>
    <t>IT 25.34.0086 (/)</t>
  </si>
  <si>
    <t>IT 25.34.0089 (A)</t>
  </si>
  <si>
    <t>IT 25.34.0092 (A)</t>
  </si>
  <si>
    <t>IT 25.34.0095 (A)</t>
  </si>
  <si>
    <t>IT 25.34.0098 (A)</t>
  </si>
  <si>
    <t>IT 25.34.0101 (A)</t>
  </si>
  <si>
    <t>IT 25.34.0265 (/)</t>
  </si>
  <si>
    <t>IT 25.34.0321 (/)</t>
  </si>
  <si>
    <t>IT 25.34.0357 (/)</t>
  </si>
  <si>
    <t>IT 25.34.0358 (/)</t>
  </si>
  <si>
    <t>IT 25.34.0359 (/)</t>
  </si>
  <si>
    <t>IT 25.34.0361 (/)</t>
  </si>
  <si>
    <t>IT 25.34.0364 (/)</t>
  </si>
  <si>
    <t>IT 25.34.0367 (/)</t>
  </si>
  <si>
    <t>IT 25.34.0370 (/)</t>
  </si>
  <si>
    <t>IT 25.34.0373 (/)</t>
  </si>
  <si>
    <t>IT 25.34.0376 (/)</t>
  </si>
  <si>
    <t>IT 25.34.0379 (A)</t>
  </si>
  <si>
    <t>IT 25.34.0382 (A)</t>
  </si>
  <si>
    <t>IT 25.34.0388 (A)</t>
  </si>
  <si>
    <t>IT 25.36.0050 (/)</t>
  </si>
  <si>
    <t>IT 25.38.0059 (A)</t>
  </si>
  <si>
    <t>IT 25.38.0071 (A)</t>
  </si>
  <si>
    <t>IT 25.38.0100 (A)</t>
  </si>
  <si>
    <t>IT 25.38.0103 (A)</t>
  </si>
  <si>
    <t>IT 25.38.0166 (A)</t>
  </si>
  <si>
    <t>IT 25.38.0300 (/)</t>
  </si>
  <si>
    <t>IT 25.40.0062 (/)</t>
  </si>
  <si>
    <t>IT 25.40.0068 (/)</t>
  </si>
  <si>
    <t>IT 25.40.0071 (/)</t>
  </si>
  <si>
    <t>IT 25.40.0074 (/)</t>
  </si>
  <si>
    <t>IT 25.40.0077 (/)</t>
  </si>
  <si>
    <t>IT 25.42.0053 (/)</t>
  </si>
  <si>
    <t>IT 25.42.0056 (/)</t>
  </si>
  <si>
    <t>IT 25.42.0059 (/)</t>
  </si>
  <si>
    <t>IT 25.42.0062 (/)</t>
  </si>
  <si>
    <t>IT 25.42.0065 (/)</t>
  </si>
  <si>
    <t>IT 25.42.0068 (/)</t>
  </si>
  <si>
    <t>IT 25.42.0106 (/)</t>
  </si>
  <si>
    <t>IT 25.42.0109 (/)</t>
  </si>
  <si>
    <t>IT 25.42.0112 (/)</t>
  </si>
  <si>
    <t>IT 25.44.0053 (/)</t>
  </si>
  <si>
    <t>IT 25.44.0056 (/)</t>
  </si>
  <si>
    <t>IT 25.44.0059 (/)</t>
  </si>
  <si>
    <t>IT 25.44.0062 (/)</t>
  </si>
  <si>
    <t>IT 25.44.0065 (/)</t>
  </si>
  <si>
    <t>IT 25.44.0068 (/)</t>
  </si>
  <si>
    <t>IT 25.44.0071 (/)</t>
  </si>
  <si>
    <t>IT 25.46.0050 (/)</t>
  </si>
  <si>
    <t>IT 25.46.0053 (/)</t>
  </si>
  <si>
    <t>IT 25.46.0056 (/)</t>
  </si>
  <si>
    <t>IT 25.46.0100 (/)</t>
  </si>
  <si>
    <t>IT 25.46.0103 (/)</t>
  </si>
  <si>
    <t>IT 25.46.0106 (/)</t>
  </si>
  <si>
    <t>IT 25.46.0109 (/)</t>
  </si>
  <si>
    <t>IT 25.46.0112 (/)</t>
  </si>
  <si>
    <t>IT 25.46.0115 (/)</t>
  </si>
  <si>
    <t>IT 25.46.0118 (/)</t>
  </si>
  <si>
    <t>IT 25.46.0121 (/)</t>
  </si>
  <si>
    <t>IT 25.46.0124 (/)</t>
  </si>
  <si>
    <t>IT 25.46.0150 (/)</t>
  </si>
  <si>
    <t>IT 25.46.0153 (/)</t>
  </si>
  <si>
    <t>IT 25.46.0200 (A)</t>
  </si>
  <si>
    <t>IT 25.46.0400 (A)</t>
  </si>
  <si>
    <t>IT 25.46.0403 (A)</t>
  </si>
  <si>
    <t>IT 25.46.0406 (A)</t>
  </si>
  <si>
    <t>IT 25.46.0409 (A)</t>
  </si>
  <si>
    <t>IT 25.46.0412 (A)</t>
  </si>
  <si>
    <t>IT 25.46.0415 (A)</t>
  </si>
  <si>
    <t>IT 25.46.0418 (A)</t>
  </si>
  <si>
    <t>IT 25.48.0050 (/)</t>
  </si>
  <si>
    <t>IT 25.48.0100 (/)</t>
  </si>
  <si>
    <t>IT 25.48.0106 (/)</t>
  </si>
  <si>
    <t>IT 25.48.0150 (/)</t>
  </si>
  <si>
    <t>IT 25.48.0156 (/)</t>
  </si>
  <si>
    <t>IT 25.48.0200 (/)</t>
  </si>
  <si>
    <t>IT 25.48.0250 (/)</t>
  </si>
  <si>
    <t>IT 25.48.0300 (/)</t>
  </si>
  <si>
    <t>IT 25.48.0350 (/)</t>
  </si>
  <si>
    <t>IT 25.48.0400 (/)</t>
  </si>
  <si>
    <t>IT 25.48.0500 (/)</t>
  </si>
  <si>
    <t>IT 25.48.0550 (/)</t>
  </si>
  <si>
    <t>IT 25.48.0600 (/)</t>
  </si>
  <si>
    <t>IT 25.50.0050 (/)</t>
  </si>
  <si>
    <t>IT 25.50.0053 (/)</t>
  </si>
  <si>
    <t>IT 25.50.0150 (/)</t>
  </si>
  <si>
    <t>IT 25.50.0200 (/)</t>
  </si>
  <si>
    <t>IT 25.50.0203 (/)</t>
  </si>
  <si>
    <t>IT 25.50.0206 (/)</t>
  </si>
  <si>
    <t>IT 25.50.0212 (/)</t>
  </si>
  <si>
    <t>IT 25.50.0220 (/)</t>
  </si>
  <si>
    <t>IT 25.50.0300 (/)</t>
  </si>
  <si>
    <t>IT 25.50.0350 (B)</t>
  </si>
  <si>
    <t>IT 25.50.0400 (/)</t>
  </si>
  <si>
    <t>IT 25.50.0450 (A)</t>
  </si>
  <si>
    <t>IT 25.50.0453 (/)</t>
  </si>
  <si>
    <t>IT 25.50.0459 (/)</t>
  </si>
  <si>
    <t>IT 25.50.0468 (/)</t>
  </si>
  <si>
    <t>IT 25.50.0550 (A)</t>
  </si>
  <si>
    <t>IT 25.52.0062 (/)</t>
  </si>
  <si>
    <t>IT 25.52.0074 (/)</t>
  </si>
  <si>
    <t>IT 25.52.0086 (/)</t>
  </si>
  <si>
    <t>IT 25.52.0100 (/)</t>
  </si>
  <si>
    <t>IT 25.52.0109 (/)</t>
  </si>
  <si>
    <t>IT 25.52.0150 (/)</t>
  </si>
  <si>
    <t>IT 25.52.0200 (/)</t>
  </si>
  <si>
    <t>IT 25.52.0209 (/)</t>
  </si>
  <si>
    <t>IT 25.52.0253 (/)</t>
  </si>
  <si>
    <t>IT 25.52.0259 (/)</t>
  </si>
  <si>
    <t>IT 25.52.0262 (/)</t>
  </si>
  <si>
    <t>IT 25.52.0274 (/)</t>
  </si>
  <si>
    <t>IT 25.52.0290 (/)</t>
  </si>
  <si>
    <t>IT 25.52.0306 (/)</t>
  </si>
  <si>
    <t>IT 25.52.0315 (/)</t>
  </si>
  <si>
    <t>IT 25.52.0350 (/)</t>
  </si>
  <si>
    <t>IT 25.52.0403 (/)</t>
  </si>
  <si>
    <t>IT 25.52.0409 (/)</t>
  </si>
  <si>
    <t>IT 25.52.0412 (/)</t>
  </si>
  <si>
    <t>IT 25.52.0600 (/)</t>
  </si>
  <si>
    <t>IT 25.54.0050 (/)</t>
  </si>
  <si>
    <t>IT 25.54.0100 (/)</t>
  </si>
  <si>
    <t>IT 25.54.0300 (/)</t>
  </si>
  <si>
    <t>IT 25.54.0350 (/)</t>
  </si>
  <si>
    <t>IT 25.54.0400 (/)</t>
  </si>
  <si>
    <t>IT 25.54.0450 (/)</t>
  </si>
  <si>
    <t>IT 25.54.0500 (/)</t>
  </si>
  <si>
    <t>IT 25.54.0550 (/)</t>
  </si>
  <si>
    <t>IT 25.54.0600 (/)</t>
  </si>
  <si>
    <t>IT 25.54.0650 (/)</t>
  </si>
  <si>
    <t>IT 25.54.0700 (/)</t>
  </si>
  <si>
    <t>IT 25.56.0050 (/)</t>
  </si>
  <si>
    <t>IT 25.56.0200 (/)</t>
  </si>
  <si>
    <t>IT 25.58.0050 (/)</t>
  </si>
  <si>
    <t>IT 25.58.0100 (/)</t>
  </si>
  <si>
    <t>IT 25.58.0150 (/)</t>
  </si>
  <si>
    <t>IT 25.58.0200 (/)</t>
  </si>
  <si>
    <t>IT 25.58.0250 (/)</t>
  </si>
  <si>
    <t>IT 25.58.0300 (/)</t>
  </si>
  <si>
    <t>IT 25.58.0320 (/)</t>
  </si>
  <si>
    <t>IT 25.58.0326 (/)</t>
  </si>
  <si>
    <t>IT 25.58.0350 (/)</t>
  </si>
  <si>
    <t>IT 25.58.0400 (/)</t>
  </si>
  <si>
    <t>IT 25.58.0450 (/)</t>
  </si>
  <si>
    <t>IT 25.58.0500 (/)</t>
  </si>
  <si>
    <t>IT 25.58.0550 (/)</t>
  </si>
  <si>
    <t>IT 25.58.0600 (/)</t>
  </si>
  <si>
    <t>IT 25.58.0650 (/)</t>
  </si>
  <si>
    <t>IT 25.60.0250 (/)</t>
  </si>
  <si>
    <t>IT 25.60.0356 (/)</t>
  </si>
  <si>
    <t>IT 25.60.0359 (/)</t>
  </si>
  <si>
    <t>IT 25.60.0371 (/)</t>
  </si>
  <si>
    <t>IT 25.60.0387 (/)</t>
  </si>
  <si>
    <t>IT 25.60.0450 (/)</t>
  </si>
  <si>
    <t>IT 25.62.0050 (/)</t>
  </si>
  <si>
    <t>IT 25.62.0053 (/)</t>
  </si>
  <si>
    <t>IT 25.62.0062 (/)</t>
  </si>
  <si>
    <t>IT 25.62.0100 (/)</t>
  </si>
  <si>
    <t>IT 25.62.0150 (/)</t>
  </si>
  <si>
    <t>IT 25.62.0153 (/)</t>
  </si>
  <si>
    <t>IT 25.62.0200 (A)</t>
  </si>
  <si>
    <t>IT 25.62.0250 (A)</t>
  </si>
  <si>
    <t>IT 25.62.0300 (/)</t>
  </si>
  <si>
    <t>IT 25.62.0350 (/)</t>
  </si>
  <si>
    <t>IT 25.62.0400 (/)</t>
  </si>
  <si>
    <t>IT 25.64.0050 (/)</t>
  </si>
  <si>
    <t>IT 25.64.0059 (/)</t>
  </si>
  <si>
    <t>IT 25.64.0068 (/)</t>
  </si>
  <si>
    <t>IT 25.64.0100 (/)</t>
  </si>
  <si>
    <t>IT 25.64.0103 (/)</t>
  </si>
  <si>
    <t>IT 25.64.0106 (/)</t>
  </si>
  <si>
    <t>IT 25.64.0109 (/)</t>
  </si>
  <si>
    <t>IT 25.64.0118 (/)</t>
  </si>
  <si>
    <t>IT 25.64.0150 (/)</t>
  </si>
  <si>
    <t>IT 25.64.0200 (/)</t>
  </si>
  <si>
    <t>IT 25.66.0050 (/)</t>
  </si>
  <si>
    <t>IT 25.66.0150 (B)</t>
  </si>
  <si>
    <t>IT 25.66.0153 (/)</t>
  </si>
  <si>
    <t>IT 25.66.0162 (/)</t>
  </si>
  <si>
    <t>IT 25.66.0300 (B)</t>
  </si>
  <si>
    <t>IT 25.66.0500 (B)</t>
  </si>
  <si>
    <t>IT 25.68.0050 (/)</t>
  </si>
  <si>
    <t>IT 25.68.0100 (/)</t>
  </si>
  <si>
    <t>IT 25.68.0150 (/)</t>
  </si>
  <si>
    <t>IT 25.68.0200 (/)</t>
  </si>
  <si>
    <t>IT 25.68.0250 (/)</t>
  </si>
  <si>
    <t>IT 25.68.0300 (A)</t>
  </si>
  <si>
    <t>IT 25.70.0050 (/)</t>
  </si>
  <si>
    <t>IT 25.70.0100 (A)</t>
  </si>
  <si>
    <t>IT 25.70.0103 (A)</t>
  </si>
  <si>
    <t>IT 25.70.0150 (A)</t>
  </si>
  <si>
    <t>IT 25.70.0350 (A)</t>
  </si>
  <si>
    <t>IT 25.72.0050 (/)</t>
  </si>
  <si>
    <t>IT 25.72.0097 (/)</t>
  </si>
  <si>
    <t>IT 25.72.0100 (A)</t>
  </si>
  <si>
    <t>IT 25.72.0103 (/)</t>
  </si>
  <si>
    <t>IT 25.72.0106 (/)</t>
  </si>
  <si>
    <t>IT 25.72.0109 (/)</t>
  </si>
  <si>
    <t>IT 25.72.0112 (/)</t>
  </si>
  <si>
    <t>IT 25.72.0115 (/)</t>
  </si>
  <si>
    <t>IT 25.72.0150 (/)</t>
  </si>
  <si>
    <t>IT 25.72.0500 (/)</t>
  </si>
  <si>
    <t>IT 25.72.0503 (/)</t>
  </si>
  <si>
    <t>IT 25.72.0506 (/)</t>
  </si>
  <si>
    <t>IT 25.72.0509 (/)</t>
  </si>
  <si>
    <t>IT 25.72.0512 (/)</t>
  </si>
  <si>
    <t>IT 25.72.0515 (/)</t>
  </si>
  <si>
    <t>IT 25.74.0050 (/)</t>
  </si>
  <si>
    <t>IT 25.74.0059 (A)</t>
  </si>
  <si>
    <t>IT 25.74.0062 (A)</t>
  </si>
  <si>
    <t>IT 25.74.0065 (A)</t>
  </si>
  <si>
    <t>IT 25.74.0071 (A)</t>
  </si>
  <si>
    <t>IT 25.99.0050 (/)</t>
  </si>
  <si>
    <t>IT 25.99.0100 (/)</t>
  </si>
  <si>
    <t>IT 25.99.0103 (/)</t>
  </si>
  <si>
    <t>IT 25.99.0150 (/)</t>
  </si>
  <si>
    <t>IT 25.99.0250 (A)</t>
  </si>
  <si>
    <t>IT 25.99.0300 (/)</t>
  </si>
  <si>
    <t>IT 25.99.0301 (/)</t>
  </si>
  <si>
    <t>IT 25.99.0400 (/)</t>
  </si>
  <si>
    <t>IT 25.99.0450 (/)</t>
  </si>
  <si>
    <t>IT 25.99.0500 (/)</t>
  </si>
  <si>
    <t>IT 30.05.0050 (/)</t>
  </si>
  <si>
    <t>IT 30.05.0100 (/)</t>
  </si>
  <si>
    <t>IT 30.05.0150 (/)</t>
  </si>
  <si>
    <t>IT 30.05.0200 (A)</t>
  </si>
  <si>
    <t>IT 30.05.0203 (A)</t>
  </si>
  <si>
    <t>IT 30.05.0250 (/)</t>
  </si>
  <si>
    <t>IT 30.05.0253 (/)</t>
  </si>
  <si>
    <t>IT 30.05.0300 (A)</t>
  </si>
  <si>
    <t>IT 30.05.0312 (/)</t>
  </si>
  <si>
    <t>IT 30.05.0400 (/)</t>
  </si>
  <si>
    <t>IT 30.05.0501 (/)</t>
  </si>
  <si>
    <t>IT 30.05.0550 (A)</t>
  </si>
  <si>
    <t>IT 30.05.0600 (/)</t>
  </si>
  <si>
    <t>IT 30.05.0650 (/)</t>
  </si>
  <si>
    <t>IT 30.10.0050 (/)</t>
  </si>
  <si>
    <t>IT 30.10.0100 (/)</t>
  </si>
  <si>
    <t>IT 30.10.0150 (/)</t>
  </si>
  <si>
    <t>IT 30.10.0200 (/)</t>
  </si>
  <si>
    <t>IT 30.10.0500 (/)</t>
  </si>
  <si>
    <t>IT 30.15.0050 (/)</t>
  </si>
  <si>
    <t>IT 30.15.0053 (/)</t>
  </si>
  <si>
    <t>IT 30.15.0056 (/)</t>
  </si>
  <si>
    <t>IT 30.15.0062 (/)</t>
  </si>
  <si>
    <t>IT 30.15.0100 (/)</t>
  </si>
  <si>
    <t>IT 30.15.0103 (/)</t>
  </si>
  <si>
    <t>IT 30.15.0109 (/)</t>
  </si>
  <si>
    <t>IT 30.15.0200 (/)</t>
  </si>
  <si>
    <t>IT 30.15.0203 (/)</t>
  </si>
  <si>
    <t>IT 30.15.0206 (/)</t>
  </si>
  <si>
    <t>IT 30.15.0209 (/)</t>
  </si>
  <si>
    <t>IT 30.15.0212 (/)</t>
  </si>
  <si>
    <t>IT 30.15.0250 (/)</t>
  </si>
  <si>
    <t>IT 30.15.0253 (/)</t>
  </si>
  <si>
    <t>IT 30.15.0256 (/)</t>
  </si>
  <si>
    <t>IT 30.15.0259 (/)</t>
  </si>
  <si>
    <t>IT 30.15.0300 (/)</t>
  </si>
  <si>
    <t>IT 30.15.0303 (A)</t>
  </si>
  <si>
    <t>IT 30.15.0306 (/)</t>
  </si>
  <si>
    <t>IT 30.15.0353 (/)</t>
  </si>
  <si>
    <t>IT 30.15.0403 (/)</t>
  </si>
  <si>
    <t>IT 30.15.0409 (/)</t>
  </si>
  <si>
    <t>IT 30.15.0450 (A)</t>
  </si>
  <si>
    <t>IT 30.15.0500 (/)</t>
  </si>
  <si>
    <t>IT 30.15.0550 (/)</t>
  </si>
  <si>
    <t>IT 30.15.0600 (/)</t>
  </si>
  <si>
    <t>IT 30.20.0050 (/)</t>
  </si>
  <si>
    <t>IT 30.20.0100 (/)</t>
  </si>
  <si>
    <t>IT 30.20.0300 (/)</t>
  </si>
  <si>
    <t>IT 30.20.0350 (/)</t>
  </si>
  <si>
    <t>IT 30.20.0400 (/)</t>
  </si>
  <si>
    <t>IT 30.20.0450 (/)</t>
  </si>
  <si>
    <t>IT 30.20.0500 (/)</t>
  </si>
  <si>
    <t>IT 30.20.0550 (/)</t>
  </si>
  <si>
    <t>IT 30.20.0553 (/)</t>
  </si>
  <si>
    <t>IT 30.20.0600 (/)</t>
  </si>
  <si>
    <t>IT 30.20.0609 (/)</t>
  </si>
  <si>
    <t>IT 30.25.0062 (/)</t>
  </si>
  <si>
    <t>IT 30.25.0162 (/)</t>
  </si>
  <si>
    <t>IT 30.30.0050 (/)</t>
  </si>
  <si>
    <t>IT 30.30.0053 (/)</t>
  </si>
  <si>
    <t>IT 30.30.0056 (/)</t>
  </si>
  <si>
    <t>IT 30.30.0059 (/)</t>
  </si>
  <si>
    <t>IT 30.30.0062 (/)</t>
  </si>
  <si>
    <t>IT 30.30.0065 (/)</t>
  </si>
  <si>
    <t>IT 30.30.0068 (/)</t>
  </si>
  <si>
    <t>IT 30.30.0080 (/)</t>
  </si>
  <si>
    <t>IT 30.30.0090 (/)</t>
  </si>
  <si>
    <t>IT 30.35.0056 (/)</t>
  </si>
  <si>
    <t>IT 30.35.0068 (/)</t>
  </si>
  <si>
    <t>IT 30.40.0050 (/)</t>
  </si>
  <si>
    <t>IT 30.45.0300 (/)</t>
  </si>
  <si>
    <t>IT 35.05.0050 (B)</t>
  </si>
  <si>
    <t>IT 35.10.0050 (/)</t>
  </si>
  <si>
    <t>IT 35.10.0100 (/)</t>
  </si>
  <si>
    <t>IT 40.05.0050 (/)</t>
  </si>
  <si>
    <t>IT 40.05.0100 (/)</t>
  </si>
  <si>
    <t>IT 40.05.0150 (/)</t>
  </si>
  <si>
    <t>IT 40.05.0200 (/)</t>
  </si>
  <si>
    <t>IT 40.05.0250 (/)</t>
  </si>
  <si>
    <t>IT 40.05.0500 (/)</t>
  </si>
  <si>
    <t>IT 40.05.0550 (/)</t>
  </si>
  <si>
    <t>IT 40.05.1000 (/)</t>
  </si>
  <si>
    <t>IT 40.05.1050 (/)</t>
  </si>
  <si>
    <t>IT 40.05.1100 (/)</t>
  </si>
  <si>
    <t>IT 50.05.0050 (/)</t>
  </si>
  <si>
    <t>IT 50.05.0100 (/)</t>
  </si>
  <si>
    <t>IT 50.05.0150 (/)</t>
  </si>
  <si>
    <t>IT 50.05.0200 (/)</t>
  </si>
  <si>
    <t>MP 15.05.0050 (/)</t>
  </si>
  <si>
    <t>MP 15.05.0150 (/)</t>
  </si>
  <si>
    <t>MP 15.05.0200 (/)</t>
  </si>
  <si>
    <t>MP 15.05.0250 (/)</t>
  </si>
  <si>
    <t>MP 15.05.0300 (/)</t>
  </si>
  <si>
    <t>MP 15.05.0400 (/)</t>
  </si>
  <si>
    <t>MP 15.05.0600 (/)</t>
  </si>
  <si>
    <t>MP 15.10.0050 (/)</t>
  </si>
  <si>
    <t>MP 15.10.0100 (/)</t>
  </si>
  <si>
    <t>MP 15.10.0200 (A)</t>
  </si>
  <si>
    <t>MP 15.10.0300 (/)</t>
  </si>
  <si>
    <t>MP 20.05.0050 (/)</t>
  </si>
  <si>
    <t>MP 20.05.0100 (A)</t>
  </si>
  <si>
    <t>MP 20.05.0150 (A)</t>
  </si>
  <si>
    <t>MP 50.20.0300 (/)</t>
  </si>
  <si>
    <t>MP 50.20.0350 (/)</t>
  </si>
  <si>
    <t>MP 50.20.0400 (/)</t>
  </si>
  <si>
    <t>MT 05.05.0050 (/)</t>
  </si>
  <si>
    <t>MT 05.05.0100 (/)</t>
  </si>
  <si>
    <t>MT 05.05.0150 (/)</t>
  </si>
  <si>
    <t>MT 05.05.0200 (/)</t>
  </si>
  <si>
    <t>MT 05.10.0050 (/)</t>
  </si>
  <si>
    <t>MT 05.10.0100 (/)</t>
  </si>
  <si>
    <t>MT 05.10.0150 (/)</t>
  </si>
  <si>
    <t>MT 05.10.0200 (/)</t>
  </si>
  <si>
    <t>MT 05.15.0015 (/)</t>
  </si>
  <si>
    <t>MT 05.15.0050 (/)</t>
  </si>
  <si>
    <t>MT 05.20.0050 (/)</t>
  </si>
  <si>
    <t>MT 05.20.0100 (/)</t>
  </si>
  <si>
    <t>MT 05.25.0050 (/)</t>
  </si>
  <si>
    <t>MT 05.30.0050 (/)</t>
  </si>
  <si>
    <t>MT 05.30.0100 (/)</t>
  </si>
  <si>
    <t>MT 05.35.0050 (B)</t>
  </si>
  <si>
    <t>MT 05.35.0100 (B)</t>
  </si>
  <si>
    <t>MT 05.40.0050 (/)</t>
  </si>
  <si>
    <t>MT 05.40.0100 (/)</t>
  </si>
  <si>
    <t>MT 05.40.0150 (/)</t>
  </si>
  <si>
    <t>MT 05.40.0200 (/)</t>
  </si>
  <si>
    <t>MT 05.40.0250 (/)</t>
  </si>
  <si>
    <t>MT 05.45.0050 (/)</t>
  </si>
  <si>
    <t>MT 05.45.0100 (/)</t>
  </si>
  <si>
    <t>MT 05.45.0150 (A)</t>
  </si>
  <si>
    <t>MT 10.05.0050 (/)</t>
  </si>
  <si>
    <t>MT 10.10.0050 (/)</t>
  </si>
  <si>
    <t>MT 10.10.0100 (/)</t>
  </si>
  <si>
    <t>MT 10.15.0050 (/)</t>
  </si>
  <si>
    <t>MT 10.20.0100 (/)</t>
  </si>
  <si>
    <t>MT 10.20.0150 (/)</t>
  </si>
  <si>
    <t>MT 10.25.0050 (/)</t>
  </si>
  <si>
    <t>MT 10.25.0100 (/)</t>
  </si>
  <si>
    <t>MT 10.25.0150 (/)</t>
  </si>
  <si>
    <t>MT 10.25.0200 (/)</t>
  </si>
  <si>
    <t>MT 10.25.0250 (/)</t>
  </si>
  <si>
    <t>MT 10.25.0300 (/)</t>
  </si>
  <si>
    <t>MT 10.25.0350 (/)</t>
  </si>
  <si>
    <t>MT 15.05.0050 (/)</t>
  </si>
  <si>
    <t>MT 15.05.0100 (/)</t>
  </si>
  <si>
    <t>MT 15.05.0150 (/)</t>
  </si>
  <si>
    <t>MT 15.05.0200 (/)</t>
  </si>
  <si>
    <t>MT 15.05.0250 (/)</t>
  </si>
  <si>
    <t>MT 15.05.0300 (/)</t>
  </si>
  <si>
    <t>MT 15.10.0050 (/)</t>
  </si>
  <si>
    <t>MT 15.10.0075 (/)</t>
  </si>
  <si>
    <t>MT 15.10.0100 (/)</t>
  </si>
  <si>
    <t>MT 15.15.0050 (A)</t>
  </si>
  <si>
    <t>MT 20.05.0050 (/)</t>
  </si>
  <si>
    <t>PJ 05.05.0410 (/)</t>
  </si>
  <si>
    <t>PJ 05.05.0420 (/)</t>
  </si>
  <si>
    <t>PJ 05.05.0520 (/)</t>
  </si>
  <si>
    <t>PJ 05.05.0530 (/)</t>
  </si>
  <si>
    <t>PJ 05.05.0610 (/)</t>
  </si>
  <si>
    <t>PJ 05.05.0630 (/)</t>
  </si>
  <si>
    <t>PJ 05.05.0710 (/)</t>
  </si>
  <si>
    <t>PJ 05.05.0720 (/)</t>
  </si>
  <si>
    <t>PJ 05.05.0800 (/)</t>
  </si>
  <si>
    <t>PJ 05.05.0820 (/)</t>
  </si>
  <si>
    <t>PJ 05.05.0830 (/)</t>
  </si>
  <si>
    <t>PJ 05.05.0860 (/)</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</si>
  <si>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</si>
  <si>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</si>
  <si>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</si>
  <si>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</si>
  <si>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</si>
  <si>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</si>
  <si>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</si>
  <si>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</si>
  <si>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</si>
  <si>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</si>
  <si>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</si>
  <si>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</si>
  <si>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</si>
  <si>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PJ 05.10.0106 (/)</t>
  </si>
  <si>
    <t>Plantio de grama, incluindo preparo do terreno com 10cm de saibro e 5cm de terra estrumada, exclusive fornecimento da grama.</t>
  </si>
  <si>
    <t>PJ 05.10.0109 (/)</t>
  </si>
  <si>
    <t>PJ 05.10.0112 (/)</t>
  </si>
  <si>
    <t>Plantio de grama, tipo Zoizia Japonica, inclusive fornecimento.</t>
  </si>
  <si>
    <t>PJ 05.10.0150 (/)</t>
  </si>
  <si>
    <t>PJ 05.10.0500 (/)</t>
  </si>
  <si>
    <t>PJ 05.10.0550 (/)</t>
  </si>
  <si>
    <t>PJ 05.10.0600 (/)</t>
  </si>
  <si>
    <t>PJ 05.20.0050 (/)</t>
  </si>
  <si>
    <t>PJ 05.20.0055 (/)</t>
  </si>
  <si>
    <t>PJ 05.20.0100 (/)</t>
  </si>
  <si>
    <t>PJ 05.20.0105 (/)</t>
  </si>
  <si>
    <t>PJ 05.20.0500 (/)</t>
  </si>
  <si>
    <t>PJ 10.05.0050 (/)</t>
  </si>
  <si>
    <t>PJ 10.05.0100 (A)</t>
  </si>
  <si>
    <t>Plantio de arbusto para jardim, conforme Projeto FPJ.</t>
  </si>
  <si>
    <t>PJ 10.05.0150 (/)</t>
  </si>
  <si>
    <t>Mudas com 50cm a 70cm de altura, plantio em encosta, exclusive tutor, inclusive abertura da cova.</t>
  </si>
  <si>
    <t>PJ 10.05.0201 (/)</t>
  </si>
  <si>
    <t>PJ 10.05.0205 (/)</t>
  </si>
  <si>
    <t>PJ 10.05.0210 (/)</t>
  </si>
  <si>
    <t>PJ 10.05.0215 (/)</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</si>
  <si>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</si>
  <si>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</si>
  <si>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</si>
  <si>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</si>
  <si>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</si>
  <si>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</si>
  <si>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</si>
  <si>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</si>
  <si>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</si>
  <si>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</si>
  <si>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</si>
  <si>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</si>
  <si>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10.30.0100 (/)</t>
  </si>
  <si>
    <t>PJ 10.30.0300 (/)</t>
  </si>
  <si>
    <t>PJ 10.50.0500 (/)</t>
  </si>
  <si>
    <t>PJ 10.50.0550 (/)</t>
  </si>
  <si>
    <t>PJ 10.50.0600 (/)</t>
  </si>
  <si>
    <t>PJ 10.60.0100 (/)</t>
  </si>
  <si>
    <t>PJ 10.60.0151 (/)</t>
  </si>
  <si>
    <t>PJ 10.60.0152 (/)</t>
  </si>
  <si>
    <t>PJ 15.05.0040 (A)</t>
  </si>
  <si>
    <t>PJ 15.05.0044 (A)</t>
  </si>
  <si>
    <t>PJ 15.05.0050 (B)</t>
  </si>
  <si>
    <t>PJ 15.05.0053 (A)</t>
  </si>
  <si>
    <t>PJ 15.05.0059 (A)</t>
  </si>
  <si>
    <t>PJ 15.05.0100 (/)</t>
  </si>
  <si>
    <t>PJ 15.05.0110 (A)</t>
  </si>
  <si>
    <t>PJ 15.05.0113 (A)</t>
  </si>
  <si>
    <t>PJ 15.05.0125 (/)</t>
  </si>
  <si>
    <t>PJ 15.05.0150 (A)</t>
  </si>
  <si>
    <t>PJ 15.05.0153 (A)</t>
  </si>
  <si>
    <t>PJ 15.05.0160 (/)</t>
  </si>
  <si>
    <t>PJ 15.05.0166 (/)</t>
  </si>
  <si>
    <t>PJ 15.05.0200 (B)</t>
  </si>
  <si>
    <t>PJ 15.05.0700 (/)</t>
  </si>
  <si>
    <t>PJ 15.10.0030 (/)</t>
  </si>
  <si>
    <t>PJ 15.10.0050 (/)</t>
  </si>
  <si>
    <t>PJ 15.10.0100 (/)</t>
  </si>
  <si>
    <t>PJ 15.10.0103 (/)</t>
  </si>
  <si>
    <t>PJ 15.10.0150 (/)</t>
  </si>
  <si>
    <t>PJ 15.10.0200 (/)</t>
  </si>
  <si>
    <t>PJ 15.10.0203 (A)</t>
  </si>
  <si>
    <t>PJ 15.10.0500 (/)</t>
  </si>
  <si>
    <t>PJ 15.10.0900 (/)</t>
  </si>
  <si>
    <t>PJ 15.15.0050 (/)</t>
  </si>
  <si>
    <t>PJ 15.15.0100 (C)</t>
  </si>
  <si>
    <t>PJ 15.15.0101 (A)</t>
  </si>
  <si>
    <t>PJ 15.15.0102 (/)</t>
  </si>
  <si>
    <t>PJ 15.15.0103 (C)</t>
  </si>
  <si>
    <t>PJ 15.15.0104 (/)</t>
  </si>
  <si>
    <t>PJ 15.15.0105 (/)</t>
  </si>
  <si>
    <t>PJ 15.15.0106 (C)</t>
  </si>
  <si>
    <t>PJ 15.15.0109 (B)</t>
  </si>
  <si>
    <t>PJ 15.15.0110 (/)</t>
  </si>
  <si>
    <t>PJ 15.15.0112 (A)</t>
  </si>
  <si>
    <t>PJ 15.15.0113 (/)</t>
  </si>
  <si>
    <t>PJ 15.15.0115 (B)</t>
  </si>
  <si>
    <t>PJ 15.15.0116 (/)</t>
  </si>
  <si>
    <t>PJ 15.15.0117 (A)</t>
  </si>
  <si>
    <t>PJ 15.15.0118 (/)</t>
  </si>
  <si>
    <t>PJ 15.15.0150 (B)</t>
  </si>
  <si>
    <t>PJ 15.15.0200 (/)</t>
  </si>
  <si>
    <t>PJ 15.15.0203 (A)</t>
  </si>
  <si>
    <t>PJ 15.15.0206 (/)</t>
  </si>
  <si>
    <t>PJ 15.15.0250 (/)</t>
  </si>
  <si>
    <t>PJ 15.15.0300 (A)</t>
  </si>
  <si>
    <t>PJ 15.15.0303 (/)</t>
  </si>
  <si>
    <t>PJ 15.15.0400 (/)</t>
  </si>
  <si>
    <t>PJ 15.15.0500 (/)</t>
  </si>
  <si>
    <t>PJ 15.15.1500 (/)</t>
  </si>
  <si>
    <t>PJ 15.15.1600 (/)</t>
  </si>
  <si>
    <t>PJ 20.05.0050 (/)</t>
  </si>
  <si>
    <t>PJ 20.05.0053 (/)</t>
  </si>
  <si>
    <t>PJ 20.05.0060 (/)</t>
  </si>
  <si>
    <t>PJ 20.05.0070 (/)</t>
  </si>
  <si>
    <t>PJ 20.05.0100 (A)</t>
  </si>
  <si>
    <t>PJ 20.05.0103 (A)</t>
  </si>
  <si>
    <t>Aparo manual de capim, com tesoura, ao redor de mudas vegetais.</t>
  </si>
  <si>
    <t>PJ 20.05.0150 (A)</t>
  </si>
  <si>
    <t>PJ 20.05.0200 (/)</t>
  </si>
  <si>
    <t>PJ 20.05.0250 (A)</t>
  </si>
  <si>
    <t>Calagem de gramados (1 vez por ano).</t>
  </si>
  <si>
    <t>PJ 20.05.0300 (A)</t>
  </si>
  <si>
    <t>PJ 20.05.0303 (A)</t>
  </si>
  <si>
    <t>PJ 20.05.0306 (A)</t>
  </si>
  <si>
    <t>PJ 20.05.0309 (A)</t>
  </si>
  <si>
    <t>PJ 20.05.0350 (A)</t>
  </si>
  <si>
    <t>PJ 20.05.0353 (A)</t>
  </si>
  <si>
    <t>PJ 20.05.0356 (A)</t>
  </si>
  <si>
    <t>PJ 20.05.0359 (A)</t>
  </si>
  <si>
    <t>PJ 20.05.0375 (/)</t>
  </si>
  <si>
    <t>PJ 20.05.0380 (A)</t>
  </si>
  <si>
    <t>PJ 20.05.0390 (/)</t>
  </si>
  <si>
    <t>PJ 20.05.0400 (A)</t>
  </si>
  <si>
    <t>PJ 20.05.0450 (A)</t>
  </si>
  <si>
    <t>PJ 20.05.0451 (A)</t>
  </si>
  <si>
    <t>PJ 20.05.0453 (A)</t>
  </si>
  <si>
    <t>PJ 20.05.0454 (A)</t>
  </si>
  <si>
    <t>PJ 20.05.0497 (A)</t>
  </si>
  <si>
    <t>PJ 20.05.0500 (A)</t>
  </si>
  <si>
    <t>PJ 20.05.0503 (A)</t>
  </si>
  <si>
    <t>PJ 20.05.0506 (A)</t>
  </si>
  <si>
    <t>PJ 20.05.0550 (A)</t>
  </si>
  <si>
    <t>PJ 20.05.0600 (/)</t>
  </si>
  <si>
    <t>PJ 20.05.0650 (/)</t>
  </si>
  <si>
    <t>PJ 20.05.0700 (A)</t>
  </si>
  <si>
    <t>PJ 20.05.0703 (A)</t>
  </si>
  <si>
    <t>Retirada de cobertura vegetal de piso de junta seca.</t>
  </si>
  <si>
    <t>PJ 20.05.0750 (/)</t>
  </si>
  <si>
    <t>PJ 20.05.0780 (A)</t>
  </si>
  <si>
    <t>Retirada de peixes de lagos e bacias de chafarizes, exclusive transporte.</t>
  </si>
  <si>
    <t>PJ 20.05.0800 (/)</t>
  </si>
  <si>
    <t>PJ 20.05.0850 (A)</t>
  </si>
  <si>
    <t>PJ 20.05.0870 (/)</t>
  </si>
  <si>
    <t>PJ 20.05.0900 (A)</t>
  </si>
  <si>
    <t>PJ 20.05.0903 (A)</t>
  </si>
  <si>
    <t>PJ 20.05.0906 (A)</t>
  </si>
  <si>
    <t>PJ 20.05.0909 (A)</t>
  </si>
  <si>
    <t>PJ 20.10.0050 (/)</t>
  </si>
  <si>
    <t>PJ 20.10.0100 (/)</t>
  </si>
  <si>
    <t>PJ 20.10.0103 (/)</t>
  </si>
  <si>
    <t>PJ 20.10.0150 (A)</t>
  </si>
  <si>
    <t>PJ 20.10.0153 (A)</t>
  </si>
  <si>
    <t>PJ 20.10.0156 (A)</t>
  </si>
  <si>
    <t>PJ 20.10.0200 (A)</t>
  </si>
  <si>
    <t>PJ 20.10.0203 (A)</t>
  </si>
  <si>
    <t>PJ 20.10.0250 (A)</t>
  </si>
  <si>
    <t>PJ 20.10.0253 (A)</t>
  </si>
  <si>
    <t>PJ 20.10.0300 (A)</t>
  </si>
  <si>
    <t>PJ 20.10.0306 (A)</t>
  </si>
  <si>
    <t>PJ 20.10.0500 (/)</t>
  </si>
  <si>
    <t>PJ 25.05.0050 (/)</t>
  </si>
  <si>
    <t>PJ 25.05.0053 (A)</t>
  </si>
  <si>
    <t>PJ 25.05.0054 (/)</t>
  </si>
  <si>
    <t>PJ 25.05.0056 (A)</t>
  </si>
  <si>
    <t>PJ 25.05.0103 (/)</t>
  </si>
  <si>
    <t>PJ 25.05.0106 (/)</t>
  </si>
  <si>
    <t>PJ 25.05.0110 (/)</t>
  </si>
  <si>
    <t>PJ 25.05.0120 (/)</t>
  </si>
  <si>
    <t>PJ 25.05.0153 (B)</t>
  </si>
  <si>
    <t>PJ 25.05.0200 (/)</t>
  </si>
  <si>
    <t>PJ 25.05.0250 (/)</t>
  </si>
  <si>
    <t>PJ 25.05.0253 (/)</t>
  </si>
  <si>
    <t>PJ 25.10.0050 (A)</t>
  </si>
  <si>
    <t>PJ 25.10.0060 (C)</t>
  </si>
  <si>
    <t>PJ 25.10.0100 (C)</t>
  </si>
  <si>
    <t>PJ 25.10.0103 (C)</t>
  </si>
  <si>
    <t>PJ 25.10.0109 (C)</t>
  </si>
  <si>
    <t>PJ 25.10.0125 (/)</t>
  </si>
  <si>
    <t>PJ 25.10.0147 (A)</t>
  </si>
  <si>
    <t>PJ 25.10.0152 (D)</t>
  </si>
  <si>
    <t>PJ 25.10.0156 (A)</t>
  </si>
  <si>
    <t>PJ 25.10.0225 (/)</t>
  </si>
  <si>
    <t>PJ 25.10.0506 (/)</t>
  </si>
  <si>
    <t>PJ 25.10.0540 (A)</t>
  </si>
  <si>
    <t>PJ 25.10.0547 (C)</t>
  </si>
  <si>
    <t>PJ 25.10.0553 (B)</t>
  </si>
  <si>
    <t>PJ 25.10.0654 (A)</t>
  </si>
  <si>
    <t>PJ 25.10.0655 (D)</t>
  </si>
  <si>
    <t>PJ 25.10.0700 (C)</t>
  </si>
  <si>
    <t>PJ 25.10.0750 (C)</t>
  </si>
  <si>
    <t>PJ 25.10.0753 (A)</t>
  </si>
  <si>
    <t>PJ 25.10.0850 (A)</t>
  </si>
  <si>
    <t>PJ 25.10.0900 (A)</t>
  </si>
  <si>
    <t>PJ 25.10.1000 (B)</t>
  </si>
  <si>
    <t>PJ 25.13.0300 (/)</t>
  </si>
  <si>
    <t>PJ 25.13.0400 (/)</t>
  </si>
  <si>
    <t>PJ 25.13.0500 (/)</t>
  </si>
  <si>
    <t>PJ 25.13.0600 (/)</t>
  </si>
  <si>
    <t>PJ 25.13.0700 (/)</t>
  </si>
  <si>
    <t>PJ 25.13.0800 (/)</t>
  </si>
  <si>
    <t>PJ 25.13.0900 (/)</t>
  </si>
  <si>
    <t>PJ 25.13.1000 (/)</t>
  </si>
  <si>
    <t>PJ 25.13.1100 (/)</t>
  </si>
  <si>
    <t>PJ 25.13.1200 (/)</t>
  </si>
  <si>
    <t>PJ 25.15.0050 (C)</t>
  </si>
  <si>
    <t>PJ 25.15.0053 (B)</t>
  </si>
  <si>
    <t>PJ 25.15.0150 (A)</t>
  </si>
  <si>
    <t>PJ 25.15.0200 (/)</t>
  </si>
  <si>
    <t>PJ 25.15.0204 (A)</t>
  </si>
  <si>
    <t>PJ 25.15.0206 (/)</t>
  </si>
  <si>
    <t>PJ 25.15.0250 (/)</t>
  </si>
  <si>
    <t>PJ 25.15.0300 (/)</t>
  </si>
  <si>
    <t>PJ 25.20.0040 (/)</t>
  </si>
  <si>
    <t>PJ 25.20.0059 (C)</t>
  </si>
  <si>
    <t>PJ 25.20.0061 (A)</t>
  </si>
  <si>
    <t>PJ 25.20.0070 (/)</t>
  </si>
  <si>
    <t>PJ 25.25.0050 (B)</t>
  </si>
  <si>
    <t>PJ 25.25.0060 (/)</t>
  </si>
  <si>
    <t>PJ 25.25.0100 (A)</t>
  </si>
  <si>
    <t>PJ 25.25.0103 (A)</t>
  </si>
  <si>
    <t>PJ 25.25.0104 (/)</t>
  </si>
  <si>
    <t>PJ 25.25.0106 (A)</t>
  </si>
  <si>
    <t>PJ 25.30.0050 (A)</t>
  </si>
  <si>
    <t>PJ 25.30.0100 (/)</t>
  </si>
  <si>
    <t>PJ 25.30.0103 (/)</t>
  </si>
  <si>
    <t>PJ 25.30.0106 (/)</t>
  </si>
  <si>
    <t>PJ 25.30.0150 (/)</t>
  </si>
  <si>
    <t>PJ 25.30.0153 (/)</t>
  </si>
  <si>
    <t>PJ 25.30.0156 (/)</t>
  </si>
  <si>
    <t>PJ 25.30.0159 (A)</t>
  </si>
  <si>
    <t>PJ 25.30.0162 (A)</t>
  </si>
  <si>
    <t>PJ 25.30.0200 (/)</t>
  </si>
  <si>
    <t>PJ 25.30.0250 (/)</t>
  </si>
  <si>
    <t>PJ 25.30.0300 (A)</t>
  </si>
  <si>
    <t>PJ 25.30.0303 (A)</t>
  </si>
  <si>
    <t>PJ 25.30.0306 (A)</t>
  </si>
  <si>
    <t>PJ 25.30.0309 (A)</t>
  </si>
  <si>
    <t>PJ 25.30.0312 (A)</t>
  </si>
  <si>
    <t>PJ 25.30.0315 (A)</t>
  </si>
  <si>
    <t>PJ 25.30.0350 (/)</t>
  </si>
  <si>
    <t>PJ 25.30.0400 (A)</t>
  </si>
  <si>
    <t>PJ 25.30.0403 (A)</t>
  </si>
  <si>
    <t>PJ 25.30.0406 (A)</t>
  </si>
  <si>
    <t>PJ 25.30.0450 (/)</t>
  </si>
  <si>
    <t>PJ 25.30.0500 (A)</t>
  </si>
  <si>
    <t>PJ 25.30.0550 (/)</t>
  </si>
  <si>
    <t>PJ 25.30.0553 (/)</t>
  </si>
  <si>
    <t>PJ 25.30.0556 (/)</t>
  </si>
  <si>
    <t>PJ 25.30.0559 (/)</t>
  </si>
  <si>
    <t>PJ 25.30.0562 (/)</t>
  </si>
  <si>
    <t>PJ 25.30.0565 (/)</t>
  </si>
  <si>
    <t>PJ 25.30.0606 (/)</t>
  </si>
  <si>
    <t>PJ 25.30.0650 (/)</t>
  </si>
  <si>
    <t>PJ 25.30.0653 (/)</t>
  </si>
  <si>
    <t>PJ 25.30.0700 (A)</t>
  </si>
  <si>
    <t>PJ 30.05.0050 (/)</t>
  </si>
  <si>
    <t>PJ 30.05.0053 (/)</t>
  </si>
  <si>
    <t>PJ 30.05.0075 (/)</t>
  </si>
  <si>
    <t>PJ 30.05.0100 (/)</t>
  </si>
  <si>
    <t>PJ 30.05.0103 (/)</t>
  </si>
  <si>
    <t>PJ 30.05.0106 (/)</t>
  </si>
  <si>
    <t>PJ 30.05.0109 (/)</t>
  </si>
  <si>
    <t>PJ 30.05.0112 (/)</t>
  </si>
  <si>
    <t>PJ 30.05.0115 (/)</t>
  </si>
  <si>
    <t>PJ 30.05.0118 (/)</t>
  </si>
  <si>
    <t>PJ 30.05.0121 (/)</t>
  </si>
  <si>
    <t>PJ 30.05.0150 (/)</t>
  </si>
  <si>
    <t>PJ 30.05.0153 (/)</t>
  </si>
  <si>
    <t>PJ 30.05.0156 (/)</t>
  </si>
  <si>
    <t>PJ 30.05.0200 (/)</t>
  </si>
  <si>
    <t>PJ 30.05.0250 (/)</t>
  </si>
  <si>
    <t>PJ 30.05.0275 (/)</t>
  </si>
  <si>
    <t>PJ 30.05.0300 (/)</t>
  </si>
  <si>
    <t>PJ 30.05.0350 (/)</t>
  </si>
  <si>
    <t>PJ 30.05.0353 (/)</t>
  </si>
  <si>
    <t>PJ 30.05.0356 (/)</t>
  </si>
  <si>
    <t>PJ 30.05.1000 (/)</t>
  </si>
  <si>
    <t>PJ 35.05.0050 (/)</t>
  </si>
  <si>
    <t>PJ 35.05.0056 (/)</t>
  </si>
  <si>
    <t>PJ 35.05.0059 (/)</t>
  </si>
  <si>
    <t>PJ 35.05.0062 (/)</t>
  </si>
  <si>
    <t>PJ 35.05.0100 (/)</t>
  </si>
  <si>
    <t>PJ 35.05.0120 (/)</t>
  </si>
  <si>
    <t>PJ 35.05.0150 (/)</t>
  </si>
  <si>
    <t>PJ 35.05.0153 (/)</t>
  </si>
  <si>
    <t>PJ 35.05.0200 (/)</t>
  </si>
  <si>
    <t>PJ 35.05.0203 (/)</t>
  </si>
  <si>
    <t>PJ 35.05.0245 (/)</t>
  </si>
  <si>
    <t>PJ 35.05.0300 (/)</t>
  </si>
  <si>
    <t>PJ 35.05.0400 (/)</t>
  </si>
  <si>
    <t>PJ 35.05.0403 (/)</t>
  </si>
  <si>
    <t>PJ 35.05.0406 (/)</t>
  </si>
  <si>
    <t>PJ 35.05.0500 (/)</t>
  </si>
  <si>
    <t>PJ 35.05.0503 (/)</t>
  </si>
  <si>
    <t>PJ 35.05.0600 (/)</t>
  </si>
  <si>
    <t>Plantio de mudas de 50 cm a 70 cm de altura em encosta, exclusive tutor, exclusive abertura de cova.</t>
  </si>
  <si>
    <t>PJ 35.05.0700 (/)</t>
  </si>
  <si>
    <t>PJ 35.05.0750 (/)</t>
  </si>
  <si>
    <t>PJ 35.05.0800 (/)</t>
  </si>
  <si>
    <t>PJ 35.05.0850 (/)</t>
  </si>
  <si>
    <t>PJ 40.05.0050 (/)</t>
  </si>
  <si>
    <t>PJ 40.05.0100 (/)</t>
  </si>
  <si>
    <t>PJ 40.05.0103 (/)</t>
  </si>
  <si>
    <t>PJ 40.05.0106 (/)</t>
  </si>
  <si>
    <t>PJ 40.05.0150 (/)</t>
  </si>
  <si>
    <t>PJ 40.05.0153 (/)</t>
  </si>
  <si>
    <t>PJ 40.05.0156 (/)</t>
  </si>
  <si>
    <t>PJ 40.05.0159 (/)</t>
  </si>
  <si>
    <t>PJ 40.05.0200 (/)</t>
  </si>
  <si>
    <t>PJ 40.05.0205 (/)</t>
  </si>
  <si>
    <t>PJ 40.05.0210 (/)</t>
  </si>
  <si>
    <t>PJ 40.05.0215 (/)</t>
  </si>
  <si>
    <t>PJ 40.05.0220 (/)</t>
  </si>
  <si>
    <t>PJ 40.05.0225 (/)</t>
  </si>
  <si>
    <t>PJ 40.10.0050 (/)</t>
  </si>
  <si>
    <t>PJ 40.10.0053 (/)</t>
  </si>
  <si>
    <t>PJ 40.10.0150 (/)</t>
  </si>
  <si>
    <t>PJ 40.10.0200 (/)</t>
  </si>
  <si>
    <t>PJ 40.10.0250 (/)</t>
  </si>
  <si>
    <t>PJ 40.10.0300 (/)</t>
  </si>
  <si>
    <t>PJ 40.10.0350 (/)</t>
  </si>
  <si>
    <t>PJ 40.10.0353 (/)</t>
  </si>
  <si>
    <t>PJ 40.10.0356 (/)</t>
  </si>
  <si>
    <t>PJ 40.10.0359 (/)</t>
  </si>
  <si>
    <t>PJ 99.99.0050 (/)</t>
  </si>
  <si>
    <t>PJ 99.99.0053 (/)</t>
  </si>
  <si>
    <t>PJ 99.99.0070 (/)</t>
  </si>
  <si>
    <t>PJ 99.99.0100 (/)</t>
  </si>
  <si>
    <t>PJ 99.99.0150 (B)</t>
  </si>
  <si>
    <t>PJ 99.99.0160 (/)</t>
  </si>
  <si>
    <t>PJ 99.99.0200 (/)</t>
  </si>
  <si>
    <t>PJ 99.99.0300 (/)</t>
  </si>
  <si>
    <t>PJ 99.99.0303 (/)</t>
  </si>
  <si>
    <t>PJ 99.99.0306 (/)</t>
  </si>
  <si>
    <t>PT 05.05.0050 (/)</t>
  </si>
  <si>
    <t>PT 05.05.0100 (/)</t>
  </si>
  <si>
    <t>PT 05.05.0150 (/)</t>
  </si>
  <si>
    <t>PT 05.10.0050 (A)</t>
  </si>
  <si>
    <t>PT 05.10.0100 (/)</t>
  </si>
  <si>
    <t>PT 05.10.0103 (/)</t>
  </si>
  <si>
    <t>PT 05.10.0150 (/)</t>
  </si>
  <si>
    <t>PT 05.15.0050 (B)</t>
  </si>
  <si>
    <t>PT 05.15.0056 (/)</t>
  </si>
  <si>
    <t>PT 05.15.0100 (/)</t>
  </si>
  <si>
    <t>PT 05.15.0103 (/)</t>
  </si>
  <si>
    <t>PT 05.15.0106 (A)</t>
  </si>
  <si>
    <t>PT 05.15.0109 (A)</t>
  </si>
  <si>
    <t>PT 05.15.0112 (A)</t>
  </si>
  <si>
    <t>PT 05.15.0150 (/)</t>
  </si>
  <si>
    <t>PT 05.15.0153 (A)</t>
  </si>
  <si>
    <t>PT 05.15.0159 (/)</t>
  </si>
  <si>
    <t>PT 05.15.0162 (/)</t>
  </si>
  <si>
    <t>PT 05.15.0200 (/)</t>
  </si>
  <si>
    <t>PT 05.15.0203 (/)</t>
  </si>
  <si>
    <t>PT 05.15.0206 (/)</t>
  </si>
  <si>
    <t>PT 05.15.0209 (/)</t>
  </si>
  <si>
    <t>PT 05.15.0250 (/)</t>
  </si>
  <si>
    <t>PT 05.15.0500 (/)</t>
  </si>
  <si>
    <t>PT 05.15.0550 (/)</t>
  </si>
  <si>
    <t>PT 05.20.0050 (A)</t>
  </si>
  <si>
    <t>PT 05.20.0100 (/)</t>
  </si>
  <si>
    <t>PT 05.20.0103 (/)</t>
  </si>
  <si>
    <t>PT 05.20.0106 (/)</t>
  </si>
  <si>
    <t>PT 05.20.0200 (A)</t>
  </si>
  <si>
    <t>PT 05.20.0500 (/)</t>
  </si>
  <si>
    <t>PT 05.25.0050 (A)</t>
  </si>
  <si>
    <t>PT 05.25.0100 (/)</t>
  </si>
  <si>
    <t>PT 05.25.0103 (/)</t>
  </si>
  <si>
    <t>PT 05.25.0106 (/)</t>
  </si>
  <si>
    <t>PT 05.25.0109 (/)</t>
  </si>
  <si>
    <t>PT 05.25.0112 (/)</t>
  </si>
  <si>
    <t>Pintura em madeira, com tinta Colorgin luminoso ou similar, em faixas.</t>
  </si>
  <si>
    <t>PT 05.25.0115 (/)</t>
  </si>
  <si>
    <t>PT 05.25.0150 (/)</t>
  </si>
  <si>
    <t>PT 05.25.0200 (/)</t>
  </si>
  <si>
    <t>PT 05.25.0203 (/)</t>
  </si>
  <si>
    <t>PT 05.25.0206 (/)</t>
  </si>
  <si>
    <t>PT 05.25.0500 (/)</t>
  </si>
  <si>
    <t>PT 05.25.0503 (/)</t>
  </si>
  <si>
    <t>PT 05.25.0506 (/)</t>
  </si>
  <si>
    <t>PT 05.25.0509 (/)</t>
  </si>
  <si>
    <t>PT 05.30.0050 (A)</t>
  </si>
  <si>
    <t>PT 05.30.0100 (/)</t>
  </si>
  <si>
    <t>PT 05.30.0103 (/)</t>
  </si>
  <si>
    <t>PT 05.30.0106 (A)</t>
  </si>
  <si>
    <t>PT 05.30.0150 (/)</t>
  </si>
  <si>
    <t>PT 05.30.0200 (/)</t>
  </si>
  <si>
    <t>PT 05.30.0250 (/)</t>
  </si>
  <si>
    <t>PT 05.30.0300 (/)</t>
  </si>
  <si>
    <t>PT 05.35.0050 (/)</t>
  </si>
  <si>
    <t>PT 05.35.0100 (/)</t>
  </si>
  <si>
    <t>PT 05.40.0050 (/)</t>
  </si>
  <si>
    <t>PT 05.40.0100 (/)</t>
  </si>
  <si>
    <t>PT 05.40.0103 (/)</t>
  </si>
  <si>
    <t>PT 05.40.0106 (/)</t>
  </si>
  <si>
    <t>PT 05.40.0150 (/)</t>
  </si>
  <si>
    <t>PT 05.40.0200 (/)</t>
  </si>
  <si>
    <t>PT 05.40.0250 (/)</t>
  </si>
  <si>
    <t>PT 05.40.0300 (/)</t>
  </si>
  <si>
    <t>PT 05.40.0350 (/)</t>
  </si>
  <si>
    <t>PT 05.40.0400 (/)</t>
  </si>
  <si>
    <t>PT 05.45.0040 (/)</t>
  </si>
  <si>
    <t>PT 05.45.0050 (/)</t>
  </si>
  <si>
    <t>PT 05.45.0100 (/)</t>
  </si>
  <si>
    <t>PT 05.50.0050 (/)</t>
  </si>
  <si>
    <t>PT 05.55.0050 (/)</t>
  </si>
  <si>
    <t>PT 05.55.0101 (/)</t>
  </si>
  <si>
    <t>PT 05.60.0100 (/)</t>
  </si>
  <si>
    <t>PT 05.60.0150 (/)</t>
  </si>
  <si>
    <t>PT 05.60.0200 (/)</t>
  </si>
  <si>
    <t>PT 05.60.0250 (/)</t>
  </si>
  <si>
    <t>PT 05.60.0300 (/)</t>
  </si>
  <si>
    <t>PT 05.65.0100 (/)</t>
  </si>
  <si>
    <t>PT 10.05.0100 (/)</t>
  </si>
  <si>
    <t>RV 05.05.0050 (/)</t>
  </si>
  <si>
    <t>Pasta de cimento branco.</t>
  </si>
  <si>
    <t>RV 05.05.0100 (A)</t>
  </si>
  <si>
    <t>RV 05.05.0150 (A)</t>
  </si>
  <si>
    <t>Pasta de cal.</t>
  </si>
  <si>
    <t>RV 05.05.0200 (/)</t>
  </si>
  <si>
    <t>Pasta de cimento comum.</t>
  </si>
  <si>
    <t>RV 05.05.0250 (A)</t>
  </si>
  <si>
    <t>Pasta de Gesso.</t>
  </si>
  <si>
    <t>RV 05.10.0050 (A)</t>
  </si>
  <si>
    <t>RV 05.10.0053 (A)</t>
  </si>
  <si>
    <t>RV 05.10.0056 (A)</t>
  </si>
  <si>
    <t>RV 05.10.0059 (A)</t>
  </si>
  <si>
    <t>RV 05.10.0062 (A)</t>
  </si>
  <si>
    <t>RV 05.10.0065 (A)</t>
  </si>
  <si>
    <t>RV 05.10.0068 (A)</t>
  </si>
  <si>
    <t>RV 05.10.0071 (A)</t>
  </si>
  <si>
    <t>RV 05.10.0074 (/)</t>
  </si>
  <si>
    <t>RV 05.10.0100 (A)</t>
  </si>
  <si>
    <t>RV 05.10.0150 (A)</t>
  </si>
  <si>
    <t>RV 05.10.0200 (A)</t>
  </si>
  <si>
    <t>RV 05.10.0203 (A)</t>
  </si>
  <si>
    <t>RV 05.10.0250 (A)</t>
  </si>
  <si>
    <t>RV 05.10.0306 (A)</t>
  </si>
  <si>
    <t>RV 05.10.0350 (A)</t>
  </si>
  <si>
    <t>RV 05.10.0353 (A)</t>
  </si>
  <si>
    <t>RV 05.10.0400 (A)</t>
  </si>
  <si>
    <t>RV 05.10.0403 (A)</t>
  </si>
  <si>
    <t>RV 05.10.0406 (A)</t>
  </si>
  <si>
    <t>RV 05.10.0409 (A)</t>
  </si>
  <si>
    <t>RV 05.10.0450 (A)</t>
  </si>
  <si>
    <t>RV 05.10.0453 (A)</t>
  </si>
  <si>
    <t>RV 05.10.0456 (A)</t>
  </si>
  <si>
    <t>RV 05.10.0459 (A)</t>
  </si>
  <si>
    <t>RV 05.15.0050 (/)</t>
  </si>
  <si>
    <t>RV 05.15.0500 (/)</t>
  </si>
  <si>
    <t>RV 10.05.0050 (/)</t>
  </si>
  <si>
    <t>RV 10.05.0053 (/)</t>
  </si>
  <si>
    <t>RV 10.05.0056 (/)</t>
  </si>
  <si>
    <t>RV 10.05.0059 (A)</t>
  </si>
  <si>
    <t>RV 10.05.0100 (A)</t>
  </si>
  <si>
    <t>RV 10.05.0106 (A)</t>
  </si>
  <si>
    <t>RV 10.05.0112 (A)</t>
  </si>
  <si>
    <t>RV 10.05.0115 (A)</t>
  </si>
  <si>
    <t>RV 10.05.0150 (/)</t>
  </si>
  <si>
    <t>RV 10.05.0153 (A)</t>
  </si>
  <si>
    <t>RV 10.05.0156 (A)</t>
  </si>
  <si>
    <t>RV 10.05.0159 (/)</t>
  </si>
  <si>
    <t>RV 10.05.0162 (A)</t>
  </si>
  <si>
    <t>RV 10.05.0203 (/)</t>
  </si>
  <si>
    <t>RV 10.05.0206 (/)</t>
  </si>
  <si>
    <t>RV 10.05.0209 (A)</t>
  </si>
  <si>
    <t>RV 10.05.0212 (A)</t>
  </si>
  <si>
    <t>RV 10.05.0215 (/)</t>
  </si>
  <si>
    <t>RV 10.05.0250 (/)</t>
  </si>
  <si>
    <t>RV 10.05.0256 (/)</t>
  </si>
  <si>
    <t>RV 10.05.0262 (/)</t>
  </si>
  <si>
    <t>RV 10.05.0300 (B)</t>
  </si>
  <si>
    <t>RV 10.05.0350 (A)</t>
  </si>
  <si>
    <t>RV 10.05.0353 (A)</t>
  </si>
  <si>
    <t>RV 10.05.0400 (A)</t>
  </si>
  <si>
    <t>RV 10.05.0500 (/)</t>
  </si>
  <si>
    <t>RV 10.05.0550 (A)</t>
  </si>
  <si>
    <t>Reboco interno com massa especial interna branca ou similar na espessura de 2mm.</t>
  </si>
  <si>
    <t>RV 10.05.0600 (A)</t>
  </si>
  <si>
    <t>RV 10.05.0650 (B)</t>
  </si>
  <si>
    <t>RV 10.10.0050 (/)</t>
  </si>
  <si>
    <t>RV 10.10.0053 (/)</t>
  </si>
  <si>
    <t>RV 10.10.0103 (/)</t>
  </si>
  <si>
    <t>RV 10.10.0106 (/)</t>
  </si>
  <si>
    <t>RV 10.15.0050 (/)</t>
  </si>
  <si>
    <t>RV 10.15.0100 (B)</t>
  </si>
  <si>
    <t>RV 10.15.0150 (/)</t>
  </si>
  <si>
    <t>RV 10.15.0153 (/)</t>
  </si>
  <si>
    <t>RV 10.15.0200 (A)</t>
  </si>
  <si>
    <t>RV 10.15.0203 (A)</t>
  </si>
  <si>
    <t>RV 10.15.0250 (A)</t>
  </si>
  <si>
    <t>RV 10.15.0253 (A)</t>
  </si>
  <si>
    <t>RV 10.15.0257 (/)</t>
  </si>
  <si>
    <t>RV 10.15.0260 (/)</t>
  </si>
  <si>
    <t>RV 10.15.0300 (A)</t>
  </si>
  <si>
    <t>RV 10.15.0320 (/)</t>
  </si>
  <si>
    <t>RV 10.15.0330 (/)</t>
  </si>
  <si>
    <t>RV 10.15.0350 (A)</t>
  </si>
  <si>
    <t>RV 10.15.0400 (A)</t>
  </si>
  <si>
    <t>RV 10.15.0420 (/)</t>
  </si>
  <si>
    <t>RV 10.15.0423 (/)</t>
  </si>
  <si>
    <t>RV 10.15.0430 (/)</t>
  </si>
  <si>
    <t>RV 10.15.0433 (/)</t>
  </si>
  <si>
    <t>RV 10.15.0450 (A)</t>
  </si>
  <si>
    <t>RV 10.15.0500 (A)</t>
  </si>
  <si>
    <t>RV 10.20.0050 (/)</t>
  </si>
  <si>
    <t>RV 10.20.0100 (/)</t>
  </si>
  <si>
    <t>RV 10.20.0103 (/)</t>
  </si>
  <si>
    <t>RV 10.20.0200 (A)</t>
  </si>
  <si>
    <t>RV 10.25.0051 (/)</t>
  </si>
  <si>
    <t>RV 10.25.0100 (/)</t>
  </si>
  <si>
    <t>RV 10.30.0060 (/)</t>
  </si>
  <si>
    <t>RV 10.30.0100 (A)</t>
  </si>
  <si>
    <t>RV 10.30.0103 (/)</t>
  </si>
  <si>
    <t>RV 10.30.0200 (/)</t>
  </si>
  <si>
    <t>RV 10.30.0250 (A)</t>
  </si>
  <si>
    <t>RV 10.30.0256 (A)</t>
  </si>
  <si>
    <t>RV 10.30.0300 (A)</t>
  </si>
  <si>
    <t>RV 10.35.0100 (/)</t>
  </si>
  <si>
    <t>RV 10.40.0050 (/)</t>
  </si>
  <si>
    <t>RV 10.45.0050 (A)</t>
  </si>
  <si>
    <t>RV 10.45.0100 (/)</t>
  </si>
  <si>
    <t>RV 10.45.0150 (A)</t>
  </si>
  <si>
    <t>RV 10.50.0015 (/)</t>
  </si>
  <si>
    <t>RV 10.50.0050 (/)</t>
  </si>
  <si>
    <t>RV 10.50.0100 (/)</t>
  </si>
  <si>
    <t>RV 10.50.0150 (A)</t>
  </si>
  <si>
    <t>RV 10.50.0203 (A)</t>
  </si>
  <si>
    <t>RV 10.50.0209 (A)</t>
  </si>
  <si>
    <t>RV 10.50.0212 (A)</t>
  </si>
  <si>
    <t>RV 10.50.0250 (/)</t>
  </si>
  <si>
    <t>RV 15.05.0050 (/)</t>
  </si>
  <si>
    <t>RV 15.05.0053 (/)</t>
  </si>
  <si>
    <t>RV 15.05.0056 (/)</t>
  </si>
  <si>
    <t>RV 15.05.0059 (/)</t>
  </si>
  <si>
    <t>RV 15.05.0062 (/)</t>
  </si>
  <si>
    <t>RV 15.05.0100 (/)</t>
  </si>
  <si>
    <t>RV 15.05.0150 (/)</t>
  </si>
  <si>
    <t>Camada de brita 1, com espessura estimada em 3cm, espalhada manualmente.</t>
  </si>
  <si>
    <t>RV 15.05.0201 (A)</t>
  </si>
  <si>
    <t>RV 15.05.0250 (A)</t>
  </si>
  <si>
    <t>RV 15.05.0300 (/)</t>
  </si>
  <si>
    <t>RV 15.05.0351 (/)</t>
  </si>
  <si>
    <t>RV 15.05.0400 (/)</t>
  </si>
  <si>
    <t>RV 15.10.0050 (A)</t>
  </si>
  <si>
    <t>RV 15.10.0100 (B)</t>
  </si>
  <si>
    <t>RV 15.15.0040 (A)</t>
  </si>
  <si>
    <t>RV 15.15.0050 (A)</t>
  </si>
  <si>
    <t>RV 15.15.0075 (/)</t>
  </si>
  <si>
    <t>RV 15.15.0081 (A)</t>
  </si>
  <si>
    <t>RV 15.15.0100 (/)</t>
  </si>
  <si>
    <t>RV 15.15.0150 (A)</t>
  </si>
  <si>
    <t>RV 15.15.0200 (B)</t>
  </si>
  <si>
    <t>RV 15.15.0210 (A)</t>
  </si>
  <si>
    <t>RV 15.17.0500 (/)</t>
  </si>
  <si>
    <t>RV 15.17.0800 (/)</t>
  </si>
  <si>
    <t>RV 15.20.0100 (A)</t>
  </si>
  <si>
    <t>RV 15.20.0150 (A)</t>
  </si>
  <si>
    <t>RV 15.20.0200 (/)</t>
  </si>
  <si>
    <t>RV 15.20.0250 (/)</t>
  </si>
  <si>
    <t>RV 15.20.0300 (A)</t>
  </si>
  <si>
    <t>RV 15.20.0350 (A)</t>
  </si>
  <si>
    <t>RV 15.20.0353 (A)</t>
  </si>
  <si>
    <t>RV 15.20.0400 (/)</t>
  </si>
  <si>
    <t>RV 15.20.0403 (/)</t>
  </si>
  <si>
    <t>RV 15.20.0406 (A)</t>
  </si>
  <si>
    <t>RV 15.20.0409 (A)</t>
  </si>
  <si>
    <t>RV 15.20.0412 (A)</t>
  </si>
  <si>
    <t>RV 15.20.0450 (A)</t>
  </si>
  <si>
    <t>RV 15.20.0500 (A)</t>
  </si>
  <si>
    <t>RV 15.20.0503 (A)</t>
  </si>
  <si>
    <t>RV 15.20.0506 (A)</t>
  </si>
  <si>
    <t>RV 15.20.0550 (/)</t>
  </si>
  <si>
    <t>RV 15.20.0600 (/)</t>
  </si>
  <si>
    <t>RV 15.20.0650 (A)</t>
  </si>
  <si>
    <t>RV 15.20.0653 (A)</t>
  </si>
  <si>
    <t>RV 15.20.0700 (A)</t>
  </si>
  <si>
    <t>RV 15.25.0050 (/)</t>
  </si>
  <si>
    <t>RV 15.25.0100 (C)</t>
  </si>
  <si>
    <t>RV 15.25.0103 (A)</t>
  </si>
  <si>
    <t>RV 15.25.0150 (/)</t>
  </si>
  <si>
    <t>RV 15.25.0153 (/)</t>
  </si>
  <si>
    <t>RV 15.25.0156 (/)</t>
  </si>
  <si>
    <t>RV 15.25.0200 (B)</t>
  </si>
  <si>
    <t>RV 15.25.0203 (B)</t>
  </si>
  <si>
    <t>RV 15.25.0206 (B)</t>
  </si>
  <si>
    <t>RV 15.25.0250 (A)</t>
  </si>
  <si>
    <t>RV 15.30.0050 (A)</t>
  </si>
  <si>
    <t>RV 15.30.0053 (A)</t>
  </si>
  <si>
    <t>RV 15.30.0100 (/)</t>
  </si>
  <si>
    <t>RV 15.30.0103 (/)</t>
  </si>
  <si>
    <t>RV 15.30.0150 (/)</t>
  </si>
  <si>
    <t>RV 15.30.0153 (/)</t>
  </si>
  <si>
    <t>RV 15.30.0200 (/)</t>
  </si>
  <si>
    <t>RV 15.30.0203 (/)</t>
  </si>
  <si>
    <t>RV 15.35.0100 (/)</t>
  </si>
  <si>
    <t>RV 15.38.0050 (/)</t>
  </si>
  <si>
    <t>RV 15.38.0053 (A)</t>
  </si>
  <si>
    <t>RV 15.38.0100 (/)</t>
  </si>
  <si>
    <t>RV 15.38.0103 (/)</t>
  </si>
  <si>
    <t>RV 15.38.0150 (/)</t>
  </si>
  <si>
    <t>RV 15.38.0153 (/)</t>
  </si>
  <si>
    <t>RV 15.38.0200 (A)</t>
  </si>
  <si>
    <t>RV 15.38.0250 (/)</t>
  </si>
  <si>
    <t>RV 15.38.0253 (A)</t>
  </si>
  <si>
    <t>RV 15.38.0256 (/)</t>
  </si>
  <si>
    <t>RV 15.40.0051 (/)</t>
  </si>
  <si>
    <t>RV 15.40.0054 (/)</t>
  </si>
  <si>
    <t>RV 15.40.0103 (A)</t>
  </si>
  <si>
    <t>RV 15.40.0110 (/)</t>
  </si>
  <si>
    <t>RV 15.40.0151 (/)</t>
  </si>
  <si>
    <t>RV 15.40.0200 (A)</t>
  </si>
  <si>
    <t>RV 15.40.0201 (/)</t>
  </si>
  <si>
    <t>RV 15.40.0300 (/)</t>
  </si>
  <si>
    <t>RV 15.40.0350 (/)</t>
  </si>
  <si>
    <t>RV 15.40.0400 (/)</t>
  </si>
  <si>
    <t>RV 15.40.0425 (/)</t>
  </si>
  <si>
    <t>RV 15.40.0500 (/)</t>
  </si>
  <si>
    <t>RV 15.40.0550 (/)</t>
  </si>
  <si>
    <t>RV 15.40.0600 (/)</t>
  </si>
  <si>
    <t>RV 15.40.0700 (/)</t>
  </si>
  <si>
    <t>RV 15.45.0025 (/)</t>
  </si>
  <si>
    <t>RV 15.45.0030 (/)</t>
  </si>
  <si>
    <t>RV 15.45.0050 (/)</t>
  </si>
  <si>
    <t>RV 15.45.0100 (/)</t>
  </si>
  <si>
    <t>RV 15.45.0150 (/)</t>
  </si>
  <si>
    <t>RV 15.50.0050 (A)</t>
  </si>
  <si>
    <t>RV 15.50.0100 (A)</t>
  </si>
  <si>
    <t>RV 15.50.0150 (A)</t>
  </si>
  <si>
    <t>RV 15.55.0020 (/)</t>
  </si>
  <si>
    <t>RV 15.55.0040 (A)</t>
  </si>
  <si>
    <t>RV 15.55.0050 (C)</t>
  </si>
  <si>
    <t>RV 15.55.0053 (A)</t>
  </si>
  <si>
    <t>RV 15.57.0100 (/)</t>
  </si>
  <si>
    <t>RV 15.60.0050 (/)</t>
  </si>
  <si>
    <t>RV 15.60.0100 (A)</t>
  </si>
  <si>
    <t>Piso de pedra portuguesa, conforme item RV 15.60.0150, incluindo base de concreto magro de 3cm de espessura.</t>
  </si>
  <si>
    <t>RV 15.60.0150 (/)</t>
  </si>
  <si>
    <t>RV 15.60.0200 (A)</t>
  </si>
  <si>
    <t>RV 15.60.0203 (/)</t>
  </si>
  <si>
    <t>RV 15.60.0250 (/)</t>
  </si>
  <si>
    <t>RV 15.60.0253 (/)</t>
  </si>
  <si>
    <t>RV 15.65.0050 (/)</t>
  </si>
  <si>
    <t>RV 15.70.0050 (A)</t>
  </si>
  <si>
    <t>RV 15.70.0150 (A)</t>
  </si>
  <si>
    <t>RV 15.75.0050 (A)</t>
  </si>
  <si>
    <t>RV 15.75.0100 (A)</t>
  </si>
  <si>
    <t>RV 15.80.0050 (/)</t>
  </si>
  <si>
    <t>RV 15.85.0050 (A)</t>
  </si>
  <si>
    <t>RV 15.90.0040 (/)</t>
  </si>
  <si>
    <t>RV 15.90.0100 (/)</t>
  </si>
  <si>
    <t>RV 15.90.0103 (A)</t>
  </si>
  <si>
    <t>RV 15.90.0106 (A)</t>
  </si>
  <si>
    <t>RV 15.90.0109 (A)</t>
  </si>
  <si>
    <t>RV 15.90.0112 (A)</t>
  </si>
  <si>
    <t>RV 15.95.0050 (A)</t>
  </si>
  <si>
    <t>RV 15.95.0053 (A)</t>
  </si>
  <si>
    <t>RV 15.95.0100 (/)</t>
  </si>
  <si>
    <t>RV 15.95.0150 (/)</t>
  </si>
  <si>
    <t>RV 20.05.0050 (/)</t>
  </si>
  <si>
    <t>RV 20.05.0150 (A)</t>
  </si>
  <si>
    <t>RV 20.05.0250 (/)</t>
  </si>
  <si>
    <t>RV 25.05.0050 (A)</t>
  </si>
  <si>
    <t>RV 25.10.0050 (A)</t>
  </si>
  <si>
    <t>RV 25.10.0053 (A)</t>
  </si>
  <si>
    <t>RV 25.10.0100 (A)</t>
  </si>
  <si>
    <t>RV 25.10.0150 (A)</t>
  </si>
  <si>
    <t>RV 25.10.0200 (/)</t>
  </si>
  <si>
    <t>RV 25.10.0203 (/)</t>
  </si>
  <si>
    <t>RV 25.10.0250 (A)</t>
  </si>
  <si>
    <t>RV 25.10.0500 (/)</t>
  </si>
  <si>
    <t>RV 30.05.0025 (A)</t>
  </si>
  <si>
    <t>RV 30.05.0050 (B)</t>
  </si>
  <si>
    <t>RV 30.05.0100 (A)</t>
  </si>
  <si>
    <t>RV 30.05.0200 (/)</t>
  </si>
  <si>
    <t>RV 30.05.0250 (/)</t>
  </si>
  <si>
    <t>RV 30.05.0500 (/)</t>
  </si>
  <si>
    <t>RV 30.05.0550 (/)</t>
  </si>
  <si>
    <t>RV 30.05.1011 (/)</t>
  </si>
  <si>
    <t>SC 05.05.0050 (/)</t>
  </si>
  <si>
    <t>SC 05.05.0100 (/)</t>
  </si>
  <si>
    <t>SC 05.05.0150 (/)</t>
  </si>
  <si>
    <t>SC 05.05.0200 (/)</t>
  </si>
  <si>
    <t>SC 05.05.0250 (/)</t>
  </si>
  <si>
    <t>SC 05.05.0300 (/)</t>
  </si>
  <si>
    <t>SC 05.05.0350 (/)</t>
  </si>
  <si>
    <t>Arrancamento de portas, janelas e caixilhos de ar condicionado ou outros.</t>
  </si>
  <si>
    <t>SC 05.05.0400 (/)</t>
  </si>
  <si>
    <t>SC 05.05.0450 (/)</t>
  </si>
  <si>
    <t>SC 05.05.0500 (/)</t>
  </si>
  <si>
    <t>SC 05.05.0550 (/)</t>
  </si>
  <si>
    <t>SC 05.05.0601 (/)</t>
  </si>
  <si>
    <t>SC 05.05.0650 (/)</t>
  </si>
  <si>
    <t>SC 05.05.0700 (A)</t>
  </si>
  <si>
    <t>SC 05.05.0750 (A)</t>
  </si>
  <si>
    <t>SC 05.05.0800 (A)</t>
  </si>
  <si>
    <t>SC 05.05.0850 (/)</t>
  </si>
  <si>
    <t>SC 05.05.0900 (/)</t>
  </si>
  <si>
    <t>SC 05.05.0950 (/)</t>
  </si>
  <si>
    <t>SC 05.05.1000 (/)</t>
  </si>
  <si>
    <t>SC 05.05.1050 (/)</t>
  </si>
  <si>
    <t>SC 05.05.1100 (/)</t>
  </si>
  <si>
    <t>SC 05.05.1150 (/)</t>
  </si>
  <si>
    <t>SC 05.05.1200 (/)</t>
  </si>
  <si>
    <t>SC 05.05.1250 (/)</t>
  </si>
  <si>
    <t>SC 05.05.1300 (/)</t>
  </si>
  <si>
    <t>SC 05.05.1350 (/)</t>
  </si>
  <si>
    <t>SC 05.05.1400 (/)</t>
  </si>
  <si>
    <t>SC 05.05.1450 (/)</t>
  </si>
  <si>
    <t>SC 05.05.1500 (/)</t>
  </si>
  <si>
    <t>SC 05.05.1550 (/)</t>
  </si>
  <si>
    <t>SC 05.05.1600 (/)</t>
  </si>
  <si>
    <t>SC 05.05.1650 (/)</t>
  </si>
  <si>
    <t>SC 05.05.1700 (/)</t>
  </si>
  <si>
    <t>SC 05.05.1750 (/)</t>
  </si>
  <si>
    <t>SC 05.05.1800 (/)</t>
  </si>
  <si>
    <t>SC 05.05.1850 (/)</t>
  </si>
  <si>
    <t>SC 05.05.1900 (/)</t>
  </si>
  <si>
    <t>SC 05.05.1950 (/)</t>
  </si>
  <si>
    <t>SC 05.05.2000 (/)</t>
  </si>
  <si>
    <t>SC 05.05.2050 (/)</t>
  </si>
  <si>
    <t>SC 05.05.2100 (/)</t>
  </si>
  <si>
    <t>SC 05.05.2150 (/)</t>
  </si>
  <si>
    <t>SC 05.05.2200 (/)</t>
  </si>
  <si>
    <t>SC 05.05.2250 (/)</t>
  </si>
  <si>
    <t>SC 05.05.2300 (/)</t>
  </si>
  <si>
    <t>SC 05.05.2350 (/)</t>
  </si>
  <si>
    <t>SC 05.05.2400 (/)</t>
  </si>
  <si>
    <t>SC 05.05.2450 (/)</t>
  </si>
  <si>
    <t>SC 05.05.2500 (/)</t>
  </si>
  <si>
    <t>SC 05.05.2550 (/)</t>
  </si>
  <si>
    <t>SC 05.05.2600 (/)</t>
  </si>
  <si>
    <t>SC 05.05.2650 (/)</t>
  </si>
  <si>
    <t>SC 05.05.2700 (/)</t>
  </si>
  <si>
    <t>SC 05.05.2750 (/)</t>
  </si>
  <si>
    <t>SC 05.05.2800 (/)</t>
  </si>
  <si>
    <t>SC 05.05.2850 (/)</t>
  </si>
  <si>
    <t>SC 05.05.2900 (/)</t>
  </si>
  <si>
    <t>SC 05.05.2950 (/)</t>
  </si>
  <si>
    <t>SC 05.05.3000 (/)</t>
  </si>
  <si>
    <t>SC 05.05.3050 (/)</t>
  </si>
  <si>
    <t>SC 05.05.3100 (A)</t>
  </si>
  <si>
    <t>SC 05.05.3150 (/)</t>
  </si>
  <si>
    <t>SC 05.05.3200 (/)</t>
  </si>
  <si>
    <t>SC 05.05.3250 (/)</t>
  </si>
  <si>
    <t>SC 05.05.3300 (/)</t>
  </si>
  <si>
    <t>SC 05.05.3350 (/)</t>
  </si>
  <si>
    <t>SC 05.05.3400 (/)</t>
  </si>
  <si>
    <t>SC 05.10.0050 (/)</t>
  </si>
  <si>
    <t>SC 05.10.0100 (/)</t>
  </si>
  <si>
    <t>SC 05.10.0150 (/)</t>
  </si>
  <si>
    <t>SC 05.10.0200 (/)</t>
  </si>
  <si>
    <t>SC 05.10.0250 (/)</t>
  </si>
  <si>
    <t>SC 05.10.0300 (/)</t>
  </si>
  <si>
    <t>SC 05.10.0350 (/)</t>
  </si>
  <si>
    <t>SC 05.10.0400 (/)</t>
  </si>
  <si>
    <t>SC 05.10.0450 (/)</t>
  </si>
  <si>
    <t>SC 05.10.0500 (/)</t>
  </si>
  <si>
    <t>SC 05.10.0550 (/)</t>
  </si>
  <si>
    <t>SC 05.10.0600 (/)</t>
  </si>
  <si>
    <t>SC 05.10.0650 (/)</t>
  </si>
  <si>
    <t>SC 05.15.0050 (A)</t>
  </si>
  <si>
    <t>SC 05.15.0100 (A)</t>
  </si>
  <si>
    <t>SC 05.15.0150 (A)</t>
  </si>
  <si>
    <t>SC 05.15.0200 (A)</t>
  </si>
  <si>
    <t>SC 05.20.0051 (/)</t>
  </si>
  <si>
    <t>SC 05.20.0101 (/)</t>
  </si>
  <si>
    <t>SC 05.20.0151 (/)</t>
  </si>
  <si>
    <t>SC 05.20.0200 (/)</t>
  </si>
  <si>
    <t>SC 05.20.0250 (/)</t>
  </si>
  <si>
    <t>SC 05.20.0300 (/)</t>
  </si>
  <si>
    <t>SC 10.05.0050 (/)</t>
  </si>
  <si>
    <t>SC 10.05.0150 (/)</t>
  </si>
  <si>
    <t>Arboricultor (inclusive encargos sociais).</t>
  </si>
  <si>
    <t>SC 10.05.0200 (/)</t>
  </si>
  <si>
    <t>SC 10.05.0250 (/)</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</si>
  <si>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</si>
  <si>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</si>
  <si>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</si>
  <si>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</si>
  <si>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</si>
  <si>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</si>
  <si>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</si>
  <si>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</si>
  <si>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</si>
  <si>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</si>
  <si>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</si>
  <si>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</si>
  <si>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</si>
  <si>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</si>
  <si>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</si>
  <si>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</si>
  <si>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</si>
  <si>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</si>
  <si>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</si>
  <si>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</si>
  <si>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</si>
  <si>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</si>
  <si>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</si>
  <si>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</si>
  <si>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SC 10.05.1000 (/)</t>
  </si>
  <si>
    <t>SC 10.05.1050 (/)</t>
  </si>
  <si>
    <t>SC 10.05.1100 (/)</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</si>
  <si>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</si>
  <si>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</si>
  <si>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</si>
  <si>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</si>
  <si>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</si>
  <si>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</si>
  <si>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</si>
  <si>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</si>
  <si>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</si>
  <si>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</si>
  <si>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</si>
  <si>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</si>
  <si>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</si>
  <si>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SC 10.10.0050 (/)</t>
  </si>
  <si>
    <t>SC 10.10.0100 (/)</t>
  </si>
  <si>
    <t>SC 10.10.0150 (/)</t>
  </si>
  <si>
    <t>SC 10.10.0200 (/)</t>
  </si>
  <si>
    <t>SC 10.10.0250 (/)</t>
  </si>
  <si>
    <t>SC 10.10.0300 (/)</t>
  </si>
  <si>
    <t>SC 10.10.0350 (/)</t>
  </si>
  <si>
    <t>SC 10.10.0400 (/)</t>
  </si>
  <si>
    <t>SC 15.05.0050 (/)</t>
  </si>
  <si>
    <t>SC 15.05.0100 (/)</t>
  </si>
  <si>
    <t>SC 15.05.0150 (/)</t>
  </si>
  <si>
    <t>Areia grossa lavada, inclusive transporte ate 20Km. Fornecimento.</t>
  </si>
  <si>
    <t>SC 15.05.0200 (/)</t>
  </si>
  <si>
    <t>SC 15.05.0225 (/)</t>
  </si>
  <si>
    <t>SC 15.05.0250 (/)</t>
  </si>
  <si>
    <t>SC 15.05.0300 (/)</t>
  </si>
  <si>
    <t>SC 15.05.0325 (/)</t>
  </si>
  <si>
    <t>SC 15.05.0350 (/)</t>
  </si>
  <si>
    <t>SC 15.05.0400 (/)</t>
  </si>
  <si>
    <t>SC 15.05.0425 (/)</t>
  </si>
  <si>
    <t>SC 15.05.0450 (/)</t>
  </si>
  <si>
    <t>SC 15.05.0500 (/)</t>
  </si>
  <si>
    <t>SC 15.05.0525 (/)</t>
  </si>
  <si>
    <t>SC 15.05.0550 (/)</t>
  </si>
  <si>
    <t>SC 15.15.0050 (/)</t>
  </si>
  <si>
    <t>SC 20.05.0050 (/)</t>
  </si>
  <si>
    <t>SC 20.05.0100 (/)</t>
  </si>
  <si>
    <t>SC 20.05.0150 (/)</t>
  </si>
  <si>
    <t>SC 20.05.0200 (/)</t>
  </si>
  <si>
    <t>SC 20.05.0250 (/)</t>
  </si>
  <si>
    <t>SC 20.05.0300 (/)</t>
  </si>
  <si>
    <t>SC 20.05.0350 (/)</t>
  </si>
  <si>
    <t>SC 20.05.0400 (/)</t>
  </si>
  <si>
    <t>SC 20.05.0450 (/)</t>
  </si>
  <si>
    <t>SC 20.05.0500 (/)</t>
  </si>
  <si>
    <t>SC 20.05.0550 (/)</t>
  </si>
  <si>
    <t>SC 20.05.0600 (/)</t>
  </si>
  <si>
    <t>SC 20.10.0050 (/)</t>
  </si>
  <si>
    <t>SC 20.15.0050 (/)</t>
  </si>
  <si>
    <t>SC 20.15.0100 (/)</t>
  </si>
  <si>
    <t>SC 20.15.0150 (/)</t>
  </si>
  <si>
    <t>SC 20.15.0200 (/)</t>
  </si>
  <si>
    <t>SC 20.15.0250 (/)</t>
  </si>
  <si>
    <t>SC 30.05.0050 (/)</t>
  </si>
  <si>
    <t>SC 30.05.0100 (/)</t>
  </si>
  <si>
    <t>SC 30.10.0050 (/)</t>
  </si>
  <si>
    <t>SC 30.10.0100 (A)</t>
  </si>
  <si>
    <t>SC 30.10.0150 (A)</t>
  </si>
  <si>
    <t>Polimento de piso de marmorite feito mecanicamente.</t>
  </si>
  <si>
    <t>SC 30.10.0200 (A)</t>
  </si>
  <si>
    <t>SC 30.10.0250 (A)</t>
  </si>
  <si>
    <t>SC 30.15.0050 (/)</t>
  </si>
  <si>
    <t>SC 30.15.0100 (/)</t>
  </si>
  <si>
    <t>Limpeza de parede revestida com chapas laminadas, inclusive o uso de escada, exclusive andaimes.</t>
  </si>
  <si>
    <t>SC 30.15.0150 (/)</t>
  </si>
  <si>
    <t>SC 30.15.0200 (/)</t>
  </si>
  <si>
    <t>SC 30.15.0250 (/)</t>
  </si>
  <si>
    <t>Limpeza de peitoris.</t>
  </si>
  <si>
    <t>SC 30.15.0300 (/)</t>
  </si>
  <si>
    <t>SC 30.15.0350 (/)</t>
  </si>
  <si>
    <t>Limpeza de pisos cimentados.</t>
  </si>
  <si>
    <t>SC 30.15.0400 (/)</t>
  </si>
  <si>
    <t>SC 30.15.0450 (/)</t>
  </si>
  <si>
    <t>SC 30.15.0500 (/)</t>
  </si>
  <si>
    <t>SC 35.05.0040 (A)</t>
  </si>
  <si>
    <t>SC 35.05.0050 (B)</t>
  </si>
  <si>
    <t>SC 35.05.0060 (/)</t>
  </si>
  <si>
    <t>SC 35.05.0100 (A)</t>
  </si>
  <si>
    <t>SC 35.10.0050 (/)</t>
  </si>
  <si>
    <t>SC 35.10.0100 (/)</t>
  </si>
  <si>
    <t>SC 35.10.0150 (/)</t>
  </si>
  <si>
    <t>Limpeza de caixa de ralo, exclusive transporte do material retirado.</t>
  </si>
  <si>
    <t>SC 35.10.0200 (/)</t>
  </si>
  <si>
    <t>Limpeza manual de galeria retangular, exclusive transporte do material retirado.</t>
  </si>
  <si>
    <t>SC 35.10.0250 (/)</t>
  </si>
  <si>
    <t>SC 35.10.0300 (/)</t>
  </si>
  <si>
    <t>Limpeza manual de ramal de ralo, exclusive o transporte do material retirado.</t>
  </si>
  <si>
    <t>SC 35.10.0350 (/)</t>
  </si>
  <si>
    <t>SC 35.10.0500 (/)</t>
  </si>
  <si>
    <t>SC 35.10.0509 (/)</t>
  </si>
  <si>
    <t>SC 35.10.0600 (/)</t>
  </si>
  <si>
    <t>SC 35.15.0020 (/)</t>
  </si>
  <si>
    <t>SC 35.15.0100 (/)</t>
  </si>
  <si>
    <t>SC 35.15.0150 (/)</t>
  </si>
  <si>
    <t>SC 35.15.0200 (/)</t>
  </si>
  <si>
    <t>SC 35.15.0325 (/)</t>
  </si>
  <si>
    <t>SC 35.15.0350 (/)</t>
  </si>
  <si>
    <t>SC 35.15.0400 (/)</t>
  </si>
  <si>
    <t>SC 35.15.0450 (A)</t>
  </si>
  <si>
    <t>SC 35.15.0500 (A)</t>
  </si>
  <si>
    <t>SC 35.15.0850 (/)</t>
  </si>
  <si>
    <t>SC 35.15.1000 (/)</t>
  </si>
  <si>
    <t>SC 35.20.0300 (/)</t>
  </si>
  <si>
    <t>SC 40.05.0050 (/)</t>
  </si>
  <si>
    <t>SC 40.05.0100 (/)</t>
  </si>
  <si>
    <t>SC 40.05.0200 (/)</t>
  </si>
  <si>
    <t>SC 40.05.0250 (A)</t>
  </si>
  <si>
    <t>SC 40.05.0300 (A)</t>
  </si>
  <si>
    <t>SC 45.05.0050 (/)</t>
  </si>
  <si>
    <t>SC 45.05.0053 (/)</t>
  </si>
  <si>
    <t>SC 45.05.0056 (/)</t>
  </si>
  <si>
    <t>SC 45.05.0075 (/)</t>
  </si>
  <si>
    <t>SC 45.05.0081 (/)</t>
  </si>
  <si>
    <t>SC 45.05.0150 (/)</t>
  </si>
  <si>
    <t>SC 45.05.0200 (/)</t>
  </si>
  <si>
    <t>SC 45.10.0050 (/)</t>
  </si>
  <si>
    <t>SC 45.10.0100 (/)</t>
  </si>
  <si>
    <t>SC 45.10.0150 (/)</t>
  </si>
  <si>
    <t>SC 45.10.0200 (/)</t>
  </si>
  <si>
    <t>SC 45.10.0250 (/)</t>
  </si>
  <si>
    <t>SC 45.15.0050 (/)</t>
  </si>
  <si>
    <t>SC 45.15.0100 (A)</t>
  </si>
  <si>
    <t>SC 45.15.0150 (A)</t>
  </si>
  <si>
    <t>SC 45.20.0050 (/)</t>
  </si>
  <si>
    <t>SC 45.20.0100 (/)</t>
  </si>
  <si>
    <t>SC 45.20.0150 (/)</t>
  </si>
  <si>
    <t>SC 45.25.0100 (/)</t>
  </si>
  <si>
    <t>SC 50.05.0050 (/)</t>
  </si>
  <si>
    <t>SC 50.05.0053 (/)</t>
  </si>
  <si>
    <t>SC 99.99.0025 (/)</t>
  </si>
  <si>
    <t>SC 99.99.0030 (/)</t>
  </si>
  <si>
    <t>SC 99.99.0040 (/)</t>
  </si>
  <si>
    <t>Perfuração rotativa inclinada, em rocha sã, com coroa de diamante, diâmetro N (75mm), inclusive deslocamento e posicionamento em cada furo.</t>
  </si>
  <si>
    <t>1.1</t>
  </si>
  <si>
    <t>I</t>
  </si>
  <si>
    <t>$</t>
  </si>
  <si>
    <t>RECURSO</t>
  </si>
  <si>
    <t>ORÇAMENTO</t>
  </si>
  <si>
    <t>SALDO</t>
  </si>
  <si>
    <t>&lt; Contrapartida</t>
  </si>
  <si>
    <t>PLANILHA ORÇAMENTÁRIA</t>
  </si>
  <si>
    <t>CRONOGRAMA FÍSICO FINANCEIRO</t>
  </si>
  <si>
    <t>MEMÓRIA DE CÁLCULO</t>
  </si>
  <si>
    <t>Financeiro (R$)</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</si>
  <si>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</si>
  <si>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</si>
  <si>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</si>
  <si>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</si>
  <si>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</si>
  <si>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</si>
  <si>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</si>
  <si>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</si>
  <si>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</si>
  <si>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</si>
  <si>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</si>
  <si>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</si>
  <si>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</si>
  <si>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</si>
  <si>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</si>
  <si>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</si>
  <si>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</si>
  <si>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</si>
  <si>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</si>
  <si>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</si>
  <si>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</si>
  <si>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</si>
  <si>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</si>
  <si>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</si>
  <si>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</si>
  <si>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</si>
  <si>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</si>
  <si>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</si>
  <si>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</si>
  <si>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</si>
  <si>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</si>
  <si>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</si>
  <si>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</si>
  <si>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</si>
  <si>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</si>
  <si>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</si>
  <si>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</si>
  <si>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</si>
  <si>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</si>
  <si>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</si>
  <si>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</si>
  <si>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</si>
  <si>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</si>
  <si>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</si>
  <si>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</si>
  <si>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</si>
  <si>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</si>
  <si>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</si>
  <si>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</si>
  <si>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</si>
  <si>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</si>
  <si>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</si>
  <si>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</si>
  <si>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</si>
  <si>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</si>
  <si>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</si>
  <si>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</si>
  <si>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</si>
  <si>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</si>
  <si>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</si>
  <si>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</si>
  <si>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</si>
  <si>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</si>
  <si>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</si>
  <si>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</si>
  <si>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</si>
  <si>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</si>
  <si>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</si>
  <si>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</si>
  <si>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</si>
  <si>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</si>
  <si>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</si>
  <si>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</si>
  <si>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</si>
  <si>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</si>
  <si>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</si>
  <si>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</si>
  <si>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</si>
  <si>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</si>
  <si>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</si>
  <si>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</si>
  <si>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</si>
  <si>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</si>
  <si>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</si>
  <si>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</si>
  <si>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</si>
  <si>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</si>
  <si>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</si>
  <si>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</si>
  <si>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</si>
  <si>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</si>
  <si>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</si>
  <si>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</si>
  <si>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</si>
  <si>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</si>
  <si>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</si>
  <si>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</si>
  <si>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</si>
  <si>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</si>
  <si>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</si>
  <si>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</si>
  <si>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</si>
  <si>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</si>
  <si>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</si>
  <si>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</si>
  <si>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</si>
  <si>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</si>
  <si>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</si>
  <si>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</si>
  <si>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</si>
  <si>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</si>
  <si>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</si>
  <si>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</si>
  <si>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</si>
  <si>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</si>
  <si>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</si>
  <si>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</si>
  <si>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</si>
  <si>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</si>
  <si>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</si>
  <si>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</si>
  <si>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</si>
  <si>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</si>
  <si>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</si>
  <si>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</si>
  <si>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</si>
  <si>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</si>
  <si>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</si>
  <si>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</si>
  <si>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</si>
  <si>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</si>
  <si>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</si>
  <si>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</si>
  <si>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</si>
  <si>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</si>
  <si>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</si>
  <si>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</si>
  <si>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</si>
  <si>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</si>
  <si>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</si>
  <si>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</si>
  <si>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</si>
  <si>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</si>
  <si>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</si>
  <si>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</si>
  <si>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</si>
  <si>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</si>
  <si>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</si>
  <si>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</si>
  <si>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</si>
  <si>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</si>
  <si>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</si>
  <si>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</si>
  <si>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</si>
  <si>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</si>
  <si>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</si>
  <si>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</si>
  <si>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</si>
  <si>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</si>
  <si>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</si>
  <si>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</si>
  <si>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</si>
  <si>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</si>
  <si>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</si>
  <si>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</si>
  <si>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</si>
  <si>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</si>
  <si>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</si>
  <si>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</si>
  <si>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</si>
  <si>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</si>
  <si>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</si>
  <si>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</si>
  <si>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</si>
  <si>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</si>
  <si>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</si>
  <si>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</si>
  <si>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</si>
  <si>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</si>
  <si>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</si>
  <si>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</si>
  <si>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</si>
  <si>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</si>
  <si>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</si>
  <si>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</si>
  <si>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</si>
  <si>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</si>
  <si>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</si>
  <si>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</si>
  <si>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</si>
  <si>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</si>
  <si>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</si>
  <si>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</si>
  <si>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</si>
  <si>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</si>
  <si>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</si>
  <si>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</si>
  <si>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</si>
  <si>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</si>
  <si>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</si>
  <si>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</si>
  <si>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</si>
  <si>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</si>
  <si>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</si>
  <si>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</si>
  <si>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</si>
  <si>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</si>
  <si>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</si>
  <si>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</si>
  <si>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</si>
  <si>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</si>
  <si>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</si>
  <si>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</si>
  <si>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</si>
  <si>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</si>
  <si>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</si>
  <si>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</si>
  <si>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</si>
  <si>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</si>
  <si>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</si>
  <si>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</si>
  <si>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</si>
  <si>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</si>
  <si>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</si>
  <si>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</si>
  <si>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</si>
  <si>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</si>
  <si>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</si>
  <si>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</si>
  <si>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</si>
  <si>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</si>
  <si>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</si>
  <si>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</si>
  <si>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</si>
  <si>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</si>
  <si>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</si>
  <si>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</si>
  <si>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</si>
  <si>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</si>
  <si>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</si>
  <si>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</si>
  <si>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</si>
  <si>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</si>
  <si>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</si>
  <si>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</si>
  <si>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</si>
  <si>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</si>
  <si>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</si>
  <si>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</si>
  <si>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</si>
  <si>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</si>
  <si>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</si>
  <si>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</si>
  <si>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</si>
  <si>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</si>
  <si>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</si>
  <si>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</si>
  <si>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</si>
  <si>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</si>
  <si>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</si>
  <si>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</si>
  <si>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</si>
  <si>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</si>
  <si>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</si>
  <si>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</si>
  <si>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</si>
  <si>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</si>
  <si>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</si>
  <si>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</si>
  <si>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</si>
  <si>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</si>
  <si>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</si>
  <si>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</si>
  <si>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</si>
  <si>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</si>
  <si>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</si>
  <si>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</si>
  <si>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</si>
  <si>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</si>
  <si>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</si>
  <si>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</si>
  <si>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</si>
  <si>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</si>
  <si>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</si>
  <si>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</si>
  <si>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</si>
  <si>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</si>
  <si>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</si>
  <si>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</si>
  <si>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</si>
  <si>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</si>
  <si>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</si>
  <si>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</si>
  <si>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</si>
  <si>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</si>
  <si>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</si>
  <si>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</si>
  <si>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</si>
  <si>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</si>
  <si>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</si>
  <si>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</si>
  <si>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</si>
  <si>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</si>
  <si>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</si>
  <si>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</si>
  <si>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</si>
  <si>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</si>
  <si>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</si>
  <si>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</si>
  <si>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</si>
  <si>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</si>
  <si>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</si>
  <si>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</si>
  <si>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</si>
  <si>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</si>
  <si>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</si>
  <si>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</si>
  <si>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</si>
  <si>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</si>
  <si>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</si>
  <si>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</si>
  <si>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</si>
  <si>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</si>
  <si>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</si>
  <si>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</si>
  <si>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</si>
  <si>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</si>
  <si>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</si>
  <si>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</si>
  <si>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</si>
  <si>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</si>
  <si>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</si>
  <si>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</si>
  <si>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</si>
  <si>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</si>
  <si>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</si>
  <si>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</si>
  <si>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</si>
  <si>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</si>
  <si>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</si>
  <si>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</si>
  <si>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</si>
  <si>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</si>
  <si>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</si>
  <si>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</si>
  <si>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</si>
  <si>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</si>
  <si>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</si>
  <si>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</si>
  <si>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</si>
  <si>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</si>
  <si>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</si>
  <si>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</si>
  <si>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</si>
  <si>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</si>
  <si>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</si>
  <si>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</si>
  <si>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</si>
  <si>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</si>
  <si>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</si>
  <si>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</si>
  <si>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</si>
  <si>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</si>
  <si>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</si>
  <si>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</si>
  <si>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</si>
  <si>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</si>
  <si>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</si>
  <si>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</si>
  <si>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</si>
  <si>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</si>
  <si>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</si>
  <si>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</si>
  <si>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</si>
  <si>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</si>
  <si>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</si>
  <si>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</si>
  <si>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</si>
  <si>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</si>
  <si>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</si>
  <si>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</si>
  <si>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</si>
  <si>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</si>
  <si>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</si>
  <si>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</si>
  <si>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</si>
  <si>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</si>
  <si>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</si>
  <si>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AJUDANTE (AJUDANTE PRATICO - SINDUSCON)</t>
  </si>
  <si>
    <t>AZULEJISTA (OFICIAL - SINDUSCON)</t>
  </si>
  <si>
    <t>CALCETEIRO/PINTOR (OFICIAL - SINDUSCON)</t>
  </si>
  <si>
    <t>CARPINTEIRO (OFICIAL - SINDUSCON)</t>
  </si>
  <si>
    <t>ELETRICISTA (OFICIAL - SINDUSCON)</t>
  </si>
  <si>
    <t>ELETROTECNICO MONTADOR - SINTRACONST</t>
  </si>
  <si>
    <t>ARMADOR (OFICIAL - SINDUSCON)</t>
  </si>
  <si>
    <t>GRANITEIRO/MARMORISTA (OFICIAL - SINDUSCON)</t>
  </si>
  <si>
    <t>MONTADOR (SINTRACONST)</t>
  </si>
  <si>
    <t>SERVENTE (AUXILIAR DE OBRAS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</si>
  <si>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</si>
  <si>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</si>
  <si>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</si>
  <si>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</si>
  <si>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</si>
  <si>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</si>
  <si>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</si>
  <si>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</si>
  <si>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</si>
  <si>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</si>
  <si>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</si>
  <si>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</si>
  <si>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</si>
  <si>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</si>
  <si>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</si>
  <si>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</si>
  <si>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</si>
  <si>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</si>
  <si>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</si>
  <si>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</si>
  <si>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</si>
  <si>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</si>
  <si>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</si>
  <si>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</si>
  <si>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</si>
  <si>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</si>
  <si>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</si>
  <si>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</si>
  <si>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</si>
  <si>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</si>
  <si>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</si>
  <si>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</si>
  <si>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</si>
  <si>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</si>
  <si>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</si>
  <si>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</si>
  <si>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</si>
  <si>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</si>
  <si>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</si>
  <si>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</si>
  <si>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</si>
  <si>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</si>
  <si>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</si>
  <si>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</si>
  <si>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</si>
  <si>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</si>
  <si>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</si>
  <si>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</si>
  <si>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</si>
  <si>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</si>
  <si>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</si>
  <si>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</si>
  <si>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</si>
  <si>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</si>
  <si>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</si>
  <si>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</si>
  <si>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</si>
  <si>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</si>
  <si>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</si>
  <si>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</si>
  <si>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</si>
  <si>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</si>
  <si>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</si>
  <si>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</si>
  <si>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</si>
  <si>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</si>
  <si>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</si>
  <si>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</si>
  <si>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</si>
  <si>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</si>
  <si>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</si>
  <si>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</si>
  <si>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</si>
  <si>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</si>
  <si>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</si>
  <si>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</si>
  <si>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</si>
  <si>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</si>
  <si>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</si>
  <si>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</si>
  <si>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</si>
  <si>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</si>
  <si>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</si>
  <si>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</si>
  <si>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</si>
  <si>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</si>
  <si>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</si>
  <si>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</si>
  <si>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</si>
  <si>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</si>
  <si>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</si>
  <si>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</si>
  <si>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</si>
  <si>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</si>
  <si>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</si>
  <si>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</si>
  <si>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</si>
  <si>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</si>
  <si>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</si>
  <si>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</si>
  <si>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</si>
  <si>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</si>
  <si>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</si>
  <si>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</si>
  <si>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</si>
  <si>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</si>
  <si>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</si>
  <si>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</si>
  <si>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</si>
  <si>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</si>
  <si>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</si>
  <si>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</si>
  <si>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</si>
  <si>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</si>
  <si>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</si>
  <si>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</si>
  <si>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</si>
  <si>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</si>
  <si>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</si>
  <si>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</si>
  <si>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</si>
  <si>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</si>
  <si>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</si>
  <si>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</si>
  <si>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</si>
  <si>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</si>
  <si>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</si>
  <si>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</si>
  <si>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</si>
  <si>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</si>
  <si>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</si>
  <si>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</si>
  <si>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</si>
  <si>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</si>
  <si>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</si>
  <si>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</si>
  <si>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</si>
  <si>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</si>
  <si>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</si>
  <si>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</si>
  <si>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</si>
  <si>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</si>
  <si>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</si>
  <si>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</si>
  <si>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</si>
  <si>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</si>
  <si>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</si>
  <si>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</si>
  <si>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</si>
  <si>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</si>
  <si>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</si>
  <si>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</si>
  <si>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</si>
  <si>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</si>
  <si>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</si>
  <si>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</si>
  <si>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</si>
  <si>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</si>
  <si>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</si>
  <si>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</si>
  <si>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</si>
  <si>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</si>
  <si>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</si>
  <si>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</si>
  <si>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</si>
  <si>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</si>
  <si>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</si>
  <si>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</si>
  <si>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</si>
  <si>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</si>
  <si>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</si>
  <si>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</si>
  <si>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</si>
  <si>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</si>
  <si>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</si>
  <si>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</si>
  <si>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</si>
  <si>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</si>
  <si>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</si>
  <si>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</si>
  <si>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</si>
  <si>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</si>
  <si>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</si>
  <si>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</si>
  <si>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</si>
  <si>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</si>
  <si>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</si>
  <si>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</si>
  <si>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</si>
  <si>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</si>
  <si>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</si>
  <si>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</si>
  <si>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</si>
  <si>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</si>
  <si>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</si>
  <si>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</si>
  <si>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</si>
  <si>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</si>
  <si>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</si>
  <si>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</si>
  <si>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</si>
  <si>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</si>
  <si>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</si>
  <si>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</si>
  <si>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</si>
  <si>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</si>
  <si>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</si>
  <si>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</si>
  <si>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</si>
  <si>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</si>
  <si>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</si>
  <si>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</si>
  <si>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</si>
  <si>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</si>
  <si>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</si>
  <si>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</si>
  <si>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</si>
  <si>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</si>
  <si>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</si>
  <si>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</si>
  <si>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</si>
  <si>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ABRIGO PARA HIDRANTE, 90X60X17CM, COM REGISTRO GLOBO ANGULAR 45 GRAUS 2 1/2", ADAPTADOR STORZ 2 1/2", MANGUEIRA DE INCÊNDIO 20M, REDUÇÃO 2 1/2" X 1 1/2" E ESGUICHO EM LATÃO 1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</si>
  <si>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</si>
  <si>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</si>
  <si>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</si>
  <si>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</si>
  <si>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</si>
  <si>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</si>
  <si>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</si>
  <si>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</si>
  <si>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</si>
  <si>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</si>
  <si>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</si>
  <si>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</si>
  <si>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</si>
  <si>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</si>
  <si>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</si>
  <si>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</si>
  <si>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</si>
  <si>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</si>
  <si>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</si>
  <si>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</si>
  <si>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</si>
  <si>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</si>
  <si>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</si>
  <si>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</si>
  <si>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</si>
  <si>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</si>
  <si>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</si>
  <si>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</si>
  <si>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</si>
  <si>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</si>
  <si>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</si>
  <si>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</si>
  <si>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</si>
  <si>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</si>
  <si>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</si>
  <si>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</si>
  <si>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</si>
  <si>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</si>
  <si>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</si>
  <si>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</si>
  <si>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</si>
  <si>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</si>
  <si>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</si>
  <si>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</si>
  <si>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</si>
  <si>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</si>
  <si>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</si>
  <si>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</si>
  <si>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</si>
  <si>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</si>
  <si>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</si>
  <si>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</si>
  <si>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</si>
  <si>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</si>
  <si>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</si>
  <si>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</si>
  <si>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</si>
  <si>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</si>
  <si>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</si>
  <si>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</si>
  <si>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</si>
  <si>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</si>
  <si>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</si>
  <si>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</si>
  <si>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</si>
  <si>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</si>
  <si>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</si>
  <si>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</si>
  <si>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</si>
  <si>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</si>
  <si>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</si>
  <si>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</si>
  <si>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</si>
  <si>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</si>
  <si>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</si>
  <si>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</si>
  <si>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</si>
  <si>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</si>
  <si>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</si>
  <si>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</si>
  <si>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</si>
  <si>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</si>
  <si>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</si>
  <si>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</si>
  <si>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</si>
  <si>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</si>
  <si>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</si>
  <si>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</si>
  <si>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</si>
  <si>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</si>
  <si>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</si>
  <si>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</si>
  <si>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</si>
  <si>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</si>
  <si>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</si>
  <si>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</si>
  <si>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</si>
  <si>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</si>
  <si>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</si>
  <si>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</si>
  <si>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</si>
  <si>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</si>
  <si>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</si>
  <si>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</si>
  <si>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</si>
  <si>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</si>
  <si>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</si>
  <si>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</si>
  <si>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</si>
  <si>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</si>
  <si>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</si>
  <si>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</si>
  <si>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</si>
  <si>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</si>
  <si>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</si>
  <si>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</si>
  <si>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</si>
  <si>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</si>
  <si>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</si>
  <si>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</si>
  <si>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</si>
  <si>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</si>
  <si>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</si>
  <si>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</si>
  <si>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</si>
  <si>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</si>
  <si>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</si>
  <si>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</si>
  <si>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</si>
  <si>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</si>
  <si>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</si>
  <si>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</si>
  <si>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</si>
  <si>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</si>
  <si>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</si>
  <si>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</si>
  <si>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</si>
  <si>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</si>
  <si>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</si>
  <si>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</si>
  <si>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</si>
  <si>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</si>
  <si>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</si>
  <si>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</si>
  <si>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</si>
  <si>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</si>
  <si>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</si>
  <si>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</si>
  <si>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</si>
  <si>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</si>
  <si>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</si>
  <si>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</si>
  <si>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</si>
  <si>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</si>
  <si>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</si>
  <si>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</si>
  <si>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</si>
  <si>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</si>
  <si>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</si>
  <si>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</si>
  <si>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</si>
  <si>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</si>
  <si>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</si>
  <si>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</si>
  <si>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</si>
  <si>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</si>
  <si>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</si>
  <si>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</si>
  <si>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</si>
  <si>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</si>
  <si>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</si>
  <si>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</si>
  <si>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</si>
  <si>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</si>
  <si>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</si>
  <si>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</si>
  <si>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</si>
  <si>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</si>
  <si>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</si>
  <si>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</si>
  <si>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</si>
  <si>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</si>
  <si>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</si>
  <si>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</si>
  <si>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</si>
  <si>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</si>
  <si>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</si>
  <si>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</si>
  <si>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</si>
  <si>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</si>
  <si>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</si>
  <si>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</si>
  <si>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</si>
  <si>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</si>
  <si>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</si>
  <si>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</si>
  <si>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</si>
  <si>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</si>
  <si>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</si>
  <si>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</si>
  <si>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</si>
  <si>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</si>
  <si>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</si>
  <si>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</si>
  <si>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</si>
  <si>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</si>
  <si>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</si>
  <si>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</si>
  <si>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</si>
  <si>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</si>
  <si>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</si>
  <si>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</si>
  <si>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</si>
  <si>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</si>
  <si>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</si>
  <si>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</si>
  <si>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50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</si>
  <si>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</si>
  <si>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</si>
  <si>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</si>
  <si>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</si>
  <si>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</si>
  <si>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</si>
  <si>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</si>
  <si>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</si>
  <si>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</si>
  <si>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</si>
  <si>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</si>
  <si>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</si>
  <si>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</si>
  <si>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</si>
  <si>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</si>
  <si>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</si>
  <si>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</si>
  <si>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</si>
  <si>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</si>
  <si>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</si>
  <si>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</si>
  <si>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</si>
  <si>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</si>
  <si>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</si>
  <si>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</si>
  <si>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</si>
  <si>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</si>
  <si>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</si>
  <si>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</si>
  <si>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</si>
  <si>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</si>
  <si>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</si>
  <si>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</si>
  <si>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</si>
  <si>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</si>
  <si>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</si>
  <si>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</si>
  <si>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</si>
  <si>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</si>
  <si>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</si>
  <si>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</si>
  <si>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</si>
  <si>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</si>
  <si>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</si>
  <si>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</si>
  <si>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</si>
  <si>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</si>
  <si>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</si>
  <si>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</si>
  <si>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</si>
  <si>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</si>
  <si>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</si>
  <si>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</si>
  <si>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</si>
  <si>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</si>
  <si>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</si>
  <si>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</si>
  <si>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</si>
  <si>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</si>
  <si>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</si>
  <si>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</si>
  <si>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</si>
  <si>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</si>
  <si>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</si>
  <si>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</si>
  <si>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</si>
  <si>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</si>
  <si>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</si>
  <si>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</si>
  <si>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</si>
  <si>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</si>
  <si>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</si>
  <si>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</si>
  <si>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</si>
  <si>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</si>
  <si>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</si>
  <si>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</si>
  <si>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</si>
  <si>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</si>
  <si>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</si>
  <si>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</si>
  <si>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</si>
  <si>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</si>
  <si>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</si>
  <si>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</si>
  <si>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</si>
  <si>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</si>
  <si>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</si>
  <si>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</si>
  <si>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</si>
  <si>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</si>
  <si>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</si>
  <si>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</si>
  <si>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</si>
  <si>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</si>
  <si>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</si>
  <si>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</si>
  <si>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</si>
  <si>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</si>
  <si>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</si>
  <si>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</si>
  <si>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</si>
  <si>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</si>
  <si>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</si>
  <si>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</si>
  <si>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</si>
  <si>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</si>
  <si>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MÃO DE OBRA</t>
  </si>
  <si>
    <t>FATOR</t>
  </si>
  <si>
    <t>MATERIAL</t>
  </si>
  <si>
    <t>C</t>
  </si>
  <si>
    <t>ABC</t>
  </si>
  <si>
    <t>LUMINARIAS PARA LÂMPADAS LED</t>
  </si>
  <si>
    <t>LAMPADA TUBULAR LED T8 9W 600MM BIVOLT CERTIFICADA INMETRO</t>
  </si>
  <si>
    <t>LAMPADA TUBULAR LED T8 18W 1200MM BIVOLT CERTIFICADA INMETRO</t>
  </si>
  <si>
    <t>REFERENCIAL</t>
  </si>
  <si>
    <t>COMPOSIÇÃO DE SERVIÇO</t>
  </si>
  <si>
    <t>UNIT+BDI</t>
  </si>
  <si>
    <t>A</t>
  </si>
  <si>
    <t>CURVA ABC</t>
  </si>
  <si>
    <t>LIMITE</t>
  </si>
  <si>
    <t>CATEGORIA</t>
  </si>
  <si>
    <t>PERCENTUAL</t>
  </si>
  <si>
    <t>QTDE</t>
  </si>
  <si>
    <t>VALOR</t>
  </si>
  <si>
    <t>B</t>
  </si>
  <si>
    <t>TEOREMA DE PARETO</t>
  </si>
  <si>
    <t>COMPRIMENTO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</si>
  <si>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</si>
  <si>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</si>
  <si>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</si>
  <si>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</si>
  <si>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</si>
  <si>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</si>
  <si>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</si>
  <si>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</si>
  <si>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</si>
  <si>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</si>
  <si>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</si>
  <si>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</si>
  <si>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</si>
  <si>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</si>
  <si>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</si>
  <si>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</si>
  <si>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</si>
  <si>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</si>
  <si>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</si>
  <si>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</si>
  <si>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</si>
  <si>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</si>
  <si>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</si>
  <si>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</si>
  <si>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</si>
  <si>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</si>
  <si>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</si>
  <si>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</si>
  <si>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</si>
  <si>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</si>
  <si>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</si>
  <si>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</si>
  <si>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</si>
  <si>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</si>
  <si>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</si>
  <si>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</si>
  <si>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</si>
  <si>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</si>
  <si>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</si>
  <si>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</si>
  <si>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</si>
  <si>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</si>
  <si>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</si>
  <si>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</si>
  <si>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</si>
  <si>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</si>
  <si>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</si>
  <si>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</si>
  <si>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</si>
  <si>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</si>
  <si>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</si>
  <si>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</si>
  <si>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</si>
  <si>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</si>
  <si>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</si>
  <si>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</si>
  <si>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</si>
  <si>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</si>
  <si>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</si>
  <si>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</si>
  <si>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</si>
  <si>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</si>
  <si>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</si>
  <si>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</si>
  <si>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</si>
  <si>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</si>
  <si>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</si>
  <si>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</si>
  <si>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</si>
  <si>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</si>
  <si>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</si>
  <si>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</si>
  <si>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</si>
  <si>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</si>
  <si>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</si>
  <si>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</si>
  <si>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</si>
  <si>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</si>
  <si>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</si>
  <si>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</si>
  <si>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</si>
  <si>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</si>
  <si>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</si>
  <si>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</si>
  <si>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</si>
  <si>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</si>
  <si>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</si>
  <si>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</si>
  <si>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</si>
  <si>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</si>
  <si>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</si>
  <si>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</si>
  <si>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</si>
  <si>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</si>
  <si>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</si>
  <si>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</si>
  <si>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</si>
  <si>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</si>
  <si>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</si>
  <si>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</si>
  <si>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</si>
  <si>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</si>
  <si>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</si>
  <si>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</si>
  <si>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</si>
  <si>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</si>
  <si>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</si>
  <si>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</si>
  <si>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</si>
  <si>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</si>
  <si>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</si>
  <si>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</si>
  <si>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</si>
  <si>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</si>
  <si>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</si>
  <si>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</si>
  <si>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</si>
  <si>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</si>
  <si>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</si>
  <si>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</si>
  <si>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</si>
  <si>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</si>
  <si>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</si>
  <si>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</si>
  <si>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</si>
  <si>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</si>
  <si>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</si>
  <si>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</si>
  <si>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</si>
  <si>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</si>
  <si>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</si>
  <si>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</si>
  <si>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</si>
  <si>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</si>
  <si>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</si>
  <si>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</si>
  <si>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</si>
  <si>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</si>
  <si>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</si>
  <si>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</si>
  <si>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</si>
  <si>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</si>
  <si>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</si>
  <si>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</si>
  <si>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</si>
  <si>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</si>
  <si>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</si>
  <si>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</si>
  <si>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</si>
  <si>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</si>
  <si>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</si>
  <si>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</si>
  <si>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</si>
  <si>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</si>
  <si>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</si>
  <si>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</si>
  <si>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</si>
  <si>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</si>
  <si>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</si>
  <si>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</si>
  <si>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</si>
  <si>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</si>
  <si>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</si>
  <si>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</si>
  <si>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</si>
  <si>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</si>
  <si>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</si>
  <si>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</si>
  <si>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</si>
  <si>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</si>
  <si>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</si>
  <si>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</si>
  <si>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</si>
  <si>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</si>
  <si>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</si>
  <si>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</si>
  <si>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</si>
  <si>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</si>
  <si>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</si>
  <si>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</si>
  <si>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</si>
  <si>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</si>
  <si>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</si>
  <si>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</si>
  <si>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</si>
  <si>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</si>
  <si>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</si>
  <si>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</si>
  <si>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</si>
  <si>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</si>
  <si>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</si>
  <si>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</si>
  <si>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</si>
  <si>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</si>
  <si>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</si>
  <si>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</si>
  <si>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</si>
  <si>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</si>
  <si>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</si>
  <si>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</si>
  <si>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</si>
  <si>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</si>
  <si>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</si>
  <si>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</si>
  <si>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</si>
  <si>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</si>
  <si>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</si>
  <si>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</si>
  <si>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</si>
  <si>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</si>
  <si>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</si>
  <si>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</si>
  <si>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</si>
  <si>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</si>
  <si>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</si>
  <si>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</si>
  <si>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</si>
  <si>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</si>
  <si>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</si>
  <si>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</si>
  <si>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</si>
  <si>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</si>
  <si>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</si>
  <si>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</si>
  <si>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</si>
  <si>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</si>
  <si>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</si>
  <si>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</si>
  <si>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</si>
  <si>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</si>
  <si>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</si>
  <si>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</si>
  <si>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</si>
  <si>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</si>
  <si>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</si>
  <si>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</si>
  <si>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</si>
  <si>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</si>
  <si>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</si>
  <si>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</si>
  <si>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</si>
  <si>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</si>
  <si>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</si>
  <si>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</si>
  <si>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</si>
  <si>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</si>
  <si>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</si>
  <si>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</si>
  <si>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</si>
  <si>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</si>
  <si>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</si>
  <si>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</si>
  <si>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</si>
  <si>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</si>
  <si>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</si>
  <si>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</si>
  <si>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</si>
  <si>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</si>
  <si>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</si>
  <si>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</si>
  <si>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</si>
  <si>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</si>
  <si>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</si>
  <si>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</si>
  <si>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</si>
  <si>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</si>
  <si>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</si>
  <si>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</si>
  <si>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</si>
  <si>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</si>
  <si>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</si>
  <si>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</si>
  <si>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</si>
  <si>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</si>
  <si>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</si>
  <si>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</si>
  <si>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</si>
  <si>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</si>
  <si>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</si>
  <si>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</si>
  <si>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</si>
  <si>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</si>
  <si>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</si>
  <si>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</si>
  <si>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</si>
  <si>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</si>
  <si>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</si>
  <si>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</si>
  <si>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</si>
  <si>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</si>
  <si>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</si>
  <si>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</si>
  <si>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</si>
  <si>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</si>
  <si>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</si>
  <si>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</si>
  <si>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</si>
  <si>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</si>
  <si>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</si>
  <si>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</si>
  <si>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</si>
  <si>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</si>
  <si>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</si>
  <si>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</si>
  <si>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</si>
  <si>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</si>
  <si>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</si>
  <si>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</si>
  <si>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</si>
  <si>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</si>
  <si>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</si>
  <si>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</si>
  <si>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</si>
  <si>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</si>
  <si>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</si>
  <si>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</si>
  <si>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</si>
  <si>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</si>
  <si>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</si>
  <si>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</si>
  <si>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</si>
  <si>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</si>
  <si>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</si>
  <si>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</si>
  <si>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</si>
  <si>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</si>
  <si>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</si>
  <si>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</si>
  <si>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</si>
  <si>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</si>
  <si>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</si>
  <si>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</si>
  <si>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</si>
  <si>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</si>
  <si>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</si>
  <si>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</si>
  <si>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</si>
  <si>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</si>
  <si>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</si>
  <si>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</si>
  <si>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</si>
  <si>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</si>
  <si>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</si>
  <si>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</si>
  <si>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</si>
  <si>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</si>
  <si>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</si>
  <si>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</si>
  <si>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</si>
  <si>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</si>
  <si>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</si>
  <si>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</si>
  <si>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</si>
  <si>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</si>
  <si>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</si>
  <si>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</si>
  <si>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</si>
  <si>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</si>
  <si>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</si>
  <si>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</si>
  <si>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</si>
  <si>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</si>
  <si>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</si>
  <si>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</si>
  <si>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</si>
  <si>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</si>
  <si>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</si>
  <si>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</si>
  <si>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</si>
  <si>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</si>
  <si>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</si>
  <si>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</si>
  <si>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</si>
  <si>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</si>
  <si>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1.5</t>
  </si>
  <si>
    <t>4.2</t>
  </si>
  <si>
    <t>5.1</t>
  </si>
  <si>
    <t>4.4</t>
  </si>
  <si>
    <t>PLACA DE OBRA</t>
  </si>
  <si>
    <t>6.1</t>
  </si>
  <si>
    <t>6.2</t>
  </si>
  <si>
    <t>QUANTIDADE</t>
  </si>
  <si>
    <t>m²</t>
  </si>
  <si>
    <t>SERVIÇOS COMPLEMENTARES</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</si>
  <si>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</si>
  <si>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</si>
  <si>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</si>
  <si>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</si>
  <si>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</si>
  <si>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</si>
  <si>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</si>
  <si>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</si>
  <si>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</si>
  <si>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</si>
  <si>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</si>
  <si>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</si>
  <si>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</si>
  <si>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</si>
  <si>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</si>
  <si>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</si>
  <si>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</si>
  <si>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</si>
  <si>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</si>
  <si>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</si>
  <si>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</si>
  <si>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</si>
  <si>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</si>
  <si>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</si>
  <si>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</si>
  <si>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</si>
  <si>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</si>
  <si>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</si>
  <si>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</si>
  <si>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</si>
  <si>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</si>
  <si>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</si>
  <si>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</si>
  <si>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</si>
  <si>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</si>
  <si>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</si>
  <si>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</si>
  <si>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</si>
  <si>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</si>
  <si>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</si>
  <si>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</si>
  <si>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</si>
  <si>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</si>
  <si>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</si>
  <si>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</si>
  <si>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</si>
  <si>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</si>
  <si>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</si>
  <si>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</si>
  <si>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</si>
  <si>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</si>
  <si>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</si>
  <si>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</si>
  <si>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</si>
  <si>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</si>
  <si>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</si>
  <si>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</si>
  <si>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</si>
  <si>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</si>
  <si>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</si>
  <si>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</si>
  <si>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</si>
  <si>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</si>
  <si>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</si>
  <si>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</si>
  <si>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</si>
  <si>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</si>
  <si>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</si>
  <si>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</si>
  <si>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</si>
  <si>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</si>
  <si>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</si>
  <si>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</si>
  <si>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</si>
  <si>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</si>
  <si>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</si>
  <si>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</si>
  <si>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</si>
  <si>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</si>
  <si>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</si>
  <si>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</si>
  <si>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</si>
  <si>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</si>
  <si>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</si>
  <si>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</si>
  <si>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</si>
  <si>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</si>
  <si>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</si>
  <si>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</si>
  <si>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</si>
  <si>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</si>
  <si>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</si>
  <si>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</si>
  <si>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</si>
  <si>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</si>
  <si>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</si>
  <si>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</si>
  <si>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</si>
  <si>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</si>
  <si>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</si>
  <si>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</si>
  <si>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</si>
  <si>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</si>
  <si>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</si>
  <si>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</si>
  <si>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</si>
  <si>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</si>
  <si>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</si>
  <si>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</si>
  <si>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</si>
  <si>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</si>
  <si>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</si>
  <si>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</si>
  <si>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</si>
  <si>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</si>
  <si>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</si>
  <si>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</si>
  <si>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</si>
  <si>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</si>
  <si>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</si>
  <si>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</si>
  <si>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</si>
  <si>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</si>
  <si>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</si>
  <si>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</si>
  <si>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</si>
  <si>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</si>
  <si>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</si>
  <si>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</si>
  <si>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</si>
  <si>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</si>
  <si>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</si>
  <si>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</si>
  <si>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</si>
  <si>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</si>
  <si>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</si>
  <si>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</si>
  <si>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</si>
  <si>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</si>
  <si>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</si>
  <si>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</si>
  <si>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</si>
  <si>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</si>
  <si>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</si>
  <si>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</si>
  <si>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</si>
  <si>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</si>
  <si>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</si>
  <si>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</si>
  <si>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</si>
  <si>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</si>
  <si>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</si>
  <si>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</si>
  <si>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</si>
  <si>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</si>
  <si>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</si>
  <si>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</si>
  <si>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</si>
  <si>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</si>
  <si>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</si>
  <si>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</si>
  <si>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</si>
  <si>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</si>
  <si>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</si>
  <si>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</si>
  <si>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</si>
  <si>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</si>
  <si>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</si>
  <si>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</si>
  <si>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</si>
  <si>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</si>
  <si>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</si>
  <si>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</si>
  <si>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</si>
  <si>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</si>
  <si>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</si>
  <si>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</si>
  <si>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</si>
  <si>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</si>
  <si>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</si>
  <si>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</si>
  <si>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</si>
  <si>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</si>
  <si>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</si>
  <si>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</si>
  <si>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</si>
  <si>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</si>
  <si>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</si>
  <si>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</si>
  <si>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</si>
  <si>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Luminária embutir compl., corpo ch. aço pintada branca, refletor,aletas parabólicas alum.alta pureza e refletância nclusive 4 lâmpadas LED T8 9W temp. de cor 5000k - Ref.CE416AL-N - AMES, 6026 -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</si>
  <si>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</si>
  <si>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</si>
  <si>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</si>
  <si>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</si>
  <si>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</si>
  <si>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</si>
  <si>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</si>
  <si>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</si>
  <si>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</si>
  <si>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</si>
  <si>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</si>
  <si>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</si>
  <si>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</si>
  <si>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</si>
  <si>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</si>
  <si>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</si>
  <si>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</si>
  <si>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</si>
  <si>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</si>
  <si>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</si>
  <si>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</si>
  <si>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</si>
  <si>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</si>
  <si>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</si>
  <si>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</si>
  <si>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</si>
  <si>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</si>
  <si>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</si>
  <si>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</si>
  <si>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</si>
  <si>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</si>
  <si>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</si>
  <si>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</si>
  <si>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</si>
  <si>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</si>
  <si>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</si>
  <si>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</si>
  <si>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</si>
  <si>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</si>
  <si>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</si>
  <si>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</si>
  <si>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</si>
  <si>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</si>
  <si>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</si>
  <si>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</si>
  <si>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</si>
  <si>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</si>
  <si>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</si>
  <si>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</si>
  <si>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</si>
  <si>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</si>
  <si>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</si>
  <si>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</si>
  <si>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</si>
  <si>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</si>
  <si>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</si>
  <si>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</si>
  <si>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</si>
  <si>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</si>
  <si>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</si>
  <si>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</si>
  <si>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</si>
  <si>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</si>
  <si>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</si>
  <si>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</si>
  <si>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</si>
  <si>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</si>
  <si>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</si>
  <si>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</si>
  <si>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</si>
  <si>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</si>
  <si>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</si>
  <si>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</si>
  <si>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</si>
  <si>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</si>
  <si>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</si>
  <si>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</si>
  <si>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</si>
  <si>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</si>
  <si>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</si>
  <si>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</si>
  <si>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</si>
  <si>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</si>
  <si>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</si>
  <si>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</si>
  <si>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</si>
  <si>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</si>
  <si>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</si>
  <si>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</si>
  <si>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</si>
  <si>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</si>
  <si>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</si>
  <si>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</si>
  <si>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</si>
  <si>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</si>
  <si>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</si>
  <si>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</si>
  <si>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</si>
  <si>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</si>
  <si>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</si>
  <si>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</si>
  <si>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</si>
  <si>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</si>
  <si>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</si>
  <si>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</si>
  <si>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</si>
  <si>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</si>
  <si>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</si>
  <si>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</si>
  <si>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</si>
  <si>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</si>
  <si>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</si>
  <si>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</si>
  <si>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</si>
  <si>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</si>
  <si>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</si>
  <si>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</si>
  <si>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</si>
  <si>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</si>
  <si>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</si>
  <si>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</si>
  <si>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</si>
  <si>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</si>
  <si>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</si>
  <si>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</si>
  <si>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</si>
  <si>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</si>
  <si>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</si>
  <si>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</si>
  <si>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</si>
  <si>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</si>
  <si>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</si>
  <si>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</si>
  <si>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</si>
  <si>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</si>
  <si>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</si>
  <si>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</si>
  <si>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</si>
  <si>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</si>
  <si>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</si>
  <si>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</si>
  <si>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</si>
  <si>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</si>
  <si>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</si>
  <si>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</si>
  <si>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</si>
  <si>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</si>
  <si>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</si>
  <si>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</si>
  <si>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</si>
  <si>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</si>
  <si>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</si>
  <si>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</si>
  <si>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</si>
  <si>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</si>
  <si>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</si>
  <si>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</si>
  <si>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</si>
  <si>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</si>
  <si>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</si>
  <si>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</si>
  <si>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</si>
  <si>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</si>
  <si>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</si>
  <si>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</si>
  <si>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</si>
  <si>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</si>
  <si>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</si>
  <si>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</si>
  <si>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</si>
  <si>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</si>
  <si>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</si>
  <si>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</si>
  <si>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</si>
  <si>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</si>
  <si>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</si>
  <si>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</si>
  <si>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</si>
  <si>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</si>
  <si>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</si>
  <si>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</si>
  <si>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</si>
  <si>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</si>
  <si>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</si>
  <si>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</si>
  <si>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</si>
  <si>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</si>
  <si>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</si>
  <si>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</si>
  <si>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</si>
  <si>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</si>
  <si>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</si>
  <si>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</si>
  <si>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</si>
  <si>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</si>
  <si>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</si>
  <si>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</si>
  <si>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</si>
  <si>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</si>
  <si>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</si>
  <si>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</si>
  <si>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</si>
  <si>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</si>
  <si>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</si>
  <si>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</si>
  <si>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</si>
  <si>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</si>
  <si>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</si>
  <si>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</si>
  <si>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</si>
  <si>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</si>
  <si>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</si>
  <si>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</si>
  <si>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</si>
  <si>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</si>
  <si>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</si>
  <si>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</si>
  <si>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</si>
  <si>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</si>
  <si>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</si>
  <si>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</si>
  <si>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</si>
  <si>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</si>
  <si>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</si>
  <si>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</si>
  <si>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</si>
  <si>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</si>
  <si>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</si>
  <si>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</si>
  <si>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</si>
  <si>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</si>
  <si>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</si>
  <si>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</si>
  <si>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</si>
  <si>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</si>
  <si>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</si>
  <si>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</si>
  <si>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</si>
  <si>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</si>
  <si>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</si>
  <si>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</si>
  <si>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</si>
  <si>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</si>
  <si>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</si>
  <si>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</si>
  <si>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</si>
  <si>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</si>
  <si>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</si>
  <si>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</si>
  <si>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</si>
  <si>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</si>
  <si>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</si>
  <si>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</si>
  <si>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</si>
  <si>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</si>
  <si>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</si>
  <si>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</si>
  <si>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</si>
  <si>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</si>
  <si>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</si>
  <si>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</si>
  <si>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</si>
  <si>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</si>
  <si>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</si>
  <si>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</si>
  <si>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</si>
  <si>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</si>
  <si>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</si>
  <si>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</si>
  <si>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</si>
  <si>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</si>
  <si>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</si>
  <si>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</si>
  <si>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</si>
  <si>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</si>
  <si>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</si>
  <si>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</si>
  <si>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</si>
  <si>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</si>
  <si>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</si>
  <si>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</si>
  <si>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</si>
  <si>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</si>
  <si>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</si>
  <si>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</si>
  <si>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</si>
  <si>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</si>
  <si>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</si>
  <si>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</si>
  <si>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</si>
  <si>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</si>
  <si>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</si>
  <si>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</si>
  <si>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</si>
  <si>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</si>
  <si>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</si>
  <si>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</si>
  <si>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</si>
  <si>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</si>
  <si>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</si>
  <si>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</si>
  <si>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</si>
  <si>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</si>
  <si>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</si>
  <si>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</si>
  <si>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</si>
  <si>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</si>
  <si>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</si>
  <si>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</si>
  <si>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</si>
  <si>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</si>
  <si>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</si>
  <si>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</si>
  <si>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</si>
  <si>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</si>
  <si>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</si>
  <si>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</si>
  <si>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</si>
  <si>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</si>
  <si>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</si>
  <si>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</si>
  <si>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</si>
  <si>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</si>
  <si>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</si>
  <si>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</si>
  <si>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</si>
  <si>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</si>
  <si>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</si>
  <si>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</si>
  <si>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</si>
  <si>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</si>
  <si>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</si>
  <si>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</si>
  <si>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</si>
  <si>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</si>
  <si>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</si>
  <si>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</si>
  <si>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</si>
  <si>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</si>
  <si>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</si>
  <si>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</si>
  <si>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</si>
  <si>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</si>
  <si>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</si>
  <si>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</si>
  <si>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</si>
  <si>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</si>
  <si>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</si>
  <si>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</si>
  <si>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</si>
  <si>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</si>
  <si>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</si>
  <si>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</si>
  <si>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</si>
  <si>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</si>
  <si>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</si>
  <si>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</si>
  <si>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</si>
  <si>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</si>
  <si>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</si>
  <si>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</si>
  <si>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</si>
  <si>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</si>
  <si>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</si>
  <si>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</si>
  <si>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</si>
  <si>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</si>
  <si>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</si>
  <si>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</si>
  <si>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</si>
  <si>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</si>
  <si>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</si>
  <si>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</si>
  <si>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</si>
  <si>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</si>
  <si>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</si>
  <si>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</si>
  <si>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</si>
  <si>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</si>
  <si>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</si>
  <si>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</si>
  <si>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</si>
  <si>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</si>
  <si>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</si>
  <si>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</si>
  <si>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</si>
  <si>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</si>
  <si>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</si>
  <si>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</si>
  <si>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</si>
  <si>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</si>
  <si>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</si>
  <si>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</si>
  <si>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</si>
  <si>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</si>
  <si>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</si>
  <si>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</si>
  <si>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</si>
  <si>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</si>
  <si>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</si>
  <si>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</si>
  <si>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</si>
  <si>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</si>
  <si>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</si>
  <si>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</si>
  <si>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</si>
  <si>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</si>
  <si>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</si>
  <si>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</si>
  <si>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</si>
  <si>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</si>
  <si>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</si>
  <si>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</si>
  <si>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</si>
  <si>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</si>
  <si>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</si>
  <si>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</si>
  <si>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</si>
  <si>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</si>
  <si>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</si>
  <si>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</si>
  <si>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</si>
  <si>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</si>
  <si>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</si>
  <si>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</si>
  <si>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</si>
  <si>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</si>
  <si>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</si>
  <si>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</si>
  <si>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</si>
  <si>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</si>
  <si>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</si>
  <si>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</si>
  <si>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</si>
  <si>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</si>
  <si>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</si>
  <si>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</si>
  <si>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</si>
  <si>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</si>
  <si>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</si>
  <si>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</si>
  <si>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</si>
  <si>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</si>
  <si>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</si>
  <si>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</si>
  <si>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</si>
  <si>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</si>
  <si>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</si>
  <si>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</si>
  <si>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</si>
  <si>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</si>
  <si>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</si>
  <si>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</si>
  <si>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</si>
  <si>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</si>
  <si>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</si>
  <si>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</si>
  <si>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</si>
  <si>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</si>
  <si>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</si>
  <si>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</si>
  <si>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</si>
  <si>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</si>
  <si>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</si>
  <si>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</si>
  <si>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</si>
  <si>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</si>
  <si>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</si>
  <si>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</si>
  <si>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</si>
  <si>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</si>
  <si>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</si>
  <si>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</si>
  <si>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</si>
  <si>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</si>
  <si>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</si>
  <si>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</si>
  <si>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</si>
  <si>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</si>
  <si>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</si>
  <si>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</si>
  <si>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</si>
  <si>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</si>
  <si>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</si>
  <si>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</si>
  <si>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</si>
  <si>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</si>
  <si>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</si>
  <si>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</si>
  <si>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</si>
  <si>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</si>
  <si>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</si>
  <si>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</si>
  <si>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</si>
  <si>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</si>
  <si>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</si>
  <si>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</si>
  <si>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</si>
  <si>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</si>
  <si>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</si>
  <si>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</si>
  <si>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</si>
  <si>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</si>
  <si>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</si>
  <si>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</si>
  <si>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</si>
  <si>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</si>
  <si>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</si>
  <si>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</si>
  <si>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</si>
  <si>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</si>
  <si>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</si>
  <si>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</si>
  <si>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</si>
  <si>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</si>
  <si>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</si>
  <si>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</si>
  <si>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</si>
  <si>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</si>
  <si>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</si>
  <si>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</si>
  <si>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</si>
  <si>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</si>
  <si>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</si>
  <si>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</si>
  <si>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</si>
  <si>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</si>
  <si>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</si>
  <si>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</si>
  <si>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</si>
  <si>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</si>
  <si>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</si>
  <si>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</si>
  <si>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</si>
  <si>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</si>
  <si>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</si>
  <si>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</si>
  <si>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</si>
  <si>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</si>
  <si>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</si>
  <si>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</si>
  <si>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</si>
  <si>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</si>
  <si>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</si>
  <si>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</si>
  <si>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</si>
  <si>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</si>
  <si>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</si>
  <si>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</si>
  <si>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</si>
  <si>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</si>
  <si>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</si>
  <si>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</si>
  <si>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</si>
  <si>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</si>
  <si>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</si>
  <si>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</si>
  <si>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</si>
  <si>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</si>
  <si>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</si>
  <si>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</si>
  <si>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</si>
  <si>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</si>
  <si>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</si>
  <si>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</si>
  <si>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</si>
  <si>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</si>
  <si>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</si>
  <si>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</si>
  <si>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</si>
  <si>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</si>
  <si>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</si>
  <si>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</si>
  <si>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</si>
  <si>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</si>
  <si>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</si>
  <si>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</si>
  <si>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</si>
  <si>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</si>
  <si>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</si>
  <si>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</si>
  <si>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</si>
  <si>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</si>
  <si>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</si>
  <si>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</si>
  <si>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</si>
  <si>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</si>
  <si>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</si>
  <si>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</si>
  <si>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</si>
  <si>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</si>
  <si>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</si>
  <si>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</si>
  <si>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</si>
  <si>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</si>
  <si>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</si>
  <si>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</si>
  <si>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</si>
  <si>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</si>
  <si>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</si>
  <si>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</si>
  <si>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</si>
  <si>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</si>
  <si>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</si>
  <si>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</si>
  <si>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</si>
  <si>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</si>
  <si>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</si>
  <si>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</si>
  <si>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</si>
  <si>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</si>
  <si>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</si>
  <si>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</si>
  <si>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</si>
  <si>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</si>
  <si>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</si>
  <si>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</si>
  <si>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</si>
  <si>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</si>
  <si>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</si>
  <si>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</si>
  <si>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</si>
  <si>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</si>
  <si>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</si>
  <si>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</si>
  <si>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</si>
  <si>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</si>
  <si>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</si>
  <si>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</si>
  <si>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</si>
  <si>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</si>
  <si>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</si>
  <si>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</si>
  <si>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</si>
  <si>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</si>
  <si>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</si>
  <si>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</si>
  <si>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</si>
  <si>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</si>
  <si>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</si>
  <si>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</si>
  <si>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</si>
  <si>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</si>
  <si>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</si>
  <si>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</si>
  <si>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</si>
  <si>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</si>
  <si>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</si>
  <si>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</si>
  <si>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</si>
  <si>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</si>
  <si>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</si>
  <si>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</si>
  <si>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</si>
  <si>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</si>
  <si>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</si>
  <si>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</si>
  <si>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</si>
  <si>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</si>
  <si>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</si>
  <si>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</si>
  <si>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</si>
  <si>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</si>
  <si>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</si>
  <si>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</si>
  <si>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</si>
  <si>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</si>
  <si>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</si>
  <si>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</si>
  <si>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</si>
  <si>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</si>
  <si>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</si>
  <si>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</si>
  <si>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</si>
  <si>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</si>
  <si>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</si>
  <si>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</si>
  <si>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</si>
  <si>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</si>
  <si>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</si>
  <si>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</si>
  <si>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</si>
  <si>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</si>
  <si>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</si>
  <si>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</si>
  <si>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</si>
  <si>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</si>
  <si>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</si>
  <si>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</si>
  <si>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</si>
  <si>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</si>
  <si>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</si>
  <si>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</si>
  <si>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</si>
  <si>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</si>
  <si>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</si>
  <si>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</si>
  <si>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</si>
  <si>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</si>
  <si>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</si>
  <si>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</si>
  <si>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</si>
  <si>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</si>
  <si>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</si>
  <si>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</si>
  <si>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</si>
  <si>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</si>
  <si>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</si>
  <si>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</si>
  <si>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</si>
  <si>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</si>
  <si>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</si>
  <si>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</si>
  <si>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</si>
  <si>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</si>
  <si>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</si>
  <si>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</si>
  <si>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</si>
  <si>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</si>
  <si>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</si>
  <si>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</si>
  <si>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</si>
  <si>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</si>
  <si>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</si>
  <si>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</si>
  <si>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</si>
  <si>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</si>
  <si>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</si>
  <si>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</si>
  <si>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</si>
  <si>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</si>
  <si>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</si>
  <si>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</si>
  <si>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</si>
  <si>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</si>
  <si>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</si>
  <si>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</si>
  <si>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</si>
  <si>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</si>
  <si>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</si>
  <si>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</si>
  <si>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</si>
  <si>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</si>
  <si>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</si>
  <si>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</si>
  <si>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</si>
  <si>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</si>
  <si>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</si>
  <si>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</si>
  <si>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</si>
  <si>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</si>
  <si>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</si>
  <si>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</si>
  <si>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</si>
  <si>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</si>
  <si>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</si>
  <si>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</si>
  <si>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</si>
  <si>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</si>
  <si>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</si>
  <si>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</si>
  <si>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</si>
  <si>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</si>
  <si>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</si>
  <si>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</si>
  <si>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</si>
  <si>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</si>
  <si>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</si>
  <si>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</si>
  <si>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</si>
  <si>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</si>
  <si>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</si>
  <si>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</si>
  <si>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</si>
  <si>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</si>
  <si>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</si>
  <si>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</si>
  <si>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</si>
  <si>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</si>
  <si>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</si>
  <si>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</si>
  <si>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</si>
  <si>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</si>
  <si>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</si>
  <si>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</si>
  <si>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</si>
  <si>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</si>
  <si>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</si>
  <si>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</si>
  <si>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</si>
  <si>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</si>
  <si>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</si>
  <si>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</si>
  <si>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</si>
  <si>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</si>
  <si>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</si>
  <si>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</si>
  <si>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</si>
  <si>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</si>
  <si>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</si>
  <si>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</si>
  <si>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</si>
  <si>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</si>
  <si>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</si>
  <si>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</si>
  <si>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</si>
  <si>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</si>
  <si>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</si>
  <si>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</si>
  <si>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</si>
  <si>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</si>
  <si>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</si>
  <si>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</si>
  <si>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</si>
  <si>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</si>
  <si>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</si>
  <si>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</si>
  <si>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</si>
  <si>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</si>
  <si>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Interruptor Diferencial DR 25A, 30mA, 2 módulos</t>
  </si>
  <si>
    <t>Interruptor Diferencial DR 40A, 30mA, 2 modulos</t>
  </si>
  <si>
    <t>Interruptor Diferencial DR 80A, 30mA, 2 modulos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</si>
  <si>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</si>
  <si>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</si>
  <si>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</si>
  <si>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</si>
  <si>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</si>
  <si>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</si>
  <si>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</si>
  <si>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</si>
  <si>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</si>
  <si>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</si>
  <si>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</si>
  <si>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</si>
  <si>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</si>
  <si>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</si>
  <si>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</si>
  <si>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</si>
  <si>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</si>
  <si>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</si>
  <si>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</si>
  <si>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</si>
  <si>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</si>
  <si>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</si>
  <si>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</si>
  <si>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</si>
  <si>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</si>
  <si>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</si>
  <si>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</si>
  <si>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</si>
  <si>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</si>
  <si>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</si>
  <si>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</si>
  <si>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</si>
  <si>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</si>
  <si>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</si>
  <si>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</si>
  <si>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</si>
  <si>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</si>
  <si>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</si>
  <si>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</si>
  <si>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</si>
  <si>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</si>
  <si>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</si>
  <si>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</si>
  <si>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</si>
  <si>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</si>
  <si>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</si>
  <si>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</si>
  <si>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</si>
  <si>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</si>
  <si>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</si>
  <si>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</si>
  <si>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</si>
  <si>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</si>
  <si>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</si>
  <si>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</si>
  <si>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</si>
  <si>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</si>
  <si>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</si>
  <si>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</si>
  <si>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</si>
  <si>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</si>
  <si>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</si>
  <si>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</si>
  <si>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</si>
  <si>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</si>
  <si>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</si>
  <si>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</si>
  <si>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</si>
  <si>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</si>
  <si>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</si>
  <si>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</si>
  <si>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</si>
  <si>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</si>
  <si>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</si>
  <si>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</si>
  <si>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</si>
  <si>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</si>
  <si>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</si>
  <si>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</si>
  <si>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</si>
  <si>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</si>
  <si>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</si>
  <si>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</si>
  <si>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</si>
  <si>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</si>
  <si>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</si>
  <si>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</si>
  <si>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</si>
  <si>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</si>
  <si>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</si>
  <si>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</si>
  <si>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</si>
  <si>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</si>
  <si>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</si>
  <si>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</si>
  <si>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</si>
  <si>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</si>
  <si>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</si>
  <si>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</si>
  <si>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</si>
  <si>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</si>
  <si>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</si>
  <si>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</si>
  <si>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</si>
  <si>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</si>
  <si>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</si>
  <si>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</si>
  <si>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</si>
  <si>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</si>
  <si>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</si>
  <si>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</si>
  <si>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</si>
  <si>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</si>
  <si>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</si>
  <si>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</si>
  <si>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</si>
  <si>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</si>
  <si>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</si>
  <si>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</si>
  <si>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</si>
  <si>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</si>
  <si>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</si>
  <si>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</si>
  <si>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</si>
  <si>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</si>
  <si>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</si>
  <si>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</si>
  <si>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</si>
  <si>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</si>
  <si>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</si>
  <si>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</si>
  <si>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</si>
  <si>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</si>
  <si>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</si>
  <si>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</si>
  <si>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</si>
  <si>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</si>
  <si>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</si>
  <si>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</si>
  <si>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</si>
  <si>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</si>
  <si>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</si>
  <si>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</si>
  <si>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</si>
  <si>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</si>
  <si>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</si>
  <si>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</si>
  <si>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</si>
  <si>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</si>
  <si>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</si>
  <si>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</si>
  <si>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</si>
  <si>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</si>
  <si>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</si>
  <si>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</si>
  <si>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</si>
  <si>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</si>
  <si>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</si>
  <si>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</si>
  <si>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</si>
  <si>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</si>
  <si>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</si>
  <si>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</si>
  <si>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</si>
  <si>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</si>
  <si>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</si>
  <si>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</si>
  <si>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</si>
  <si>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</si>
  <si>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</si>
  <si>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</si>
  <si>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</si>
  <si>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</si>
  <si>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</si>
  <si>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</si>
  <si>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</si>
  <si>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</si>
  <si>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</si>
  <si>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</si>
  <si>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</si>
  <si>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</si>
  <si>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</si>
  <si>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</si>
  <si>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</si>
  <si>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</si>
  <si>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</si>
  <si>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</si>
  <si>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</si>
  <si>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</si>
  <si>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</si>
  <si>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</si>
  <si>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</si>
  <si>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</si>
  <si>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</si>
  <si>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</si>
  <si>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</si>
  <si>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</si>
  <si>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</si>
  <si>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</si>
  <si>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</si>
  <si>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</si>
  <si>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</si>
  <si>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</si>
  <si>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</si>
  <si>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</si>
  <si>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</si>
  <si>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</si>
  <si>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</si>
  <si>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</si>
  <si>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</si>
  <si>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</si>
  <si>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</si>
  <si>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</si>
  <si>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</si>
  <si>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</si>
  <si>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</si>
  <si>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</si>
  <si>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</si>
  <si>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</si>
  <si>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</si>
  <si>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</si>
  <si>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</si>
  <si>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</si>
  <si>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</si>
  <si>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</si>
  <si>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</si>
  <si>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</si>
  <si>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</si>
  <si>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</si>
  <si>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</si>
  <si>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</si>
  <si>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</si>
  <si>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</si>
  <si>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</si>
  <si>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</si>
  <si>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</si>
  <si>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</si>
  <si>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</si>
  <si>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</si>
  <si>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</si>
  <si>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</si>
  <si>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</si>
  <si>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</si>
  <si>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</si>
  <si>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</si>
  <si>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</si>
  <si>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</si>
  <si>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</si>
  <si>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</si>
  <si>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</si>
  <si>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</si>
  <si>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</si>
  <si>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</si>
  <si>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</si>
  <si>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</si>
  <si>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</si>
  <si>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</si>
  <si>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</si>
  <si>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</si>
  <si>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</si>
  <si>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</si>
  <si>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</si>
  <si>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</si>
  <si>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</si>
  <si>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</si>
  <si>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</si>
  <si>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</si>
  <si>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</si>
  <si>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</si>
  <si>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</si>
  <si>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</si>
  <si>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</si>
  <si>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</si>
  <si>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</si>
  <si>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</si>
  <si>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</si>
  <si>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</si>
  <si>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</si>
  <si>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</si>
  <si>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</si>
  <si>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</si>
  <si>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</si>
  <si>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</si>
  <si>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</si>
  <si>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</si>
  <si>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</si>
  <si>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</si>
  <si>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</si>
  <si>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</si>
  <si>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</si>
  <si>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</si>
  <si>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</si>
  <si>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</si>
  <si>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</si>
  <si>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</si>
  <si>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</si>
  <si>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</si>
  <si>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</si>
  <si>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</si>
  <si>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</si>
  <si>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</si>
  <si>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</si>
  <si>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</si>
  <si>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</si>
  <si>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</si>
  <si>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</si>
  <si>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</si>
  <si>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</si>
  <si>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</si>
  <si>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</si>
  <si>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</si>
  <si>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</si>
  <si>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PLANTIO DE GRAMA BATATAIS EM PLACAS. AF_05/2018</t>
  </si>
  <si>
    <t>PLANTIO DE GRAMA ESMERALDA OU SÃO CARLOS OU CURITIBANA, EM PLACAS. AF_05/2022</t>
  </si>
  <si>
    <t>PAR DE TABELAS DE BASQUETE DE COMPENSADO NAVAL, COM AROS E REDES - FORNECIMENTO E INSTALAÇÃO. AF_03/2022</t>
  </si>
  <si>
    <t>ENGENHEIRO JUNIOR</t>
  </si>
  <si>
    <t>MAO DE OBRA (SALARIOS) - CONTINUACAO</t>
  </si>
  <si>
    <t>PINTOR (LETRISTA) - (SINTRACONST)</t>
  </si>
  <si>
    <t>MECANICO DE REFRIGERACAO - (SINDIFER)</t>
  </si>
  <si>
    <t>TECNICO DE REFRIGERACAO - (SINDIFER)</t>
  </si>
  <si>
    <t>Categoria: Material</t>
  </si>
  <si>
    <t>Código</t>
  </si>
  <si>
    <t>Descrição</t>
  </si>
  <si>
    <t>Und.</t>
  </si>
  <si>
    <t>Preço</t>
  </si>
  <si>
    <t>INSUMOS BASICOS - CIVIL</t>
  </si>
  <si>
    <t>ELEMENTOS ESTRUTURAIS PRE-MOLDADOS</t>
  </si>
  <si>
    <t>AGREGADOS, AGLOMERANTES, MISTURADOS</t>
  </si>
  <si>
    <t>CONCRETO USINADO FCK 30 MPA BRITA 0+1 ABATIMENTO 100 +/- 20MM</t>
  </si>
  <si>
    <t>REJUNTE EPOXI COR BRANCA</t>
  </si>
  <si>
    <t>AGREGADOS, AGLOMERANTES E MISTURAS</t>
  </si>
  <si>
    <t>CONCRETO USINADO FCK 20 MPA BRITA 0+1 ABATIMENTO 100 +/- 20MM</t>
  </si>
  <si>
    <t>CONCRETO USINADO FCK 25 MPA BRITA 0+1 ABATIMENTO 100 +/- 20MM</t>
  </si>
  <si>
    <t>MADEIRAS</t>
  </si>
  <si>
    <t>MADEIRA DE LEI PARA TELHADO COLONIAL/TELHA FRANCESA</t>
  </si>
  <si>
    <t>MADEIRA DE LEI PARA TELHADO</t>
  </si>
  <si>
    <t>MADEIRAS - CONTINUACAO</t>
  </si>
  <si>
    <t>FORMAS E ESCORAMENTOS</t>
  </si>
  <si>
    <t>PECA EM MADEIRA DE LEI 7 X 5 CM (APARELHADA)</t>
  </si>
  <si>
    <t>ARMADURAS PARA CONCRETO</t>
  </si>
  <si>
    <t>LAJES E PAINEIS PRE-FABRICADOS</t>
  </si>
  <si>
    <t>VEDACAO (TIJOLOS E BLOCOS)</t>
  </si>
  <si>
    <t>VEDACAO (ELEMENTOS VAZADOS)</t>
  </si>
  <si>
    <t>VEDACAO (DIVISORIAS)</t>
  </si>
  <si>
    <t>DIVISORIA ESP.35MM MIOLO COLMEIA MOD ALTA/PAINEL/PAINEL MODULARES NO TIPO MD-1</t>
  </si>
  <si>
    <t>PORTA P/ DIVISORIA 80X210 CM, MIOLO CELULAR 35MM INC DOBR/FECH TUBULAR</t>
  </si>
  <si>
    <t>MATERIAIS PARA IMPERMEABILIZACAO</t>
  </si>
  <si>
    <t>MATERIAIS PARA IMPERMEABILIZACAO (CONT.)</t>
  </si>
  <si>
    <t>TELHAS E DOMUS</t>
  </si>
  <si>
    <t>TELHA METALICA ONDULADA ACO GALVALUME ESP 0.5MM PRE PINTADA 1 FACE COR RAL 9003 (BRANCA)</t>
  </si>
  <si>
    <t>TELHA METALICA EM ACO GALVALUME TRAPEZOIDAL 40 ESP. 0.50MM PRE-PINTADA NAS DUAS FACES</t>
  </si>
  <si>
    <t>TELHAS (ELEMENTOS DE ARREMATE)</t>
  </si>
  <si>
    <t>ELEMENTOS DE FIXACAO (PARAFUSOS/FERRAGENS)</t>
  </si>
  <si>
    <t>PARAFUSO GALVANIZADO P/ TELHA (FIXAÇÃO EM MADEIRA), 5/16? X 110MM</t>
  </si>
  <si>
    <t>ELEMENTOS DE FIXACAO - CONTINUACAO</t>
  </si>
  <si>
    <t>PARAFUSO CABEÇA QUADRADA MAQUINA GALVANIZADO A FOGO 16 X 100MM</t>
  </si>
  <si>
    <t>ELEMENTOS DE FIXAÇÃO - CONTINUAÇÃO</t>
  </si>
  <si>
    <t>KIT M5 100 PECAS PORCA-GAIOLA C/ PARAF PHILIPS</t>
  </si>
  <si>
    <t>ARAMES</t>
  </si>
  <si>
    <t>FECHAMENTOS EXTERNOS</t>
  </si>
  <si>
    <t>FECHAMENTOS EXTERNOS (CONT.)</t>
  </si>
  <si>
    <t>DIVERSOS (CONTINUACAO)</t>
  </si>
  <si>
    <t>BARRA APOIO RETA INOX 40CM ACCESS - JACKWAL OU EQUIVALENTE</t>
  </si>
  <si>
    <t>BARRA APOIO RETA INOX 90CM ACCESS - JACKWAL OU EQUIVALENTE</t>
  </si>
  <si>
    <t>CILINDRO DE GAS DE COZINHA 45 KG (VAZIO)</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</si>
  <si>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</si>
  <si>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</si>
  <si>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</si>
  <si>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</si>
  <si>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INSUMOS DE ACABAMENTOS - CIVIL</t>
  </si>
  <si>
    <t>ESQUADRIAS DE MADEIRA - ANGELIM PEDRA</t>
  </si>
  <si>
    <t>ESQUADRIAS DE MADEIRA (CONT.)</t>
  </si>
  <si>
    <t>ESQUADRIAS METÁLICAS (CONT.)</t>
  </si>
  <si>
    <t>PORTA CORTA-FOGO P90 0,80 X 2,10M C/ MARCO</t>
  </si>
  <si>
    <t>PORTA CORTA FOGO P90 0.90X2.10X0,05M C/ MARCO</t>
  </si>
  <si>
    <t>PORTA CORTA FOGO P120 0.90X2.10X0,05M C/ MARCO</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</si>
  <si>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</si>
  <si>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</si>
  <si>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</si>
  <si>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</si>
  <si>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</si>
  <si>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</si>
  <si>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</si>
  <si>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</si>
  <si>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</si>
  <si>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</si>
  <si>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</si>
  <si>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</si>
  <si>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</si>
  <si>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</si>
  <si>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</si>
  <si>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 VINILICO PAVIFLEX CHROMA CONCEPT 30X30CM - ESP.2MM - COLOCADO, INCLUSIVE ARGAMASSA DE REGULARIZAÇÃO</t>
  </si>
  <si>
    <t>TABUA MADEIRA DE LEI P/ PISO COM MACHO/FEMEA 15 CM X 2 CM (ASSOALHO)</t>
  </si>
  <si>
    <t>PISOS (MADEIRA, PLÁSTICOS, ETC) - CONT.</t>
  </si>
  <si>
    <t>PISOS (ELEMENTOS DE ARREMATE)</t>
  </si>
  <si>
    <t>PISOS (ELEMENTOS DE ARREMATE) - CONT.</t>
  </si>
  <si>
    <t>PAVIMENTAÇÃO EXTERNA</t>
  </si>
  <si>
    <t>VIDROS E ACESSORIOS</t>
  </si>
  <si>
    <t>VIDRO LISO INCOLOR ESP.4MM,COLOCADO</t>
  </si>
  <si>
    <t>VIDROS E ACESSORIOS (CONTINUAÇÃO)</t>
  </si>
  <si>
    <t>TINTAS (CONT.)</t>
  </si>
  <si>
    <t>TINTA EPOXI CATALISAVEL PARA ACABAMENTO</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</si>
  <si>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</si>
  <si>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</si>
  <si>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</si>
  <si>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</si>
  <si>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</si>
  <si>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</si>
  <si>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</si>
  <si>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</si>
  <si>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</si>
  <si>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</si>
  <si>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</si>
  <si>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</si>
  <si>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</si>
  <si>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</si>
  <si>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</si>
  <si>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</si>
  <si>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CAIXA PARA TRANSFORMADOR DE CORRENTE (TC) 112,5 ATE 300KVA - 400:5A</t>
  </si>
  <si>
    <t>QUADROS E CAIXAS (CONTINUAÇÃO)</t>
  </si>
  <si>
    <t>QUADRO DISTRIB EM PVC 12 CIRCUITOS - BARRAMENTO 100A</t>
  </si>
  <si>
    <t>ELETRODUTOS (AÇO ESMALTADO E CONEXÕES)</t>
  </si>
  <si>
    <t>CAIXAS DE PASSAGEM E ECONDULETES (CONTINUAÇÃO)</t>
  </si>
  <si>
    <t>ELETRODUTOS (PVC RIGIDO E CONEXÕES)</t>
  </si>
  <si>
    <t>ELETRODUTOS (PVC RIGIDO E CONEXÕES) - CONTINUAÇÃO</t>
  </si>
  <si>
    <t>ELETRODUTOS (PVC RIG/FLEX E CONEXOES - CONT</t>
  </si>
  <si>
    <t>CAIXAS DE PASSAGEM E CONDULETES</t>
  </si>
  <si>
    <t>CABO FLEX ISOL. TERMOPLAST. 0,6/1KV - 95MM2 - 90º HEPR</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</si>
  <si>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</si>
  <si>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</si>
  <si>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</si>
  <si>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</si>
  <si>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</si>
  <si>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</si>
  <si>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</si>
  <si>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FLEX ISOL. TERMOPLAST. 0,6/1KV - 16MM2 - 90º HEPR</t>
  </si>
  <si>
    <t>FIOS E CABOS (CONTINUAÇÃO)</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</si>
  <si>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</si>
  <si>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</si>
  <si>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</si>
  <si>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</si>
  <si>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</si>
  <si>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</si>
  <si>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</si>
  <si>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</si>
  <si>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</si>
  <si>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</si>
  <si>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</si>
  <si>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</si>
  <si>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UTP 4P CAT.6</t>
  </si>
  <si>
    <t>FIOS E CABOS (CONTINUACAO)</t>
  </si>
  <si>
    <t>CABO TELEFONICO CI C/ 20 PARES Ø 50 MM</t>
  </si>
  <si>
    <t>FIOS E CABOS (CONT)</t>
  </si>
  <si>
    <t>CABO COAXIAL P/ TV, SERIE -RG6-67% - 75 OHMS</t>
  </si>
  <si>
    <t>BASES E FUSIVEIS</t>
  </si>
  <si>
    <t>BASES E FUSIVEIS (CONTINUACAO)</t>
  </si>
  <si>
    <t>DISJUNTORES (CONTINUAÇÃO)</t>
  </si>
  <si>
    <t>DISJUNTORES</t>
  </si>
  <si>
    <t>DISJUNTOR CX MOLDADA TRIPOLAR 100A - CURVA C - 20KA 220/127V</t>
  </si>
  <si>
    <t>DISJUNTOR CX MOLDADA TERMOMAGNETICO TRIPOLAR 125A 20KA</t>
  </si>
  <si>
    <t>DISPOSITIVO INTERRUPTOR DR BIPOLAR 40A - 30MA</t>
  </si>
  <si>
    <t>DISPOSITIVO INTERRUPTOR DR BIPOLAR 25A - 30MA</t>
  </si>
  <si>
    <t>DISJUNTOR CAIXA MOLDADA DIN TRIPOLAR 200A</t>
  </si>
  <si>
    <t>DISPOSITIVO INTERRUPTOR DR BIPOLAR 80A - 30 MA</t>
  </si>
  <si>
    <t>DISJUNTORES (CONTINUACAO)</t>
  </si>
  <si>
    <t>DISJ TERMOMAG TRIP CX MOLDADA 250A 25KA 480/600VCA</t>
  </si>
  <si>
    <t>DISJ TERMOMAG TRIP CX MOLD 150A 25KA 480/600VCA</t>
  </si>
  <si>
    <t>CAIXA C/TAMPA DO TIPO CIE-5 80X80X12 CM (TELEFONE) (DE EMBUTIR)</t>
  </si>
  <si>
    <t>CAIXA C/TAMPA TIPO CIE-7 150X150X15 CM (TELEFONE) (DE EMBUTIR)</t>
  </si>
  <si>
    <t>CAIXAS DE PASSAGEM E CONDULETES (CONTINUAÇÃO)</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</si>
  <si>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</si>
  <si>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</si>
  <si>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</si>
  <si>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</si>
  <si>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</si>
  <si>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INTERRUPTORES, TOMADAS E ESPELHOS (CONT.)</t>
  </si>
  <si>
    <t>LUMINÁRIAS (CALHAS, PROJETORES, CONJUNTOS)</t>
  </si>
  <si>
    <t>LÂMPADAS</t>
  </si>
  <si>
    <t>LAMPADA LED BIVOLT BULBO E27 9W - LUZ BRANCA - FORMATO TRADICIONAL</t>
  </si>
  <si>
    <t>LAMPADA LED BIVOLT BULBO E27 20W - LUZ BRANCA - FORMATO TRADICIONAL</t>
  </si>
  <si>
    <t>LUMINÁRIAS (CONT.)</t>
  </si>
  <si>
    <t>LUMINARIAS (CONT)</t>
  </si>
  <si>
    <t>LUMINARIAS (CONT )</t>
  </si>
  <si>
    <t>APARELHOS ELETRICOS</t>
  </si>
  <si>
    <t>APARELHOS ELETRICOS - CONTINUAÇÃO</t>
  </si>
  <si>
    <t>CONJ A/C SPLIT HIWALL (PAREDE) EVAP+COND INVERTER 24000BTU - CICLO FRIO - CLASSIFICACAO A (SELO PROCEL) 220V</t>
  </si>
  <si>
    <t>CONJ A/C SPLIT HIWALL (PAREDE) EVAP+COND INVERTER 30000BTU - CICLO QUENTE/FRIO - CLASSIFICACAO A (SELO PROCEL) 220V</t>
  </si>
  <si>
    <t>APARELHOS ELÉTRICOS - CONTINUAÇÃO</t>
  </si>
  <si>
    <t>CONJ A/C SPLIT HIWALL (PAREDE) EVAP+COND INVERTER 12000BTU - CICLO FRIO - CLASSIFICACAO A (SELO PROCEL) 220V</t>
  </si>
  <si>
    <t>CONJ AR COND SPLIT INVERTER PISO TETO 36000 BTU'S - CICLO QUENTE/FRIO - CLASSIFICACAO A OU B - 220V</t>
  </si>
  <si>
    <t>PARA-RAIOS E ACESSORIOS</t>
  </si>
  <si>
    <t>PRESILHA DE LATAO FURO Ø5MM PARA CABOS 35-50MM² - TEL-744 - TERMOTECNICA OU EQUIVALENTE</t>
  </si>
  <si>
    <t>ELETROFERRAGENS</t>
  </si>
  <si>
    <t>ELETROFERRAGENS (BUCHAS.ARRUELAS. BRACADEIRAS)</t>
  </si>
  <si>
    <t>PARAFUSO CABEÇA QUADRADA MAQUINA GALVANIZADO A FOGO 16 X 300MM</t>
  </si>
  <si>
    <t>VELCRO 20 MM P/ FIXACAO DE CABOS DE REDE LOGICA</t>
  </si>
  <si>
    <t>PARA-RAIOS E ACESSORIOS (CONT.)</t>
  </si>
  <si>
    <t>TERMINAL AEREO EM LATAO (MINICAPTOR) H=250MM X 10MM - TEL 2024 - TERMOTECNICA OU EQUIVALENTE</t>
  </si>
  <si>
    <t>DIVERSOS - CONTINUAÇÃO</t>
  </si>
  <si>
    <t>PARAFUSO CABEÇA QUADRADA MAQUINA GALVANIZADO A FOGO 16 X 200MM</t>
  </si>
  <si>
    <t>INSUMOS ELETRICA CONTINUACAO</t>
  </si>
  <si>
    <t>CONECTOR PARAFUSO FENDIDO SPLIT-BOLT (KS-17) P/CABO 4 - 10MM2 - BURNDY OU EQUIVALENTE</t>
  </si>
  <si>
    <t>GUIAS HORIZONTAIS FECHADO C/ TAMPA 1U P/ RACK</t>
  </si>
  <si>
    <t>GUIAS/ORGANIZADOR DE CABOS HORIZONTAIS FECHADO C/ TAMPA 2U P/ RACK</t>
  </si>
  <si>
    <t>ELETROFERRAGENS (DIVERSOS)</t>
  </si>
  <si>
    <t>PARAFUSO ALLEN CABEÇA ABAULADA M16 X 45MM</t>
  </si>
  <si>
    <t>PARAFUSO ALLEN CABEÇA ABAULADA M16 X 125MM</t>
  </si>
  <si>
    <t>CONECTOR PARAFUSO FENDIDO SPLIT-BOLT (KS-26) P/CABO 35 - 70MM2 - BURNDY OU EQUIVALENTE</t>
  </si>
  <si>
    <t>PARAFUSO ALLEN CABEÇA ABAULADA M16 X 150MM</t>
  </si>
  <si>
    <t>SOQUETE ANTI-VIBRATORIO P/LAMP FLUOR/LED PANAM/SIMILAR</t>
  </si>
  <si>
    <t>ARRUELA QUADRADA 38 X 38 X 3MM, C/ FURO 18MM.</t>
  </si>
  <si>
    <t>FITA ISOLANTE AUTO FUSAO, C/10M</t>
  </si>
  <si>
    <t>PARAFUSO ALLEN CABEÇA ABAULADA M10 X 150MM</t>
  </si>
  <si>
    <t>DIVERSOS (CONT.)</t>
  </si>
  <si>
    <t>INSUMOS DE REDE LOGICA / TELEFONIA/ CFTV/ SOM</t>
  </si>
  <si>
    <t>CABOS E CONEXOES</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</si>
  <si>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</si>
  <si>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</si>
  <si>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</si>
  <si>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</si>
  <si>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</si>
  <si>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</si>
  <si>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TOMADAS</t>
  </si>
  <si>
    <t>EQUIPAMENTOS</t>
  </si>
  <si>
    <t>PATCH PANEL DE EMENDA RJ45/RJ45 24 PORTAS CAT 5E</t>
  </si>
  <si>
    <t>KIT COM 4 RODIZIO (2 C/ TRAVAS)</t>
  </si>
  <si>
    <t>PATCH PANEL RJ45/IDC 48 PORTAS CAT 5E, D-LINK, AMP, CABLIX, MAXI TELECOM, TILFLEX OU EQUIVALENTE</t>
  </si>
  <si>
    <t>PATCH PANEL RJ45/IDC 24 PORTAS CAT 5E, D-LINK, AMP, CABLIX, MAXI TELECOM, TILFLEX OU EQUIVALENTE</t>
  </si>
  <si>
    <t>KIT 4 VENTILADORES BIVOLT P/ RACK INDOOR</t>
  </si>
  <si>
    <t>EQUIPAMENTOS (CONT)</t>
  </si>
  <si>
    <t>SWITCH 48 PORTAS RJ 10/100 + 2 10/100/1000</t>
  </si>
  <si>
    <t>SWITCH 24 RJ 10/100 + 2 10/100/1000</t>
  </si>
  <si>
    <t>PATCH PANEL RJ45/IDC 48 PORTAS CAT 6, D-LINK, AMP, CABLIX, MAXI TELECOM, TILFLEX OU EQUIVALENTE</t>
  </si>
  <si>
    <t>GUIA DE CABOS VERTICAL P/ RACK ABERTO 40 U'S</t>
  </si>
  <si>
    <t>GUIA DE CABOS VERTICAL P/ RACK ABERTO 44 U'S</t>
  </si>
  <si>
    <t>KIT 2 VENTILADORES BIVOLT P/ RACK INDOOR</t>
  </si>
  <si>
    <t>INSUMOS DE HIDRAULICA</t>
  </si>
  <si>
    <t>TUBOS (CONCRETO)</t>
  </si>
  <si>
    <t>TUBO DE CONCRETO SIMPLES DIAM. 30CM - PS1 PONTA E BOLSA</t>
  </si>
  <si>
    <t>TUBO DE CONCRETO SIMPLES DIAM. 20CM - PS1 - PONTA E BOLSA</t>
  </si>
  <si>
    <t>TUBOS (CONCRETO-CONT.)</t>
  </si>
  <si>
    <t>TUBOS (AÇO GALVANIZADO E CONEXÕES)</t>
  </si>
  <si>
    <t>TUBOS ( FERRO GALVANIZADO)</t>
  </si>
  <si>
    <t>TUBOS (FERRO FUNDIDO E CONEXÕES)</t>
  </si>
  <si>
    <t>TUBOS (PVC RÍGIDO E CONEXÕES)</t>
  </si>
  <si>
    <t>TUBOS (PVC RÍGIDO E CONEXÕES) - CONT.</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</si>
  <si>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</si>
  <si>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</si>
  <si>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</si>
  <si>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</si>
  <si>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</si>
  <si>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</si>
  <si>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</si>
  <si>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</si>
  <si>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</si>
  <si>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</si>
  <si>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TUBOS (PVC RIGIDO E CONEXOES - CONT.)</t>
  </si>
  <si>
    <t>TUBOS (PVC RIGIDO E CONEXOES-ROSCAVEL)</t>
  </si>
  <si>
    <t>TUBO DE COBRE E CONEXOES</t>
  </si>
  <si>
    <t>TUBO DE COBRE E CONEXOES (CONT.)</t>
  </si>
  <si>
    <t>TUBOS (PVC E CONEXOES - CONT.)</t>
  </si>
  <si>
    <t>REGISTROS</t>
  </si>
  <si>
    <t>VÁLVULAS</t>
  </si>
  <si>
    <t>VALVULA RETENCAO HORIZONTAL BRONZE - 100MM (4')</t>
  </si>
  <si>
    <t>VÁLVULAS (CONTINUAÇÃO)</t>
  </si>
  <si>
    <t>SIFÕES / ENGATES</t>
  </si>
  <si>
    <t>ANEL DE VEDAÇÃO AZUL PARA BACIA SANITARIA</t>
  </si>
  <si>
    <t>CAIXAS DE DESCARGA E RESERVATORIOS</t>
  </si>
  <si>
    <t>APARELHOS SANITÁRIOS E SIMILARES</t>
  </si>
  <si>
    <t>CAIXA ACOPLADA P/ BACIA LOUCA INCL. VALVULA COM DUPLO ACIONAMENTO - REF. CD.00F - DECA OU EQUIVALENTE</t>
  </si>
  <si>
    <t>MICTORIO BRANCO GELO C/ SIFAO REF. M-715 DECA</t>
  </si>
  <si>
    <t>METAIS SANITÁRIOS</t>
  </si>
  <si>
    <t>TORNEIRA DE LAVATORIO PAREDE ANTI-VANDAL CROMADO BIOPRESS AV 140MM - 1182-AV-BIO-140 - FABRIMAR OU EQUIVALENTE</t>
  </si>
  <si>
    <t>BARRA DE APOIO INOX LATERAL ARTICULADA 80CM</t>
  </si>
  <si>
    <t>APARELHOS E EQUIPAMENTOS</t>
  </si>
  <si>
    <t>EQUIPAMENTOS DE PROTEÇÃO CONTRA INCÊNDIO</t>
  </si>
  <si>
    <t>MANOMETRO 63 MM ESCALA DUPLA 0 A 4 KGF/CM2</t>
  </si>
  <si>
    <t>RALOS, CAIXAS E GRELHAS</t>
  </si>
  <si>
    <t>RALOS, CAIXAS E GRELHAS (CONT)</t>
  </si>
  <si>
    <t>CAPTAÇÃO ÁGUAS PLUVIAIS</t>
  </si>
  <si>
    <t>CAPTACAO AGUAS PLUVIAIS (CONTINUACAO)</t>
  </si>
  <si>
    <t>TANQUE DE PRESSURIZACAO/CILINDRO COM MEMBRANA 8,10 OU 12 KGF VAZIO</t>
  </si>
  <si>
    <t>DIVERSOS (CONT)</t>
  </si>
  <si>
    <t>CHAPA ACO GALVANIZADA N. 24 (0.65MM - 5,645KG/M2)</t>
  </si>
  <si>
    <t>ASSENTO POLIESTER P/ BACIA VOGUE PLUS AP51 - DECA OU EQUIVALENTE</t>
  </si>
  <si>
    <t>ASSENTO POLIESTER C/ ABERTURA FRONTAL P/ BACIA VOGUE PLUS AP52 - DECA OU EQUIVALENTE</t>
  </si>
  <si>
    <t>SOLDA (ESTANHO) 40 X 60 - 2,5MM - TRIFLUXO OU EQUIVALENTE</t>
  </si>
  <si>
    <t>MANOMETRO 100 MM ESCALA DUPLA 0 A 7 KGF/CM2</t>
  </si>
  <si>
    <t>TUBOS E CONEXÕES FºFº TK P/ INST. BOMBAS (EE)</t>
  </si>
  <si>
    <t>ART/CREA - OBRA OU SERVICO DE R$8.000,00 ATÉ 15.000,00</t>
  </si>
  <si>
    <t>ADESIVO 60X60CM COM IMPRESSAO LOGO DIGITAL CONFORME PROJETO</t>
  </si>
  <si>
    <t>DIVERSOS CONTINUACAO</t>
  </si>
  <si>
    <t>DIVERSOS CONTINUAÇÃO</t>
  </si>
  <si>
    <t>GAS REFRIGERANTE R407</t>
  </si>
  <si>
    <t>GAS REFRIGERANTE R410-A</t>
  </si>
  <si>
    <t>DIVERSOS CONT</t>
  </si>
  <si>
    <t>CHAPA DE ACO GALVANIZADA Nº 22 (ESP. 0,80MM)</t>
  </si>
  <si>
    <t>INSUMOS DE MANUTENCAO - SERRALHERIA</t>
  </si>
  <si>
    <t>RECARGA DE CILINDRO DE OXIGENIO INDUSTRIAL</t>
  </si>
  <si>
    <t>RECARGA DE GAS ACETILENO INDUSTRIAL (PPU)</t>
  </si>
  <si>
    <t>INSUMOS DE MANUTENÇAO SERRALHERIA (CONT)</t>
  </si>
  <si>
    <t>INSUMOS DE ELETRICA (CONT.)</t>
  </si>
  <si>
    <t>PARA RAIOS E ACESSORIOS (CONT)</t>
  </si>
  <si>
    <t>QUADRO DISTRIB. PVC DE EMBUTIR P/ 6 CIRCUITOS C/ BARRAMENTO C/ TRINCO</t>
  </si>
  <si>
    <t>QUADRO DISTRIB. PVC DE EMBUTIR P/ 12 CIRCUITOS S/ BARRAMENTO C/ TRINCO</t>
  </si>
  <si>
    <t>INSUMOS ACABAMENTOS - CIVIL</t>
  </si>
  <si>
    <t>REVESTIMENTOS CERAMICOS (PAREDES)</t>
  </si>
  <si>
    <t>ESQUADRIAS METALICAS</t>
  </si>
  <si>
    <t>ROD. FEDERAL - CONSTRUCAO</t>
  </si>
  <si>
    <t>CONTINUACAO - CONSTRUCAO DE ESTRADAS</t>
  </si>
  <si>
    <t>OFICINA</t>
  </si>
  <si>
    <t>COMBUSTIVEL</t>
  </si>
  <si>
    <t>MATERIAL DE CONSUMO I</t>
  </si>
  <si>
    <t>EPI 'S</t>
  </si>
  <si>
    <t>EPI ' S DE SEGURANCA</t>
  </si>
  <si>
    <t>FERRAMENTAS</t>
  </si>
  <si>
    <t>FERRAMENTAS MANUAIS E ACESSORIOS</t>
  </si>
  <si>
    <t>INSUMOS MÃO DE OBRA - MENSALISTA</t>
  </si>
  <si>
    <t>MÃO DE OBRA (SALÁRIOS-MENSAL)</t>
  </si>
  <si>
    <t>INSUMOS IOPES</t>
  </si>
  <si>
    <t>INSUMOS DIVERSOS SEDU</t>
  </si>
  <si>
    <t>QUADRO BRANCO QUADRICULADO PADRAO SEDU 3.95X1.29M</t>
  </si>
  <si>
    <t>INSUMOS PRECO SINAPI</t>
  </si>
  <si>
    <t>Preço Prod.</t>
  </si>
  <si>
    <t>INSUMOS - EQUIPAMENTOS (EQUIPAMENTOS NOVOS)</t>
  </si>
  <si>
    <t>EQUIPAMENTOS (CUSTO HORARIO - CONT)</t>
  </si>
  <si>
    <t>EQUIPAMENTOS CUSTO AQUISIÇÃO</t>
  </si>
  <si>
    <t>MACARICO DE CORTE E SOLDA ? WH 200 (ACETILENO E OXIGÊNIO) - FOX, WHITE MARTINS OU EQUIVALENTE</t>
  </si>
  <si>
    <t>EQUIPAMENTOS - CUSTO HORARIO (CONT)</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</si>
  <si>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</si>
  <si>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</si>
  <si>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</si>
  <si>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</si>
  <si>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</si>
  <si>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</si>
  <si>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</si>
  <si>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</si>
  <si>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</si>
  <si>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</si>
  <si>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</si>
  <si>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</si>
  <si>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</si>
  <si>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</si>
  <si>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</si>
  <si>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</si>
  <si>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</si>
  <si>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</si>
  <si>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</si>
  <si>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</si>
  <si>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</si>
  <si>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</si>
  <si>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</si>
  <si>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</si>
  <si>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</si>
  <si>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</si>
  <si>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</si>
  <si>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</si>
  <si>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</si>
  <si>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</si>
  <si>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</si>
  <si>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</si>
  <si>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</si>
  <si>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</si>
  <si>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</si>
  <si>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</si>
  <si>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</si>
  <si>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</si>
  <si>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</si>
  <si>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</si>
  <si>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</si>
  <si>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</si>
  <si>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</si>
  <si>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</si>
  <si>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</si>
  <si>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</si>
  <si>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</si>
  <si>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</si>
  <si>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</si>
  <si>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</si>
  <si>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</si>
  <si>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</si>
  <si>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</si>
  <si>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</si>
  <si>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</si>
  <si>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</si>
  <si>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</si>
  <si>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</si>
  <si>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</si>
  <si>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</si>
  <si>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</si>
  <si>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</si>
  <si>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</si>
  <si>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</si>
  <si>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</si>
  <si>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</si>
  <si>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</si>
  <si>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</si>
  <si>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</si>
  <si>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</si>
  <si>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</si>
  <si>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</si>
  <si>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</si>
  <si>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</si>
  <si>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</si>
  <si>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</si>
  <si>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</si>
  <si>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</si>
  <si>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</si>
  <si>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</si>
  <si>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</si>
  <si>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</si>
  <si>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</si>
  <si>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</si>
  <si>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</si>
  <si>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</si>
  <si>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</si>
  <si>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</si>
  <si>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</si>
  <si>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</si>
  <si>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</si>
  <si>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</si>
  <si>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</si>
  <si>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</si>
  <si>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</si>
  <si>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</si>
  <si>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</si>
  <si>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</si>
  <si>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</si>
  <si>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</si>
  <si>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</si>
  <si>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</si>
  <si>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</si>
  <si>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</si>
  <si>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</si>
  <si>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</si>
  <si>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</si>
  <si>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</si>
  <si>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</si>
  <si>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</si>
  <si>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</si>
  <si>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</si>
  <si>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</si>
  <si>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</si>
  <si>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</si>
  <si>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</si>
  <si>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</si>
  <si>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</si>
  <si>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</si>
  <si>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</si>
  <si>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</si>
  <si>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</si>
  <si>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</si>
  <si>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</si>
  <si>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</si>
  <si>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</si>
  <si>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</si>
  <si>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</si>
  <si>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</si>
  <si>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</si>
  <si>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</si>
  <si>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</si>
  <si>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</si>
  <si>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</si>
  <si>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</si>
  <si>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</si>
  <si>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</si>
  <si>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</si>
  <si>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</si>
  <si>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</si>
  <si>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</si>
  <si>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</si>
  <si>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</si>
  <si>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</si>
  <si>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</si>
  <si>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</si>
  <si>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</si>
  <si>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</si>
  <si>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</si>
  <si>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</si>
  <si>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</si>
  <si>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</si>
  <si>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</si>
  <si>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</si>
  <si>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</si>
  <si>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</si>
  <si>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</si>
  <si>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</si>
  <si>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</si>
  <si>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</si>
  <si>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</si>
  <si>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</si>
  <si>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</si>
  <si>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</si>
  <si>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</si>
  <si>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</si>
  <si>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</si>
  <si>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</si>
  <si>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</si>
  <si>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</si>
  <si>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</si>
  <si>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</si>
  <si>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</si>
  <si>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</si>
  <si>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</si>
  <si>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</si>
  <si>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</si>
  <si>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</si>
  <si>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</si>
  <si>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</si>
  <si>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</si>
  <si>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</si>
  <si>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</si>
  <si>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</si>
  <si>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</si>
  <si>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</si>
  <si>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</si>
  <si>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</si>
  <si>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</si>
  <si>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</si>
  <si>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</si>
  <si>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</si>
  <si>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</si>
  <si>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</si>
  <si>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</si>
  <si>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</si>
  <si>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</si>
  <si>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</si>
  <si>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</si>
  <si>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</si>
  <si>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</si>
  <si>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</si>
  <si>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</si>
  <si>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</si>
  <si>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</si>
  <si>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</si>
  <si>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</si>
  <si>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</si>
  <si>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</si>
  <si>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</si>
  <si>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</si>
  <si>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</si>
  <si>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</si>
  <si>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</si>
  <si>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</si>
  <si>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</si>
  <si>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</si>
  <si>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</si>
  <si>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</si>
  <si>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</si>
  <si>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</si>
  <si>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</si>
  <si>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</si>
  <si>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</si>
  <si>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</si>
  <si>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</si>
  <si>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</si>
  <si>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</si>
  <si>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</si>
  <si>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</si>
  <si>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</si>
  <si>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</si>
  <si>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</si>
  <si>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</si>
  <si>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</si>
  <si>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</si>
  <si>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</si>
  <si>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</si>
  <si>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</si>
  <si>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</si>
  <si>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</si>
  <si>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</si>
  <si>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</si>
  <si>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</si>
  <si>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</si>
  <si>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</si>
  <si>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</si>
  <si>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</si>
  <si>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</si>
  <si>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</si>
  <si>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</si>
  <si>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</si>
  <si>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</si>
  <si>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</si>
  <si>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</si>
  <si>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</si>
  <si>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</si>
  <si>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</si>
  <si>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</si>
  <si>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</si>
  <si>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</si>
  <si>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</si>
  <si>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</si>
  <si>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</si>
  <si>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</si>
  <si>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</si>
  <si>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</si>
  <si>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</si>
  <si>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</si>
  <si>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</si>
  <si>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</si>
  <si>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</si>
  <si>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</si>
  <si>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</si>
  <si>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</si>
  <si>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</si>
  <si>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</si>
  <si>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</si>
  <si>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</si>
  <si>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</si>
  <si>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</si>
  <si>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</si>
  <si>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</si>
  <si>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</si>
  <si>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</si>
  <si>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</si>
  <si>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</si>
  <si>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</si>
  <si>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</si>
  <si>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</si>
  <si>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</si>
  <si>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</si>
  <si>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</si>
  <si>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</si>
  <si>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</si>
  <si>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</si>
  <si>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</si>
  <si>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</si>
  <si>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</si>
  <si>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</si>
  <si>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</si>
  <si>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</si>
  <si>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</si>
  <si>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</si>
  <si>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</si>
  <si>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</si>
  <si>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</si>
  <si>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</si>
  <si>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</si>
  <si>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</si>
  <si>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</si>
  <si>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</si>
  <si>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</si>
  <si>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</si>
  <si>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</si>
  <si>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</si>
  <si>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</si>
  <si>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</si>
  <si>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</si>
  <si>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</si>
  <si>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</si>
  <si>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</si>
  <si>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</si>
  <si>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</si>
  <si>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</si>
  <si>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</si>
  <si>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</si>
  <si>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</si>
  <si>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</si>
  <si>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</si>
  <si>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</si>
  <si>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</si>
  <si>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</si>
  <si>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</si>
  <si>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</si>
  <si>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</si>
  <si>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</si>
  <si>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</si>
  <si>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</si>
  <si>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</si>
  <si>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</si>
  <si>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</si>
  <si>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</si>
  <si>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</si>
  <si>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</si>
  <si>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</si>
  <si>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</si>
  <si>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</si>
  <si>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</si>
  <si>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</si>
  <si>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</si>
  <si>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</si>
  <si>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</si>
  <si>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</si>
  <si>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</si>
  <si>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</si>
  <si>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</si>
  <si>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</si>
  <si>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</si>
  <si>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</si>
  <si>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</si>
  <si>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</si>
  <si>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</si>
  <si>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</si>
  <si>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</si>
  <si>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</si>
  <si>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</si>
  <si>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</si>
  <si>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</si>
  <si>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</si>
  <si>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</si>
  <si>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</si>
  <si>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</si>
  <si>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</si>
  <si>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</si>
  <si>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</si>
  <si>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</si>
  <si>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</si>
  <si>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</si>
  <si>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</si>
  <si>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</si>
  <si>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</si>
  <si>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</si>
  <si>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</si>
  <si>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</si>
  <si>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</si>
  <si>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</si>
  <si>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</si>
  <si>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</si>
  <si>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</si>
  <si>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</si>
  <si>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</si>
  <si>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</si>
  <si>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</si>
  <si>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</si>
  <si>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</si>
  <si>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</si>
  <si>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</si>
  <si>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</si>
  <si>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</si>
  <si>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</si>
  <si>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</si>
  <si>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</si>
  <si>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</si>
  <si>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</si>
  <si>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</si>
  <si>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</si>
  <si>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</si>
  <si>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</si>
  <si>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</si>
  <si>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</si>
  <si>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</si>
  <si>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</si>
  <si>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</si>
  <si>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</si>
  <si>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</si>
  <si>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</si>
  <si>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</si>
  <si>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</si>
  <si>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</si>
  <si>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</si>
  <si>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</si>
  <si>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</si>
  <si>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</si>
  <si>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</si>
  <si>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</si>
  <si>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</si>
  <si>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</si>
  <si>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</si>
  <si>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</si>
  <si>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</si>
  <si>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</si>
  <si>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</si>
  <si>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</si>
  <si>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</si>
  <si>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</si>
  <si>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</si>
  <si>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</si>
  <si>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</si>
  <si>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</si>
  <si>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</si>
  <si>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</si>
  <si>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</si>
  <si>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</si>
  <si>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</si>
  <si>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</si>
  <si>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</si>
  <si>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</si>
  <si>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</si>
  <si>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</si>
  <si>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</si>
  <si>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</si>
  <si>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</si>
  <si>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</si>
  <si>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</si>
  <si>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</si>
  <si>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</si>
  <si>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</si>
  <si>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</si>
  <si>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</si>
  <si>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</si>
  <si>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</si>
  <si>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</si>
  <si>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</si>
  <si>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</si>
  <si>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</si>
  <si>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</si>
  <si>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</si>
  <si>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</si>
  <si>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</si>
  <si>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</si>
  <si>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</si>
  <si>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</si>
  <si>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</si>
  <si>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</si>
  <si>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</si>
  <si>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</si>
  <si>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</si>
  <si>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</si>
  <si>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</si>
  <si>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</si>
  <si>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</si>
  <si>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</si>
  <si>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</si>
  <si>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</si>
  <si>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</si>
  <si>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</si>
  <si>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</si>
  <si>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</si>
  <si>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</si>
  <si>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</si>
  <si>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</si>
  <si>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</si>
  <si>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</si>
  <si>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</si>
  <si>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</si>
  <si>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</si>
  <si>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</si>
  <si>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</si>
  <si>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</si>
  <si>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</si>
  <si>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</si>
  <si>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</si>
  <si>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</si>
  <si>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</si>
  <si>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</si>
  <si>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</si>
  <si>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</si>
  <si>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</si>
  <si>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</si>
  <si>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</si>
  <si>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</si>
  <si>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</si>
  <si>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</si>
  <si>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</si>
  <si>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</si>
  <si>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</si>
  <si>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</si>
  <si>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</si>
  <si>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</si>
  <si>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</si>
  <si>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</si>
  <si>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</si>
  <si>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</si>
  <si>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</si>
  <si>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</si>
  <si>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</si>
  <si>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</si>
  <si>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</si>
  <si>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</si>
  <si>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</si>
  <si>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</si>
  <si>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</si>
  <si>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</si>
  <si>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</si>
  <si>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</si>
  <si>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</si>
  <si>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</si>
  <si>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</si>
  <si>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</si>
  <si>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</si>
  <si>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</si>
  <si>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</si>
  <si>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</si>
  <si>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</si>
  <si>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</si>
  <si>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</si>
  <si>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</si>
  <si>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</si>
  <si>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</si>
  <si>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</si>
  <si>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</si>
  <si>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</si>
  <si>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</si>
  <si>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</si>
  <si>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</si>
  <si>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</si>
  <si>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</si>
  <si>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</si>
  <si>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</si>
  <si>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</si>
  <si>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</si>
  <si>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</si>
  <si>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</si>
  <si>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</si>
  <si>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</si>
  <si>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</si>
  <si>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</si>
  <si>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</si>
  <si>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</si>
  <si>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</si>
  <si>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</si>
  <si>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</si>
  <si>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</si>
  <si>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</si>
  <si>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</si>
  <si>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</si>
  <si>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</si>
  <si>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</si>
  <si>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</si>
  <si>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</si>
  <si>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</si>
  <si>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</si>
  <si>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</si>
  <si>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</si>
  <si>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</si>
  <si>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</si>
  <si>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</si>
  <si>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</si>
  <si>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</si>
  <si>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</si>
  <si>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</si>
  <si>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</si>
  <si>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</si>
  <si>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</si>
  <si>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</si>
  <si>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</si>
  <si>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</si>
  <si>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</si>
  <si>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</si>
  <si>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</si>
  <si>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</si>
  <si>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</si>
  <si>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</si>
  <si>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</si>
  <si>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</si>
  <si>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</si>
  <si>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</si>
  <si>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</si>
  <si>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</si>
  <si>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</si>
  <si>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</si>
  <si>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</si>
  <si>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</si>
  <si>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</si>
  <si>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</si>
  <si>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</si>
  <si>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</si>
  <si>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</si>
  <si>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</si>
  <si>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</si>
  <si>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</si>
  <si>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</si>
  <si>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</si>
  <si>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</si>
  <si>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</si>
  <si>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</si>
  <si>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</si>
  <si>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</si>
  <si>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</si>
  <si>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</si>
  <si>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</si>
  <si>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</si>
  <si>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</si>
  <si>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</si>
  <si>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</si>
  <si>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</si>
  <si>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</si>
  <si>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</si>
  <si>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</si>
  <si>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</si>
  <si>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</si>
  <si>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</si>
  <si>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</si>
  <si>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</si>
  <si>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</si>
  <si>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</si>
  <si>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</si>
  <si>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</si>
  <si>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</si>
  <si>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</si>
  <si>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</si>
  <si>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</si>
  <si>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</si>
  <si>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</si>
  <si>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</si>
  <si>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</si>
  <si>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</si>
  <si>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</si>
  <si>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</si>
  <si>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</si>
  <si>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</si>
  <si>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</si>
  <si>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</si>
  <si>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</si>
  <si>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</si>
  <si>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</si>
  <si>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</si>
  <si>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</si>
  <si>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</si>
  <si>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</si>
  <si>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</si>
  <si>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</si>
  <si>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</si>
  <si>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</si>
  <si>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</si>
  <si>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</si>
  <si>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</si>
  <si>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</si>
  <si>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</si>
  <si>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</si>
  <si>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</si>
  <si>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</si>
  <si>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</si>
  <si>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</si>
  <si>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</si>
  <si>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</si>
  <si>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</si>
  <si>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</si>
  <si>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</si>
  <si>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</si>
  <si>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</si>
  <si>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</si>
  <si>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</si>
  <si>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</si>
  <si>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</si>
  <si>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</si>
  <si>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</si>
  <si>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</si>
  <si>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</si>
  <si>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</si>
  <si>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</si>
  <si>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</si>
  <si>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</si>
  <si>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</si>
  <si>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</si>
  <si>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</si>
  <si>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</si>
  <si>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</si>
  <si>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</si>
  <si>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</si>
  <si>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</si>
  <si>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</si>
  <si>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</si>
  <si>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</si>
  <si>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</si>
  <si>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</si>
  <si>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</si>
  <si>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</si>
  <si>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</si>
  <si>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</si>
  <si>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</si>
  <si>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</si>
  <si>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</si>
  <si>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</si>
  <si>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</si>
  <si>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</si>
  <si>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</si>
  <si>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</si>
  <si>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</si>
  <si>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</si>
  <si>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</si>
  <si>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</si>
  <si>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</si>
  <si>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</si>
  <si>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</si>
  <si>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</si>
  <si>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</si>
  <si>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</si>
  <si>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</si>
  <si>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</si>
  <si>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</si>
  <si>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</si>
  <si>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</si>
  <si>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</si>
  <si>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</si>
  <si>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</si>
  <si>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JOELHO 90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</si>
  <si>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</si>
  <si>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</si>
  <si>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</si>
  <si>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</si>
  <si>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</si>
  <si>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</si>
  <si>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</si>
  <si>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</si>
  <si>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</si>
  <si>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</si>
  <si>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</si>
  <si>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</si>
  <si>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</si>
  <si>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</si>
  <si>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</si>
  <si>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</si>
  <si>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</si>
  <si>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</si>
  <si>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</si>
  <si>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</si>
  <si>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</si>
  <si>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</si>
  <si>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</si>
  <si>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</si>
  <si>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</si>
  <si>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</si>
  <si>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</si>
  <si>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</si>
  <si>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</si>
  <si>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</si>
  <si>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</si>
  <si>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</si>
  <si>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</si>
  <si>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</si>
  <si>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</si>
  <si>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</si>
  <si>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</si>
  <si>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</si>
  <si>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</si>
  <si>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</si>
  <si>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</si>
  <si>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</si>
  <si>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</si>
  <si>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</si>
  <si>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</si>
  <si>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</si>
  <si>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</si>
  <si>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</si>
  <si>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</si>
  <si>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</si>
  <si>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</si>
  <si>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</si>
  <si>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</si>
  <si>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</si>
  <si>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</si>
  <si>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</si>
  <si>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</si>
  <si>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</si>
  <si>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</si>
  <si>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</si>
  <si>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</si>
  <si>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</si>
  <si>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</si>
  <si>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</si>
  <si>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</si>
  <si>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</si>
  <si>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</si>
  <si>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</si>
  <si>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</si>
  <si>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</si>
  <si>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</si>
  <si>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</si>
  <si>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</si>
  <si>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</si>
  <si>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</si>
  <si>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</si>
  <si>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</si>
  <si>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</si>
  <si>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</si>
  <si>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</si>
  <si>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</si>
  <si>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</si>
  <si>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</si>
  <si>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</si>
  <si>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</si>
  <si>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</si>
  <si>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</si>
  <si>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</si>
  <si>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</si>
  <si>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</si>
  <si>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</si>
  <si>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</si>
  <si>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</si>
  <si>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</si>
  <si>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</si>
  <si>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</si>
  <si>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</si>
  <si>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</si>
  <si>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</si>
  <si>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</si>
  <si>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</si>
  <si>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</si>
  <si>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</si>
  <si>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</si>
  <si>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</si>
  <si>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</si>
  <si>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</si>
  <si>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</si>
  <si>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</si>
  <si>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</si>
  <si>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</si>
  <si>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</si>
  <si>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</si>
  <si>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</si>
  <si>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</si>
  <si>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</si>
  <si>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</si>
  <si>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</si>
  <si>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</si>
  <si>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</si>
  <si>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</si>
  <si>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</si>
  <si>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</si>
  <si>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</si>
  <si>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</si>
  <si>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</si>
  <si>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</si>
  <si>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</si>
  <si>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</si>
  <si>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</si>
  <si>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</si>
  <si>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</si>
  <si>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</si>
  <si>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</si>
  <si>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</si>
  <si>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</si>
  <si>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</si>
  <si>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</si>
  <si>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</si>
  <si>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</si>
  <si>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</si>
  <si>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</si>
  <si>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</si>
  <si>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</si>
  <si>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</si>
  <si>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</si>
  <si>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</si>
  <si>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</si>
  <si>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</si>
  <si>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</si>
  <si>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</si>
  <si>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</si>
  <si>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</si>
  <si>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</si>
  <si>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</si>
  <si>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</si>
  <si>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</si>
  <si>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</si>
  <si>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</si>
  <si>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</si>
  <si>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</si>
  <si>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</si>
  <si>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</si>
  <si>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</si>
  <si>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</si>
  <si>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</si>
  <si>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</si>
  <si>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</si>
  <si>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</si>
  <si>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</si>
  <si>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</si>
  <si>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</si>
  <si>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</si>
  <si>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</si>
  <si>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</si>
  <si>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</si>
  <si>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</si>
  <si>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</si>
  <si>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</si>
  <si>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</si>
  <si>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</si>
  <si>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</si>
  <si>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</si>
  <si>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</si>
  <si>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</si>
  <si>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</si>
  <si>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</si>
  <si>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</si>
  <si>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</si>
  <si>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</si>
  <si>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</si>
  <si>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</si>
  <si>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</si>
  <si>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</si>
  <si>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</si>
  <si>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</si>
  <si>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</si>
  <si>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</si>
  <si>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</si>
  <si>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</si>
  <si>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</si>
  <si>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</si>
  <si>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</si>
  <si>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</si>
  <si>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</si>
  <si>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</si>
  <si>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</si>
  <si>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</si>
  <si>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</si>
  <si>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</si>
  <si>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</si>
  <si>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</si>
  <si>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</si>
  <si>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</si>
  <si>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</si>
  <si>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</si>
  <si>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</si>
  <si>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</si>
  <si>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</si>
  <si>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</si>
  <si>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</si>
  <si>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</si>
  <si>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</si>
  <si>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</si>
  <si>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</si>
  <si>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</si>
  <si>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</si>
  <si>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</si>
  <si>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</si>
  <si>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</si>
  <si>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</si>
  <si>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</si>
  <si>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</si>
  <si>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</si>
  <si>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</si>
  <si>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</si>
  <si>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</si>
  <si>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</si>
  <si>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</si>
  <si>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</si>
  <si>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</si>
  <si>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</si>
  <si>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</si>
  <si>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</si>
  <si>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</si>
  <si>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</si>
  <si>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</si>
  <si>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</si>
  <si>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</si>
  <si>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</si>
  <si>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</si>
  <si>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</si>
  <si>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</si>
  <si>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</si>
  <si>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</si>
  <si>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</si>
  <si>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</si>
  <si>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</si>
  <si>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</si>
  <si>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</si>
  <si>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</si>
  <si>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</si>
  <si>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</si>
  <si>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</si>
  <si>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</si>
  <si>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</si>
  <si>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</si>
  <si>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</si>
  <si>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</si>
  <si>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</si>
  <si>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</si>
  <si>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</si>
  <si>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</si>
  <si>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</si>
  <si>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</si>
  <si>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</si>
  <si>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</si>
  <si>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</si>
  <si>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</si>
  <si>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</si>
  <si>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</si>
  <si>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</si>
  <si>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</si>
  <si>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</si>
  <si>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</si>
  <si>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</si>
  <si>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</si>
  <si>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</si>
  <si>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</si>
  <si>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</si>
  <si>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</si>
  <si>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</si>
  <si>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</si>
  <si>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</si>
  <si>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</si>
  <si>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</si>
  <si>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</si>
  <si>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</si>
  <si>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</si>
  <si>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</si>
  <si>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</si>
  <si>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</si>
  <si>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</si>
  <si>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</si>
  <si>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</si>
  <si>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</si>
  <si>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</si>
  <si>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</si>
  <si>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</si>
  <si>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</si>
  <si>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</si>
  <si>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</si>
  <si>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</si>
  <si>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</si>
  <si>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</si>
  <si>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</si>
  <si>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</si>
  <si>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</si>
  <si>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</si>
  <si>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</si>
  <si>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</si>
  <si>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</si>
  <si>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</si>
  <si>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</si>
  <si>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</si>
  <si>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</si>
  <si>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</si>
  <si>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</si>
  <si>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</si>
  <si>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</si>
  <si>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</si>
  <si>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</si>
  <si>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</si>
  <si>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</si>
  <si>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</si>
  <si>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</si>
  <si>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</si>
  <si>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</si>
  <si>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</si>
  <si>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</si>
  <si>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</si>
  <si>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</si>
  <si>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</si>
  <si>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</si>
  <si>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</si>
  <si>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</si>
  <si>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</si>
  <si>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</si>
  <si>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</si>
  <si>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</si>
  <si>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</si>
  <si>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</si>
  <si>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</si>
  <si>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</si>
  <si>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</si>
  <si>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</si>
  <si>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</si>
  <si>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</si>
  <si>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</si>
  <si>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</si>
  <si>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</si>
  <si>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</si>
  <si>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</si>
  <si>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</si>
  <si>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</si>
  <si>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</si>
  <si>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</si>
  <si>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</si>
  <si>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</si>
  <si>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</si>
  <si>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</si>
  <si>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</si>
  <si>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</si>
  <si>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</si>
  <si>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</si>
  <si>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</si>
  <si>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</si>
  <si>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</si>
  <si>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</si>
  <si>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</si>
  <si>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</si>
  <si>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</si>
  <si>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</si>
  <si>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</si>
  <si>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</si>
  <si>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</si>
  <si>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</si>
  <si>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</si>
  <si>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</si>
  <si>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</si>
  <si>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</si>
  <si>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</si>
  <si>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</si>
  <si>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</si>
  <si>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</si>
  <si>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</si>
  <si>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</si>
  <si>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</si>
  <si>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</si>
  <si>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</si>
  <si>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</si>
  <si>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</si>
  <si>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</si>
  <si>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</si>
  <si>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</si>
  <si>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</si>
  <si>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</si>
  <si>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</si>
  <si>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</si>
  <si>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</si>
  <si>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</si>
  <si>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</si>
  <si>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</si>
  <si>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</si>
  <si>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</si>
  <si>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</si>
  <si>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</si>
  <si>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</si>
  <si>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</si>
  <si>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</si>
  <si>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</si>
  <si>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</si>
  <si>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</si>
  <si>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</si>
  <si>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</si>
  <si>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</si>
  <si>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</si>
  <si>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</si>
  <si>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</si>
  <si>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</si>
  <si>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</si>
  <si>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</si>
  <si>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</si>
  <si>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</si>
  <si>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</si>
  <si>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</si>
  <si>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</si>
  <si>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</si>
  <si>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</si>
  <si>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</si>
  <si>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</si>
  <si>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</si>
  <si>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</si>
  <si>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</si>
  <si>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</si>
  <si>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</si>
  <si>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</si>
  <si>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</si>
  <si>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</si>
  <si>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</si>
  <si>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</si>
  <si>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</si>
  <si>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</si>
  <si>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</si>
  <si>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</si>
  <si>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</si>
  <si>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</si>
  <si>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</si>
  <si>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</si>
  <si>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</si>
  <si>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</si>
  <si>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</si>
  <si>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</si>
  <si>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</si>
  <si>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</si>
  <si>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</si>
  <si>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</si>
  <si>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</si>
  <si>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</si>
  <si>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</si>
  <si>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</si>
  <si>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</si>
  <si>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</si>
  <si>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</si>
  <si>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</si>
  <si>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</si>
  <si>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</si>
  <si>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</si>
  <si>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</si>
  <si>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</si>
  <si>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</si>
  <si>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</si>
  <si>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</si>
  <si>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</si>
  <si>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</si>
  <si>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</si>
  <si>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</si>
  <si>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</si>
  <si>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</si>
  <si>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</si>
  <si>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</si>
  <si>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</si>
  <si>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</si>
  <si>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</si>
  <si>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</si>
  <si>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</si>
  <si>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</si>
  <si>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</si>
  <si>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</si>
  <si>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</si>
  <si>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</si>
  <si>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</si>
  <si>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</si>
  <si>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</si>
  <si>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</si>
  <si>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</si>
  <si>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</si>
  <si>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</si>
  <si>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</si>
  <si>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</si>
  <si>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</si>
  <si>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</si>
  <si>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</si>
  <si>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</si>
  <si>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</si>
  <si>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</si>
  <si>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</si>
  <si>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</si>
  <si>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</si>
  <si>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</si>
  <si>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</si>
  <si>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</si>
  <si>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</si>
  <si>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</si>
  <si>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</si>
  <si>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</si>
  <si>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</si>
  <si>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</si>
  <si>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</si>
  <si>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</si>
  <si>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</si>
  <si>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</si>
  <si>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</si>
  <si>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</si>
  <si>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</si>
  <si>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</si>
  <si>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</si>
  <si>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</si>
  <si>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</si>
  <si>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</si>
  <si>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</si>
  <si>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</si>
  <si>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</si>
  <si>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</si>
  <si>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</si>
  <si>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</si>
  <si>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</si>
  <si>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</si>
  <si>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</si>
  <si>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</si>
  <si>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</si>
  <si>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</si>
  <si>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</si>
  <si>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</si>
  <si>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</si>
  <si>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</si>
  <si>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</si>
  <si>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</si>
  <si>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</si>
  <si>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</si>
  <si>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</si>
  <si>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</si>
  <si>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</si>
  <si>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</si>
  <si>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</si>
  <si>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</si>
  <si>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</si>
  <si>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</si>
  <si>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</si>
  <si>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</si>
  <si>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</si>
  <si>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</si>
  <si>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</si>
  <si>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</si>
  <si>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</si>
  <si>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</si>
  <si>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</si>
  <si>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</si>
  <si>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</si>
  <si>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</si>
  <si>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</si>
  <si>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</si>
  <si>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</si>
  <si>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</si>
  <si>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</si>
  <si>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</si>
  <si>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</si>
  <si>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</si>
  <si>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</si>
  <si>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</si>
  <si>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</si>
  <si>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</si>
  <si>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</si>
  <si>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</si>
  <si>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</si>
  <si>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</si>
  <si>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</si>
  <si>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</si>
  <si>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</si>
  <si>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</si>
  <si>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</si>
  <si>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</si>
  <si>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</si>
  <si>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</si>
  <si>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</si>
  <si>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</si>
  <si>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</si>
  <si>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</si>
  <si>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</si>
  <si>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</si>
  <si>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</si>
  <si>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</si>
  <si>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</si>
  <si>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</si>
  <si>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</si>
  <si>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</si>
  <si>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</si>
  <si>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</si>
  <si>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</si>
  <si>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</si>
  <si>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</si>
  <si>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</si>
  <si>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</si>
  <si>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</si>
  <si>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</si>
  <si>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</si>
  <si>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</si>
  <si>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</si>
  <si>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</si>
  <si>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</si>
  <si>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</si>
  <si>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</si>
  <si>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</si>
  <si>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</si>
  <si>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</si>
  <si>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</si>
  <si>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</si>
  <si>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</si>
  <si>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</si>
  <si>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</si>
  <si>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</si>
  <si>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</si>
  <si>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</si>
  <si>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</si>
  <si>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</si>
  <si>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</si>
  <si>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</si>
  <si>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</si>
  <si>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</si>
  <si>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</si>
  <si>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</si>
  <si>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</si>
  <si>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</si>
  <si>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</si>
  <si>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</si>
  <si>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</si>
  <si>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</si>
  <si>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</si>
  <si>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</si>
  <si>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</si>
  <si>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</si>
  <si>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</si>
  <si>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</si>
  <si>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</si>
  <si>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</si>
  <si>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</si>
  <si>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</si>
  <si>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</si>
  <si>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</si>
  <si>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</si>
  <si>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</si>
  <si>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</si>
  <si>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</si>
  <si>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</si>
  <si>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</si>
  <si>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</si>
  <si>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</si>
  <si>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</si>
  <si>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</si>
  <si>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</si>
  <si>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</si>
  <si>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</si>
  <si>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</si>
  <si>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</si>
  <si>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</si>
  <si>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</si>
  <si>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</si>
  <si>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</si>
  <si>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</si>
  <si>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</si>
  <si>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</si>
  <si>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</si>
  <si>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</si>
  <si>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</si>
  <si>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</si>
  <si>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</si>
  <si>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</si>
  <si>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</si>
  <si>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</si>
  <si>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</si>
  <si>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</si>
  <si>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</si>
  <si>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</si>
  <si>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</si>
  <si>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</si>
  <si>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</si>
  <si>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</si>
  <si>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</si>
  <si>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</si>
  <si>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</si>
  <si>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</si>
  <si>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</si>
  <si>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</si>
  <si>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</si>
  <si>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</si>
  <si>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</si>
  <si>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</si>
  <si>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</si>
  <si>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</si>
  <si>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</si>
  <si>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</si>
  <si>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</si>
  <si>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</si>
  <si>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</si>
  <si>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</si>
  <si>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</si>
  <si>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</si>
  <si>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</si>
  <si>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</si>
  <si>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</si>
  <si>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</si>
  <si>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</si>
  <si>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</si>
  <si>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</si>
  <si>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</si>
  <si>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</si>
  <si>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</si>
  <si>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</si>
  <si>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</si>
  <si>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</si>
  <si>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</si>
  <si>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</si>
  <si>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</si>
  <si>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</si>
  <si>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</si>
  <si>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</si>
  <si>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</si>
  <si>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</si>
  <si>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</si>
  <si>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</si>
  <si>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</si>
  <si>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</si>
  <si>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</si>
  <si>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</si>
  <si>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</si>
  <si>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</si>
  <si>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</si>
  <si>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</si>
  <si>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</si>
  <si>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</si>
  <si>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</si>
  <si>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</si>
  <si>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</si>
  <si>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</si>
  <si>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</si>
  <si>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</si>
  <si>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</si>
  <si>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</si>
  <si>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</si>
  <si>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</si>
  <si>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</si>
  <si>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</si>
  <si>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</si>
  <si>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</si>
  <si>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</si>
  <si>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</si>
  <si>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</si>
  <si>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</si>
  <si>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</si>
  <si>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</si>
  <si>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</si>
  <si>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</si>
  <si>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</si>
  <si>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</si>
  <si>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</si>
  <si>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</si>
  <si>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</si>
  <si>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</si>
  <si>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</si>
  <si>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</si>
  <si>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</si>
  <si>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</si>
  <si>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</si>
  <si>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</si>
  <si>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</si>
  <si>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</si>
  <si>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</si>
  <si>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</si>
  <si>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</si>
  <si>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</si>
  <si>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</si>
  <si>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</si>
  <si>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</si>
  <si>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</si>
  <si>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</si>
  <si>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</si>
  <si>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</si>
  <si>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</si>
  <si>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</si>
  <si>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</si>
  <si>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</si>
  <si>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</si>
  <si>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</si>
  <si>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</si>
  <si>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</si>
  <si>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</si>
  <si>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</si>
  <si>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</si>
  <si>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</si>
  <si>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</si>
  <si>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</si>
  <si>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</si>
  <si>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</si>
  <si>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</si>
  <si>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</si>
  <si>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</si>
  <si>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</si>
  <si>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</si>
  <si>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</si>
  <si>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</si>
  <si>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</si>
  <si>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</si>
  <si>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</si>
  <si>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</si>
  <si>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</si>
  <si>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</si>
  <si>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</si>
  <si>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</si>
  <si>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</si>
  <si>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</si>
  <si>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</si>
  <si>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</si>
  <si>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</si>
  <si>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</si>
  <si>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</si>
  <si>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</si>
  <si>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</si>
  <si>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</si>
  <si>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</si>
  <si>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</si>
  <si>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</si>
  <si>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</si>
  <si>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</si>
  <si>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</si>
  <si>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</si>
  <si>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</si>
  <si>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</si>
  <si>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</si>
  <si>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</si>
  <si>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</si>
  <si>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</si>
  <si>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</si>
  <si>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</si>
  <si>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</si>
  <si>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</si>
  <si>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</si>
  <si>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</si>
  <si>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</si>
  <si>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</si>
  <si>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</si>
  <si>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</si>
  <si>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</si>
  <si>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</si>
  <si>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</si>
  <si>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</si>
  <si>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</si>
  <si>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</si>
  <si>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</si>
  <si>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</si>
  <si>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</si>
  <si>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</si>
  <si>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</si>
  <si>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</si>
  <si>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</si>
  <si>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</si>
  <si>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</si>
  <si>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</si>
  <si>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</si>
  <si>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</si>
  <si>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</si>
  <si>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</si>
  <si>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</si>
  <si>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</si>
  <si>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</si>
  <si>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</si>
  <si>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</si>
  <si>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</si>
  <si>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</si>
  <si>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</si>
  <si>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</si>
  <si>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</si>
  <si>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</si>
  <si>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</si>
  <si>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</si>
  <si>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</si>
  <si>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</si>
  <si>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</si>
  <si>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</si>
  <si>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</si>
  <si>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</si>
  <si>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</si>
  <si>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</si>
  <si>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</si>
  <si>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</si>
  <si>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</si>
  <si>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</si>
  <si>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</si>
  <si>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</si>
  <si>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</si>
  <si>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</si>
  <si>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</si>
  <si>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</si>
  <si>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</si>
  <si>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</si>
  <si>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</si>
  <si>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</si>
  <si>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</si>
  <si>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</si>
  <si>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</si>
  <si>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</si>
  <si>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</si>
  <si>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</si>
  <si>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</si>
  <si>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</si>
  <si>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</si>
  <si>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</si>
  <si>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</si>
  <si>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</si>
  <si>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</si>
  <si>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</si>
  <si>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</si>
  <si>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</si>
  <si>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</si>
  <si>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</si>
  <si>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</si>
  <si>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</si>
  <si>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</si>
  <si>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</si>
  <si>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</si>
  <si>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</si>
  <si>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</si>
  <si>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</si>
  <si>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</si>
  <si>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</si>
  <si>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</si>
  <si>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</si>
  <si>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</si>
  <si>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</si>
  <si>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</si>
  <si>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</si>
  <si>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</si>
  <si>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</si>
  <si>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</si>
  <si>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</si>
  <si>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</si>
  <si>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</si>
  <si>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</si>
  <si>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</si>
  <si>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</si>
  <si>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</si>
  <si>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</si>
  <si>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</si>
  <si>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</si>
  <si>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</si>
  <si>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</si>
  <si>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</si>
  <si>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</si>
  <si>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</si>
  <si>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</si>
  <si>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</si>
  <si>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</si>
  <si>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</si>
  <si>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</si>
  <si>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</si>
  <si>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</si>
  <si>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</si>
  <si>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</si>
  <si>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</si>
  <si>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</si>
  <si>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</si>
  <si>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</si>
  <si>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</si>
  <si>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</si>
  <si>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</si>
  <si>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</si>
  <si>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</si>
  <si>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</si>
  <si>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</si>
  <si>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</si>
  <si>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</si>
  <si>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</si>
  <si>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</si>
  <si>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</si>
  <si>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</si>
  <si>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</si>
  <si>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</si>
  <si>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</si>
  <si>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</si>
  <si>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</si>
  <si>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</si>
  <si>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</si>
  <si>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</si>
  <si>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</si>
  <si>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</si>
  <si>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</si>
  <si>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</si>
  <si>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</si>
  <si>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</si>
  <si>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</si>
  <si>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</si>
  <si>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</si>
  <si>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</si>
  <si>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</si>
  <si>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</si>
  <si>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</si>
  <si>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</si>
  <si>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</si>
  <si>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</si>
  <si>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</si>
  <si>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</si>
  <si>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</si>
  <si>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</si>
  <si>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</si>
  <si>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</si>
  <si>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</si>
  <si>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</si>
  <si>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</si>
  <si>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</si>
  <si>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</si>
  <si>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</si>
  <si>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</si>
  <si>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</si>
  <si>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</si>
  <si>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</si>
  <si>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</si>
  <si>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</si>
  <si>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</si>
  <si>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</si>
  <si>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</si>
  <si>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</si>
  <si>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</si>
  <si>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</si>
  <si>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</si>
  <si>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</si>
  <si>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</si>
  <si>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</si>
  <si>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</si>
  <si>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</si>
  <si>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</si>
  <si>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</si>
  <si>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</si>
  <si>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</si>
  <si>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</si>
  <si>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</si>
  <si>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</si>
  <si>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</si>
  <si>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</si>
  <si>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</si>
  <si>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</si>
  <si>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</si>
  <si>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</si>
  <si>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</si>
  <si>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</si>
  <si>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</si>
  <si>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</si>
  <si>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</si>
  <si>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</si>
  <si>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</si>
  <si>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</si>
  <si>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</si>
  <si>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</si>
  <si>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</si>
  <si>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</si>
  <si>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</si>
  <si>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</si>
  <si>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</si>
  <si>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</si>
  <si>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</si>
  <si>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</si>
  <si>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</si>
  <si>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</si>
  <si>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</si>
  <si>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</si>
  <si>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</si>
  <si>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</si>
  <si>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</si>
  <si>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</si>
  <si>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</si>
  <si>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</si>
  <si>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</si>
  <si>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</si>
  <si>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</si>
  <si>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</si>
  <si>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</si>
  <si>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</si>
  <si>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</si>
  <si>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</si>
  <si>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</si>
  <si>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</si>
  <si>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</si>
  <si>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</si>
  <si>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</si>
  <si>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</si>
  <si>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</si>
  <si>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</si>
  <si>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</si>
  <si>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</si>
  <si>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</si>
  <si>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</si>
  <si>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</si>
  <si>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</si>
  <si>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</si>
  <si>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</si>
  <si>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</si>
  <si>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</si>
  <si>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</si>
  <si>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</si>
  <si>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</si>
  <si>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</si>
  <si>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</si>
  <si>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</si>
  <si>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</si>
  <si>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</si>
  <si>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</si>
  <si>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</si>
  <si>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</si>
  <si>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</si>
  <si>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</si>
  <si>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</si>
  <si>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</si>
  <si>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</si>
  <si>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</si>
  <si>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</si>
  <si>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</si>
  <si>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</si>
  <si>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</si>
  <si>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</si>
  <si>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</si>
  <si>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</si>
  <si>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</si>
  <si>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</si>
  <si>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</si>
  <si>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</si>
  <si>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</si>
  <si>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</si>
  <si>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</si>
  <si>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</si>
  <si>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</si>
  <si>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</si>
  <si>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</si>
  <si>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</si>
  <si>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</si>
  <si>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</si>
  <si>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</si>
  <si>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</si>
  <si>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</si>
  <si>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</si>
  <si>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</si>
  <si>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</si>
  <si>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</si>
  <si>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</si>
  <si>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</si>
  <si>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</si>
  <si>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</si>
  <si>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</si>
  <si>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</si>
  <si>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</si>
  <si>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</si>
  <si>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</si>
  <si>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</si>
  <si>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</si>
  <si>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</si>
  <si>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</si>
  <si>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</si>
  <si>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</si>
  <si>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</si>
  <si>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</si>
  <si>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</si>
  <si>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</si>
  <si>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</si>
  <si>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</si>
  <si>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</si>
  <si>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</si>
  <si>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</si>
  <si>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</si>
  <si>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</si>
  <si>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</si>
  <si>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</si>
  <si>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</si>
  <si>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</si>
  <si>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</si>
  <si>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</si>
  <si>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</si>
  <si>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</si>
  <si>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</si>
  <si>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</si>
  <si>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</si>
  <si>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</si>
  <si>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</si>
  <si>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</si>
  <si>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</si>
  <si>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</si>
  <si>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</si>
  <si>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</si>
  <si>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</si>
  <si>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</si>
  <si>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</si>
  <si>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</si>
  <si>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</si>
  <si>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</si>
  <si>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</si>
  <si>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</si>
  <si>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</si>
  <si>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</si>
  <si>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</si>
  <si>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</si>
  <si>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</si>
  <si>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</si>
  <si>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</si>
  <si>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</si>
  <si>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</si>
  <si>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</si>
  <si>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</si>
  <si>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</si>
  <si>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</si>
  <si>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</si>
  <si>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</si>
  <si>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</si>
  <si>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</si>
  <si>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</si>
  <si>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</si>
  <si>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</si>
  <si>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</si>
  <si>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</si>
  <si>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</si>
  <si>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</si>
  <si>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</si>
  <si>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</si>
  <si>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</si>
  <si>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</si>
  <si>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</si>
  <si>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</si>
  <si>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</si>
  <si>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</si>
  <si>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</si>
  <si>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</si>
  <si>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</si>
  <si>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</si>
  <si>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</si>
  <si>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</si>
  <si>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</si>
  <si>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</si>
  <si>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</si>
  <si>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</si>
  <si>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</si>
  <si>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</si>
  <si>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</si>
  <si>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</si>
  <si>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</si>
  <si>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</si>
  <si>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</si>
  <si>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</si>
  <si>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</si>
  <si>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</si>
  <si>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</si>
  <si>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</si>
  <si>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</si>
  <si>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</si>
  <si>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</si>
  <si>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</si>
  <si>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</si>
  <si>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</si>
  <si>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</si>
  <si>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</si>
  <si>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</si>
  <si>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</si>
  <si>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</si>
  <si>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</si>
  <si>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</si>
  <si>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</si>
  <si>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</si>
  <si>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</si>
  <si>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</si>
  <si>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</si>
  <si>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</si>
  <si>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</si>
  <si>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</si>
  <si>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</si>
  <si>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</si>
  <si>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</si>
  <si>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</si>
  <si>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</si>
  <si>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</si>
  <si>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</si>
  <si>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</si>
  <si>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</si>
  <si>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</si>
  <si>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</si>
  <si>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</si>
  <si>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</si>
  <si>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</si>
  <si>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</si>
  <si>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</si>
  <si>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</si>
  <si>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</si>
  <si>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</si>
  <si>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</si>
  <si>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</si>
  <si>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</si>
  <si>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</si>
  <si>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</si>
  <si>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</si>
  <si>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</si>
  <si>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</si>
  <si>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</si>
  <si>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</si>
  <si>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</si>
  <si>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</si>
  <si>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</si>
  <si>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</si>
  <si>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</si>
  <si>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</si>
  <si>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</si>
  <si>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</si>
  <si>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</si>
  <si>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</si>
  <si>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</si>
  <si>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</si>
  <si>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</si>
  <si>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</si>
  <si>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</si>
  <si>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</si>
  <si>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</si>
  <si>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</si>
  <si>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</si>
  <si>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</si>
  <si>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</si>
  <si>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</si>
  <si>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</si>
  <si>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</si>
  <si>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</si>
  <si>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</si>
  <si>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</si>
  <si>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</si>
  <si>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</si>
  <si>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</si>
  <si>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</si>
  <si>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</si>
  <si>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</si>
  <si>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</si>
  <si>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</si>
  <si>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</si>
  <si>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</si>
  <si>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</si>
  <si>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</si>
  <si>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</si>
  <si>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</si>
  <si>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</si>
  <si>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</si>
  <si>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</si>
  <si>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</si>
  <si>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</si>
  <si>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</si>
  <si>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</si>
  <si>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</si>
  <si>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</si>
  <si>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</si>
  <si>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</si>
  <si>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</si>
  <si>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</si>
  <si>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</si>
  <si>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</si>
  <si>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</si>
  <si>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</si>
  <si>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</si>
  <si>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</si>
  <si>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</si>
  <si>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</si>
  <si>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</si>
  <si>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</si>
  <si>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</si>
  <si>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</si>
  <si>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</si>
  <si>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</si>
  <si>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</si>
  <si>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</si>
  <si>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</si>
  <si>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</si>
  <si>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</si>
  <si>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</si>
  <si>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</si>
  <si>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</si>
  <si>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</si>
  <si>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</si>
  <si>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</si>
  <si>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</si>
  <si>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</si>
  <si>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</si>
  <si>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</si>
  <si>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</si>
  <si>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</si>
  <si>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</si>
  <si>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</si>
  <si>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</si>
  <si>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</si>
  <si>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</si>
  <si>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</si>
  <si>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</si>
  <si>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</si>
  <si>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</si>
  <si>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</si>
  <si>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</si>
  <si>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</si>
  <si>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</si>
  <si>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</si>
  <si>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</si>
  <si>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</si>
  <si>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</si>
  <si>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</si>
  <si>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</si>
  <si>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</si>
  <si>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</si>
  <si>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</si>
  <si>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</si>
  <si>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</si>
  <si>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</si>
  <si>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</si>
  <si>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</si>
  <si>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</si>
  <si>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</si>
  <si>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</si>
  <si>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</si>
  <si>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</si>
  <si>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</si>
  <si>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</si>
  <si>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</si>
  <si>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</si>
  <si>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</si>
  <si>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</si>
  <si>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</si>
  <si>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</si>
  <si>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</si>
  <si>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</si>
  <si>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</si>
  <si>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</si>
  <si>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</si>
  <si>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</si>
  <si>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</si>
  <si>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</si>
  <si>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</si>
  <si>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</si>
  <si>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</si>
  <si>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</si>
  <si>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</si>
  <si>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</si>
  <si>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</si>
  <si>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</si>
  <si>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</si>
  <si>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</si>
  <si>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</si>
  <si>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</si>
  <si>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</si>
  <si>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</si>
  <si>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</si>
  <si>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</si>
  <si>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</si>
  <si>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</si>
  <si>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</si>
  <si>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</si>
  <si>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</si>
  <si>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</si>
  <si>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</si>
  <si>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</si>
  <si>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</si>
  <si>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</si>
  <si>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</si>
  <si>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</si>
  <si>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</si>
  <si>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</si>
  <si>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</si>
  <si>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</si>
  <si>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</si>
  <si>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</si>
  <si>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</si>
  <si>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</si>
  <si>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</si>
  <si>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</si>
  <si>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</si>
  <si>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</si>
  <si>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</si>
  <si>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</si>
  <si>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</si>
  <si>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</si>
  <si>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</si>
  <si>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</si>
  <si>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</si>
  <si>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</si>
  <si>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</si>
  <si>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</si>
  <si>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</si>
  <si>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</si>
  <si>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</si>
  <si>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</si>
  <si>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</si>
  <si>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</si>
  <si>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</si>
  <si>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</si>
  <si>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</si>
  <si>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</si>
  <si>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</si>
  <si>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</si>
  <si>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</si>
  <si>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</si>
  <si>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</si>
  <si>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</si>
  <si>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</si>
  <si>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</si>
  <si>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</si>
  <si>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</si>
  <si>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</si>
  <si>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</si>
  <si>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</si>
  <si>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</si>
  <si>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</si>
  <si>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</si>
  <si>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</si>
  <si>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</si>
  <si>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</si>
  <si>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</si>
  <si>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</si>
  <si>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</si>
  <si>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</si>
  <si>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</si>
  <si>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</si>
  <si>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</si>
  <si>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</si>
  <si>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</si>
  <si>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</si>
  <si>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</si>
  <si>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</si>
  <si>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</si>
  <si>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</si>
  <si>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</si>
  <si>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</si>
  <si>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</si>
  <si>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</si>
  <si>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</si>
  <si>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</si>
  <si>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</si>
  <si>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</si>
  <si>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</si>
  <si>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</si>
  <si>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</si>
  <si>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</si>
  <si>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</si>
  <si>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</si>
  <si>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</si>
  <si>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</si>
  <si>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</si>
  <si>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</si>
  <si>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</si>
  <si>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</si>
  <si>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</si>
  <si>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</si>
  <si>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</si>
  <si>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</si>
  <si>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</si>
  <si>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</si>
  <si>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</si>
  <si>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</si>
  <si>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</si>
  <si>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</si>
  <si>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</si>
  <si>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</si>
  <si>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</si>
  <si>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</si>
  <si>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</si>
  <si>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</si>
  <si>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</si>
  <si>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</si>
  <si>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</si>
  <si>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</si>
  <si>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</si>
  <si>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</si>
  <si>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</si>
  <si>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</si>
  <si>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</si>
  <si>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</si>
  <si>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</si>
  <si>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</si>
  <si>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</si>
  <si>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</si>
  <si>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</si>
  <si>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</si>
  <si>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</si>
  <si>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</si>
  <si>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</si>
  <si>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</si>
  <si>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</si>
  <si>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</si>
  <si>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</si>
  <si>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</si>
  <si>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</si>
  <si>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</si>
  <si>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</si>
  <si>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</si>
  <si>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</si>
  <si>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</si>
  <si>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</si>
  <si>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</si>
  <si>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</si>
  <si>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</si>
  <si>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</si>
  <si>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</si>
  <si>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</si>
  <si>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</si>
  <si>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</si>
  <si>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</si>
  <si>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</si>
  <si>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</si>
  <si>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</si>
  <si>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</si>
  <si>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</si>
  <si>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</si>
  <si>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</si>
  <si>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</si>
  <si>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</si>
  <si>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</si>
  <si>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</si>
  <si>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</si>
  <si>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</si>
  <si>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</si>
  <si>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</si>
  <si>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</si>
  <si>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</si>
  <si>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</si>
  <si>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</si>
  <si>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</si>
  <si>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</si>
  <si>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</si>
  <si>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</si>
  <si>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</si>
  <si>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</si>
  <si>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</si>
  <si>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</si>
  <si>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</si>
  <si>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</si>
  <si>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</si>
  <si>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</si>
  <si>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</si>
  <si>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</si>
  <si>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</si>
  <si>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</si>
  <si>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</si>
  <si>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</si>
  <si>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</si>
  <si>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</si>
  <si>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</si>
  <si>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</si>
  <si>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</si>
  <si>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</si>
  <si>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</si>
  <si>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</si>
  <si>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</si>
  <si>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</si>
  <si>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</si>
  <si>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</si>
  <si>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</si>
  <si>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</si>
  <si>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</si>
  <si>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</si>
  <si>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</si>
  <si>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</si>
  <si>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</si>
  <si>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</si>
  <si>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</si>
  <si>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</si>
  <si>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</si>
  <si>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</si>
  <si>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</si>
  <si>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</si>
  <si>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</si>
  <si>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</si>
  <si>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</si>
  <si>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</si>
  <si>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</si>
  <si>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</si>
  <si>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</si>
  <si>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</si>
  <si>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</si>
  <si>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</si>
  <si>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</si>
  <si>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</si>
  <si>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</si>
  <si>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</si>
  <si>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</si>
  <si>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</si>
  <si>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</si>
  <si>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</si>
  <si>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</si>
  <si>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</si>
  <si>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</si>
  <si>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</si>
  <si>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</si>
  <si>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</si>
  <si>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</si>
  <si>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</si>
  <si>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</si>
  <si>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</si>
  <si>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</si>
  <si>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</si>
  <si>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</si>
  <si>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</si>
  <si>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</si>
  <si>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</si>
  <si>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</si>
  <si>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</si>
  <si>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</si>
  <si>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</si>
  <si>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</si>
  <si>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</si>
  <si>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</si>
  <si>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</si>
  <si>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</si>
  <si>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</si>
  <si>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</si>
  <si>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</si>
  <si>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</si>
  <si>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</si>
  <si>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</si>
  <si>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</si>
  <si>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</si>
  <si>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</si>
  <si>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</si>
  <si>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</si>
  <si>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</si>
  <si>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</si>
  <si>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</si>
  <si>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</si>
  <si>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</si>
  <si>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</si>
  <si>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</si>
  <si>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</si>
  <si>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</si>
  <si>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</si>
  <si>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</si>
  <si>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</si>
  <si>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</si>
  <si>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</si>
  <si>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</si>
  <si>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</si>
  <si>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</si>
  <si>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</si>
  <si>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</si>
  <si>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</si>
  <si>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</si>
  <si>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</si>
  <si>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</si>
  <si>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</si>
  <si>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</si>
  <si>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</si>
  <si>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</si>
  <si>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</si>
  <si>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</si>
  <si>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</si>
  <si>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</si>
  <si>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</si>
  <si>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</si>
  <si>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</si>
  <si>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</si>
  <si>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</si>
  <si>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</si>
  <si>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</si>
  <si>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</si>
  <si>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</si>
  <si>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</si>
  <si>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</si>
  <si>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</si>
  <si>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</si>
  <si>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</si>
  <si>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</si>
  <si>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</si>
  <si>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</si>
  <si>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</si>
  <si>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</si>
  <si>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</si>
  <si>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</si>
  <si>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</si>
  <si>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</si>
  <si>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</si>
  <si>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</si>
  <si>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</si>
  <si>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</si>
  <si>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</si>
  <si>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</si>
  <si>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</si>
  <si>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</si>
  <si>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</si>
  <si>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</si>
  <si>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</si>
  <si>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</si>
  <si>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</si>
  <si>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</si>
  <si>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</si>
  <si>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</si>
  <si>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</si>
  <si>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</si>
  <si>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</si>
  <si>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</si>
  <si>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</si>
  <si>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</si>
  <si>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</si>
  <si>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</si>
  <si>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</si>
  <si>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</si>
  <si>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</si>
  <si>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</si>
  <si>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</si>
  <si>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</si>
  <si>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</si>
  <si>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</si>
  <si>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</si>
  <si>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</si>
  <si>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</si>
  <si>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</si>
  <si>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</si>
  <si>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</si>
  <si>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</si>
  <si>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</si>
  <si>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</si>
  <si>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</si>
  <si>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</si>
  <si>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</si>
  <si>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</si>
  <si>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</si>
  <si>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</si>
  <si>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</si>
  <si>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</si>
  <si>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</si>
  <si>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</si>
  <si>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</si>
  <si>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</si>
  <si>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</si>
  <si>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</si>
  <si>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</si>
  <si>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</si>
  <si>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</si>
  <si>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</si>
  <si>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</si>
  <si>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</si>
  <si>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</si>
  <si>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</si>
  <si>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</si>
  <si>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</si>
  <si>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</si>
  <si>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</si>
  <si>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</si>
  <si>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</si>
  <si>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</si>
  <si>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</si>
  <si>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</si>
  <si>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</si>
  <si>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</si>
  <si>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</si>
  <si>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</si>
  <si>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</si>
  <si>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</si>
  <si>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</si>
  <si>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</si>
  <si>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</si>
  <si>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</si>
  <si>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</si>
  <si>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</si>
  <si>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</si>
  <si>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</si>
  <si>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</si>
  <si>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</si>
  <si>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</si>
  <si>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</si>
  <si>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</si>
  <si>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</si>
  <si>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</si>
  <si>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</si>
  <si>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</si>
  <si>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</si>
  <si>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</si>
  <si>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</si>
  <si>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</si>
  <si>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</si>
  <si>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</si>
  <si>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</si>
  <si>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</si>
  <si>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</si>
  <si>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</si>
  <si>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</si>
  <si>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</si>
  <si>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</si>
  <si>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</si>
  <si>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</si>
  <si>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</si>
  <si>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</si>
  <si>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</si>
  <si>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</si>
  <si>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</si>
  <si>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</si>
  <si>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</si>
  <si>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</si>
  <si>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</si>
  <si>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</si>
  <si>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</si>
  <si>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</si>
  <si>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</si>
  <si>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</si>
  <si>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</si>
  <si>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</si>
  <si>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</si>
  <si>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</si>
  <si>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</si>
  <si>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</si>
  <si>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</si>
  <si>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</si>
  <si>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</si>
  <si>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</si>
  <si>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</si>
  <si>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</si>
  <si>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</si>
  <si>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</si>
  <si>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</si>
  <si>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</si>
  <si>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</si>
  <si>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</si>
  <si>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</si>
  <si>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</si>
  <si>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</si>
  <si>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</si>
  <si>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</si>
  <si>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</si>
  <si>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</si>
  <si>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</si>
  <si>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</si>
  <si>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</si>
  <si>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</si>
  <si>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</si>
  <si>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</si>
  <si>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</si>
  <si>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</si>
  <si>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</si>
  <si>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</si>
  <si>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</si>
  <si>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</si>
  <si>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</si>
  <si>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</si>
  <si>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</si>
  <si>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</si>
  <si>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</si>
  <si>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</si>
  <si>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</si>
  <si>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</si>
  <si>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</si>
  <si>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</si>
  <si>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</si>
  <si>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</si>
  <si>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</si>
  <si>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</si>
  <si>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</si>
  <si>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</si>
  <si>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</si>
  <si>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</si>
  <si>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</si>
  <si>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</si>
  <si>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</si>
  <si>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</si>
  <si>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</si>
  <si>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</si>
  <si>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</si>
  <si>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</si>
  <si>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</si>
  <si>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</si>
  <si>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</si>
  <si>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</si>
  <si>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</si>
  <si>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</si>
  <si>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</si>
  <si>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</si>
  <si>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</si>
  <si>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</si>
  <si>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</si>
  <si>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</si>
  <si>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</si>
  <si>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</si>
  <si>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</si>
  <si>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</si>
  <si>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</si>
  <si>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</si>
  <si>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</si>
  <si>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</si>
  <si>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</si>
  <si>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</si>
  <si>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</si>
  <si>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</si>
  <si>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</si>
  <si>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</si>
  <si>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</si>
  <si>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</si>
  <si>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</si>
  <si>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</si>
  <si>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</si>
  <si>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</si>
  <si>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</si>
  <si>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</si>
  <si>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</si>
  <si>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</si>
  <si>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</si>
  <si>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</si>
  <si>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</si>
  <si>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</si>
  <si>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</si>
  <si>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</si>
  <si>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</si>
  <si>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</si>
  <si>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</si>
  <si>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</si>
  <si>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</si>
  <si>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</si>
  <si>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</si>
  <si>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</si>
  <si>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</si>
  <si>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</si>
  <si>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</si>
  <si>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</si>
  <si>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</si>
  <si>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</si>
  <si>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</si>
  <si>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</si>
  <si>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</si>
  <si>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</si>
  <si>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</si>
  <si>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</si>
  <si>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</si>
  <si>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</si>
  <si>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</si>
  <si>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</si>
  <si>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</si>
  <si>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</si>
  <si>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</si>
  <si>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</si>
  <si>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</si>
  <si>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</si>
  <si>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</si>
  <si>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</si>
  <si>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</si>
  <si>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</si>
  <si>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</si>
  <si>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</si>
  <si>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</si>
  <si>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</si>
  <si>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</si>
  <si>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</si>
  <si>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</si>
  <si>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</si>
  <si>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</si>
  <si>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</si>
  <si>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</si>
  <si>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</si>
  <si>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</si>
  <si>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</si>
  <si>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</si>
  <si>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</si>
  <si>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</si>
  <si>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</si>
  <si>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</si>
  <si>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</si>
  <si>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</si>
  <si>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</si>
  <si>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</si>
  <si>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</si>
  <si>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</si>
  <si>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</si>
  <si>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</si>
  <si>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</si>
  <si>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</si>
  <si>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</si>
  <si>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</si>
  <si>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</si>
  <si>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</si>
  <si>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</si>
  <si>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</si>
  <si>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</si>
  <si>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</si>
  <si>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</si>
  <si>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</si>
  <si>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</si>
  <si>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</si>
  <si>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</si>
  <si>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</si>
  <si>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</si>
  <si>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</si>
  <si>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</si>
  <si>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</si>
  <si>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</si>
  <si>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</si>
  <si>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</si>
  <si>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</si>
  <si>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</si>
  <si>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</si>
  <si>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</si>
  <si>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</si>
  <si>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</si>
  <si>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</si>
  <si>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</si>
  <si>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</si>
  <si>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</si>
  <si>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</si>
  <si>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</si>
  <si>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</si>
  <si>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</si>
  <si>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</si>
  <si>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</si>
  <si>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</si>
  <si>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</si>
  <si>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</si>
  <si>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</si>
  <si>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</si>
  <si>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</si>
  <si>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</si>
  <si>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</si>
  <si>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</si>
  <si>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</si>
  <si>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</si>
  <si>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</si>
  <si>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</si>
  <si>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</si>
  <si>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</si>
  <si>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</si>
  <si>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</si>
  <si>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</si>
  <si>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</si>
  <si>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</si>
  <si>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</si>
  <si>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</si>
  <si>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</si>
  <si>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</si>
  <si>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</si>
  <si>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</si>
  <si>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</si>
  <si>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</si>
  <si>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</si>
  <si>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</si>
  <si>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</si>
  <si>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</si>
  <si>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</si>
  <si>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</si>
  <si>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</si>
  <si>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</si>
  <si>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</si>
  <si>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</si>
  <si>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</si>
  <si>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</si>
  <si>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</si>
  <si>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</si>
  <si>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</si>
  <si>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</si>
  <si>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</si>
  <si>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</si>
  <si>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</si>
  <si>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</si>
  <si>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</si>
  <si>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</si>
  <si>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</si>
  <si>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</si>
  <si>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</si>
  <si>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</si>
  <si>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</si>
  <si>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</si>
  <si>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</si>
  <si>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</si>
  <si>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</si>
  <si>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</si>
  <si>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</si>
  <si>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</si>
  <si>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</si>
  <si>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</si>
  <si>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</si>
  <si>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</si>
  <si>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</si>
  <si>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</si>
  <si>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</si>
  <si>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</si>
  <si>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</si>
  <si>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</si>
  <si>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</si>
  <si>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</si>
  <si>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</si>
  <si>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</si>
  <si>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</si>
  <si>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</si>
  <si>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</si>
  <si>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</si>
  <si>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</si>
  <si>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</si>
  <si>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</si>
  <si>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</si>
  <si>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</si>
  <si>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</si>
  <si>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</si>
  <si>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</si>
  <si>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</si>
  <si>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</si>
  <si>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</si>
  <si>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</si>
  <si>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</si>
  <si>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</si>
  <si>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</si>
  <si>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</si>
  <si>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</si>
  <si>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</si>
  <si>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</si>
  <si>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</si>
  <si>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</si>
  <si>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</si>
  <si>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</si>
  <si>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</si>
  <si>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</si>
  <si>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</si>
  <si>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</si>
  <si>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</si>
  <si>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</si>
  <si>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</si>
  <si>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</si>
  <si>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</si>
  <si>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</si>
  <si>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</si>
  <si>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</si>
  <si>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</si>
  <si>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</si>
  <si>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</si>
  <si>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</si>
  <si>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</si>
  <si>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</si>
  <si>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</si>
  <si>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</si>
  <si>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</si>
  <si>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</si>
  <si>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</si>
  <si>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</si>
  <si>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</si>
  <si>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</si>
  <si>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</si>
  <si>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</si>
  <si>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</si>
  <si>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</si>
  <si>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</si>
  <si>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</si>
  <si>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</si>
  <si>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</si>
  <si>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</si>
  <si>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</si>
  <si>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</si>
  <si>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</si>
  <si>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</si>
  <si>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</si>
  <si>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</si>
  <si>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</si>
  <si>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</si>
  <si>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</si>
  <si>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</si>
  <si>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</si>
  <si>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</si>
  <si>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</si>
  <si>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</si>
  <si>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</si>
  <si>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</si>
  <si>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</si>
  <si>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</si>
  <si>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</si>
  <si>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</si>
  <si>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</si>
  <si>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</si>
  <si>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</si>
  <si>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</si>
  <si>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</si>
  <si>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</si>
  <si>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</si>
  <si>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</si>
  <si>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</si>
  <si>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</si>
  <si>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</si>
  <si>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</si>
  <si>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</si>
  <si>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</si>
  <si>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</si>
  <si>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</si>
  <si>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</si>
  <si>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</si>
  <si>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</si>
  <si>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</si>
  <si>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</si>
  <si>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</si>
  <si>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</si>
  <si>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</si>
  <si>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</si>
  <si>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</si>
  <si>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</si>
  <si>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</si>
  <si>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</si>
  <si>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</si>
  <si>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</si>
  <si>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</si>
  <si>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</si>
  <si>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</si>
  <si>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</si>
  <si>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</si>
  <si>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</si>
  <si>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</si>
  <si>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</si>
  <si>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</si>
  <si>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</si>
  <si>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</si>
  <si>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</si>
  <si>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</si>
  <si>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</si>
  <si>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</si>
  <si>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</si>
  <si>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</si>
  <si>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</si>
  <si>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</si>
  <si>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</si>
  <si>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</si>
  <si>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</si>
  <si>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</si>
  <si>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</si>
  <si>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</si>
  <si>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</si>
  <si>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</si>
  <si>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</si>
  <si>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</si>
  <si>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</si>
  <si>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</si>
  <si>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</si>
  <si>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</si>
  <si>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</si>
  <si>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</si>
  <si>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</si>
  <si>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</si>
  <si>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</si>
  <si>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</si>
  <si>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</si>
  <si>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</si>
  <si>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</si>
  <si>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</si>
  <si>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</si>
  <si>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</si>
  <si>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</si>
  <si>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</si>
  <si>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</si>
  <si>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</si>
  <si>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</si>
  <si>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</si>
  <si>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</si>
  <si>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</si>
  <si>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</si>
  <si>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</si>
  <si>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</si>
  <si>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</si>
  <si>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</si>
  <si>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</si>
  <si>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</si>
  <si>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</si>
  <si>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</si>
  <si>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</si>
  <si>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</si>
  <si>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</si>
  <si>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</si>
  <si>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</si>
  <si>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</si>
  <si>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</si>
  <si>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</si>
  <si>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</si>
  <si>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</si>
  <si>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</si>
  <si>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</si>
  <si>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</si>
  <si>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</si>
  <si>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</si>
  <si>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</si>
  <si>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</si>
  <si>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</si>
  <si>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</si>
  <si>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</si>
  <si>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</si>
  <si>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</si>
  <si>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</si>
  <si>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</si>
  <si>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</si>
  <si>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</si>
  <si>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</si>
  <si>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</si>
  <si>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</si>
  <si>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</si>
  <si>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</si>
  <si>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</si>
  <si>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</si>
  <si>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</si>
  <si>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</si>
  <si>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</si>
  <si>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</si>
  <si>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</si>
  <si>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</si>
  <si>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</si>
  <si>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</si>
  <si>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</si>
  <si>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</si>
  <si>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</si>
  <si>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</si>
  <si>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</si>
  <si>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</si>
  <si>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</si>
  <si>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</si>
  <si>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</si>
  <si>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</si>
  <si>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</si>
  <si>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</si>
  <si>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</si>
  <si>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</si>
  <si>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</si>
  <si>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</si>
  <si>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</si>
  <si>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</si>
  <si>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</si>
  <si>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</si>
  <si>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</si>
  <si>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</si>
  <si>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</si>
  <si>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</si>
  <si>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</si>
  <si>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</si>
  <si>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</si>
  <si>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</si>
  <si>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</si>
  <si>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</si>
  <si>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</si>
  <si>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</si>
  <si>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</si>
  <si>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</si>
  <si>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</si>
  <si>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</si>
  <si>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</si>
  <si>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</si>
  <si>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</si>
  <si>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</si>
  <si>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</si>
  <si>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</si>
  <si>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</si>
  <si>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</si>
  <si>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</si>
  <si>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</si>
  <si>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</si>
  <si>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</si>
  <si>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</si>
  <si>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</si>
  <si>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</si>
  <si>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</si>
  <si>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</si>
  <si>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</si>
  <si>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</si>
  <si>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</si>
  <si>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</si>
  <si>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</si>
  <si>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</si>
  <si>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</si>
  <si>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</si>
  <si>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</si>
  <si>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</si>
  <si>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</si>
  <si>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</si>
  <si>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</si>
  <si>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</si>
  <si>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</si>
  <si>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</si>
  <si>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</si>
  <si>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</si>
  <si>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</si>
  <si>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</si>
  <si>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</si>
  <si>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</si>
  <si>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</si>
  <si>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</si>
  <si>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</si>
  <si>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</si>
  <si>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</si>
  <si>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</si>
  <si>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</si>
  <si>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</si>
  <si>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</si>
  <si>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</si>
  <si>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</si>
  <si>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</si>
  <si>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</si>
  <si>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</si>
  <si>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</si>
  <si>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</si>
  <si>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</si>
  <si>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</si>
  <si>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</si>
  <si>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</si>
  <si>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</si>
  <si>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</si>
  <si>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</si>
  <si>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</si>
  <si>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</si>
  <si>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</si>
  <si>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</si>
  <si>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</si>
  <si>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</si>
  <si>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</si>
  <si>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</si>
  <si>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</si>
  <si>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</si>
  <si>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</si>
  <si>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</si>
  <si>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</si>
  <si>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</si>
  <si>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</si>
  <si>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</si>
  <si>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</si>
  <si>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</si>
  <si>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</si>
  <si>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</si>
  <si>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</si>
  <si>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</si>
  <si>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</si>
  <si>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</si>
  <si>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</si>
  <si>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</si>
  <si>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</si>
  <si>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</si>
  <si>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</si>
  <si>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</si>
  <si>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</si>
  <si>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</si>
  <si>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</si>
  <si>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</si>
  <si>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</si>
  <si>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</si>
  <si>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</si>
  <si>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</si>
  <si>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</si>
  <si>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</si>
  <si>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</si>
  <si>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</si>
  <si>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</si>
  <si>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</si>
  <si>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</si>
  <si>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</si>
  <si>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</si>
  <si>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</si>
  <si>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</si>
  <si>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</si>
  <si>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</si>
  <si>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</si>
  <si>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</si>
  <si>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</si>
  <si>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</si>
  <si>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</si>
  <si>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</si>
  <si>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</si>
  <si>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</si>
  <si>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</si>
  <si>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</si>
  <si>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</si>
  <si>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</si>
  <si>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</si>
  <si>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</si>
  <si>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</si>
  <si>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</si>
  <si>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</si>
  <si>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</si>
  <si>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</si>
  <si>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</si>
  <si>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</si>
  <si>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</si>
  <si>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</si>
  <si>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</si>
  <si>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</si>
  <si>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</si>
  <si>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</si>
  <si>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</si>
  <si>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</si>
  <si>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</si>
  <si>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</si>
  <si>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</si>
  <si>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</si>
  <si>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</si>
  <si>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</si>
  <si>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</si>
  <si>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</si>
  <si>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</si>
  <si>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</si>
  <si>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</si>
  <si>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</si>
  <si>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</si>
  <si>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</si>
  <si>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</si>
  <si>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</si>
  <si>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</si>
  <si>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</si>
  <si>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</si>
  <si>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</si>
  <si>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</si>
  <si>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</si>
  <si>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</si>
  <si>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</si>
  <si>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</si>
  <si>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</si>
  <si>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</si>
  <si>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</si>
  <si>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</si>
  <si>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</si>
  <si>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</si>
  <si>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</si>
  <si>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</si>
  <si>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</si>
  <si>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</si>
  <si>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</si>
  <si>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</si>
  <si>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</si>
  <si>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</si>
  <si>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</si>
  <si>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</si>
  <si>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</si>
  <si>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</si>
  <si>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</si>
  <si>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</si>
  <si>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</si>
  <si>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</si>
  <si>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</si>
  <si>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</si>
  <si>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</si>
  <si>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</si>
  <si>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</si>
  <si>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</si>
  <si>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</si>
  <si>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</si>
  <si>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</si>
  <si>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</si>
  <si>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</si>
  <si>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</si>
  <si>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</si>
  <si>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</si>
  <si>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</si>
  <si>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</si>
  <si>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</si>
  <si>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</si>
  <si>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</si>
  <si>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</si>
  <si>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</si>
  <si>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</si>
  <si>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</si>
  <si>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</si>
  <si>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</si>
  <si>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</si>
  <si>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</si>
  <si>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</si>
  <si>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</si>
  <si>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</si>
  <si>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</si>
  <si>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</si>
  <si>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</si>
  <si>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</si>
  <si>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</si>
  <si>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</si>
  <si>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</si>
  <si>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</si>
  <si>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</si>
  <si>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</si>
  <si>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</si>
  <si>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</si>
  <si>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</si>
  <si>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</si>
  <si>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</si>
  <si>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</si>
  <si>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</si>
  <si>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</si>
  <si>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</si>
  <si>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</si>
  <si>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</si>
  <si>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</si>
  <si>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</si>
  <si>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</si>
  <si>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</si>
  <si>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</si>
  <si>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</si>
  <si>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</si>
  <si>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</si>
  <si>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</si>
  <si>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</si>
  <si>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</si>
  <si>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</si>
  <si>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</si>
  <si>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</si>
  <si>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</si>
  <si>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</si>
  <si>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</si>
  <si>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</si>
  <si>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</si>
  <si>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</si>
  <si>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</si>
  <si>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</si>
  <si>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</si>
  <si>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</si>
  <si>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</si>
  <si>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</si>
  <si>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</si>
  <si>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</si>
  <si>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</si>
  <si>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</si>
  <si>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</si>
  <si>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</si>
  <si>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</si>
  <si>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</si>
  <si>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</si>
  <si>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</si>
  <si>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</si>
  <si>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</si>
  <si>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</si>
  <si>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</si>
  <si>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</si>
  <si>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</si>
  <si>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</si>
  <si>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</si>
  <si>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</si>
  <si>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</si>
  <si>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</si>
  <si>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</si>
  <si>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</si>
  <si>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</si>
  <si>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</si>
  <si>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</si>
  <si>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</si>
  <si>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</si>
  <si>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</si>
  <si>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</si>
  <si>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</si>
  <si>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</si>
  <si>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</si>
  <si>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</si>
  <si>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</si>
  <si>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</si>
  <si>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</si>
  <si>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</si>
  <si>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</si>
  <si>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</si>
  <si>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</si>
  <si>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</si>
  <si>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</si>
  <si>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</si>
  <si>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</si>
  <si>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</si>
  <si>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</si>
  <si>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</si>
  <si>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</si>
  <si>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</si>
  <si>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</si>
  <si>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</si>
  <si>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</si>
  <si>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</si>
  <si>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</si>
  <si>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</si>
  <si>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</si>
  <si>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</si>
  <si>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</si>
  <si>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</si>
  <si>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</si>
  <si>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</si>
  <si>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</si>
  <si>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</si>
  <si>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</si>
  <si>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</si>
  <si>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</si>
  <si>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</si>
  <si>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</si>
  <si>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</si>
  <si>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</si>
  <si>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</si>
  <si>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</si>
  <si>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</si>
  <si>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</si>
  <si>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</si>
  <si>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</si>
  <si>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</si>
  <si>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</si>
  <si>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</si>
  <si>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</si>
  <si>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</si>
  <si>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</si>
  <si>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</si>
  <si>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</si>
  <si>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</si>
  <si>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</si>
  <si>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</si>
  <si>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</si>
  <si>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</si>
  <si>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</si>
  <si>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</si>
  <si>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</si>
  <si>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</si>
  <si>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</si>
  <si>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</si>
  <si>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</si>
  <si>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</si>
  <si>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</si>
  <si>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</si>
  <si>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</si>
  <si>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</si>
  <si>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</si>
  <si>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</si>
  <si>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</si>
  <si>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</si>
  <si>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</si>
  <si>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</si>
  <si>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</si>
  <si>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</si>
  <si>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</si>
  <si>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</si>
  <si>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</si>
  <si>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</si>
  <si>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</si>
  <si>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</si>
  <si>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</si>
  <si>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</si>
  <si>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</si>
  <si>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</si>
  <si>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</si>
  <si>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</si>
  <si>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</si>
  <si>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</si>
  <si>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</si>
  <si>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</si>
  <si>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</si>
  <si>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</si>
  <si>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</si>
  <si>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</si>
  <si>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</si>
  <si>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</si>
  <si>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</si>
  <si>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</si>
  <si>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</si>
  <si>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</si>
  <si>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</si>
  <si>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</si>
  <si>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</si>
  <si>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</si>
  <si>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</si>
  <si>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</si>
  <si>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</si>
  <si>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</si>
  <si>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</si>
  <si>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</si>
  <si>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</si>
  <si>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</si>
  <si>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</si>
  <si>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</si>
  <si>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</si>
  <si>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</si>
  <si>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</si>
  <si>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</si>
  <si>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</si>
  <si>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</si>
  <si>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</si>
  <si>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</si>
  <si>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</si>
  <si>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</si>
  <si>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</si>
  <si>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</si>
  <si>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</si>
  <si>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</si>
  <si>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</si>
  <si>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</si>
  <si>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</si>
  <si>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</si>
  <si>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</si>
  <si>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</si>
  <si>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</si>
  <si>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</si>
  <si>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</si>
  <si>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</si>
  <si>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</si>
  <si>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</si>
  <si>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</si>
  <si>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</si>
  <si>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</si>
  <si>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</si>
  <si>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</si>
  <si>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</si>
  <si>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</si>
  <si>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</si>
  <si>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</si>
  <si>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</si>
  <si>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</si>
  <si>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</si>
  <si>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</si>
  <si>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</si>
  <si>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</si>
  <si>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</si>
  <si>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</si>
  <si>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</si>
  <si>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</si>
  <si>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</si>
  <si>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</si>
  <si>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</si>
  <si>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</si>
  <si>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</si>
  <si>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</si>
  <si>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</si>
  <si>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</si>
  <si>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</si>
  <si>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</si>
  <si>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</si>
  <si>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</si>
  <si>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</si>
  <si>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</si>
  <si>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</si>
  <si>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</si>
  <si>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</si>
  <si>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</si>
  <si>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</si>
  <si>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</si>
  <si>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</si>
  <si>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</si>
  <si>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</si>
  <si>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</si>
  <si>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</si>
  <si>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</si>
  <si>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</si>
  <si>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</si>
  <si>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</si>
  <si>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</si>
  <si>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</si>
  <si>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</si>
  <si>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</si>
  <si>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</si>
  <si>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</si>
  <si>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</si>
  <si>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</si>
  <si>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</si>
  <si>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</si>
  <si>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</si>
  <si>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</si>
  <si>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</si>
  <si>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</si>
  <si>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</si>
  <si>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</si>
  <si>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</si>
  <si>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</si>
  <si>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</si>
  <si>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</si>
  <si>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</si>
  <si>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</si>
  <si>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</si>
  <si>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</si>
  <si>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</si>
  <si>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</si>
  <si>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</si>
  <si>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</si>
  <si>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</si>
  <si>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</si>
  <si>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</si>
  <si>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</si>
  <si>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</si>
  <si>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</si>
  <si>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</si>
  <si>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</si>
  <si>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</si>
  <si>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</si>
  <si>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</si>
  <si>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</si>
  <si>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</si>
  <si>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</si>
  <si>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</si>
  <si>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</si>
  <si>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</si>
  <si>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</si>
  <si>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</si>
  <si>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</si>
  <si>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</si>
  <si>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</si>
  <si>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</si>
  <si>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</si>
  <si>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</si>
  <si>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</si>
  <si>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</si>
  <si>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</si>
  <si>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</si>
  <si>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</si>
  <si>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</si>
  <si>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</si>
  <si>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</si>
  <si>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</si>
  <si>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</si>
  <si>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</si>
  <si>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</si>
  <si>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</si>
  <si>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</si>
  <si>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</si>
  <si>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</si>
  <si>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</si>
  <si>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</si>
  <si>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</si>
  <si>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</si>
  <si>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</si>
  <si>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</si>
  <si>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</si>
  <si>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</si>
  <si>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</si>
  <si>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</si>
  <si>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</si>
  <si>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</si>
  <si>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</si>
  <si>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</si>
  <si>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</si>
  <si>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</si>
  <si>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</si>
  <si>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</si>
  <si>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</si>
  <si>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</si>
  <si>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</si>
  <si>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</si>
  <si>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</si>
  <si>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</si>
  <si>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</si>
  <si>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</si>
  <si>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</si>
  <si>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</si>
  <si>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</si>
  <si>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</si>
  <si>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</si>
  <si>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</si>
  <si>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</si>
  <si>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</si>
  <si>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</si>
  <si>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</si>
  <si>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</si>
  <si>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</si>
  <si>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</si>
  <si>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</si>
  <si>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</si>
  <si>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</si>
  <si>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</si>
  <si>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</si>
  <si>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</si>
  <si>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</si>
  <si>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</si>
  <si>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</si>
  <si>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</si>
  <si>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</si>
  <si>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</si>
  <si>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</si>
  <si>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</si>
  <si>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</si>
  <si>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</si>
  <si>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</si>
  <si>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</si>
  <si>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</si>
  <si>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</si>
  <si>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</si>
  <si>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</si>
  <si>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</si>
  <si>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</si>
  <si>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</si>
  <si>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</si>
  <si>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</si>
  <si>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</si>
  <si>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</si>
  <si>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</si>
  <si>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</si>
  <si>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</si>
  <si>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</si>
  <si>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</si>
  <si>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</si>
  <si>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</si>
  <si>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</si>
  <si>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</si>
  <si>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</si>
  <si>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</si>
  <si>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</si>
  <si>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</si>
  <si>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</si>
  <si>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</si>
  <si>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</si>
  <si>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</si>
  <si>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</si>
  <si>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</si>
  <si>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</si>
  <si>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</si>
  <si>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</si>
  <si>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</si>
  <si>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</si>
  <si>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</si>
  <si>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</si>
  <si>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</si>
  <si>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</si>
  <si>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</si>
  <si>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</si>
  <si>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</si>
  <si>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</si>
  <si>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</si>
  <si>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</si>
  <si>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</si>
  <si>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</si>
  <si>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</si>
  <si>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</si>
  <si>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</si>
  <si>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</si>
  <si>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</si>
  <si>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</si>
  <si>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</si>
  <si>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</si>
  <si>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</si>
  <si>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</si>
  <si>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</si>
  <si>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</si>
  <si>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</si>
  <si>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</si>
  <si>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</si>
  <si>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</si>
  <si>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</si>
  <si>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</si>
  <si>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</si>
  <si>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</si>
  <si>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</si>
  <si>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</si>
  <si>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</si>
  <si>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</si>
  <si>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</si>
  <si>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</si>
  <si>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</si>
  <si>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</si>
  <si>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</si>
  <si>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</si>
  <si>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</si>
  <si>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</si>
  <si>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</si>
  <si>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</si>
  <si>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</si>
  <si>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</si>
  <si>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</si>
  <si>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</si>
  <si>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</si>
  <si>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</si>
  <si>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</si>
  <si>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</si>
  <si>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</si>
  <si>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</si>
  <si>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</si>
  <si>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</si>
  <si>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</si>
  <si>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</si>
  <si>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</si>
  <si>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</si>
  <si>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</si>
  <si>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</si>
  <si>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</si>
  <si>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</si>
  <si>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</si>
  <si>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</si>
  <si>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</si>
  <si>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</si>
  <si>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</si>
  <si>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</si>
  <si>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</si>
  <si>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</si>
  <si>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</si>
  <si>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</si>
  <si>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</si>
  <si>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</si>
  <si>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</si>
  <si>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</si>
  <si>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</si>
  <si>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</si>
  <si>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</si>
  <si>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</si>
  <si>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</si>
  <si>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</si>
  <si>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</si>
  <si>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</si>
  <si>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</si>
  <si>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</si>
  <si>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</si>
  <si>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</si>
  <si>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</si>
  <si>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</si>
  <si>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</si>
  <si>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</si>
  <si>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</si>
  <si>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</si>
  <si>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</si>
  <si>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</si>
  <si>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</si>
  <si>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</si>
  <si>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</si>
  <si>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</si>
  <si>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</si>
  <si>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</si>
  <si>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</si>
  <si>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</si>
  <si>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</si>
  <si>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</si>
  <si>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</si>
  <si>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</si>
  <si>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</si>
  <si>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</si>
  <si>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</si>
  <si>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</si>
  <si>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</si>
  <si>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</si>
  <si>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</si>
  <si>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</si>
  <si>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</si>
  <si>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</si>
  <si>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</si>
  <si>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</si>
  <si>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</si>
  <si>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</si>
  <si>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</si>
  <si>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</si>
  <si>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</si>
  <si>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</si>
  <si>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</si>
  <si>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</si>
  <si>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</si>
  <si>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</si>
  <si>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</si>
  <si>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</si>
  <si>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</si>
  <si>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</si>
  <si>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</si>
  <si>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</si>
  <si>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</si>
  <si>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</si>
  <si>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</si>
  <si>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</si>
  <si>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</si>
  <si>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</si>
  <si>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</si>
  <si>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</si>
  <si>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</si>
  <si>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</si>
  <si>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</si>
  <si>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</si>
  <si>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</si>
  <si>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</si>
  <si>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</si>
  <si>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</si>
  <si>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</si>
  <si>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</si>
  <si>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</si>
  <si>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</si>
  <si>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</si>
  <si>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</si>
  <si>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</si>
  <si>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</si>
  <si>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</si>
  <si>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</si>
  <si>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</si>
  <si>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</si>
  <si>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</si>
  <si>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</si>
  <si>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</si>
  <si>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</si>
  <si>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</si>
  <si>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</si>
  <si>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</si>
  <si>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</si>
  <si>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</si>
  <si>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</si>
  <si>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</si>
  <si>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</si>
  <si>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</si>
  <si>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</si>
  <si>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</si>
  <si>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</si>
  <si>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</si>
  <si>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</si>
  <si>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</si>
  <si>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</si>
  <si>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</si>
  <si>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</si>
  <si>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</si>
  <si>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</si>
  <si>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</si>
  <si>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</si>
  <si>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</si>
  <si>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</si>
  <si>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</si>
  <si>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</si>
  <si>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</si>
  <si>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</si>
  <si>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</si>
  <si>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</si>
  <si>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</si>
  <si>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</si>
  <si>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</si>
  <si>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</si>
  <si>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</si>
  <si>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</si>
  <si>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</si>
  <si>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</si>
  <si>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</si>
  <si>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</si>
  <si>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</si>
  <si>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</si>
  <si>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</si>
  <si>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</si>
  <si>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</si>
  <si>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</si>
  <si>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</si>
  <si>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</si>
  <si>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</si>
  <si>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</si>
  <si>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</si>
  <si>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</si>
  <si>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</si>
  <si>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</si>
  <si>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</si>
  <si>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</si>
  <si>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</si>
  <si>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</si>
  <si>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</si>
  <si>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</si>
  <si>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</si>
  <si>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</si>
  <si>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</si>
  <si>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</si>
  <si>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</si>
  <si>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</si>
  <si>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</si>
  <si>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</si>
  <si>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</si>
  <si>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</si>
  <si>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</si>
  <si>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</si>
  <si>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</si>
  <si>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</si>
  <si>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</si>
  <si>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</si>
  <si>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</si>
  <si>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</si>
  <si>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</si>
  <si>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</si>
  <si>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</si>
  <si>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</si>
  <si>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</si>
  <si>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</si>
  <si>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</si>
  <si>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</si>
  <si>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</si>
  <si>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</si>
  <si>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</si>
  <si>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</si>
  <si>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</si>
  <si>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</si>
  <si>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</si>
  <si>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</si>
  <si>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</si>
  <si>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</si>
  <si>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</si>
  <si>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</si>
  <si>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</si>
  <si>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</si>
  <si>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</si>
  <si>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</si>
  <si>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</si>
  <si>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</si>
  <si>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</si>
  <si>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</si>
  <si>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</si>
  <si>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</si>
  <si>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</si>
  <si>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</si>
  <si>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</si>
  <si>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</si>
  <si>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</si>
  <si>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</si>
  <si>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</si>
  <si>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</si>
  <si>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</si>
  <si>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</si>
  <si>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</si>
  <si>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</si>
  <si>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</si>
  <si>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</si>
  <si>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</si>
  <si>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</si>
  <si>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</si>
  <si>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</si>
  <si>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</si>
  <si>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</si>
  <si>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</si>
  <si>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</si>
  <si>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</si>
  <si>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</si>
  <si>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</si>
  <si>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</si>
  <si>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</si>
  <si>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</si>
  <si>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</si>
  <si>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</si>
  <si>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</si>
  <si>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</si>
  <si>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</si>
  <si>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</si>
  <si>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</si>
  <si>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</si>
  <si>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</si>
  <si>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</si>
  <si>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</si>
  <si>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</si>
  <si>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</si>
  <si>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</si>
  <si>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</si>
  <si>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</si>
  <si>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</si>
  <si>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</si>
  <si>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</si>
  <si>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</si>
  <si>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</si>
  <si>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</si>
  <si>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</si>
  <si>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</si>
  <si>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</si>
  <si>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</si>
  <si>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</si>
  <si>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</si>
  <si>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</si>
  <si>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</si>
  <si>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</si>
  <si>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</si>
  <si>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</si>
  <si>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</si>
  <si>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</si>
  <si>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</si>
  <si>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</si>
  <si>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</si>
  <si>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</si>
  <si>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</si>
  <si>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</si>
  <si>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</si>
  <si>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</si>
  <si>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</si>
  <si>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</si>
  <si>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</si>
  <si>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</si>
  <si>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</si>
  <si>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</si>
  <si>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</si>
  <si>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</si>
  <si>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</si>
  <si>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</si>
  <si>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</si>
  <si>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</si>
  <si>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</si>
  <si>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</si>
  <si>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</si>
  <si>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</si>
  <si>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</si>
  <si>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</si>
  <si>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</si>
  <si>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</si>
  <si>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</si>
  <si>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</si>
  <si>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</si>
  <si>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</si>
  <si>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</si>
  <si>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</si>
  <si>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</si>
  <si>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</si>
  <si>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</si>
  <si>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</si>
  <si>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</si>
  <si>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</si>
  <si>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</si>
  <si>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</si>
  <si>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</si>
  <si>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</si>
  <si>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</si>
  <si>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</si>
  <si>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</si>
  <si>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</si>
  <si>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</si>
  <si>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</si>
  <si>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</si>
  <si>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</si>
  <si>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</si>
  <si>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</si>
  <si>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</si>
  <si>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</si>
  <si>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</si>
  <si>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</si>
  <si>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</si>
  <si>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</si>
  <si>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</si>
  <si>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</si>
  <si>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</si>
  <si>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</si>
  <si>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</si>
  <si>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</si>
  <si>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</si>
  <si>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</si>
  <si>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</si>
  <si>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</si>
  <si>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</si>
  <si>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</si>
  <si>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</si>
  <si>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</si>
  <si>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</si>
  <si>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</si>
  <si>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</si>
  <si>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</si>
  <si>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</si>
  <si>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</si>
  <si>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</si>
  <si>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</si>
  <si>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</si>
  <si>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</si>
  <si>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</si>
  <si>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</si>
  <si>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</si>
  <si>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</si>
  <si>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</si>
  <si>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</si>
  <si>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</si>
  <si>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</si>
  <si>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</si>
  <si>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</si>
  <si>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</si>
  <si>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</si>
  <si>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</si>
  <si>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</si>
  <si>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</si>
  <si>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</si>
  <si>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</si>
  <si>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</si>
  <si>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</si>
  <si>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</si>
  <si>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</si>
  <si>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</si>
  <si>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</si>
  <si>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</si>
  <si>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</si>
  <si>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</si>
  <si>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</si>
  <si>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</si>
  <si>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</si>
  <si>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</si>
  <si>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</si>
  <si>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</si>
  <si>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</si>
  <si>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</si>
  <si>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</si>
  <si>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</si>
  <si>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</si>
  <si>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</si>
  <si>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</si>
  <si>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</si>
  <si>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</si>
  <si>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</si>
  <si>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</si>
  <si>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</si>
  <si>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</si>
  <si>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</si>
  <si>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</si>
  <si>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</si>
  <si>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</si>
  <si>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</si>
  <si>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</si>
  <si>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</si>
  <si>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</si>
  <si>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</si>
  <si>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</si>
  <si>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</si>
  <si>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</si>
  <si>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</si>
  <si>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</si>
  <si>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</si>
  <si>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</si>
  <si>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</si>
  <si>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</si>
  <si>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</si>
  <si>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</si>
  <si>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</si>
  <si>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</si>
  <si>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</si>
  <si>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</si>
  <si>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</si>
  <si>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</si>
  <si>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</si>
  <si>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</si>
  <si>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</si>
  <si>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</si>
  <si>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</si>
  <si>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</si>
  <si>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</si>
  <si>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</si>
  <si>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</si>
  <si>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</si>
  <si>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</si>
  <si>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</si>
  <si>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</si>
  <si>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</si>
  <si>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</si>
  <si>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</si>
  <si>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</si>
  <si>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</si>
  <si>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</si>
  <si>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</si>
  <si>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</si>
  <si>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</si>
  <si>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</si>
  <si>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</si>
  <si>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</si>
  <si>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</si>
  <si>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</si>
  <si>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</si>
  <si>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</si>
  <si>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</si>
  <si>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</si>
  <si>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</si>
  <si>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</si>
  <si>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</si>
  <si>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</si>
  <si>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</si>
  <si>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</si>
  <si>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</si>
  <si>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</si>
  <si>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</si>
  <si>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</si>
  <si>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</si>
  <si>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</si>
  <si>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</si>
  <si>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</si>
  <si>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</si>
  <si>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</si>
  <si>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</si>
  <si>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</si>
  <si>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</si>
  <si>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</si>
  <si>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</si>
  <si>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</si>
  <si>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</si>
  <si>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</si>
  <si>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</si>
  <si>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</si>
  <si>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</si>
  <si>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</si>
  <si>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</si>
  <si>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</si>
  <si>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</si>
  <si>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</si>
  <si>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</si>
  <si>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</si>
  <si>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</si>
  <si>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</si>
  <si>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</si>
  <si>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</si>
  <si>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</si>
  <si>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</si>
  <si>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</si>
  <si>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</si>
  <si>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</si>
  <si>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</si>
  <si>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</si>
  <si>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</si>
  <si>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</si>
  <si>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</si>
  <si>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</si>
  <si>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</si>
  <si>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</si>
  <si>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</si>
  <si>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</si>
  <si>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</si>
  <si>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</si>
  <si>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</si>
  <si>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</si>
  <si>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</si>
  <si>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</si>
  <si>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</si>
  <si>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</si>
  <si>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</si>
  <si>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</si>
  <si>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</si>
  <si>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</si>
  <si>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</si>
  <si>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</si>
  <si>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</si>
  <si>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</si>
  <si>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</si>
  <si>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</si>
  <si>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</si>
  <si>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</si>
  <si>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</si>
  <si>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</si>
  <si>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</si>
  <si>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</si>
  <si>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</si>
  <si>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</si>
  <si>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</si>
  <si>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</si>
  <si>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</si>
  <si>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</si>
  <si>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</si>
  <si>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</si>
  <si>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</si>
  <si>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</si>
  <si>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</si>
  <si>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</si>
  <si>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</si>
  <si>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</si>
  <si>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</si>
  <si>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</si>
  <si>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</si>
  <si>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</si>
  <si>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</si>
  <si>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</si>
  <si>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</si>
  <si>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</si>
  <si>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</si>
  <si>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</si>
  <si>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</si>
  <si>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</si>
  <si>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</si>
  <si>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</si>
  <si>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</si>
  <si>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</si>
  <si>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</si>
  <si>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</si>
  <si>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</si>
  <si>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</si>
  <si>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</si>
  <si>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</si>
  <si>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</si>
  <si>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</si>
  <si>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</si>
  <si>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</si>
  <si>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</si>
  <si>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</si>
  <si>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</si>
  <si>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</si>
  <si>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</si>
  <si>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</si>
  <si>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</si>
  <si>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</si>
  <si>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</si>
  <si>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</si>
  <si>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</si>
  <si>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</si>
  <si>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</si>
  <si>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</si>
  <si>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</si>
  <si>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</si>
  <si>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</si>
  <si>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</si>
  <si>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</si>
  <si>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</si>
  <si>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</si>
  <si>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</si>
  <si>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</si>
  <si>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</si>
  <si>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</si>
  <si>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</si>
  <si>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</si>
  <si>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</si>
  <si>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</si>
  <si>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</si>
  <si>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</si>
  <si>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</si>
  <si>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</si>
  <si>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</si>
  <si>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</si>
  <si>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</si>
  <si>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</si>
  <si>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</si>
  <si>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</si>
  <si>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</si>
  <si>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</si>
  <si>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</si>
  <si>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</si>
  <si>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</si>
  <si>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</si>
  <si>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</si>
  <si>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</si>
  <si>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</si>
  <si>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</si>
  <si>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</si>
  <si>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</si>
  <si>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</si>
  <si>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</si>
  <si>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</si>
  <si>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</si>
  <si>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</si>
  <si>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</si>
  <si>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</si>
  <si>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</si>
  <si>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</si>
  <si>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</si>
  <si>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</si>
  <si>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</si>
  <si>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</si>
  <si>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</si>
  <si>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</si>
  <si>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</si>
  <si>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</si>
  <si>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</si>
  <si>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</si>
  <si>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</si>
  <si>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</si>
  <si>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</si>
  <si>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</si>
  <si>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</si>
  <si>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</si>
  <si>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</si>
  <si>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</si>
  <si>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</si>
  <si>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</si>
  <si>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</si>
  <si>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</si>
  <si>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</si>
  <si>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</si>
  <si>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</si>
  <si>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</si>
  <si>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</si>
  <si>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</si>
  <si>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</si>
  <si>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</si>
  <si>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</si>
  <si>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</si>
  <si>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</si>
  <si>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</si>
  <si>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</si>
  <si>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</si>
  <si>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</si>
  <si>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</si>
  <si>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</si>
  <si>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</si>
  <si>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</si>
  <si>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</si>
  <si>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</si>
  <si>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</si>
  <si>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</si>
  <si>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</si>
  <si>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</si>
  <si>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</si>
  <si>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</si>
  <si>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</si>
  <si>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</si>
  <si>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</si>
  <si>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</si>
  <si>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</si>
  <si>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</si>
  <si>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</si>
  <si>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</si>
  <si>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</si>
  <si>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</si>
  <si>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</si>
  <si>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</si>
  <si>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</si>
  <si>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</si>
  <si>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</si>
  <si>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</si>
  <si>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</si>
  <si>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</si>
  <si>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</si>
  <si>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</si>
  <si>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</si>
  <si>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</si>
  <si>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</si>
  <si>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</si>
  <si>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</si>
  <si>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</si>
  <si>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</si>
  <si>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</si>
  <si>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</si>
  <si>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</si>
  <si>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</si>
  <si>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</si>
  <si>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</si>
  <si>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</si>
  <si>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</si>
  <si>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</si>
  <si>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</si>
  <si>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</si>
  <si>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</si>
  <si>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</si>
  <si>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</si>
  <si>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</si>
  <si>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</si>
  <si>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</si>
  <si>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</si>
  <si>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</si>
  <si>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</si>
  <si>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</si>
  <si>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</si>
  <si>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</si>
  <si>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</si>
  <si>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</si>
  <si>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</si>
  <si>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</si>
  <si>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</si>
  <si>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</si>
  <si>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</si>
  <si>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</si>
  <si>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</si>
  <si>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</si>
  <si>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</si>
  <si>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</si>
  <si>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</si>
  <si>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</si>
  <si>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</si>
  <si>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</si>
  <si>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</si>
  <si>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</si>
  <si>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</si>
  <si>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</si>
  <si>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</si>
  <si>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</si>
  <si>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</si>
  <si>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</si>
  <si>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</si>
  <si>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</si>
  <si>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</si>
  <si>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</si>
  <si>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</si>
  <si>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</si>
  <si>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</si>
  <si>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</si>
  <si>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</si>
  <si>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</si>
  <si>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</si>
  <si>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</si>
  <si>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</si>
  <si>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</si>
  <si>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</si>
  <si>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</si>
  <si>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</si>
  <si>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</si>
  <si>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</si>
  <si>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</si>
  <si>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</si>
  <si>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</si>
  <si>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</si>
  <si>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</si>
  <si>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</si>
  <si>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</si>
  <si>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</si>
  <si>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</si>
  <si>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</si>
  <si>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</si>
  <si>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</si>
  <si>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</si>
  <si>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</si>
  <si>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</si>
  <si>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</si>
  <si>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</si>
  <si>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</si>
  <si>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</si>
  <si>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</si>
  <si>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</si>
  <si>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</si>
  <si>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</si>
  <si>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</si>
  <si>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</si>
  <si>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</si>
  <si>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</si>
  <si>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</si>
  <si>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</si>
  <si>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</si>
  <si>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</si>
  <si>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</si>
  <si>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</si>
  <si>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</si>
  <si>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</si>
  <si>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</si>
  <si>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</si>
  <si>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</si>
  <si>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</si>
  <si>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</si>
  <si>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</si>
  <si>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</si>
  <si>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</si>
  <si>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</si>
  <si>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</si>
  <si>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</si>
  <si>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</si>
  <si>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</si>
  <si>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</si>
  <si>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</si>
  <si>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</si>
  <si>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</si>
  <si>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</si>
  <si>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</si>
  <si>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</si>
  <si>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</si>
  <si>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</si>
  <si>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</si>
  <si>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</si>
  <si>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</si>
  <si>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</si>
  <si>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</si>
  <si>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</si>
  <si>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</si>
  <si>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</si>
  <si>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</si>
  <si>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</si>
  <si>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</si>
  <si>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</si>
  <si>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</si>
  <si>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</si>
  <si>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</si>
  <si>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</si>
  <si>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</si>
  <si>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</si>
  <si>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</si>
  <si>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</si>
  <si>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</si>
  <si>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</si>
  <si>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</si>
  <si>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</si>
  <si>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</si>
  <si>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</si>
  <si>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</si>
  <si>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</si>
  <si>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</si>
  <si>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</si>
  <si>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</si>
  <si>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</si>
  <si>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</si>
  <si>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</si>
  <si>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</si>
  <si>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</si>
  <si>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</si>
  <si>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</si>
  <si>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</si>
  <si>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</si>
  <si>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</si>
  <si>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</si>
  <si>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</si>
  <si>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</si>
  <si>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</si>
  <si>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</si>
  <si>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</si>
  <si>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</si>
  <si>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</si>
  <si>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</si>
  <si>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</si>
  <si>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</si>
  <si>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</si>
  <si>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</si>
  <si>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</si>
  <si>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</si>
  <si>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</si>
  <si>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</si>
  <si>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</si>
  <si>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</si>
  <si>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</si>
  <si>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</si>
  <si>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</si>
  <si>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</si>
  <si>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</si>
  <si>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</si>
  <si>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</si>
  <si>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</si>
  <si>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</si>
  <si>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</si>
  <si>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</si>
  <si>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</si>
  <si>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</si>
  <si>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</si>
  <si>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</si>
  <si>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</si>
  <si>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</si>
  <si>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</si>
  <si>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</si>
  <si>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</si>
  <si>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</si>
  <si>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</si>
  <si>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</si>
  <si>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</si>
  <si>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</si>
  <si>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</si>
  <si>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</si>
  <si>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</si>
  <si>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</si>
  <si>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</si>
  <si>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</si>
  <si>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</si>
  <si>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</si>
  <si>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</si>
  <si>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</si>
  <si>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</si>
  <si>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</si>
  <si>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</si>
  <si>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</si>
  <si>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</si>
  <si>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</si>
  <si>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</si>
  <si>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</si>
  <si>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</si>
  <si>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</si>
  <si>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</si>
  <si>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</si>
  <si>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</si>
  <si>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</si>
  <si>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</si>
  <si>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</si>
  <si>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</si>
  <si>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</si>
  <si>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</si>
  <si>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</si>
  <si>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</si>
  <si>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</si>
  <si>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</si>
  <si>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</si>
  <si>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</si>
  <si>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</si>
  <si>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</si>
  <si>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</si>
  <si>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</si>
  <si>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</si>
  <si>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</si>
  <si>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</si>
  <si>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</si>
  <si>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</si>
  <si>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</si>
  <si>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</si>
  <si>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</si>
  <si>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</si>
  <si>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</si>
  <si>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</si>
  <si>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</si>
  <si>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</si>
  <si>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</si>
  <si>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</si>
  <si>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</si>
  <si>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</si>
  <si>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</si>
  <si>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</si>
  <si>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</si>
  <si>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</si>
  <si>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</si>
  <si>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</si>
  <si>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</si>
  <si>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</si>
  <si>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</si>
  <si>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</si>
  <si>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</si>
  <si>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</si>
  <si>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</si>
  <si>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</si>
  <si>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</si>
  <si>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</si>
  <si>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</si>
  <si>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</si>
  <si>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</si>
  <si>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</si>
  <si>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</si>
  <si>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</si>
  <si>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</si>
  <si>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</si>
  <si>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</si>
  <si>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</si>
  <si>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</si>
  <si>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</si>
  <si>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</si>
  <si>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</si>
  <si>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</si>
  <si>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</si>
  <si>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</si>
  <si>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</si>
  <si>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</si>
  <si>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</si>
  <si>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</si>
  <si>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</si>
  <si>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</si>
  <si>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</si>
  <si>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</si>
  <si>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</si>
  <si>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</si>
  <si>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</si>
  <si>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</si>
  <si>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</si>
  <si>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</si>
  <si>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</si>
  <si>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</si>
  <si>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</si>
  <si>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</si>
  <si>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</si>
  <si>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</si>
  <si>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</si>
  <si>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</si>
  <si>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</si>
  <si>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</si>
  <si>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</si>
  <si>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</si>
  <si>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</si>
  <si>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</si>
  <si>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</si>
  <si>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</si>
  <si>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</si>
  <si>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</si>
  <si>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</si>
  <si>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</si>
  <si>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</si>
  <si>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</si>
  <si>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</si>
  <si>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</si>
  <si>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</si>
  <si>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</si>
  <si>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</si>
  <si>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</si>
  <si>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</si>
  <si>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</si>
  <si>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</si>
  <si>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</si>
  <si>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</si>
  <si>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</si>
  <si>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</si>
  <si>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</si>
  <si>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</si>
  <si>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</si>
  <si>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</si>
  <si>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</si>
  <si>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</si>
  <si>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</si>
  <si>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</si>
  <si>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</si>
  <si>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</si>
  <si>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</si>
  <si>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</si>
  <si>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</si>
  <si>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</si>
  <si>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</si>
  <si>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</si>
  <si>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</si>
  <si>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</si>
  <si>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</si>
  <si>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</si>
  <si>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</si>
  <si>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</si>
  <si>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</si>
  <si>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</si>
  <si>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</si>
  <si>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</si>
  <si>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</si>
  <si>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</si>
  <si>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</si>
  <si>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</si>
  <si>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</si>
  <si>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</si>
  <si>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</si>
  <si>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</si>
  <si>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</si>
  <si>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</si>
  <si>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</si>
  <si>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</si>
  <si>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</si>
  <si>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</si>
  <si>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</si>
  <si>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</si>
  <si>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</si>
  <si>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</si>
  <si>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</si>
  <si>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</si>
  <si>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</si>
  <si>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</si>
  <si>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</si>
  <si>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</si>
  <si>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</si>
  <si>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</si>
  <si>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</si>
  <si>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</si>
  <si>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</si>
  <si>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</si>
  <si>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</si>
  <si>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</si>
  <si>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</si>
  <si>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</si>
  <si>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</si>
  <si>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</si>
  <si>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</si>
  <si>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</si>
  <si>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</si>
  <si>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</si>
  <si>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</si>
  <si>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</si>
  <si>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</si>
  <si>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</si>
  <si>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</si>
  <si>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</si>
  <si>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</si>
  <si>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</si>
  <si>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</si>
  <si>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</si>
  <si>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</si>
  <si>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</si>
  <si>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</si>
  <si>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</si>
  <si>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</si>
  <si>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</si>
  <si>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</si>
  <si>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</si>
  <si>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</si>
  <si>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</si>
  <si>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</si>
  <si>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</si>
  <si>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</si>
  <si>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</si>
  <si>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</si>
  <si>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</si>
  <si>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</si>
  <si>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</si>
  <si>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</si>
  <si>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</si>
  <si>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</si>
  <si>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</si>
  <si>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</si>
  <si>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</si>
  <si>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</si>
  <si>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</si>
  <si>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</si>
  <si>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</si>
  <si>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</si>
  <si>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</si>
  <si>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</si>
  <si>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</si>
  <si>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</si>
  <si>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</si>
  <si>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</si>
  <si>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</si>
  <si>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</si>
  <si>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</si>
  <si>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</si>
  <si>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</si>
  <si>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</si>
  <si>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</si>
  <si>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</si>
  <si>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</si>
  <si>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</si>
  <si>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</si>
  <si>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</si>
  <si>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</si>
  <si>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</si>
  <si>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</si>
  <si>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</si>
  <si>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</si>
  <si>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</si>
  <si>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</si>
  <si>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</si>
  <si>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</si>
  <si>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</si>
  <si>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</si>
  <si>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</si>
  <si>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</si>
  <si>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</si>
  <si>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</si>
  <si>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</si>
  <si>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</si>
  <si>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</si>
  <si>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</si>
  <si>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</si>
  <si>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</si>
  <si>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</si>
  <si>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</si>
  <si>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</si>
  <si>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</si>
  <si>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</si>
  <si>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</si>
  <si>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</si>
  <si>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</si>
  <si>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</si>
  <si>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</si>
  <si>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</si>
  <si>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</si>
  <si>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</si>
  <si>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</si>
  <si>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</si>
  <si>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</si>
  <si>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</si>
  <si>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</si>
  <si>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</si>
  <si>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</si>
  <si>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</si>
  <si>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</si>
  <si>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</si>
  <si>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</si>
  <si>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</si>
  <si>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</si>
  <si>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</si>
  <si>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</si>
  <si>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</si>
  <si>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</si>
  <si>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</si>
  <si>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</si>
  <si>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</si>
  <si>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</si>
  <si>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</si>
  <si>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</si>
  <si>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</si>
  <si>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</si>
  <si>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</si>
  <si>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</si>
  <si>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</si>
  <si>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</si>
  <si>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</si>
  <si>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</si>
  <si>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</si>
  <si>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</si>
  <si>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</si>
  <si>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</si>
  <si>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</si>
  <si>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</si>
  <si>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</si>
  <si>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</si>
  <si>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</si>
  <si>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</si>
  <si>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</si>
  <si>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</si>
  <si>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</si>
  <si>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</si>
  <si>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</si>
  <si>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</si>
  <si>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</si>
  <si>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</si>
  <si>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</si>
  <si>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</si>
  <si>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</si>
  <si>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</si>
  <si>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</si>
  <si>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</si>
  <si>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</si>
  <si>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</si>
  <si>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</si>
  <si>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</si>
  <si>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</si>
  <si>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</si>
  <si>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</si>
  <si>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</si>
  <si>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</si>
  <si>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</si>
  <si>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</si>
  <si>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</si>
  <si>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</si>
  <si>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</si>
  <si>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</si>
  <si>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</si>
  <si>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</si>
  <si>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</si>
  <si>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</si>
  <si>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</si>
  <si>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</si>
  <si>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</si>
  <si>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</si>
  <si>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</si>
  <si>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</si>
  <si>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</si>
  <si>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</si>
  <si>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</si>
  <si>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</si>
  <si>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</si>
  <si>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</si>
  <si>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</si>
  <si>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</si>
  <si>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</si>
  <si>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</si>
  <si>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</si>
  <si>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</si>
  <si>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</si>
  <si>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</si>
  <si>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</si>
  <si>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</si>
  <si>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</si>
  <si>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</si>
  <si>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</si>
  <si>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</si>
  <si>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</si>
  <si>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</si>
  <si>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</si>
  <si>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</si>
  <si>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</si>
  <si>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</si>
  <si>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</si>
  <si>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</si>
  <si>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</si>
  <si>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</si>
  <si>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</si>
  <si>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</si>
  <si>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</si>
  <si>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</si>
  <si>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</si>
  <si>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</si>
  <si>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</si>
  <si>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</si>
  <si>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</si>
  <si>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</si>
  <si>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</si>
  <si>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</si>
  <si>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</si>
  <si>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</si>
  <si>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</si>
  <si>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</si>
  <si>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</si>
  <si>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</si>
  <si>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</si>
  <si>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</si>
  <si>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</si>
  <si>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</si>
  <si>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</si>
  <si>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</si>
  <si>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</si>
  <si>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</si>
  <si>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</si>
  <si>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DE ESCORAMAENTO H20, DE MADEIRA, PESO DE 5,00 A 5,20 KG/M, COM EXTREMIDADES PLASTICAS                                                                                                                                                                                                                                                                                                                                                                                                                </t>
  </si>
  <si>
    <t xml:space="preserve">VIGIA DIURNO (MENSALISTA)                                                                                                                                                                                                                                                                                                                                                                                                                                                                                 </t>
  </si>
  <si>
    <t>AD 15.12.0050 (/)</t>
  </si>
  <si>
    <t>BP 10.05.0850 (/)</t>
  </si>
  <si>
    <t>Tratamento superficial antiderrapante mediante agente aglutinante de resina epoxi e agregado.</t>
  </si>
  <si>
    <t>CE 05.10.0010 (/)</t>
  </si>
  <si>
    <t>CE 05.10.0077 (/)</t>
  </si>
  <si>
    <t>CO 05.10.0325 (/)</t>
  </si>
  <si>
    <t>EQ 05.10.0020 (/)</t>
  </si>
  <si>
    <t>EQ 05.10.0023 (/)</t>
  </si>
  <si>
    <t>EQ 05.10.0026 (/)</t>
  </si>
  <si>
    <t>EQ 05.10.0035 (/)</t>
  </si>
  <si>
    <t>EQ 05.10.0038 (/)</t>
  </si>
  <si>
    <t>EQ 05.10.0041 (/)</t>
  </si>
  <si>
    <t>ET 25.05.0075 (/)</t>
  </si>
  <si>
    <t>ET 25.05.0085 (A)</t>
  </si>
  <si>
    <t>ET 25.05.0100 (A)</t>
  </si>
  <si>
    <t>ET 50.05.0050 (D)</t>
  </si>
  <si>
    <t>ET 80.05.0075 (/)</t>
  </si>
  <si>
    <t>ET 80.05.0125 (/)</t>
  </si>
  <si>
    <t>ET 99.99.0050 (B)</t>
  </si>
  <si>
    <t>Placa pre-moldada de concreto armado com 6cm de espessura, confeccionada com concreto importado de usina, dosado para fck=24MPa e 8% de microssilica, compreendendo lancamento e adensamento mecanico, inclusive transporte e colocacao sobre vigas, com guindaste.</t>
  </si>
  <si>
    <t>IP 50.10.0375 (/)</t>
  </si>
  <si>
    <t>IP 50.15.0075 (/)</t>
  </si>
  <si>
    <t>MT 10.25.0125 (/)</t>
  </si>
  <si>
    <t>SC 45.05.0030 (/)</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</si>
  <si>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</si>
  <si>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</si>
  <si>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</si>
  <si>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Fornecimento e Instalação de Unidade Evaporadora e Condensadora de Ar Condicionado tipo Split Inverter Hi-Wall (Parede) de 9.000 BTU´s 220V - Ciclo Frio - Classificação A (Selo PROCEL), inclusive amortecedores vibra-stop</t>
  </si>
  <si>
    <t>Unidade</t>
  </si>
  <si>
    <t>Acabamento em concreto fresco (15,0 MPA), para pavimento, inclusive endurecedor químico de superfície</t>
  </si>
  <si>
    <t>Aço CA-50 grossa, diâmetro de 12.5 a 25 mm, fornecimento, dobragem e colocação nas formas</t>
  </si>
  <si>
    <t>Aluguel de automóvel VW/ Gol (flex) 1,6 ou equivalente, exclusive motorista, inclusive combustível</t>
  </si>
  <si>
    <t>Aluguel de container tipo refeitório (3 unidades acopladas), c/ 3 aparelhos de ar condiocionado, 6 luminárias e 6 janelas de vidro</t>
  </si>
  <si>
    <t>Aluguel de container tipo sanitário com 3 vasos sanitários, lavatório, mictório, 5 chuveiros, 2 venezianas e piso especial</t>
  </si>
  <si>
    <t>Alvenaria de bloco (39 x 19 x 09) cm espessura 09 cm em Vias Urbanas, inclusive transporte, areia, cimento e bloco</t>
  </si>
  <si>
    <t>Alvenaria de bloco (39 x 19 x 19) cm espessura 19 cm, inclusive fornecimento e transporte do bloco, areia e cimento</t>
  </si>
  <si>
    <t>Alvenaria de bloco (39 x 19 x 19) cm espessura 19 cm, inclusive transporte de areia, cimento e bloco em Vias Urbanas</t>
  </si>
  <si>
    <t>Alvenaria de lajota (20 x 20 x 10) cm espessura 10 cm , inclusive transporte de areia, lajota e cimento, em Vias Urbanas</t>
  </si>
  <si>
    <t>Alvenaria de lajota (20 x 20 x 10) cm espessura 10 cm, inclusive transporte de areia, lajota e cimento</t>
  </si>
  <si>
    <t>Alvenaria de pedra de mão argamassada (argamassa cimento areia 1:4), inclusive transporte da pedra</t>
  </si>
  <si>
    <t>Alvenaria de tijolos cerâmicos maciços aparentes 5x10x20cm,assent.c/argam.de cimento,cal hidratada CH1 e areia no traço 1:0,5:8,juntas de 10mm e esp.</t>
  </si>
  <si>
    <t>Andaime de madeira para altura até 7 m, compreendendo montagem e desmontagem em Vias Urbanas</t>
  </si>
  <si>
    <t>Apiloamento manual</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</si>
  <si>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</si>
  <si>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</si>
  <si>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Barreira de Siltagem com escoras de eucalipto,  diâm. 0,10m e a altura 1,60m, espaçadas a cada 2,0 m, 1 reaproveitamento</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</si>
  <si>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</si>
  <si>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</si>
  <si>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</si>
  <si>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</si>
  <si>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</si>
  <si>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50% em peso, inclusive fornecimento, exclusive transporte da brita em Vias Urbanas</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</si>
  <si>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</si>
  <si>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</si>
  <si>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</si>
  <si>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</si>
  <si>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</si>
  <si>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 3,00 m - T.L. com tratamento epóxi e=2,7 mm - método não destrutivo em Vias Urbanas</t>
  </si>
  <si>
    <t>Bueiro Metálico BSTM - D=3,05m - MP-152 com tratamento epóxi e=2,7mm - método destrutivo, inclusive lastro de brita em Vias Urbanas</t>
  </si>
  <si>
    <t>Caixa de passagem em bloco pré-moldado para d=0,30 e 0,40m (0,80x0,80m) em Vias Urbanas</t>
  </si>
  <si>
    <t>Canaleta de concreto, com forma retangular inclusive caiação - parede 12 cm em Vias Urbanas</t>
  </si>
  <si>
    <t>Cantoneiras (2 1/2" x 2 1/2" x 5/16") para extremidade de laje, fornecimento, montagem e pintura</t>
  </si>
  <si>
    <t>Capa selante (emulsão e areia) exclusive fornecimento e transporte comercial da emulsão, inclusive transporte da areia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</si>
  <si>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</si>
  <si>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</si>
  <si>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</si>
  <si>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</si>
  <si>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fina-faixa"D"), exclusive fornecimento do CAP e transporte de todos os materiais (traço padrão areia e brita)</t>
  </si>
  <si>
    <t>Cerca de arame farpado 4 fios com mourões  a cada 2,0 m, esticadores de madeira, a cada 20,0 m, inclusive transporte de mourão e arame farpado)</t>
  </si>
  <si>
    <t>Cerca de arame farpado 4 fios com mourões a cada 1,0 m, esticadores de madeira, a cada 20,0 m, inclusive transporte de mourão e arame farpado</t>
  </si>
  <si>
    <t>Cerca de arame farpado 4 fios com mourões, a cada 2,5 m, esticadores de madeira a cada 60,0m, inclusive transporte de arame farpado e mourão</t>
  </si>
  <si>
    <t>Cerca de arame farpado 4 fios com mourões a cada 3,0 metros e sem esticadores, inclusive transporte de arame e mourão</t>
  </si>
  <si>
    <t>Cerca de arame farpado,4 fios ,mourões de madeira a cada 2,5 m e esticadores de concreto/madeira a cada 40m</t>
  </si>
  <si>
    <t>Cerca de arame liso 4 fios com mourões cada 2,0 m, esticadores de madeira, a cada 20,0 m, inclusive transporte de mourão e arame liso</t>
  </si>
  <si>
    <t>Cerca em tela revestida em PVC com mourões de concreto, fornecimento e execução em Vias Urbanas</t>
  </si>
  <si>
    <t>Chumbador de aço de 25 mm, inclusive proteção anticorrosiva, exclusive a injeção e a perfuração</t>
  </si>
  <si>
    <t>Colagem das mantas de borracha nos berços de apoio das placas, com Sikadur 32 ou equivalente, fornecimento e aplicação</t>
  </si>
  <si>
    <t>Colchão drenante de areia para fundação de aterros, exclusive o fornecimento de areia em Vias Urbanas</t>
  </si>
  <si>
    <t>Colchão drenante de areia para fundação de aterros, inclusive fornecimento e transporte da areia</t>
  </si>
  <si>
    <t>Colchão drenante de areia para fundação de aterros, inclusive fornecimento e transporte da areia em Vias Urbanas</t>
  </si>
  <si>
    <t>Colchão drenante de brita 1, inclusive fornecimento, espalhamento, compactação e transporte da brita</t>
  </si>
  <si>
    <t>Colchão drenante de brita 1 inclusive fornecimento, espalhamento, compactação e transporte da brita</t>
  </si>
  <si>
    <t>Colchão drenante de brita 1 inclusive fornecimento, espalhamento, compactação e transporte da brita em Vias Urbanas</t>
  </si>
  <si>
    <t>Colchão drenante de brita 2 inclusive fornecimento, espalhamento, compactação e transporte da brita</t>
  </si>
  <si>
    <t>Colchão drenante de brita 3 inclusive fornecimento, espalhamento, compactação e transporte da brita</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</si>
  <si>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</si>
  <si>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</si>
  <si>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</si>
  <si>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armado, dosado para resist. 20 Mpa,  incluindo 60kg aço CA-50A, mão de obra p/ corte, dobragem e montagem, exclusive forma</t>
  </si>
  <si>
    <t>Concreto estrutural fck = 25,0 MPa, inclusive fornecimento e transporte do cimento, areia e pedra britada</t>
  </si>
  <si>
    <t>Concreto estrutural fck = 35,0 MPa com micro-silica e Sikacrete ou equivalente em Vias Urbanas</t>
  </si>
  <si>
    <t>Cone de ancoragem de cabo de aço com 12 cordoalhas de 1/2", inclusive protensão dos cabos</t>
  </si>
  <si>
    <t>Corpo BDTC (grota) diâmetro 0,60 m CA-1 MF exclusive escavação e reaterro, inclusive transporte do tubo</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</si>
  <si>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</si>
  <si>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</si>
  <si>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t>
  </si>
  <si>
    <t>Corpo BDTC (grota) diâmetro 0,60 m CA-2 PB exclusive escavação e reaterro, inclusive transporte do tubo</t>
  </si>
  <si>
    <t>Corpo BDTC (grota) diâmetro 0,60 m CA-2 PB exclusive escavação e reaterro, inclusive transporte do tubo em Vias Urbanas</t>
  </si>
  <si>
    <t>Corpo BDTC (grota) diâmetro 0,80 m CA-1 MF exclusive escavação e reaterro, inclusive transporte do tubo</t>
  </si>
  <si>
    <t>Corpo BDTC (grota) diâmetro 0,80 m CA-1 MF exclusive escavação e reaterro, inclusive transporte do tubo em Vias Urbanas</t>
  </si>
  <si>
    <t>Corpo BDTC (grota) diâmetro 0,80 m CA-1 PB exclusive escavação e reaterro, inclusive transporte do tubo</t>
  </si>
  <si>
    <t>Corpo BDTC (grota) diâmetro 0,80 m CA-1 PB exclusive escavação e reaterro, inclusive transporte do tubo em Vias Urbanas</t>
  </si>
  <si>
    <t>Corpo BDTC (grota) diâmetro 0,80 m CA-2 MF exclusive escavação e reaterro, inclusive transporte do tubo</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</si>
  <si>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</si>
  <si>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</si>
  <si>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t>
  </si>
  <si>
    <t>Corpo BDTC (grota) diâmetro 1,00 m CA-1 MF exclusive escavação e reaterro, inclusive transporte do tubo em Vias Urbanas</t>
  </si>
  <si>
    <t>Corpo BDTC (grota) diâmetro 1,00 m CA-1 PB exclusive escavação e reaterro, inclusive transporte do tubo</t>
  </si>
  <si>
    <t>Corpo BDTC (grota) diâmetro 1,00 m CA-1 PB exclusive escavação e reaterro, inclusive transporte do tubo em Vias Urbanas</t>
  </si>
  <si>
    <t>Corpo BDTC (grota) diâmetro 1,00 m CA-2 MF exclusive escavação e reaterro, inclusive transporte do tubo</t>
  </si>
  <si>
    <t>Corpo BDTC (grota) diâmetro 1,00 m CA-2 MF exclusive escavação e reaterro, inclusive transporte do tubo em Vias Urbanas</t>
  </si>
  <si>
    <t>Corpo BDTC (grota) diâmetro 1,00 m CA-2 PB exclusive escavação e reaterro, inclusive transporte do tubo</t>
  </si>
  <si>
    <t>Corpo BDTC (grota) diâmetro 1,00 m CA-2 PB exclusive escavação e reaterro, inclusive transporte do tubo em Vias Urbanas</t>
  </si>
  <si>
    <t>Corpo BDTC (grota) diâmetro 1,00 m CA-3 MF exclusive escavação e reaterro, inclusive transporte do tubo</t>
  </si>
  <si>
    <t>Corpo BDTC (grota) diâmetro 1,00 m CA-3 MF exclusive escavação e reaterro, inclusive transporte do tubo em Vias Urbanas</t>
  </si>
  <si>
    <t>Corpo BDTC (grota) diâmetro 1,20 m CA-2 MF exclusive escavação e reaterro, inclusive transporte do tubo</t>
  </si>
  <si>
    <t>Corpo BDTC (grota) diâmetro 1,20 m CA-2 MF exclusive escavação e reaterro, inclusive transporte do tubo em Vias Urbanas</t>
  </si>
  <si>
    <t>Corpo BDTC (grota) diâmetro 1,20 m CA-2 PB exclusive escavação e reaterro, inclusive transporte do tubo</t>
  </si>
  <si>
    <t>Corpo BDTC (grota) diâmetro 1,20 m CA-2 PB exclusive escavação e reaterro, inclusive transporte do tubo em Vias Urbanas</t>
  </si>
  <si>
    <t>Corpo BDTC (grota) diâmetro 1,20 m CA-3 MF exclusive escavação e reaterro, inclusive transporte do tubo</t>
  </si>
  <si>
    <t>Corpo BDTC (grota) diâmetro 1,20 m CA-3 MF exclusive escavação e reaterro, inclusive transporte do tubo em Vias Urbanas</t>
  </si>
  <si>
    <t>Corpo BDTC (grota) diâmetro 1,50 m CA-1 MF exclusive escavação e reaterro, inclusive transporte do tubo</t>
  </si>
  <si>
    <t>Corpo BDTC (grota) diâmetro 1,50 m CA-1 MF exclusive escavação e reaterro, inclusive transporte do tubo em Vias Urbanas</t>
  </si>
  <si>
    <t>Corpo BDTC (grota) diâmetro 1,50 m CA-1 PB exclusive escavação e reaterro, inclusive transporte do tubo</t>
  </si>
  <si>
    <t>Corpo BDTC (grota) diâmetro 1,50 m CA-1 PB exclusive escavação e reaterro, inclusive transporte do tubo em Vias Urbanas</t>
  </si>
  <si>
    <t>Corpo BDTC (grota) diâmetro 1,50 m CA-2 PB exclusive escavação e reaterro, inclusive transporte do tubo</t>
  </si>
  <si>
    <t>Corpo BDTC (grota) diâmetro 1,50 m CA-2 PB exclusive escavação e reaterro, inclusive transporte do tubo em Vias Urbanas</t>
  </si>
  <si>
    <t>Corpo BDTC (grota) diâmetro 1,50 m CA-3 MF exclusive escavação e reaterro, inclusive transporte do tubo</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</si>
  <si>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</si>
  <si>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</si>
  <si>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</si>
  <si>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</si>
  <si>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</si>
  <si>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</si>
  <si>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</si>
  <si>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</si>
  <si>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t>
  </si>
  <si>
    <t>Corpo BSTC (greide) diâmetro 0,30 m CA-1 MF inclusive escavação, reaterro e transporte do tubo em Vias Urbanas</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</si>
  <si>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</si>
  <si>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</si>
  <si>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 em Vias Urbanas</t>
  </si>
  <si>
    <t>Corpo BSTC (greide) diâmetro 0,60 m CA-1 PB inclusive escavação, reaterro e transporte do tubo</t>
  </si>
  <si>
    <t>Corpo BSTC (greide) diâmetro 0,60 m CA-1 PB inclusive escavação, reaterro e transporte do tubo em Vias Urbanas</t>
  </si>
  <si>
    <t>Corpo BSTC (greide) diâmetro 0,60 m CA-2 MF inclusive escavação, reaterro e transporte do tubo</t>
  </si>
  <si>
    <t>Corpo BSTC (greide) diâmetro 0,60 m CA-2 MF inclusive escavação, reaterro e transporte do tubo em Vias Urbanas</t>
  </si>
  <si>
    <t>Corpo BSTC (greide) diâmetro 0,60 m CA-2 PB inclusive escavação, reaterro e transporte do tubo</t>
  </si>
  <si>
    <t>Corpo BSTC (greide) diâmetro 0,60 m CA-2 PB inclusive escavação, reaterro e transporte do tubo em Vias Urbanas</t>
  </si>
  <si>
    <t>Corpo BSTC (greide) diâmetro 0,80 m CA-1 MF inclusive escavação, reaterro e transporte do tubo</t>
  </si>
  <si>
    <t>Corpo BSTC (greide) diâmetro 0,80 m CA-1 MF inclusive escavação, reaterro e transporte do tubo em Vias Urbanas</t>
  </si>
  <si>
    <t>Corpo BSTC (greide) diâmetro 0,80 m CA-1 PB inclusive escavação, reaterro e transporte do tubo</t>
  </si>
  <si>
    <t>Corpo BSTC (greide) diâmetro 0,80 m CA-2 MF inclusive escavação, reaterro e transporte do tubo em Vias Urbanas</t>
  </si>
  <si>
    <t>Corpo BSTC (greide) diâmetro 0,80 m CA-2 PB inclusive escavação, reaterro e transporte do tubo</t>
  </si>
  <si>
    <t>Corpo BSTC (greide) diâmetro 0,80 m CA-2 PB inclusive escavação, reaterro e transporte do tubo em Vias Urbanas</t>
  </si>
  <si>
    <t>Corpo BSTC (greide) diâmetro 1,00 m CA-1 MF inclusive escavação, reaterro e transporte do tubo</t>
  </si>
  <si>
    <t>Corpo BSTC (greide) diâmetro 1,00 m CA-1 MF inclusive escavação, reaterro e transporte do tubo em Vias Urbanas</t>
  </si>
  <si>
    <t>Corpo BSTC (greide) diâmetro 1,00 m CA-1 PB inclusive escavação, reaterro e transporte do tubo</t>
  </si>
  <si>
    <t>Corpo BSTC (greide) diâmetro 1,00 m CA-1 PB inclusive escavação, reaterro e transporte do tubo em Vias Urbanas</t>
  </si>
  <si>
    <t>Corpo BSTC (greide) diâmetro 1,00 m CA-2 MF inclusive escavação, reaterro e transporte do tubo</t>
  </si>
  <si>
    <t>Corpo BSTC (greide) diâmetro 1,00 m CA-2 MF inclusive escavação, reaterro e transporte do tubo em Vias Urbanas</t>
  </si>
  <si>
    <t>Corpo BSTC (greide) diâmetro 1,00 m CA-2 PB inclusive escavação, reaterro e transporte do tubo</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</si>
  <si>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</si>
  <si>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</si>
  <si>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t>
  </si>
  <si>
    <t>Corpo BSTC (greide) diâmetro 1,20 m CA-1 PB inclusive escavação, reaterro e transporte do tubo em Vias Urbanas</t>
  </si>
  <si>
    <t>Corpo BSTC (greide) diâmetro 1,20 m CA-2 MF inclusive escavação, reaterro e transporte do tubo</t>
  </si>
  <si>
    <t>Corpo BSTC (greide) diâmetro 1,20 m CA-2 MF inclusive escavação, reaterro e transporte do tubo, em Vias Urbanas</t>
  </si>
  <si>
    <t>Corpo BSTC (greide) diâmetro 1,20 m CA-2 PB inclusive escavação, reaterro e transporte do tubo</t>
  </si>
  <si>
    <t>Corpo BSTC (grota) diâmetro 0,60 m CA-1 MF exclusive escavação e reaterro, inclusive transporte do tubo</t>
  </si>
  <si>
    <t>Corpo BSTC (grota) diâmetro 0,60 m CA-1 MF exclusive escavação e reaterro, inclusive transporte do tubo em Vias Urbanas</t>
  </si>
  <si>
    <t>Corpo BSTC (grota) diâmetro 0,60 m CA-1 PB exclusive escavação e reaterro, inclusive transporte do tubo</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</si>
  <si>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</si>
  <si>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</si>
  <si>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</si>
  <si>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t>
  </si>
  <si>
    <t>Corpo BSTC (grota) diâmetro 0,80 m CA-1 MF exclusive escavação e reaterro, inclusive transporte do tubo em Vias Urbanas</t>
  </si>
  <si>
    <t>Corpo BSTC (grota) diâmetro 0,80 m CA-1 PB exclusive escavação e reaterro, inclusive transporte do tubo</t>
  </si>
  <si>
    <t>Corpo BSTC (grota) diâmetro 0,80 m CA-2 MF exclusive escavação e reaterro, inclusive transporte do tubo</t>
  </si>
  <si>
    <t>Corpo BSTC (grota) diâmetro 0,80 m CA-2 MF exclusive escavação e reaterro, inclusive transporte do tubo em Vias Urbanas</t>
  </si>
  <si>
    <t>Corpo BSTC (grota) diâmetro 0,80 m CA-2 PB exclusive escavação e reaterro, inclusive transporte do tubo</t>
  </si>
  <si>
    <t>Corpo BSTC (grota) diâmetro 0,80 m CA-2 PB exclusive escavação e reaterro, inclusive transporte do tubo em Vias Urbanas</t>
  </si>
  <si>
    <t>Corpo BSTC (grota) diâmetro 1,00 m CA-1 MF exclusive escavação e reaterro, inclusive transporte do tubo</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</si>
  <si>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</si>
  <si>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</si>
  <si>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t>
  </si>
  <si>
    <t>Corpo BSTC (grota) diâmetro 1,00 m CA-2 MF exclusive escavação e reaterro, inclusive transporte do tubo em Vias Urbanas</t>
  </si>
  <si>
    <t>Corpo BSTC (grota) diâmetro 1,00 m CA-2 PB exclusive escavação e reaterro, inclusive transporte do tubo</t>
  </si>
  <si>
    <t>Corpo BSTC (grota) diâmetro 1,00 m CA-3 MF exclusive escavação e reaterro, inclusive transporte do tubo</t>
  </si>
  <si>
    <t>Corpo BSTC (grota) diâmetro 1,00 m CA-3 MF exclusive escavação e reaterro, inclusive transporte do tubo em Vias Urbanas</t>
  </si>
  <si>
    <t>Corpo BSTC (grota) diâmetro 1,20 m CA-1 MF exclusive escavação e reaterro, inclusive transporte do tubo</t>
  </si>
  <si>
    <t>Corpo BSTC (grota) diâmetro 1,20 m CA-1 MF exclusive escavação e reaterro, inclusive transporte do tubo em Vias Urbanas</t>
  </si>
  <si>
    <t>Corpo BSTC (grota) diâmetro 1,20 m CA-1 PB exclusive escavação e reaterro, inclusive transporte do tubo</t>
  </si>
  <si>
    <t>Corpo BSTC (grota) diâmetro 1,20 m CA-1 PB exclusive escavação e reaterro, inclusive transporte do tubo em Vias Urbanas</t>
  </si>
  <si>
    <t>Corpo BSTC (grota) diâmetro 1,20 m CA-2 MF exclusive escavação e reaterro, inclusive transporte do tubo</t>
  </si>
  <si>
    <t>Corpo BSTC (grota) diâmetro 1,20 m CA-2 MF exclusive escavação e reaterro, inclusive transporte do tubo em Vias Urbanas</t>
  </si>
  <si>
    <t>Corpo BSTC (grota) diâmetro 1,20 m CA-2 PB exclusive escavação e reaterro, inclusive transporte do tubo</t>
  </si>
  <si>
    <t>Corpo BSTC (grota) diâmetro 1,20 m CA-2 PB exclusive escavação e reaterro, inclusive transporte do tubo em Vias Urbanas</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</si>
  <si>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</si>
  <si>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</si>
  <si>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 em Vias Urbanas</t>
  </si>
  <si>
    <t>Corpo BSTC (grota) diâmetro 1,50 m CA-2 MF exclusive escavação e reaterro, inclusive transporte do tubo</t>
  </si>
  <si>
    <t>Corpo BSTC (grota) diâmetro 1,50 m CA-2 MF exclusive escavação e reaterro, inclusive transporte do tubo em Vias Urbanas</t>
  </si>
  <si>
    <t>Corpo BSTC (grota) diâmetro 1,50 m CA-2 PB exclusive escavação e reaterro, inclusive transporte do tubo</t>
  </si>
  <si>
    <t>Corpo BSTC (grota) diâmetro 1,50 m CA-2 PB exclusive escavação e reaterro, inclusive transporte do tubo em Vias Urbanas</t>
  </si>
  <si>
    <t>Corpo BSTC (grota) diâmetro 1,50 m CA-3 MF exclusive escavação e reaterro, inclusive transporte do tubo</t>
  </si>
  <si>
    <t>Corpo BSTC (grota) diâmetro 1,50 m CA-3 MF exclusive escavação e reaterro, inclusive transporte do tubo em Vias Urbanas</t>
  </si>
  <si>
    <t>Corpo BTTC (grota) diâmetro 0,60 m CA-1 MF exclusive escavação e reaterro, inclusive transporte do tubo</t>
  </si>
  <si>
    <t>Corpo BTTC (grota) diâmetro 0,60 m CA-1 MF exclusive escavação e reaterro, inclusive transporte do tubo em Vias Urbanas</t>
  </si>
  <si>
    <t>Corpo BTTC (grota) diâmetro 0,60 m CA-1 PB exclusive escavação e reaterro, inclusive transporte do tubo</t>
  </si>
  <si>
    <t>Corpo BTTC (grota) diâmetro 0,60 m CA-2 MF exclusive escavação e reaterro, inclusive transporte do tubo em Vias Urbanas</t>
  </si>
  <si>
    <t>Corpo BTTC (grota) diâmetro 0,60 m CA-2 PB exclusive escavação e reaterro, inclusive transporte do tubo</t>
  </si>
  <si>
    <t>Corpo BTTC (grota) diâmetro 0,60 m CA-2 PB exclusive escavação e reaterro, inclusive transporte do tubo em Vias Urbanas</t>
  </si>
  <si>
    <t>Corpo BTTC (grota) diâmetro 0,80 m CA-1 MF exclusive escavação e reaterro, inclusive transporte do tubo</t>
  </si>
  <si>
    <t>Corpo BTTC (grota) diâmetro 0,80 m CA-1 MF exclusive escavação e reaterro, inclusive transporte do tubo em Vias Urbanas</t>
  </si>
  <si>
    <t>Corpo BTTC (grota) diâmetro 0,80 m CA-1 PB exclusive escavação e reaterro, inclusive transporte do tubo</t>
  </si>
  <si>
    <t>Corpo BTTC (grota) diâmetro 0,80 m CA-1 PB exclusive escavação e reaterro, inclusive transporte do tubo em Vias Urbanas</t>
  </si>
  <si>
    <t>Corpo BTTC (grota) diâmetro 0,80 m CA-2 MF exclusive escavação e reaterro, inclusive transporte do tubo</t>
  </si>
  <si>
    <t>Corpo BTTC (grota) diâmetro 0,80 m CA-2 MF exclusive escavação e reaterro, inclusive transporte do tubo em Vias Urbanas</t>
  </si>
  <si>
    <t>Corpo BTTC (grota) diâmetro 0,80 m CA-2 PB exclusive escavação e reaterro, inclusive transporte do tubo</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</si>
  <si>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</si>
  <si>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</si>
  <si>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t>
  </si>
  <si>
    <t>Corpo BTTC (grota) diâmetro 1,00 m CA-1 PB exclusive escavação e reaterro, inclusive transporte do tubo em Vias Urbanas</t>
  </si>
  <si>
    <t>Corpo BTTC (grota) diâmetro 1,00 m CA-2 MF exclusive escavação e reaterro, inclusive transporte do tubo</t>
  </si>
  <si>
    <t>Corpo BTTC (grota) diâmetro 1,00 m CA-2 MF exclusive escavação e reaterro, inclusive transporte do tubo em Vias Urbanas</t>
  </si>
  <si>
    <t>Corpo BTTC (grota) diâmetro 1,00 m CA-2 PB exclusive escavação e reaterro, inclusive transporte do tubo</t>
  </si>
  <si>
    <t>Corpo BTTC (grota) diâmetro 1,00 m CA-3 MF exclusive escavação e reaterro, inclusive transporte do tubo</t>
  </si>
  <si>
    <t>Corpo BTTC (grota) diâmetro 1,00 m CA-3 MF exclusive escavação e reaterro, inclusive transporte do tubo em Vias Urbanas</t>
  </si>
  <si>
    <t>Corpo BTTC (grota) diâmetro 1,20 m CA-1 MF exclusive escavação e reaterro, inclusive transporte do tubo</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</si>
  <si>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</si>
  <si>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</si>
  <si>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</si>
  <si>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t>
  </si>
  <si>
    <t>Corpo BTTC (grota) diâmetro 1,20 m CA-2 PB exclusive escavação e reaterro, inclusive transporte do tubo em Vias Urbanas</t>
  </si>
  <si>
    <t>Corpo BTTC (grota) diâmetro 1,20 m CA-3 MF exclusive escavação e reaterro, inclusive transporte do tubo</t>
  </si>
  <si>
    <t>Corpo BTTC (grota) diâmetro 1,50 m CA-1 MF exclusive escavação e reaterro, inclusive transporte do tubo</t>
  </si>
  <si>
    <t>Corpo BTTC (grota) diâmetro 1,50 m CA-1 MF exclusive escavação e reaterro, inclusive transporte do tubo em Vias Urbanas</t>
  </si>
  <si>
    <t>Corpo BTTC (grota) diâmetro 1,50 m CA-1 PB exclusive escavação e reaterro, inclusive transporte do tubo</t>
  </si>
  <si>
    <t>Corpo BTTC (grota) diâmetro 1,50 m CA-1 PB exclusive escavação e reaterro, inclusive transporte do tubo em Vias Urbanas</t>
  </si>
  <si>
    <t>Corpo BTTC (grota) diâmetro 1,50 m CA-2 MF exclusive escavação e reaterro, inclusive transporte do tubo</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</si>
  <si>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</si>
  <si>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</si>
  <si>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t>
  </si>
  <si>
    <t>Corpo BTTC (grota) diâmetro 1,50 m CA-3 MF exclusive escavação e reaterro, inclusive transporte do tubo em Vias Urbanas</t>
  </si>
  <si>
    <t>Defensa metálica (2 lâminas com espessuras = 3mm) inclusive acessórios, fornecimento e colocação</t>
  </si>
  <si>
    <t>Defensas metálicas (espessura lâminas = 3 mm), inclusive fornecimento de materiais, substituição</t>
  </si>
  <si>
    <t>m³</t>
  </si>
  <si>
    <t>Demolição de rocha a frio, até altura de 3,0m, com argamassa expansiva, inclusive remoção com escavadeira</t>
  </si>
  <si>
    <t>Demolição de rocha a frio até 3 metros com utilização de argamassa expansiva, inclusive remoção com trator de esteiras</t>
  </si>
  <si>
    <t>Demolição manual de concreto armado</t>
  </si>
  <si>
    <t>Dreno de alívio de pavimento (DP - DAP - 01),  com utilização de geotêxtil não tecido RT 07 kn/m, inclusive transporte da brita</t>
  </si>
  <si>
    <t>Dreno de alívio de pavimento (DP - DAP - 01), com tubo PVC d=50mm, geotêxtil não tecido RT 07 kN/m inclusive transporte da brita em Vias Urbanas</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</si>
  <si>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</si>
  <si>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</si>
  <si>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Longitudinal tipo Trincheira Drenante, H = 0,90 m com tubo poroso tipo PEAD d=100 mm, inclusive esc. em mat. 1ª cat. e transporte do tubo em Vias Urbanas</t>
  </si>
  <si>
    <t>Dreno Longitudinal tipo Trincheira Drenante, H=0,40m c/ tubo poroso tipo PEAD d=65mm, inclus. esc. em mat. 1ª cat.e geotêxtil não tecido RT 07 kN/m</t>
  </si>
  <si>
    <t>Dreno Longitudinal tipo Trincheira Drenante, H=0,40m c/tubo poroso PEAD d = 65 mm, incl. esc. mat. 1ª cat., geotêxtil não tecido RT 07kN/m, V. Urbanas</t>
  </si>
  <si>
    <t>Dreno profundo com enchimento de areia, escavação em material 1ª categoria, inclusive transporte da areia, em vias Urbanas</t>
  </si>
  <si>
    <t>Dreno profundo com enchimento de brita e areia (1:1) escavação em material 1ª categoria, inclusive transporte da areia e da brita</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</si>
  <si>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</si>
  <si>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</si>
  <si>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</si>
  <si>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enchimento de brita, escavação em material 1ª categoria,  inclusive transporte da brita em Vias Urbanas</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</si>
  <si>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</si>
  <si>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</si>
  <si>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</si>
  <si>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</si>
  <si>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 = 0,20 m com enchimento de brita e areia, escavação em material 1ª categoria, inclusive transporte da brita e da areia</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</si>
  <si>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</si>
  <si>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</si>
  <si>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(DPS-01), inclusive transporte da areia e do tubo em Vias Urbanas</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</si>
  <si>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</si>
  <si>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</si>
  <si>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profundo para corte em solo, com enchimento em brita revestido com geotêxtil não tecido RT-16, inclusive transporte da brita em Vias Urbanas</t>
  </si>
  <si>
    <t>Dreno sub-horizontal D = 50 mm em PVC, com geotêxtil não tecido RT 16 kn/m, exclusive transportes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</si>
  <si>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</si>
  <si>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</si>
  <si>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</si>
  <si>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sub-horizontal D=50mm em PVC (escavação em rocha sã), inlusive geotêxtil não tecido RT 16 kn/m, exclusive transportes</t>
  </si>
  <si>
    <t>Dreno vertical D = 75 mm em PVC, inclusive geotêxtil não tecido RT-16, exclusive transportes, em Vias Urbanas</t>
  </si>
  <si>
    <t>Eletroduto de ferro galvanizado DN 4" , inclusive conexões, exclusive escavação e reaterro, fornecimento e assentamento, em Vias Urbanas</t>
  </si>
  <si>
    <t>Eletroduto de ferro galvanizado DN 4", inclusive conexões, exclusive escavação e reaterro, fornecimento e assentamento</t>
  </si>
  <si>
    <t>Enrocamento de pedra arrumada com pá carregadeira e escavadeira, inclusive fornecimento, exclusive transporte da pedra</t>
  </si>
  <si>
    <t>Enrocamento de pedra jogada exclusive fornecimento e transporte (utilização de material considerado em medição)</t>
  </si>
  <si>
    <t>Ensecadeira simples de madeira esp.= 5 cm sem reaproveitamento, inclusive transporte das madeiras</t>
  </si>
  <si>
    <t>Escada de madeira executada sobre terreno inclinado, com 80 cm de largura mínima em Vias Urbanas</t>
  </si>
  <si>
    <t>Escavação, carga e transporte de material de 1ª cat. 200 a 400 m com moto-escavo-transportador</t>
  </si>
  <si>
    <t>Escavação, carga e transporte de material de 1ª cat. 400 a 600 m com moto-escavo-transportador</t>
  </si>
  <si>
    <t>Escavação, carga e transporte de material de 1ª cat. 600 a 800 m com moto-escavo-transportador</t>
  </si>
  <si>
    <t>Escavação, carga e transporte de material de 1ª cat. 800 a 1000 m com moto-escavo-transportador</t>
  </si>
  <si>
    <t>Escavação, carga e transporte de material de 2ª cat. 200 a 400 m com moto-escavo-transportador</t>
  </si>
  <si>
    <t>Escavação, carga e transporte de material de 2ª cat. 400 a 600 m com moto-escavo-transportador</t>
  </si>
  <si>
    <t>Escavação, carga e transporte de material de 2ª cat. 600 a 800 m com moto-escavo-transportador</t>
  </si>
  <si>
    <t>Escavação, carga e transporte de material de 2ª cat. 800 a 1000 m com moto-escavo-transportador</t>
  </si>
  <si>
    <t>Escavação manual furos, valetas mat. 2ª cat. H= 0,00 a 1,50 m s/detonação (dim. reduz.),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</si>
  <si>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</si>
  <si>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</si>
  <si>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</si>
  <si>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</si>
  <si>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</si>
  <si>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</si>
  <si>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</si>
  <si>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Escoramento de O.A.E. diretamente sobre o solo, inclusive fornecimento e transporte das madeiras</t>
  </si>
  <si>
    <t>Escoramento e cimbramento (bueiro celular), inclusive fornecimento e transporte das madeiras,  em Vias Urbanas</t>
  </si>
  <si>
    <t>Escoramento e cimbramento (bueiro celular), inclusive fornecimento e transportes das madeiras</t>
  </si>
  <si>
    <t>Escoramento e cimbramento (pontes e pontilhões), inclusive fornecimento e transporte das madeiras</t>
  </si>
  <si>
    <t>Estabilização granulométrica de solos c/ mistura de areia na pista 100%  P.M. (80%, 20%) exclusive transporte</t>
  </si>
  <si>
    <t>Estaca metálica, fornecimento, transporte, perdas, solda, emenda, corte e cravação de trilho TR- 57</t>
  </si>
  <si>
    <t>Estrutura de madeira lei para telhado de telha ondulada de fibroc. esp. 6mm, c/ pontaletes e caibros, incl. com cupinicida, excl. telhas</t>
  </si>
  <si>
    <t>Forma especial de madeira para sarjeta (gabarito), inclusive fornecimento e transporte da madeira</t>
  </si>
  <si>
    <t>Forma especial de madeira para sarjeta (gabarito), inclusive fornecimento e transporte das madeiras, em Vias Urbanas</t>
  </si>
  <si>
    <t>Formas planas de madeira com 01 (um) reaproveitamento, inclusive fornecimento e transporte das madeiras</t>
  </si>
  <si>
    <t>Formas planas de madeira com 01 (um) reaproveitamento, inclusive fornecimento e transporte das madeiras, em Vias Urbanas</t>
  </si>
  <si>
    <t>Formas planas de madeira com 02 (dois) reaproveitamentos, inclusive fornecimento e transporte das madeiras</t>
  </si>
  <si>
    <t>Formas planas de madeira com 02 (dois) reaproveitamentos, inclusive fornecimento e transporte das madeiras, em Vias Urbanas</t>
  </si>
  <si>
    <t>Formas planas de madeira com 04 (quatro) reaproveitamentos, inclusive fornecimento e transporte das madeiras</t>
  </si>
  <si>
    <t>Formas planas de madeira sem reaproveitamento (forma perdida), inclusive fornecimento e transporte das madeiras em Vias Urbanas</t>
  </si>
  <si>
    <t>Formas planas de madeira sem reaproveitamento (fundações), inclusive fornecimento e transporte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</si>
  <si>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</si>
  <si>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</si>
  <si>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</si>
  <si>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</si>
  <si>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</si>
  <si>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17 mm, inclusive fornecimento e transporte das madeiras</t>
  </si>
  <si>
    <t>Forro de regularização sobre plataforma de enrocamento para tráfego de caminhões, inclusive fornecimento do pó de pedra e da pedra demão</t>
  </si>
  <si>
    <t>Fresagem de pavimento asfáltico a frio, esp. até 15cm, exclusive transporte de materiais, em Vias Urbanas</t>
  </si>
  <si>
    <t>Fresagem de pavimento asfáltico a frio, esp=5cm, exclusive transporte de materiais em Vias Urbanas</t>
  </si>
  <si>
    <t>Furação, fornecimento e fixação de grampos 12,5 mm com resina epoxi em vigas pré-moldadas</t>
  </si>
  <si>
    <t>Gabião manta/colchão, p/ revest. canal em malha hex 6x8mm Zn-Al/PVC, e=2,8mm,h=0,23m, inclus.aquis./assentam. pedra mão, exclus. transp., Vias Urbanas</t>
  </si>
  <si>
    <t>Gabiões com caixas galvanizadas  com utilização de geotêxtil não tecido RT 07 kN/m, inclus. transp. madeira e pedra mão</t>
  </si>
  <si>
    <t>Galpão em peças de madeira 8x8cm e contravent. de 5x7cm, cobertura de telhas de fibroc. de 6mm, incl. ponto e cabo de alimentação da máquina</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</si>
  <si>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</si>
  <si>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</si>
  <si>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</si>
  <si>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</si>
  <si>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</si>
  <si>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Geogrelha com resistência longitudinal a tração 80 a 90 KN, resistência transversal a tração 30KN, fornecimento e aplicação - Deformação de 10%</t>
  </si>
  <si>
    <t>Geogrelha tecida bidirecional de polipropileno de alto módulo inicial c/ módulo de rigidez nominal = 400KN/m nas duas direções, fornecimento/aplicação</t>
  </si>
  <si>
    <t>Geotêxtil não-tecido com resistência longitudinal a tração 10kN/m, fornecimento e aplicação em Vias Urbanas</t>
  </si>
  <si>
    <t>Grupo focal gradativo (semáforo com informação de tempo) com lâmpada LED, fornecimento e instalação</t>
  </si>
  <si>
    <t>Imprimação exclusive fornecimento e transporte comercial do material betuminoso em Vias Urbanas</t>
  </si>
  <si>
    <t>Junta perfil elastomérico de vedação p/pontes c/abertura média de 25mm ± 10 mm, inclus. lábios poliméricos-Marca Ref JEENE-JJ2540 VV (constr.)</t>
  </si>
  <si>
    <t>Limpeza de sarjeta e meio-fio</t>
  </si>
  <si>
    <t>Limpeza, desmatamento e destocamento de árvores com diâmetro até 15 cm, com trator de esteira</t>
  </si>
  <si>
    <t>Limpeza e desmatamento em área alagada (pântano) com ferr. man., incl. moto serra em Vias Urbanas</t>
  </si>
  <si>
    <t>Limpeza e desmatamento em área alagada (pântano) com ferramentas manuais, inclusive moto serra</t>
  </si>
  <si>
    <t>Limpeza e desobstrução de rede de drenagem, utilizando caminhão equipado com conjunto de alta pressão e sucção</t>
  </si>
  <si>
    <t>Manta Geotêxtil  não tecida com resistência longitudinal a tração 10kN/m, fornecimento e aplicação</t>
  </si>
  <si>
    <t>Meio fio de concreto pré-moldado (12 x 30 x 15) cm, inclusive caiação e transporte do meio fio em Vias Urbanas</t>
  </si>
  <si>
    <t>Micro revestimento asfáltico à frio exclusive fornecimento e transporte comercial do material betuminoso</t>
  </si>
  <si>
    <t>Montagem e desmontagem de escoramento tubular normal, em obras de arte na densidade de 5m de tubo por m³ de escoramento</t>
  </si>
  <si>
    <t>Muro com Terramesh System ou similar, altura 4,00 &lt; H &lt;= 5,00 metros (3 cx 1x1x4m e 4 cx 0,5x1x4m) , execução,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</si>
  <si>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</si>
  <si>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</si>
  <si>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</si>
  <si>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Muro de testa em concreto para saída de dreno profundo em rocha, inclusive transporte do tubo em Vias Urbanas</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</si>
  <si>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</si>
  <si>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</si>
  <si>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</si>
  <si>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comercial dos materiais betuminosos em  Vias Urbanas</t>
  </si>
  <si>
    <t>Obturação de buracos c/ CBUQ inclusive fornecimento e transporte dos materiais betuminosos em Vias Urbanas</t>
  </si>
  <si>
    <t>Obturação de buracos c/ CBUQ-faixa "C", exclusive forn.do CAP e transporte de todos os materiais</t>
  </si>
  <si>
    <t>Passarela metálica p/ pontes rodoviárias com 1,0m de largura, piso em chapa xadrez esp 1/4", em perfis laminados, inclusive pintura</t>
  </si>
  <si>
    <t>Pavimentação com blocos de concreto (35 MPa), esp. = 10 cm, sobre colchão areia esp.= 5cm,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</si>
  <si>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</si>
  <si>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</si>
  <si>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</si>
  <si>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</si>
  <si>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esp.=5cm, inclusive fornecim.e transporte  blocos e areia,Vias Urbanas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</si>
  <si>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</si>
  <si>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</si>
  <si>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</si>
  <si>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paralelepípedo sobre colchão pó de pedra esp.=5cm, inclusive fornecimento e transporte do paralelepípedo e pó de pedra,  Vias Urbanas</t>
  </si>
  <si>
    <t>Pavimentação com pedra portuguesa, inclusive fornecimento e transporte da pedra portuguesa, cimento e areia</t>
  </si>
  <si>
    <t>Pavimentação com pedra portuguesa, inclusive fornecimento e transporte do cimento, areia e pedra portuguesa em Vias Urbanas</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</si>
  <si>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</si>
  <si>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</si>
  <si>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Pescoço de poço de visita H=0,30m, diâm. = 0,60 m, fornecimento, assentamento e transporte em Vias Urbanas</t>
  </si>
  <si>
    <t>Pintura de ligação exclusive fornecimento e transporte comercial do material betuminoso em Vias Urbanas</t>
  </si>
  <si>
    <t>Pintura de ligação inclusive fornecimento e transporte comercial do material betuminoso em Vias Urbanas</t>
  </si>
  <si>
    <t>Pintura interna ou externa sobre ferro, com tinta a base de resina de borracha clorada em Vias Urbanas</t>
  </si>
  <si>
    <t>Poço de visita (tubo D=0,40 m) H=1,50 m com tampão F.F.A.P., inclusive escavação e transporte do tampão, em Vias Urbanas</t>
  </si>
  <si>
    <t>Poço de visita (tubo D=0,60 m) H=1,70 m com tampão F.F.A.P., inclusive escavação e transporte do tampão</t>
  </si>
  <si>
    <t>Poço de visita (tubo D=0,60 m) H=1,70 m com tampão F.F.A.P., inclusive escavação e transporte do tampão, em Vias Urbanas</t>
  </si>
  <si>
    <t>Poço de visita (tubo D=0,80 m) H=1,90 m com tampão F.F.A.P., inclusive escavação e transporte do tampão</t>
  </si>
  <si>
    <t>Poço de visita (tubo D=0,80 m) H=1,90 m com tampão F.F.A.P., inclusive escavação e transporte do tampão, em Vias Urbanas</t>
  </si>
  <si>
    <t>Poço de visita (tubo D=1,00 m) H=2,10 m com tampão F.F.A.P., inclusive escavação e transporte do tampão</t>
  </si>
  <si>
    <t>Porteira, confecção e colocação, inclusive fornecimento e transporte da madeira e chapa de aço</t>
  </si>
  <si>
    <t>Preparo e colocação de 12 cordoalhas de 1/2" (Aço CP-190 RB) nas formas, inclusive injeção de nata de cimento</t>
  </si>
  <si>
    <t>Preparo manual de talude, compreendendo acerto, raspagem eventual de até 0,30 m de prof. e afastamento lateral, em Vias Urbanas</t>
  </si>
  <si>
    <t>Preparo manual de talude, compreendendo acerto, raspagem eventual de até 0,30m de prof. e afastamento lateral</t>
  </si>
  <si>
    <t>Preparo manual de terreno, compreendendo acerto raspagem até 25 cm de profundidade e afastamento lateral do material excedente, em Vias Urbanas</t>
  </si>
  <si>
    <t>Preparo manual de terreno, compreendendo acerto raspagem até 25cm de profundidade e afastamento lateral do material excedente</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</si>
  <si>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</si>
  <si>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</si>
  <si>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</si>
  <si>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</si>
  <si>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</si>
  <si>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</si>
  <si>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</si>
  <si>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</si>
  <si>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</si>
  <si>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</si>
  <si>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Recomposição de talude de corte com aterro de solo argiloso compactado, exclusive material de aterro</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</si>
  <si>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</si>
  <si>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</si>
  <si>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Reestabilização da base com adição de 50% de brita, inclusive fonecimento, exclusive transporte da brita</t>
  </si>
  <si>
    <t>Refeitório c/ paredes chapa de comp. 12mm e pont. 8x8cm, piso ciment. e cob. telhas fibroc. 6mm, incl. ponto de luz e cx. de insp. (1,21m²/func/turno)</t>
  </si>
  <si>
    <t>Religação de rede de água em PVC PBA CL 15 DN 100 mm, inclusive conexões, em Vias Urbanas</t>
  </si>
  <si>
    <t>Remoção e reassentamento de paralelepípedos, inclusive perdas, colchão de areia e transportes de areia e paralelepípedo</t>
  </si>
  <si>
    <t>Reparo de cerca ( substituição de mourões, grampo e arame farpado), inclusive transportes de todos os materiais</t>
  </si>
  <si>
    <t>Reservatório de fibra de vidro de 1000 L, incl. suporte em madeira de 7x12cm, elevado de 4m</t>
  </si>
  <si>
    <t>Rip-rap c/ argamassa cimento areia 1:6, inclusive aquisição e transporte dos materiais, em Vias Urbanas</t>
  </si>
  <si>
    <t>Roçada manual com roçadeira costal, ferramentas manuais, inclusive limpeza e remoção com retroescavadeira</t>
  </si>
  <si>
    <t>Roçada manual com roçadeira costal, ferramentas manuais, inclusive limpeza e remoção com retroescavadeira (conservação)</t>
  </si>
  <si>
    <t>Roçada manual com roçadeira costal, ferramentas manuais, inclusive limpeza manual (conservação)</t>
  </si>
  <si>
    <t>Sanitário e vestiário de 40/60 func., c/ 33,90m², paredes chapa compens. 12mm e pont. 8x8cm, piso ciment., cobert. telha fibroc., incl. luz e cx. insp</t>
  </si>
  <si>
    <t>Sinalização vertical com chapa em poliéster (e=2,3mm) reforçada com fibra de vidro, inclusive suporte de madeira</t>
  </si>
  <si>
    <t>Sub-base c/ mistura de argila 30%, pó de pedra 30% e brita 40%, inclusive fornecimento e transporte do pó de pedra e da brita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</si>
  <si>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</si>
  <si>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</si>
  <si>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Tapume de vedação e proteção, executado com chapas de compensado resinado com 6 mm de espessura, exclusive pintura, em Vias Urbanas</t>
  </si>
  <si>
    <t>Tapume de vedação e proteção, executado com chapas de compensado resinado com 6mm de espessura, exclusive pintura</t>
  </si>
  <si>
    <t>Tapume Telha Metálica Ondulada 0,50mm Branca h=2,20m, incl. montagem estr. mad. 8"x8", incl. faixas pint. esmalte sintético c/ h=40cm (Reaproveitamento 2x)</t>
  </si>
  <si>
    <t>Tela de aço galvanizado ,em malha hexagonal de dupla torção, tipo 8,0cm x 10,0cm, com fios de diâmetro 2,7mm, tudo incluído, fornecimento e execução</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</si>
  <si>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</si>
  <si>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</si>
  <si>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</si>
  <si>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Transporte de materiais encosta abaixo, serviço manual, inclusive carga e descarga em Vias Urbanas</t>
  </si>
  <si>
    <t>Transporte de materiais encosta acima, serviço manual, inclusive carga e descarga em Vias Urbanas</t>
  </si>
  <si>
    <t>Transporte horizontal com trator de lâmina de material de 1ª cat. DMTaté 50m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</si>
  <si>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</si>
  <si>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</si>
  <si>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cega (0,50 x 1,70) m, inclusive transporte da brita c/ geotêxtil não tecido res.long. mín 16 kn/m</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</si>
  <si>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</si>
  <si>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</si>
  <si>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</si>
  <si>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e transporte da emulsão, areia, brita e lavagem da brita -V. Urbanas</t>
  </si>
  <si>
    <t>T.S.B.D. com capa selante, executado com Multidistribuidor inclusive fornecimento, transporte comercial dos materiais e lavagem da brita</t>
  </si>
  <si>
    <t>T.S.B.D. com capa selante inclusive fornec. areia/brita/emulsão, transporte comerc. emulsão e lavagem brita, exclus. transp. areia e brita - V.Urbana</t>
  </si>
  <si>
    <t>T.S.B.D. com capa selante inclusive fornecimento e transporte comercial dos materiais e lavagem da brita</t>
  </si>
  <si>
    <t>T.S.B.D. sem capa selante,  inclusive fornecimento e transporte comercial do material betuminoso e lavagem da brita em Vias Urbanas</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</si>
  <si>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</si>
  <si>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</si>
  <si>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</si>
  <si>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executado com Multidistribuidor excl. forn.e transp. com. da emulsão, inclus. fornecim., transp.e lavagem brita, V.Urbanas</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</si>
  <si>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</si>
  <si>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</si>
  <si>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</si>
  <si>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</si>
  <si>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Tubos para irrigação Linha fixa PN40, diâmetro 75 mm, fornecimento e assentamento em Vias Urbanas</t>
  </si>
  <si>
    <t>Usinagem de concreto betuminoso usinado a quente (CBUQ), inclusive transporte comercial do oleo combustível</t>
  </si>
  <si>
    <t>Categoria: Mão-de-obra</t>
  </si>
  <si>
    <t>INSUMOS DE MAO DE OBRA</t>
  </si>
  <si>
    <t>MAO DE OBRA (SALARIOS)</t>
  </si>
  <si>
    <t>ADITIVO IMPERMEABILIZANTE PEGA NORMAL P/ ARGAMASSA E CONCRETO - SIKA 1, VEDACIT PRO OU EQUIVALENTE</t>
  </si>
  <si>
    <t>ESMALTE SINTETICO BRANCO FOSCO - LINHA PREMIUM</t>
  </si>
  <si>
    <t>TINTA LATEX PVA - LINHA PREMIUM</t>
  </si>
  <si>
    <t>TINTA LATEX ACRILICA FOSCA - LINHA PREMIUM</t>
  </si>
  <si>
    <t>TINTA ESMALTE SINT. BRILHANTE COR BRANCA - LINHA PREMIUM (GALÃO 3,6 LITROS)</t>
  </si>
  <si>
    <t>MASSA ACRILICA A BASE D'AGUA SUVINIL/CORAL/EQUIVALENTE</t>
  </si>
  <si>
    <t>MASSA PARA MADEIRA A BASE D'AGUA SUVINIL/CORAL/EQUIVALENTE</t>
  </si>
  <si>
    <t>VERNIZ TRIPLA PROTECAO INCOLOR FOSCO PREMIUM, SUVINIL OU EQUIVALENTE</t>
  </si>
  <si>
    <t>VERNIZ COPAL INCOLOR BRILHANTE PREMIUM, SUVINIL, EUCATEX, MONTANA OU EQUIVALENTE</t>
  </si>
  <si>
    <t>PLACA DE OBRA CHAPA DE AÇO Nº 22, REQUADRO EM METALON - IMPRESSÃO DIGITAL</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</si>
  <si>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</si>
  <si>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</si>
  <si>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</si>
  <si>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</si>
  <si>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</si>
  <si>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ELETROCALHA STANDARD PERFURADA S/ TAMPA 300X100MM - CH16</t>
  </si>
  <si>
    <t>CONECTOR RJ45 CAT 5E MACHO - PARA REDE DE DADOS</t>
  </si>
  <si>
    <t>VALVULA DESCARGA ANTI-VANDALISMO P/ MICTORIO - PRESSMATIC - DOCOL OU EQUIVALENTE</t>
  </si>
  <si>
    <t>GAS REFRIGERANTE R22</t>
  </si>
  <si>
    <t>LUMINARIA EMB 4X09/10W (2X16W) CORPO CH ACO PINT ELETROST REFLETOR E ALETAS - REF. CE416AL-N - AMES, 6026 ? LUMAVI; SO003000 - CLARON/EQUIVALENTE</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</si>
  <si>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</si>
  <si>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</si>
  <si>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</si>
  <si>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</si>
  <si>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</si>
  <si>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200726</t>
  </si>
  <si>
    <t>SISTEMAS DE PISOS</t>
  </si>
  <si>
    <t>200253</t>
  </si>
  <si>
    <t>PINTURAS E ACABAMENTOS</t>
  </si>
  <si>
    <t>190101</t>
  </si>
  <si>
    <t>190601</t>
  </si>
  <si>
    <t>190417</t>
  </si>
  <si>
    <t>170519</t>
  </si>
  <si>
    <t>181002</t>
  </si>
  <si>
    <t>151506</t>
  </si>
  <si>
    <t>160310</t>
  </si>
  <si>
    <t>170220</t>
  </si>
  <si>
    <t>200709</t>
  </si>
  <si>
    <t>200706</t>
  </si>
  <si>
    <t>200707</t>
  </si>
  <si>
    <t>210322</t>
  </si>
  <si>
    <t>200101</t>
  </si>
  <si>
    <t>Yoshito de Souza Fukuda</t>
  </si>
  <si>
    <t>CREA/CAU:</t>
  </si>
  <si>
    <t>Eng.º Civil CREA-ES 051381/D</t>
  </si>
  <si>
    <t>Eng./Arq.</t>
  </si>
  <si>
    <t>010201</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</si>
  <si>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</si>
  <si>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</si>
  <si>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</si>
  <si>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</si>
  <si>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</si>
  <si>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</si>
  <si>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</si>
  <si>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</si>
  <si>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</si>
  <si>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</si>
  <si>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</si>
  <si>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</si>
  <si>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</si>
  <si>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</si>
  <si>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</si>
  <si>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</si>
  <si>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</si>
  <si>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</si>
  <si>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</si>
  <si>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</si>
  <si>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</si>
  <si>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</si>
  <si>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</si>
  <si>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</si>
  <si>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</si>
  <si>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</si>
  <si>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</si>
  <si>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</si>
  <si>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</si>
  <si>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</si>
  <si>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</si>
  <si>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</si>
  <si>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</si>
  <si>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</si>
  <si>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</si>
  <si>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</si>
  <si>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</si>
  <si>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</si>
  <si>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</si>
  <si>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</si>
  <si>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</si>
  <si>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</si>
  <si>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</si>
  <si>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</si>
  <si>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</si>
  <si>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</si>
  <si>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</si>
  <si>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</si>
  <si>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</si>
  <si>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</si>
  <si>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</si>
  <si>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</si>
  <si>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</si>
  <si>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</si>
  <si>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</si>
  <si>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</si>
  <si>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</si>
  <si>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</si>
  <si>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</si>
  <si>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</si>
  <si>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</si>
  <si>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</si>
  <si>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</si>
  <si>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</si>
  <si>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</si>
  <si>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</si>
  <si>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</si>
  <si>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</si>
  <si>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</si>
  <si>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</si>
  <si>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</si>
  <si>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</si>
  <si>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</si>
  <si>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</si>
  <si>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</si>
  <si>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</si>
  <si>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</si>
  <si>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</si>
  <si>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</si>
  <si>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</si>
  <si>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</si>
  <si>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</si>
  <si>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</si>
  <si>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</si>
  <si>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</si>
  <si>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</si>
  <si>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</si>
  <si>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</si>
  <si>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</si>
  <si>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</si>
  <si>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</si>
  <si>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</si>
  <si>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</si>
  <si>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</si>
  <si>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</si>
  <si>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</si>
  <si>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</si>
  <si>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</si>
  <si>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</si>
  <si>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</si>
  <si>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</si>
  <si>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</si>
  <si>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</si>
  <si>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</si>
  <si>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</si>
  <si>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</si>
  <si>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</si>
  <si>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</si>
  <si>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</si>
  <si>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</si>
  <si>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</si>
  <si>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</si>
  <si>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</si>
  <si>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</si>
  <si>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</si>
  <si>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</si>
  <si>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</si>
  <si>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</si>
  <si>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</si>
  <si>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</si>
  <si>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</si>
  <si>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</si>
  <si>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</si>
  <si>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</si>
  <si>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</si>
  <si>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</si>
  <si>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</si>
  <si>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</si>
  <si>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</si>
  <si>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</si>
  <si>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</si>
  <si>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</si>
  <si>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</si>
  <si>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</si>
  <si>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</si>
  <si>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</si>
  <si>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</si>
  <si>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</si>
  <si>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</si>
  <si>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</si>
  <si>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</si>
  <si>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</si>
  <si>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</si>
  <si>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</si>
  <si>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</si>
  <si>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</si>
  <si>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</si>
  <si>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</si>
  <si>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</si>
  <si>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</si>
  <si>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</si>
  <si>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</si>
  <si>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</si>
  <si>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</si>
  <si>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</si>
  <si>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</si>
  <si>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</si>
  <si>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</si>
  <si>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</si>
  <si>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</si>
  <si>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</si>
  <si>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</si>
  <si>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</si>
  <si>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</si>
  <si>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</si>
  <si>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</si>
  <si>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</si>
  <si>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</si>
  <si>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</si>
  <si>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</si>
  <si>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</si>
  <si>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</si>
  <si>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</si>
  <si>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</si>
  <si>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</si>
  <si>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</si>
  <si>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</si>
  <si>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</si>
  <si>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</si>
  <si>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</si>
  <si>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</si>
  <si>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</si>
  <si>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</si>
  <si>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</si>
  <si>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</si>
  <si>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</si>
  <si>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</si>
  <si>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</si>
  <si>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</si>
  <si>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</si>
  <si>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</si>
  <si>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</si>
  <si>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</si>
  <si>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</si>
  <si>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</si>
  <si>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</si>
  <si>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</si>
  <si>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</si>
  <si>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</si>
  <si>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</si>
  <si>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</si>
  <si>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</si>
  <si>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</si>
  <si>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</si>
  <si>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</si>
  <si>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</si>
  <si>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</si>
  <si>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</si>
  <si>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</si>
  <si>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</si>
  <si>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</si>
  <si>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</si>
  <si>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</si>
  <si>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</si>
  <si>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</si>
  <si>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</si>
  <si>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</si>
  <si>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</si>
  <si>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</si>
  <si>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</si>
  <si>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</si>
  <si>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</si>
  <si>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</si>
  <si>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</si>
  <si>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</si>
  <si>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</si>
  <si>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</si>
  <si>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</si>
  <si>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</si>
  <si>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</si>
  <si>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</si>
  <si>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</si>
  <si>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</si>
  <si>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</si>
  <si>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</si>
  <si>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</si>
  <si>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</si>
  <si>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</si>
  <si>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</si>
  <si>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</si>
  <si>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</si>
  <si>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</si>
  <si>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</si>
  <si>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</si>
  <si>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</si>
  <si>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</si>
  <si>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</si>
  <si>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</si>
  <si>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</si>
  <si>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</si>
  <si>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</si>
  <si>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</si>
  <si>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</si>
  <si>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</si>
  <si>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</si>
  <si>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</si>
  <si>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</si>
  <si>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</si>
  <si>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</si>
  <si>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</si>
  <si>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</si>
  <si>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</si>
  <si>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</si>
  <si>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</si>
  <si>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</si>
  <si>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</si>
  <si>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</si>
  <si>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</si>
  <si>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</si>
  <si>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</si>
  <si>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</si>
  <si>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</si>
  <si>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</si>
  <si>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</si>
  <si>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</si>
  <si>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</si>
  <si>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</si>
  <si>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</si>
  <si>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</si>
  <si>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</si>
  <si>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</si>
  <si>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</si>
  <si>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</si>
  <si>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</si>
  <si>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</si>
  <si>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</si>
  <si>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</si>
  <si>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</si>
  <si>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</si>
  <si>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</si>
  <si>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</si>
  <si>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</si>
  <si>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</si>
  <si>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</si>
  <si>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</si>
  <si>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</si>
  <si>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</si>
  <si>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</si>
  <si>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</si>
  <si>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</si>
  <si>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</si>
  <si>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</si>
  <si>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</si>
  <si>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</si>
  <si>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</si>
  <si>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</si>
  <si>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</si>
  <si>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</si>
  <si>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</si>
  <si>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</si>
  <si>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</si>
  <si>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</si>
  <si>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</si>
  <si>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</si>
  <si>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</si>
  <si>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</si>
  <si>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</si>
  <si>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</si>
  <si>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</si>
  <si>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</si>
  <si>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</si>
  <si>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</si>
  <si>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</si>
  <si>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</si>
  <si>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</si>
  <si>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</si>
  <si>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</si>
  <si>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</si>
  <si>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</si>
  <si>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</si>
  <si>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</si>
  <si>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</si>
  <si>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</si>
  <si>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</si>
  <si>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</si>
  <si>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</si>
  <si>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</si>
  <si>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</si>
  <si>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</si>
  <si>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</si>
  <si>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</si>
  <si>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</si>
  <si>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</si>
  <si>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</si>
  <si>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</si>
  <si>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</si>
  <si>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</si>
  <si>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</si>
  <si>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</si>
  <si>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</si>
  <si>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</si>
  <si>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</si>
  <si>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</si>
  <si>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</si>
  <si>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</si>
  <si>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</si>
  <si>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</si>
  <si>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</si>
  <si>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</si>
  <si>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</si>
  <si>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</si>
  <si>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</si>
  <si>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</si>
  <si>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</si>
  <si>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</si>
  <si>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</si>
  <si>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</si>
  <si>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</si>
  <si>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</si>
  <si>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</si>
  <si>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</si>
  <si>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</si>
  <si>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</si>
  <si>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</si>
  <si>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</si>
  <si>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</si>
  <si>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</si>
  <si>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</si>
  <si>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</si>
  <si>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</si>
  <si>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</si>
  <si>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</si>
  <si>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</si>
  <si>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</si>
  <si>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</si>
  <si>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</si>
  <si>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</si>
  <si>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</si>
  <si>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</si>
  <si>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</si>
  <si>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</si>
  <si>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</si>
  <si>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</si>
  <si>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</si>
  <si>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</si>
  <si>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</si>
  <si>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</si>
  <si>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</si>
  <si>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</si>
  <si>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</si>
  <si>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</si>
  <si>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</si>
  <si>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</si>
  <si>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</si>
  <si>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</si>
  <si>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</si>
  <si>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</si>
  <si>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</si>
  <si>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</si>
  <si>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</si>
  <si>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</si>
  <si>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</si>
  <si>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</si>
  <si>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</si>
  <si>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</si>
  <si>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</si>
  <si>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</si>
  <si>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</si>
  <si>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</si>
  <si>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</si>
  <si>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</si>
  <si>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</si>
  <si>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</si>
  <si>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</si>
  <si>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</si>
  <si>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</si>
  <si>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</si>
  <si>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</si>
  <si>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</si>
  <si>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</si>
  <si>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</si>
  <si>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</si>
  <si>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</si>
  <si>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</si>
  <si>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</si>
  <si>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</si>
  <si>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</si>
  <si>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</si>
  <si>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</si>
  <si>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</si>
  <si>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</si>
  <si>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</si>
  <si>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</si>
  <si>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</si>
  <si>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</si>
  <si>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</si>
  <si>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</si>
  <si>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</si>
  <si>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</si>
  <si>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</si>
  <si>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</si>
  <si>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</si>
  <si>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</si>
  <si>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</si>
  <si>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</si>
  <si>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</si>
  <si>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</si>
  <si>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</si>
  <si>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</si>
  <si>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</si>
  <si>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</si>
  <si>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</si>
  <si>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</si>
  <si>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</si>
  <si>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</si>
  <si>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</si>
  <si>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</si>
  <si>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</si>
  <si>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</si>
  <si>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</si>
  <si>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</si>
  <si>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</si>
  <si>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</si>
  <si>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</si>
  <si>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</si>
  <si>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</si>
  <si>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</si>
  <si>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</si>
  <si>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</si>
  <si>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</si>
  <si>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</si>
  <si>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</si>
  <si>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</si>
  <si>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</si>
  <si>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</si>
  <si>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</si>
  <si>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</si>
  <si>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</si>
  <si>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</si>
  <si>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</si>
  <si>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</si>
  <si>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</si>
  <si>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</si>
  <si>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</si>
  <si>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</si>
  <si>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</si>
  <si>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</si>
  <si>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</si>
  <si>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</si>
  <si>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</si>
  <si>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</si>
  <si>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</si>
  <si>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</si>
  <si>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</si>
  <si>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</si>
  <si>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</si>
  <si>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</si>
  <si>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</si>
  <si>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</si>
  <si>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</si>
  <si>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</si>
  <si>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</si>
  <si>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</si>
  <si>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</si>
  <si>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</si>
  <si>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</si>
  <si>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</si>
  <si>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</si>
  <si>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</si>
  <si>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</si>
  <si>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</si>
  <si>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</si>
  <si>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</si>
  <si>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</si>
  <si>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</si>
  <si>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</si>
  <si>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</si>
  <si>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</si>
  <si>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</si>
  <si>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</si>
  <si>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</si>
  <si>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</si>
  <si>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</si>
  <si>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</si>
  <si>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</si>
  <si>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</si>
  <si>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</si>
  <si>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</si>
  <si>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</si>
  <si>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</si>
  <si>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</si>
  <si>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</si>
  <si>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</si>
  <si>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</si>
  <si>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</si>
  <si>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</si>
  <si>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</si>
  <si>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</si>
  <si>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</si>
  <si>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</si>
  <si>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</si>
  <si>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</si>
  <si>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</si>
  <si>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</si>
  <si>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</si>
  <si>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</si>
  <si>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</si>
  <si>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</si>
  <si>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</si>
  <si>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</si>
  <si>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</si>
  <si>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</si>
  <si>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</si>
  <si>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</si>
  <si>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</si>
  <si>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</si>
  <si>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</si>
  <si>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</si>
  <si>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</si>
  <si>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</si>
  <si>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</si>
  <si>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</si>
  <si>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</si>
  <si>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</si>
  <si>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</si>
  <si>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</si>
  <si>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</si>
  <si>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</si>
  <si>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</si>
  <si>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</si>
  <si>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010202</t>
  </si>
  <si>
    <t>010203</t>
  </si>
  <si>
    <t>010204</t>
  </si>
  <si>
    <t>01</t>
  </si>
  <si>
    <t>160605</t>
  </si>
  <si>
    <t>170322</t>
  </si>
  <si>
    <t>180202</t>
  </si>
  <si>
    <t>LUVA DE REDUÇÃO, PVC, SOLDÁVEL, DN 40MM X 32MM, INSTALADO EM RAMAL DE DISTRIBUIÇÃO DE ÁGUA - FORNECIMENTO E INSTALAÇÃO. AF_06/2022</t>
  </si>
  <si>
    <t>Cobogó de concreto 40 x 40 x 10 cm, tipo reto, assentados com argamassa de cimento e areia no traço 1:3, espessura das juntas 15 mm</t>
  </si>
  <si>
    <t>JOELHO 45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</si>
  <si>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</si>
  <si>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CODIGO  DA COMPOSICAO</t>
  </si>
  <si>
    <t>DESCRICAO DA COMPOSICAO</t>
  </si>
  <si>
    <t>CUSTO TOTAL</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</si>
  <si>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</si>
  <si>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</si>
  <si>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</si>
  <si>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</si>
  <si>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</si>
  <si>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</si>
  <si>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</si>
  <si>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</si>
  <si>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</si>
  <si>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</si>
  <si>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</si>
  <si>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</si>
  <si>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</si>
  <si>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CAMINHÃO BASCULANTE 18 M3, COM CAVALO MECÂNICO DE CAPACIDADE MÁXIMA DE TRAÇÃO COMBINADO DE 45000 KG, POTÊNCIA 330 CV, INCLUSIVE SEMIREBOQUE COM CAÇAMBA METÁLICA - CHP DIURNO. AF_12/2014</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</si>
  <si>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</si>
  <si>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</si>
  <si>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</si>
  <si>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</si>
  <si>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</si>
  <si>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</si>
  <si>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</si>
  <si>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</si>
  <si>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</si>
  <si>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</si>
  <si>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</si>
  <si>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</si>
  <si>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</si>
  <si>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</si>
  <si>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</si>
  <si>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</si>
  <si>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</si>
  <si>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</si>
  <si>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</si>
  <si>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</si>
  <si>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</si>
  <si>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</si>
  <si>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</si>
  <si>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</si>
  <si>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CAMINHÃO BASCULANTE 18 M3, COM CAVALO MECÂNICO DE CAPACIDADE MÁXIMA DE TRAÇÃO COMBINADO DE 45000 KG, POTÊNCIA 330 CV, INCLUSIVE SEMIREBOQUE COM CAÇAMBA METÁLICA - CHI DIURNO. AF_12/2014</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</si>
  <si>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</si>
  <si>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</si>
  <si>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</si>
  <si>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</si>
  <si>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</si>
  <si>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</si>
  <si>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</si>
  <si>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</si>
  <si>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</si>
  <si>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</si>
  <si>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</si>
  <si>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</si>
  <si>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</si>
  <si>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</si>
  <si>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</si>
  <si>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</si>
  <si>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</si>
  <si>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</si>
  <si>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</si>
  <si>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</si>
  <si>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</si>
  <si>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</si>
  <si>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</si>
  <si>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</si>
  <si>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</si>
  <si>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</si>
  <si>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</si>
  <si>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</si>
  <si>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</si>
  <si>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</si>
  <si>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</si>
  <si>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</si>
  <si>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</si>
  <si>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</si>
  <si>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</si>
  <si>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</si>
  <si>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</si>
  <si>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</si>
  <si>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</si>
  <si>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</si>
  <si>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</si>
  <si>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</si>
  <si>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</si>
  <si>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</si>
  <si>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</si>
  <si>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</si>
  <si>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</si>
  <si>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</si>
  <si>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</si>
  <si>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</si>
  <si>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</si>
  <si>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</si>
  <si>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</si>
  <si>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</si>
  <si>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</si>
  <si>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</si>
  <si>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</si>
  <si>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</si>
  <si>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</si>
  <si>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</si>
  <si>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</si>
  <si>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</si>
  <si>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COMPRESSOR DE AR REBOCAVEL, VAZÃO 400 PCM, PRESSAO DE TRABALHO 102 PSI, MOTOR A DIESEL POTÊNCIA 110 CV - DEPRECIAÇÃO. AF_06/2015</t>
  </si>
  <si>
    <t>COMPRESSOR DE AR REBOCAVEL, VAZÃO 400 PCM, PRESSAO DE TRABALHO 102 PSI, MOTOR A DIESEL POTÊNCIA 110 CV - MANUTENÇÃO. AF_06/2015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</si>
  <si>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</si>
  <si>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</si>
  <si>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</si>
  <si>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</si>
  <si>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</si>
  <si>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</si>
  <si>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</si>
  <si>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</si>
  <si>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</si>
  <si>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</si>
  <si>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</si>
  <si>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</si>
  <si>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</si>
  <si>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</si>
  <si>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</si>
  <si>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</si>
  <si>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</si>
  <si>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MANUTENÇÃO.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</si>
  <si>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</si>
  <si>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</si>
  <si>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</si>
  <si>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</si>
  <si>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</si>
  <si>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</si>
  <si>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</si>
  <si>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</si>
  <si>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</si>
  <si>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</si>
  <si>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</si>
  <si>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</si>
  <si>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</si>
  <si>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</si>
  <si>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</si>
  <si>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</si>
  <si>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</si>
  <si>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</si>
  <si>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</si>
  <si>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</si>
  <si>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</si>
  <si>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</si>
  <si>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</si>
  <si>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</si>
  <si>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</si>
  <si>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</si>
  <si>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</si>
  <si>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</si>
  <si>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</si>
  <si>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</si>
  <si>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</si>
  <si>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</si>
  <si>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</si>
  <si>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MINICARREGADEIRA SOBRE RODAS POTENCIA 47HP CAPACIDADE OPERACAO 646 KG, COM VASSOURA MECÂNICA ACOPLADA - MATERIAIS NA OPERAÇÃO. AF_03/2017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</si>
  <si>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</si>
  <si>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</si>
  <si>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</si>
  <si>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</si>
  <si>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</si>
  <si>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</si>
  <si>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</si>
  <si>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</si>
  <si>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</si>
  <si>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</si>
  <si>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</si>
  <si>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</si>
  <si>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</si>
  <si>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</si>
  <si>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</si>
  <si>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</si>
  <si>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</si>
  <si>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</si>
  <si>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</si>
  <si>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</si>
  <si>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</si>
  <si>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</si>
  <si>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</si>
  <si>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</si>
  <si>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</si>
  <si>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</si>
  <si>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</si>
  <si>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</si>
  <si>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</si>
  <si>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</si>
  <si>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</si>
  <si>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</si>
  <si>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</si>
  <si>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</si>
  <si>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</si>
  <si>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</si>
  <si>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</si>
  <si>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</si>
  <si>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</si>
  <si>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</si>
  <si>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</si>
  <si>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</si>
  <si>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</si>
  <si>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</si>
  <si>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</si>
  <si>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</si>
  <si>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</si>
  <si>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</si>
  <si>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</si>
  <si>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</si>
  <si>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</si>
  <si>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</si>
  <si>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</si>
  <si>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</si>
  <si>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</si>
  <si>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</si>
  <si>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</si>
  <si>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</si>
  <si>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</si>
  <si>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</si>
  <si>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</si>
  <si>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</si>
  <si>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</si>
  <si>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</si>
  <si>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</si>
  <si>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</si>
  <si>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</si>
  <si>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</si>
  <si>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</si>
  <si>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</si>
  <si>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</si>
  <si>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</si>
  <si>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</si>
  <si>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</si>
  <si>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</si>
  <si>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</si>
  <si>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</si>
  <si>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</si>
  <si>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</si>
  <si>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</si>
  <si>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</si>
  <si>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</si>
  <si>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</si>
  <si>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</si>
  <si>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</si>
  <si>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</si>
  <si>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</si>
  <si>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</si>
  <si>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</si>
  <si>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</si>
  <si>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</si>
  <si>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</si>
  <si>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</si>
  <si>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</si>
  <si>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</si>
  <si>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</si>
  <si>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</si>
  <si>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</si>
  <si>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</si>
  <si>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</si>
  <si>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</si>
  <si>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</si>
  <si>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</si>
  <si>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</si>
  <si>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</si>
  <si>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</si>
  <si>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</si>
  <si>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</si>
  <si>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</si>
  <si>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</si>
  <si>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</si>
  <si>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</si>
  <si>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</si>
  <si>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</si>
  <si>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</si>
  <si>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</si>
  <si>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</si>
  <si>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</si>
  <si>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</si>
  <si>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</si>
  <si>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</si>
  <si>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</si>
  <si>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</si>
  <si>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</si>
  <si>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</si>
  <si>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</si>
  <si>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</si>
  <si>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</si>
  <si>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</si>
  <si>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</si>
  <si>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</si>
  <si>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</si>
  <si>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</si>
  <si>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</si>
  <si>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</si>
  <si>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</si>
  <si>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</si>
  <si>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</si>
  <si>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</si>
  <si>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</si>
  <si>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</si>
  <si>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</si>
  <si>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</si>
  <si>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</si>
  <si>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</si>
  <si>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</si>
  <si>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</si>
  <si>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</si>
  <si>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</si>
  <si>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</si>
  <si>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</si>
  <si>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</si>
  <si>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</si>
  <si>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</si>
  <si>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</si>
  <si>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</si>
  <si>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</si>
  <si>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</si>
  <si>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</si>
  <si>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</si>
  <si>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</si>
  <si>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</si>
  <si>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</si>
  <si>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</si>
  <si>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</si>
  <si>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</si>
  <si>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</si>
  <si>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</si>
  <si>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</si>
  <si>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</si>
  <si>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</si>
  <si>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</si>
  <si>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</si>
  <si>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</si>
  <si>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</si>
  <si>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</si>
  <si>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</si>
  <si>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</si>
  <si>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</si>
  <si>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</si>
  <si>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</si>
  <si>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</si>
  <si>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</si>
  <si>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</si>
  <si>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</si>
  <si>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</si>
  <si>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</si>
  <si>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</si>
  <si>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</si>
  <si>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</si>
  <si>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</si>
  <si>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</si>
  <si>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</si>
  <si>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</si>
  <si>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</si>
  <si>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</si>
  <si>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</si>
  <si>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</si>
  <si>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</si>
  <si>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</si>
  <si>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</si>
  <si>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</si>
  <si>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</si>
  <si>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</si>
  <si>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</si>
  <si>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</si>
  <si>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</si>
  <si>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</si>
  <si>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</si>
  <si>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</si>
  <si>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</si>
  <si>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</si>
  <si>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</si>
  <si>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</si>
  <si>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</si>
  <si>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</si>
  <si>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</si>
  <si>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</si>
  <si>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</si>
  <si>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</si>
  <si>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</si>
  <si>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</si>
  <si>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</si>
  <si>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</si>
  <si>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</si>
  <si>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</si>
  <si>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</si>
  <si>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</si>
  <si>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</si>
  <si>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</si>
  <si>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</si>
  <si>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</si>
  <si>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</si>
  <si>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</si>
  <si>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</si>
  <si>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</si>
  <si>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</si>
  <si>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</si>
  <si>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</si>
  <si>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</si>
  <si>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</si>
  <si>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</si>
  <si>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</si>
  <si>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</si>
  <si>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</si>
  <si>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</si>
  <si>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</si>
  <si>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</si>
  <si>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</si>
  <si>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</si>
  <si>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</si>
  <si>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</si>
  <si>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</si>
  <si>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</si>
  <si>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</si>
  <si>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</si>
  <si>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</si>
  <si>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</si>
  <si>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</si>
  <si>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</si>
  <si>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</si>
  <si>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</si>
  <si>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</si>
  <si>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</si>
  <si>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</si>
  <si>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</si>
  <si>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</si>
  <si>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</si>
  <si>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</si>
  <si>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</si>
  <si>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</si>
  <si>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</si>
  <si>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</si>
  <si>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</si>
  <si>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</si>
  <si>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</si>
  <si>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</si>
  <si>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</si>
  <si>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</si>
  <si>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</si>
  <si>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</si>
  <si>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</si>
  <si>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</si>
  <si>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</si>
  <si>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</si>
  <si>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</si>
  <si>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</si>
  <si>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</si>
  <si>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</si>
  <si>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</si>
  <si>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</si>
  <si>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</si>
  <si>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</si>
  <si>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</si>
  <si>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</si>
  <si>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</si>
  <si>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</si>
  <si>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</si>
  <si>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</si>
  <si>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</si>
  <si>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</si>
  <si>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</si>
  <si>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</si>
  <si>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</si>
  <si>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</si>
  <si>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</si>
  <si>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</si>
  <si>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</si>
  <si>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</si>
  <si>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</si>
  <si>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</si>
  <si>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</si>
  <si>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</si>
  <si>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</si>
  <si>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</si>
  <si>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</si>
  <si>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</si>
  <si>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</si>
  <si>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</si>
  <si>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</si>
  <si>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</si>
  <si>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</si>
  <si>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</si>
  <si>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</si>
  <si>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</si>
  <si>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</si>
  <si>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</si>
  <si>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</si>
  <si>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</si>
  <si>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</si>
  <si>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</si>
  <si>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</si>
  <si>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</si>
  <si>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</si>
  <si>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</si>
  <si>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</si>
  <si>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</si>
  <si>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</si>
  <si>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</si>
  <si>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</si>
  <si>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</si>
  <si>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</si>
  <si>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</si>
  <si>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</si>
  <si>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</si>
  <si>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</si>
  <si>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</si>
  <si>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</si>
  <si>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</si>
  <si>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</si>
  <si>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</si>
  <si>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</si>
  <si>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</si>
  <si>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</si>
  <si>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</si>
  <si>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</si>
  <si>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</si>
  <si>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</si>
  <si>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</si>
  <si>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</si>
  <si>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ABERTA PARA ILUMINAÇÃO PÚBLICA, PARA LÂMPADA VAPOR DE MERCÚRIO ATÉ 400 W E MISTA ATÉ 500 W, COM BRAÇO EM TUBO DE AÇO GALV 1", COMPRIMENTO DE 1,50 M, PARA POSTE DE CONCRETO - FORNECIMENTO E INSTALAÇÃO (EXCLUSIVE LÂMPADA E REATOR). AF_08/2020</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</si>
  <si>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</si>
  <si>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</si>
  <si>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</si>
  <si>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</si>
  <si>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</si>
  <si>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</si>
  <si>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</si>
  <si>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</si>
  <si>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</si>
  <si>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</si>
  <si>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</si>
  <si>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</si>
  <si>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</si>
  <si>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</si>
  <si>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</si>
  <si>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</si>
  <si>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</si>
  <si>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</si>
  <si>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</si>
  <si>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</si>
  <si>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</si>
  <si>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</si>
  <si>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</si>
  <si>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</si>
  <si>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</si>
  <si>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</si>
  <si>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</si>
  <si>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</si>
  <si>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</si>
  <si>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</si>
  <si>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</si>
  <si>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</si>
  <si>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</si>
  <si>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</si>
  <si>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</si>
  <si>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</si>
  <si>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</si>
  <si>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</si>
  <si>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</si>
  <si>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75X45X17CM, COM REGISTRO GLOBO ANGULAR 45 GRAUS 2 1/2", ADAPTADOR STORZ 2 1/2", MANGUEIRA DE INCÊNDIO 15M 2 1/2" E ESGUICHO EM LATÃO 2 1/2" - FORNECIMENTO E INSTALAÇÃO. AF_10/2020</t>
  </si>
  <si>
    <t>TUBO DE AÇO GALVANIZADO COM COSTURA, CLASSE MÉDIA, DN 40 (1 1/2"), CONEXÃO ROSQUEADA, INSTALADO EM REDE DE ALIMENTAÇÃO PARA HIDRANTE - FORNECIMENTO E INSTALAÇÃO. AF_10/2020</t>
  </si>
  <si>
    <t>TUBO DE AÇO PRETO SEM COSTURA, CONEXÃO SOLDADA, DN 40 (1 1/2"),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</si>
  <si>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</si>
  <si>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PRETO SEM COSTURA, CONEXÃO SOLDADA, DN 40 (1 1/2"), INSTALADO EM REDE DE ALIMENTAÇÃO PARA HIDRANTE - FORNECIMENTO E INSTALAÇÃO. AF_10/2020</t>
  </si>
  <si>
    <t>TUBO EM COBRE RÍGIDO, DN 42 MM, CLASSE I, SEM ISOLAMENTO, INSTALADO EM PRUMADA  FORNECIMENTO E INSTALAÇÃO. AF_12/2015</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</si>
  <si>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</si>
  <si>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</si>
  <si>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RAMAL DE ENCAMINHAMENTO. AF_06/2022</t>
  </si>
  <si>
    <t>JOELHO 45 GRAUS, PVC, SERIE R, ÁGUA PLUVIAL, DN 100 MM, JUNTA ELÁSTICA, FORNECIDO E INSTALADO EM RAMAL DE ENCAMINHAMENTO. AF_06/2022</t>
  </si>
  <si>
    <t>JOELHO 45 GRAUS, CPVC, SOLDÁVEL, DN 22MM, INSTALADO EM RAMAL DE DISTRIBUIÇÃO DE ÁGUA   FORNECIMENTO E INSTALAÇÃO. AF_06/2022</t>
  </si>
  <si>
    <t>JOELHO 45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</si>
  <si>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</si>
  <si>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JOELHO 45 GRAUS, PVC, SERIE NORMAL, ESGOTO PREDIAL, DN 75 MM, JUNTA ELÁSTICA,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</si>
  <si>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</si>
  <si>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</si>
  <si>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BUCHA DE REDUÇÃO, CPVC, SOLDÁVEL, DN 42MM X 22MM, INSTALADO EM RAMAL DE DISTRIBUIÇÃO DE ÁGUA - FORNECIMENTO E INSTALAÇÃO. AF_06/2022</t>
  </si>
  <si>
    <t>COTOVELO EM COBRE, DN 42 MM, 90 GRAUS, SEM ANEL DE SOLDA, INSTALADO EM PRUMADA DE HIDRÁULICA PREDIAL - FORNECIMENTO E INSTALAÇÃO. AF_04/2022</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</si>
  <si>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</si>
  <si>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</si>
  <si>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</si>
  <si>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</si>
  <si>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</si>
  <si>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</si>
  <si>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45 GRAUS, EM FERRO GALVANIZADO, CONEXÃO ROSQUEADA, DN 80 (3"), INSTALADO EM REDE DE ALIMENTAÇÃO PARA HIDRANTE - FORNECIMENTO E INSTALAÇÃO. AF_10/2020</t>
  </si>
  <si>
    <t>TÊ, EM FERRO GALVANIZADO, CONEXÃO ROSQUEADA, DN 40 (1 1/2"), INSTALADO EM REDE DE ALIMENTAÇÃO PARA HIDRANTE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</si>
  <si>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</si>
  <si>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</si>
  <si>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JOELHO 45 GRAUS, EM FERRO GALVANIZADO, CONEXÃO ROSQUEADA, DN 25 (1"),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</si>
  <si>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</si>
  <si>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</si>
  <si>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</si>
  <si>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80 (3"), INSTALADO EM REDE DE ALIMENTAÇÃO PARA SPRINKLER - FORNECIMENTO E INSTALAÇÃO. AF_10/2020</t>
  </si>
  <si>
    <t>TÊ, EM FERRO GALVANIZADO, CONEXÃO ROSQUEADA, DN 40 (1 1/2"), INSTALADO EM REDE DE ALIMENTAÇÃO PARA SPRINKLER - FORNECIMENTO E INSTALAÇÃO. AF_10/2020</t>
  </si>
  <si>
    <t>JOELHO 45 GRAUS, EM FERRO GALVANIZADO, CONEXÃO ROSQUEADA, DN 25 (1"), INSTALADO EM RAMAIS E SUB-RAMAIS DE GÁS - FORNECIMENTO E INSTALAÇÃO. AF_10/2020</t>
  </si>
  <si>
    <t>UNIÃO, EM FERRO GALVANIZADO, DN 40 (1 1/2"), CONEXÃO ROSQUEADA, INSTALADO EM REDE DE ALIMENTAÇÃO PARA HIDRANTE - FORNECIMENTO E INSTALAÇÃO. AF_10/2020</t>
  </si>
  <si>
    <t>UNIÃO, EM FERRO GALVANIZADO, CONEXÃO ROSQUEADA, DN 40 (1 1/2"), INSTALADO EM REDE DE ALIMENTAÇÃO PARA SPRINKLER - FORNECIMENTO E INSTALAÇÃO. AF_10/2020</t>
  </si>
  <si>
    <t>COTOVELO 45 GRAUS, EM FERRO GALVANIZADO, CONEXÃO ROSQUEADA, DN 50 (2),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</si>
  <si>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</si>
  <si>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</si>
  <si>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</si>
  <si>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CONECTOR, CPVC, SOLDÁVEL, DN 42 MM X 1 1/2, INSTALADO EM RESERVAÇÃO DE ÁGUA DE EDIFICAÇÃO QUE POSSUA RESERVATÓRIO DE FIBRA/FIBROCIMENTO  FORNECIMENTO E INSTALAÇÃO. AF_06/2016</t>
  </si>
  <si>
    <t>JOELHO 45 GRAUS, PPR, DN 25 MM, CLASSE PN 25, INSTALADO EM RAMAL OU SUB-RAMAL DE ÁGUA   FORNECIMENTO E INSTALAÇÃO. AF_08/2022</t>
  </si>
  <si>
    <t>JOELHO 90 GRAUS, PPR, DN 40 MM, CLASSE PN 25, INSTALADO EM RAMAL DE DISTRIBUIÇÃO - FORNECIMENTO E INSTALAÇÃO. AF_08/2022</t>
  </si>
  <si>
    <t>BUCHA DE REDUÇÃO, PPR, 40 X 25, CLASSE PN 25, INSTALADO EM RAMAL DE DISTRIBUIÇÃO DE ÁGUA   FORNECIMENTO E INSTALAÇÃO. AF_08/2022</t>
  </si>
  <si>
    <t>JOELHO 45 GRAUS, PPR, DN 25 MM, CLASSE PN 25, INSTALADO EM PRUMADA DE ÁGUA   FORNECIMENTO E INSTALAÇÃO .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</si>
  <si>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</si>
  <si>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</si>
  <si>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</si>
  <si>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</si>
  <si>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</si>
  <si>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BUCHA DE REDUÇÃO, PPR, 40 X 25, CLASSE PN 25, INSTALADO EM PRUMADA DE ÁGUA   FORNECIMENTO E INSTALAÇÃO . AF_08/2022</t>
  </si>
  <si>
    <t>JOELHO 90 GRAUS, PPR, DN 40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</si>
  <si>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</si>
  <si>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</si>
  <si>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</si>
  <si>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</si>
  <si>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COM REDUÇÃO, EM AÇO, CONEXÃO SOLDADA, DN 50 X 40 MM (2" X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</si>
  <si>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</si>
  <si>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</si>
  <si>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TÊ, EM AÇO, CONEXÃO SOLDADA, DN 40 (1 1/2"), INSTALADO EM REDE DE ALIMENTAÇÃO PARA HIDRANTE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</si>
  <si>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</si>
  <si>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</si>
  <si>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</si>
  <si>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</si>
  <si>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TÊ, EM AÇO, CONEXÃO SOLDADA, DN 40 (1 1/2"), INSTALADO EM REDE DE ALIMENTAÇÃO PARA SPRINKLER - FORNECIMENTO E INSTALAÇÃO. AF_10/2020</t>
  </si>
  <si>
    <t>CURVA EM COBRE, DN 15 MM, 45 GRAUS, SEM ANEL DE SOLDA, BOLSA X BOLSA, INSTALADO EM RAMAL E SUB-RAMAL DE AQUECIMENTO SOLAR - FORNECIMENTO E INSTALAÇÃO. AF_04/2022</t>
  </si>
  <si>
    <t>CURVA EM COBRE, DN 22 MM, 45 GRAUS, SEM ANEL DE SOLDA, BOLSA X BOLSA, INSTALADO EM RAMAL E SUB-RAMAL DE AQUECIMENTO SOLAR - FORNECIMENTO E INSTALAÇÃO. AF_04/2022</t>
  </si>
  <si>
    <t>CURVA EM COBRE, DN 28 MM, 45 GRAUS, SEM ANEL DE SOLDA, BOLSA X BOLSA, INSTALADO EM RAMAL E SUB-RAMAL DE AQUECIMENTO SOLAR - FORNECIMENTO E INSTALAÇÃO. AF_04/2022</t>
  </si>
  <si>
    <t>BUCHA DE REDUÇÃO, PVC, SOLDÁVEL, DN 40MM X 32MM,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</si>
  <si>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</si>
  <si>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</si>
  <si>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28 X 22 MM, INSTALADO EM RAMAL DE DISTRIBUIÇÃO DE ÁGUA - FORNECIMENTO E INSTALAÇÃO. AF_06/2022</t>
  </si>
  <si>
    <t>JOELHO 45 GRAUS, CPVC, SOLDÁVEL, DN 42MM, INSTALADO EM RAMAL DE DISTRIBUIÇÃO DE ÁGUA  FORNECIMENTO E INSTALAÇÃO. AF_06/2022</t>
  </si>
  <si>
    <t>TE DE REDUÇÃO, CPVC, SOLDÁVEL, DN 42 X 35 MM, INSTALADO EM RAMAL DE DISTRIBUIÇÃO DE ÁGUA - FORNECIMENTO E INSTALAÇÃO. AF_06/2022</t>
  </si>
  <si>
    <t>JOELHO 45 GRAUS, PVC, SERIE R, ÁGUA PLUVIAL, DN 150 MM, JUNTA ELÁSTICA, FORNECIDO E INSTALADO EM RAMAL DE ENCAMINHAMENTO. AF_06/2022</t>
  </si>
  <si>
    <t>JOELHO 45 GRAUS, PPR, F/ F, DN 90 MM, INSTALADO EM PRUMADA DE ÁGUA - FORNECIMENTO E INSTALAÇÃO. AF_08/2022</t>
  </si>
  <si>
    <t>BUCHA DE REDUÇÃO LONGA, PVC, SÉRIE NORMAL, ESGOTO PREDIAL, DN 50 X 40 MM, JUNTA SOLDÁVEL E ELÁSTICA, FORNECIDO E INSTALADO EM RAMAL DE DESCARGA OU RAMAL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</si>
  <si>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</si>
  <si>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</si>
  <si>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</si>
  <si>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</si>
  <si>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</si>
  <si>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</si>
  <si>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</si>
  <si>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</si>
  <si>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</si>
  <si>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</si>
  <si>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</si>
  <si>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</si>
  <si>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</si>
  <si>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</si>
  <si>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RALO SIFONADO, PVC, DN 100 X 40 MM, JUNTA SOLDÁVEL, FORNECIDO E INSTALADO EM RAMAIS DE ENCAMINHAMENTO DE ÁGUA PLUVIAL. AF_06/2022</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</si>
  <si>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</si>
  <si>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</si>
  <si>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</si>
  <si>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</si>
  <si>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</si>
  <si>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</si>
  <si>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</si>
  <si>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</si>
  <si>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</si>
  <si>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</si>
  <si>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</si>
  <si>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</si>
  <si>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</si>
  <si>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</si>
  <si>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</si>
  <si>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</si>
  <si>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</si>
  <si>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</si>
  <si>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</si>
  <si>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</si>
  <si>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</si>
  <si>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</si>
  <si>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</si>
  <si>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</si>
  <si>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</si>
  <si>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</si>
  <si>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</si>
  <si>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</si>
  <si>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</si>
  <si>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</si>
  <si>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</si>
  <si>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</si>
  <si>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</si>
  <si>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</si>
  <si>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</si>
  <si>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</si>
  <si>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</si>
  <si>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</si>
  <si>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</si>
  <si>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</si>
  <si>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</si>
  <si>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</si>
  <si>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</si>
  <si>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</si>
  <si>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</si>
  <si>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</si>
  <si>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</si>
  <si>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</si>
  <si>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</si>
  <si>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</si>
  <si>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</si>
  <si>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</si>
  <si>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</si>
  <si>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</si>
  <si>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</si>
  <si>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</si>
  <si>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</si>
  <si>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</si>
  <si>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</si>
  <si>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</si>
  <si>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</si>
  <si>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</si>
  <si>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</si>
  <si>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</si>
  <si>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</si>
  <si>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</si>
  <si>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</si>
  <si>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</si>
  <si>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</si>
  <si>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</si>
  <si>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</si>
  <si>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</si>
  <si>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</si>
  <si>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</si>
  <si>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</si>
  <si>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</si>
  <si>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</si>
  <si>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</si>
  <si>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</si>
  <si>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</si>
  <si>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</si>
  <si>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</si>
  <si>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</si>
  <si>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</si>
  <si>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</si>
  <si>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</si>
  <si>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</si>
  <si>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</si>
  <si>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</si>
  <si>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</si>
  <si>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</si>
  <si>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</si>
  <si>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</si>
  <si>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</si>
  <si>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</si>
  <si>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</si>
  <si>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</si>
  <si>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</si>
  <si>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</si>
  <si>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</si>
  <si>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</si>
  <si>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</si>
  <si>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</si>
  <si>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</si>
  <si>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</si>
  <si>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</si>
  <si>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</si>
  <si>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</si>
  <si>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</si>
  <si>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</si>
  <si>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</si>
  <si>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</si>
  <si>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</si>
  <si>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</si>
  <si>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</si>
  <si>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</si>
  <si>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</si>
  <si>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</si>
  <si>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</si>
  <si>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</si>
  <si>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</si>
  <si>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</si>
  <si>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</si>
  <si>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</si>
  <si>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</si>
  <si>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</si>
  <si>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</si>
  <si>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</si>
  <si>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</si>
  <si>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</si>
  <si>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</si>
  <si>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</si>
  <si>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</si>
  <si>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</si>
  <si>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</si>
  <si>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</si>
  <si>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</si>
  <si>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</si>
  <si>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</si>
  <si>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</si>
  <si>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</si>
  <si>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</si>
  <si>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</si>
  <si>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</si>
  <si>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</si>
  <si>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</si>
  <si>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</si>
  <si>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</si>
  <si>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</si>
  <si>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</si>
  <si>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</si>
  <si>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</si>
  <si>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</si>
  <si>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</si>
  <si>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</si>
  <si>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</si>
  <si>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</si>
  <si>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</si>
  <si>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</si>
  <si>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</si>
  <si>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</si>
  <si>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</si>
  <si>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</si>
  <si>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</si>
  <si>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</si>
  <si>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</si>
  <si>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</si>
  <si>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</si>
  <si>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</si>
  <si>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</si>
  <si>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</si>
  <si>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</si>
  <si>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</si>
  <si>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</si>
  <si>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</si>
  <si>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</si>
  <si>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</si>
  <si>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</si>
  <si>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</si>
  <si>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</si>
  <si>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</si>
  <si>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</si>
  <si>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</si>
  <si>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</si>
  <si>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</si>
  <si>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</si>
  <si>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</si>
  <si>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</si>
  <si>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</si>
  <si>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</si>
  <si>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</si>
  <si>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</si>
  <si>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</si>
  <si>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</si>
  <si>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</si>
  <si>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</si>
  <si>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</si>
  <si>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</si>
  <si>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</si>
  <si>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</si>
  <si>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</si>
  <si>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</si>
  <si>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</si>
  <si>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</si>
  <si>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</si>
  <si>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</si>
  <si>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</si>
  <si>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</si>
  <si>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</si>
  <si>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</si>
  <si>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</si>
  <si>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</si>
  <si>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</si>
  <si>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</si>
  <si>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</si>
  <si>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</si>
  <si>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</si>
  <si>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</si>
  <si>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</si>
  <si>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</si>
  <si>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</si>
  <si>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</si>
  <si>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</si>
  <si>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</si>
  <si>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</si>
  <si>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</si>
  <si>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</si>
  <si>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</si>
  <si>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</si>
  <si>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</si>
  <si>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</si>
  <si>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</si>
  <si>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</si>
  <si>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</si>
  <si>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</si>
  <si>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</si>
  <si>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</si>
  <si>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</si>
  <si>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</si>
  <si>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</si>
  <si>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</si>
  <si>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</si>
  <si>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</si>
  <si>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</si>
  <si>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</si>
  <si>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</si>
  <si>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</si>
  <si>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</si>
  <si>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</si>
  <si>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</si>
  <si>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</si>
  <si>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</si>
  <si>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</si>
  <si>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</si>
  <si>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</si>
  <si>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</si>
  <si>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</si>
  <si>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</si>
  <si>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</si>
  <si>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</si>
  <si>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</si>
  <si>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</si>
  <si>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</si>
  <si>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</si>
  <si>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</si>
  <si>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</si>
  <si>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</si>
  <si>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</si>
  <si>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</si>
  <si>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</si>
  <si>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</si>
  <si>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</si>
  <si>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</si>
  <si>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</si>
  <si>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</si>
  <si>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</si>
  <si>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</si>
  <si>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</si>
  <si>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</si>
  <si>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</si>
  <si>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</si>
  <si>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</si>
  <si>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</si>
  <si>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</si>
  <si>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</si>
  <si>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</si>
  <si>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</si>
  <si>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</si>
  <si>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</si>
  <si>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</si>
  <si>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</si>
  <si>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</si>
  <si>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</si>
  <si>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</si>
  <si>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</si>
  <si>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</si>
  <si>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</si>
  <si>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</si>
  <si>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</si>
  <si>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</si>
  <si>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</si>
  <si>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</si>
  <si>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</si>
  <si>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</si>
  <si>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</si>
  <si>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</si>
  <si>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</si>
  <si>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</si>
  <si>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</si>
  <si>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</si>
  <si>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</si>
  <si>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</si>
  <si>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</si>
  <si>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</si>
  <si>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</si>
  <si>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</si>
  <si>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</si>
  <si>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</si>
  <si>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</si>
  <si>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</si>
  <si>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</si>
  <si>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</si>
  <si>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</si>
  <si>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</si>
  <si>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</si>
  <si>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</si>
  <si>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</si>
  <si>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</si>
  <si>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</si>
  <si>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</si>
  <si>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</si>
  <si>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</si>
  <si>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</si>
  <si>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</si>
  <si>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</si>
  <si>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</si>
  <si>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</si>
  <si>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</si>
  <si>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</si>
  <si>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</si>
  <si>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</si>
  <si>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</si>
  <si>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</si>
  <si>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</si>
  <si>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</si>
  <si>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</si>
  <si>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</si>
  <si>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</si>
  <si>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</si>
  <si>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</si>
  <si>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</si>
  <si>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</si>
  <si>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</si>
  <si>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</si>
  <si>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</si>
  <si>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</si>
  <si>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</si>
  <si>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</si>
  <si>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</si>
  <si>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</si>
  <si>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</si>
  <si>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</si>
  <si>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</si>
  <si>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</si>
  <si>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</si>
  <si>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</si>
  <si>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</si>
  <si>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</si>
  <si>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</si>
  <si>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</si>
  <si>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</si>
  <si>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</si>
  <si>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</si>
  <si>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</si>
  <si>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</si>
  <si>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</si>
  <si>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</si>
  <si>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</si>
  <si>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</si>
  <si>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</si>
  <si>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</si>
  <si>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</si>
  <si>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</si>
  <si>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</si>
  <si>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</si>
  <si>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</si>
  <si>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</si>
  <si>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</si>
  <si>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</si>
  <si>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</si>
  <si>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</si>
  <si>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</si>
  <si>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</si>
  <si>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</si>
  <si>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</si>
  <si>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        PRECOS DE INSUMOS - BANCO NACIONAL</t>
  </si>
  <si>
    <t>LOCALIDADE: 2680 - VITORIA</t>
  </si>
  <si>
    <t xml:space="preserve">CODIGO  </t>
  </si>
  <si>
    <t>DESCRICAO DO INSUMO</t>
  </si>
  <si>
    <t>UNIDADE DE MEDIDA</t>
  </si>
  <si>
    <t>PRECO MEDIANO R$</t>
  </si>
  <si>
    <t xml:space="preserve">ABRACADEIRA PVC, PARA CALHA PLUVIAL, DIAMETRO ENTRE *80 E 100* MM, PARA DRENAGEM PLUVIAL PREDIAL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</si>
  <si>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</si>
  <si>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</si>
  <si>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</si>
  <si>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</si>
  <si>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</si>
  <si>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</si>
  <si>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</si>
  <si>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</si>
  <si>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</si>
  <si>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</si>
  <si>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</si>
  <si>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</si>
  <si>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</si>
  <si>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AJUDANTE DE ESTRUTURAS METALICAS (HORISTA)                                                                                                                                                                                                                                                                                                                                                                                                                                                                </t>
  </si>
  <si>
    <t xml:space="preserve">ALIMENTACAO - HORISTA (COLETADO CAIXA - ENCARGOS COMPLEMENTARES)                                                                                                                                                                                                                                                                                                                                                                                                                                          </t>
  </si>
  <si>
    <t xml:space="preserve">ALIMENTACAO - MENSALISTA (COLETADO CAIXA - ENCARGOS COMPLEMENTARES)                                                                                                                                                                                                                                                                                                                                                                                                                                       </t>
  </si>
  <si>
    <t xml:space="preserve">AR CONDICIONADO SPLIT INVERTER, HI-WALL (PAREDE), 24000 BTU/H, CICLO FRIO, 60HZ, CLASSIFICACAO A (SELO PROCEL), GAS HFC, CONTROLE S/FIO                                                                                                                                                                                                                                                                                                                                                                   </t>
  </si>
  <si>
    <t xml:space="preserve">ARGAMASSA POLIMERICA IMPERMEABILIZANTE SEMIFLEXIVEL, BICOMPONENTE, A BASE DE CIMENTO E ADITIVOS                                                                                                                                                                                                                                                                                                                                                                                                           </t>
  </si>
  <si>
    <t xml:space="preserve">ARGAMASSA USINADA AUTOADENSAVEL E AUTONIVELANTE PARA CONTRAPISO, COM BOMBEAMENTO (DISPONIBILIZACAO DE BOMBA), SEM O LANCAMENTO                                                                                                                                                                                                                                                                                                                                                                            </t>
  </si>
  <si>
    <t xml:space="preserve">ARQUITETO JUNIOR (HORISTA)                                                                                                                                                                                                                                                                                                                                                                                                                                                                                </t>
  </si>
  <si>
    <t xml:space="preserve">ARQUITETO PLENO (HORISTA)                                                                                                                                                                                                                                                                                                                                                                                                                                                                                 </t>
  </si>
  <si>
    <t xml:space="preserve">ARQUITETO SENIOR (HORISTA)                                                                                                                                                                                                                                                                                                                                                                                                                                                                                </t>
  </si>
  <si>
    <t xml:space="preserve">ASSENTADOR DE MANILHAS (HORISTA)                                                                                                                                                                                                                                                                                                                                                                                                                                                                          </t>
  </si>
  <si>
    <t xml:space="preserve">AUXILIAR DE MECANICO (HORISTA)                                                                                                                                                                                                                                                                                                                                                                                                                                                                            </t>
  </si>
  <si>
    <t xml:space="preserve">AUXILIAR DE SERVICOS GERAIS (HORISTA)                                                                                                                                                                                                                                                                                                                                                                                                                                                                     </t>
  </si>
  <si>
    <t xml:space="preserve">AUXILIAR TECNICO / ASSISTENTE DE ENGENHARIA (HORISTA)                                                                                                                                                                                                                                                                                                                                                                                                                                                     </t>
  </si>
  <si>
    <t xml:space="preserve">BANCADA/ BANCA/ BALCAO/ TAMPO EM MARMORE BRANCO COMUM, POLIDO, LISO, ACABAMENTO RETO, E= *3* CM (SEM FUROS)                                                                                                                                                                                                                                                                                                                                                                                               </t>
  </si>
  <si>
    <t xml:space="preserve">BLASTER, DINAMITADOR OU CABO DE FOGO (HORISTA)                                                                                                                                                                                                                                                                                                                                                                                                                                                            </t>
  </si>
  <si>
    <t xml:space="preserve">BOCAL PVC, PARA CALHA PLUVIAL, DIAMETRO DA SAIDA ENTRE *75 E 120* MM, PARA DRENAGEM PLUVIAL PREDIAL                                                                                                                                                                                                                                                                                                                                                                                                       </t>
  </si>
  <si>
    <t xml:space="preserve">BOLSA DE LIGACAO EM PVC FLEXIVEL PARA VASO SANITARIO 40 MM (1 1/2")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</si>
  <si>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</si>
  <si>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</si>
  <si>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</si>
  <si>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</si>
  <si>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</si>
  <si>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</si>
  <si>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</si>
  <si>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</si>
  <si>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</si>
  <si>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</si>
  <si>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</si>
  <si>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</si>
  <si>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</si>
  <si>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</si>
  <si>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</si>
  <si>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</si>
  <si>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</si>
  <si>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</si>
  <si>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</si>
  <si>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</si>
  <si>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</si>
  <si>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</si>
  <si>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</si>
  <si>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</si>
  <si>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</si>
  <si>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</si>
  <si>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</si>
  <si>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</si>
  <si>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</si>
  <si>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</si>
  <si>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</si>
  <si>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</si>
  <si>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</si>
  <si>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</si>
  <si>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</si>
  <si>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</si>
  <si>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</si>
  <si>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</si>
  <si>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</si>
  <si>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</si>
  <si>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</si>
  <si>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</si>
  <si>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</si>
  <si>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</si>
  <si>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</si>
  <si>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</si>
  <si>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</si>
  <si>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PVC, SERIE R, DN 100 MM, PARA ESGOTO PREDIAL                                                                                                                                                                                                                                                                                                                                                                                                                                                          </t>
  </si>
  <si>
    <t xml:space="preserve">CAP PVC, SERIE R, DN 150 MM, PARA ESGOTO PREDIAL                                                                                                                                                                                                                                                                                                                                                                                                                                                          </t>
  </si>
  <si>
    <t xml:space="preserve">CAP PVC, SERIE R, DN 75 MM, PARA ESGOTO PREDIAL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</si>
  <si>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</si>
  <si>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</si>
  <si>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CAVOUQUEIRO OU OPERADOR DE PERFURATRIZ / ROMPEDOR (HORISTA)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</si>
  <si>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</si>
  <si>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</si>
  <si>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</si>
  <si>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CHUMBADOR DE ACO GALVANIZADO, 1" X 600 MM, PARA POSTES DE ACO COM BASE, INCLUSO PORCA E ARRUELA                                                                                                                                                                                                                                                                                                                                                                                                           </t>
  </si>
  <si>
    <t xml:space="preserve">CIMENTO BRANCO NAO ESTRUTURAL (CPB - NAO ESTRUTURAL)                                                                                                                                                                                                                                                                                                                                                                                                                                                      </t>
  </si>
  <si>
    <t xml:space="preserve">CIMENTO PORTLAND ESTRUTURAL BRANCO CPB - 32 ou CPB - 40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</si>
  <si>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</si>
  <si>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</si>
  <si>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</si>
  <si>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</si>
  <si>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</si>
  <si>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</si>
  <si>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COMPRESSOR DE AR REBOCAVEL, VAZAO 89 PCM, PRESSAO EFETIVA DE TRABALHO *102* PSI, MOTOR DIESEL, POTENCIA *20* CV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</si>
  <si>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</si>
  <si>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</si>
  <si>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</si>
  <si>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</si>
  <si>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</si>
  <si>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</si>
  <si>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</si>
  <si>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</si>
  <si>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</si>
  <si>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</si>
  <si>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</si>
  <si>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</si>
  <si>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</si>
  <si>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</si>
  <si>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</si>
  <si>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</si>
  <si>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</si>
  <si>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</si>
  <si>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</si>
  <si>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</si>
  <si>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</si>
  <si>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</si>
  <si>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</si>
  <si>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</si>
  <si>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</si>
  <si>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</si>
  <si>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</si>
  <si>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</si>
  <si>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</si>
  <si>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</si>
  <si>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</si>
  <si>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</si>
  <si>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</si>
  <si>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54 MM X 2", PARA AGUA QUENTE                                                                                                                                                                                                                                                                                                                                                                                                                                                    </t>
  </si>
  <si>
    <t xml:space="preserve">CONECTOR, CPVC, SOLDAVEL, 73 MM X 2 1/2", PARA AGUA QUENTE                                                                                                                                                                                                                                                                                                                                                                                                                                                </t>
  </si>
  <si>
    <t xml:space="preserve">CONECTOR, CPVC, SOLDAVEL, 89 MM X 3", PARA AGUA QUENTE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</si>
  <si>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</si>
  <si>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</si>
  <si>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PARA FUTSAL COM PAR DE TRAVES OFICIAIS DE 3,00 X 2,00 M EM TUBO DE ACO GALVANIZADO 3" COM REQUADROS EM TUBO DE 1", PINTURA EM PRIMER COM TINTA ESMALTE SINTETICO E REDES DE POLIETILENO FIO 4 MM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</si>
  <si>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</si>
  <si>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</si>
  <si>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</si>
  <si>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</si>
  <si>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</si>
  <si>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</si>
  <si>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</si>
  <si>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</si>
  <si>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</si>
  <si>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</si>
  <si>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</si>
  <si>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</si>
  <si>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</si>
  <si>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</si>
  <si>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</si>
  <si>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</si>
  <si>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</si>
  <si>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</si>
  <si>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</si>
  <si>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</si>
  <si>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</si>
  <si>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</si>
  <si>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</si>
  <si>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</si>
  <si>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</si>
  <si>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</si>
  <si>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</si>
  <si>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</si>
  <si>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</si>
  <si>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</si>
  <si>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</si>
  <si>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</si>
  <si>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</si>
  <si>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</si>
  <si>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</si>
  <si>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</si>
  <si>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</si>
  <si>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</si>
  <si>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</si>
  <si>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</si>
  <si>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</si>
  <si>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</si>
  <si>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</si>
  <si>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</si>
  <si>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90 GRAUS DE BARRA CHATA EM ALUMINIO 3/4" X 1/4" X 300 MM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</si>
  <si>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</si>
  <si>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</si>
  <si>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</si>
  <si>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</si>
  <si>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</si>
  <si>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</si>
  <si>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</si>
  <si>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</si>
  <si>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</si>
  <si>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</si>
  <si>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</si>
  <si>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</si>
  <si>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</si>
  <si>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</si>
  <si>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</si>
  <si>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</si>
  <si>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</si>
  <si>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</si>
  <si>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</si>
  <si>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</si>
  <si>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</si>
  <si>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</si>
  <si>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</si>
  <si>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</si>
  <si>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</si>
  <si>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</si>
  <si>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EMENDA PARA CALHA PLUVIAL, PVC, DIAMETRO ENTRE 119 E 170 MM, PARA DRENAGEM PLUVIAL PREDIAL                                                                                                                                                                                                                                                                                                                                                                                                                </t>
  </si>
  <si>
    <t xml:space="preserve">ENGENHEIRO CIVIL DE OBRA JUNIOR (HORISTA)                                                                                                                                                                                                                                                                                                                                                                                                                                                                 </t>
  </si>
  <si>
    <t xml:space="preserve">ENGENHEIRO CIVIL DE OBRA PLENO (HORISTA)                                                                                                                                                                                                                                                                                                                                                                                                                                                                  </t>
  </si>
  <si>
    <t xml:space="preserve">ENGENHEIRO CIVIL DE OBRA SENIOR (HORISTA)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</si>
  <si>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</si>
  <si>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EXAMES - HORISTA (COLETADO CAIXA - ENCARGOS COMPLEMENTARES)                                                                                                                                                                                                                                                                                                                                                                                                                                               </t>
  </si>
  <si>
    <t xml:space="preserve">EXAMES - MENSALISTA (COLETADO CAIXA - ENCARGOS COMPLEMENTARES)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</si>
  <si>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</si>
  <si>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</si>
  <si>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</si>
  <si>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</si>
  <si>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GRAXA LUBRIFICANTE A BASE DE LITIO, DE MULTIPLAS APLICACOES E CONTENDO ADITIVOS DE EXTREMA PRESSAO (GRAU DE VISCOSIDADE NLGI 2)                                                                                                                                                                                                                                                                                                                                                                           </t>
  </si>
  <si>
    <t xml:space="preserve">INSTALADOR DE TUBULACOES - TUBOS/EQUIPAMENTOS (HORISTA)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</si>
  <si>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</si>
  <si>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</si>
  <si>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</si>
  <si>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</si>
  <si>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</si>
  <si>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</si>
  <si>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</si>
  <si>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</si>
  <si>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</si>
  <si>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</si>
  <si>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</si>
  <si>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</si>
  <si>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</si>
  <si>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</si>
  <si>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</si>
  <si>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</si>
  <si>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</si>
  <si>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</si>
  <si>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</si>
  <si>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</si>
  <si>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</si>
  <si>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</si>
  <si>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</si>
  <si>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</si>
  <si>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</si>
  <si>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</si>
  <si>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</si>
  <si>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</si>
  <si>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</si>
  <si>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</si>
  <si>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</si>
  <si>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</si>
  <si>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</si>
  <si>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</si>
  <si>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</si>
  <si>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</si>
  <si>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</si>
  <si>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</si>
  <si>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</si>
  <si>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</si>
  <si>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</si>
  <si>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</si>
  <si>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</si>
  <si>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</si>
  <si>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</si>
  <si>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</si>
  <si>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</si>
  <si>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</si>
  <si>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</si>
  <si>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</si>
  <si>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</si>
  <si>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</si>
  <si>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</si>
  <si>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</si>
  <si>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</si>
  <si>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</si>
  <si>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</si>
  <si>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</si>
  <si>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</si>
  <si>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</si>
  <si>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</si>
  <si>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</si>
  <si>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</si>
  <si>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</si>
  <si>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</si>
  <si>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</si>
  <si>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</si>
  <si>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</si>
  <si>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</si>
  <si>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</si>
  <si>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</si>
  <si>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</si>
  <si>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</si>
  <si>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</si>
  <si>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</si>
  <si>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</si>
  <si>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</si>
  <si>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</si>
  <si>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</si>
  <si>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</si>
  <si>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</si>
  <si>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</si>
  <si>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</si>
  <si>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</si>
  <si>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</si>
  <si>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</si>
  <si>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</si>
  <si>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</si>
  <si>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</si>
  <si>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</si>
  <si>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</si>
  <si>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</si>
  <si>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</si>
  <si>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</si>
  <si>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</si>
  <si>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</si>
  <si>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</si>
  <si>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</si>
  <si>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</si>
  <si>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</si>
  <si>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</si>
  <si>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</si>
  <si>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</si>
  <si>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</si>
  <si>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</si>
  <si>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LOCACAO DE ANDAIME METALICO TIPO FACHADEIRO, PECAS COM APROXIMADAMENTE 1,20 M DE LARGURA E 2,0 M DE ALTURA, INCLUINDO DIAGONAIS EM X, BARRAS DE LIGACAO, SAPATAS E DEMAIS ITENS NECESSARIOS A MONTAGEM (NAO INCLUI INSTALACAO)                                                                                                                                                                                                                                                                            </t>
  </si>
  <si>
    <t xml:space="preserve">LOCACAO DE CRUZETA, SIMPLES, PARA ESCORA METALICA, COMPRIMENTO ENTRE 50 A 60 CM, PARA ESCORA DE 1,80 A 3,20 METROS E TUBO EXTERNO ATE 48 MM DE DIAMETRO                                                                                                                                                                                                                                                                                                                                                   </t>
  </si>
  <si>
    <t xml:space="preserve">LUBRIFICANTE REDUTOR DE TORQUE E ARRASTO DE ALTO DESEMPENHO, PARA PERFURACAO HORIZONTAL DIRECIONAL, HDD                                                                                                                                                                                                                                                                                                                                                                                                   </t>
  </si>
  <si>
    <t xml:space="preserve">LUVA CPVC, SOLDAVEL, 114 MM, PARA AGUA QUENTE PREDIAL                                                                                                                                                                                                                                                                                                                                                                                                                                                     </t>
  </si>
  <si>
    <t xml:space="preserve">LUVA DE CORRER PARA TUBO SOLDAVEL, PVC, 40 MM, PARA AGUA FRIA PREDIAL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</si>
  <si>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</si>
  <si>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</si>
  <si>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</si>
  <si>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</si>
  <si>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SOLDAVEL, PVC, 50 X 25 MM, PARA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</si>
  <si>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</si>
  <si>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</si>
  <si>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</si>
  <si>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</si>
  <si>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</si>
  <si>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</si>
  <si>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</si>
  <si>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</si>
  <si>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</si>
  <si>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</si>
  <si>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</si>
  <si>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</si>
  <si>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</si>
  <si>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</si>
  <si>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</si>
  <si>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</si>
  <si>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</si>
  <si>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</si>
  <si>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</si>
  <si>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</si>
  <si>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</si>
  <si>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</si>
  <si>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</si>
  <si>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</si>
  <si>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</si>
  <si>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</si>
  <si>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</si>
  <si>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</si>
  <si>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</si>
  <si>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</si>
  <si>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</si>
  <si>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</si>
  <si>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MANTA / LENCOL DE BORRACHA, SBR, ANTIRRUIDO, E = 5 MM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</si>
  <si>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</si>
  <si>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MECANICO DE EQUIPAMENTOS PESADOS (HORISTA)                                                                                                                                                                                                                                                                                                                                                                                                                                                                </t>
  </si>
  <si>
    <t xml:space="preserve">MICTORIO INDIVIDUAL, SIFONADO, DE LOUCA BRANCA, SEM COMPLEMENTOS                                                                                                                                                                                                                                                                                                                                                                                                                                          </t>
  </si>
  <si>
    <t xml:space="preserve">MOTORISTA DE CAMINHAO (HORISTA)                                                                                                                                                                                                                                                                                                                                                                                                                                                                           </t>
  </si>
  <si>
    <t xml:space="preserve">MOTORISTA DE CAMINHAO BETONEIRA (HORISTA)                                                                                                                                                                                                                                                                                                                                                                                                                                                                 </t>
  </si>
  <si>
    <t xml:space="preserve">MOTORISTA DE CAMINHAO-BASCULANTE (HORISTA)                                                                                                                                                                                                                                                                                                                                                                                                                                                                </t>
  </si>
  <si>
    <t xml:space="preserve">MOTORISTA DE CAMINHAO-CARRETA (HORISTA)                                                                                                                                                                                                                                                                                                                                                                                                                                                                   </t>
  </si>
  <si>
    <t xml:space="preserve">MOTORISTA DE CARRO DE PASSEIO (HORISTA)                                                                                                                                                                                                                                                                                                                                                                                                                                                                   </t>
  </si>
  <si>
    <t xml:space="preserve">MOTORISTA OPERADOR DE CAMINHAO COM MUNCK (HORISTA)                                                                                                                                                                                                                                                                                                                                                                                                                                                        </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</si>
  <si>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</si>
  <si>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</si>
  <si>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</si>
  <si>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 xml:space="preserve">OPERADOR DE BETONEIRA ESTACIONARIA / MISTURADOR (HORISTA)                                                                                                                                                                                                                                                                                                                                                                                                                                                 </t>
  </si>
  <si>
    <t xml:space="preserve">OPERADOR DE COMPRESSOR DE AR OU COMPRESSORISTA (HORISTA)                                                                                                                                                                                                                                                                                                                                                                                                                                                  </t>
  </si>
  <si>
    <t xml:space="preserve">OPERADOR DE DEMARCADORA DE FAIXAS DE TRAFEGO (HORISTA)                                                                                                                                                                                                                                                                                                                                                                                                                                                    </t>
  </si>
  <si>
    <t xml:space="preserve">OPERADOR DE ESCAVADEIRA (HORISTA)                                                                                                                                                                                                                                                                                                                                                                                                                                                                         </t>
  </si>
  <si>
    <t xml:space="preserve">OPERADOR DE GUINCHO OU GUINCHEIRO (HORISTA)                                                                                                                                                                                                                                                                                                                                                                                                                                                               </t>
  </si>
  <si>
    <t xml:space="preserve">OPERADOR DE GUINDASTE (HORISTA)                                                                                                                                                                                                                                                                                                                                                                                                                                                                           </t>
  </si>
  <si>
    <t xml:space="preserve">OPERADOR DE JATO ABRASIVO OU JATISTA (HORISTA)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</si>
  <si>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</si>
  <si>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</si>
  <si>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</si>
  <si>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MOTO SCRAPER (HORISTA)                                                                                                                                                                                                                                                                                                                                                                                                                                                                        </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</si>
  <si>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</si>
  <si>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</si>
  <si>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</si>
  <si>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</si>
  <si>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</si>
  <si>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 xml:space="preserve">PERFIL EM ALUMINIO, FORMATO U, ABAS IGUAIS, LARGURA DE 25,4 MM (1"), ESPESSURA DE 2,38 MM (3/32") E PESO LINEAR DE APROXIMADAMENTE 0,460 KG/M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</si>
  <si>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</si>
  <si>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</si>
  <si>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</si>
  <si>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</si>
  <si>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PLUG PVC, JE, DN 100 MM, PARA REDE COLETORA ESGOTO                                                                                                                                                                                                                                                                                                                                                                                                                                                        </t>
  </si>
  <si>
    <t xml:space="preserve">PLUG PVC, JE, DN 150 MM, PARA REDE COLETORA ESGOTO                                                                                                                                                                                                                                                                                                                                                                                                                                                        </t>
  </si>
  <si>
    <t xml:space="preserve">POCEIRO / ESCAVADOR DE VALAS E TUBULOES (HORISTA)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</si>
  <si>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</si>
  <si>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</si>
  <si>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</si>
  <si>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</si>
  <si>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</si>
  <si>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</si>
  <si>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</si>
  <si>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</si>
  <si>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REBITE DE REPUXO EM ALUMINIO VAZADO, DIAMETRO 3,2 X 8 MM DE COMPRIMENTO (1KG = 1025 UNIDADES)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</si>
  <si>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</si>
  <si>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</si>
  <si>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</si>
  <si>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</si>
  <si>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</si>
  <si>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</si>
  <si>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</si>
  <si>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</si>
  <si>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</si>
  <si>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</si>
  <si>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</si>
  <si>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</si>
  <si>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</si>
  <si>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</si>
  <si>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</si>
  <si>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SELIM PVC, COM TRAVA, JE, 90 GRAUS, DN 125 X 100 MM OU 150 X 100 MM, PARA REDE COLETORA ESGOTO                                                                                                                                                                                                                                                                                                                                                                                                            </t>
  </si>
  <si>
    <t xml:space="preserve">SERVENTE DE OBRAS (HORISTA)                                                                                                                                                                                                                                                                                                                                                                                                                                                                               </t>
  </si>
  <si>
    <t xml:space="preserve">SERVICO DE BOMBEAMENTO DE CONCRETO COM CONSUMO MINIMO DE 40 M3, (DISPONIBILIZACAO DE BOMBA), SEM O LANCAMENTO                                                                                                                                                                                                                                                                                                                                                                                             </t>
  </si>
  <si>
    <t xml:space="preserve">SUPORTE METALICO PARA CALHA PLUVIAL, ZINCADO, DOBRADO, DIAMETRO ENTRE 119 E 170 MM, PARA DRENAGEM PLUVIAL PREDIAL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</si>
  <si>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</si>
  <si>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</si>
  <si>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</si>
  <si>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</si>
  <si>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</si>
  <si>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</si>
  <si>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TAMPAO / CAP, ROSCA MACHO, DN 1", PARA TUBO PEX PARA INST. AGUA QUENTE/FRIA                                                                                                                                                                                                                                                                                                                                                                                                                               </t>
  </si>
  <si>
    <t xml:space="preserve">TAMPAO / CAP, ROSCA MACHO, DN 3/4", PARA TUBO PEX PARA INST. AGUA QUENTE/FRIA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</si>
  <si>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</si>
  <si>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</si>
  <si>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</si>
  <si>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</si>
  <si>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</si>
  <si>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</si>
  <si>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</si>
  <si>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</si>
  <si>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</si>
  <si>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</si>
  <si>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</si>
  <si>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1.1/2" X 3/4", AGUA FRIA PREDIAL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</si>
  <si>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</si>
  <si>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</si>
  <si>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</si>
  <si>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</si>
  <si>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</si>
  <si>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</si>
  <si>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</si>
  <si>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</si>
  <si>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</si>
  <si>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</si>
  <si>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</si>
  <si>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</si>
  <si>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</si>
  <si>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</si>
  <si>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</si>
  <si>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</si>
  <si>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</si>
  <si>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</si>
  <si>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</si>
  <si>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</si>
  <si>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</si>
  <si>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</si>
  <si>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</si>
  <si>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</si>
  <si>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</si>
  <si>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</si>
  <si>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</si>
  <si>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</si>
  <si>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</si>
  <si>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</si>
  <si>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EM SONDAGEM (HORISTA)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</si>
  <si>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</si>
  <si>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</si>
  <si>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</si>
  <si>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TINTA/RESINA ACRILICA PREMIUM PARA CERAMICA, PEDRAS E OUTROS                                                                                                                                                                                                                                                                                                                                                                                                                                              </t>
  </si>
  <si>
    <t xml:space="preserve">TRANSPORTE - HORISTA (COLETADO CAIXA - ENCARGOS COMPLEMENTARES)                                                                                                                                                                                                                                                                                                                                                                                                                                           </t>
  </si>
  <si>
    <t xml:space="preserve">TRANSPORTE - MENSALISTA (COLETADO CAIXA - ENCARGOS COMPLEMENTARES)                                                                                                                                                                                                                                                                                                                                                                                                                                        </t>
  </si>
  <si>
    <t xml:space="preserve">TUBO CPVC, SOLDAVEL, 114 MM, AGUA QUENTE (NBR 15884)                                                                                                                                                                                                                                                                                                                                                                                                                                                      </t>
  </si>
  <si>
    <t xml:space="preserve">TUBO DE DESCIDA EXTERNO, DE PVC, PARA CAIXA DE DESCARGA EXTERNA ALTA - DIAMETRO DE 40 MM E ALTURA DE APROXIMADAMENTE 1,55 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</si>
  <si>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</si>
  <si>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</si>
  <si>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</si>
  <si>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</si>
  <si>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</si>
  <si>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</si>
  <si>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</si>
  <si>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</si>
  <si>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</si>
  <si>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</si>
  <si>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</si>
  <si>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RIGIDO, CORRUGADO, PERFURADO DN 100 MM, PARA DRENAGEM, SISTEMA IRRIGACAO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</si>
  <si>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</si>
  <si>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</si>
  <si>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</si>
  <si>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</si>
  <si>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</si>
  <si>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</si>
  <si>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</si>
  <si>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</si>
  <si>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</si>
  <si>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</si>
  <si>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</si>
  <si>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</si>
  <si>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</si>
  <si>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</si>
  <si>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COM FLANGE PPR, COM PARAFUSOS, DN 40 MM, PARA AGUA QUENTE PREDIAL                                                                                                                                                                                                                                                                                                                                                                                                                                   </t>
  </si>
  <si>
    <t xml:space="preserve">UNIAO DUPLA PPR, DN 20 MM, PARA AGUA QUENTE PREDIAL                                                                                                                                                                                                                                                                                                                                                                                                                                                       </t>
  </si>
  <si>
    <t xml:space="preserve">UNIAO DUPLA PPR, DN 25 MM, PARA AGUA QUENTE PREDIAL                                                                                                                                                                                                                                                                                                                                                                                                                                                       </t>
  </si>
  <si>
    <t xml:space="preserve">VEU DE POLIESTER PARA IMPERMEABILIZACAO                                                                                                                                                                                                                                                                                                                                                                                                                                                                   </t>
  </si>
  <si>
    <t xml:space="preserve">VIDRO PLANO ARAMADO E = 7MM - SEM COLOCACAO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</si>
  <si>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</si>
  <si>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</si>
  <si>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</si>
  <si>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</si>
  <si>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</si>
  <si>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</si>
  <si>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</si>
  <si>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DER-ES</t>
  </si>
  <si>
    <t>SCO-RIO</t>
  </si>
  <si>
    <t>AD 04.05.0050 (/)</t>
  </si>
  <si>
    <t>AD 04.05.0053 (/)</t>
  </si>
  <si>
    <t>AD 04.05.0100 (/)</t>
  </si>
  <si>
    <t>AD 04.05.0150 (/)</t>
  </si>
  <si>
    <t>AD 04.05.0200 (/)</t>
  </si>
  <si>
    <t>AD 04.05.0250 (/)</t>
  </si>
  <si>
    <t>AD 04.05.0300 (/)</t>
  </si>
  <si>
    <t>AD 04.05.0325 (/)</t>
  </si>
  <si>
    <t>AD 04.05.0350 (/)</t>
  </si>
  <si>
    <t>AD 04.05.0450 (/)</t>
  </si>
  <si>
    <t>AD 04.05.0500 (/)</t>
  </si>
  <si>
    <t>AD 04.05.0550 (/)</t>
  </si>
  <si>
    <t>AD 04.05.0600 (/)</t>
  </si>
  <si>
    <t>AD 04.05.0650 (B)</t>
  </si>
  <si>
    <t>AD 04.05.0700 (/)</t>
  </si>
  <si>
    <t>AD 04.05.0703 (/)</t>
  </si>
  <si>
    <t>AD 04.05.0706 (A)</t>
  </si>
  <si>
    <t>AD 04.10.0050 (/)</t>
  </si>
  <si>
    <t>AD 04.10.0100 (/)</t>
  </si>
  <si>
    <t>AD 04.10.0150 (/)</t>
  </si>
  <si>
    <t>AD 04.10.0200 (/)</t>
  </si>
  <si>
    <t>AD 04.15.0050 (/)</t>
  </si>
  <si>
    <t>AD 04.15.0100 (/)</t>
  </si>
  <si>
    <t>AD 04.15.0150 (/)</t>
  </si>
  <si>
    <t>AD 04.15.0200 (/)</t>
  </si>
  <si>
    <t>AD 04.15.0250 (/)</t>
  </si>
  <si>
    <t>AD 04.15.0300 (/)</t>
  </si>
  <si>
    <t>AD 04.15.0400 (/)</t>
  </si>
  <si>
    <t>AD 04.20.0050 (/)</t>
  </si>
  <si>
    <t>AD 09.05.0050 (/)</t>
  </si>
  <si>
    <t>AD 09.10.0100 (/)</t>
  </si>
  <si>
    <t>AD 14.05.0050 (/)</t>
  </si>
  <si>
    <t>AD 14.10.0050 (/)</t>
  </si>
  <si>
    <t>AD 14.10.0100 (A)</t>
  </si>
  <si>
    <t>AD 14.10.0150 (A)</t>
  </si>
  <si>
    <t>AD 14.10.0200 (/)</t>
  </si>
  <si>
    <t>AD 14.10.0250 (/)</t>
  </si>
  <si>
    <t>AD 14.10.0300 (/)</t>
  </si>
  <si>
    <t>AD 14.10.0350 (A)</t>
  </si>
  <si>
    <t>AD 14.12.0050 (/)</t>
  </si>
  <si>
    <t>AD 14.15.0050 (C)</t>
  </si>
  <si>
    <t>AD 14.15.0100 (B)</t>
  </si>
  <si>
    <t>AD 14.15.0150 (B)</t>
  </si>
  <si>
    <t>AD 14.15.0200 (A)</t>
  </si>
  <si>
    <t>AD 14.15.0250 (B)</t>
  </si>
  <si>
    <t>AD 14.15.0300 (A)</t>
  </si>
  <si>
    <t>Caminhoneta de Servico, capacidade de 13 passageiros ou 1650Kg, com motorista e material de operacao, com as seguintes especificacoes minimas: motor a gasolina de 123CV. Custo horario improdutivo (motor funcionando).(desonerado)</t>
  </si>
  <si>
    <t>AD 14.15.0350 (A)</t>
  </si>
  <si>
    <t>AD 14.15.0401 (B)</t>
  </si>
  <si>
    <t>AD 14.15.0403 (B)</t>
  </si>
  <si>
    <t>AD 14.15.0550 (A)</t>
  </si>
  <si>
    <t>AD 14.15.0600 (A)</t>
  </si>
  <si>
    <t>AD 14.15.0650 (A)</t>
  </si>
  <si>
    <t>AD 14.15.0700 (A)</t>
  </si>
  <si>
    <t>AD 14.15.0703 (/)</t>
  </si>
  <si>
    <t>AD 14.15.0706 (/)</t>
  </si>
  <si>
    <t>AD 14.15.0750 (B)</t>
  </si>
  <si>
    <t>AD 14.15.0770 (A)</t>
  </si>
  <si>
    <t>AD 14.15.0800 (A)</t>
  </si>
  <si>
    <t>AD 19.05.0050 (B)</t>
  </si>
  <si>
    <t>AD 19.05.0100 (A)</t>
  </si>
  <si>
    <t>AD 19.05.0200 (B)</t>
  </si>
  <si>
    <t>AD 19.05.0250 (B)</t>
  </si>
  <si>
    <t>AD 19.05.0300 (/)</t>
  </si>
  <si>
    <t>AD 19.05.0350 (/)</t>
  </si>
  <si>
    <t>AD 19.05.0400 (A)</t>
  </si>
  <si>
    <t>AD 19.05.0450 (/)</t>
  </si>
  <si>
    <t>AD 19.05.0500 (/)</t>
  </si>
  <si>
    <t>AD 19.10.0050 (/)</t>
  </si>
  <si>
    <t>AD 19.15.0050 (/)</t>
  </si>
  <si>
    <t>AD 19.15.0100 (/)</t>
  </si>
  <si>
    <t>AD 19.15.0150 (/)</t>
  </si>
  <si>
    <t>AD 19.20.0050 (/)</t>
  </si>
  <si>
    <t>AD 19.20.0100 (/)</t>
  </si>
  <si>
    <t>AD 19.25.0050 (A)</t>
  </si>
  <si>
    <t>AD 19.25.0051 (/)</t>
  </si>
  <si>
    <t>AD 19.25.0100 (/)</t>
  </si>
  <si>
    <t>AD 19.25.0150 (/)</t>
  </si>
  <si>
    <t>AD 19.25.0200 (/)</t>
  </si>
  <si>
    <t>AD 19.25.0210 (/)</t>
  </si>
  <si>
    <t>AD 19.25.0250 (/)</t>
  </si>
  <si>
    <t>AD 19.25.0300 (A)</t>
  </si>
  <si>
    <t>AD 19.25.0310 (/)</t>
  </si>
  <si>
    <t>AD 19.25.0350 (/)</t>
  </si>
  <si>
    <t>AD 19.25.0400 (A)</t>
  </si>
  <si>
    <t>AD 24.05.0050 (/)</t>
  </si>
  <si>
    <t>AD 24.05.0150 (/)</t>
  </si>
  <si>
    <t>AD 24.05.0200 (/)</t>
  </si>
  <si>
    <t>AD 24.05.0250 (/)</t>
  </si>
  <si>
    <t>AD 24.05.0300 (A)</t>
  </si>
  <si>
    <t>AD 24.05.0350 (/)</t>
  </si>
  <si>
    <t>AD 24.05.0450 (A)</t>
  </si>
  <si>
    <t>AD 24.05.0500 (A)</t>
  </si>
  <si>
    <t>AD 29.05.0050 (B)</t>
  </si>
  <si>
    <t>AD 29.05.0100 (/)</t>
  </si>
  <si>
    <t>AD 29.05.0200 (/)</t>
  </si>
  <si>
    <t>AD 29.05.0300 (/)</t>
  </si>
  <si>
    <t>AD 34.05.0050 (/)</t>
  </si>
  <si>
    <t>AD 34.05.0053 (/)</t>
  </si>
  <si>
    <t>Desemulsibilidade (PMB-580).(desonerado)</t>
  </si>
  <si>
    <t>AD 34.05.0056 (/)</t>
  </si>
  <si>
    <t>AD 34.05.0059 (/)</t>
  </si>
  <si>
    <t>Ponto de Fulgor Cleveland (MB-90).(desonerado)</t>
  </si>
  <si>
    <t>AD 34.05.0062 (/)</t>
  </si>
  <si>
    <t>AD 34.10.0050 (/)</t>
  </si>
  <si>
    <t>Ensaio normal completo (MB-1).(desonerado)</t>
  </si>
  <si>
    <t>AD 34.10.0100 (/)</t>
  </si>
  <si>
    <t>AD 34.15.0050 (A)</t>
  </si>
  <si>
    <t>AD 34.15.0100 (A)</t>
  </si>
  <si>
    <t>AD 34.15.0150 (A)</t>
  </si>
  <si>
    <t>Moldagem e coleta de corpo de prova de concreto e transporte a 50Km, por topo.(desonerado)</t>
  </si>
  <si>
    <t>AD 34.15.0200 (A)</t>
  </si>
  <si>
    <t>Remate e capeamento de corpo de prova, exclusive o transporte.(desonerado)</t>
  </si>
  <si>
    <t>AD 34.20.0050 (/)</t>
  </si>
  <si>
    <t>AD 34.20.0053 (/)</t>
  </si>
  <si>
    <t>Densidade aparente (DPTM-77/63).(desonerado)</t>
  </si>
  <si>
    <t>AD 34.20.0056 (/)</t>
  </si>
  <si>
    <t>AD 34.20.0059 (/)</t>
  </si>
  <si>
    <t>AD 34.20.0062 (/)</t>
  </si>
  <si>
    <t>AD 34.20.0065 (/)</t>
  </si>
  <si>
    <t>AD 34.20.0068 (/)</t>
  </si>
  <si>
    <t>AD 34.20.0071 (/)</t>
  </si>
  <si>
    <t>AD 34.20.0074 (/)</t>
  </si>
  <si>
    <t>AD 34.20.0077 (/)</t>
  </si>
  <si>
    <t>AD 34.25.0050 (/)</t>
  </si>
  <si>
    <t>AD 34.25.0100 (/)</t>
  </si>
  <si>
    <t>AD 34.25.0150 (/)</t>
  </si>
  <si>
    <t>AD 34.25.0200 (/)</t>
  </si>
  <si>
    <t>AD 34.25.0250 (/)</t>
  </si>
  <si>
    <t>AD 34.30.0050 (A)</t>
  </si>
  <si>
    <t>AD 34.30.0150 (/)</t>
  </si>
  <si>
    <t>AD 34.30.0200 (/)</t>
  </si>
  <si>
    <t>AD 34.30.0250 (/)</t>
  </si>
  <si>
    <t>AD 34.30.0300 (/)</t>
  </si>
  <si>
    <t>AD 34.30.0350 (/)</t>
  </si>
  <si>
    <t>AD 34.30.0400 (A)</t>
  </si>
  <si>
    <t>AD 34.35.0050 (A)</t>
  </si>
  <si>
    <t>Amostra indeformada em bloco.(desonerado)</t>
  </si>
  <si>
    <t>AD 34.35.0100 (/)</t>
  </si>
  <si>
    <t>Ensaio de amostra de areia.(desonerado)</t>
  </si>
  <si>
    <t>AD 34.35.0150 (/)</t>
  </si>
  <si>
    <t>AD 34.35.0200 (/)</t>
  </si>
  <si>
    <t>AD 34.35.0250 (/)</t>
  </si>
  <si>
    <t>AD 34.35.0300 (/)</t>
  </si>
  <si>
    <t>AD 34.35.0350 (/)</t>
  </si>
  <si>
    <t>AD 34.35.0400 (/)</t>
  </si>
  <si>
    <t>AD 34.35.0450 (A)</t>
  </si>
  <si>
    <t>AD 34.35.0500 (A)</t>
  </si>
  <si>
    <t>AD 34.35.0550 (/)</t>
  </si>
  <si>
    <t>AD 34.35.0600 (/)</t>
  </si>
  <si>
    <t>AD 34.35.0650 (/)</t>
  </si>
  <si>
    <t>AD 34.35.0700 (/)</t>
  </si>
  <si>
    <t>AD 34.35.0750 (/)</t>
  </si>
  <si>
    <t>AD 34.35.0800 (/)</t>
  </si>
  <si>
    <t>AD 34.35.0850 (/)</t>
  </si>
  <si>
    <t>AD 34.35.0900 (/)</t>
  </si>
  <si>
    <t>AD 34.35.0950 (/)</t>
  </si>
  <si>
    <t>Ensaio triaxial drenado em amostra moldada por CP.(desonerado)</t>
  </si>
  <si>
    <t>AD 34.35.1000 (/)</t>
  </si>
  <si>
    <t>Ensaio triaxial drenado em amostra natural por CP.(desonerado)</t>
  </si>
  <si>
    <t>AD 34.35.1050 (/)</t>
  </si>
  <si>
    <t>AD 34.35.1100 (/)</t>
  </si>
  <si>
    <t>AD 39.05.0050 (/)</t>
  </si>
  <si>
    <t>Ajudante (inclusive encargos sociais).(desonerado)</t>
  </si>
  <si>
    <t>AD 39.05.0056 (/)</t>
  </si>
  <si>
    <t>Almoxarife (inclusive encargos sociais).(desonerado)</t>
  </si>
  <si>
    <t>AD 39.05.0068 (/)</t>
  </si>
  <si>
    <t>Apontador (inclusive encargos sociais).(desonerado)</t>
  </si>
  <si>
    <t>AD 39.05.0074 (/)</t>
  </si>
  <si>
    <t>Auxiliar de almoxarife (inclusive encargos sociais).(desonerado)</t>
  </si>
  <si>
    <t>AD 39.05.0077 (A)</t>
  </si>
  <si>
    <t>Auxiliar de enfermagem (inclusive encargos sociais). (desonerado)</t>
  </si>
  <si>
    <t>AD 39.05.0080 (/)</t>
  </si>
  <si>
    <t>AD 39.05.0086 (/)</t>
  </si>
  <si>
    <t>AD 39.05.0092 (/)</t>
  </si>
  <si>
    <t>AD 39.05.0094 (/)</t>
  </si>
  <si>
    <t>AD 39.05.0098 (/)</t>
  </si>
  <si>
    <t>AD 39.05.0104 (/)</t>
  </si>
  <si>
    <t>Desenhista A (inclusive encargos sociais).(desonerado)</t>
  </si>
  <si>
    <t>AD 39.05.0110 (/)</t>
  </si>
  <si>
    <t>Digitador (inclusive encargos sociais).(desonerado)</t>
  </si>
  <si>
    <t>AD 39.05.0116 (/)</t>
  </si>
  <si>
    <t>Encarregado (inclusive encargos sociais).(desonerado)</t>
  </si>
  <si>
    <t>AD 39.05.0119 (A)</t>
  </si>
  <si>
    <t>Enfermeiro (inclusive encargos sociais). (desonerado)</t>
  </si>
  <si>
    <t>AD 39.05.0122 (/)</t>
  </si>
  <si>
    <t>AD 39.05.0128 (/)</t>
  </si>
  <si>
    <t>AD 39.05.0134 (/)</t>
  </si>
  <si>
    <t>AD 39.05.0138 (A)</t>
  </si>
  <si>
    <t>AD 39.05.0140 (/)</t>
  </si>
  <si>
    <t>AD 39.05.0146 (/)</t>
  </si>
  <si>
    <t>AD 39.05.0149 (A)</t>
  </si>
  <si>
    <t>AD 39.05.0152 (/)</t>
  </si>
  <si>
    <t>Mestre de obra A (inclusive encargos sociais).(desonerado)</t>
  </si>
  <si>
    <t>AD 39.05.0158 (/)</t>
  </si>
  <si>
    <t>Mestre de obra B (inclusive encargos sociais).(desonerado)</t>
  </si>
  <si>
    <t>AD 39.05.0164 (/)</t>
  </si>
  <si>
    <t>AD 39.05.0170 (/)</t>
  </si>
  <si>
    <t>AD 39.05.0173 (/)</t>
  </si>
  <si>
    <t>Motorista operador de reboque e munck (inclusive encargos sociais).(desonerado)</t>
  </si>
  <si>
    <t>AD 39.05.0176 (/)</t>
  </si>
  <si>
    <t>Operador de computador (inclusive encargos sociais).(desonerado)</t>
  </si>
  <si>
    <t>AD 39.05.0182 (/)</t>
  </si>
  <si>
    <t>Programador de computador (inclusive encargos sociais).(desonerado)</t>
  </si>
  <si>
    <t>AD 39.05.0188 (/)</t>
  </si>
  <si>
    <t>AD 39.05.0200 (/)</t>
  </si>
  <si>
    <t>AD 39.05.0206 (/)</t>
  </si>
  <si>
    <t>AD 39.05.0209 (A)</t>
  </si>
  <si>
    <t>AD 39.05.0212 (/)</t>
  </si>
  <si>
    <t>AD 39.05.0218 (A)</t>
  </si>
  <si>
    <t>Vigia (inclusive encargos sociais).(desonerado)</t>
  </si>
  <si>
    <t>AL 04.03.0050 (/)</t>
  </si>
  <si>
    <t>AL 04.05.0050 (/)</t>
  </si>
  <si>
    <t>AL 04.05.0053 (/)</t>
  </si>
  <si>
    <t>AL 04.05.0100 (/)</t>
  </si>
  <si>
    <t>AL 04.05.0150 (/)</t>
  </si>
  <si>
    <t>AL 04.05.0200 (/)</t>
  </si>
  <si>
    <t>AL 04.05.0250 (A)</t>
  </si>
  <si>
    <t>AL 04.10.0050 (/)</t>
  </si>
  <si>
    <t>AL 04.10.0053 (/)</t>
  </si>
  <si>
    <t>AL 04.10.0059 (/)</t>
  </si>
  <si>
    <t>AL 04.10.0103 (/)</t>
  </si>
  <si>
    <t>AL 04.10.0106 (/)</t>
  </si>
  <si>
    <t>AL 04.10.0150 (/)</t>
  </si>
  <si>
    <t>AL 04.10.0152 (/)</t>
  </si>
  <si>
    <t>AL 04.10.0153 (/)</t>
  </si>
  <si>
    <t>AL 04.10.0156 (/)</t>
  </si>
  <si>
    <t>AL 04.10.0200 (/)</t>
  </si>
  <si>
    <t>AL 04.15.0050 (/)</t>
  </si>
  <si>
    <t>AL 04.15.0100 (/)</t>
  </si>
  <si>
    <t>AL 04.15.0103 (/)</t>
  </si>
  <si>
    <t>AL 04.20.0050 (/)</t>
  </si>
  <si>
    <t>AL 04.20.0053 (/)</t>
  </si>
  <si>
    <t>AL 04.20.0056 (/)</t>
  </si>
  <si>
    <t>AL 04.20.0100 (/)</t>
  </si>
  <si>
    <t>AL 04.20.0103 (/)</t>
  </si>
  <si>
    <t>AL 04.20.0150 (/)</t>
  </si>
  <si>
    <t>AL 04.20.0153 (/)</t>
  </si>
  <si>
    <t>AL 04.20.0156 (/)</t>
  </si>
  <si>
    <t>AL 04.20.0200 (/)</t>
  </si>
  <si>
    <t>AL 04.20.0203 (/)</t>
  </si>
  <si>
    <t>AL 04.20.0250 (/)</t>
  </si>
  <si>
    <t>AL 04.20.0253 (/)</t>
  </si>
  <si>
    <t>AL 04.20.0300 (/)</t>
  </si>
  <si>
    <t>AL 04.20.0303 (/)</t>
  </si>
  <si>
    <t>AL 04.20.0350 (/)</t>
  </si>
  <si>
    <t>AL 04.20.0353 (/)</t>
  </si>
  <si>
    <t>AL 04.20.0400 (/)</t>
  </si>
  <si>
    <t>AL 04.20.0450 (/)</t>
  </si>
  <si>
    <t>AL 04.20.0500 (/)</t>
  </si>
  <si>
    <t>AL 04.23.0100 (/)</t>
  </si>
  <si>
    <t>AL 04.23.0200 (/)</t>
  </si>
  <si>
    <t>AL 04.23.0300 (/)</t>
  </si>
  <si>
    <t>AL 04.25.0050 (/)</t>
  </si>
  <si>
    <t>AL 04.25.0053 (/)</t>
  </si>
  <si>
    <t>AL 04.25.0100 (/)</t>
  </si>
  <si>
    <t>AL 04.25.0103 (/)</t>
  </si>
  <si>
    <t>AL 04.25.0250 (/)</t>
  </si>
  <si>
    <t>AL 04.25.0300 (/)</t>
  </si>
  <si>
    <t>AL 04.25.0350 (/)</t>
  </si>
  <si>
    <t>AL 04.25.0353 (/)</t>
  </si>
  <si>
    <t>AL 04.25.0400 (/)</t>
  </si>
  <si>
    <t>AL 04.25.0403 (/)</t>
  </si>
  <si>
    <t>AL 04.25.0450 (/)</t>
  </si>
  <si>
    <t>AL 04.25.0453 (/)</t>
  </si>
  <si>
    <t>AL 04.27.0100 (/)</t>
  </si>
  <si>
    <t>AL 04.29.0100 (/)</t>
  </si>
  <si>
    <t>AL 04.30.0050 (A)</t>
  </si>
  <si>
    <t>AL 04.30.0150 (A)</t>
  </si>
  <si>
    <t>AL 04.30.0200 (/)</t>
  </si>
  <si>
    <t>AL 04.30.0250 (/)</t>
  </si>
  <si>
    <t>AL 04.35.0050 (A)</t>
  </si>
  <si>
    <t>AL 04.35.0100 (/)</t>
  </si>
  <si>
    <t>AL 04.35.0150 (/)</t>
  </si>
  <si>
    <t>AL 09.05.0050 (A)</t>
  </si>
  <si>
    <t>AL 09.05.0100 (A)</t>
  </si>
  <si>
    <t>AL 09.05.0150 (/)</t>
  </si>
  <si>
    <t>AL 09.05.0153 (/)</t>
  </si>
  <si>
    <t>AL 09.05.0156 (/)</t>
  </si>
  <si>
    <t>AL 09.05.0200 (/)</t>
  </si>
  <si>
    <t>AL 09.05.0400 (/)</t>
  </si>
  <si>
    <t>AL 09.05.0450 (/)</t>
  </si>
  <si>
    <t>AL 09.05.0600 (/)</t>
  </si>
  <si>
    <t>AL 09.05.0650 (/)</t>
  </si>
  <si>
    <t>AL 09.05.0750 (/)</t>
  </si>
  <si>
    <t>AL 09.05.0800 (/)</t>
  </si>
  <si>
    <t>AL 09.05.0850 (/)</t>
  </si>
  <si>
    <t>AL 09.05.0950 (/)</t>
  </si>
  <si>
    <t>AL 09.05.1000 (/)</t>
  </si>
  <si>
    <t>AL 09.05.1150 (A)</t>
  </si>
  <si>
    <t>AL 09.05.1200 (/)</t>
  </si>
  <si>
    <t>AL 09.05.2000 (/)</t>
  </si>
  <si>
    <t>AL 09.05.2500 (/)</t>
  </si>
  <si>
    <t>AL 09.05.3000 (/)</t>
  </si>
  <si>
    <t>AL 09.10.0050 (A)</t>
  </si>
  <si>
    <t>AL 09.10.0053 (A)</t>
  </si>
  <si>
    <t>AL 09.10.0100 (/)</t>
  </si>
  <si>
    <t>AL 09.10.0103 (/)</t>
  </si>
  <si>
    <t>AL 09.15.0050 (/)</t>
  </si>
  <si>
    <t>AP 04.05.0100 (/)</t>
  </si>
  <si>
    <t>AP 04.05.0150 (/)</t>
  </si>
  <si>
    <t>AP 04.05.0153 (A)</t>
  </si>
  <si>
    <t>AP 04.05.0200 (/)</t>
  </si>
  <si>
    <t>AP 04.05.0203 (/)</t>
  </si>
  <si>
    <t>AP 04.05.0206 (/)</t>
  </si>
  <si>
    <t>AP 04.05.0209 (/)</t>
  </si>
  <si>
    <t>AP 04.05.0212 (/)</t>
  </si>
  <si>
    <t>AP 04.05.0215 (/)</t>
  </si>
  <si>
    <t>AP 04.05.0250 (/)</t>
  </si>
  <si>
    <t>AP 04.05.0300 (/)</t>
  </si>
  <si>
    <t>AP 04.05.0400 (/)</t>
  </si>
  <si>
    <t>AP 04.05.0450 (/)</t>
  </si>
  <si>
    <t>AP 04.05.0500 (/)</t>
  </si>
  <si>
    <t>AP 04.05.0503 (/)</t>
  </si>
  <si>
    <t>AP 04.05.0509 (/)</t>
  </si>
  <si>
    <t>AP 04.05.0512 (/)</t>
  </si>
  <si>
    <t>AP 04.05.0550 (/)</t>
  </si>
  <si>
    <t>AP 04.05.0553 (/)</t>
  </si>
  <si>
    <t>AP 04.07.0100 (/)</t>
  </si>
  <si>
    <t>AP 04.07.0300 (/)</t>
  </si>
  <si>
    <t>AP 04.07.0800 (/)</t>
  </si>
  <si>
    <t>AP 04.10.0050 (/)</t>
  </si>
  <si>
    <t>AP 04.10.0053 (/)</t>
  </si>
  <si>
    <t>AP 04.10.0100 (/)</t>
  </si>
  <si>
    <t>AP 04.10.0125 (/)</t>
  </si>
  <si>
    <t>AP 04.10.0128 (/)</t>
  </si>
  <si>
    <t>AP 04.10.0131 (/)</t>
  </si>
  <si>
    <t>AP 04.10.0134 (/)</t>
  </si>
  <si>
    <t>AP 04.10.0137 (/)</t>
  </si>
  <si>
    <t>AP 04.10.0150 (A)</t>
  </si>
  <si>
    <t>AP 04.10.0200 (/)</t>
  </si>
  <si>
    <t>AP 04.10.0250 (/)</t>
  </si>
  <si>
    <t>AP 04.10.0253 (/)</t>
  </si>
  <si>
    <t>AP 04.10.0400 (/)</t>
  </si>
  <si>
    <t>AP 04.10.0500 (/)</t>
  </si>
  <si>
    <t>AP 04.10.0600 (/)</t>
  </si>
  <si>
    <t>AP 04.10.0603 (/)</t>
  </si>
  <si>
    <t>AP 04.15.0050 (/)</t>
  </si>
  <si>
    <t>AP 04.15.0101 (/)</t>
  </si>
  <si>
    <t>AP 04.15.0106 (/)</t>
  </si>
  <si>
    <t>AP 04.15.0150 (/)</t>
  </si>
  <si>
    <t>AP 04.15.0200 (/)</t>
  </si>
  <si>
    <t>AP 04.15.0250 (/)</t>
  </si>
  <si>
    <t>AP 04.15.0253 (/)</t>
  </si>
  <si>
    <t>AP 04.15.0300 (/)</t>
  </si>
  <si>
    <t>AP 04.15.0303 (/)</t>
  </si>
  <si>
    <t>AP 04.15.0306 (/)</t>
  </si>
  <si>
    <t>AP 04.15.0350 (/)</t>
  </si>
  <si>
    <t>AP 04.15.0401 (/)</t>
  </si>
  <si>
    <t>AP 04.15.0403 (/)</t>
  </si>
  <si>
    <t>AP 04.15.0406 (/)</t>
  </si>
  <si>
    <t>AP 04.15.0409 (/)</t>
  </si>
  <si>
    <t>AP 04.15.0412 (/)</t>
  </si>
  <si>
    <t>AP 04.15.0415 (/)</t>
  </si>
  <si>
    <t>AP 04.15.0418 (/)</t>
  </si>
  <si>
    <t>AP 04.15.0421 (/)</t>
  </si>
  <si>
    <t>AP 04.15.0424 (/)</t>
  </si>
  <si>
    <t>AP 04.15.0427 (/)</t>
  </si>
  <si>
    <t>AP 04.15.0450 (/)</t>
  </si>
  <si>
    <t>AP 04.15.0500 (/)</t>
  </si>
  <si>
    <t>AP 04.15.0503 (/)</t>
  </si>
  <si>
    <t>AP 04.15.0506 (/)</t>
  </si>
  <si>
    <t>AP 04.15.0550 (/)</t>
  </si>
  <si>
    <t>AP 04.15.0600 (/)</t>
  </si>
  <si>
    <t>AP 04.15.0603 (/)</t>
  </si>
  <si>
    <t>AP 04.15.0650 (/)</t>
  </si>
  <si>
    <t>AP 04.15.0700 (/)</t>
  </si>
  <si>
    <t>AP 04.15.0750 (/)</t>
  </si>
  <si>
    <t>AP 04.15.0800 (/)</t>
  </si>
  <si>
    <t>AP 04.15.0803 (/)</t>
  </si>
  <si>
    <t>AP 04.15.0806 (/)</t>
  </si>
  <si>
    <t>AP 04.20.0100 (/)</t>
  </si>
  <si>
    <t>AP 04.20.0118 (/)</t>
  </si>
  <si>
    <t>AP 04.20.0150 (/)</t>
  </si>
  <si>
    <t>AP 04.20.0153 (/)</t>
  </si>
  <si>
    <t>AP 04.20.0200 (/)</t>
  </si>
  <si>
    <t>AP 04.20.0206 (A)</t>
  </si>
  <si>
    <t>AP 04.20.0230 (/)</t>
  </si>
  <si>
    <t>AP 04.20.0250 (/)</t>
  </si>
  <si>
    <t>AP 04.20.0253 (A)</t>
  </si>
  <si>
    <t>AP 04.20.0300 (/)</t>
  </si>
  <si>
    <t>AP 04.20.0303 (/)</t>
  </si>
  <si>
    <t>AP 04.20.0306 (A)</t>
  </si>
  <si>
    <t>AP 04.20.0400 (/)</t>
  </si>
  <si>
    <t>AP 04.20.0403 (/)</t>
  </si>
  <si>
    <t>AP 04.20.0406 (/)</t>
  </si>
  <si>
    <t>AP 04.20.0409 (/)</t>
  </si>
  <si>
    <t>AP 04.20.0412 (/)</t>
  </si>
  <si>
    <t>AP 04.20.0450 (/)</t>
  </si>
  <si>
    <t>AP 04.20.0500 (/)</t>
  </si>
  <si>
    <t>AP 04.20.0550 (/)</t>
  </si>
  <si>
    <t>AP 04.20.0560 (/)</t>
  </si>
  <si>
    <t>AP 04.20.0570 (/)</t>
  </si>
  <si>
    <t>AP 04.20.0600 (/)</t>
  </si>
  <si>
    <t>AP 04.20.0606 (/)</t>
  </si>
  <si>
    <t>AP 04.20.0650 (/)</t>
  </si>
  <si>
    <t>AP 04.20.0700 (/)</t>
  </si>
  <si>
    <t>AP 04.20.0750 (/)</t>
  </si>
  <si>
    <t>AP 04.20.0753 (A)</t>
  </si>
  <si>
    <t>AP 04.20.0760 (/)</t>
  </si>
  <si>
    <t>AP 04.20.0800 (/)</t>
  </si>
  <si>
    <t>AP 04.20.0840 (/)</t>
  </si>
  <si>
    <t>AP 04.20.0850 (A)</t>
  </si>
  <si>
    <t>AP 04.20.0853 (A)</t>
  </si>
  <si>
    <t>AP 04.20.0871 (A)</t>
  </si>
  <si>
    <t>AP 04.20.0876 (/)</t>
  </si>
  <si>
    <t>AP 04.20.0897 (/)</t>
  </si>
  <si>
    <t>AP 04.20.0900 (/)</t>
  </si>
  <si>
    <t>AP 04.20.0903 (/)</t>
  </si>
  <si>
    <t>AP 04.20.0906 (/)</t>
  </si>
  <si>
    <t>AP 09.05.0050 (A)</t>
  </si>
  <si>
    <t>AP 09.10.0050 (/)</t>
  </si>
  <si>
    <t>AP 09.10.0053 (A)</t>
  </si>
  <si>
    <t>AP 09.15.0010 (/)</t>
  </si>
  <si>
    <t>AP 09.15.0050 (/)</t>
  </si>
  <si>
    <t>AP 09.15.0100 (/)</t>
  </si>
  <si>
    <t>AP 09.20.0050 (/)</t>
  </si>
  <si>
    <t>AP 09.20.0059 (/)</t>
  </si>
  <si>
    <t>AP 09.20.0100 (/)</t>
  </si>
  <si>
    <t>AP 09.20.0103 (/)</t>
  </si>
  <si>
    <t>AP 09.20.0106 (/)</t>
  </si>
  <si>
    <t>AP 09.20.0109 (/)</t>
  </si>
  <si>
    <t>AP 09.25.0005 (/)</t>
  </si>
  <si>
    <t>AP 09.25.0025 (/)</t>
  </si>
  <si>
    <t>AP 09.25.0050 (/)</t>
  </si>
  <si>
    <t>AP 09.25.0100 (/)</t>
  </si>
  <si>
    <t>AP 09.30.0050 (A)</t>
  </si>
  <si>
    <t>AP 09.30.0059 (A)</t>
  </si>
  <si>
    <t>AP 09.35.0050 (/)</t>
  </si>
  <si>
    <t>AP 09.35.0100 (/)</t>
  </si>
  <si>
    <t>AP 09.35.0150 (/)</t>
  </si>
  <si>
    <t>AP 09.35.0200 (/)</t>
  </si>
  <si>
    <t>AP 09.99.0100 (/)</t>
  </si>
  <si>
    <t>AP 09.99.0150 (/)</t>
  </si>
  <si>
    <t>AP 09.99.0200 (/)</t>
  </si>
  <si>
    <t>AP 10.25.0005 (/)</t>
  </si>
  <si>
    <t>AP 10.99.0200 (/)</t>
  </si>
  <si>
    <t>AP 14.05.0050 (/)</t>
  </si>
  <si>
    <t>AP 14.05.0100 (/)</t>
  </si>
  <si>
    <t>AP 14.05.0150 (/)</t>
  </si>
  <si>
    <t>AP 14.10.0050 (/)</t>
  </si>
  <si>
    <t>AP 19.05.0050 (/)</t>
  </si>
  <si>
    <t>AP 19.05.0100 (/)</t>
  </si>
  <si>
    <t>AP 19.05.0140 (/)</t>
  </si>
  <si>
    <t>AP 19.05.0150 (/)</t>
  </si>
  <si>
    <t>AP 19.05.0200 (/)</t>
  </si>
  <si>
    <t>AP 24.05.0050 (/)</t>
  </si>
  <si>
    <t>AP 24.05.0100 (/)</t>
  </si>
  <si>
    <t>AP 29.05.0051 (/)</t>
  </si>
  <si>
    <t>AP 29.05.0101 (/)</t>
  </si>
  <si>
    <t>AP 29.05.0300 (/)</t>
  </si>
  <si>
    <t>AP 34.05.0050 (/)</t>
  </si>
  <si>
    <t>AP 34.05.0100 (/)</t>
  </si>
  <si>
    <t>AP 34.05.0103 (/)</t>
  </si>
  <si>
    <t>AP 34.10.0050 (/)</t>
  </si>
  <si>
    <t>AP 34.10.0100 (/)</t>
  </si>
  <si>
    <t>AP 34.10.0150 (/)</t>
  </si>
  <si>
    <t>AP 34.15.0050 (/)</t>
  </si>
  <si>
    <t>AP 34.15.0100 (/)</t>
  </si>
  <si>
    <t>AP 39.05.0050 (A)</t>
  </si>
  <si>
    <t>AP 39.05.0100 (A)</t>
  </si>
  <si>
    <t>AP 39.05.0150 (A)</t>
  </si>
  <si>
    <t>AP 39.05.0200 (A)</t>
  </si>
  <si>
    <t>AP 44.05.0050 (/)</t>
  </si>
  <si>
    <t>AP 44.05.0100 (/)</t>
  </si>
  <si>
    <t>AP 44.05.0103 (/)</t>
  </si>
  <si>
    <t>AP 44.05.0106 (/)</t>
  </si>
  <si>
    <t>AP 44.05.0150 (/)</t>
  </si>
  <si>
    <t>AP 44.05.0153 (/)</t>
  </si>
  <si>
    <t>AP 44.05.0156 (/)</t>
  </si>
  <si>
    <t>AP 44.05.0159 (/)</t>
  </si>
  <si>
    <t>AP 49.05.0040 (A)</t>
  </si>
  <si>
    <t>AP 49.05.0050 (/)</t>
  </si>
  <si>
    <t>AP 49.05.0053 (/)</t>
  </si>
  <si>
    <t>AP 49.05.0056 (/)</t>
  </si>
  <si>
    <t>AP 49.05.0059 (/)</t>
  </si>
  <si>
    <t>AP 49.05.0062 (/)</t>
  </si>
  <si>
    <t>AP 49.05.0065 (/)</t>
  </si>
  <si>
    <t>AP 49.05.0068 (/)</t>
  </si>
  <si>
    <t>AP 49.05.0071 (/)</t>
  </si>
  <si>
    <t>AP 49.05.0074 (/)</t>
  </si>
  <si>
    <t>AP 49.05.0150 (/)</t>
  </si>
  <si>
    <t>AP 49.05.0153 (A)</t>
  </si>
  <si>
    <t>AP 49.05.0250 (A)</t>
  </si>
  <si>
    <t>AP 49.05.0253 (/)</t>
  </si>
  <si>
    <t>AP 49.05.0256 (/)</t>
  </si>
  <si>
    <t>AP 49.05.0300 (/)</t>
  </si>
  <si>
    <t>AP 49.05.0500 (/)</t>
  </si>
  <si>
    <t>AP 49.05.0503 (/)</t>
  </si>
  <si>
    <t>AP 49.05.0550 (/)</t>
  </si>
  <si>
    <t>AP 49.05.0600 (/)</t>
  </si>
  <si>
    <t>AP 49.05.0650 (/)</t>
  </si>
  <si>
    <t>AP 54.05.0050 (A)</t>
  </si>
  <si>
    <t>AP 54.05.0100 (A)</t>
  </si>
  <si>
    <t>AP 54.05.0150 (A)</t>
  </si>
  <si>
    <t>AP 59.05.0050 (/)</t>
  </si>
  <si>
    <t>AP 64.05.0100 (/)</t>
  </si>
  <si>
    <t>AP 64.05.0203 (/)</t>
  </si>
  <si>
    <t>AP 64.05.0240 (/)</t>
  </si>
  <si>
    <t>AP 64.05.0250 (/)</t>
  </si>
  <si>
    <t>AP 98.99.0050 (/)</t>
  </si>
  <si>
    <t>AP 98.99.0100 (/)</t>
  </si>
  <si>
    <t>AP 98.99.0112 (A)</t>
  </si>
  <si>
    <t>AP 98.99.0115 (A)</t>
  </si>
  <si>
    <t>BP 04.05.0025 (/)</t>
  </si>
  <si>
    <t>BP 04.05.0050 (/)</t>
  </si>
  <si>
    <t>BP 04.05.0053 (/)</t>
  </si>
  <si>
    <t>BP 04.05.0056 (/)</t>
  </si>
  <si>
    <t>BP 04.05.0059 (/)</t>
  </si>
  <si>
    <t>BP 04.05.0100 (A)</t>
  </si>
  <si>
    <t>BP 04.05.0103 (A)</t>
  </si>
  <si>
    <t>BP 04.05.0150 (/)</t>
  </si>
  <si>
    <t>BP 04.05.0200 (A)</t>
  </si>
  <si>
    <t>BP 04.05.0250 (A)</t>
  </si>
  <si>
    <t>BP 04.05.0300 (A)</t>
  </si>
  <si>
    <t>BP 04.05.0350 (/)</t>
  </si>
  <si>
    <t>BP 04.05.0353 (/)</t>
  </si>
  <si>
    <t>BP 04.05.0400 (A)</t>
  </si>
  <si>
    <t>BP 04.05.0450 (B)</t>
  </si>
  <si>
    <t>BP 04.10.0100 (B)</t>
  </si>
  <si>
    <t>BP 04.10.0500 (B)</t>
  </si>
  <si>
    <t>BP 09.05.0050 (A)</t>
  </si>
  <si>
    <t>BP 09.05.0100 (A)</t>
  </si>
  <si>
    <t>BP 09.05.0150 (/)</t>
  </si>
  <si>
    <t>BP 09.05.0170 (/)</t>
  </si>
  <si>
    <t>BP 09.05.0200 (/)</t>
  </si>
  <si>
    <t>BP 09.05.0250 (/)</t>
  </si>
  <si>
    <t>BP 09.05.0300 (/)</t>
  </si>
  <si>
    <t>BP 09.05.0303 (/)</t>
  </si>
  <si>
    <t>BP 09.05.0350 (/)</t>
  </si>
  <si>
    <t>BP 09.05.0355 (/)</t>
  </si>
  <si>
    <t>BP 09.05.0400 (B)</t>
  </si>
  <si>
    <t>BP 09.05.0450 (/)</t>
  </si>
  <si>
    <t>BP 09.05.0500 (/)</t>
  </si>
  <si>
    <t>BP 09.05.0550 (/)</t>
  </si>
  <si>
    <t>BP 09.05.0600 (A)</t>
  </si>
  <si>
    <t>BP 09.05.0650 (/)</t>
  </si>
  <si>
    <t>BP 09.05.0651 (/)</t>
  </si>
  <si>
    <t>BP 09.05.0653 (B)</t>
  </si>
  <si>
    <t>BP 09.05.0656 (/)</t>
  </si>
  <si>
    <t>BP 09.05.0659 (/)</t>
  </si>
  <si>
    <t>BP 09.05.0670 (/)</t>
  </si>
  <si>
    <t>BP 09.05.0700 (A)</t>
  </si>
  <si>
    <t>BP 09.05.0703 (A)</t>
  </si>
  <si>
    <t>BP 09.05.0715 (/)</t>
  </si>
  <si>
    <t>BP 09.05.0725 (/)</t>
  </si>
  <si>
    <t>BP 09.05.0750 (/)</t>
  </si>
  <si>
    <t>BP 09.05.0800 (/)</t>
  </si>
  <si>
    <t>BP 09.05.0850 (/)</t>
  </si>
  <si>
    <t>Tratamento superficial antiderrapante mediante agente aglutinante de resina epoxi e agregado. (desonerado)</t>
  </si>
  <si>
    <t>BP 09.10.0050 (B)</t>
  </si>
  <si>
    <t>BP 09.10.0500 (C)</t>
  </si>
  <si>
    <t>BP 09.10.0600 (/)</t>
  </si>
  <si>
    <t>BP 09.15.0050 (A)</t>
  </si>
  <si>
    <t>BP 09.15.0100 (/)</t>
  </si>
  <si>
    <t>BP 09.15.0150 (/)</t>
  </si>
  <si>
    <t>BP 09.15.0200 (/)</t>
  </si>
  <si>
    <t>BP 09.20.0050 (A)</t>
  </si>
  <si>
    <t>BP 09.20.0100 (A)</t>
  </si>
  <si>
    <t>BP 09.20.0103 (A)</t>
  </si>
  <si>
    <t>BP 09.20.0150 (/)</t>
  </si>
  <si>
    <t>BP 09.20.0153 (/)</t>
  </si>
  <si>
    <t>BP 09.20.0300 (A)</t>
  </si>
  <si>
    <t>BP 09.20.0350 (/)</t>
  </si>
  <si>
    <t>BP 09.20.0353 (/)</t>
  </si>
  <si>
    <t>BP 09.20.0356 (/)</t>
  </si>
  <si>
    <t>BP 09.20.0359 (/)</t>
  </si>
  <si>
    <t>BP 09.20.0362 (/)</t>
  </si>
  <si>
    <t>BP 09.20.0365 (/)</t>
  </si>
  <si>
    <t>BP 09.20.0368 (/)</t>
  </si>
  <si>
    <t>BP 09.25.0050 (/)</t>
  </si>
  <si>
    <t>BP 09.25.0100 (/)</t>
  </si>
  <si>
    <t>BP 09.25.0103 (/)</t>
  </si>
  <si>
    <t>BP 09.25.0150 (/)</t>
  </si>
  <si>
    <t>BP 09.25.0153 (/)</t>
  </si>
  <si>
    <t>BP 09.25.0156 (/)</t>
  </si>
  <si>
    <t>BP 09.25.0200 (A)</t>
  </si>
  <si>
    <t>BP 09.25.0250 (/)</t>
  </si>
  <si>
    <t>BP 09.25.0253 (/)</t>
  </si>
  <si>
    <t>BP 09.25.0303 (/)</t>
  </si>
  <si>
    <t>BP 14.05.0051 (/)</t>
  </si>
  <si>
    <t>BP 14.05.0060 (A)</t>
  </si>
  <si>
    <t>BP 14.05.0100 (B)</t>
  </si>
  <si>
    <t>BP 19.05.0050 (/)</t>
  </si>
  <si>
    <t>BP 19.05.0053 (/)</t>
  </si>
  <si>
    <t>BP 19.05.0100 (/)</t>
  </si>
  <si>
    <t>BP 19.10.0050 (B)</t>
  </si>
  <si>
    <t>BP 19.10.0053 (B)</t>
  </si>
  <si>
    <t>BP 19.10.0100 (B)</t>
  </si>
  <si>
    <t>BP 19.10.0150 (A)</t>
  </si>
  <si>
    <t>BP 19.10.0200 (B)</t>
  </si>
  <si>
    <t>BP 19.10.0250 (A)</t>
  </si>
  <si>
    <t>BP 19.10.0300 (/)</t>
  </si>
  <si>
    <t>BP 19.15.0050 (A)</t>
  </si>
  <si>
    <t>BP 19.15.0053 (B)</t>
  </si>
  <si>
    <t>BP 19.15.0056 (A)</t>
  </si>
  <si>
    <t>BP 19.15.0059 (A)</t>
  </si>
  <si>
    <t>BP 19.15.0065 (/)</t>
  </si>
  <si>
    <t>BP 19.20.0050 (A)</t>
  </si>
  <si>
    <t>BP 19.20.0053 (B)</t>
  </si>
  <si>
    <t>BP 19.25.0050 (A)</t>
  </si>
  <si>
    <t>BP 19.25.0100 (/)</t>
  </si>
  <si>
    <t>BP 19.25.0150 (/)</t>
  </si>
  <si>
    <t>BP 19.25.0200 (/)</t>
  </si>
  <si>
    <t>Sarjeta de concreto simples (fck=15MPa), moldada no local, conforme Caderno de Encargos - PCRJ, medindo 0,30m de largura e 0,15m de espessura, inclusive o fornecimento de todos os materiais.(desonerado)</t>
  </si>
  <si>
    <t>BP 19.30.0050 (/)</t>
  </si>
  <si>
    <t>Levantamento e reassentamento de meio-fio.(desonerado)</t>
  </si>
  <si>
    <t>BP 19.30.0053 (/)</t>
  </si>
  <si>
    <t>BP 19.30.0100 (/)</t>
  </si>
  <si>
    <t>Reassentamento de meio-fio.(desonerado)</t>
  </si>
  <si>
    <t>BP 19.30.0103 (/)</t>
  </si>
  <si>
    <t>CE 04.05.0050 (/)</t>
  </si>
  <si>
    <t>CE 04.10.0010 (/)</t>
  </si>
  <si>
    <t>CE 04.10.0056 (/)</t>
  </si>
  <si>
    <t>CE 04.10.0062 (/)</t>
  </si>
  <si>
    <t>CE 04.10.0068 (/)</t>
  </si>
  <si>
    <t>CE 04.10.0074 (/)</t>
  </si>
  <si>
    <t>CE 04.10.0077 (/)</t>
  </si>
  <si>
    <t>CE 04.10.0080 (/)</t>
  </si>
  <si>
    <t>CE 04.10.0086 (/)</t>
  </si>
  <si>
    <t>CE 04.10.0092 (/)</t>
  </si>
  <si>
    <t>CE 04.10.0104 (/)</t>
  </si>
  <si>
    <t>CE 04.10.0110 (/)</t>
  </si>
  <si>
    <t>CE 04.10.0116 (/)</t>
  </si>
  <si>
    <t>CE 04.10.0122 (/)</t>
  </si>
  <si>
    <t>CE 04.10.0128 (/)</t>
  </si>
  <si>
    <t>CE 04.10.0134 (/)</t>
  </si>
  <si>
    <t>CE 04.10.0146 (/)</t>
  </si>
  <si>
    <t>CE 04.10.0152 (/)</t>
  </si>
  <si>
    <t>CE 04.10.0158 (/)</t>
  </si>
  <si>
    <t>CE 04.10.0164 (/)</t>
  </si>
  <si>
    <t>CE 04.10.0170 (/)</t>
  </si>
  <si>
    <t>CE 04.10.0176 (/)</t>
  </si>
  <si>
    <t>CE 04.10.0182 (/)</t>
  </si>
  <si>
    <t>CE 04.10.0188 (/)</t>
  </si>
  <si>
    <t>CE 04.10.0192 (/)</t>
  </si>
  <si>
    <t>Laboratorista especializado em solos - A(desonerado)</t>
  </si>
  <si>
    <t>CE 04.10.0194 (/)</t>
  </si>
  <si>
    <t>CE 04.10.0200 (/)</t>
  </si>
  <si>
    <t>CE 04.10.0206 (/)</t>
  </si>
  <si>
    <t>CE 04.10.0212 (/)</t>
  </si>
  <si>
    <t>CE 04.10.0218 (/)</t>
  </si>
  <si>
    <t>CE 04.10.0224 (/)</t>
  </si>
  <si>
    <t>CE 04.10.0242 (/)</t>
  </si>
  <si>
    <t>CE 04.10.0248 (/)</t>
  </si>
  <si>
    <t>CE 04.10.0254 (/)</t>
  </si>
  <si>
    <t>CI 04.05.0050 (/)</t>
  </si>
  <si>
    <t>CI 04.05.0100 (/)</t>
  </si>
  <si>
    <t>CI 04.05.0150 (A)</t>
  </si>
  <si>
    <t>CI 04.05.0200 (/)</t>
  </si>
  <si>
    <t>CI 04.10.0050 (/)</t>
  </si>
  <si>
    <t>CI 04.10.0100 (/)</t>
  </si>
  <si>
    <t>CI 04.10.0150 (A)</t>
  </si>
  <si>
    <t>CI 04.10.0200 (/)</t>
  </si>
  <si>
    <t>CI 04.15.0050 (/)</t>
  </si>
  <si>
    <t>CI 04.15.0100 (/)</t>
  </si>
  <si>
    <t>CI 04.20.0050 (/)</t>
  </si>
  <si>
    <t>CI 04.20.0100 (/)</t>
  </si>
  <si>
    <t>CI 04.20.0150 (/)</t>
  </si>
  <si>
    <t>CI 04.20.0200 (/)</t>
  </si>
  <si>
    <t>CI 04.20.0250 (/)</t>
  </si>
  <si>
    <t>CI 04.20.0300 (/)</t>
  </si>
  <si>
    <t>CI 04.20.0350 (/)</t>
  </si>
  <si>
    <t>CI 04.20.0400 (/)</t>
  </si>
  <si>
    <t>CI 04.25.0050 (/)</t>
  </si>
  <si>
    <t>CI 04.25.0100 (/)</t>
  </si>
  <si>
    <t>CI 04.30.0050 (/)</t>
  </si>
  <si>
    <t>CI 04.30.0053 (/)</t>
  </si>
  <si>
    <t>CI 04.30.0056 (/)</t>
  </si>
  <si>
    <t>CI 04.30.0100 (/)</t>
  </si>
  <si>
    <t>CI 04.30.0150 (/)</t>
  </si>
  <si>
    <t>CI 04.30.0250 (/)</t>
  </si>
  <si>
    <t>CI 04.30.0300 (/)</t>
  </si>
  <si>
    <t>CI 04.30.0303 (/)</t>
  </si>
  <si>
    <t>CI 04.30.0350 (/)</t>
  </si>
  <si>
    <t>CI 04.35.0050 (A)</t>
  </si>
  <si>
    <t>CI 04.35.0203 (/)</t>
  </si>
  <si>
    <t>CI 04.37.0100 (A)</t>
  </si>
  <si>
    <t>CI 04.37.0150 (A)</t>
  </si>
  <si>
    <t>CI 04.37.0200 (A)</t>
  </si>
  <si>
    <t>CI 04.40.0100 (/)</t>
  </si>
  <si>
    <t>CI 04.40.0150 (/)</t>
  </si>
  <si>
    <t>CI 04.40.0200 (/)</t>
  </si>
  <si>
    <t>CI 04.40.0203 (/)</t>
  </si>
  <si>
    <t>CI 04.40.0250 (/)</t>
  </si>
  <si>
    <t>CI 04.40.0253 (/)</t>
  </si>
  <si>
    <t>CI 04.40.0350 (/)</t>
  </si>
  <si>
    <t>CI 04.40.0353 (/)</t>
  </si>
  <si>
    <t>CI 04.40.0400 (A)</t>
  </si>
  <si>
    <t>CI 04.40.0403 (A)</t>
  </si>
  <si>
    <t>CI 04.43.0050 (/)</t>
  </si>
  <si>
    <t>CI 04.43.0100 (/)</t>
  </si>
  <si>
    <t>CI 04.45.0050 (/)</t>
  </si>
  <si>
    <t>CI 04.45.0100 (/)</t>
  </si>
  <si>
    <t>CI 04.45.0106 (/)</t>
  </si>
  <si>
    <t>CI 04.45.0150 (/)</t>
  </si>
  <si>
    <t>CI 04.45.0156 (A)</t>
  </si>
  <si>
    <t>CI 04.45.0200 (A)</t>
  </si>
  <si>
    <t>CI 04.45.0250 (/)</t>
  </si>
  <si>
    <t>CI 04.45.0253 (/)</t>
  </si>
  <si>
    <t>CI 04.45.0256 (/)</t>
  </si>
  <si>
    <t>CI 04.45.0262 (/)</t>
  </si>
  <si>
    <t>CI 04.45.0300 (/)</t>
  </si>
  <si>
    <t>CI 04.45.0350 (/)</t>
  </si>
  <si>
    <t>CI 04.50.0050 (/)</t>
  </si>
  <si>
    <t>CI 04.50.0100 (/)</t>
  </si>
  <si>
    <t>CI 04.55.0050 (A)</t>
  </si>
  <si>
    <t>CI 04.55.0100 (A)</t>
  </si>
  <si>
    <t>CI 04.55.0150 (A)</t>
  </si>
  <si>
    <t>CI 04.55.0200 (/)</t>
  </si>
  <si>
    <t>CI 04.55.0220 (/)</t>
  </si>
  <si>
    <t>CI 04.55.0223 (/)</t>
  </si>
  <si>
    <t>CI 04.55.0250 (/)</t>
  </si>
  <si>
    <t>CI 04.55.0300 (/)</t>
  </si>
  <si>
    <t>CI 04.55.0350 (/)</t>
  </si>
  <si>
    <t>CI 04.60.0050 (A)</t>
  </si>
  <si>
    <t>CI 04.60.0100 (/)</t>
  </si>
  <si>
    <t>CI 04.65.0050 (A)</t>
  </si>
  <si>
    <t>CI 04.70.0100 (/)</t>
  </si>
  <si>
    <t>CI 04.70.0150 (/)</t>
  </si>
  <si>
    <t>CI 04.70.0500 (/)</t>
  </si>
  <si>
    <t>CI 04.75.0100 (/)</t>
  </si>
  <si>
    <t>CI 09.05.0050 (/)</t>
  </si>
  <si>
    <t>CI 09.05.0053 (/)</t>
  </si>
  <si>
    <t>CI 09.05.0100 (A)</t>
  </si>
  <si>
    <t>CI 09.05.0121 (A)</t>
  </si>
  <si>
    <t>CI 09.05.0150 (/)</t>
  </si>
  <si>
    <t>CI 09.05.0153 (/)</t>
  </si>
  <si>
    <t>CI 09.05.0200 (/)</t>
  </si>
  <si>
    <t>CI 09.05.0250 (/)</t>
  </si>
  <si>
    <t>CI 09.05.0300 (A)</t>
  </si>
  <si>
    <t>CI 14.05.0050 (/)</t>
  </si>
  <si>
    <t>CI 14.05.0100 (/)</t>
  </si>
  <si>
    <t>CI 14.05.0125 (/)</t>
  </si>
  <si>
    <t>CI 14.05.0150 (/)</t>
  </si>
  <si>
    <t>CI 14.05.0200 (B)</t>
  </si>
  <si>
    <t>CI 14.05.0250 (/)</t>
  </si>
  <si>
    <t>CI 14.05.0300 (/)</t>
  </si>
  <si>
    <t>CI 14.05.0350 (/)</t>
  </si>
  <si>
    <t>CI 14.05.0400 (/)</t>
  </si>
  <si>
    <t>CI 14.05.0450 (A)</t>
  </si>
  <si>
    <t>CI 14.05.0453 (/)</t>
  </si>
  <si>
    <t>CI 14.05.0500 (A)</t>
  </si>
  <si>
    <t>CI 14.05.0550 (/)</t>
  </si>
  <si>
    <t>CI 14.05.0600 (/)</t>
  </si>
  <si>
    <t>CI 14.05.0650 (/)</t>
  </si>
  <si>
    <t>CI 14.05.0700 (/)</t>
  </si>
  <si>
    <t>CI 14.05.0750 (A)</t>
  </si>
  <si>
    <t>CI 14.05.0800 (/)</t>
  </si>
  <si>
    <t>CI 14.05.0850 (B)</t>
  </si>
  <si>
    <t>CI 14.05.0900 (/)</t>
  </si>
  <si>
    <t>CI 14.05.0950 (/)</t>
  </si>
  <si>
    <t>CI 19.05.0050 (A)</t>
  </si>
  <si>
    <t>CI 19.05.0100 (/)</t>
  </si>
  <si>
    <t>CI 19.05.0150 (/)</t>
  </si>
  <si>
    <t>CI 19.05.0200 (/)</t>
  </si>
  <si>
    <t>CI 19.05.0250 (/)</t>
  </si>
  <si>
    <t>CO 04.05.0050 (A)</t>
  </si>
  <si>
    <t>CO 04.05.0100 (A)</t>
  </si>
  <si>
    <t>CO 04.05.0150 (A)</t>
  </si>
  <si>
    <t>CO 04.05.0200 (A)</t>
  </si>
  <si>
    <t>CO 04.05.0250 (/)</t>
  </si>
  <si>
    <t>CO 04.05.0300 (/)</t>
  </si>
  <si>
    <t>CO 04.05.0350 (B)</t>
  </si>
  <si>
    <t>CO 04.05.0400 (A)</t>
  </si>
  <si>
    <t>CO 04.05.0450 (A)</t>
  </si>
  <si>
    <t>CO 04.05.0500 (A)</t>
  </si>
  <si>
    <t>CO 04.05.0550 (A)</t>
  </si>
  <si>
    <t>CO 04.05.0600 (A)</t>
  </si>
  <si>
    <t>CO 04.05.0650 (A)</t>
  </si>
  <si>
    <t>CO 04.05.0700 (/)</t>
  </si>
  <si>
    <t>Torre para guincho, com prumos de madeira serrada, prancha de (1,50x1,60)m, inclusive fornecimento do cabo, montagem e desmontagem de torre e do guincho, exclusive fornecimento do guincho.(desonerado)</t>
  </si>
  <si>
    <t>CO 04.10.0050 (/)</t>
  </si>
  <si>
    <t>CO 04.10.0100 (A)</t>
  </si>
  <si>
    <t>CO 04.10.0150 (/)</t>
  </si>
  <si>
    <t>CO 04.10.0200 (/)</t>
  </si>
  <si>
    <t>CO 04.10.0250 (/)</t>
  </si>
  <si>
    <t>CO 04.10.0300 (/)</t>
  </si>
  <si>
    <t>CO 04.10.0325 (/)</t>
  </si>
  <si>
    <t>CO 04.10.0350 (/)</t>
  </si>
  <si>
    <t>CO 04.10.0400 (A)</t>
  </si>
  <si>
    <t>CO 04.10.0450 (A)</t>
  </si>
  <si>
    <t>CO 04.10.0475 (/)</t>
  </si>
  <si>
    <t>CO 04.10.0500 (/)</t>
  </si>
  <si>
    <t>CO 04.10.0550 (/)</t>
  </si>
  <si>
    <t>CO 04.10.0600 (A)</t>
  </si>
  <si>
    <t>CO 04.15.0050 (/)</t>
  </si>
  <si>
    <t>Montagem e desmontagem de andaime tubular.(desonerado)</t>
  </si>
  <si>
    <t>CO 04.15.0100 (/)</t>
  </si>
  <si>
    <t>CO 04.15.0150 (/)</t>
  </si>
  <si>
    <t>CO 04.15.0200 (/)</t>
  </si>
  <si>
    <t>Desmontagem e remontagem de andaimes suspensos pendentes da estrutura.(desonerado)</t>
  </si>
  <si>
    <t>CO 04.15.0250 (/)</t>
  </si>
  <si>
    <t>CO 04.15.0300 (/)</t>
  </si>
  <si>
    <t>CO 04.20.0050 (/)</t>
  </si>
  <si>
    <t>CO 09.05.0050 (/)</t>
  </si>
  <si>
    <t>Montagem ou desmontagem de andaime tipo flutuante, com plataforma.(desonerado)</t>
  </si>
  <si>
    <t>DR 04.05.0050 (/)</t>
  </si>
  <si>
    <t>DR 04.05.0100 (/)</t>
  </si>
  <si>
    <t>DR 04.05.0125 (/)</t>
  </si>
  <si>
    <t>DR 04.05.0150 (/)</t>
  </si>
  <si>
    <t>DR 04.05.0200 (/)</t>
  </si>
  <si>
    <t>DR 04.10.0050 (/)</t>
  </si>
  <si>
    <t>DR 04.10.0100 (/)</t>
  </si>
  <si>
    <t>DR 04.10.0200 (/)</t>
  </si>
  <si>
    <t>DR 04.15.0050 (/)</t>
  </si>
  <si>
    <t>DR 04.15.0100 (/)</t>
  </si>
  <si>
    <t>DR 04.15.0150 (/)</t>
  </si>
  <si>
    <t>DR 04.15.0200 (/)</t>
  </si>
  <si>
    <t>DR 04.20.0050 (/)</t>
  </si>
  <si>
    <t>DR 04.20.0100 (/)</t>
  </si>
  <si>
    <t>DR 04.20.0150 (/)</t>
  </si>
  <si>
    <t>DR 04.20.0200 (/)</t>
  </si>
  <si>
    <t>DR 04.20.0250 (/)</t>
  </si>
  <si>
    <t>DR 04.20.0300 (/)</t>
  </si>
  <si>
    <t>DR 04.20.0350 (/)</t>
  </si>
  <si>
    <t>DR 04.20.0400 (/)</t>
  </si>
  <si>
    <t>DR 04.20.0450 (/)</t>
  </si>
  <si>
    <t>DR 04.20.0500 (/)</t>
  </si>
  <si>
    <t>DR 04.20.0550 (/)</t>
  </si>
  <si>
    <t>DR 04.25.0050 (/)</t>
  </si>
  <si>
    <t>DR 04.25.0100 (/)</t>
  </si>
  <si>
    <t>DR 04.25.0150 (/)</t>
  </si>
  <si>
    <t>DR 04.25.0170 (/)</t>
  </si>
  <si>
    <t>Tubo de concreto armado, classe PA-2, para galerias de aguas pluviais, com diametro de 0,70m, aterro e compactacao ate a geratriz superior do tubo; inclusive fornecimento do material para rejuntamento com argamassa de cimento e areia no traco 1:4. Fornecimento e assentamento. (Desonerado).</t>
  </si>
  <si>
    <t>DR 04.25.0180 (/)</t>
  </si>
  <si>
    <t>Tubo de concreto armado, classe PA-2, para galerias de aguas pluviais, com diametro de 0,80m, aterro e compactacao ate a geratriz superior do tubo; inclusive fornecimento do material para rejuntamento com argamassa de cimento e areia no traco 1:4. Fornecimento e assentamento. (Desonerado)</t>
  </si>
  <si>
    <t>DR 04.25.0190 (/)</t>
  </si>
  <si>
    <t>Tubo de concreto armado, classe PA-2, para galerias de aguas pluviais, com diametro de 0,90m, aterro e compactacao ate a geratriz superior do tubo; inclusive fornecimento do material para rejuntamento com argamassa de cimento e areia no traco 1:4. Fornecimento e assentamento. (Desonerado)</t>
  </si>
  <si>
    <t>DR 04.25.0200 (/)</t>
  </si>
  <si>
    <t>DR 04.25.0250 (/)</t>
  </si>
  <si>
    <t>Tubo de concreto armado, classe PA-2, para galerias de aguas pluviais, com diametro de 1,20m, aterro e compactacao ate a geratriz superior do tubo; inclusive fornecimento do material para rejuntamento com argamassa de cimento e areia no traco 1:4. Fornecimento e assentamento. (Desonerado)</t>
  </si>
  <si>
    <t>DR 04.25.0300 (/)</t>
  </si>
  <si>
    <t>Tubo de concreto armado, classe PA-2, para galerias de aguas pluviais, com diametro de 1,50m, aterro e compactacao ate a geratriz superior do tubo; inclusive fornecimento do material para rejuntamento com argamassa de cimento e areia no traco 1:4. Fornecimento e assentamento. (Desonerado)</t>
  </si>
  <si>
    <t>DR 04.25.0350 (/)</t>
  </si>
  <si>
    <t>Tubo de concreto armado, classe PA-2, para galerias de aguas pluviais, com diametro de 2,00m, aterro e compactacao ate a geratriz superior do tubo; inclusive fornecimento do material para rejuntamento com argamassa de cimento e areia no traco 1:4. Fornecimento e assentamento. (Desonerado)</t>
  </si>
  <si>
    <t>DR 04.27.0300 (/)</t>
  </si>
  <si>
    <t>DR 04.27.0400 (/)</t>
  </si>
  <si>
    <t>DR 04.27.0500 (/)</t>
  </si>
  <si>
    <t>DR 04.27.0600 (/)</t>
  </si>
  <si>
    <t>DR 04.27.0700 (/)</t>
  </si>
  <si>
    <t>DR 04.27.0901 (/)</t>
  </si>
  <si>
    <t>DR 04.30.0050 (/)</t>
  </si>
  <si>
    <t>DR 04.30.0100 (/)</t>
  </si>
  <si>
    <t>DR 04.30.0150 (/)</t>
  </si>
  <si>
    <t>DR 04.30.0200 (/)</t>
  </si>
  <si>
    <t>DR 04.30.0250 (/)</t>
  </si>
  <si>
    <t>DR 04.35.0050 (/)</t>
  </si>
  <si>
    <t>DR 04.35.0100 (/)</t>
  </si>
  <si>
    <t>DR 04.35.0150 (/)</t>
  </si>
  <si>
    <t>DR 04.40.0050 (/)</t>
  </si>
  <si>
    <t>DR 04.40.0100 (/)</t>
  </si>
  <si>
    <t>DR 04.40.0150 (/)</t>
  </si>
  <si>
    <t>DR 04.40.0200 (/)</t>
  </si>
  <si>
    <t>DR 04.40.0250 (/)</t>
  </si>
  <si>
    <t>DR 04.41.0100 (/)</t>
  </si>
  <si>
    <t>DR 04.41.0150 (/)</t>
  </si>
  <si>
    <t>DR 04.45.0050 (A)</t>
  </si>
  <si>
    <t>DR 04.45.0053 (A)</t>
  </si>
  <si>
    <t>DR 04.45.0056 (A)</t>
  </si>
  <si>
    <t>DR 04.45.0100 (/)</t>
  </si>
  <si>
    <t>DR 04.45.0103 (/)</t>
  </si>
  <si>
    <t>DR 04.45.0106 (/)</t>
  </si>
  <si>
    <t>DR 04.45.0150 (A)</t>
  </si>
  <si>
    <t>DR 04.45.0153 (/)</t>
  </si>
  <si>
    <t>DR 04.45.0156 (/)</t>
  </si>
  <si>
    <t>DR 04.45.0200 (A)</t>
  </si>
  <si>
    <t>DR 04.45.0203 (A)</t>
  </si>
  <si>
    <t>DR 04.45.0206 (A)</t>
  </si>
  <si>
    <t>DR 04.45.0209 (A)</t>
  </si>
  <si>
    <t>DR 04.45.0212 (A)</t>
  </si>
  <si>
    <t>DR 04.50.0050 (/)</t>
  </si>
  <si>
    <t>DR 04.50.0053 (/)</t>
  </si>
  <si>
    <t>DR 04.50.0056 (/)</t>
  </si>
  <si>
    <t>DR 04.50.0100 (/)</t>
  </si>
  <si>
    <t>DR 04.50.0103 (/)</t>
  </si>
  <si>
    <t>DR 04.50.0150 (/)</t>
  </si>
  <si>
    <t>DR 04.50.0153 (/)</t>
  </si>
  <si>
    <t>DR 04.50.0156 (/)</t>
  </si>
  <si>
    <t>DR 04.50.0200 (/)</t>
  </si>
  <si>
    <t>DR 04.50.0250 (/)</t>
  </si>
  <si>
    <t>DR 04.50.0253 (/)</t>
  </si>
  <si>
    <t>DR 04.50.0256 (/)</t>
  </si>
  <si>
    <t>DR 04.50.0300 (/)</t>
  </si>
  <si>
    <t>DR 04.50.0303 (/)</t>
  </si>
  <si>
    <t>DR 04.50.0306 (/)</t>
  </si>
  <si>
    <t>DR 04.50.0350 (/)</t>
  </si>
  <si>
    <t>DR 04.50.0353 (/)</t>
  </si>
  <si>
    <t>DR 04.50.0356 (/)</t>
  </si>
  <si>
    <t>DR 04.50.0359 (/)</t>
  </si>
  <si>
    <t>DR 04.50.0400 (/)</t>
  </si>
  <si>
    <t>DR 04.50.0403 (/)</t>
  </si>
  <si>
    <t>DR 04.50.0406 (/)</t>
  </si>
  <si>
    <t>DR 04.50.0409 (/)</t>
  </si>
  <si>
    <t>DR 04.50.0412 (/)</t>
  </si>
  <si>
    <t>DR 04.50.0415 (/)</t>
  </si>
  <si>
    <t>DR 04.50.0450 (/)</t>
  </si>
  <si>
    <t>DR 04.50.0453 (/)</t>
  </si>
  <si>
    <t>DR 04.50.0456 (/)</t>
  </si>
  <si>
    <t>DR 04.50.0462 (/)</t>
  </si>
  <si>
    <t>DR 04.50.0500 (/)</t>
  </si>
  <si>
    <t>DR 04.50.0550 (/)</t>
  </si>
  <si>
    <t>DR 04.50.0600 (/)</t>
  </si>
  <si>
    <t>DR 04.50.0650 (/)</t>
  </si>
  <si>
    <t>DR 04.50.0700 (/)</t>
  </si>
  <si>
    <t>DR 04.50.0750 (/)</t>
  </si>
  <si>
    <t>DR 04.50.0756 (/)</t>
  </si>
  <si>
    <t>DR 04.50.0759 (/)</t>
  </si>
  <si>
    <t>DR 04.50.0800 (/)</t>
  </si>
  <si>
    <t>DR 04.50.0803 (/)</t>
  </si>
  <si>
    <t>DR 04.50.0806 (/)</t>
  </si>
  <si>
    <t>DR 04.50.0850 (/)</t>
  </si>
  <si>
    <t>DR 04.50.0900 (/)</t>
  </si>
  <si>
    <t>DR 04.50.0950 (/)</t>
  </si>
  <si>
    <t>DR 04.50.0953 (/)</t>
  </si>
  <si>
    <t>DR 04.50.0956 (/)</t>
  </si>
  <si>
    <t>DR 04.50.1000 (/)</t>
  </si>
  <si>
    <t>DR 04.50.1003 (/)</t>
  </si>
  <si>
    <t>DR 04.50.1006 (/)</t>
  </si>
  <si>
    <t>DR 04.50.1050 (/)</t>
  </si>
  <si>
    <t>DR 04.50.1053 (/)</t>
  </si>
  <si>
    <t>DR 04.50.1056 (/)</t>
  </si>
  <si>
    <t>DR 04.50.1059 (/)</t>
  </si>
  <si>
    <t>DR 04.50.1062 (/)</t>
  </si>
  <si>
    <t>DR 04.50.1100 (/)</t>
  </si>
  <si>
    <t>DR 04.50.1103 (/)</t>
  </si>
  <si>
    <t>DR 04.50.1106 (/)</t>
  </si>
  <si>
    <t>DR 04.50.1109 (/)</t>
  </si>
  <si>
    <t>DR 04.50.1112 (/)</t>
  </si>
  <si>
    <t>DR 04.50.1150 (/)</t>
  </si>
  <si>
    <t>DR 04.50.1200 (/)</t>
  </si>
  <si>
    <t>DR 04.50.1203 (/)</t>
  </si>
  <si>
    <t>DR 04.50.1250 (/)</t>
  </si>
  <si>
    <t>DR 04.50.1300 (/)</t>
  </si>
  <si>
    <t>DR 04.50.1350 (/)</t>
  </si>
  <si>
    <t>DR 04.50.1353 (/)</t>
  </si>
  <si>
    <t>DR 04.50.1356 (/)</t>
  </si>
  <si>
    <t>DR 04.50.1359 (/)</t>
  </si>
  <si>
    <t>DR 04.50.1400 (/)</t>
  </si>
  <si>
    <t>DR 04.50.1403 (/)</t>
  </si>
  <si>
    <t>DR 04.50.1406 (/)</t>
  </si>
  <si>
    <t>DR 04.50.1409 (/)</t>
  </si>
  <si>
    <t>DR 04.50.1450 (/)</t>
  </si>
  <si>
    <t>DR 04.50.1453 (/)</t>
  </si>
  <si>
    <t>DR 04.50.1456 (/)</t>
  </si>
  <si>
    <t>DR 04.50.1459 (/)</t>
  </si>
  <si>
    <t>DR 04.50.1500 (/)</t>
  </si>
  <si>
    <t>DR 04.50.1503 (/)</t>
  </si>
  <si>
    <t>DR 04.50.1506 (/)</t>
  </si>
  <si>
    <t>DR 04.50.1509 (/)</t>
  </si>
  <si>
    <t>DR 04.50.1512 (/)</t>
  </si>
  <si>
    <t>DR 04.50.1515 (/)</t>
  </si>
  <si>
    <t>DR 04.50.1550 (/)</t>
  </si>
  <si>
    <t>DR 04.50.1553 (/)</t>
  </si>
  <si>
    <t>DR 04.50.1556 (/)</t>
  </si>
  <si>
    <t>DR 04.50.1559 (/)</t>
  </si>
  <si>
    <t>DR 04.50.1562 (/)</t>
  </si>
  <si>
    <t>DR 04.50.1600 (/)</t>
  </si>
  <si>
    <t>DR 04.50.1603 (/)</t>
  </si>
  <si>
    <t>DR 04.50.1606 (/)</t>
  </si>
  <si>
    <t>DR 04.55.0050 (/)</t>
  </si>
  <si>
    <t>DR 04.55.0053 (/)</t>
  </si>
  <si>
    <t>DR 04.55.0056 (/)</t>
  </si>
  <si>
    <t>DR 04.55.0059 (/)</t>
  </si>
  <si>
    <t>DR 04.55.0062 (/)</t>
  </si>
  <si>
    <t>DR 04.55.0065 (/)</t>
  </si>
  <si>
    <t>DR 04.55.0068 (/)</t>
  </si>
  <si>
    <t>DR 04.55.0071 (/)</t>
  </si>
  <si>
    <t>DR 04.55.0074 (/)</t>
  </si>
  <si>
    <t>DR 04.55.0077 (/)</t>
  </si>
  <si>
    <t>DR 09.05.0050 (A)</t>
  </si>
  <si>
    <t>DR 09.05.0053 (A)</t>
  </si>
  <si>
    <t>DR 09.05.0056 (A)</t>
  </si>
  <si>
    <t>DR 09.05.0059 (A)</t>
  </si>
  <si>
    <t>DR 09.05.0062 (A)</t>
  </si>
  <si>
    <t>DR 09.05.0065 (A)</t>
  </si>
  <si>
    <t>DR 09.15.0050 (/)</t>
  </si>
  <si>
    <t>DR 09.15.0053 (/)</t>
  </si>
  <si>
    <t>DR 09.15.0056 (/)</t>
  </si>
  <si>
    <t>DR 09.15.0200 (/)</t>
  </si>
  <si>
    <t>DR 09.15.0203 (/)</t>
  </si>
  <si>
    <t>DR 09.15.0206 (/)</t>
  </si>
  <si>
    <t>DR 09.15.0209 (/)</t>
  </si>
  <si>
    <t>DR 09.15.0212 (/)</t>
  </si>
  <si>
    <t>DR 09.15.0215 (/)</t>
  </si>
  <si>
    <t>DR 09.15.0220 (/)</t>
  </si>
  <si>
    <t>DR 09.15.0253 (/)</t>
  </si>
  <si>
    <t>DR 09.15.0256 (/)</t>
  </si>
  <si>
    <t>DR 09.15.0259 (/)</t>
  </si>
  <si>
    <t>DR 09.15.0262 (/)</t>
  </si>
  <si>
    <t>DR 09.15.0265 (/)</t>
  </si>
  <si>
    <t>DR 09.15.0268 (/)</t>
  </si>
  <si>
    <t>DR 09.15.0280 (/)</t>
  </si>
  <si>
    <t>DR 09.15.0283 (/)</t>
  </si>
  <si>
    <t>DR 09.15.0286 (/)</t>
  </si>
  <si>
    <t>DR 09.15.0289 (/)</t>
  </si>
  <si>
    <t>DR 09.15.0291 (/)</t>
  </si>
  <si>
    <t>DR 09.15.0294 (/)</t>
  </si>
  <si>
    <t>DR 09.15.0303 (/)</t>
  </si>
  <si>
    <t>DR 09.15.0306 (/)</t>
  </si>
  <si>
    <t>DR 09.15.0309 (/)</t>
  </si>
  <si>
    <t>DR 09.15.0312 (/)</t>
  </si>
  <si>
    <t>DR 09.15.0315 (/)</t>
  </si>
  <si>
    <t>DR 09.15.0318 (A)</t>
  </si>
  <si>
    <t>DR 09.15.0353 (/)</t>
  </si>
  <si>
    <t>DR 09.15.0356 (/)</t>
  </si>
  <si>
    <t>DR 09.15.0359 (/)</t>
  </si>
  <si>
    <t>DR 09.15.0362 (/)</t>
  </si>
  <si>
    <t>DR 09.15.0365 (/)</t>
  </si>
  <si>
    <t>DR 09.15.0368 (/)</t>
  </si>
  <si>
    <t>DR 09.15.0400 (/)</t>
  </si>
  <si>
    <t>DR 09.15.0403 (/)</t>
  </si>
  <si>
    <t>DR 09.15.0406 (/)</t>
  </si>
  <si>
    <t>DR 09.15.0450 (/)</t>
  </si>
  <si>
    <t>DR 09.15.0453 (/)</t>
  </si>
  <si>
    <t>DR 09.15.0456 (/)</t>
  </si>
  <si>
    <t>DR 09.15.0459 (/)</t>
  </si>
  <si>
    <t>DR 09.15.0462 (/)</t>
  </si>
  <si>
    <t>DR 09.15.0503 (/)</t>
  </si>
  <si>
    <t>DR 09.15.0506 (/)</t>
  </si>
  <si>
    <t>DR 09.15.0509 (/)</t>
  </si>
  <si>
    <t>DR 09.15.0512 (/)</t>
  </si>
  <si>
    <t>DR 09.15.0515 (/)</t>
  </si>
  <si>
    <t>DR 09.15.0530 (/)</t>
  </si>
  <si>
    <t>DR 09.15.0533 (/)</t>
  </si>
  <si>
    <t>DR 09.15.0536 (/)</t>
  </si>
  <si>
    <t>DR 09.15.0539 (/)</t>
  </si>
  <si>
    <t>DR 09.15.0542 (/)</t>
  </si>
  <si>
    <t>DR 09.15.0550 (/)</t>
  </si>
  <si>
    <t>DR 09.15.0553 (/)</t>
  </si>
  <si>
    <t>DR 09.15.0556 (/)</t>
  </si>
  <si>
    <t>DR 09.15.0559 (/)</t>
  </si>
  <si>
    <t>DR 09.15.0562 (/)</t>
  </si>
  <si>
    <t>DR 09.15.0565 (/)</t>
  </si>
  <si>
    <t>DR 09.15.0569 (A)</t>
  </si>
  <si>
    <t>DR 09.15.0600 (/)</t>
  </si>
  <si>
    <t>DR 09.15.0603 (/)</t>
  </si>
  <si>
    <t>DR 09.15.0606 (/)</t>
  </si>
  <si>
    <t>DR 09.15.0656 (/)</t>
  </si>
  <si>
    <t>DR 09.15.0659 (/)</t>
  </si>
  <si>
    <t>DR 09.15.0662 (/)</t>
  </si>
  <si>
    <t>DR 09.15.0665 (/)</t>
  </si>
  <si>
    <t>DR 09.15.0669 (/)</t>
  </si>
  <si>
    <t>DR 09.15.0700 (/)</t>
  </si>
  <si>
    <t>DR 09.15.0703 (/)</t>
  </si>
  <si>
    <t>DR 09.15.0706 (/)</t>
  </si>
  <si>
    <t>DR 09.15.0709 (/)</t>
  </si>
  <si>
    <t>DR 09.15.0712 (/)</t>
  </si>
  <si>
    <t>DR 09.15.0715 (/)</t>
  </si>
  <si>
    <t>DR 09.15.0718 (/)</t>
  </si>
  <si>
    <t>DR 09.15.0750 (/)</t>
  </si>
  <si>
    <t>DR 09.15.0756 (/)</t>
  </si>
  <si>
    <t>DR 09.15.0759 (/)</t>
  </si>
  <si>
    <t>DR 09.15.0762 (/)</t>
  </si>
  <si>
    <t>DR 09.15.0765 (/)</t>
  </si>
  <si>
    <t>DR 09.15.0853 (/)</t>
  </si>
  <si>
    <t>DR 09.15.0859 (/)</t>
  </si>
  <si>
    <t>DR 09.15.0862 (/)</t>
  </si>
  <si>
    <t>DR 09.15.0868 (/)</t>
  </si>
  <si>
    <t>DR 09.15.0871 (/)</t>
  </si>
  <si>
    <t>DR 09.15.0874 (/)</t>
  </si>
  <si>
    <t>DR 09.15.0877 (/)</t>
  </si>
  <si>
    <t>DR 09.15.0878 (/)</t>
  </si>
  <si>
    <t>DR 09.15.0880 (/)</t>
  </si>
  <si>
    <t>DR 09.15.0883 (/)</t>
  </si>
  <si>
    <t>DR 09.15.0885 (/)</t>
  </si>
  <si>
    <t>DR 09.15.0887 (/)</t>
  </si>
  <si>
    <t>DR 09.15.0900 (/)</t>
  </si>
  <si>
    <t>DR 09.15.0903 (/)</t>
  </si>
  <si>
    <t>DR 09.15.0906 (/)</t>
  </si>
  <si>
    <t>DR 09.15.0909 (/)</t>
  </si>
  <si>
    <t>DR 09.15.0912 (/)</t>
  </si>
  <si>
    <t>DR 09.15.0915 (/)</t>
  </si>
  <si>
    <t>DR 09.15.0918 (/)</t>
  </si>
  <si>
    <t>DR 09.15.0921 (/)</t>
  </si>
  <si>
    <t>DR 09.15.0924 (/)</t>
  </si>
  <si>
    <t>DR 09.15.0925 (/)</t>
  </si>
  <si>
    <t>DR 09.15.0927 (/)</t>
  </si>
  <si>
    <t>DR 09.15.0928 (/)</t>
  </si>
  <si>
    <t>DR 09.15.0930 (/)</t>
  </si>
  <si>
    <t>DR 09.15.0953 (/)</t>
  </si>
  <si>
    <t>DR 09.15.0956 (/)</t>
  </si>
  <si>
    <t>DR 09.15.0959 (/)</t>
  </si>
  <si>
    <t>DR 09.15.1050 (/)</t>
  </si>
  <si>
    <t>DR 09.15.1051 (/)</t>
  </si>
  <si>
    <t>DR 09.15.1053 (/)</t>
  </si>
  <si>
    <t>DR 09.15.1056 (/)</t>
  </si>
  <si>
    <t>DR 09.15.1059 (/)</t>
  </si>
  <si>
    <t>DR 09.15.1062 (/)</t>
  </si>
  <si>
    <t>DR 09.15.1100 (/)</t>
  </si>
  <si>
    <t>DR 09.15.1101 (/)</t>
  </si>
  <si>
    <t>DR 09.15.1103 (/)</t>
  </si>
  <si>
    <t>DR 09.15.1106 (/)</t>
  </si>
  <si>
    <t>DR 09.15.1110 (/)</t>
  </si>
  <si>
    <t>DR 09.15.1145 (/)</t>
  </si>
  <si>
    <t>DR 09.15.1150 (/)</t>
  </si>
  <si>
    <t>DR 09.15.1153 (/)</t>
  </si>
  <si>
    <t>DR 09.15.1160 (/)</t>
  </si>
  <si>
    <t>DR 14.10.0025 (/)</t>
  </si>
  <si>
    <t>DR 14.10.0056 (/)</t>
  </si>
  <si>
    <t>DR 14.10.0059 (/)</t>
  </si>
  <si>
    <t>DR 14.10.0062 (/)</t>
  </si>
  <si>
    <t>DR 14.10.0064 (/)</t>
  </si>
  <si>
    <t>DR 14.10.0068 (/)</t>
  </si>
  <si>
    <t>DR 14.10.0100 (/)</t>
  </si>
  <si>
    <t>DR 14.10.0150 (/)</t>
  </si>
  <si>
    <t>DR 14.15.0050 (/)</t>
  </si>
  <si>
    <t>DR 14.15.0053 (/)</t>
  </si>
  <si>
    <t>DR 14.15.0056 (/)</t>
  </si>
  <si>
    <t>DR 14.15.0065 (/)</t>
  </si>
  <si>
    <t>DR 14.20.0050 (/)</t>
  </si>
  <si>
    <t>DR 14.25.0050 (/)</t>
  </si>
  <si>
    <t>DR 14.25.0053 (/)</t>
  </si>
  <si>
    <t>DR 14.25.0056 (/)</t>
  </si>
  <si>
    <t>DR 14.25.0059 (/)</t>
  </si>
  <si>
    <t>DR 14.25.0062 (/)</t>
  </si>
  <si>
    <t>DR 14.30.0050 (/)</t>
  </si>
  <si>
    <t>DR 14.30.0056 (/)</t>
  </si>
  <si>
    <t>DR 14.30.0059 (/)</t>
  </si>
  <si>
    <t>DR 14.30.0062 (/)</t>
  </si>
  <si>
    <t>DR 14.30.0100 (/)</t>
  </si>
  <si>
    <t>DR 14.30.0103 (/)</t>
  </si>
  <si>
    <t>DR 14.30.0109 (/)</t>
  </si>
  <si>
    <t>DR 14.45.0050 (/)</t>
  </si>
  <si>
    <t>DR 14.45.0056 (/)</t>
  </si>
  <si>
    <t>DR 14.45.0059 (/)</t>
  </si>
  <si>
    <t>DR 14.45.0062 (/)</t>
  </si>
  <si>
    <t>DR 14.50.0050 (/)</t>
  </si>
  <si>
    <t>DR 14.50.0053 (/)</t>
  </si>
  <si>
    <t>DR 14.50.0056 (/)</t>
  </si>
  <si>
    <t>DR 14.50.0059 (/)</t>
  </si>
  <si>
    <t>DR 14.50.0062 (/)</t>
  </si>
  <si>
    <t>DR 19.05.0050 (/)</t>
  </si>
  <si>
    <t>DR 19.10.0050 (A)</t>
  </si>
  <si>
    <t>DR 19.10.0053 (A)</t>
  </si>
  <si>
    <t>DR 19.10.0056 (A)</t>
  </si>
  <si>
    <t>DR 19.10.0059 (B)</t>
  </si>
  <si>
    <t>DR 19.10.0065 (A)</t>
  </si>
  <si>
    <t>DR 19.10.0068 (A)</t>
  </si>
  <si>
    <t>DR 19.10.0072 (A)</t>
  </si>
  <si>
    <t>DR 19.15.0050 (A)</t>
  </si>
  <si>
    <t>DR 19.15.0053 (A)</t>
  </si>
  <si>
    <t>DR 19.15.0056 (B)</t>
  </si>
  <si>
    <t>DR 19.15.0059 (B)</t>
  </si>
  <si>
    <t>DR 19.15.0062 (B)</t>
  </si>
  <si>
    <t>DR 19.15.0065 (B)</t>
  </si>
  <si>
    <t>DR 19.15.0068 (B)</t>
  </si>
  <si>
    <t>DR 19.15.0071 (A)</t>
  </si>
  <si>
    <t>DR 19.15.0074 (B)</t>
  </si>
  <si>
    <t>DR 19.15.0077 (B)</t>
  </si>
  <si>
    <t>DR 19.15.0080 (B)</t>
  </si>
  <si>
    <t>DR 19.15.0083 (B)</t>
  </si>
  <si>
    <t>DR 19.15.0086 (B)</t>
  </si>
  <si>
    <t>DR 19.15.0089 (B)</t>
  </si>
  <si>
    <t>DR 19.15.0092 (B)</t>
  </si>
  <si>
    <t>DR 19.15.0095 (B)</t>
  </si>
  <si>
    <t>DR 19.15.0098 (B)</t>
  </si>
  <si>
    <t>DR 19.15.0101 (B)</t>
  </si>
  <si>
    <t>DR 19.15.0200 (A)</t>
  </si>
  <si>
    <t>DR 19.15.0203 (A)</t>
  </si>
  <si>
    <t>DR 19.15.0209 (A)</t>
  </si>
  <si>
    <t>DR 19.20.0500 (/)</t>
  </si>
  <si>
    <t>DR 29.05.0050 (/)</t>
  </si>
  <si>
    <t>DR 29.05.0100 (/)</t>
  </si>
  <si>
    <t>DR 29.10.0050 (/)</t>
  </si>
  <si>
    <t>DR 29.10.0053 (/)</t>
  </si>
  <si>
    <t>DR 29.10.0056 (/)</t>
  </si>
  <si>
    <t>DR 29.10.0059 (/)</t>
  </si>
  <si>
    <t>DR 29.10.0100 (A)</t>
  </si>
  <si>
    <t>Caixa de concreto pre-moldado, medindo (30x30x30) cm com tampao para registro de incendio de (30x30)cm. Fornecimento (desonerado)</t>
  </si>
  <si>
    <t>DR 29.15.0050 (A)</t>
  </si>
  <si>
    <t>DR 29.15.0053 (A)</t>
  </si>
  <si>
    <t>DR 29.15.0100 (A)</t>
  </si>
  <si>
    <t>DR 29.15.0103 (A)</t>
  </si>
  <si>
    <t>DR 29.15.0200 (A)</t>
  </si>
  <si>
    <t>DR 29.20.0050 (A)</t>
  </si>
  <si>
    <t>DR 29.20.0053 (A)</t>
  </si>
  <si>
    <t>DR 29.20.0056 (A)</t>
  </si>
  <si>
    <t>DR 34.05.0050 (/)</t>
  </si>
  <si>
    <t>DR 34.05.0053 (/)</t>
  </si>
  <si>
    <t>DR 34.05.0056 (/)</t>
  </si>
  <si>
    <t>DR 34.05.0100 (/)</t>
  </si>
  <si>
    <t>DR 34.05.0150 (/)</t>
  </si>
  <si>
    <t>DR 34.05.0200 (/)</t>
  </si>
  <si>
    <t>DR 34.05.0225 (/)</t>
  </si>
  <si>
    <t>DR 34.05.0250 (/)</t>
  </si>
  <si>
    <t>DR 34.05.0253 (/)</t>
  </si>
  <si>
    <t>DR 34.05.0300 (B)</t>
  </si>
  <si>
    <t>DR 34.10.0050 (/)</t>
  </si>
  <si>
    <t>DR 34.10.0100 (/)</t>
  </si>
  <si>
    <t>DR 34.10.0150 (/)</t>
  </si>
  <si>
    <t>DR 34.10.0153 (/)</t>
  </si>
  <si>
    <t>DR 34.10.0156 (/)</t>
  </si>
  <si>
    <t>DR 34.10.0200 (/)</t>
  </si>
  <si>
    <t>DR 34.10.0300 (/)</t>
  </si>
  <si>
    <t>DR 34.15.0050 (/)</t>
  </si>
  <si>
    <t>DR 34.20.0050 (/)</t>
  </si>
  <si>
    <t>DR 39.05.0050 (A)</t>
  </si>
  <si>
    <t>DR 39.10.0050 (/)</t>
  </si>
  <si>
    <t>DR 39.10.0100 (/)</t>
  </si>
  <si>
    <t>DR 39.10.0150 (/)</t>
  </si>
  <si>
    <t>DR 39.10.0200 (/)</t>
  </si>
  <si>
    <t>DR 39.15.0050 (A)</t>
  </si>
  <si>
    <t>DR 39.15.0100 (A)</t>
  </si>
  <si>
    <t>DR 39.15.0200 (/)</t>
  </si>
  <si>
    <t>DR 44.05.0050 (/)</t>
  </si>
  <si>
    <t>DR 44.05.0100 (/)</t>
  </si>
  <si>
    <t>DR 49.05.0050 (/)</t>
  </si>
  <si>
    <t>DR 49.05.0100 (/)</t>
  </si>
  <si>
    <t>DR 49.10.0050 (/)</t>
  </si>
  <si>
    <t>DR 49.10.0500 (/)</t>
  </si>
  <si>
    <t>DR 54.05.0050 (/)</t>
  </si>
  <si>
    <t>Camada horizontal de brita, inclusive fornecimento e espalhamento.(desonerado)</t>
  </si>
  <si>
    <t>DR 54.05.0053 (/)</t>
  </si>
  <si>
    <t>Camada vertical drenante feita com pedra britada, inclusive fornecimento do material.(desonerado)</t>
  </si>
  <si>
    <t>DR 54.05.0056 (/)</t>
  </si>
  <si>
    <t>Camada vertical drenante feita com areia, inclusive fornecimento do material.(desonerado)</t>
  </si>
  <si>
    <t>DR 54.05.0101 (/)</t>
  </si>
  <si>
    <t>DR 54.05.0104 (/)</t>
  </si>
  <si>
    <t>DR 54.05.0107 (/)</t>
  </si>
  <si>
    <t>DR 54.05.0110 (/)</t>
  </si>
  <si>
    <t>DR 54.05.0200 (A)</t>
  </si>
  <si>
    <t>DR 54.05.0203 (/)</t>
  </si>
  <si>
    <t>DR 54.05.0206 (/)</t>
  </si>
  <si>
    <t>DR 54.05.0209 (A)</t>
  </si>
  <si>
    <t>DR 54.05.0250 (/)</t>
  </si>
  <si>
    <t>DR 54.05.0300 (/)</t>
  </si>
  <si>
    <t>DR 54.05.0350 (/)</t>
  </si>
  <si>
    <t>DR 54.05.0400 (/)</t>
  </si>
  <si>
    <t>DR 54.05.0450 (A)</t>
  </si>
  <si>
    <t>DR 54.05.0500 (/)</t>
  </si>
  <si>
    <t>DR 54.05.0503 (/)</t>
  </si>
  <si>
    <t>DR 54.05.0506 (B)</t>
  </si>
  <si>
    <t>DR 54.05.0509 (B)</t>
  </si>
  <si>
    <t>DR 54.05.0512 (B)</t>
  </si>
  <si>
    <t>DR 54.10.0100 (A)</t>
  </si>
  <si>
    <t>DR 54.10.0150 (A)</t>
  </si>
  <si>
    <t>DR 54.10.0200 (A)</t>
  </si>
  <si>
    <t>DR 54.10.0250 (/)</t>
  </si>
  <si>
    <t>DR 59.05.0050 (/)</t>
  </si>
  <si>
    <t>DR 59.05.0053 (/)</t>
  </si>
  <si>
    <t>DR 59.05.0100 (/)</t>
  </si>
  <si>
    <t>DR 59.05.0103 (/)</t>
  </si>
  <si>
    <t>DR 59.05.0106 (/)</t>
  </si>
  <si>
    <t>DR 59.10.0050 (A)</t>
  </si>
  <si>
    <t>DR 64.05.0050 (/)</t>
  </si>
  <si>
    <t>DR 64.05.0100 (/)</t>
  </si>
  <si>
    <t>DR 64.05.0103 (/)</t>
  </si>
  <si>
    <t>DR 64.05.0106 (/)</t>
  </si>
  <si>
    <t>DR 64.05.0150 (/)</t>
  </si>
  <si>
    <t>DR 64.05.0153 (/)</t>
  </si>
  <si>
    <t>DR 64.05.0156 (/)</t>
  </si>
  <si>
    <t>DR 64.05.0159 (/)</t>
  </si>
  <si>
    <t>DR 64.05.0250 (/)</t>
  </si>
  <si>
    <t>DR 64.05.0253 (/)</t>
  </si>
  <si>
    <t>DR 69.05.0050 (A)</t>
  </si>
  <si>
    <t>DR 74.05.0050 (/)</t>
  </si>
  <si>
    <t>DR 74.05.0053 (/)</t>
  </si>
  <si>
    <t>DR 74.05.0056 (/)</t>
  </si>
  <si>
    <t>DR 74.05.0059 (/)</t>
  </si>
  <si>
    <t>DR 74.05.0062 (/)</t>
  </si>
  <si>
    <t>DR 74.05.0065 (/)</t>
  </si>
  <si>
    <t>DR 74.05.0068 (/)</t>
  </si>
  <si>
    <t>DR 74.05.0071 (/)</t>
  </si>
  <si>
    <t>DR 74.05.0074 (/)</t>
  </si>
  <si>
    <t>DR 74.05.0077 (/)</t>
  </si>
  <si>
    <t>DR 74.05.0080 (/)</t>
  </si>
  <si>
    <t>EQ 04.05.0050 (C)</t>
  </si>
  <si>
    <t>EQ 04.05.0053 (B)</t>
  </si>
  <si>
    <t>EQ 04.05.0056 (A)</t>
  </si>
  <si>
    <t>EQ 04.05.0062 (C)</t>
  </si>
  <si>
    <t>EQ 04.05.0080 (/)</t>
  </si>
  <si>
    <t>EQ 04.05.0083 (/)</t>
  </si>
  <si>
    <t>EQ 04.05.0100 (B)</t>
  </si>
  <si>
    <t>EQ 04.05.0103 (A)</t>
  </si>
  <si>
    <t>EQ 04.05.0106 (/)</t>
  </si>
  <si>
    <t>EQ 04.05.0112 (B)</t>
  </si>
  <si>
    <t>EQ 04.05.0150 (A)</t>
  </si>
  <si>
    <t>EQ 04.05.0153 (/)</t>
  </si>
  <si>
    <t>EQ 04.05.0156 (/)</t>
  </si>
  <si>
    <t>EQ 04.05.0200 (A)</t>
  </si>
  <si>
    <t>EQ 04.05.0203 (/)</t>
  </si>
  <si>
    <t>EQ 04.05.0206 (/)</t>
  </si>
  <si>
    <t>EQ 04.05.0250 (B)</t>
  </si>
  <si>
    <t>EQ 04.05.0300 (A)</t>
  </si>
  <si>
    <t>EQ 04.05.0303 (/)</t>
  </si>
  <si>
    <t>EQ 04.05.0306 (/)</t>
  </si>
  <si>
    <t>EQ 04.05.0312 (B)</t>
  </si>
  <si>
    <t>EQ 04.05.0350 (A)</t>
  </si>
  <si>
    <t>EQ 04.05.0353 (/)</t>
  </si>
  <si>
    <t>EQ 04.05.0356 (/)</t>
  </si>
  <si>
    <t>EQ 04.05.0360 (/)</t>
  </si>
  <si>
    <t>EQ 04.05.0363 (/)</t>
  </si>
  <si>
    <t>EQ 04.05.0370 (/)</t>
  </si>
  <si>
    <t>EQ 04.05.0400 (C)</t>
  </si>
  <si>
    <t>EQ 04.05.0403 (A)</t>
  </si>
  <si>
    <t>EQ 04.05.0406 (A)</t>
  </si>
  <si>
    <t>EQ 04.05.0415 (C)</t>
  </si>
  <si>
    <t>EQ 04.05.0418 (A)</t>
  </si>
  <si>
    <t>EQ 04.05.0421 (A)</t>
  </si>
  <si>
    <t>EQ 04.05.0450 (C)</t>
  </si>
  <si>
    <t>EQ 04.05.0453 (A)</t>
  </si>
  <si>
    <t>EQ 04.05.0456 (A)</t>
  </si>
  <si>
    <t>EQ 04.05.0500 (A)</t>
  </si>
  <si>
    <t>EQ 04.05.0509 (B)</t>
  </si>
  <si>
    <t>EQ 04.05.0512 (/)</t>
  </si>
  <si>
    <t>EQ 04.05.0600 (B)</t>
  </si>
  <si>
    <t>EQ 04.05.0603 (A)</t>
  </si>
  <si>
    <t>EQ 04.05.0606 (A)</t>
  </si>
  <si>
    <t>EQ 04.05.0615 (B)</t>
  </si>
  <si>
    <t>EQ 04.05.0618 (A)</t>
  </si>
  <si>
    <t>EQ 04.05.0621 (A)</t>
  </si>
  <si>
    <t>EQ 04.05.0650 (A)</t>
  </si>
  <si>
    <t>EQ 04.05.0653 (A)</t>
  </si>
  <si>
    <t>EQ 04.05.0700 (A)</t>
  </si>
  <si>
    <t>EQ 04.05.0703 (/)</t>
  </si>
  <si>
    <t>EQ 04.05.0706 (/)</t>
  </si>
  <si>
    <t>EQ 04.05.0715 (A)</t>
  </si>
  <si>
    <t>EQ 04.05.0718 (/)</t>
  </si>
  <si>
    <t>EQ 04.05.0721 (/)</t>
  </si>
  <si>
    <t>EQ 04.05.0730 (A)</t>
  </si>
  <si>
    <t>EQ 04.05.0733 (/)</t>
  </si>
  <si>
    <t>EQ 04.05.0736 (/)</t>
  </si>
  <si>
    <t>EQ 04.05.0750 (/)</t>
  </si>
  <si>
    <t>EQ 04.05.0756 (/)</t>
  </si>
  <si>
    <t>EQ 04.05.0800 (A)</t>
  </si>
  <si>
    <t>EQ 04.05.0806 (/)</t>
  </si>
  <si>
    <t>EQ 04.05.0850 (/)</t>
  </si>
  <si>
    <t>EQ 04.05.0853 (/)</t>
  </si>
  <si>
    <t>EQ 04.10.0020 (/)</t>
  </si>
  <si>
    <t>EQ 04.10.0023 (/)</t>
  </si>
  <si>
    <t>EQ 04.10.0026 (/)</t>
  </si>
  <si>
    <t>EQ 04.10.0035 (/)</t>
  </si>
  <si>
    <t>EQ 04.10.0038 (/)</t>
  </si>
  <si>
    <t>EQ 04.10.0041 (/)</t>
  </si>
  <si>
    <t>EQ 04.10.0050 (A)</t>
  </si>
  <si>
    <t>EQ 04.10.0053 (A)</t>
  </si>
  <si>
    <t>EQ 04.10.0300 (/)</t>
  </si>
  <si>
    <t>EQ 04.15.0500 (/)</t>
  </si>
  <si>
    <t>EQ 09.05.0200 (A)</t>
  </si>
  <si>
    <t>EQ 09.05.0206 (/)</t>
  </si>
  <si>
    <t>EQ 14.05.0212 (A)</t>
  </si>
  <si>
    <t>EQ 14.05.0215 (/)</t>
  </si>
  <si>
    <t>EQ 14.05.0218 (/)</t>
  </si>
  <si>
    <t>EQ 14.05.0270 (/)</t>
  </si>
  <si>
    <t>EQ 14.05.0300 (B)</t>
  </si>
  <si>
    <t>EQ 14.05.0303 (B)</t>
  </si>
  <si>
    <t>EQ 14.05.0306 (B)</t>
  </si>
  <si>
    <t>EQ 14.05.0350 (/)</t>
  </si>
  <si>
    <t>EQ 14.05.0356 (/)</t>
  </si>
  <si>
    <t>EQ 14.05.0380 (/)</t>
  </si>
  <si>
    <t>EQ 14.05.0386 (/)</t>
  </si>
  <si>
    <t>EQ 14.05.0400 (A)</t>
  </si>
  <si>
    <t>EQ 14.05.0403 (/)</t>
  </si>
  <si>
    <t>EQ 14.05.0406 (/)</t>
  </si>
  <si>
    <t>EQ 14.05.0450 (A)</t>
  </si>
  <si>
    <t>EQ 14.05.0453 (/)</t>
  </si>
  <si>
    <t>EQ 14.05.0456 (/)</t>
  </si>
  <si>
    <t>EQ 14.05.0461 (A)</t>
  </si>
  <si>
    <t>EQ 14.05.0464 (/)</t>
  </si>
  <si>
    <t>EQ 14.05.0467 (/)</t>
  </si>
  <si>
    <t>EQ 14.05.0500 (A)</t>
  </si>
  <si>
    <t>EQ 14.05.0503 (/)</t>
  </si>
  <si>
    <t>EQ 14.05.0506 (/)</t>
  </si>
  <si>
    <t>EQ 14.05.0562 (A)</t>
  </si>
  <si>
    <t>EQ 14.05.0574 (A)</t>
  </si>
  <si>
    <t>EQ 14.05.0580 (/)</t>
  </si>
  <si>
    <t>EQ 14.05.0600 (A)</t>
  </si>
  <si>
    <t>EQ 14.05.0604 (/)</t>
  </si>
  <si>
    <t>EQ 14.05.0607 (/)</t>
  </si>
  <si>
    <t>EQ 14.05.0612 (A)</t>
  </si>
  <si>
    <t>EQ 14.05.0615 (/)</t>
  </si>
  <si>
    <t>EQ 14.05.0618 (/)</t>
  </si>
  <si>
    <t>EQ 14.05.0650 (A)</t>
  </si>
  <si>
    <t>EQ 14.05.0653 (/)</t>
  </si>
  <si>
    <t>EQ 14.05.0656 (/)</t>
  </si>
  <si>
    <t>EQ 19.05.0150 (A)</t>
  </si>
  <si>
    <t>EQ 19.05.0200 (B)</t>
  </si>
  <si>
    <t>EQ 19.05.0203 (A)</t>
  </si>
  <si>
    <t>EQ 19.05.0206 (A)</t>
  </si>
  <si>
    <t>EQ 19.05.0209 (/)</t>
  </si>
  <si>
    <t>EQ 19.05.0215 (A)</t>
  </si>
  <si>
    <t>EQ 19.05.0218 (/)</t>
  </si>
  <si>
    <t>EQ 19.05.0221 (/)</t>
  </si>
  <si>
    <t>EQ 19.05.0250 (C)</t>
  </si>
  <si>
    <t>EQ 19.05.0256 (B)</t>
  </si>
  <si>
    <t>EQ 19.05.0260 (/)</t>
  </si>
  <si>
    <t>EQ 19.05.0300 (A)</t>
  </si>
  <si>
    <t>EQ 19.05.0306 (/)</t>
  </si>
  <si>
    <t>EQ 19.05.0350 (A)</t>
  </si>
  <si>
    <t>EQ 19.05.0356 (A)</t>
  </si>
  <si>
    <t>EQ 19.05.0400 (B)</t>
  </si>
  <si>
    <t>EQ 19.05.0403 (A)</t>
  </si>
  <si>
    <t>EQ 19.05.0406 (A)</t>
  </si>
  <si>
    <t>EQ 19.05.0450 (B)</t>
  </si>
  <si>
    <t>EQ 19.05.0453 (A)</t>
  </si>
  <si>
    <t>EQ 19.05.0456 (A)</t>
  </si>
  <si>
    <t>EQ 19.05.0459 (/)</t>
  </si>
  <si>
    <t>EQ 19.05.0462 (A)</t>
  </si>
  <si>
    <t>EQ 19.05.0465 (/)</t>
  </si>
  <si>
    <t>EQ 19.05.0468 (/)</t>
  </si>
  <si>
    <t>EQ 19.05.0472 (/)</t>
  </si>
  <si>
    <t>EQ 19.05.0475 (/)</t>
  </si>
  <si>
    <t>EQ 19.05.0478 (/)</t>
  </si>
  <si>
    <t>EQ 19.05.0480 (/)</t>
  </si>
  <si>
    <t>EQ 19.05.0500 (A)</t>
  </si>
  <si>
    <t>EQ 19.05.0506 (A)</t>
  </si>
  <si>
    <t>EQ 19.05.0550 (B)</t>
  </si>
  <si>
    <t>EQ 19.05.0553 (A)</t>
  </si>
  <si>
    <t>EQ 19.05.0556 (A)</t>
  </si>
  <si>
    <t>EQ 19.05.0600 (B)</t>
  </si>
  <si>
    <t>EQ 19.05.0603 (A)</t>
  </si>
  <si>
    <t>EQ 19.05.0606 (A)</t>
  </si>
  <si>
    <t>EQ 19.05.0700 (A)</t>
  </si>
  <si>
    <t>EQ 19.05.0706 (/)</t>
  </si>
  <si>
    <t>EQ 19.05.0750 (A)</t>
  </si>
  <si>
    <t>EQ 19.05.0756 (A)</t>
  </si>
  <si>
    <t>EQ 19.05.0762 (B)</t>
  </si>
  <si>
    <t>EQ 19.05.0775 (A)</t>
  </si>
  <si>
    <t>EQ 19.05.0800 (A)</t>
  </si>
  <si>
    <t>EQ 19.05.0806 (/)</t>
  </si>
  <si>
    <t>EQ 19.05.0850 (A)</t>
  </si>
  <si>
    <t>EQ 19.05.0853 (/)</t>
  </si>
  <si>
    <t>EQ 19.05.0856 (/)</t>
  </si>
  <si>
    <t>EQ 19.05.0862 (A)</t>
  </si>
  <si>
    <t>EQ 19.05.0865 (/)</t>
  </si>
  <si>
    <t>EQ 19.05.0868 (/)</t>
  </si>
  <si>
    <t>EQ 19.05.0870 (/)</t>
  </si>
  <si>
    <t>EQ 19.05.0871 (/)</t>
  </si>
  <si>
    <t>EQ 19.05.0900 (/)</t>
  </si>
  <si>
    <t>EQ 19.05.0903 (/)</t>
  </si>
  <si>
    <t>EQ 24.05.0050 (A)</t>
  </si>
  <si>
    <t>EQ 24.05.0053 (/)</t>
  </si>
  <si>
    <t>EQ 24.05.0056 (/)</t>
  </si>
  <si>
    <t>EQ 24.05.0100 (A)</t>
  </si>
  <si>
    <t>EQ 24.05.0103 (/)</t>
  </si>
  <si>
    <t>EQ 24.05.0106 (/)</t>
  </si>
  <si>
    <t>EQ 24.05.0150 (A)</t>
  </si>
  <si>
    <t>EQ 24.05.0153 (/)</t>
  </si>
  <si>
    <t>EQ 24.05.0156 (/)</t>
  </si>
  <si>
    <t>EQ 24.05.0200 (A)</t>
  </si>
  <si>
    <t>EQ 24.05.0203 (A)</t>
  </si>
  <si>
    <t>EQ 24.05.0206 (/)</t>
  </si>
  <si>
    <t>EQ 24.05.0250 (A)</t>
  </si>
  <si>
    <t>EQ 24.05.0253 (/)</t>
  </si>
  <si>
    <t>EQ 24.05.0256 (/)</t>
  </si>
  <si>
    <t>EQ 24.05.0300 (A)</t>
  </si>
  <si>
    <t>EQ 24.05.0303 (A)</t>
  </si>
  <si>
    <t>EQ 29.05.0100 (A)</t>
  </si>
  <si>
    <t>EQ 29.05.0106 (/)</t>
  </si>
  <si>
    <t>EQ 29.05.0150 (A)</t>
  </si>
  <si>
    <t>EQ 29.05.0156 (/)</t>
  </si>
  <si>
    <t>EQ 29.05.0200 (/)</t>
  </si>
  <si>
    <t>EQ 29.05.0206 (/)</t>
  </si>
  <si>
    <t>EQ 29.05.0225 (/)</t>
  </si>
  <si>
    <t>EQ 29.05.0230 (/)</t>
  </si>
  <si>
    <t>EQ 29.05.0300 (A)</t>
  </si>
  <si>
    <t>EQ 29.05.0303 (/)</t>
  </si>
  <si>
    <t>EQ 29.05.0550 (A)</t>
  </si>
  <si>
    <t>EQ 29.05.0556 (/)</t>
  </si>
  <si>
    <t>EQ 30.05.0225 (/)</t>
  </si>
  <si>
    <t>EQ 30.05.0230 (/)</t>
  </si>
  <si>
    <t>EQ 34.05.0050 (/)</t>
  </si>
  <si>
    <t>EQ 34.05.0053 (/)</t>
  </si>
  <si>
    <t>EQ 34.05.0056 (/)</t>
  </si>
  <si>
    <t>EQ 34.10.0050 (/)</t>
  </si>
  <si>
    <t>EQ 34.10.0100 (/)</t>
  </si>
  <si>
    <t>EQ 34.10.0150 (/)</t>
  </si>
  <si>
    <t>EQ 34.10.0200 (A)</t>
  </si>
  <si>
    <t>EQ 34.10.0203 (/)</t>
  </si>
  <si>
    <t>EQ 34.10.0250 (/)</t>
  </si>
  <si>
    <t>EQ 34.10.0253 (/)</t>
  </si>
  <si>
    <t>EQ 34.10.0256 (/)</t>
  </si>
  <si>
    <t>EQ 34.10.0259 (/)</t>
  </si>
  <si>
    <t>EQ 34.10.0262 (/)</t>
  </si>
  <si>
    <t>EQ 34.10.0265 (/)</t>
  </si>
  <si>
    <t>EQ 34.10.0268 (/)</t>
  </si>
  <si>
    <t>EQ 34.10.0271 (/)</t>
  </si>
  <si>
    <t>EQ 34.10.0274 (/)</t>
  </si>
  <si>
    <t>EQ 34.10.0300 (A)</t>
  </si>
  <si>
    <t>EQ 34.10.0325 (/)</t>
  </si>
  <si>
    <t>EQ 34.10.0350 (A)</t>
  </si>
  <si>
    <t>EQ 34.10.0400 (/)</t>
  </si>
  <si>
    <t>EQ 34.10.0450 (/)</t>
  </si>
  <si>
    <t>EQ 34.10.0453 (/)</t>
  </si>
  <si>
    <t>EQ 34.10.0500 (A)</t>
  </si>
  <si>
    <t>EQ 34.10.0503 (/)</t>
  </si>
  <si>
    <t>EQ 34.10.0551 (/)</t>
  </si>
  <si>
    <t>EQ 34.10.0600 (A)</t>
  </si>
  <si>
    <t>EQ 34.10.0650 (A)</t>
  </si>
  <si>
    <t>EQ 34.10.0670 (/)</t>
  </si>
  <si>
    <t>EQ 34.10.0685 (/)</t>
  </si>
  <si>
    <t>EQ 34.10.0700 (A)</t>
  </si>
  <si>
    <t>EQ 34.10.0750 (A)</t>
  </si>
  <si>
    <t>EQ 34.10.0800 (A)</t>
  </si>
  <si>
    <t>EQ 34.10.0850 (A)</t>
  </si>
  <si>
    <t>EQ 34.10.0870 (/)</t>
  </si>
  <si>
    <t>EQ 34.10.0880 (/)</t>
  </si>
  <si>
    <t>EQ 34.10.0900 (A)</t>
  </si>
  <si>
    <t>EQ 34.10.0930 (/)</t>
  </si>
  <si>
    <t>EQ 34.10.0950 (A)</t>
  </si>
  <si>
    <t>EQ 34.10.1000 (A)</t>
  </si>
  <si>
    <t>EQ 34.10.1050 (/)</t>
  </si>
  <si>
    <t>EQ 34.15.0200 (/)</t>
  </si>
  <si>
    <t>EQ 34.15.0250 (A)</t>
  </si>
  <si>
    <t>EQ 34.15.0253 (/)</t>
  </si>
  <si>
    <t>EQ 34.15.0350 (A)</t>
  </si>
  <si>
    <t>EQ 34.15.0370 (/)</t>
  </si>
  <si>
    <t>EQ 34.15.0470 (/)</t>
  </si>
  <si>
    <t>EQ 34.15.0500 (/)</t>
  </si>
  <si>
    <t>EQ 34.15.0600 (/)</t>
  </si>
  <si>
    <t>EQ 34.15.0700 (/)</t>
  </si>
  <si>
    <t>EQ 34.15.0800 (/)</t>
  </si>
  <si>
    <t>EQ 34.15.1000 (A)</t>
  </si>
  <si>
    <t>EQ 34.15.1200 (A)</t>
  </si>
  <si>
    <t>EQ 34.15.1250 (A)</t>
  </si>
  <si>
    <t>EQ 34.15.1400 (A)</t>
  </si>
  <si>
    <t>EQ 34.15.1700 (A)</t>
  </si>
  <si>
    <t>EQ 34.15.1800 (A)</t>
  </si>
  <si>
    <t>EQ 39.05.0150 (B)</t>
  </si>
  <si>
    <t>EQ 39.05.0153 (B)</t>
  </si>
  <si>
    <t>EQ 39.05.0200 (B)</t>
  </si>
  <si>
    <t>EQ 39.05.0250 (A)</t>
  </si>
  <si>
    <t>EQ 39.05.0253 (/)</t>
  </si>
  <si>
    <t>EQ 39.05.0256 (/)</t>
  </si>
  <si>
    <t>EQ 39.05.0300 (/)</t>
  </si>
  <si>
    <t>EQ 39.05.0350 (/)</t>
  </si>
  <si>
    <t>EQ 44.05.0050 (/)</t>
  </si>
  <si>
    <t>EQ 44.05.0053 (/)</t>
  </si>
  <si>
    <t>EQ 44.05.0056 (/)</t>
  </si>
  <si>
    <t>EQ 44.05.0059 (/)</t>
  </si>
  <si>
    <t>EQ 44.05.0100 (B)</t>
  </si>
  <si>
    <t>EQ 44.05.0103 (/)</t>
  </si>
  <si>
    <t>EQ 44.05.0106 (/)</t>
  </si>
  <si>
    <t>EQ 44.05.0150 (B)</t>
  </si>
  <si>
    <t>EQ 44.05.0156 (/)</t>
  </si>
  <si>
    <t>EQ 44.05.0159 (/)</t>
  </si>
  <si>
    <t>EQ 44.05.0162 (/)</t>
  </si>
  <si>
    <t>EQ 44.05.0165 (/)</t>
  </si>
  <si>
    <t>EQ 44.05.0168 (/)</t>
  </si>
  <si>
    <t>EQ 44.05.0200 (/)</t>
  </si>
  <si>
    <t>EQ 44.05.0203 (/)</t>
  </si>
  <si>
    <t>EQ 44.05.0206 (A)</t>
  </si>
  <si>
    <t>EQ 44.05.0600 (A)</t>
  </si>
  <si>
    <t>EQ 44.05.0606 (/)</t>
  </si>
  <si>
    <t>EQ 44.10.0050 (A)</t>
  </si>
  <si>
    <t>EQ 44.10.0056 (/)</t>
  </si>
  <si>
    <t>EQ 44.10.0100 (A)</t>
  </si>
  <si>
    <t>EQ 44.10.0103 (/)</t>
  </si>
  <si>
    <t>EQ 44.10.0106 (/)</t>
  </si>
  <si>
    <t>EQ 44.10.0150 (A)</t>
  </si>
  <si>
    <t>EQ 44.10.0156 (/)</t>
  </si>
  <si>
    <t>EQ 44.15.0100 (/)</t>
  </si>
  <si>
    <t>EQ 49.05.0050 (/)</t>
  </si>
  <si>
    <t>EQ 49.05.0100 (/)</t>
  </si>
  <si>
    <t>EQ 49.05.0150 (/)</t>
  </si>
  <si>
    <t>EQ 59.05.0050 (/)</t>
  </si>
  <si>
    <t>EQ 59.10.0100 (A)</t>
  </si>
  <si>
    <t>EQ 59.10.0103 (/)</t>
  </si>
  <si>
    <t>EQ 59.10.0106 (/)</t>
  </si>
  <si>
    <t>EQ 59.10.0200 (A)</t>
  </si>
  <si>
    <t>EQ 59.10.0206 (/)</t>
  </si>
  <si>
    <t>EQ 59.99.0100 (/)</t>
  </si>
  <si>
    <t>EQ 59.99.0200 (/)</t>
  </si>
  <si>
    <t>EQ 59.99.0300 (A)</t>
  </si>
  <si>
    <t>EQ 59.99.0306 (/)</t>
  </si>
  <si>
    <t>EQ 59.99.0400 (/)</t>
  </si>
  <si>
    <t>EQ 59.99.0450 (/)</t>
  </si>
  <si>
    <t>EQ 59.99.0500 (/)</t>
  </si>
  <si>
    <t>ES 04.05.0050 (/)</t>
  </si>
  <si>
    <t>ES 04.05.0100 (A)</t>
  </si>
  <si>
    <t>ES 04.05.0103 (/)</t>
  </si>
  <si>
    <t>ES 04.05.0106 (/)</t>
  </si>
  <si>
    <t>ES 04.05.0200 (/)</t>
  </si>
  <si>
    <t>ES 04.05.0203 (/)</t>
  </si>
  <si>
    <t>ES 04.05.0250 (/)</t>
  </si>
  <si>
    <t>ES 04.10.0050 (/)</t>
  </si>
  <si>
    <t>ES 04.15.0050 (/)</t>
  </si>
  <si>
    <t>ES 04.15.0053 (/)</t>
  </si>
  <si>
    <t>ES 04.15.0100 (B)</t>
  </si>
  <si>
    <t>ES 04.15.0125 (/)</t>
  </si>
  <si>
    <t>ES 04.15.0150 (A)</t>
  </si>
  <si>
    <t>ES 04.15.0153 (/)</t>
  </si>
  <si>
    <t>ES 04.15.0156 (/)</t>
  </si>
  <si>
    <t>ES 04.15.0159 (/)</t>
  </si>
  <si>
    <t>ES 04.15.0162 (/)</t>
  </si>
  <si>
    <t>ES 04.15.0165 (A)</t>
  </si>
  <si>
    <t>ES 04.15.0171 (A)</t>
  </si>
  <si>
    <t>ES 04.15.0174 (/)</t>
  </si>
  <si>
    <t>ES 04.15.0177 (B)</t>
  </si>
  <si>
    <t>ES 04.15.0200 (/)</t>
  </si>
  <si>
    <t>ES 04.20.0050 (/)</t>
  </si>
  <si>
    <t>ES 04.20.0103 (/)</t>
  </si>
  <si>
    <t>ES 04.20.0106 (/)</t>
  </si>
  <si>
    <t>ES 04.20.0109 (/)</t>
  </si>
  <si>
    <t>ES 04.20.0500 (/)</t>
  </si>
  <si>
    <t>ES 04.25.0050 (A)</t>
  </si>
  <si>
    <t>ES 04.25.0100 (A)</t>
  </si>
  <si>
    <t>ES 04.25.0150 (/)</t>
  </si>
  <si>
    <t>ES 04.25.0200 (A)</t>
  </si>
  <si>
    <t>ES 04.25.0300 (A)</t>
  </si>
  <si>
    <t>ES 04.25.0303 (A)</t>
  </si>
  <si>
    <t>ES 04.25.0306 (A)</t>
  </si>
  <si>
    <t>ES 04.25.0309 (A)</t>
  </si>
  <si>
    <t>ES 04.25.0350 (A)</t>
  </si>
  <si>
    <t>ES 04.25.0353 (/)</t>
  </si>
  <si>
    <t>ES 04.25.0356 (/)</t>
  </si>
  <si>
    <t>ES 04.25.0359 (/)</t>
  </si>
  <si>
    <t>ES 04.25.0362 (A)</t>
  </si>
  <si>
    <t>ES 04.25.0400 (/)</t>
  </si>
  <si>
    <t>ES 04.25.0450 (A)</t>
  </si>
  <si>
    <t>ES 04.25.0453 (A)</t>
  </si>
  <si>
    <t>ES 04.25.0456 (A)</t>
  </si>
  <si>
    <t>ES 04.25.0459 (A)</t>
  </si>
  <si>
    <t>ES 04.25.0462 (A)</t>
  </si>
  <si>
    <t>ES 04.25.0465 (A)</t>
  </si>
  <si>
    <t>ES 04.25.0500 (/)</t>
  </si>
  <si>
    <t>ES 04.25.0550 (/)</t>
  </si>
  <si>
    <t>ES 04.25.0603 (/)</t>
  </si>
  <si>
    <t>ES 04.25.0620 (/)</t>
  </si>
  <si>
    <t>ES 04.25.0650 (C)</t>
  </si>
  <si>
    <t>ES 04.25.0660 (/)</t>
  </si>
  <si>
    <t>ES 04.25.0670 (/)</t>
  </si>
  <si>
    <t>ES 04.25.0700 (/)</t>
  </si>
  <si>
    <t>ES 04.25.1500 (/)</t>
  </si>
  <si>
    <t>ES 04.25.1600 (/)</t>
  </si>
  <si>
    <t>ES 04.25.1700 (/)</t>
  </si>
  <si>
    <t>ES 04.27.0050 (/)</t>
  </si>
  <si>
    <t>ES 04.27.0056 (/)</t>
  </si>
  <si>
    <t>ES 04.30.0050 (/)</t>
  </si>
  <si>
    <t>ES 04.30.0100 (/)</t>
  </si>
  <si>
    <t>ES 04.30.0140 (/)</t>
  </si>
  <si>
    <t>ES 04.30.0150 (A)</t>
  </si>
  <si>
    <t>ES 04.30.0153 (A)</t>
  </si>
  <si>
    <t>ES 04.30.0200 (/)</t>
  </si>
  <si>
    <t>ES 04.30.0250 (C)</t>
  </si>
  <si>
    <t>ES 04.30.0300 (A)</t>
  </si>
  <si>
    <t>ES 04.30.0350 (A)</t>
  </si>
  <si>
    <t>ES 04.30.0450 (B)</t>
  </si>
  <si>
    <t>ES 04.35.0100 (/)</t>
  </si>
  <si>
    <t>ES 04.35.0150 (A)</t>
  </si>
  <si>
    <t>ES 04.99.0050 (/)</t>
  </si>
  <si>
    <t>ES 04.99.0100 (A)</t>
  </si>
  <si>
    <t>ES 04.99.0150 (A)</t>
  </si>
  <si>
    <t>ES 04.99.0153 (A)</t>
  </si>
  <si>
    <t>ES 04.99.0200 (A)</t>
  </si>
  <si>
    <t>ES 04.99.0250 (A)</t>
  </si>
  <si>
    <t>ES 04.99.0300 (/)</t>
  </si>
  <si>
    <t>ES 04.99.0350 (/)</t>
  </si>
  <si>
    <t>ES 04.99.0400 (/)</t>
  </si>
  <si>
    <t>ES 04.99.0450 (A)</t>
  </si>
  <si>
    <t>ES 04.99.0453 (A)</t>
  </si>
  <si>
    <t>ES 04.99.0456 (A)</t>
  </si>
  <si>
    <t>ES 04.99.0500 (/)</t>
  </si>
  <si>
    <t>ES 04.99.0550 (/)</t>
  </si>
  <si>
    <t>ES 04.99.0601 (/)</t>
  </si>
  <si>
    <t>ES 09.05.0050 (/)</t>
  </si>
  <si>
    <t>ES 09.05.0056 (/)</t>
  </si>
  <si>
    <t>ES 09.05.0100 (/)</t>
  </si>
  <si>
    <t>ES 09.05.0150 (/)</t>
  </si>
  <si>
    <t>ES 09.10.0050 (A)</t>
  </si>
  <si>
    <t>ES 09.10.0053 (/)</t>
  </si>
  <si>
    <t>ES 09.10.0056 (/)</t>
  </si>
  <si>
    <t>ES 09.10.0065 (/)</t>
  </si>
  <si>
    <t>ES 09.10.0100 (/)</t>
  </si>
  <si>
    <t>ES 09.10.0103 (B)</t>
  </si>
  <si>
    <t>ES 09.10.0106 (/)</t>
  </si>
  <si>
    <t>ES 09.10.0206 (B)</t>
  </si>
  <si>
    <t>ES 09.10.0215 (B)</t>
  </si>
  <si>
    <t>ES 09.10.0253 (/)</t>
  </si>
  <si>
    <t>ES 09.10.0256 (/)</t>
  </si>
  <si>
    <t>ES 09.10.0312 (/)</t>
  </si>
  <si>
    <t>ES 09.10.0315 (/)</t>
  </si>
  <si>
    <t>ES 09.10.0359 (/)</t>
  </si>
  <si>
    <t>ES 09.10.0362 (/)</t>
  </si>
  <si>
    <t>ES 09.10.0403 (/)</t>
  </si>
  <si>
    <t>ES 09.10.0409 (/)</t>
  </si>
  <si>
    <t>ES 09.10.0450 (/)</t>
  </si>
  <si>
    <t>ES 09.15.0403 (/)</t>
  </si>
  <si>
    <t>ES 09.15.0406 (/)</t>
  </si>
  <si>
    <t>ES 09.15.0456 (/)</t>
  </si>
  <si>
    <t>ES 09.15.0503 (/)</t>
  </si>
  <si>
    <t>ES 09.15.0553 (/)</t>
  </si>
  <si>
    <t>ES 09.15.0656 (A)</t>
  </si>
  <si>
    <t>ES 09.20.0050 (A)</t>
  </si>
  <si>
    <t>ES 09.20.0100 (/)</t>
  </si>
  <si>
    <t>ES 09.20.0150 (/)</t>
  </si>
  <si>
    <t>ES 09.20.0153 (/)</t>
  </si>
  <si>
    <t>ES 09.20.0156 (/)</t>
  </si>
  <si>
    <t>ES 09.20.0203 (/)</t>
  </si>
  <si>
    <t>ES 09.20.0250 (/)</t>
  </si>
  <si>
    <t>ES 09.20.0253 (A)</t>
  </si>
  <si>
    <t>ES 09.20.0300 (/)</t>
  </si>
  <si>
    <t>ES 09.20.0303 (/)</t>
  </si>
  <si>
    <t>ES 09.20.0306 (/)</t>
  </si>
  <si>
    <t>ES 09.25.0050 (/)</t>
  </si>
  <si>
    <t>ES 09.25.0053 (/)</t>
  </si>
  <si>
    <t>ES 09.25.0062 (/)</t>
  </si>
  <si>
    <t>ES 09.25.0068 (/)</t>
  </si>
  <si>
    <t>ES 09.25.0071 (/)</t>
  </si>
  <si>
    <t>ES 09.25.0100 (/)</t>
  </si>
  <si>
    <t>ES 09.25.0106 (/)</t>
  </si>
  <si>
    <t>ES 09.25.0120 (/)</t>
  </si>
  <si>
    <t>ES 09.25.0125 (/)</t>
  </si>
  <si>
    <t>ES 09.25.0130 (/)</t>
  </si>
  <si>
    <t>ES 09.25.0135 (/)</t>
  </si>
  <si>
    <t>ES 09.25.0150 (/)</t>
  </si>
  <si>
    <t>ES 09.25.0200 (/)</t>
  </si>
  <si>
    <t>ES 09.25.0225 (/)</t>
  </si>
  <si>
    <t>ES 09.25.0256 (/)</t>
  </si>
  <si>
    <t>ES 09.25.0259 (/)</t>
  </si>
  <si>
    <t>ES 09.25.0262 (/)</t>
  </si>
  <si>
    <t>ES 09.25.0315 (/)</t>
  </si>
  <si>
    <t>ES 09.30.0050 (A)</t>
  </si>
  <si>
    <t>ES 09.30.0056 (A)</t>
  </si>
  <si>
    <t>ES 09.30.0100 (A)</t>
  </si>
  <si>
    <t>ES 09.30.0103 (A)</t>
  </si>
  <si>
    <t>ES 09.30.0150 (A)</t>
  </si>
  <si>
    <t>ES 09.30.0153 (A)</t>
  </si>
  <si>
    <t>ES 09.30.0156 (A)</t>
  </si>
  <si>
    <t>ES 09.35.0060 (/)</t>
  </si>
  <si>
    <t>ES 09.35.0100 (A)</t>
  </si>
  <si>
    <t>ES 09.35.0150 (/)</t>
  </si>
  <si>
    <t>ES 09.99.0050 (/)</t>
  </si>
  <si>
    <t>ES 09.99.0100 (/)</t>
  </si>
  <si>
    <t>ES 09.99.0150 (A)</t>
  </si>
  <si>
    <t>ES 09.99.0153 (B)</t>
  </si>
  <si>
    <t>ES 09.99.0200 (A)</t>
  </si>
  <si>
    <t>ES 09.99.0203 (A)</t>
  </si>
  <si>
    <t>ES 09.99.0230 (/)</t>
  </si>
  <si>
    <t>ES 09.99.0250 (A)</t>
  </si>
  <si>
    <t>ES 09.99.0253 (/)</t>
  </si>
  <si>
    <t>ES 09.99.0300 (A)</t>
  </si>
  <si>
    <t>ES 09.99.0350 (A)</t>
  </si>
  <si>
    <t>ES 09.99.0400 (/)</t>
  </si>
  <si>
    <t>ES 09.99.0450 (A)</t>
  </si>
  <si>
    <t>ES 09.99.0500 (/)</t>
  </si>
  <si>
    <t>ES 09.99.0550 (B)</t>
  </si>
  <si>
    <t>ES 09.99.0600 (/)</t>
  </si>
  <si>
    <t>ES 09.99.0603 (/)</t>
  </si>
  <si>
    <t>ES 09.99.0606 (/)</t>
  </si>
  <si>
    <t>ES 14.05.0050 (A)</t>
  </si>
  <si>
    <t>ES 14.05.0100 (A)</t>
  </si>
  <si>
    <t>ES 14.05.0150 (/)</t>
  </si>
  <si>
    <t>ES 14.05.0200 (A)</t>
  </si>
  <si>
    <t>ES 14.10.0050 (A)</t>
  </si>
  <si>
    <t>ES 14.10.0100 (A)</t>
  </si>
  <si>
    <t>ES 14.10.0103 (A)</t>
  </si>
  <si>
    <t>ES 14.10.0200 (A)</t>
  </si>
  <si>
    <t>ES 14.10.0250 (/)</t>
  </si>
  <si>
    <t>ES 14.10.0300 (/)</t>
  </si>
  <si>
    <t>ES 14.10.0350 (/)</t>
  </si>
  <si>
    <t>ES 14.10.0400 (/)</t>
  </si>
  <si>
    <t>ES 14.10.0403 (/)</t>
  </si>
  <si>
    <t>ES 14.10.0450 (/)</t>
  </si>
  <si>
    <t>ES 14.10.0453 (/)</t>
  </si>
  <si>
    <t>ES 14.10.0600 (/)</t>
  </si>
  <si>
    <t>ES 14.10.0603 (/)</t>
  </si>
  <si>
    <t>ES 14.10.0800 (/)</t>
  </si>
  <si>
    <t>ES 14.10.0803 (A)</t>
  </si>
  <si>
    <t>ES 14.99.0050 (/)</t>
  </si>
  <si>
    <t>ES 14.99.0100 (A)</t>
  </si>
  <si>
    <t>ES 14.99.0250 (/)</t>
  </si>
  <si>
    <t>ES 14.99.0500 (/)</t>
  </si>
  <si>
    <t>ES 19.05.0025 (/)</t>
  </si>
  <si>
    <t>ES 19.05.0050 (/)</t>
  </si>
  <si>
    <t>ES 19.05.0053 (/)</t>
  </si>
  <si>
    <t>ES 19.05.0056 (/)</t>
  </si>
  <si>
    <t>ES 19.05.0103 (A)</t>
  </si>
  <si>
    <t>ES 19.05.0150 (A)</t>
  </si>
  <si>
    <t>ES 19.05.0200 (A)</t>
  </si>
  <si>
    <t>ES 19.05.0250 (/)</t>
  </si>
  <si>
    <t>ES 19.05.0300 (/)</t>
  </si>
  <si>
    <t>ES 19.10.0050 (/)</t>
  </si>
  <si>
    <t>ES 19.10.0053 (/)</t>
  </si>
  <si>
    <t>ES 19.10.0056 (/)</t>
  </si>
  <si>
    <t>ES 19.10.0059 (/)</t>
  </si>
  <si>
    <t>ES 19.10.0062 (/)</t>
  </si>
  <si>
    <t>ES 19.10.0065 (/)</t>
  </si>
  <si>
    <t>ES 19.10.0100 (/)</t>
  </si>
  <si>
    <t>ES 19.10.0103 (/)</t>
  </si>
  <si>
    <t>ES 19.10.0106 (/)</t>
  </si>
  <si>
    <t>ES 19.10.0109 (/)</t>
  </si>
  <si>
    <t>ES 19.10.0153 (/)</t>
  </si>
  <si>
    <t>ES 19.10.0156 (/)</t>
  </si>
  <si>
    <t>ES 19.10.0159 (/)</t>
  </si>
  <si>
    <t>ES 19.10.0203 (/)</t>
  </si>
  <si>
    <t>ES 19.10.0212 (/)</t>
  </si>
  <si>
    <t>ES 19.10.0215 (/)</t>
  </si>
  <si>
    <t>ES 19.10.0250 (/)</t>
  </si>
  <si>
    <t>ES 19.10.0253 (/)</t>
  </si>
  <si>
    <t>ES 19.10.0259 (A)</t>
  </si>
  <si>
    <t>ES 19.10.0262 (/)</t>
  </si>
  <si>
    <t>ES 19.10.0265 (/)</t>
  </si>
  <si>
    <t>ES 19.10.0268 (/)</t>
  </si>
  <si>
    <t>ES 19.10.0303 (/)</t>
  </si>
  <si>
    <t>ES 19.10.0309 (/)</t>
  </si>
  <si>
    <t>ES 19.10.0350 (/)</t>
  </si>
  <si>
    <t>ES 19.10.0403 (/)</t>
  </si>
  <si>
    <t>ES 19.10.0412 (A)</t>
  </si>
  <si>
    <t>ES 19.10.0421 (/)</t>
  </si>
  <si>
    <t>ES 19.10.0424 (/)</t>
  </si>
  <si>
    <t>ES 19.10.0427 (/)</t>
  </si>
  <si>
    <t>ES 19.10.0450 (/)</t>
  </si>
  <si>
    <t>ES 19.10.0550 (/)</t>
  </si>
  <si>
    <t>ES 19.10.0553 (/)</t>
  </si>
  <si>
    <t>ES 19.10.0600 (/)</t>
  </si>
  <si>
    <t>ES 19.10.0650 (/)</t>
  </si>
  <si>
    <t>ET 04.05.0050 (B)</t>
  </si>
  <si>
    <t>ET 04.05.0100 (A)</t>
  </si>
  <si>
    <t>ET 04.05.0200 (B)</t>
  </si>
  <si>
    <t>ET 04.05.0250 (B)</t>
  </si>
  <si>
    <t>ET 04.05.0350 (B)</t>
  </si>
  <si>
    <t>ET 04.05.0400 (B)</t>
  </si>
  <si>
    <t>ET 04.05.0500 (B)</t>
  </si>
  <si>
    <t>ET 04.05.0570 (A)</t>
  </si>
  <si>
    <t>ET 04.05.0601 (/)</t>
  </si>
  <si>
    <t>ET 04.05.0700 (/)</t>
  </si>
  <si>
    <t>ET 04.05.0750 (/)</t>
  </si>
  <si>
    <t>ET 04.05.1015 (A)</t>
  </si>
  <si>
    <t>ET 04.10.0050 (A)</t>
  </si>
  <si>
    <t>ET 04.15.0050 (/)</t>
  </si>
  <si>
    <t>ET 04.20.0050 (A)</t>
  </si>
  <si>
    <t>Preparo manual de concreto, compreendendo a mistura e o amassamento, exclusive materiais.(desonerado)</t>
  </si>
  <si>
    <t>ET 04.20.0200 (/)</t>
  </si>
  <si>
    <t>ET 04.20.0206 (/)</t>
  </si>
  <si>
    <t>ET 04.25.0403 (A)</t>
  </si>
  <si>
    <t>ET 04.25.0406 (/)</t>
  </si>
  <si>
    <t>ET 04.25.0703 (A)</t>
  </si>
  <si>
    <t>ET 04.25.0706 (/)</t>
  </si>
  <si>
    <t>ET 04.30.0100 (A)</t>
  </si>
  <si>
    <t>ET 04.35.0050 (A)</t>
  </si>
  <si>
    <t>ET 04.40.0050 (C)</t>
  </si>
  <si>
    <t>ET 04.40.0150 (C)</t>
  </si>
  <si>
    <t>ET 04.45.0100 (/)</t>
  </si>
  <si>
    <t>ET 04.45.0150 (/)</t>
  </si>
  <si>
    <t>Vergas de concreto armado para alvenaria com aproveitamento da madeira por 10 vezes.(desonerado)</t>
  </si>
  <si>
    <t>ET 04.55.0050 (/)</t>
  </si>
  <si>
    <t>ET 04.60.0050 (B)</t>
  </si>
  <si>
    <t>ET 04.60.0150 (/)</t>
  </si>
  <si>
    <t>ET 04.60.0200 (/)</t>
  </si>
  <si>
    <t>ET 04.65.0050 (A)</t>
  </si>
  <si>
    <t>ET 04.65.0100 (/)</t>
  </si>
  <si>
    <t>Guarda-roda de concreto armado tipo New Jersey, forma trapezoidal, com 15cm de topo, 38cm de base e 90,50cm de altura, engastado em sobre-laje de 12cm de espessura, exclusive esta, inclusive armadura de engaste.(desonerado)</t>
  </si>
  <si>
    <t>ET 04.65.0150 (A)</t>
  </si>
  <si>
    <t>ET 04.70.0050 (B)</t>
  </si>
  <si>
    <t>ET 04.70.0100 (A)</t>
  </si>
  <si>
    <t>ET 09.05.0050 (/)</t>
  </si>
  <si>
    <t>ET 09.05.0053 (/)</t>
  </si>
  <si>
    <t>ET 09.05.0059 (/)</t>
  </si>
  <si>
    <t>ET 09.05.0062 (/)</t>
  </si>
  <si>
    <t>ET 09.05.0065 (/)</t>
  </si>
  <si>
    <t>ET 09.05.0068 (/)</t>
  </si>
  <si>
    <t>ET 09.05.0071 (/)</t>
  </si>
  <si>
    <t>ET 09.05.0074 (/)</t>
  </si>
  <si>
    <t>ET 09.05.0077 (/)</t>
  </si>
  <si>
    <t>ET 09.05.0100 (/)</t>
  </si>
  <si>
    <t>ET 09.05.0103 (/)</t>
  </si>
  <si>
    <t>ET 09.05.0106 (/)</t>
  </si>
  <si>
    <t>ET 09.05.0109 (/)</t>
  </si>
  <si>
    <t>ET 09.05.0112 (/)</t>
  </si>
  <si>
    <t>ET 09.05.0115 (/)</t>
  </si>
  <si>
    <t>ET 09.05.0118 (/)</t>
  </si>
  <si>
    <t>ET 09.05.0121 (/)</t>
  </si>
  <si>
    <t>ET 09.05.0150 (A)</t>
  </si>
  <si>
    <t>ET 09.05.0153 (/)</t>
  </si>
  <si>
    <t>ET 09.05.0156 (A)</t>
  </si>
  <si>
    <t>ET 09.05.0159 (/)</t>
  </si>
  <si>
    <t>ET 09.05.0162 (/)</t>
  </si>
  <si>
    <t>ET 09.05.0165 (A)</t>
  </si>
  <si>
    <t>ET 09.05.0168 (/)</t>
  </si>
  <si>
    <t>ET 09.05.0171 (/)</t>
  </si>
  <si>
    <t>ET 09.05.0350 (/)</t>
  </si>
  <si>
    <t>ET 09.05.0356 (/)</t>
  </si>
  <si>
    <t>ET 09.10.0050 (/)</t>
  </si>
  <si>
    <t>ET 09.10.0053 (/)</t>
  </si>
  <si>
    <t>ET 09.10.0054 (/)</t>
  </si>
  <si>
    <t>ET 09.10.0056 (/)</t>
  </si>
  <si>
    <t>ET 09.10.0061 (/)</t>
  </si>
  <si>
    <t>ET 09.10.0062 (/)</t>
  </si>
  <si>
    <t>ET 09.10.0068 (/)</t>
  </si>
  <si>
    <t>ET 09.10.0071 (/)</t>
  </si>
  <si>
    <t>ET 14.05.0050 (B)</t>
  </si>
  <si>
    <t>ET 14.10.0050 (A)</t>
  </si>
  <si>
    <t>ET 14.10.0100 (/)</t>
  </si>
  <si>
    <t>ET 14.10.0150 (/)</t>
  </si>
  <si>
    <t>ET 14.10.0200 (/)</t>
  </si>
  <si>
    <t>ET 14.10.0250 (/)</t>
  </si>
  <si>
    <t>ET 14.10.0300 (/)</t>
  </si>
  <si>
    <t>ET 14.10.0350 (/)</t>
  </si>
  <si>
    <t>ET 14.10.0400 (/)</t>
  </si>
  <si>
    <t>ET 14.10.0450 (/)</t>
  </si>
  <si>
    <t>ET 14.10.0500 (A)</t>
  </si>
  <si>
    <t>Formas de madeira serrada, com aproveitamento da madeira por 4 vezes, destinada a moldagem de cinta sobre baldrame, inclusive fornecimento dos materiais e desmoldagem.(desonerado)</t>
  </si>
  <si>
    <t>ET 14.15.0050 (A)</t>
  </si>
  <si>
    <t>ET 14.15.0100 (/)</t>
  </si>
  <si>
    <t>ET 14.15.0150 (/)</t>
  </si>
  <si>
    <t>ET 14.15.0200 (/)</t>
  </si>
  <si>
    <t>ET 14.20.0050 (A)</t>
  </si>
  <si>
    <t>ET 14.20.0053 (/)</t>
  </si>
  <si>
    <t>ET 14.20.0100 (/)</t>
  </si>
  <si>
    <t>ET 14.20.0103 (/)</t>
  </si>
  <si>
    <t>ET 14.20.0150 (/)</t>
  </si>
  <si>
    <t>ET 19.05.0050 (/)</t>
  </si>
  <si>
    <t>ET 19.10.0050 (A)</t>
  </si>
  <si>
    <t>ET 19.10.0100 (/)</t>
  </si>
  <si>
    <t>ET 19.20.0050 (/)</t>
  </si>
  <si>
    <t>ET 19.20.0100 (/)</t>
  </si>
  <si>
    <t>ET 19.20.0150 (/)</t>
  </si>
  <si>
    <t>ET 19.25.0050 (/)</t>
  </si>
  <si>
    <t>ET 19.30.0050 (/)</t>
  </si>
  <si>
    <t>ET 19.30.0100 (/)</t>
  </si>
  <si>
    <t>ET 19.30.0150 (/)</t>
  </si>
  <si>
    <t>ET 19.30.0200 (/)</t>
  </si>
  <si>
    <t>ET 19.30.0250 (A)</t>
  </si>
  <si>
    <t>ET 19.30.0300 (/)</t>
  </si>
  <si>
    <t>ET 24.05.0050 (A)</t>
  </si>
  <si>
    <t>ET 24.05.0075 (/)</t>
  </si>
  <si>
    <t>ET 24.05.0085 (A)</t>
  </si>
  <si>
    <t>ET 24.05.0100 (A)</t>
  </si>
  <si>
    <t>ET 24.05.0150 (A)</t>
  </si>
  <si>
    <t>ET 24.05.0160 (/)</t>
  </si>
  <si>
    <t>ET 24.05.0170 (B)</t>
  </si>
  <si>
    <t>ET 24.05.0180 (B)</t>
  </si>
  <si>
    <t>ET 24.05.0200 (B)</t>
  </si>
  <si>
    <t>ET 24.05.0203 (A)</t>
  </si>
  <si>
    <t>ET 24.05.0206 (/)</t>
  </si>
  <si>
    <t>ET 24.05.0290 (/)</t>
  </si>
  <si>
    <t>ET 24.05.0310 (/)</t>
  </si>
  <si>
    <t>ET 24.05.0350 (/)</t>
  </si>
  <si>
    <t>ET 24.05.0450 (A)</t>
  </si>
  <si>
    <t>ET 24.05.0453 (A)</t>
  </si>
  <si>
    <t>ET 24.05.0456 (A)</t>
  </si>
  <si>
    <t>ET 24.05.0500 (/)</t>
  </si>
  <si>
    <t>ET 24.05.0550 (/)</t>
  </si>
  <si>
    <t>ET 29.05.0050 (/)</t>
  </si>
  <si>
    <t>ET 29.10.0100 (/)</t>
  </si>
  <si>
    <t>ET 29.10.0150 (/)</t>
  </si>
  <si>
    <t>ET 29.10.0200 (/)</t>
  </si>
  <si>
    <t>ET 29.10.0250 (/)</t>
  </si>
  <si>
    <t>ET 29.10.0253 (/)</t>
  </si>
  <si>
    <t>ET 29.10.0256 (/)</t>
  </si>
  <si>
    <t>ET 29.10.0259 (/)</t>
  </si>
  <si>
    <t>ET 29.10.0262 (/)</t>
  </si>
  <si>
    <t>ET 29.10.0265 (/)</t>
  </si>
  <si>
    <t>ET 29.10.0300 (/)</t>
  </si>
  <si>
    <t>ET 29.10.0350 (/)</t>
  </si>
  <si>
    <t>ET 29.15.0050 (/)</t>
  </si>
  <si>
    <t>ET 34.05.0050 (A)</t>
  </si>
  <si>
    <t>ET 34.05.0053 (A)</t>
  </si>
  <si>
    <t>ET 34.05.0100 (A)</t>
  </si>
  <si>
    <t>ET 34.05.0103 (A)</t>
  </si>
  <si>
    <t>ET 34.05.0115 (/)</t>
  </si>
  <si>
    <t>ET 34.05.0150 (/)</t>
  </si>
  <si>
    <t>ET 34.05.0200 (C)</t>
  </si>
  <si>
    <t>ET 34.05.0250 (B)</t>
  </si>
  <si>
    <t>ET 34.05.0300 (A)</t>
  </si>
  <si>
    <t>ET 34.10.0050 (/)</t>
  </si>
  <si>
    <t>ET 34.13.0050 (/)</t>
  </si>
  <si>
    <t>ET 34.13.0100 (/)</t>
  </si>
  <si>
    <t>ET 34.13.0150 (/)</t>
  </si>
  <si>
    <t>ET 34.13.0500 (A)</t>
  </si>
  <si>
    <t>ET 34.13.0550 (A)</t>
  </si>
  <si>
    <t>ET 34.13.0600 (A)</t>
  </si>
  <si>
    <t>ET 34.15.0050 (/)</t>
  </si>
  <si>
    <t>ET 34.15.0100 (A)</t>
  </si>
  <si>
    <t>ET 34.15.0103 (A)</t>
  </si>
  <si>
    <t>ET 34.15.0150 (A)</t>
  </si>
  <si>
    <t>ET 34.15.0153 (A)</t>
  </si>
  <si>
    <t>ET 34.20.0050 (B)</t>
  </si>
  <si>
    <t>ET 34.20.0065 (/)</t>
  </si>
  <si>
    <t>ET 34.25.0050 (/)</t>
  </si>
  <si>
    <t>ET 34.25.0100 (/)</t>
  </si>
  <si>
    <t>ET 34.25.0150 (/)</t>
  </si>
  <si>
    <t>ET 35.05.0115 (/)</t>
  </si>
  <si>
    <t>ET 35.05.0200 (C)</t>
  </si>
  <si>
    <t>ET 35.05.0250 (B)</t>
  </si>
  <si>
    <t>ET 35.20.0050 (B)</t>
  </si>
  <si>
    <t>ET 35.20.0065 (/)</t>
  </si>
  <si>
    <t>ET 39.05.0050 (/)</t>
  </si>
  <si>
    <t>ET 39.05.0053 (/)</t>
  </si>
  <si>
    <t>ET 39.05.0100 (/)</t>
  </si>
  <si>
    <t>ET 39.05.0103 (A)</t>
  </si>
  <si>
    <t>ET 39.05.0109 (/)</t>
  </si>
  <si>
    <t>ET 39.05.0112 (/)</t>
  </si>
  <si>
    <t>ET 39.05.0115 (/)</t>
  </si>
  <si>
    <t>ET 39.05.0118 (/)</t>
  </si>
  <si>
    <t>ET 39.05.0121 (/)</t>
  </si>
  <si>
    <t>ET 39.05.0127 (/)</t>
  </si>
  <si>
    <t>ET 39.05.0150 (/)</t>
  </si>
  <si>
    <t>ET 39.05.0153 (/)</t>
  </si>
  <si>
    <t>ET 39.05.0156 (/)</t>
  </si>
  <si>
    <t>ET 39.05.0159 (/)</t>
  </si>
  <si>
    <t>ET 39.05.0200 (/)</t>
  </si>
  <si>
    <t>ET 39.05.0250 (/)</t>
  </si>
  <si>
    <t>ET 44.05.0050 (A)</t>
  </si>
  <si>
    <t>ET 44.05.0100 (/)</t>
  </si>
  <si>
    <t>ET 44.10.0053 (/)</t>
  </si>
  <si>
    <t>ET 44.10.0056 (/)</t>
  </si>
  <si>
    <t>ET 44.10.0059 (/)</t>
  </si>
  <si>
    <t>ET 44.10.0065 (/)</t>
  </si>
  <si>
    <t>ET 44.10.0067 (/)</t>
  </si>
  <si>
    <t>ET 44.10.0071 (/)</t>
  </si>
  <si>
    <t>ET 44.10.0076 (/)</t>
  </si>
  <si>
    <t>ET 44.10.0080 (/)</t>
  </si>
  <si>
    <t>ET 49.05.0050 (D)</t>
  </si>
  <si>
    <t>ET 49.05.0150 (/)</t>
  </si>
  <si>
    <t>ET 49.05.0200 (A)</t>
  </si>
  <si>
    <t>ET 54.05.0050 (/)</t>
  </si>
  <si>
    <t>ET 54.05.0100 (B)</t>
  </si>
  <si>
    <t>ET 54.05.0103 (B)</t>
  </si>
  <si>
    <t>ET 54.05.0150 (B)</t>
  </si>
  <si>
    <t>ET 54.05.0156 (A)</t>
  </si>
  <si>
    <t>ET 54.05.0159 (B)</t>
  </si>
  <si>
    <t>ET 54.05.0165 (B)</t>
  </si>
  <si>
    <t>ET 54.05.0171 (B)</t>
  </si>
  <si>
    <t>ET 54.10.0050 (/)</t>
  </si>
  <si>
    <t>ET 54.10.0053 (/)</t>
  </si>
  <si>
    <t>ET 54.10.0100 (A)</t>
  </si>
  <si>
    <t>ET 54.10.0150 (A)</t>
  </si>
  <si>
    <t>ET 54.10.0301 (/)</t>
  </si>
  <si>
    <t>ET 54.10.0303 (/)</t>
  </si>
  <si>
    <t>ET 54.10.0306 (/)</t>
  </si>
  <si>
    <t>ET 54.10.0500 (/)</t>
  </si>
  <si>
    <t>ET 54.10.0503 (/)</t>
  </si>
  <si>
    <t>ET 54.10.0506 (/)</t>
  </si>
  <si>
    <t>ET 54.10.0509 (/)</t>
  </si>
  <si>
    <t>ET 54.10.0600 (/)</t>
  </si>
  <si>
    <t>ET 54.10.0603 (/)</t>
  </si>
  <si>
    <t>ET 54.10.0606 (/)</t>
  </si>
  <si>
    <t>ET 54.10.0609 (/)</t>
  </si>
  <si>
    <t>ET 54.10.0700 (/)</t>
  </si>
  <si>
    <t>ET 54.10.0703 (/)</t>
  </si>
  <si>
    <t>ET 54.10.0706 (/)</t>
  </si>
  <si>
    <t>ET 54.10.0709 (/)</t>
  </si>
  <si>
    <t>ET 54.15.0050 (/)</t>
  </si>
  <si>
    <t>ET 54.15.0100 (A)</t>
  </si>
  <si>
    <t>ET 59.05.0051 (/)</t>
  </si>
  <si>
    <t>ET 59.05.0056 (/)</t>
  </si>
  <si>
    <t>ET 59.05.0059 (/)</t>
  </si>
  <si>
    <t>ET 59.05.0062 (/)</t>
  </si>
  <si>
    <t>ET 59.05.0068 (/)</t>
  </si>
  <si>
    <t>ET 59.05.0071 (/)</t>
  </si>
  <si>
    <t>ET 59.05.0074 (/)</t>
  </si>
  <si>
    <t>ET 59.05.0077 (/)</t>
  </si>
  <si>
    <t>ET 59.05.0100 (/)</t>
  </si>
  <si>
    <t>ET 59.05.0159 (/)</t>
  </si>
  <si>
    <t>ET 59.10.0300 (/)</t>
  </si>
  <si>
    <t>ET 59.10.0500 (/)</t>
  </si>
  <si>
    <t>ET 59.15.0050 (A)</t>
  </si>
  <si>
    <t>Bombeamento para concreto de alto desempenho.(desonerado)</t>
  </si>
  <si>
    <t>ET 64.05.0050 (/)</t>
  </si>
  <si>
    <t>ET 64.05.0103 (/)</t>
  </si>
  <si>
    <t>ET 64.05.0106 (A)</t>
  </si>
  <si>
    <t>ET 64.05.0153 (A)</t>
  </si>
  <si>
    <t>ET 64.05.0156 (/)</t>
  </si>
  <si>
    <t>ET 64.05.0200 (/)</t>
  </si>
  <si>
    <t>Tratamento de armadura de ferro em estrutura de concreto armado, com Sika - top 108, ou similar(desonerado)</t>
  </si>
  <si>
    <t>ET 69.05.0100 (/)</t>
  </si>
  <si>
    <t>ET 74.05.0050 (/)</t>
  </si>
  <si>
    <t>ET 74.05.0100 (/)</t>
  </si>
  <si>
    <t>ET 74.05.0150 (/)</t>
  </si>
  <si>
    <t>ET 74.05.0200 (A)</t>
  </si>
  <si>
    <t>ET 74.05.0203 (A)</t>
  </si>
  <si>
    <t>ET 74.05.0206 (A)</t>
  </si>
  <si>
    <t>ET 74.05.0250 (/)</t>
  </si>
  <si>
    <t>ET 74.05.0300 (/)</t>
  </si>
  <si>
    <t>ET 74.05.0350 (/)</t>
  </si>
  <si>
    <t>ET 79.05.0050 (/)</t>
  </si>
  <si>
    <t>ET 79.05.0075 (/)</t>
  </si>
  <si>
    <t>ET 79.05.0100 (/)</t>
  </si>
  <si>
    <t>ET 79.05.0125 (/)</t>
  </si>
  <si>
    <t>ET 79.05.0150 (/)</t>
  </si>
  <si>
    <t>ET 84.05.0050 (A)</t>
  </si>
  <si>
    <t>ET 84.05.0100 (A)</t>
  </si>
  <si>
    <t>ET 84.05.0150 (A)</t>
  </si>
  <si>
    <t>ET 89.05.0053 (/)</t>
  </si>
  <si>
    <t>ET 89.10.0500 (B)</t>
  </si>
  <si>
    <t>ET 98.99.0050 (B)</t>
  </si>
  <si>
    <t>Placa pre-moldada de concreto armado com 6cm de espessura, confeccionada com concreto importado de usina, dosado para fck=24MPa e 8% de microssilica, compreendendo lancamento e adensamento mecanico, inclusive transporte e colocacao sobre vigas, com guindaste.(desonerado)</t>
  </si>
  <si>
    <t>FD 04.05.0050 (A)</t>
  </si>
  <si>
    <t>FD 04.05.0100 (/)</t>
  </si>
  <si>
    <t>FD 04.05.0150 (A)</t>
  </si>
  <si>
    <t>FD 04.05.0200 (A)</t>
  </si>
  <si>
    <t>FD 04.10.0050 (/)</t>
  </si>
  <si>
    <t>FD 04.10.0100 (A)</t>
  </si>
  <si>
    <t>FD 04.10.0150 (A)</t>
  </si>
  <si>
    <t>FD 04.10.0200 (/)</t>
  </si>
  <si>
    <t>FD 04.10.0250 (/)</t>
  </si>
  <si>
    <t>FD 04.10.0300 (/)</t>
  </si>
  <si>
    <t>FD 04.10.0350 (/)</t>
  </si>
  <si>
    <t>FD 04.10.0400 (B)</t>
  </si>
  <si>
    <t>FD 04.10.0500 (B)</t>
  </si>
  <si>
    <t>FD 04.15.0050 (A)</t>
  </si>
  <si>
    <t>FD 04.15.0100 (A)</t>
  </si>
  <si>
    <t>FD 04.20.0050 (A)</t>
  </si>
  <si>
    <t>FD 04.20.0100 (/)</t>
  </si>
  <si>
    <t>FD 04.23.0025 (/)</t>
  </si>
  <si>
    <t>FD 04.23.0028 (/)</t>
  </si>
  <si>
    <t>FD 04.23.0050 (A)</t>
  </si>
  <si>
    <t>FD 04.25.0050 (B)</t>
  </si>
  <si>
    <t>FD 04.25.0100 (C)</t>
  </si>
  <si>
    <t>FD 04.25.0150 (B)</t>
  </si>
  <si>
    <t>FD 04.25.0200 (B)</t>
  </si>
  <si>
    <t>FD 04.25.0250 (B)</t>
  </si>
  <si>
    <t>FD 04.25.0300 (B)</t>
  </si>
  <si>
    <t>FD 04.25.0350 (B)</t>
  </si>
  <si>
    <t>FD 04.30.0050 (C)</t>
  </si>
  <si>
    <t>FD 04.35.0050 (/)</t>
  </si>
  <si>
    <t>FD 04.35.0100 (/)</t>
  </si>
  <si>
    <t>FD 04.35.0150 (/)</t>
  </si>
  <si>
    <t>FD 04.35.0200 (/)</t>
  </si>
  <si>
    <t>FD 04.35.0250 (/)</t>
  </si>
  <si>
    <t>FD 04.35.0253 (/)</t>
  </si>
  <si>
    <t>FD 04.40.0050 (A)</t>
  </si>
  <si>
    <t>FD 04.40.0100 (B)</t>
  </si>
  <si>
    <t>FD 04.40.0150 (B)</t>
  </si>
  <si>
    <t>FD 04.40.0200 (B)</t>
  </si>
  <si>
    <t>FD 04.45.0050 (/)</t>
  </si>
  <si>
    <t>FD 04.55.0051 (/)</t>
  </si>
  <si>
    <t>FD 04.60.0050 (/)</t>
  </si>
  <si>
    <t>FD 04.65.0050 (/)</t>
  </si>
  <si>
    <t>FD 04.65.0100 (/)</t>
  </si>
  <si>
    <t>FD 04.65.0150 (/)</t>
  </si>
  <si>
    <t>FD 04.65.0200 (/)</t>
  </si>
  <si>
    <t>FD 09.05.0050 (/)</t>
  </si>
  <si>
    <t>FD 09.05.0100 (/)</t>
  </si>
  <si>
    <t>FD 09.10.0050 (/)</t>
  </si>
  <si>
    <t>FD 09.10.0100 (/)</t>
  </si>
  <si>
    <t>FD 09.15.0050 (/)</t>
  </si>
  <si>
    <t>FD 09.20.0050 (B)</t>
  </si>
  <si>
    <t>FD 09.25.0050 (/)</t>
  </si>
  <si>
    <t>FD 09.30.0050 (/)</t>
  </si>
  <si>
    <t>FD 09.30.0100 (/)</t>
  </si>
  <si>
    <t>FD 09.30.0151 (/)</t>
  </si>
  <si>
    <t>FD 10.20.0050 (B)</t>
  </si>
  <si>
    <t>FD 14.05.0050 (C)</t>
  </si>
  <si>
    <t>FD 14.05.0100 (/)</t>
  </si>
  <si>
    <t>FD 19.05.0050 (/)</t>
  </si>
  <si>
    <t>FD 19.05.0100 (/)</t>
  </si>
  <si>
    <t>IP 04.05.0200 (/)</t>
  </si>
  <si>
    <t>IP 04.05.0250 (/)</t>
  </si>
  <si>
    <t>IP 04.05.0256 (/)</t>
  </si>
  <si>
    <t>IP 04.05.0300 (/)</t>
  </si>
  <si>
    <t>IP 04.05.0306 (/)</t>
  </si>
  <si>
    <t>IP 04.05.0350 (/)</t>
  </si>
  <si>
    <t>IP 04.05.0500 (/)</t>
  </si>
  <si>
    <t>IP 04.05.0700 (/)</t>
  </si>
  <si>
    <t>IP 04.10.0150 (/)</t>
  </si>
  <si>
    <t>IP 04.10.0300 (/)</t>
  </si>
  <si>
    <t>IP 04.10.0303 (/)</t>
  </si>
  <si>
    <t>IP 04.10.0450 (/)</t>
  </si>
  <si>
    <t>IP 04.10.0500 (/)</t>
  </si>
  <si>
    <t>IP 04.10.0700 (/)</t>
  </si>
  <si>
    <t>IP 04.10.0703 (/)</t>
  </si>
  <si>
    <t>IP 04.10.0750 (/)</t>
  </si>
  <si>
    <t>IP 04.10.0753 (/)</t>
  </si>
  <si>
    <t>IP 04.10.0800 (/)</t>
  </si>
  <si>
    <t>IP 04.10.0803 (/)</t>
  </si>
  <si>
    <t>IP 04.10.0850 (/)</t>
  </si>
  <si>
    <t>IP 04.10.1050 (/)</t>
  </si>
  <si>
    <t>IP 04.12.0201 (/)</t>
  </si>
  <si>
    <t>IP 04.12.0300 (/)</t>
  </si>
  <si>
    <t>IP 04.12.0400 (/)</t>
  </si>
  <si>
    <t>IP 04.12.0450 (/)</t>
  </si>
  <si>
    <t>IP 04.12.0500 (/)</t>
  </si>
  <si>
    <t>IP 04.12.0650 (/)</t>
  </si>
  <si>
    <t>IP 04.12.0701 (/)</t>
  </si>
  <si>
    <t>IP 04.12.0750 (/)</t>
  </si>
  <si>
    <t>IP 04.12.0800 (/)</t>
  </si>
  <si>
    <t>IP 04.12.0950 (/)</t>
  </si>
  <si>
    <t>IP 04.25.0050 (/)</t>
  </si>
  <si>
    <t>IP 04.25.0100 (/)</t>
  </si>
  <si>
    <t>IP 04.25.0150 (/)</t>
  </si>
  <si>
    <t>IP 04.25.0200 (/)</t>
  </si>
  <si>
    <t>IP 04.25.0250 (/)</t>
  </si>
  <si>
    <t>IP 04.25.0300 (/)</t>
  </si>
  <si>
    <t>IP 04.25.0350 (/)</t>
  </si>
  <si>
    <t>IP 04.25.0356 (/)</t>
  </si>
  <si>
    <t>IP 04.25.0400 (/)</t>
  </si>
  <si>
    <t>IP 04.25.0550 (A)</t>
  </si>
  <si>
    <t>IP 04.25.0556 (A)</t>
  </si>
  <si>
    <t>IP 04.25.0559 (A)</t>
  </si>
  <si>
    <t>IP 04.25.0600 (/)</t>
  </si>
  <si>
    <t>IP 04.25.0650 (/)</t>
  </si>
  <si>
    <t>IP 04.25.0700 (/)</t>
  </si>
  <si>
    <t>IP 04.25.0750 (/)</t>
  </si>
  <si>
    <t>IP 04.25.0800 (/)</t>
  </si>
  <si>
    <t>IP 04.25.0850 (/)</t>
  </si>
  <si>
    <t>IP 04.25.0900 (/)</t>
  </si>
  <si>
    <t>IP 04.30.0200 (/)</t>
  </si>
  <si>
    <t>IP 04.30.0250 (/)</t>
  </si>
  <si>
    <t>IP 04.30.0300 (/)</t>
  </si>
  <si>
    <t>IP 04.30.0500 (/)</t>
  </si>
  <si>
    <t>IP 04.30.0506 (/)</t>
  </si>
  <si>
    <t>IP 04.30.0550 (/)</t>
  </si>
  <si>
    <t>IP 04.30.0700 (/)</t>
  </si>
  <si>
    <t>IP 04.35.0050 (/)</t>
  </si>
  <si>
    <t>IP 04.35.0100 (/)</t>
  </si>
  <si>
    <t>IP 04.35.0150 (/)</t>
  </si>
  <si>
    <t>IP 04.35.0200 (/)</t>
  </si>
  <si>
    <t>IP 04.35.0250 (/)</t>
  </si>
  <si>
    <t>IP 04.35.0300 (/)</t>
  </si>
  <si>
    <t>IP 04.35.0350 (/)</t>
  </si>
  <si>
    <t>IP 04.35.0400 (/)</t>
  </si>
  <si>
    <t>IP 04.40.0200 (/)</t>
  </si>
  <si>
    <t>IP 04.40.0206 (/)</t>
  </si>
  <si>
    <t>IP 04.40.0400 (/)</t>
  </si>
  <si>
    <t>IP 04.40.0500 (/)</t>
  </si>
  <si>
    <t>IP 04.40.0506 (/)</t>
  </si>
  <si>
    <t>IP 04.40.0550 (/)</t>
  </si>
  <si>
    <t>IP 04.40.0600 (/)</t>
  </si>
  <si>
    <t>IP 04.50.0020 (/)</t>
  </si>
  <si>
    <t>IP 04.50.0057 (/)</t>
  </si>
  <si>
    <t>IP 04.50.0506 (/)</t>
  </si>
  <si>
    <t>IP 04.50.0556 (/)</t>
  </si>
  <si>
    <t>IP 04.50.0562 (/)</t>
  </si>
  <si>
    <t>IP 04.50.0600 (/)</t>
  </si>
  <si>
    <t>IP 04.55.0050 (/)</t>
  </si>
  <si>
    <t>IP 04.55.0100 (/)</t>
  </si>
  <si>
    <t>IP 04.55.0150 (/)</t>
  </si>
  <si>
    <t>IP 04.55.0200 (/)</t>
  </si>
  <si>
    <t>IP 04.55.0300 (/)</t>
  </si>
  <si>
    <t>IP 04.60.0050 (/)</t>
  </si>
  <si>
    <t>IP 04.60.0150 (/)</t>
  </si>
  <si>
    <t>IP 04.60.0153 (/)</t>
  </si>
  <si>
    <t>IP 04.60.0200 (/)</t>
  </si>
  <si>
    <t>IP 04.60.0203 (/)</t>
  </si>
  <si>
    <t>IP 04.60.0259 (/)</t>
  </si>
  <si>
    <t>IP 09.05.0050 (/)</t>
  </si>
  <si>
    <t>IP 09.05.0100 (/)</t>
  </si>
  <si>
    <t>IP 09.05.0103 (/)</t>
  </si>
  <si>
    <t>IP 09.05.0106 (/)</t>
  </si>
  <si>
    <t>IP 09.05.0203 (A)</t>
  </si>
  <si>
    <t>IP 09.10.0050 (/)</t>
  </si>
  <si>
    <t>IP 09.10.0156 (/)</t>
  </si>
  <si>
    <t>IP 09.10.0300 (A)</t>
  </si>
  <si>
    <t>IP 09.10.0400 (A)</t>
  </si>
  <si>
    <t>IP 09.10.0503 (/)</t>
  </si>
  <si>
    <t>IP 09.10.0550 (/)</t>
  </si>
  <si>
    <t>IP 09.10.0553 (/)</t>
  </si>
  <si>
    <t>IP 09.15.0100 (/)</t>
  </si>
  <si>
    <t>IP 09.20.0050 (/)</t>
  </si>
  <si>
    <t>IP 09.20.0100 (/)</t>
  </si>
  <si>
    <t>IP 09.25.0050 (/)</t>
  </si>
  <si>
    <t>IP 09.25.0100 (/)</t>
  </si>
  <si>
    <t>IP 09.25.0150 (/)</t>
  </si>
  <si>
    <t>IP 09.25.0200 (/)</t>
  </si>
  <si>
    <t>IP 09.25.0300 (/)</t>
  </si>
  <si>
    <t>IP 09.30.0050 (/)</t>
  </si>
  <si>
    <t>IP 09.30.0100 (/)</t>
  </si>
  <si>
    <t>IP 09.30.0150 (/)</t>
  </si>
  <si>
    <t>IP 09.30.0159 (/)</t>
  </si>
  <si>
    <t>IP 09.30.0200 (/)</t>
  </si>
  <si>
    <t>IP 09.30.0250 (/)</t>
  </si>
  <si>
    <t>IP 09.30.0500 (/)</t>
  </si>
  <si>
    <t>IP 09.30.0503 (/)</t>
  </si>
  <si>
    <t>IP 09.30.0506 (/)</t>
  </si>
  <si>
    <t>IP 09.30.0509 (/)</t>
  </si>
  <si>
    <t>IP 09.30.0512 (/)</t>
  </si>
  <si>
    <t>IP 09.30.0515 (/)</t>
  </si>
  <si>
    <t>IP 09.30.0518 (/)</t>
  </si>
  <si>
    <t>IP 09.30.0521 (/)</t>
  </si>
  <si>
    <t>IP 09.30.0524 (/)</t>
  </si>
  <si>
    <t>IP 09.30.0527 (/)</t>
  </si>
  <si>
    <t>IP 09.30.0530 (/)</t>
  </si>
  <si>
    <t>IP 09.30.0532 (/)</t>
  </si>
  <si>
    <t>IP 09.30.0535 (/)</t>
  </si>
  <si>
    <t>IP 09.30.0538 (/)</t>
  </si>
  <si>
    <t>IP 09.30.0555 (/)</t>
  </si>
  <si>
    <t>IP 09.30.0560 (/)</t>
  </si>
  <si>
    <t>IP 09.30.0563 (/)</t>
  </si>
  <si>
    <t>IP 09.30.0660 (/)</t>
  </si>
  <si>
    <t>IP 09.30.0700 (/)</t>
  </si>
  <si>
    <t>IP 09.30.1050 (/)</t>
  </si>
  <si>
    <t>IP 09.30.1100 (/)</t>
  </si>
  <si>
    <t>IP 09.35.0050 (/)</t>
  </si>
  <si>
    <t>IP 09.35.0053 (/)</t>
  </si>
  <si>
    <t>IP 09.35.0056 (/)</t>
  </si>
  <si>
    <t>IP 09.35.0100 (/)</t>
  </si>
  <si>
    <t>IP 09.35.0200 (/)</t>
  </si>
  <si>
    <t>IP 09.35.0312 (/)</t>
  </si>
  <si>
    <t>IP 09.35.0400 (/)</t>
  </si>
  <si>
    <t>IP 09.40.0050 (/)</t>
  </si>
  <si>
    <t>IP 09.40.0100 (/)</t>
  </si>
  <si>
    <t>IP 14.05.0050 (/)</t>
  </si>
  <si>
    <t>IP 14.05.0100 (/)</t>
  </si>
  <si>
    <t>IP 14.05.0150 (/)</t>
  </si>
  <si>
    <t>IP 14.05.0200 (/)</t>
  </si>
  <si>
    <t>IP 14.05.0250 (/)</t>
  </si>
  <si>
    <t>IP 14.05.0300 (/)</t>
  </si>
  <si>
    <t>IP 14.05.0350 (/)</t>
  </si>
  <si>
    <t>IP 14.10.0050 (/)</t>
  </si>
  <si>
    <t>IP 14.10.0100 (/)</t>
  </si>
  <si>
    <t>IP 14.10.0150 (/)</t>
  </si>
  <si>
    <t>IP 14.10.0200 (/)</t>
  </si>
  <si>
    <t>IP 14.10.0250 (/)</t>
  </si>
  <si>
    <t>IP 14.15.0050 (/)</t>
  </si>
  <si>
    <t>IP 14.15.0100 (/)</t>
  </si>
  <si>
    <t>IP 14.20.0100 (/)</t>
  </si>
  <si>
    <t>IP 14.25.0100 (/)</t>
  </si>
  <si>
    <t>IP 14.25.0109 (/)</t>
  </si>
  <si>
    <t>IP 14.25.0112 (/)</t>
  </si>
  <si>
    <t>IP 14.30.0050 (/)</t>
  </si>
  <si>
    <t>IP 14.30.0053 (/)</t>
  </si>
  <si>
    <t>IP 14.30.0059 (/)</t>
  </si>
  <si>
    <t>IP 14.30.0062 (/)</t>
  </si>
  <si>
    <t>IP 14.30.0106 (/)</t>
  </si>
  <si>
    <t>IP 14.30.0153 (/)</t>
  </si>
  <si>
    <t>IP 14.30.0156 (/)</t>
  </si>
  <si>
    <t>IP 14.30.0159 (/)</t>
  </si>
  <si>
    <t>IP 14.30.0206 (/)</t>
  </si>
  <si>
    <t>IP 14.30.0253 (/)</t>
  </si>
  <si>
    <t>IP 14.30.0256 (/)</t>
  </si>
  <si>
    <t>IP 14.30.0259 (/)</t>
  </si>
  <si>
    <t>IP 14.30.0300 (/)</t>
  </si>
  <si>
    <t>IP 14.30.0309 (/)</t>
  </si>
  <si>
    <t>IP 14.35.0300 (/)</t>
  </si>
  <si>
    <t>IP 14.35.0303 (/)</t>
  </si>
  <si>
    <t>IP 14.35.0350 (/)</t>
  </si>
  <si>
    <t>IP 14.35.0400 (/)</t>
  </si>
  <si>
    <t>IP 14.35.0450 (/)</t>
  </si>
  <si>
    <t>IP 14.35.0456 (/)</t>
  </si>
  <si>
    <t>IP 14.35.0459 (/)</t>
  </si>
  <si>
    <t>IP 14.35.0500 (/)</t>
  </si>
  <si>
    <t>IP 14.35.0506 (/)</t>
  </si>
  <si>
    <t>IP 14.35.0550 (/)</t>
  </si>
  <si>
    <t>IP 14.35.0556 (/)</t>
  </si>
  <si>
    <t>IP 14.35.0562 (/)</t>
  </si>
  <si>
    <t>IP 14.35.0600 (/)</t>
  </si>
  <si>
    <t>IP 14.40.0050 (A)</t>
  </si>
  <si>
    <t>IP 14.40.0150 (/)</t>
  </si>
  <si>
    <t>IP 14.40.0190 (/)</t>
  </si>
  <si>
    <t>IP 14.40.0200 (A)</t>
  </si>
  <si>
    <t>IP 14.40.0250 (A)</t>
  </si>
  <si>
    <t>IP 14.40.0300 (/)</t>
  </si>
  <si>
    <t>IP 14.40.0503 (/)</t>
  </si>
  <si>
    <t>IP 14.40.0505 (/)</t>
  </si>
  <si>
    <t>IP 14.40.0512 (A)</t>
  </si>
  <si>
    <t>IP 14.43.0200 (/)</t>
  </si>
  <si>
    <t>IP 14.43.0300 (/)</t>
  </si>
  <si>
    <t>IP 14.45.0050 (/)</t>
  </si>
  <si>
    <t>IP 14.45.0100 (/)</t>
  </si>
  <si>
    <t>IP 14.45.0106 (/)</t>
  </si>
  <si>
    <t>IP 14.45.0109 (/)</t>
  </si>
  <si>
    <t>IP 14.45.0112 (/)</t>
  </si>
  <si>
    <t>IP 14.45.0200 (/)</t>
  </si>
  <si>
    <t>IP 14.45.0300 (/)</t>
  </si>
  <si>
    <t>IP 14.45.0400 (/)</t>
  </si>
  <si>
    <t>IP 14.50.0100 (/)</t>
  </si>
  <si>
    <t>IP 14.50.0150 (/)</t>
  </si>
  <si>
    <t>IP 14.55.0050 (/)</t>
  </si>
  <si>
    <t>IP 14.55.0100 (/)</t>
  </si>
  <si>
    <t>IP 14.55.0125 (/)</t>
  </si>
  <si>
    <t>IP 14.55.0150 (/)</t>
  </si>
  <si>
    <t>IP 14.55.0300 (/)</t>
  </si>
  <si>
    <t>IP 14.55.0350 (/)</t>
  </si>
  <si>
    <t>IP 14.55.0400 (/)</t>
  </si>
  <si>
    <t>IP 14.55.1000 (/)</t>
  </si>
  <si>
    <t>IP 14.60.0100 (/)</t>
  </si>
  <si>
    <t>IP 19.05.0050 (/)</t>
  </si>
  <si>
    <t>Aterramento de caixa Hand-Hole.(desonerado)</t>
  </si>
  <si>
    <t>IP 19.05.0053 (/)</t>
  </si>
  <si>
    <t>IP 19.05.0056 (A)</t>
  </si>
  <si>
    <t>IP 19.05.0103 (/)</t>
  </si>
  <si>
    <t>IP 19.05.0106 (/)</t>
  </si>
  <si>
    <t>IP 19.05.0150 (/)</t>
  </si>
  <si>
    <t>IP 19.05.0153 (/)</t>
  </si>
  <si>
    <t>IP 19.05.0156 (/)</t>
  </si>
  <si>
    <t>IP 19.05.0200 (/)</t>
  </si>
  <si>
    <t>IP 19.05.0203 (/)</t>
  </si>
  <si>
    <t>IP 49.30.0062 (/)</t>
  </si>
  <si>
    <t>IP 49.30.0153 (/)</t>
  </si>
  <si>
    <t>IP 49.30.0500 (/)</t>
  </si>
  <si>
    <t>IP 49.30.0600 (/)</t>
  </si>
  <si>
    <t>IP 49.35.0050 (/)</t>
  </si>
  <si>
    <t>IP 49.35.0100 (/)</t>
  </si>
  <si>
    <t>IP 49.35.0150 (/)</t>
  </si>
  <si>
    <t>IP 49.35.0200 (/)</t>
  </si>
  <si>
    <t>IP 49.35.0203 (/)</t>
  </si>
  <si>
    <t>IP 49.35.0250 (/)</t>
  </si>
  <si>
    <t>IP 49.35.0300 (/)</t>
  </si>
  <si>
    <t>IP 49.35.0500 (/)</t>
  </si>
  <si>
    <t>IP 49.35.0600 (/)</t>
  </si>
  <si>
    <t>IP 49.35.0650 (/)</t>
  </si>
  <si>
    <t>IP 49.35.0700 (/)</t>
  </si>
  <si>
    <t>IP 49.35.0750 (/)</t>
  </si>
  <si>
    <t>IP 49.40.0050 (/)</t>
  </si>
  <si>
    <t>IP 49.40.0100 (/)</t>
  </si>
  <si>
    <t>IP 49.40.0103 (/)</t>
  </si>
  <si>
    <t>IP 49.40.0106 (/)</t>
  </si>
  <si>
    <t>IP 49.40.0150 (/)</t>
  </si>
  <si>
    <t>IP 49.40.0160 (/)</t>
  </si>
  <si>
    <t>IP 49.40.0200 (/)</t>
  </si>
  <si>
    <t>IP 49.40.0206 (/)</t>
  </si>
  <si>
    <t>IP 49.45.0050 (/)</t>
  </si>
  <si>
    <t>IP 49.45.0100 (/)</t>
  </si>
  <si>
    <t>IP 49.45.0150 (/)</t>
  </si>
  <si>
    <t>IP 49.45.0500 (/)</t>
  </si>
  <si>
    <t>IP 50.15.0455 (/)</t>
  </si>
  <si>
    <t>IP 50.15.0460 (/)</t>
  </si>
  <si>
    <t>IP 50.15.0465 (/)</t>
  </si>
  <si>
    <t>IP 50.15.0470 (/)</t>
  </si>
  <si>
    <t>IP 50.15.0475 (/)</t>
  </si>
  <si>
    <t>IP 50.15.0480 (/)</t>
  </si>
  <si>
    <t>IP 50.15.0485 (/)</t>
  </si>
  <si>
    <t>IP 50.15.0490 (/)</t>
  </si>
  <si>
    <t>IP 50.15.0495 (/)</t>
  </si>
  <si>
    <t>IP 50.15.0500 (/)</t>
  </si>
  <si>
    <t>IP 50.15.0505 (/)</t>
  </si>
  <si>
    <t>IP 50.15.0510 (/)</t>
  </si>
  <si>
    <t>IP 50.15.0515 (/)</t>
  </si>
  <si>
    <t>IP 50.15.0520 (/)</t>
  </si>
  <si>
    <t>IP 50.15.0525 (/)</t>
  </si>
  <si>
    <t>IP 50.15.0530 (/)</t>
  </si>
  <si>
    <t>IP 50.15.0531 (/)</t>
  </si>
  <si>
    <t>IP 50.15.0532 (/)</t>
  </si>
  <si>
    <t>IP 50.15.0533 (/)</t>
  </si>
  <si>
    <t>IP 50.15.0540 (/)</t>
  </si>
  <si>
    <t>IP 50.15.0545 (/)</t>
  </si>
  <si>
    <t>IP 50.15.0550 (/)</t>
  </si>
  <si>
    <t>IP 54.05.0050 (/)</t>
  </si>
  <si>
    <t>IP 54.05.0100 (/)</t>
  </si>
  <si>
    <t>IP 54.05.0150 (/)</t>
  </si>
  <si>
    <t>IP 54.10.0050 (/)</t>
  </si>
  <si>
    <t>IP 54.10.0075 (/)</t>
  </si>
  <si>
    <t>IP 54.10.0100 (/)</t>
  </si>
  <si>
    <t>IP 54.10.0125 (/)</t>
  </si>
  <si>
    <t>IP 54.10.0200 (/)</t>
  </si>
  <si>
    <t>IP 54.10.0250 (/)</t>
  </si>
  <si>
    <t>IP 54.10.0300 (/)</t>
  </si>
  <si>
    <t>IP 54.10.0312 (/)</t>
  </si>
  <si>
    <t>IP 54.10.0450 (/)</t>
  </si>
  <si>
    <t>IP 54.10.0512 (/)</t>
  </si>
  <si>
    <t>IP 54.10.0800 (/)</t>
  </si>
  <si>
    <t>IP 54.10.0809 (/)</t>
  </si>
  <si>
    <t>IP 54.10.0812 (/)</t>
  </si>
  <si>
    <t>IP 54.10.0850 (/)</t>
  </si>
  <si>
    <t>IP 54.10.0950 (/)</t>
  </si>
  <si>
    <t>IP 54.10.0959 (/)</t>
  </si>
  <si>
    <t>IP 54.15.0050 (/)</t>
  </si>
  <si>
    <t>IP 54.15.0150 (/)</t>
  </si>
  <si>
    <t>IP 59.05.0050 (/)</t>
  </si>
  <si>
    <t>IP 59.05.0100 (/)</t>
  </si>
  <si>
    <t>IP 59.05.0150 (/)</t>
  </si>
  <si>
    <t>IP 59.10.0050 (/)</t>
  </si>
  <si>
    <t>IP 59.10.0100 (/)</t>
  </si>
  <si>
    <t>IP 59.20.0050 (/)</t>
  </si>
  <si>
    <t>IP 59.20.0100 (/)</t>
  </si>
  <si>
    <t>Retirada de conjunto de aterramento.(desonerado)</t>
  </si>
  <si>
    <t>IP 59.20.0106 (/)</t>
  </si>
  <si>
    <t>IP 59.20.0112 (/)</t>
  </si>
  <si>
    <t>IP 59.20.0150 (/)</t>
  </si>
  <si>
    <t>IP 59.20.0200 (/)</t>
  </si>
  <si>
    <t>IP 59.20.0250 (/)</t>
  </si>
  <si>
    <t>Retirada de equipamento do comando de circuito.(desonerado)</t>
  </si>
  <si>
    <t>IP 59.20.0300 (/)</t>
  </si>
  <si>
    <t>IP 59.20.0350 (/)</t>
  </si>
  <si>
    <t>IP 59.20.0356 (/)</t>
  </si>
  <si>
    <t>IP 59.20.0362 (/)</t>
  </si>
  <si>
    <t>IP 59.20.0368 (/)</t>
  </si>
  <si>
    <t>IP 59.20.0374 (/)</t>
  </si>
  <si>
    <t>IP 59.20.0400 (/)</t>
  </si>
  <si>
    <t>IP 59.20.0450 (/)</t>
  </si>
  <si>
    <t>Retirada de projetor, instalado em teto, piso, parede ou poste.(desonerado)</t>
  </si>
  <si>
    <t>IP 59.20.0456 (/)</t>
  </si>
  <si>
    <t>IP 59.20.0462 (/)</t>
  </si>
  <si>
    <t>IP 59.20.0468 (/)</t>
  </si>
  <si>
    <t>IP 59.20.0500 (/)</t>
  </si>
  <si>
    <t>IP 59.20.0506 (/)</t>
  </si>
  <si>
    <t>IP 59.20.0512 (/)</t>
  </si>
  <si>
    <t>IP 59.20.0518 (/)</t>
  </si>
  <si>
    <t>IP 59.20.0550 (/)</t>
  </si>
  <si>
    <t>Retirada de poste de madeira.(desonerado)</t>
  </si>
  <si>
    <t>IP 59.20.0600 (/)</t>
  </si>
  <si>
    <t>IP 59.20.0650 (/)</t>
  </si>
  <si>
    <t>IP 59.20.0700 (/)</t>
  </si>
  <si>
    <t>IP 59.20.0706 (/)</t>
  </si>
  <si>
    <t>IP 59.20.0712 (/)</t>
  </si>
  <si>
    <t>IP 59.20.0750 (/)</t>
  </si>
  <si>
    <t>IP 59.20.0800 (/)</t>
  </si>
  <si>
    <t>IP 59.20.0850 (/)</t>
  </si>
  <si>
    <t>IP 59.20.0856 (/)</t>
  </si>
  <si>
    <t>IP 59.20.0900 (/)</t>
  </si>
  <si>
    <t>IP 59.20.0915 (/)</t>
  </si>
  <si>
    <t>IP 59.20.0930 (/)</t>
  </si>
  <si>
    <t>IP 59.20.0945 (/)</t>
  </si>
  <si>
    <t>IP 59.20.0960 (/)</t>
  </si>
  <si>
    <t>IP 59.20.1010 (/)</t>
  </si>
  <si>
    <t>IP 59.20.1025 (/)</t>
  </si>
  <si>
    <t>IP 98.99.0050 (/)</t>
  </si>
  <si>
    <t>IP 98.99.0100 (/)</t>
  </si>
  <si>
    <t>IP 98.99.0150 (/)</t>
  </si>
  <si>
    <t>IP 98.99.0152 (/)</t>
  </si>
  <si>
    <t>IT 01.05.0100 (/)</t>
  </si>
  <si>
    <t>IT 01.05.0201 (/)</t>
  </si>
  <si>
    <t>IT 04.05.0050 (/)</t>
  </si>
  <si>
    <t>IT 04.05.0053 (/)</t>
  </si>
  <si>
    <t>IT 04.05.0056 (/)</t>
  </si>
  <si>
    <t>IT 04.05.0100 (/)</t>
  </si>
  <si>
    <t>IT 04.05.0103 (/)</t>
  </si>
  <si>
    <t>IT 04.05.0106 (/)</t>
  </si>
  <si>
    <t>IT 04.10.0100 (A)</t>
  </si>
  <si>
    <t>IT 04.10.0103 (A)</t>
  </si>
  <si>
    <t>IT 04.10.0106 (A)</t>
  </si>
  <si>
    <t>IT 04.10.0109 (A)</t>
  </si>
  <si>
    <t>IT 04.10.0112 (A)</t>
  </si>
  <si>
    <t>IT 04.10.0115 (A)</t>
  </si>
  <si>
    <t>IT 04.10.0118 (A)</t>
  </si>
  <si>
    <t>IT 04.10.0121 (A)</t>
  </si>
  <si>
    <t>IT 04.10.0124 (A)</t>
  </si>
  <si>
    <t>IT 04.10.0150 (A)</t>
  </si>
  <si>
    <t>IT 04.10.0153 (A)</t>
  </si>
  <si>
    <t>IT 04.10.0156 (A)</t>
  </si>
  <si>
    <t>IT 04.10.0159 (A)</t>
  </si>
  <si>
    <t>IT 04.10.0162 (A)</t>
  </si>
  <si>
    <t>IT 04.10.0165 (A)</t>
  </si>
  <si>
    <t>IT 04.10.0168 (A)</t>
  </si>
  <si>
    <t>IT 04.15.0050 (/)</t>
  </si>
  <si>
    <t>IT 04.15.0200 (/)</t>
  </si>
  <si>
    <t>IT 04.15.0203 (/)</t>
  </si>
  <si>
    <t>IT 04.15.0220 (/)</t>
  </si>
  <si>
    <t>IT 04.15.0223 (/)</t>
  </si>
  <si>
    <t>IT 04.15.0250 (/)</t>
  </si>
  <si>
    <t>IT 04.15.0253 (/)</t>
  </si>
  <si>
    <t>IT 04.15.0270 (/)</t>
  </si>
  <si>
    <t>IT 04.15.0600 (/)</t>
  </si>
  <si>
    <t>IT 04.15.0603 (/)</t>
  </si>
  <si>
    <t>IT 04.15.0670 (/)</t>
  </si>
  <si>
    <t>IT 04.15.0673 (/)</t>
  </si>
  <si>
    <t>IT 04.15.0700 (/)</t>
  </si>
  <si>
    <t>IT 04.15.0800 (/)</t>
  </si>
  <si>
    <t>IT 04.15.0900 (/)</t>
  </si>
  <si>
    <t>IT 04.20.0050 (/)</t>
  </si>
  <si>
    <t>IT 04.20.0100 (A)</t>
  </si>
  <si>
    <t>IT 04.20.0500 (/)</t>
  </si>
  <si>
    <t>IT 04.25.0050 (/)</t>
  </si>
  <si>
    <t>IT 04.25.0053 (A)</t>
  </si>
  <si>
    <t>IT 04.25.0056 (/)</t>
  </si>
  <si>
    <t>IT 04.25.0059 (/)</t>
  </si>
  <si>
    <t>IT 04.25.0062 (/)</t>
  </si>
  <si>
    <t>IT 04.25.0065 (/)</t>
  </si>
  <si>
    <t>IT 04.30.0150 (A)</t>
  </si>
  <si>
    <t>IT 04.35.0050 (/)</t>
  </si>
  <si>
    <t>IT 04.35.0230 (/)</t>
  </si>
  <si>
    <t>IT 04.35.0500 (/)</t>
  </si>
  <si>
    <t>IT 04.35.0600 (/)</t>
  </si>
  <si>
    <t>IT 04.50.0050 (A)</t>
  </si>
  <si>
    <t>IT 04.50.0100 (A)</t>
  </si>
  <si>
    <t>IT 04.50.0150 (A)</t>
  </si>
  <si>
    <t>IT 04.55.0050 (A)</t>
  </si>
  <si>
    <t>IT 04.55.0053 (A)</t>
  </si>
  <si>
    <t>IT 04.55.0056 (A)</t>
  </si>
  <si>
    <t>IT 04.55.0059 (A)</t>
  </si>
  <si>
    <t>IT 04.55.0062 (A)</t>
  </si>
  <si>
    <t>IT 04.55.0065 (A)</t>
  </si>
  <si>
    <t>IT 04.55.0068 (A)</t>
  </si>
  <si>
    <t>IT 04.55.0071 (A)</t>
  </si>
  <si>
    <t>IT 04.55.0074 (A)</t>
  </si>
  <si>
    <t>IT 04.55.0115 (/)</t>
  </si>
  <si>
    <t>IT 04.55.0118 (/)</t>
  </si>
  <si>
    <t>IT 04.60.0050 (B)</t>
  </si>
  <si>
    <t>IT 04.60.0053 (B)</t>
  </si>
  <si>
    <t>IT 04.60.0056 (B)</t>
  </si>
  <si>
    <t>IT 04.60.0059 (B)</t>
  </si>
  <si>
    <t>IT 04.60.0062 (B)</t>
  </si>
  <si>
    <t>IT 04.60.0065 (B)</t>
  </si>
  <si>
    <t>IT 04.60.0068 (B)</t>
  </si>
  <si>
    <t>IT 04.60.0071 (B)</t>
  </si>
  <si>
    <t>IT 04.60.0074 (B)</t>
  </si>
  <si>
    <t>IT 04.65.0515 (/)</t>
  </si>
  <si>
    <t>IT 04.65.0518 (/)</t>
  </si>
  <si>
    <t>IT 04.65.0521 (/)</t>
  </si>
  <si>
    <t>IT 04.65.0562 (/)</t>
  </si>
  <si>
    <t>IT 04.65.0580 (/)</t>
  </si>
  <si>
    <t>IT 04.65.0600 (/)</t>
  </si>
  <si>
    <t>IT 04.65.0625 (/)</t>
  </si>
  <si>
    <t>IT 04.65.0631 (/)</t>
  </si>
  <si>
    <t>IT 04.65.0647 (/)</t>
  </si>
  <si>
    <t>IT 04.65.0650 (/)</t>
  </si>
  <si>
    <t>IT 04.65.0660 (/)</t>
  </si>
  <si>
    <t>IT 04.65.0680 (/)</t>
  </si>
  <si>
    <t>IT 04.65.0721 (/)</t>
  </si>
  <si>
    <t>IT 04.65.0750 (/)</t>
  </si>
  <si>
    <t>IT 04.65.0762 (/)</t>
  </si>
  <si>
    <t>IT 04.65.0800 (/)</t>
  </si>
  <si>
    <t>IT 04.70.0100 (/)</t>
  </si>
  <si>
    <t>IT 04.70.0103 (/)</t>
  </si>
  <si>
    <t>IT 04.70.0106 (/)</t>
  </si>
  <si>
    <t>IT 04.75.0050 (A)</t>
  </si>
  <si>
    <t>IT 04.75.0053 (A)</t>
  </si>
  <si>
    <t>IT 04.75.0056 (A)</t>
  </si>
  <si>
    <t>IT 04.75.0062 (A)</t>
  </si>
  <si>
    <t>IT 04.75.0100 (A)</t>
  </si>
  <si>
    <t>IT 04.95.0053 (/)</t>
  </si>
  <si>
    <t>IT 04.95.0100 (/)</t>
  </si>
  <si>
    <t>IT 04.95.0103 (/)</t>
  </si>
  <si>
    <t>IT 04.95.0106 (/)</t>
  </si>
  <si>
    <t>IT 04.95.0109 (/)</t>
  </si>
  <si>
    <t>IT 04.95.0112 (/)</t>
  </si>
  <si>
    <t>IT 04.95.0115 (/)</t>
  </si>
  <si>
    <t>IT 04.95.0118 (/)</t>
  </si>
  <si>
    <t>IT 04.95.0121 (/)</t>
  </si>
  <si>
    <t>IT 04.95.0124 (/)</t>
  </si>
  <si>
    <t>IT 04.98.0050 (/)</t>
  </si>
  <si>
    <t>IT 04.98.0100 (/)</t>
  </si>
  <si>
    <t>IT 04.98.0162 (/)</t>
  </si>
  <si>
    <t>IT 04.98.0200 (/)</t>
  </si>
  <si>
    <t>IT 04.98.0262 (/)</t>
  </si>
  <si>
    <t>IT 04.98.0265 (/)</t>
  </si>
  <si>
    <t>IT 04.98.0268 (/)</t>
  </si>
  <si>
    <t>IT 09.05.0050 (/)</t>
  </si>
  <si>
    <t>IT 09.05.0100 (/)</t>
  </si>
  <si>
    <t>IT 09.10.0050 (/)</t>
  </si>
  <si>
    <t>IT 09.10.0100 (/)</t>
  </si>
  <si>
    <t>IT 09.10.0150 (/)</t>
  </si>
  <si>
    <t>IT 09.10.0200 (/)</t>
  </si>
  <si>
    <t>IT 09.15.0050 (/)</t>
  </si>
  <si>
    <t>IT 09.15.0250 (A)</t>
  </si>
  <si>
    <t>IT 09.15.0300 (B)</t>
  </si>
  <si>
    <t>IT 09.15.0500 (A)</t>
  </si>
  <si>
    <t>IT 09.20.0050 (A)</t>
  </si>
  <si>
    <t>IT 09.25.0050 (/)</t>
  </si>
  <si>
    <t>IT 09.25.0053 (/)</t>
  </si>
  <si>
    <t>IT 09.25.0056 (/)</t>
  </si>
  <si>
    <t>IT 09.25.0300 (/)</t>
  </si>
  <si>
    <t>IT 09.25.0303 (/)</t>
  </si>
  <si>
    <t>IT 09.25.0306 (/)</t>
  </si>
  <si>
    <t>IT 09.25.0350 (/)</t>
  </si>
  <si>
    <t>IT 09.25.0400 (/)</t>
  </si>
  <si>
    <t>IT 09.25.0450 (/)</t>
  </si>
  <si>
    <t>IT 09.30.0050 (/)</t>
  </si>
  <si>
    <t>IT 09.30.0053 (/)</t>
  </si>
  <si>
    <t>IT 09.30.0056 (/)</t>
  </si>
  <si>
    <t>IT 09.30.0059 (/)</t>
  </si>
  <si>
    <t>IT 09.30.0062 (/)</t>
  </si>
  <si>
    <t>IT 09.30.0065 (/)</t>
  </si>
  <si>
    <t>IT 09.30.0068 (/)</t>
  </si>
  <si>
    <t>IT 09.30.0071 (/)</t>
  </si>
  <si>
    <t>IT 09.30.0074 (/)</t>
  </si>
  <si>
    <t>IT 09.30.0109 (A)</t>
  </si>
  <si>
    <t>IT 09.30.0112 (A)</t>
  </si>
  <si>
    <t>IT 09.30.0150 (/)</t>
  </si>
  <si>
    <t>IT 09.30.0153 (/)</t>
  </si>
  <si>
    <t>IT 09.30.0156 (/)</t>
  </si>
  <si>
    <t>IT 09.30.0215 (/)</t>
  </si>
  <si>
    <t>IT 09.35.0050 (/)</t>
  </si>
  <si>
    <t>IT 09.35.0303 (/)</t>
  </si>
  <si>
    <t>IT 09.35.0306 (/)</t>
  </si>
  <si>
    <t>IT 09.35.0309 (/)</t>
  </si>
  <si>
    <t>IT 09.35.0312 (/)</t>
  </si>
  <si>
    <t>IT 09.35.0315 (/)</t>
  </si>
  <si>
    <t>IT 09.35.0321 (/)</t>
  </si>
  <si>
    <t>IT 09.35.0324 (/)</t>
  </si>
  <si>
    <t>IT 09.35.0503 (/)</t>
  </si>
  <si>
    <t>IT 09.35.0506 (/)</t>
  </si>
  <si>
    <t>IT 09.35.0512 (/)</t>
  </si>
  <si>
    <t>IT 09.35.0515 (/)</t>
  </si>
  <si>
    <t>IT 09.35.0550 (/)</t>
  </si>
  <si>
    <t>IT 09.35.0603 (/)</t>
  </si>
  <si>
    <t>IT 09.35.0606 (/)</t>
  </si>
  <si>
    <t>IT 09.35.0609 (/)</t>
  </si>
  <si>
    <t>IT 09.35.0612 (/)</t>
  </si>
  <si>
    <t>IT 09.35.0615 (/)</t>
  </si>
  <si>
    <t>IT 09.35.0618 (/)</t>
  </si>
  <si>
    <t>IT 09.35.0621 (/)</t>
  </si>
  <si>
    <t>IT 09.35.0624 (/)</t>
  </si>
  <si>
    <t>IT 09.40.0050 (B)</t>
  </si>
  <si>
    <t>Ligacao domiciliar de agua, compreendendo: colar de tomada, tubo, registro de esfera e caixa para registro. (desonerado)</t>
  </si>
  <si>
    <t>IT 09.40.0053 (A)</t>
  </si>
  <si>
    <t>IT 09.40.0056 (A)</t>
  </si>
  <si>
    <t>IT 09.40.0059 (A)</t>
  </si>
  <si>
    <t>IT 09.40.0062 (A)</t>
  </si>
  <si>
    <t>IT 09.45.0050 (/)</t>
  </si>
  <si>
    <t>IT 09.45.0100 (/)</t>
  </si>
  <si>
    <t>IT 09.50.0050 (A)</t>
  </si>
  <si>
    <t>IT 09.50.0100 (A)</t>
  </si>
  <si>
    <t>IT 09.50.0150 (A)</t>
  </si>
  <si>
    <t>IT 09.99.0050 (/)</t>
  </si>
  <si>
    <t>IT 14.05.0050 (/)</t>
  </si>
  <si>
    <t>IT 14.05.0100 (A)</t>
  </si>
  <si>
    <t>IT 14.05.0103 (/)</t>
  </si>
  <si>
    <t>IT 14.05.0106 (A)</t>
  </si>
  <si>
    <t>IT 14.05.0109 (A)</t>
  </si>
  <si>
    <t>IT 14.05.0112 (B)</t>
  </si>
  <si>
    <t>IT 14.05.0115 (A)</t>
  </si>
  <si>
    <t>IT 14.05.0156 (/)</t>
  </si>
  <si>
    <t>IT 14.05.0159 (/)</t>
  </si>
  <si>
    <t>IT 14.05.0162 (/)</t>
  </si>
  <si>
    <t>IT 14.05.0165 (A)</t>
  </si>
  <si>
    <t>IT 14.10.0050 (/)</t>
  </si>
  <si>
    <t>IT 14.10.0100 (/)</t>
  </si>
  <si>
    <t>IT 14.10.0150 (/)</t>
  </si>
  <si>
    <t>IT 14.10.0203 (/)</t>
  </si>
  <si>
    <t>IT 14.10.0206 (/)</t>
  </si>
  <si>
    <t>IT 14.10.0209 (/)</t>
  </si>
  <si>
    <t>IT 14.10.0250 (/)</t>
  </si>
  <si>
    <t>IT 14.10.0253 (/)</t>
  </si>
  <si>
    <t>IT 14.10.0256 (/)</t>
  </si>
  <si>
    <t>IT 14.10.0303 (/)</t>
  </si>
  <si>
    <t>IT 14.10.0306 (/)</t>
  </si>
  <si>
    <t>IT 14.10.0309 (/)</t>
  </si>
  <si>
    <t>IT 14.10.0318 (/)</t>
  </si>
  <si>
    <t>IT 14.10.0350 (/)</t>
  </si>
  <si>
    <t>IT 14.10.0400 (/)</t>
  </si>
  <si>
    <t>IT 14.10.0403 (/)</t>
  </si>
  <si>
    <t>IT 14.10.0450 (/)</t>
  </si>
  <si>
    <t>IT 14.10.0500 (/)</t>
  </si>
  <si>
    <t>IT 14.10.0556 (/)</t>
  </si>
  <si>
    <t>IT 14.10.0559 (/)</t>
  </si>
  <si>
    <t>IT 14.10.0600 (/)</t>
  </si>
  <si>
    <t>IT 14.10.0603 (/)</t>
  </si>
  <si>
    <t>IT 14.20.0100 (/)</t>
  </si>
  <si>
    <t>IT 14.20.0150 (/)</t>
  </si>
  <si>
    <t>IT 14.20.0200 (/)</t>
  </si>
  <si>
    <t>IT 14.20.0250 (/)</t>
  </si>
  <si>
    <t>IT 14.20.0500 (/)</t>
  </si>
  <si>
    <t>IT 14.25.0050 (A)</t>
  </si>
  <si>
    <t>IT 14.25.0053 (A)</t>
  </si>
  <si>
    <t>IT 14.25.0056 (B)</t>
  </si>
  <si>
    <t>IT 14.25.0100 (A)</t>
  </si>
  <si>
    <t>IT 14.25.0103 (A)</t>
  </si>
  <si>
    <t>IT 14.25.0150 (A)</t>
  </si>
  <si>
    <t>IT 14.30.0050 (/)</t>
  </si>
  <si>
    <t>IT 14.30.0100 (/)</t>
  </si>
  <si>
    <t>IT 14.30.0103 (/)</t>
  </si>
  <si>
    <t>IT 14.30.0106 (/)</t>
  </si>
  <si>
    <t>IT 14.35.0050 (/)</t>
  </si>
  <si>
    <t>IT 14.35.0100 (/)</t>
  </si>
  <si>
    <t>IT 14.35.0150 (A)</t>
  </si>
  <si>
    <t>IT 14.35.0153 (B)</t>
  </si>
  <si>
    <t>IT 14.40.0050 (A)</t>
  </si>
  <si>
    <t>IT 14.40.0100 (A)</t>
  </si>
  <si>
    <t>IT 14.45.0050 (/)</t>
  </si>
  <si>
    <t>IT 14.45.0100 (/)</t>
  </si>
  <si>
    <t>IT 14.45.0150 (/)</t>
  </si>
  <si>
    <t>IT 14.45.0200 (A)</t>
  </si>
  <si>
    <t>IT 14.50.0200 (A)</t>
  </si>
  <si>
    <t>IT 14.55.0050 (/)</t>
  </si>
  <si>
    <t>IT 14.60.0050 (/)</t>
  </si>
  <si>
    <t>IT 14.60.0053 (/)</t>
  </si>
  <si>
    <t>IT 14.60.0056 (/)</t>
  </si>
  <si>
    <t>IT 14.60.0059 (/)</t>
  </si>
  <si>
    <t>IT 14.60.0062 (/)</t>
  </si>
  <si>
    <t>IT 14.60.0065 (/)</t>
  </si>
  <si>
    <t>IT 14.60.0100 (/)</t>
  </si>
  <si>
    <t>IT 14.60.0103 (B)</t>
  </si>
  <si>
    <t>IT 14.60.0106 (/)</t>
  </si>
  <si>
    <t>IT 14.60.0109 (/)</t>
  </si>
  <si>
    <t>IT 14.60.0150 (/)</t>
  </si>
  <si>
    <t>IT 14.60.0153 (/)</t>
  </si>
  <si>
    <t>IT 14.60.0156 (/)</t>
  </si>
  <si>
    <t>IT 14.60.0500 (/)</t>
  </si>
  <si>
    <t>IT 14.60.0550 (/)</t>
  </si>
  <si>
    <t>IT 14.65.0050 (/)</t>
  </si>
  <si>
    <t>IT 14.65.0053 (/)</t>
  </si>
  <si>
    <t>IT 14.65.0100 (/)</t>
  </si>
  <si>
    <t>IT 14.65.0150 (/)</t>
  </si>
  <si>
    <t>IT 19.05.0100 (/)</t>
  </si>
  <si>
    <t>IT 19.05.0150 (A)</t>
  </si>
  <si>
    <t>IT 19.05.0200 (/)</t>
  </si>
  <si>
    <t>IT 19.05.0209 (/)</t>
  </si>
  <si>
    <t>IT 19.05.0250 (/)</t>
  </si>
  <si>
    <t>IT 19.05.0300 (/)</t>
  </si>
  <si>
    <t>IT 19.05.0350 (/)</t>
  </si>
  <si>
    <t>IT 19.05.0353 (/)</t>
  </si>
  <si>
    <t>IT 19.05.0400 (/)</t>
  </si>
  <si>
    <t>IT 19.05.0403 (/)</t>
  </si>
  <si>
    <t>IT 19.05.0453 (/)</t>
  </si>
  <si>
    <t>IT 19.05.0500 (/)</t>
  </si>
  <si>
    <t>IT 19.05.0553 (A)</t>
  </si>
  <si>
    <t>IT 19.05.0600 (/)</t>
  </si>
  <si>
    <t>IT 19.05.0650 (A)</t>
  </si>
  <si>
    <t>IT 19.05.0750 (/)</t>
  </si>
  <si>
    <t>IT 19.05.0759 (/)</t>
  </si>
  <si>
    <t>IT 19.05.0800 (A)</t>
  </si>
  <si>
    <t>IT 19.05.0850 (/)</t>
  </si>
  <si>
    <t>IT 19.05.0853 (A)</t>
  </si>
  <si>
    <t>IT 19.05.0860 (A)</t>
  </si>
  <si>
    <t>IT 19.05.0900 (/)</t>
  </si>
  <si>
    <t>IT 19.05.0903 (/)</t>
  </si>
  <si>
    <t>IT 19.05.0950 (/)</t>
  </si>
  <si>
    <t>IT 19.05.1000 (A)</t>
  </si>
  <si>
    <t>IT 19.05.1050 (/)</t>
  </si>
  <si>
    <t>IT 19.05.1106 (/)</t>
  </si>
  <si>
    <t>IT 19.05.1109 (A)</t>
  </si>
  <si>
    <t>IT 19.05.1153 (A)</t>
  </si>
  <si>
    <t>IT 19.05.1159 (A)</t>
  </si>
  <si>
    <t>IT 19.05.1162 (/)</t>
  </si>
  <si>
    <t>IT 19.10.0050 (/)</t>
  </si>
  <si>
    <t>IT 24.02.0050 (/)</t>
  </si>
  <si>
    <t>IT 24.02.0100 (/)</t>
  </si>
  <si>
    <t>IT 24.02.0150 (/)</t>
  </si>
  <si>
    <t>IT 24.02.0200 (/)</t>
  </si>
  <si>
    <t>IT 24.04.0050 (A)</t>
  </si>
  <si>
    <t>IT 24.04.0053 (A)</t>
  </si>
  <si>
    <t>IT 24.04.0056 (A)</t>
  </si>
  <si>
    <t>IT 24.04.0059 (A)</t>
  </si>
  <si>
    <t>IT 24.04.0062 (A)</t>
  </si>
  <si>
    <t>IT 24.04.0065 (A)</t>
  </si>
  <si>
    <t>IT 24.04.0068 (A)</t>
  </si>
  <si>
    <t>IT 24.04.0071 (A)</t>
  </si>
  <si>
    <t>IT 24.06.0053 (/)</t>
  </si>
  <si>
    <t>IT 24.06.0056 (/)</t>
  </si>
  <si>
    <t>IT 24.08.0050 (A)</t>
  </si>
  <si>
    <t>IT 24.08.0053 (A)</t>
  </si>
  <si>
    <t>IT 24.08.0056 (A)</t>
  </si>
  <si>
    <t>IT 24.10.0056 (/)</t>
  </si>
  <si>
    <t>IT 24.10.0062 (/)</t>
  </si>
  <si>
    <t>IT 24.10.0065 (A)</t>
  </si>
  <si>
    <t>IT 24.10.0068 (/)</t>
  </si>
  <si>
    <t>IT 24.10.0071 (/)</t>
  </si>
  <si>
    <t>IT 24.10.0106 (/)</t>
  </si>
  <si>
    <t>IT 24.10.0112 (/)</t>
  </si>
  <si>
    <t>IT 24.10.0115 (/)</t>
  </si>
  <si>
    <t>IT 24.10.0118 (/)</t>
  </si>
  <si>
    <t>IT 24.10.0121 (/)</t>
  </si>
  <si>
    <t>IT 24.10.0156 (/)</t>
  </si>
  <si>
    <t>IT 24.10.0159 (/)</t>
  </si>
  <si>
    <t>IT 24.10.0162 (/)</t>
  </si>
  <si>
    <t>IT 24.10.0165 (/)</t>
  </si>
  <si>
    <t>IT 24.12.0050 (/)</t>
  </si>
  <si>
    <t>IT 24.12.0100 (/)</t>
  </si>
  <si>
    <t>IT 24.12.0150 (/)</t>
  </si>
  <si>
    <t>IT 24.12.0200 (/)</t>
  </si>
  <si>
    <t>IT 24.12.0300 (/)</t>
  </si>
  <si>
    <t>IT 24.13.0200 (/)</t>
  </si>
  <si>
    <t>IT 24.13.0500 (/)</t>
  </si>
  <si>
    <t>IT 24.13.0700 (/)</t>
  </si>
  <si>
    <t>IT 24.13.1200 (/)</t>
  </si>
  <si>
    <t>IT 24.13.1300 (/)</t>
  </si>
  <si>
    <t>IT 24.14.0053 (A)</t>
  </si>
  <si>
    <t>IT 24.14.0056 (A)</t>
  </si>
  <si>
    <t>IT 24.14.0059 (A)</t>
  </si>
  <si>
    <t>IT 24.14.0062 (A)</t>
  </si>
  <si>
    <t>IT 24.14.0065 (/)</t>
  </si>
  <si>
    <t>IT 24.14.0068 (A)</t>
  </si>
  <si>
    <t>IT 24.14.0071 (/)</t>
  </si>
  <si>
    <t>IT 24.14.0074 (A)</t>
  </si>
  <si>
    <t>IT 24.14.0077 (A)</t>
  </si>
  <si>
    <t>IT 24.14.0109 (A)</t>
  </si>
  <si>
    <t>IT 24.16.0050 (/)</t>
  </si>
  <si>
    <t>IT 24.16.0150 (/)</t>
  </si>
  <si>
    <t>IT 24.18.0050 (A)</t>
  </si>
  <si>
    <t>IT 24.18.0100 (A)</t>
  </si>
  <si>
    <t>IT 24.18.0150 (/)</t>
  </si>
  <si>
    <t>IT 24.18.0250 (/)</t>
  </si>
  <si>
    <t>IT 24.20.0050 (/)</t>
  </si>
  <si>
    <t>IT 24.20.0100 (/)</t>
  </si>
  <si>
    <t>IT 24.20.0103 (/)</t>
  </si>
  <si>
    <t>IT 24.20.0106 (/)</t>
  </si>
  <si>
    <t>IT 24.20.0150 (A)</t>
  </si>
  <si>
    <t>IT 24.20.0200 (/)</t>
  </si>
  <si>
    <t>IT 24.20.0250 (/)</t>
  </si>
  <si>
    <t>IT 24.20.0300 (/)</t>
  </si>
  <si>
    <t>IT 24.20.0303 (/)</t>
  </si>
  <si>
    <t>IT 24.20.0350 (/)</t>
  </si>
  <si>
    <t>IT 24.20.0353 (/)</t>
  </si>
  <si>
    <t>IT 24.20.0400 (/)</t>
  </si>
  <si>
    <t>IT 24.20.0403 (/)</t>
  </si>
  <si>
    <t>IT 24.20.0450 (/)</t>
  </si>
  <si>
    <t>IT 24.20.0501 (/)</t>
  </si>
  <si>
    <t>IT 24.20.0504 (/)</t>
  </si>
  <si>
    <t>IT 24.22.0050 (/)</t>
  </si>
  <si>
    <t>IT 24.22.0053 (/)</t>
  </si>
  <si>
    <t>IT 24.22.0100 (/)</t>
  </si>
  <si>
    <t>IT 24.22.0150 (A)</t>
  </si>
  <si>
    <t>IT 24.22.0500 (A)</t>
  </si>
  <si>
    <t>IT 24.22.0550 (/)</t>
  </si>
  <si>
    <t>IT 24.24.0050 (A)</t>
  </si>
  <si>
    <t>IT 24.26.0025 (/)</t>
  </si>
  <si>
    <t>IT 24.26.0050 (A)</t>
  </si>
  <si>
    <t>IT 24.26.0100 (A)</t>
  </si>
  <si>
    <t>IT 24.26.0103 (A)</t>
  </si>
  <si>
    <t>IT 24.26.0109 (A)</t>
  </si>
  <si>
    <t>IT 24.26.0112 (/)</t>
  </si>
  <si>
    <t>IT 24.26.0115 (/)</t>
  </si>
  <si>
    <t>IT 24.26.0118 (A)</t>
  </si>
  <si>
    <t>IT 24.26.0150 (A)</t>
  </si>
  <si>
    <t>IT 24.26.0200 (/)</t>
  </si>
  <si>
    <t>IT 24.26.0250 (/)</t>
  </si>
  <si>
    <t>IT 24.26.0300 (/)</t>
  </si>
  <si>
    <t>IT 24.26.0350 (/)</t>
  </si>
  <si>
    <t>IT 24.26.0353 (/)</t>
  </si>
  <si>
    <t>IT 24.26.0500 (/)</t>
  </si>
  <si>
    <t>IT 24.28.0050 (/)</t>
  </si>
  <si>
    <t>IT 24.28.0053 (/)</t>
  </si>
  <si>
    <t>IT 24.28.0056 (/)</t>
  </si>
  <si>
    <t>IT 24.28.0059 (/)</t>
  </si>
  <si>
    <t>IT 24.28.0100 (A)</t>
  </si>
  <si>
    <t>IT 24.28.0150 (/)</t>
  </si>
  <si>
    <t>IT 24.28.0200 (/)</t>
  </si>
  <si>
    <t>IT 24.32.0053 (/)</t>
  </si>
  <si>
    <t>IT 24.32.0056 (/)</t>
  </si>
  <si>
    <t>IT 24.32.0059 (/)</t>
  </si>
  <si>
    <t>IT 24.32.0062 (/)</t>
  </si>
  <si>
    <t>IT 24.32.0065 (/)</t>
  </si>
  <si>
    <t>IT 24.32.0068 (/)</t>
  </si>
  <si>
    <t>IT 24.32.0074 (/)</t>
  </si>
  <si>
    <t>IT 24.32.0080 (/)</t>
  </si>
  <si>
    <t>IT 24.32.0083 (/)</t>
  </si>
  <si>
    <t>IT 24.32.0503 (A)</t>
  </si>
  <si>
    <t>IT 24.34.0053 (/)</t>
  </si>
  <si>
    <t>IT 24.34.0059 (/)</t>
  </si>
  <si>
    <t>IT 24.34.0068 (/)</t>
  </si>
  <si>
    <t>IT 24.34.0071 (/)</t>
  </si>
  <si>
    <t>IT 24.34.0077 (A)</t>
  </si>
  <si>
    <t>IT 24.34.0080 (/)</t>
  </si>
  <si>
    <t>IT 24.34.0086 (/)</t>
  </si>
  <si>
    <t>IT 24.34.0089 (A)</t>
  </si>
  <si>
    <t>IT 24.34.0092 (A)</t>
  </si>
  <si>
    <t>IT 24.34.0095 (A)</t>
  </si>
  <si>
    <t>IT 24.34.0098 (A)</t>
  </si>
  <si>
    <t>IT 24.34.0101 (A)</t>
  </si>
  <si>
    <t>IT 24.34.0265 (/)</t>
  </si>
  <si>
    <t>IT 24.34.0321 (/)</t>
  </si>
  <si>
    <t>IT 24.34.0357 (/)</t>
  </si>
  <si>
    <t>IT 24.34.0358 (/)</t>
  </si>
  <si>
    <t>IT 24.34.0359 (/)</t>
  </si>
  <si>
    <t>IT 24.34.0361 (/)</t>
  </si>
  <si>
    <t>IT 24.34.0364 (/)</t>
  </si>
  <si>
    <t>IT 24.34.0367 (/)</t>
  </si>
  <si>
    <t>IT 24.34.0370 (/)</t>
  </si>
  <si>
    <t>IT 24.34.0373 (/)</t>
  </si>
  <si>
    <t>IT 24.34.0376 (/)</t>
  </si>
  <si>
    <t>IT 24.34.0379 (A)</t>
  </si>
  <si>
    <t>IT 24.34.0382 (A)</t>
  </si>
  <si>
    <t>IT 24.34.0388 (A)</t>
  </si>
  <si>
    <t>IT 24.36.0050 (/)</t>
  </si>
  <si>
    <t>IT 24.38.0059 (A)</t>
  </si>
  <si>
    <t>IT 24.38.0071 (A)</t>
  </si>
  <si>
    <t>IT 24.38.0100 (A)</t>
  </si>
  <si>
    <t>IT 24.38.0103 (A)</t>
  </si>
  <si>
    <t>IT 24.38.0166 (A)</t>
  </si>
  <si>
    <t>IT 24.38.0300 (/)</t>
  </si>
  <si>
    <t>IT 24.40.0062 (/)</t>
  </si>
  <si>
    <t>IT 24.40.0068 (/)</t>
  </si>
  <si>
    <t>IT 24.40.0071 (/)</t>
  </si>
  <si>
    <t>IT 24.40.0074 (/)</t>
  </si>
  <si>
    <t>IT 24.40.0077 (/)</t>
  </si>
  <si>
    <t>IT 24.42.0053 (/)</t>
  </si>
  <si>
    <t>IT 24.42.0056 (/)</t>
  </si>
  <si>
    <t>IT 24.42.0059 (/)</t>
  </si>
  <si>
    <t>IT 24.42.0062 (/)</t>
  </si>
  <si>
    <t>IT 24.42.0065 (/)</t>
  </si>
  <si>
    <t>IT 24.42.0068 (/)</t>
  </si>
  <si>
    <t>IT 24.42.0106 (/)</t>
  </si>
  <si>
    <t>IT 24.42.0109 (/)</t>
  </si>
  <si>
    <t>IT 24.42.0112 (/)</t>
  </si>
  <si>
    <t>IT 24.44.0053 (/)</t>
  </si>
  <si>
    <t>IT 24.44.0056 (/)</t>
  </si>
  <si>
    <t>IT 24.44.0059 (/)</t>
  </si>
  <si>
    <t>IT 24.44.0062 (/)</t>
  </si>
  <si>
    <t>IT 24.44.0065 (/)</t>
  </si>
  <si>
    <t>IT 24.44.0068 (/)</t>
  </si>
  <si>
    <t>IT 24.44.0071 (/)</t>
  </si>
  <si>
    <t>IT 24.46.0050 (/)</t>
  </si>
  <si>
    <t>IT 24.46.0053 (/)</t>
  </si>
  <si>
    <t>IT 24.46.0056 (/)</t>
  </si>
  <si>
    <t>IT 24.46.0100 (/)</t>
  </si>
  <si>
    <t>IT 24.46.0103 (/)</t>
  </si>
  <si>
    <t>IT 24.46.0106 (/)</t>
  </si>
  <si>
    <t>IT 24.46.0109 (/)</t>
  </si>
  <si>
    <t>IT 24.46.0112 (/)</t>
  </si>
  <si>
    <t>IT 24.46.0115 (/)</t>
  </si>
  <si>
    <t>IT 24.46.0118 (/)</t>
  </si>
  <si>
    <t>IT 24.46.0121 (/)</t>
  </si>
  <si>
    <t>IT 24.46.0124 (/)</t>
  </si>
  <si>
    <t>IT 24.46.0150 (/)</t>
  </si>
  <si>
    <t>IT 24.46.0153 (/)</t>
  </si>
  <si>
    <t>IT 24.46.0200 (A)</t>
  </si>
  <si>
    <t>IT 24.46.0400 (A)</t>
  </si>
  <si>
    <t>IT 24.46.0403 (A)</t>
  </si>
  <si>
    <t>IT 24.46.0406 (A)</t>
  </si>
  <si>
    <t>IT 24.46.0409 (A)</t>
  </si>
  <si>
    <t>IT 24.46.0412 (A)</t>
  </si>
  <si>
    <t>IT 24.46.0415 (A)</t>
  </si>
  <si>
    <t>IT 24.46.0418 (A)</t>
  </si>
  <si>
    <t>IT 24.48.0050 (/)</t>
  </si>
  <si>
    <t>IT 24.48.0100 (/)</t>
  </si>
  <si>
    <t>IT 24.48.0106 (/)</t>
  </si>
  <si>
    <t>IT 24.48.0150 (/)</t>
  </si>
  <si>
    <t>IT 24.48.0156 (/)</t>
  </si>
  <si>
    <t>IT 24.48.0200 (/)</t>
  </si>
  <si>
    <t>IT 24.48.0250 (/)</t>
  </si>
  <si>
    <t>IT 24.48.0300 (/)</t>
  </si>
  <si>
    <t>IT 24.48.0350 (/)</t>
  </si>
  <si>
    <t>IT 24.48.0400 (/)</t>
  </si>
  <si>
    <t>IT 24.48.0500 (/)</t>
  </si>
  <si>
    <t>IT 24.48.0550 (/)</t>
  </si>
  <si>
    <t>IT 24.48.0600 (/)</t>
  </si>
  <si>
    <t>IT 24.50.0050 (/)</t>
  </si>
  <si>
    <t>IT 24.50.0053 (/)</t>
  </si>
  <si>
    <t>IT 24.50.0150 (/)</t>
  </si>
  <si>
    <t>IT 24.50.0200 (/)</t>
  </si>
  <si>
    <t>IT 24.50.0203 (/)</t>
  </si>
  <si>
    <t>IT 24.50.0206 (/)</t>
  </si>
  <si>
    <t>IT 24.50.0212 (/)</t>
  </si>
  <si>
    <t>IT 24.50.0220 (/)</t>
  </si>
  <si>
    <t>IT 24.50.0300 (/)</t>
  </si>
  <si>
    <t>IT 24.50.0350 (B)</t>
  </si>
  <si>
    <t>IT 24.50.0400 (/)</t>
  </si>
  <si>
    <t>IT 24.50.0450 (A)</t>
  </si>
  <si>
    <t>IT 24.50.0453 (/)</t>
  </si>
  <si>
    <t>IT 24.50.0459 (/)</t>
  </si>
  <si>
    <t>IT 24.50.0468 (/)</t>
  </si>
  <si>
    <t>IT 24.50.0550 (A)</t>
  </si>
  <si>
    <t>IT 24.52.0062 (/)</t>
  </si>
  <si>
    <t>IT 24.52.0074 (/)</t>
  </si>
  <si>
    <t>IT 24.52.0086 (/)</t>
  </si>
  <si>
    <t>IT 24.52.0100 (/)</t>
  </si>
  <si>
    <t>IT 24.52.0109 (/)</t>
  </si>
  <si>
    <t>IT 24.52.0150 (/)</t>
  </si>
  <si>
    <t>IT 24.52.0200 (/)</t>
  </si>
  <si>
    <t>IT 24.52.0209 (/)</t>
  </si>
  <si>
    <t>IT 24.52.0253 (/)</t>
  </si>
  <si>
    <t>IT 24.52.0259 (/)</t>
  </si>
  <si>
    <t>IT 24.52.0262 (/)</t>
  </si>
  <si>
    <t>IT 24.52.0274 (/)</t>
  </si>
  <si>
    <t>IT 24.52.0290 (/)</t>
  </si>
  <si>
    <t>IT 24.52.0306 (/)</t>
  </si>
  <si>
    <t>IT 24.52.0315 (/)</t>
  </si>
  <si>
    <t>IT 24.52.0350 (/)</t>
  </si>
  <si>
    <t>IT 24.52.0403 (/)</t>
  </si>
  <si>
    <t>IT 24.52.0409 (/)</t>
  </si>
  <si>
    <t>IT 24.52.0412 (/)</t>
  </si>
  <si>
    <t>IT 24.52.0600 (/)</t>
  </si>
  <si>
    <t>IT 24.54.0050 (/)</t>
  </si>
  <si>
    <t>IT 24.54.0100 (/)</t>
  </si>
  <si>
    <t>IT 24.54.0300 (/)</t>
  </si>
  <si>
    <t>IT 24.54.0350 (/)</t>
  </si>
  <si>
    <t>IT 24.54.0400 (/)</t>
  </si>
  <si>
    <t>IT 24.54.0450 (/)</t>
  </si>
  <si>
    <t>IT 24.54.0500 (/)</t>
  </si>
  <si>
    <t>IT 24.54.0550 (/)</t>
  </si>
  <si>
    <t>IT 24.54.0600 (/)</t>
  </si>
  <si>
    <t>IT 24.54.0650 (/)</t>
  </si>
  <si>
    <t>IT 24.54.0700 (/)</t>
  </si>
  <si>
    <t>IT 24.56.0050 (/)</t>
  </si>
  <si>
    <t>IT 24.56.0200 (/)</t>
  </si>
  <si>
    <t>IT 24.58.0050 (/)</t>
  </si>
  <si>
    <t>IT 24.58.0100 (/)</t>
  </si>
  <si>
    <t>IT 24.58.0150 (/)</t>
  </si>
  <si>
    <t>IT 24.58.0200 (/)</t>
  </si>
  <si>
    <t>IT 24.58.0250 (/)</t>
  </si>
  <si>
    <t>IT 24.58.0300 (/)</t>
  </si>
  <si>
    <t>IT 24.58.0320 (/)</t>
  </si>
  <si>
    <t>IT 24.58.0326 (/)</t>
  </si>
  <si>
    <t>IT 24.58.0350 (/)</t>
  </si>
  <si>
    <t>IT 24.58.0400 (/)</t>
  </si>
  <si>
    <t>IT 24.58.0450 (/)</t>
  </si>
  <si>
    <t>IT 24.58.0500 (/)</t>
  </si>
  <si>
    <t>IT 24.58.0550 (/)</t>
  </si>
  <si>
    <t>IT 24.58.0600 (/)</t>
  </si>
  <si>
    <t>IT 24.58.0650 (/)</t>
  </si>
  <si>
    <t>IT 24.60.0250 (/)</t>
  </si>
  <si>
    <t>IT 24.60.0356 (/)</t>
  </si>
  <si>
    <t>IT 24.60.0359 (/)</t>
  </si>
  <si>
    <t>IT 24.60.0371 (/)</t>
  </si>
  <si>
    <t>IT 24.60.0387 (/)</t>
  </si>
  <si>
    <t>IT 24.60.0450 (/)</t>
  </si>
  <si>
    <t>IT 24.62.0050 (/)</t>
  </si>
  <si>
    <t>IT 24.62.0053 (/)</t>
  </si>
  <si>
    <t>IT 24.62.0062 (/)</t>
  </si>
  <si>
    <t>IT 24.62.0100 (/)</t>
  </si>
  <si>
    <t>IT 24.62.0150 (/)</t>
  </si>
  <si>
    <t>IT 24.62.0153 (/)</t>
  </si>
  <si>
    <t>IT 24.62.0200 (A)</t>
  </si>
  <si>
    <t>IT 24.62.0250 (A)</t>
  </si>
  <si>
    <t>IT 24.62.0300 (/)</t>
  </si>
  <si>
    <t>IT 24.62.0350 (/)</t>
  </si>
  <si>
    <t>IT 24.62.0400 (/)</t>
  </si>
  <si>
    <t>IT 24.64.0050 (/)</t>
  </si>
  <si>
    <t>IT 24.64.0059 (/)</t>
  </si>
  <si>
    <t>IT 24.64.0068 (/)</t>
  </si>
  <si>
    <t>IT 24.64.0100 (/)</t>
  </si>
  <si>
    <t>IT 24.64.0103 (/)</t>
  </si>
  <si>
    <t>IT 24.64.0106 (/)</t>
  </si>
  <si>
    <t>IT 24.64.0109 (/)</t>
  </si>
  <si>
    <t>IT 24.64.0118 (/)</t>
  </si>
  <si>
    <t>IT 24.64.0150 (/)</t>
  </si>
  <si>
    <t>IT 24.64.0200 (/)</t>
  </si>
  <si>
    <t>IT 24.66.0050 (/)</t>
  </si>
  <si>
    <t>IT 24.66.0150 (B)</t>
  </si>
  <si>
    <t>IT 24.66.0153 (/)</t>
  </si>
  <si>
    <t>IT 24.66.0162 (/)</t>
  </si>
  <si>
    <t>IT 24.66.0300 (B)</t>
  </si>
  <si>
    <t>IT 24.66.0500 (B)</t>
  </si>
  <si>
    <t>IT 24.68.0050 (/)</t>
  </si>
  <si>
    <t>IT 24.68.0100 (/)</t>
  </si>
  <si>
    <t>IT 24.68.0150 (/)</t>
  </si>
  <si>
    <t>IT 24.68.0200 (/)</t>
  </si>
  <si>
    <t>IT 24.68.0250 (/)</t>
  </si>
  <si>
    <t>IT 24.68.0300 (A)</t>
  </si>
  <si>
    <t>IT 24.70.0050 (/)</t>
  </si>
  <si>
    <t>IT 24.70.0100 (A)</t>
  </si>
  <si>
    <t>IT 24.70.0103 (A)</t>
  </si>
  <si>
    <t>IT 24.70.0150 (A)</t>
  </si>
  <si>
    <t>IT 24.70.0350 (A)</t>
  </si>
  <si>
    <t>IT 24.72.0050 (/)</t>
  </si>
  <si>
    <t>IT 24.72.0097 (/)</t>
  </si>
  <si>
    <t>IT 24.72.0100 (A)</t>
  </si>
  <si>
    <t>IT 24.72.0103 (/)</t>
  </si>
  <si>
    <t>IT 24.72.0106 (/)</t>
  </si>
  <si>
    <t>IT 24.72.0109 (/)</t>
  </si>
  <si>
    <t>IT 24.72.0112 (/)</t>
  </si>
  <si>
    <t>IT 24.72.0115 (/)</t>
  </si>
  <si>
    <t>IT 24.72.0150 (/)</t>
  </si>
  <si>
    <t>IT 24.72.0500 (/)</t>
  </si>
  <si>
    <t>IT 24.72.0503 (/)</t>
  </si>
  <si>
    <t>IT 24.72.0506 (/)</t>
  </si>
  <si>
    <t>IT 24.72.0509 (/)</t>
  </si>
  <si>
    <t>IT 24.72.0512 (/)</t>
  </si>
  <si>
    <t>IT 24.72.0515 (/)</t>
  </si>
  <si>
    <t>IT 24.74.0050 (/)</t>
  </si>
  <si>
    <t>IT 24.74.0059 (A)</t>
  </si>
  <si>
    <t>IT 24.74.0062 (A)</t>
  </si>
  <si>
    <t>IT 24.74.0065 (A)</t>
  </si>
  <si>
    <t>IT 24.74.0071 (A)</t>
  </si>
  <si>
    <t>IT 24.99.0050 (/)</t>
  </si>
  <si>
    <t>IT 24.99.0100 (/)</t>
  </si>
  <si>
    <t>IT 24.99.0103 (/)</t>
  </si>
  <si>
    <t>IT 24.99.0150 (/)</t>
  </si>
  <si>
    <t>IT 24.99.0250 (A)</t>
  </si>
  <si>
    <t>IT 24.99.0300 (/)</t>
  </si>
  <si>
    <t>IT 24.99.0301 (/)</t>
  </si>
  <si>
    <t>IT 24.99.0400 (/)</t>
  </si>
  <si>
    <t>IT 24.99.0450 (/)</t>
  </si>
  <si>
    <t>IT 24.99.0500 (/)</t>
  </si>
  <si>
    <t>IT 29.05.0050 (/)</t>
  </si>
  <si>
    <t>IT 29.05.0100 (/)</t>
  </si>
  <si>
    <t>IT 29.05.0150 (/)</t>
  </si>
  <si>
    <t>IT 29.05.0200 (A)</t>
  </si>
  <si>
    <t>IT 29.05.0203 (A)</t>
  </si>
  <si>
    <t>IT 29.05.0250 (/)</t>
  </si>
  <si>
    <t>IT 29.05.0253 (/)</t>
  </si>
  <si>
    <t>IT 29.05.0300 (A)</t>
  </si>
  <si>
    <t>IT 29.05.0312 (/)</t>
  </si>
  <si>
    <t>IT 29.05.0400 (/)</t>
  </si>
  <si>
    <t>IT 29.05.0501 (/)</t>
  </si>
  <si>
    <t>IT 29.05.0550 (A)</t>
  </si>
  <si>
    <t>IT 29.05.0600 (/)</t>
  </si>
  <si>
    <t>IT 29.05.0650 (/)</t>
  </si>
  <si>
    <t>IT 29.10.0050 (/)</t>
  </si>
  <si>
    <t>IT 29.10.0100 (/)</t>
  </si>
  <si>
    <t>IT 29.10.0150 (/)</t>
  </si>
  <si>
    <t>IT 29.10.0200 (/)</t>
  </si>
  <si>
    <t>IT 29.10.0500 (/)</t>
  </si>
  <si>
    <t>IT 29.15.0050 (/)</t>
  </si>
  <si>
    <t>IT 29.15.0053 (/)</t>
  </si>
  <si>
    <t>IT 29.15.0056 (/)</t>
  </si>
  <si>
    <t>IT 29.15.0062 (/)</t>
  </si>
  <si>
    <t>IT 29.15.0100 (/)</t>
  </si>
  <si>
    <t>IT 29.15.0103 (/)</t>
  </si>
  <si>
    <t>IT 29.15.0109 (/)</t>
  </si>
  <si>
    <t>IT 29.15.0200 (/)</t>
  </si>
  <si>
    <t>IT 29.15.0203 (/)</t>
  </si>
  <si>
    <t>IT 29.15.0206 (/)</t>
  </si>
  <si>
    <t>IT 29.15.0209 (/)</t>
  </si>
  <si>
    <t>IT 29.15.0212 (/)</t>
  </si>
  <si>
    <t>IT 29.15.0250 (/)</t>
  </si>
  <si>
    <t>IT 29.15.0253 (/)</t>
  </si>
  <si>
    <t>IT 29.15.0256 (/)</t>
  </si>
  <si>
    <t>IT 29.15.0259 (/)</t>
  </si>
  <si>
    <t>IT 29.15.0300 (/)</t>
  </si>
  <si>
    <t>IT 29.15.0303 (A)</t>
  </si>
  <si>
    <t>IT 29.15.0306 (/)</t>
  </si>
  <si>
    <t>IT 29.15.0353 (/)</t>
  </si>
  <si>
    <t>IT 29.15.0403 (/)</t>
  </si>
  <si>
    <t>IT 29.15.0409 (/)</t>
  </si>
  <si>
    <t>IT 29.15.0450 (A)</t>
  </si>
  <si>
    <t>IT 29.15.0500 (/)</t>
  </si>
  <si>
    <t>IT 29.15.0550 (/)</t>
  </si>
  <si>
    <t>IT 29.15.0600 (/)</t>
  </si>
  <si>
    <t>IT 29.20.0050 (/)</t>
  </si>
  <si>
    <t>IT 29.20.0100 (/)</t>
  </si>
  <si>
    <t>IT 29.20.0300 (/)</t>
  </si>
  <si>
    <t>IT 29.20.0350 (/)</t>
  </si>
  <si>
    <t>IT 29.20.0400 (/)</t>
  </si>
  <si>
    <t>IT 29.20.0450 (/)</t>
  </si>
  <si>
    <t>IT 29.20.0500 (/)</t>
  </si>
  <si>
    <t>IT 29.20.0550 (/)</t>
  </si>
  <si>
    <t>IT 29.20.0553 (/)</t>
  </si>
  <si>
    <t>IT 29.20.0600 (/)</t>
  </si>
  <si>
    <t>IT 29.20.0609 (/)</t>
  </si>
  <si>
    <t>IT 29.25.0062 (/)</t>
  </si>
  <si>
    <t>IT 29.25.0162 (/)</t>
  </si>
  <si>
    <t>IT 29.30.0050 (/)</t>
  </si>
  <si>
    <t>IT 29.30.0053 (/)</t>
  </si>
  <si>
    <t>IT 29.30.0056 (/)</t>
  </si>
  <si>
    <t>IT 29.30.0059 (/)</t>
  </si>
  <si>
    <t>IT 29.30.0062 (/)</t>
  </si>
  <si>
    <t>IT 29.30.0065 (/)</t>
  </si>
  <si>
    <t>IT 29.30.0068 (/)</t>
  </si>
  <si>
    <t>IT 29.30.0080 (/)</t>
  </si>
  <si>
    <t>IT 29.30.0090 (/)</t>
  </si>
  <si>
    <t>IT 29.35.0056 (/)</t>
  </si>
  <si>
    <t>IT 29.35.0068 (/)</t>
  </si>
  <si>
    <t>IT 29.40.0050 (/)</t>
  </si>
  <si>
    <t>IT 29.45.0300 (/)</t>
  </si>
  <si>
    <t>IT 29.50.0050 (/)</t>
  </si>
  <si>
    <t>IT 29.50.0100 (/)</t>
  </si>
  <si>
    <t>IT 29.50.0150 (/)</t>
  </si>
  <si>
    <t>IT 29.50.0200 (/)</t>
  </si>
  <si>
    <t>IT 30.50.0050 (/)</t>
  </si>
  <si>
    <t>IT 30.50.0100 (/)</t>
  </si>
  <si>
    <t>IT 30.50.0150 (/)</t>
  </si>
  <si>
    <t>IT 30.50.0200 (/)</t>
  </si>
  <si>
    <t>IT 34.05.0050 (B)</t>
  </si>
  <si>
    <t>IT 34.10.0050 (/)</t>
  </si>
  <si>
    <t>IT 34.10.0100 (/)</t>
  </si>
  <si>
    <t>IT 39.05.0050 (/)</t>
  </si>
  <si>
    <t>IT 39.05.0100 (/)</t>
  </si>
  <si>
    <t>IT 39.05.0150 (/)</t>
  </si>
  <si>
    <t>IT 39.05.0200 (/)</t>
  </si>
  <si>
    <t>IT 39.05.0250 (/)</t>
  </si>
  <si>
    <t>IT 39.05.0500 (/)</t>
  </si>
  <si>
    <t>IT 39.05.0550 (/)</t>
  </si>
  <si>
    <t>IT 39.05.1000 (/)</t>
  </si>
  <si>
    <t>IT 39.05.1050 (/)</t>
  </si>
  <si>
    <t>IT 39.05.1100 (/)</t>
  </si>
  <si>
    <t>IT 49.05.0050 (/)</t>
  </si>
  <si>
    <t>IT 49.05.0100 (/)</t>
  </si>
  <si>
    <t>IT 49.05.0150 (/)</t>
  </si>
  <si>
    <t>IT 49.05.0200 (/)</t>
  </si>
  <si>
    <t>MP 14.05.0050 (/)</t>
  </si>
  <si>
    <t>MP 14.05.0150 (/)</t>
  </si>
  <si>
    <t>MP 14.05.0200 (/)</t>
  </si>
  <si>
    <t>MP 14.05.0250 (/)</t>
  </si>
  <si>
    <t>MP 14.05.0300 (/)</t>
  </si>
  <si>
    <t>MP 14.05.0400 (/)</t>
  </si>
  <si>
    <t>MP 14.05.0600 (/)</t>
  </si>
  <si>
    <t>MP 14.10.0050 (/)</t>
  </si>
  <si>
    <t>MP 14.10.0100 (/)</t>
  </si>
  <si>
    <t>MP 14.10.0200 (A)</t>
  </si>
  <si>
    <t>MP 14.10.0300 (/)</t>
  </si>
  <si>
    <t>MP 19.05.0050 (/)</t>
  </si>
  <si>
    <t>MP 19.05.0100 (A)</t>
  </si>
  <si>
    <t>MP 19.05.0150 (A)</t>
  </si>
  <si>
    <t>MP 49.20.0300 (/)</t>
  </si>
  <si>
    <t>MP 49.20.0350 (/)</t>
  </si>
  <si>
    <t>MP 49.20.0400 (/)</t>
  </si>
  <si>
    <t>MT 04.05.0050 (/)</t>
  </si>
  <si>
    <t>MT 04.05.0100 (/)</t>
  </si>
  <si>
    <t>MT 04.05.0150 (/)</t>
  </si>
  <si>
    <t>MT 04.05.0200 (/)</t>
  </si>
  <si>
    <t>MT 04.10.0050 (/)</t>
  </si>
  <si>
    <t>MT 04.10.0100 (/)</t>
  </si>
  <si>
    <t>MT 04.10.0150 (/)</t>
  </si>
  <si>
    <t>MT 04.10.0200 (/)</t>
  </si>
  <si>
    <t>MT 04.15.0015 (/)</t>
  </si>
  <si>
    <t>MT 04.15.0050 (/)</t>
  </si>
  <si>
    <t>MT 04.20.0050 (/)</t>
  </si>
  <si>
    <t>MT 04.20.0100 (/)</t>
  </si>
  <si>
    <t>MT 04.25.0050 (/)</t>
  </si>
  <si>
    <t>MT 04.30.0050 (/)</t>
  </si>
  <si>
    <t>MT 04.30.0100 (/)</t>
  </si>
  <si>
    <t>MT 04.35.0050 (B)</t>
  </si>
  <si>
    <t>MT 04.35.0100 (B)</t>
  </si>
  <si>
    <t>MT 04.40.0050 (/)</t>
  </si>
  <si>
    <t>MT 04.40.0100 (/)</t>
  </si>
  <si>
    <t>MT 04.40.0150 (/)</t>
  </si>
  <si>
    <t>MT 04.40.0200 (/)</t>
  </si>
  <si>
    <t>MT 04.40.0250 (/)</t>
  </si>
  <si>
    <t>MT 04.45.0050 (/)</t>
  </si>
  <si>
    <t>MT 04.45.0100 (/)</t>
  </si>
  <si>
    <t>MT 04.45.0150 (A)</t>
  </si>
  <si>
    <t>MT 09.05.0050 (/)</t>
  </si>
  <si>
    <t>MT 09.10.0050 (/)</t>
  </si>
  <si>
    <t>MT 09.10.0100 (/)</t>
  </si>
  <si>
    <t>MT 09.15.0050 (/)</t>
  </si>
  <si>
    <t>MT 09.20.0100 (/)</t>
  </si>
  <si>
    <t>MT 09.20.0150 (/)</t>
  </si>
  <si>
    <t>MT 09.25.0050 (/)</t>
  </si>
  <si>
    <t>MT 09.25.0100 (/)</t>
  </si>
  <si>
    <t>MT 09.25.0125 (/)</t>
  </si>
  <si>
    <t>MT 09.25.0150 (/)</t>
  </si>
  <si>
    <t>MT 09.25.0200 (/)</t>
  </si>
  <si>
    <t>MT 09.25.0250 (/)</t>
  </si>
  <si>
    <t>MT 09.25.0300 (/)</t>
  </si>
  <si>
    <t>MT 09.25.0350 (/)</t>
  </si>
  <si>
    <t>MT 14.05.0050 (/)</t>
  </si>
  <si>
    <t>MT 14.05.0100 (/)</t>
  </si>
  <si>
    <t>MT 14.05.0150 (/)</t>
  </si>
  <si>
    <t>MT 14.05.0200 (/)</t>
  </si>
  <si>
    <t>MT 14.05.0250 (/)</t>
  </si>
  <si>
    <t>MT 14.05.0300 (/)</t>
  </si>
  <si>
    <t>MT 14.10.0050 (/)</t>
  </si>
  <si>
    <t>MT 14.10.0075 (/)</t>
  </si>
  <si>
    <t>MT 14.10.0100 (/)</t>
  </si>
  <si>
    <t>MT 14.15.0050 (A)</t>
  </si>
  <si>
    <t>MT 19.05.0050 (/)</t>
  </si>
  <si>
    <t>PJ 04.05.0410 (/)</t>
  </si>
  <si>
    <t>PJ 04.05.0420 (/)</t>
  </si>
  <si>
    <t>PJ 04.05.0520 (/)</t>
  </si>
  <si>
    <t>PJ 04.05.0530 (/)</t>
  </si>
  <si>
    <t>PJ 04.05.0610 (/)</t>
  </si>
  <si>
    <t>PJ 04.05.0630 (/)</t>
  </si>
  <si>
    <t>PJ 04.05.0710 (/)</t>
  </si>
  <si>
    <t>PJ 04.05.0720 (/)</t>
  </si>
  <si>
    <t>PJ 04.05.0800 (/)</t>
  </si>
  <si>
    <t>PJ 04.05.0820 (/)</t>
  </si>
  <si>
    <t>PJ 04.05.0830 (/)</t>
  </si>
  <si>
    <t>PJ 04.05.0860 (/)</t>
  </si>
  <si>
    <t>PJ 04.10.0050 (A)</t>
  </si>
  <si>
    <t>Plantio de plantas de cobertura, conforme Projeto FPJ.(desonerado)</t>
  </si>
  <si>
    <t>PJ 04.10.0052 (/)</t>
  </si>
  <si>
    <t>Plantio de cobertura vegetal, considerando 4 mudas por m2.(desonerado)</t>
  </si>
  <si>
    <t>PJ 04.10.0053 (/)</t>
  </si>
  <si>
    <t>Plantio de cobertura vegetal, considerando 8 mudas por m2.(desonerado)</t>
  </si>
  <si>
    <t>PJ 04.10.0056 (/)</t>
  </si>
  <si>
    <t>Plantio de cobertura vegetal, considerando 12 mudas por m2.(desonerado)</t>
  </si>
  <si>
    <t>PJ 04.10.0059 (/)</t>
  </si>
  <si>
    <t>Plantio de cobertura vegetal, considerando 16 mudas por m2.(desonerado)</t>
  </si>
  <si>
    <t>PJ 04.10.0065 (/)</t>
  </si>
  <si>
    <t>Plantio de cobertura vegetal, considerando 25 mudas por m2.(desonerado)</t>
  </si>
  <si>
    <t>PJ 04.10.0100 (A)</t>
  </si>
  <si>
    <t>PJ 04.10.0106 (/)</t>
  </si>
  <si>
    <t>Plantio de grama, incluindo preparo do terreno com 10cm de saibro e 5cm de terra estrumada, exclusive fornecimento da grama.(desonerado)</t>
  </si>
  <si>
    <t>PJ 04.10.0109 (/)</t>
  </si>
  <si>
    <t>PJ 04.10.0112 (/)</t>
  </si>
  <si>
    <t>Plantio de grama, tipo Zoizia Japonica, inclusive fornecimento.(desonerado)</t>
  </si>
  <si>
    <t>PJ 04.10.0150 (/)</t>
  </si>
  <si>
    <t>PJ 04.10.0500 (/)</t>
  </si>
  <si>
    <t>PJ 04.10.0550 (/)</t>
  </si>
  <si>
    <t>PJ 04.10.0600 (/)</t>
  </si>
  <si>
    <t>PJ 04.20.0050 (/)</t>
  </si>
  <si>
    <t>PJ 04.20.0055 (/)</t>
  </si>
  <si>
    <t>PJ 04.20.0100 (/)</t>
  </si>
  <si>
    <t>PJ 04.20.0105 (/)</t>
  </si>
  <si>
    <t>PJ 04.20.0500 (/)</t>
  </si>
  <si>
    <t>PJ 09.05.0050 (/)</t>
  </si>
  <si>
    <t>PJ 09.05.0100 (A)</t>
  </si>
  <si>
    <t>Plantio de arbusto para jardim, conforme Projeto FPJ.(desonerado)</t>
  </si>
  <si>
    <t>PJ 09.05.0150 (/)</t>
  </si>
  <si>
    <t>PJ 09.05.0201 (/)</t>
  </si>
  <si>
    <t>PJ 09.05.0205 (/)</t>
  </si>
  <si>
    <t>PJ 09.05.0210 (/)</t>
  </si>
  <si>
    <t>PJ 09.05.0215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</si>
  <si>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 (desonerado)</t>
  </si>
  <si>
    <t>PJ 09.05.0220 (/)</t>
  </si>
  <si>
    <t>PJ 09.05.0225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</si>
  <si>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 (desonerado)</t>
  </si>
  <si>
    <t>PJ 09.05.0230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</si>
  <si>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 (desonerado)</t>
  </si>
  <si>
    <t>PJ 09.05.0235 (/)</t>
  </si>
  <si>
    <t>PJ 09.05.0240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</si>
  <si>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 (desonerado)</t>
  </si>
  <si>
    <t>PJ 09.05.0245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</si>
  <si>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 (desonerado)</t>
  </si>
  <si>
    <t>PJ 09.05.0255 (/)</t>
  </si>
  <si>
    <t>PJ 09.30.0100 (/)</t>
  </si>
  <si>
    <t>PJ 09.30.0300 (/)</t>
  </si>
  <si>
    <t>PJ 09.50.0500 (/)</t>
  </si>
  <si>
    <t>PJ 09.50.0550 (/)</t>
  </si>
  <si>
    <t>PJ 09.50.0600 (/)</t>
  </si>
  <si>
    <t>PJ 09.60.0100 (/)</t>
  </si>
  <si>
    <t>PJ 09.60.0151 (/)</t>
  </si>
  <si>
    <t>PJ 09.60.0152 (/)</t>
  </si>
  <si>
    <t>PJ 14.05.0040 (A)</t>
  </si>
  <si>
    <t>PJ 14.05.0044 (A)</t>
  </si>
  <si>
    <t>PJ 14.05.0050 (B)</t>
  </si>
  <si>
    <t>PJ 14.05.0053 (A)</t>
  </si>
  <si>
    <t>PJ 14.05.0059 (A)</t>
  </si>
  <si>
    <t>PJ 14.05.0100 (/)</t>
  </si>
  <si>
    <t>PJ 14.05.0110 (A)</t>
  </si>
  <si>
    <t>PJ 14.05.0113 (A)</t>
  </si>
  <si>
    <t>PJ 14.05.0125 (/)</t>
  </si>
  <si>
    <t>PJ 14.05.0150 (A)</t>
  </si>
  <si>
    <t>PJ 14.05.0153 (A)</t>
  </si>
  <si>
    <t>PJ 14.05.0160 (/)</t>
  </si>
  <si>
    <t>PJ 14.05.0166 (/)</t>
  </si>
  <si>
    <t>PJ 14.05.0200 (B)</t>
  </si>
  <si>
    <t>PJ 14.05.0700 (/)</t>
  </si>
  <si>
    <t>PJ 14.10.0030 (/)</t>
  </si>
  <si>
    <t>PJ 14.10.0050 (/)</t>
  </si>
  <si>
    <t>PJ 14.10.0100 (/)</t>
  </si>
  <si>
    <t>PJ 14.10.0103 (/)</t>
  </si>
  <si>
    <t>PJ 14.10.0150 (/)</t>
  </si>
  <si>
    <t>PJ 14.10.0200 (/)</t>
  </si>
  <si>
    <t>PJ 14.10.0203 (A)</t>
  </si>
  <si>
    <t>PJ 14.10.0500 (/)</t>
  </si>
  <si>
    <t>PJ 14.10.0900 (/)</t>
  </si>
  <si>
    <t>PJ 14.15.0050 (/)</t>
  </si>
  <si>
    <t>PJ 14.15.0100 (C)</t>
  </si>
  <si>
    <t>PJ 14.15.0101 (A)</t>
  </si>
  <si>
    <t>PJ 14.15.0102 (/)</t>
  </si>
  <si>
    <t>PJ 14.15.0103 (C)</t>
  </si>
  <si>
    <t>PJ 14.15.0104 (/)</t>
  </si>
  <si>
    <t>PJ 14.15.0105 (/)</t>
  </si>
  <si>
    <t>PJ 14.15.0106 (C)</t>
  </si>
  <si>
    <t>PJ 14.15.0109 (B)</t>
  </si>
  <si>
    <t>PJ 14.15.0110 (/)</t>
  </si>
  <si>
    <t>PJ 14.15.0112 (A)</t>
  </si>
  <si>
    <t>PJ 14.15.0113 (/)</t>
  </si>
  <si>
    <t>PJ 14.15.0115 (B)</t>
  </si>
  <si>
    <t>PJ 14.15.0116 (/)</t>
  </si>
  <si>
    <t>PJ 14.15.0117 (A)</t>
  </si>
  <si>
    <t>PJ 14.15.0118 (/)</t>
  </si>
  <si>
    <t>PJ 14.15.0150 (B)</t>
  </si>
  <si>
    <t>PJ 14.15.0200 (/)</t>
  </si>
  <si>
    <t>PJ 14.15.0203 (A)</t>
  </si>
  <si>
    <t>PJ 14.15.0206 (/)</t>
  </si>
  <si>
    <t>PJ 14.15.0250 (/)</t>
  </si>
  <si>
    <t>PJ 14.15.0300 (A)</t>
  </si>
  <si>
    <t>PJ 14.15.0303 (/)</t>
  </si>
  <si>
    <t>PJ 14.15.0400 (/)</t>
  </si>
  <si>
    <t>PJ 14.15.0500 (/)</t>
  </si>
  <si>
    <t>PJ 14.15.1500 (/)</t>
  </si>
  <si>
    <t>PJ 14.15.1600 (/)</t>
  </si>
  <si>
    <t>PJ 19.05.0050 (/)</t>
  </si>
  <si>
    <t>PJ 19.05.0053 (/)</t>
  </si>
  <si>
    <t>PJ 19.05.0060 (/)</t>
  </si>
  <si>
    <t>PJ 19.05.0070 (/)</t>
  </si>
  <si>
    <t>PJ 19.05.0100 (A)</t>
  </si>
  <si>
    <t>PJ 19.05.0103 (A)</t>
  </si>
  <si>
    <t>Aparo manual de capim, com tesoura, ao redor de mudas vegetais.(desonerado)</t>
  </si>
  <si>
    <t>PJ 19.05.0150 (A)</t>
  </si>
  <si>
    <t>PJ 19.05.0200 (/)</t>
  </si>
  <si>
    <t>PJ 19.05.0250 (A)</t>
  </si>
  <si>
    <t>Calagem de gramados (1 vez por ano).(desonerado)</t>
  </si>
  <si>
    <t>PJ 19.05.0300 (A)</t>
  </si>
  <si>
    <t>PJ 19.05.0303 (A)</t>
  </si>
  <si>
    <t>PJ 19.05.0306 (A)</t>
  </si>
  <si>
    <t>PJ 19.05.0309 (A)</t>
  </si>
  <si>
    <t>PJ 19.05.0350 (A)</t>
  </si>
  <si>
    <t>PJ 19.05.0353 (A)</t>
  </si>
  <si>
    <t>PJ 19.05.0356 (A)</t>
  </si>
  <si>
    <t>PJ 19.05.0359 (A)</t>
  </si>
  <si>
    <t>PJ 19.05.0375 (/)</t>
  </si>
  <si>
    <t>PJ 19.05.0380 (A)</t>
  </si>
  <si>
    <t>PJ 19.05.0390 (/)</t>
  </si>
  <si>
    <t>PJ 19.05.0400 (A)</t>
  </si>
  <si>
    <t>PJ 19.05.0450 (A)</t>
  </si>
  <si>
    <t>PJ 19.05.0451 (A)</t>
  </si>
  <si>
    <t>PJ 19.05.0453 (A)</t>
  </si>
  <si>
    <t>PJ 19.05.0454 (A)</t>
  </si>
  <si>
    <t>PJ 19.05.0497 (A)</t>
  </si>
  <si>
    <t>PJ 19.05.0500 (A)</t>
  </si>
  <si>
    <t>PJ 19.05.0503 (A)</t>
  </si>
  <si>
    <t>PJ 19.05.0506 (A)</t>
  </si>
  <si>
    <t>PJ 19.05.0550 (A)</t>
  </si>
  <si>
    <t>PJ 19.05.0600 (/)</t>
  </si>
  <si>
    <t>PJ 19.05.0650 (/)</t>
  </si>
  <si>
    <t>PJ 19.05.0700 (A)</t>
  </si>
  <si>
    <t>PJ 19.05.0703 (A)</t>
  </si>
  <si>
    <t>Retirada de cobertura vegetal de piso de junta seca.(desonerado)</t>
  </si>
  <si>
    <t>PJ 19.05.0750 (/)</t>
  </si>
  <si>
    <t>PJ 19.05.0780 (A)</t>
  </si>
  <si>
    <t>Retirada de peixes de lagos e bacias de chafarizes, exclusive transporte.(desonerado)</t>
  </si>
  <si>
    <t>PJ 19.05.0800 (/)</t>
  </si>
  <si>
    <t>PJ 19.05.0850 (A)</t>
  </si>
  <si>
    <t>PJ 19.05.0870 (/)</t>
  </si>
  <si>
    <t>PJ 19.05.0900 (A)</t>
  </si>
  <si>
    <t>PJ 19.05.0903 (A)</t>
  </si>
  <si>
    <t>PJ 19.05.0906 (A)</t>
  </si>
  <si>
    <t>PJ 19.05.0909 (A)</t>
  </si>
  <si>
    <t>PJ 19.10.0050 (/)</t>
  </si>
  <si>
    <t>PJ 19.10.0100 (/)</t>
  </si>
  <si>
    <t>PJ 19.10.0103 (/)</t>
  </si>
  <si>
    <t>PJ 19.10.0150 (A)</t>
  </si>
  <si>
    <t>PJ 19.10.0153 (A)</t>
  </si>
  <si>
    <t>PJ 19.10.0156 (A)</t>
  </si>
  <si>
    <t>PJ 19.10.0200 (A)</t>
  </si>
  <si>
    <t>PJ 19.10.0203 (A)</t>
  </si>
  <si>
    <t>PJ 19.10.0250 (A)</t>
  </si>
  <si>
    <t>PJ 19.10.0253 (A)</t>
  </si>
  <si>
    <t>PJ 19.10.0300 (A)</t>
  </si>
  <si>
    <t>PJ 19.10.0306 (A)</t>
  </si>
  <si>
    <t>PJ 19.10.0500 (/)</t>
  </si>
  <si>
    <t>PJ 24.05.0050 (/)</t>
  </si>
  <si>
    <t>PJ 24.05.0053 (A)</t>
  </si>
  <si>
    <t>PJ 24.05.0054 (/)</t>
  </si>
  <si>
    <t>PJ 24.05.0056 (A)</t>
  </si>
  <si>
    <t>PJ 24.05.0103 (/)</t>
  </si>
  <si>
    <t>PJ 24.05.0106 (/)</t>
  </si>
  <si>
    <t>PJ 24.05.0110 (/)</t>
  </si>
  <si>
    <t>PJ 24.05.0120 (/)</t>
  </si>
  <si>
    <t>PJ 24.05.0153 (B)</t>
  </si>
  <si>
    <t>PJ 24.05.0200 (/)</t>
  </si>
  <si>
    <t>PJ 24.05.0250 (/)</t>
  </si>
  <si>
    <t>PJ 24.05.0253 (/)</t>
  </si>
  <si>
    <t>PJ 24.10.0050 (A)</t>
  </si>
  <si>
    <t>PJ 24.10.0060 (C)</t>
  </si>
  <si>
    <t>PJ 24.10.0100 (C)</t>
  </si>
  <si>
    <t>PJ 24.10.0103 (C)</t>
  </si>
  <si>
    <t>PJ 24.10.0109 (C)</t>
  </si>
  <si>
    <t>PJ 24.10.0125 (/)</t>
  </si>
  <si>
    <t>PJ 24.10.0147 (A)</t>
  </si>
  <si>
    <t>PJ 24.10.0152 (D)</t>
  </si>
  <si>
    <t>PJ 24.10.0156 (A)</t>
  </si>
  <si>
    <t>PJ 24.10.0225 (/)</t>
  </si>
  <si>
    <t>PJ 24.10.0506 (/)</t>
  </si>
  <si>
    <t>PJ 24.10.0540 (A)</t>
  </si>
  <si>
    <t>PJ 24.10.0547 (C)</t>
  </si>
  <si>
    <t>PJ 24.10.0553 (B)</t>
  </si>
  <si>
    <t>PJ 24.10.0654 (A)</t>
  </si>
  <si>
    <t>PJ 24.10.0655 (D)</t>
  </si>
  <si>
    <t>PJ 24.10.0700 (C)</t>
  </si>
  <si>
    <t>PJ 24.10.0750 (C)</t>
  </si>
  <si>
    <t>PJ 24.10.0753 (A)</t>
  </si>
  <si>
    <t>PJ 24.10.0850 (A)</t>
  </si>
  <si>
    <t>PJ 24.10.0900 (A)</t>
  </si>
  <si>
    <t>PJ 24.10.1000 (B)</t>
  </si>
  <si>
    <t>PJ 24.13.0300 (/)</t>
  </si>
  <si>
    <t>PJ 24.13.0400 (/)</t>
  </si>
  <si>
    <t>PJ 24.13.0500 (/)</t>
  </si>
  <si>
    <t>PJ 24.13.0600 (/)</t>
  </si>
  <si>
    <t>PJ 24.13.0700 (/)</t>
  </si>
  <si>
    <t>PJ 24.13.0800 (/)</t>
  </si>
  <si>
    <t>PJ 24.13.0900 (/)</t>
  </si>
  <si>
    <t>PJ 24.13.1000 (/)</t>
  </si>
  <si>
    <t>PJ 24.13.1100 (/)</t>
  </si>
  <si>
    <t>PJ 24.13.1200 (/)</t>
  </si>
  <si>
    <t>PJ 24.15.0050 (C)</t>
  </si>
  <si>
    <t>PJ 24.15.0053 (B)</t>
  </si>
  <si>
    <t>PJ 24.15.0150 (A)</t>
  </si>
  <si>
    <t>PJ 24.15.0200 (/)</t>
  </si>
  <si>
    <t>PJ 24.15.0204 (A)</t>
  </si>
  <si>
    <t>PJ 24.15.0206 (/)</t>
  </si>
  <si>
    <t>PJ 24.15.0250 (/)</t>
  </si>
  <si>
    <t>PJ 24.15.0300 (/)</t>
  </si>
  <si>
    <t>PJ 24.20.0040 (/)</t>
  </si>
  <si>
    <t>PJ 24.20.0059 (C)</t>
  </si>
  <si>
    <t>PJ 24.20.0061 (A)</t>
  </si>
  <si>
    <t>PJ 24.20.0070 (/)</t>
  </si>
  <si>
    <t>PJ 24.25.0050 (B)</t>
  </si>
  <si>
    <t>PJ 24.25.0060 (/)</t>
  </si>
  <si>
    <t>PJ 24.25.0100 (A)</t>
  </si>
  <si>
    <t>PJ 24.25.0103 (A)</t>
  </si>
  <si>
    <t>PJ 24.25.0104 (/)</t>
  </si>
  <si>
    <t>PJ 24.25.0106 (A)</t>
  </si>
  <si>
    <t>PJ 24.30.0050 (A)</t>
  </si>
  <si>
    <t>PJ 24.30.0100 (/)</t>
  </si>
  <si>
    <t>PJ 24.30.0103 (/)</t>
  </si>
  <si>
    <t>PJ 24.30.0106 (/)</t>
  </si>
  <si>
    <t>PJ 24.30.0150 (/)</t>
  </si>
  <si>
    <t>PJ 24.30.0153 (/)</t>
  </si>
  <si>
    <t>PJ 24.30.0156 (/)</t>
  </si>
  <si>
    <t>PJ 24.30.0159 (A)</t>
  </si>
  <si>
    <t>PJ 24.30.0162 (A)</t>
  </si>
  <si>
    <t>PJ 24.30.0200 (/)</t>
  </si>
  <si>
    <t>PJ 24.30.0250 (/)</t>
  </si>
  <si>
    <t>PJ 24.30.0300 (A)</t>
  </si>
  <si>
    <t>PJ 24.30.0303 (A)</t>
  </si>
  <si>
    <t>PJ 24.30.0306 (A)</t>
  </si>
  <si>
    <t>PJ 24.30.0309 (A)</t>
  </si>
  <si>
    <t>PJ 24.30.0312 (A)</t>
  </si>
  <si>
    <t>PJ 24.30.0315 (A)</t>
  </si>
  <si>
    <t>PJ 24.30.0350 (/)</t>
  </si>
  <si>
    <t>PJ 24.30.0400 (A)</t>
  </si>
  <si>
    <t>PJ 24.30.0403 (A)</t>
  </si>
  <si>
    <t>PJ 24.30.0406 (A)</t>
  </si>
  <si>
    <t>PJ 24.30.0450 (/)</t>
  </si>
  <si>
    <t>PJ 24.30.0500 (A)</t>
  </si>
  <si>
    <t>PJ 24.30.0550 (/)</t>
  </si>
  <si>
    <t>PJ 24.30.0553 (/)</t>
  </si>
  <si>
    <t>PJ 24.30.0556 (/)</t>
  </si>
  <si>
    <t>PJ 24.30.0559 (/)</t>
  </si>
  <si>
    <t>PJ 24.30.0562 (/)</t>
  </si>
  <si>
    <t>PJ 24.30.0565 (/)</t>
  </si>
  <si>
    <t>PJ 24.30.0606 (/)</t>
  </si>
  <si>
    <t>PJ 24.30.0650 (/)</t>
  </si>
  <si>
    <t>PJ 24.30.0653 (/)</t>
  </si>
  <si>
    <t>PJ 24.30.0700 (A)</t>
  </si>
  <si>
    <t>PJ 29.05.0050 (/)</t>
  </si>
  <si>
    <t>PJ 29.05.0053 (/)</t>
  </si>
  <si>
    <t>PJ 29.05.0075 (/)</t>
  </si>
  <si>
    <t>PJ 29.05.0100 (/)</t>
  </si>
  <si>
    <t>PJ 29.05.0103 (/)</t>
  </si>
  <si>
    <t>PJ 29.05.0106 (/)</t>
  </si>
  <si>
    <t>PJ 29.05.0109 (/)</t>
  </si>
  <si>
    <t>PJ 29.05.0112 (/)</t>
  </si>
  <si>
    <t>PJ 29.05.0115 (/)</t>
  </si>
  <si>
    <t>PJ 29.05.0118 (/)</t>
  </si>
  <si>
    <t>PJ 29.05.0121 (/)</t>
  </si>
  <si>
    <t>PJ 29.05.0150 (/)</t>
  </si>
  <si>
    <t>PJ 29.05.0153 (/)</t>
  </si>
  <si>
    <t>PJ 29.05.0156 (/)</t>
  </si>
  <si>
    <t>PJ 29.05.0200 (/)</t>
  </si>
  <si>
    <t>PJ 29.05.0250 (/)</t>
  </si>
  <si>
    <t>PJ 29.05.0275 (/)</t>
  </si>
  <si>
    <t>PJ 29.05.0300 (/)</t>
  </si>
  <si>
    <t>PJ 29.05.0350 (/)</t>
  </si>
  <si>
    <t>PJ 29.05.0353 (/)</t>
  </si>
  <si>
    <t>PJ 29.05.0356 (/)</t>
  </si>
  <si>
    <t>PJ 29.05.1000 (/)</t>
  </si>
  <si>
    <t>PJ 34.05.0050 (/)</t>
  </si>
  <si>
    <t>PJ 34.05.0056 (/)</t>
  </si>
  <si>
    <t>PJ 34.05.0059 (/)</t>
  </si>
  <si>
    <t>PJ 34.05.0062 (/)</t>
  </si>
  <si>
    <t>PJ 34.05.0100 (/)</t>
  </si>
  <si>
    <t>PJ 34.05.0120 (/)</t>
  </si>
  <si>
    <t>PJ 34.05.0150 (/)</t>
  </si>
  <si>
    <t>PJ 34.05.0153 (/)</t>
  </si>
  <si>
    <t>PJ 34.05.0200 (/)</t>
  </si>
  <si>
    <t>PJ 34.05.0203 (/)</t>
  </si>
  <si>
    <t>PJ 34.05.0245 (/)</t>
  </si>
  <si>
    <t>PJ 34.05.0300 (/)</t>
  </si>
  <si>
    <t>PJ 34.05.0400 (/)</t>
  </si>
  <si>
    <t>PJ 34.05.0403 (/)</t>
  </si>
  <si>
    <t>PJ 34.05.0406 (/)</t>
  </si>
  <si>
    <t>PJ 34.05.0500 (/)</t>
  </si>
  <si>
    <t>PJ 34.05.0503 (/)</t>
  </si>
  <si>
    <t>PJ 34.05.0600 (/)</t>
  </si>
  <si>
    <t>PJ 34.05.0700 (/)</t>
  </si>
  <si>
    <t>PJ 34.05.0750 (/)</t>
  </si>
  <si>
    <t>PJ 34.05.0800 (/)</t>
  </si>
  <si>
    <t>PJ 34.05.0850 (/)</t>
  </si>
  <si>
    <t>PJ 39.05.0050 (/)</t>
  </si>
  <si>
    <t>PJ 39.05.0100 (/)</t>
  </si>
  <si>
    <t>PJ 39.05.0103 (/)</t>
  </si>
  <si>
    <t>PJ 39.05.0106 (/)</t>
  </si>
  <si>
    <t>PJ 39.05.0150 (/)</t>
  </si>
  <si>
    <t>PJ 39.05.0153 (/)</t>
  </si>
  <si>
    <t>PJ 39.05.0156 (/)</t>
  </si>
  <si>
    <t>PJ 39.05.0159 (/)</t>
  </si>
  <si>
    <t>PJ 39.05.0200 (/)</t>
  </si>
  <si>
    <t>PJ 39.05.0205 (/)</t>
  </si>
  <si>
    <t>PJ 39.05.0210 (/)</t>
  </si>
  <si>
    <t>PJ 39.05.0215 (/)</t>
  </si>
  <si>
    <t>PJ 39.05.0220 (/)</t>
  </si>
  <si>
    <t>PJ 39.05.0225 (/)</t>
  </si>
  <si>
    <t>PJ 39.10.0050 (/)</t>
  </si>
  <si>
    <t>PJ 39.10.0053 (/)</t>
  </si>
  <si>
    <t>PJ 39.10.0150 (/)</t>
  </si>
  <si>
    <t>PJ 39.10.0200 (/)</t>
  </si>
  <si>
    <t>PJ 39.10.0250 (/)</t>
  </si>
  <si>
    <t>PJ 39.10.0300 (/)</t>
  </si>
  <si>
    <t>PJ 39.10.0350 (/)</t>
  </si>
  <si>
    <t>PJ 39.10.0353 (/)</t>
  </si>
  <si>
    <t>PJ 39.10.0356 (/)</t>
  </si>
  <si>
    <t>PJ 39.10.0359 (/)</t>
  </si>
  <si>
    <t>PJ 98.99.0050 (/)</t>
  </si>
  <si>
    <t>PJ 98.99.0053 (/)</t>
  </si>
  <si>
    <t>PJ 98.99.0070 (/)</t>
  </si>
  <si>
    <t>PJ 98.99.0100 (/)</t>
  </si>
  <si>
    <t>PJ 98.99.0150 (B)</t>
  </si>
  <si>
    <t>PJ 98.99.0160 (/)</t>
  </si>
  <si>
    <t>PJ 98.99.0200 (/)</t>
  </si>
  <si>
    <t>PJ 98.99.0300 (/)</t>
  </si>
  <si>
    <t>PJ 98.99.0303 (/)</t>
  </si>
  <si>
    <t>PJ 98.99.0306 (/)</t>
  </si>
  <si>
    <t>PT 04.05.0050 (/)</t>
  </si>
  <si>
    <t>PT 04.05.0100 (/)</t>
  </si>
  <si>
    <t>PT 04.05.0150 (/)</t>
  </si>
  <si>
    <t>PT 04.10.0050 (A)</t>
  </si>
  <si>
    <t>PT 04.10.0100 (/)</t>
  </si>
  <si>
    <t>PT 04.10.0103 (/)</t>
  </si>
  <si>
    <t>PT 04.10.0150 (/)</t>
  </si>
  <si>
    <t>PT 04.15.0050 (B)</t>
  </si>
  <si>
    <t>PT 04.15.0056 (/)</t>
  </si>
  <si>
    <t>PT 04.15.0100 (/)</t>
  </si>
  <si>
    <t>PT 04.15.0103 (/)</t>
  </si>
  <si>
    <t>PT 04.15.0106 (A)</t>
  </si>
  <si>
    <t>PT 04.15.0109 (A)</t>
  </si>
  <si>
    <t>PT 04.15.0112 (A)</t>
  </si>
  <si>
    <t>PT 04.15.0150 (/)</t>
  </si>
  <si>
    <t>PT 04.15.0153 (A)</t>
  </si>
  <si>
    <t>PT 04.15.0159 (/)</t>
  </si>
  <si>
    <t>PT 04.15.0162 (/)</t>
  </si>
  <si>
    <t>PT 04.15.0200 (/)</t>
  </si>
  <si>
    <t>PT 04.15.0203 (/)</t>
  </si>
  <si>
    <t>PT 04.15.0206 (/)</t>
  </si>
  <si>
    <t>PT 04.15.0209 (/)</t>
  </si>
  <si>
    <t>PT 04.15.0250 (/)</t>
  </si>
  <si>
    <t>PT 04.15.0500 (/)</t>
  </si>
  <si>
    <t>PT 04.15.0550 (/)</t>
  </si>
  <si>
    <t>PT 04.20.0050 (A)</t>
  </si>
  <si>
    <t>PT 04.20.0100 (/)</t>
  </si>
  <si>
    <t>PT 04.20.0103 (/)</t>
  </si>
  <si>
    <t>PT 04.20.0106 (/)</t>
  </si>
  <si>
    <t>PT 04.20.0200 (A)</t>
  </si>
  <si>
    <t>PT 04.20.0500 (/)</t>
  </si>
  <si>
    <t>PT 04.25.0050 (A)</t>
  </si>
  <si>
    <t>PT 04.25.0100 (/)</t>
  </si>
  <si>
    <t>PT 04.25.0103 (/)</t>
  </si>
  <si>
    <t>PT 04.25.0106 (/)</t>
  </si>
  <si>
    <t>PT 04.25.0109 (/)</t>
  </si>
  <si>
    <t>PT 04.25.0112 (/)</t>
  </si>
  <si>
    <t>Pintura em madeira, com tinta Colorgin luminoso ou similar, em faixas.(desonerado)</t>
  </si>
  <si>
    <t>PT 04.25.0115 (/)</t>
  </si>
  <si>
    <t>PT 04.25.0150 (/)</t>
  </si>
  <si>
    <t>PT 04.25.0200 (/)</t>
  </si>
  <si>
    <t>PT 04.25.0203 (/)</t>
  </si>
  <si>
    <t>PT 04.25.0206 (/)</t>
  </si>
  <si>
    <t>PT 04.25.0500 (/)</t>
  </si>
  <si>
    <t>PT 04.25.0503 (/)</t>
  </si>
  <si>
    <t>PT 04.25.0506 (/)</t>
  </si>
  <si>
    <t>PT 04.25.0509 (/)</t>
  </si>
  <si>
    <t>PT 04.30.0050 (A)</t>
  </si>
  <si>
    <t>PT 04.30.0100 (/)</t>
  </si>
  <si>
    <t>PT 04.30.0103 (/)</t>
  </si>
  <si>
    <t>PT 04.30.0106 (A)</t>
  </si>
  <si>
    <t>PT 04.30.0150 (/)</t>
  </si>
  <si>
    <t>PT 04.30.0200 (/)</t>
  </si>
  <si>
    <t>PT 04.30.0250 (/)</t>
  </si>
  <si>
    <t>PT 04.30.0300 (/)</t>
  </si>
  <si>
    <t>PT 04.35.0050 (/)</t>
  </si>
  <si>
    <t>PT 04.35.0100 (/)</t>
  </si>
  <si>
    <t>PT 04.40.0050 (/)</t>
  </si>
  <si>
    <t>PT 04.40.0100 (/)</t>
  </si>
  <si>
    <t>PT 04.40.0103 (/)</t>
  </si>
  <si>
    <t>PT 04.40.0106 (/)</t>
  </si>
  <si>
    <t>PT 04.40.0150 (/)</t>
  </si>
  <si>
    <t>PT 04.40.0200 (/)</t>
  </si>
  <si>
    <t>PT 04.40.0250 (/)</t>
  </si>
  <si>
    <t>PT 04.40.0300 (/)</t>
  </si>
  <si>
    <t>PT 04.40.0350 (/)</t>
  </si>
  <si>
    <t>PT 04.40.0400 (/)</t>
  </si>
  <si>
    <t>PT 04.45.0040 (/)</t>
  </si>
  <si>
    <t>PT 04.45.0050 (/)</t>
  </si>
  <si>
    <t>PT 04.45.0100 (/)</t>
  </si>
  <si>
    <t>PT 04.50.0050 (/)</t>
  </si>
  <si>
    <t>PT 04.55.0050 (/)</t>
  </si>
  <si>
    <t>PT 04.55.0101 (/)</t>
  </si>
  <si>
    <t>PT 04.60.0100 (/)</t>
  </si>
  <si>
    <t>PT 04.60.0150 (/)</t>
  </si>
  <si>
    <t>PT 04.60.0200 (/)</t>
  </si>
  <si>
    <t>PT 04.60.0250 (/)</t>
  </si>
  <si>
    <t>PT 04.60.0300 (/)</t>
  </si>
  <si>
    <t>PT 04.65.0100 (/)</t>
  </si>
  <si>
    <t>PT 09.05.0100 (/)</t>
  </si>
  <si>
    <t>RV 04.05.0050 (/)</t>
  </si>
  <si>
    <t>Pasta de cimento branco.(desonerado)</t>
  </si>
  <si>
    <t>RV 04.05.0100 (A)</t>
  </si>
  <si>
    <t>RV 04.05.0150 (A)</t>
  </si>
  <si>
    <t>Pasta de cal.(desonerado)</t>
  </si>
  <si>
    <t>RV 04.05.0200 (/)</t>
  </si>
  <si>
    <t>Pasta de cimento comum.(desonerado)</t>
  </si>
  <si>
    <t>RV 04.05.0250 (A)</t>
  </si>
  <si>
    <t>Pasta de Gesso.(desonerado)</t>
  </si>
  <si>
    <t>RV 04.10.0050 (A)</t>
  </si>
  <si>
    <t>RV 04.10.0053 (A)</t>
  </si>
  <si>
    <t>RV 04.10.0056 (A)</t>
  </si>
  <si>
    <t>RV 04.10.0059 (A)</t>
  </si>
  <si>
    <t>RV 04.10.0062 (A)</t>
  </si>
  <si>
    <t>RV 04.10.0065 (A)</t>
  </si>
  <si>
    <t>RV 04.10.0068 (A)</t>
  </si>
  <si>
    <t>RV 04.10.0071 (A)</t>
  </si>
  <si>
    <t>RV 04.10.0074 (/)</t>
  </si>
  <si>
    <t>RV 04.10.0100 (A)</t>
  </si>
  <si>
    <t>RV 04.10.0150 (A)</t>
  </si>
  <si>
    <t>RV 04.10.0200 (A)</t>
  </si>
  <si>
    <t>RV 04.10.0203 (A)</t>
  </si>
  <si>
    <t>RV 04.10.0250 (A)</t>
  </si>
  <si>
    <t>RV 04.10.0306 (A)</t>
  </si>
  <si>
    <t>RV 04.10.0350 (A)</t>
  </si>
  <si>
    <t>RV 04.10.0353 (A)</t>
  </si>
  <si>
    <t>RV 04.10.0400 (A)</t>
  </si>
  <si>
    <t>RV 04.10.0403 (A)</t>
  </si>
  <si>
    <t>RV 04.10.0406 (A)</t>
  </si>
  <si>
    <t>RV 04.10.0409 (A)</t>
  </si>
  <si>
    <t>RV 04.10.0450 (A)</t>
  </si>
  <si>
    <t>RV 04.10.0453 (A)</t>
  </si>
  <si>
    <t>RV 04.10.0456 (A)</t>
  </si>
  <si>
    <t>RV 04.10.0459 (A)</t>
  </si>
  <si>
    <t>RV 04.15.0050 (/)</t>
  </si>
  <si>
    <t>RV 04.15.0500 (/)</t>
  </si>
  <si>
    <t>RV 09.05.0050 (/)</t>
  </si>
  <si>
    <t>RV 09.05.0053 (/)</t>
  </si>
  <si>
    <t>RV 09.05.0056 (/)</t>
  </si>
  <si>
    <t>RV 09.05.0059 (A)</t>
  </si>
  <si>
    <t>RV 09.05.0100 (A)</t>
  </si>
  <si>
    <t>RV 09.05.0106 (A)</t>
  </si>
  <si>
    <t>RV 09.05.0112 (A)</t>
  </si>
  <si>
    <t>RV 09.05.0115 (A)</t>
  </si>
  <si>
    <t>RV 09.05.0150 (/)</t>
  </si>
  <si>
    <t>RV 09.05.0153 (A)</t>
  </si>
  <si>
    <t>RV 09.05.0156 (A)</t>
  </si>
  <si>
    <t>RV 09.05.0159 (/)</t>
  </si>
  <si>
    <t>RV 09.05.0162 (A)</t>
  </si>
  <si>
    <t>RV 09.05.0203 (/)</t>
  </si>
  <si>
    <t>RV 09.05.0206 (/)</t>
  </si>
  <si>
    <t>RV 09.05.0209 (A)</t>
  </si>
  <si>
    <t>RV 09.05.0212 (A)</t>
  </si>
  <si>
    <t>RV 09.05.0215 (/)</t>
  </si>
  <si>
    <t>RV 09.05.0250 (/)</t>
  </si>
  <si>
    <t>RV 09.05.0256 (/)</t>
  </si>
  <si>
    <t>RV 09.05.0262 (/)</t>
  </si>
  <si>
    <t>RV 09.05.0300 (B)</t>
  </si>
  <si>
    <t>RV 09.05.0350 (A)</t>
  </si>
  <si>
    <t>RV 09.05.0353 (A)</t>
  </si>
  <si>
    <t>RV 09.05.0400 (A)</t>
  </si>
  <si>
    <t>RV 09.05.0500 (/)</t>
  </si>
  <si>
    <t>RV 09.05.0550 (A)</t>
  </si>
  <si>
    <t>Reboco interno com massa especial interna branca ou similar na espessura de 2mm.(desonerado)</t>
  </si>
  <si>
    <t>RV 09.05.0600 (A)</t>
  </si>
  <si>
    <t>RV 09.05.0650 (B)</t>
  </si>
  <si>
    <t>RV 09.10.0050 (/)</t>
  </si>
  <si>
    <t>RV 09.10.0053 (/)</t>
  </si>
  <si>
    <t>RV 09.10.0103 (/)</t>
  </si>
  <si>
    <t>RV 09.10.0106 (/)</t>
  </si>
  <si>
    <t>RV 09.15.0050 (/)</t>
  </si>
  <si>
    <t>RV 09.15.0100 (B)</t>
  </si>
  <si>
    <t>RV 09.15.0150 (/)</t>
  </si>
  <si>
    <t>RV 09.15.0153 (/)</t>
  </si>
  <si>
    <t>RV 09.15.0200 (A)</t>
  </si>
  <si>
    <t>RV 09.15.0203 (A)</t>
  </si>
  <si>
    <t>RV 09.15.0250 (A)</t>
  </si>
  <si>
    <t>RV 09.15.0253 (A)</t>
  </si>
  <si>
    <t>RV 09.15.0257 (/)</t>
  </si>
  <si>
    <t>RV 09.15.0260 (/)</t>
  </si>
  <si>
    <t>RV 09.15.0300 (A)</t>
  </si>
  <si>
    <t>RV 09.15.0320 (/)</t>
  </si>
  <si>
    <t>RV 09.15.0330 (/)</t>
  </si>
  <si>
    <t>RV 09.15.0350 (A)</t>
  </si>
  <si>
    <t>RV 09.15.0400 (A)</t>
  </si>
  <si>
    <t>RV 09.15.0420 (/)</t>
  </si>
  <si>
    <t>RV 09.15.0423 (/)</t>
  </si>
  <si>
    <t>RV 09.15.0430 (/)</t>
  </si>
  <si>
    <t>RV 09.15.0433 (/)</t>
  </si>
  <si>
    <t>RV 09.15.0450 (A)</t>
  </si>
  <si>
    <t>RV 09.15.0500 (A)</t>
  </si>
  <si>
    <t>RV 09.20.0050 (/)</t>
  </si>
  <si>
    <t>RV 09.20.0100 (/)</t>
  </si>
  <si>
    <t>RV 09.20.0103 (/)</t>
  </si>
  <si>
    <t>RV 09.20.0200 (A)</t>
  </si>
  <si>
    <t>RV 09.25.0051 (/)</t>
  </si>
  <si>
    <t>RV 09.25.0100 (/)</t>
  </si>
  <si>
    <t>RV 09.30.0060 (/)</t>
  </si>
  <si>
    <t>RV 09.30.0100 (A)</t>
  </si>
  <si>
    <t>RV 09.30.0103 (/)</t>
  </si>
  <si>
    <t>RV 09.30.0200 (/)</t>
  </si>
  <si>
    <t>RV 09.30.0250 (A)</t>
  </si>
  <si>
    <t>RV 09.30.0256 (A)</t>
  </si>
  <si>
    <t>RV 09.30.0300 (A)</t>
  </si>
  <si>
    <t>RV 09.35.0100 (/)</t>
  </si>
  <si>
    <t>RV 09.40.0050 (/)</t>
  </si>
  <si>
    <t>RV 09.45.0050 (A)</t>
  </si>
  <si>
    <t>RV 09.45.0100 (/)</t>
  </si>
  <si>
    <t>RV 09.45.0150 (A)</t>
  </si>
  <si>
    <t>RV 09.50.0015 (/)</t>
  </si>
  <si>
    <t>RV 09.50.0050 (/)</t>
  </si>
  <si>
    <t>RV 09.50.0100 (/)</t>
  </si>
  <si>
    <t>RV 09.50.0150 (A)</t>
  </si>
  <si>
    <t>RV 09.50.0203 (A)</t>
  </si>
  <si>
    <t>RV 09.50.0209 (A)</t>
  </si>
  <si>
    <t>RV 09.50.0212 (A)</t>
  </si>
  <si>
    <t>RV 09.50.0250 (/)</t>
  </si>
  <si>
    <t>RV 14.05.0050 (/)</t>
  </si>
  <si>
    <t>RV 14.05.0053 (/)</t>
  </si>
  <si>
    <t>RV 14.05.0056 (/)</t>
  </si>
  <si>
    <t>RV 14.05.0059 (/)</t>
  </si>
  <si>
    <t>RV 14.05.0062 (/)</t>
  </si>
  <si>
    <t>RV 14.05.0100 (/)</t>
  </si>
  <si>
    <t>RV 14.05.0150 (/)</t>
  </si>
  <si>
    <t>Camada de brita 1, com espessura estimada em 3cm, espalhada manualmente.(desonerado)</t>
  </si>
  <si>
    <t>RV 14.05.0201 (A)</t>
  </si>
  <si>
    <t>RV 14.05.0250 (A)</t>
  </si>
  <si>
    <t>RV 14.05.0300 (/)</t>
  </si>
  <si>
    <t>RV 14.05.0351 (/)</t>
  </si>
  <si>
    <t>RV 14.05.0400 (/)</t>
  </si>
  <si>
    <t>RV 14.10.0050 (A)</t>
  </si>
  <si>
    <t>RV 14.10.0100 (B)</t>
  </si>
  <si>
    <t>RV 14.15.0040 (A)</t>
  </si>
  <si>
    <t>RV 14.15.0050 (A)</t>
  </si>
  <si>
    <t>RV 14.15.0075 (/)</t>
  </si>
  <si>
    <t>RV 14.15.0081 (A)</t>
  </si>
  <si>
    <t>RV 14.15.0100 (/)</t>
  </si>
  <si>
    <t>RV 14.15.0150 (A)</t>
  </si>
  <si>
    <t>RV 14.15.0200 (B)</t>
  </si>
  <si>
    <t>RV 14.15.0210 (A)</t>
  </si>
  <si>
    <t>RV 14.17.0500 (/)</t>
  </si>
  <si>
    <t>RV 14.17.0800 (/)</t>
  </si>
  <si>
    <t>RV 14.20.0100 (A)</t>
  </si>
  <si>
    <t>RV 14.20.0150 (A)</t>
  </si>
  <si>
    <t>RV 14.20.0200 (/)</t>
  </si>
  <si>
    <t>RV 14.20.0250 (/)</t>
  </si>
  <si>
    <t>RV 14.20.0300 (A)</t>
  </si>
  <si>
    <t>RV 14.20.0350 (A)</t>
  </si>
  <si>
    <t>RV 14.20.0353 (A)</t>
  </si>
  <si>
    <t>RV 14.20.0400 (/)</t>
  </si>
  <si>
    <t>RV 14.20.0403 (/)</t>
  </si>
  <si>
    <t>RV 14.20.0406 (A)</t>
  </si>
  <si>
    <t>RV 14.20.0409 (A)</t>
  </si>
  <si>
    <t>RV 14.20.0412 (A)</t>
  </si>
  <si>
    <t>RV 14.20.0450 (A)</t>
  </si>
  <si>
    <t>RV 14.20.0500 (A)</t>
  </si>
  <si>
    <t>RV 14.20.0503 (A)</t>
  </si>
  <si>
    <t>RV 14.20.0506 (A)</t>
  </si>
  <si>
    <t>RV 14.20.0550 (/)</t>
  </si>
  <si>
    <t>RV 14.20.0600 (/)</t>
  </si>
  <si>
    <t>RV 14.20.0650 (A)</t>
  </si>
  <si>
    <t>RV 14.20.0653 (A)</t>
  </si>
  <si>
    <t>RV 14.20.0700 (A)</t>
  </si>
  <si>
    <t>RV 14.25.0050 (/)</t>
  </si>
  <si>
    <t>RV 14.25.0100 (C)</t>
  </si>
  <si>
    <t>RV 14.25.0103 (A)</t>
  </si>
  <si>
    <t>RV 14.25.0150 (/)</t>
  </si>
  <si>
    <t>RV 14.25.0153 (/)</t>
  </si>
  <si>
    <t>RV 14.25.0156 (/)</t>
  </si>
  <si>
    <t>RV 14.25.0200 (B)</t>
  </si>
  <si>
    <t>RV 14.25.0203 (B)</t>
  </si>
  <si>
    <t>RV 14.25.0206 (B)</t>
  </si>
  <si>
    <t>RV 14.25.0250 (A)</t>
  </si>
  <si>
    <t>RV 14.30.0050 (A)</t>
  </si>
  <si>
    <t>RV 14.30.0053 (A)</t>
  </si>
  <si>
    <t>RV 14.30.0100 (/)</t>
  </si>
  <si>
    <t>RV 14.30.0103 (/)</t>
  </si>
  <si>
    <t>RV 14.30.0150 (/)</t>
  </si>
  <si>
    <t>RV 14.30.0153 (/)</t>
  </si>
  <si>
    <t>RV 14.30.0200 (/)</t>
  </si>
  <si>
    <t>RV 14.30.0203 (/)</t>
  </si>
  <si>
    <t>RV 14.35.0100 (/)</t>
  </si>
  <si>
    <t>RV 14.38.0050 (/)</t>
  </si>
  <si>
    <t>RV 14.38.0053 (A)</t>
  </si>
  <si>
    <t>RV 14.38.0100 (/)</t>
  </si>
  <si>
    <t>RV 14.38.0103 (/)</t>
  </si>
  <si>
    <t>RV 14.38.0150 (/)</t>
  </si>
  <si>
    <t>RV 14.38.0153 (/)</t>
  </si>
  <si>
    <t>RV 14.38.0200 (A)</t>
  </si>
  <si>
    <t>RV 14.38.0250 (/)</t>
  </si>
  <si>
    <t>RV 14.38.0253 (A)</t>
  </si>
  <si>
    <t>RV 14.38.0256 (/)</t>
  </si>
  <si>
    <t>RV 14.40.0051 (/)</t>
  </si>
  <si>
    <t>RV 14.40.0054 (/)</t>
  </si>
  <si>
    <t>RV 14.40.0103 (A)</t>
  </si>
  <si>
    <t>RV 14.40.0110 (/)</t>
  </si>
  <si>
    <t>RV 14.40.0151 (/)</t>
  </si>
  <si>
    <t>RV 14.40.0200 (A)</t>
  </si>
  <si>
    <t>RV 14.40.0201 (/)</t>
  </si>
  <si>
    <t>RV 14.40.0300 (/)</t>
  </si>
  <si>
    <t>RV 14.40.0350 (/)</t>
  </si>
  <si>
    <t>RV 14.40.0400 (/)</t>
  </si>
  <si>
    <t>RV 14.40.0425 (/)</t>
  </si>
  <si>
    <t>RV 14.40.0500 (/)</t>
  </si>
  <si>
    <t>RV 14.40.0550 (/)</t>
  </si>
  <si>
    <t>RV 14.40.0600 (/)</t>
  </si>
  <si>
    <t>RV 14.40.0700 (/)</t>
  </si>
  <si>
    <t>RV 14.45.0025 (/)</t>
  </si>
  <si>
    <t>RV 14.45.0030 (/)</t>
  </si>
  <si>
    <t>RV 14.45.0050 (/)</t>
  </si>
  <si>
    <t>RV 14.45.0100 (/)</t>
  </si>
  <si>
    <t>RV 14.45.0150 (/)</t>
  </si>
  <si>
    <t>RV 14.50.0050 (A)</t>
  </si>
  <si>
    <t>RV 14.50.0100 (A)</t>
  </si>
  <si>
    <t>RV 14.50.0150 (A)</t>
  </si>
  <si>
    <t>RV 14.55.0020 (/)</t>
  </si>
  <si>
    <t>RV 14.55.0040 (A)</t>
  </si>
  <si>
    <t>RV 14.55.0050 (C)</t>
  </si>
  <si>
    <t>RV 14.55.0053 (A)</t>
  </si>
  <si>
    <t>RV 14.57.0100 (/)</t>
  </si>
  <si>
    <t>RV 14.60.0050 (/)</t>
  </si>
  <si>
    <t>RV 14.60.0100 (A)</t>
  </si>
  <si>
    <t>Piso de pedra portuguesa, conforme item RV 15.60.0150, incluindo base de concreto magro de 3cm de espessura.(desonerado)</t>
  </si>
  <si>
    <t>RV 14.60.0150 (/)</t>
  </si>
  <si>
    <t>RV 14.60.0200 (A)</t>
  </si>
  <si>
    <t>RV 14.60.0203 (/)</t>
  </si>
  <si>
    <t>RV 14.60.0250 (/)</t>
  </si>
  <si>
    <t>RV 14.60.0253 (/)</t>
  </si>
  <si>
    <t>RV 14.65.0050 (/)</t>
  </si>
  <si>
    <t>RV 14.70.0050 (A)</t>
  </si>
  <si>
    <t>RV 14.70.0150 (A)</t>
  </si>
  <si>
    <t>RV 14.75.0050 (A)</t>
  </si>
  <si>
    <t>RV 14.75.0100 (A)</t>
  </si>
  <si>
    <t>RV 14.80.0050 (/)</t>
  </si>
  <si>
    <t>RV 14.85.0050 (A)</t>
  </si>
  <si>
    <t>RV 14.90.0040 (/)</t>
  </si>
  <si>
    <t>RV 14.90.0100 (/)</t>
  </si>
  <si>
    <t>RV 14.90.0103 (A)</t>
  </si>
  <si>
    <t>RV 14.90.0106 (A)</t>
  </si>
  <si>
    <t>RV 14.90.0109 (A)</t>
  </si>
  <si>
    <t>RV 14.90.0112 (A)</t>
  </si>
  <si>
    <t>RV 14.95.0050 (A)</t>
  </si>
  <si>
    <t>RV 14.95.0053 (A)</t>
  </si>
  <si>
    <t>RV 14.95.0100 (/)</t>
  </si>
  <si>
    <t>RV 14.95.0150 (/)</t>
  </si>
  <si>
    <t>RV 19.05.0050 (/)</t>
  </si>
  <si>
    <t>RV 19.05.0150 (A)</t>
  </si>
  <si>
    <t>RV 19.05.0250 (/)</t>
  </si>
  <si>
    <t>RV 24.05.0050 (A)</t>
  </si>
  <si>
    <t>RV 24.10.0050 (A)</t>
  </si>
  <si>
    <t>RV 24.10.0053 (A)</t>
  </si>
  <si>
    <t>RV 24.10.0100 (A)</t>
  </si>
  <si>
    <t>RV 24.10.0150 (A)</t>
  </si>
  <si>
    <t>RV 24.10.0200 (/)</t>
  </si>
  <si>
    <t>RV 24.10.0203 (/)</t>
  </si>
  <si>
    <t>RV 24.10.0250 (A)</t>
  </si>
  <si>
    <t>RV 24.10.0500 (/)</t>
  </si>
  <si>
    <t>RV 29.05.0025 (A)</t>
  </si>
  <si>
    <t>RV 29.05.0050 (B)</t>
  </si>
  <si>
    <t>RV 29.05.0100 (A)</t>
  </si>
  <si>
    <t>RV 29.05.0200 (/)</t>
  </si>
  <si>
    <t>RV 29.05.0250 (/)</t>
  </si>
  <si>
    <t>RV 29.05.0500 (/)</t>
  </si>
  <si>
    <t>RV 29.05.0550 (/)</t>
  </si>
  <si>
    <t>RV 29.05.1011 (/)</t>
  </si>
  <si>
    <t>SC 04.05.0050 (/)</t>
  </si>
  <si>
    <t>SC 04.05.0100 (/)</t>
  </si>
  <si>
    <t>SC 04.05.0150 (/)</t>
  </si>
  <si>
    <t>SC 04.05.0200 (/)</t>
  </si>
  <si>
    <t>SC 04.05.0250 (/)</t>
  </si>
  <si>
    <t>SC 04.05.0300 (/)</t>
  </si>
  <si>
    <t>SC 04.05.0350 (/)</t>
  </si>
  <si>
    <t>Arrancamento de portas, janelas e caixilhos de ar condicionado ou outros.(desonerado)</t>
  </si>
  <si>
    <t>SC 04.05.0400 (/)</t>
  </si>
  <si>
    <t>SC 04.05.0450 (/)</t>
  </si>
  <si>
    <t>SC 04.05.0500 (/)</t>
  </si>
  <si>
    <t>SC 04.05.0550 (/)</t>
  </si>
  <si>
    <t>SC 04.05.0601 (/)</t>
  </si>
  <si>
    <t>SC 04.05.0650 (/)</t>
  </si>
  <si>
    <t>SC 04.05.0700 (A)</t>
  </si>
  <si>
    <t>SC 04.05.0750 (A)</t>
  </si>
  <si>
    <t>SC 04.05.0800 (A)</t>
  </si>
  <si>
    <t>SC 04.05.0850 (/)</t>
  </si>
  <si>
    <t>SC 04.05.0900 (/)</t>
  </si>
  <si>
    <t>SC 04.05.0950 (/)</t>
  </si>
  <si>
    <t>SC 04.05.1000 (/)</t>
  </si>
  <si>
    <t>SC 04.05.1050 (/)</t>
  </si>
  <si>
    <t>SC 04.05.1100 (/)</t>
  </si>
  <si>
    <t>SC 04.05.1150 (/)</t>
  </si>
  <si>
    <t>SC 04.05.1200 (/)</t>
  </si>
  <si>
    <t>SC 04.05.1250 (/)</t>
  </si>
  <si>
    <t>SC 04.05.1300 (/)</t>
  </si>
  <si>
    <t>SC 04.05.1350 (/)</t>
  </si>
  <si>
    <t>SC 04.05.1400 (/)</t>
  </si>
  <si>
    <t>SC 04.05.1450 (/)</t>
  </si>
  <si>
    <t>SC 04.05.1500 (/)</t>
  </si>
  <si>
    <t>SC 04.05.1550 (/)</t>
  </si>
  <si>
    <t>SC 04.05.1600 (/)</t>
  </si>
  <si>
    <t>SC 04.05.1650 (/)</t>
  </si>
  <si>
    <t>SC 04.05.1700 (/)</t>
  </si>
  <si>
    <t>SC 04.05.1750 (/)</t>
  </si>
  <si>
    <t>SC 04.05.1800 (/)</t>
  </si>
  <si>
    <t>SC 04.05.1850 (/)</t>
  </si>
  <si>
    <t>SC 04.05.1900 (/)</t>
  </si>
  <si>
    <t>SC 04.05.1950 (/)</t>
  </si>
  <si>
    <t>SC 04.05.2000 (/)</t>
  </si>
  <si>
    <t>SC 04.05.2050 (/)</t>
  </si>
  <si>
    <t>SC 04.05.2100 (/)</t>
  </si>
  <si>
    <t>SC 04.05.2150 (/)</t>
  </si>
  <si>
    <t>SC 04.05.2200 (/)</t>
  </si>
  <si>
    <t>SC 04.05.2250 (/)</t>
  </si>
  <si>
    <t>SC 04.05.2300 (/)</t>
  </si>
  <si>
    <t>SC 04.05.2350 (/)</t>
  </si>
  <si>
    <t>SC 04.05.2400 (/)</t>
  </si>
  <si>
    <t>SC 04.05.2450 (/)</t>
  </si>
  <si>
    <t>SC 04.05.2500 (/)</t>
  </si>
  <si>
    <t>SC 04.05.2550 (/)</t>
  </si>
  <si>
    <t>SC 04.05.2600 (/)</t>
  </si>
  <si>
    <t>SC 04.05.2650 (/)</t>
  </si>
  <si>
    <t>SC 04.05.2700 (/)</t>
  </si>
  <si>
    <t>SC 04.05.2750 (/)</t>
  </si>
  <si>
    <t>SC 04.05.2800 (/)</t>
  </si>
  <si>
    <t>SC 04.05.2850 (/)</t>
  </si>
  <si>
    <t>SC 04.05.2900 (/)</t>
  </si>
  <si>
    <t>SC 04.05.2950 (/)</t>
  </si>
  <si>
    <t>SC 04.05.3000 (/)</t>
  </si>
  <si>
    <t>SC 04.05.3050 (/)</t>
  </si>
  <si>
    <t>SC 04.05.3100 (A)</t>
  </si>
  <si>
    <t>SC 04.05.3150 (/)</t>
  </si>
  <si>
    <t>SC 04.05.3200 (/)</t>
  </si>
  <si>
    <t>SC 04.05.3250 (/)</t>
  </si>
  <si>
    <t>SC 04.05.3300 (/)</t>
  </si>
  <si>
    <t>SC 04.05.3350 (/)</t>
  </si>
  <si>
    <t>SC 04.05.3400 (/)</t>
  </si>
  <si>
    <t>SC 04.10.0050 (/)</t>
  </si>
  <si>
    <t>SC 04.10.0100 (/)</t>
  </si>
  <si>
    <t>SC 04.10.0150 (/)</t>
  </si>
  <si>
    <t>SC 04.10.0200 (/)</t>
  </si>
  <si>
    <t>SC 04.10.0250 (/)</t>
  </si>
  <si>
    <t>SC 04.10.0300 (/)</t>
  </si>
  <si>
    <t>SC 04.10.0350 (/)</t>
  </si>
  <si>
    <t>SC 04.10.0400 (/)</t>
  </si>
  <si>
    <t>SC 04.10.0450 (/)</t>
  </si>
  <si>
    <t>SC 04.10.0500 (/)</t>
  </si>
  <si>
    <t>SC 04.10.0550 (/)</t>
  </si>
  <si>
    <t>SC 04.10.0600 (/)</t>
  </si>
  <si>
    <t>SC 04.10.0650 (/)</t>
  </si>
  <si>
    <t>SC 04.15.0050 (A)</t>
  </si>
  <si>
    <t>SC 04.15.0100 (A)</t>
  </si>
  <si>
    <t>SC 04.15.0150 (A)</t>
  </si>
  <si>
    <t>SC 04.15.0200 (A)</t>
  </si>
  <si>
    <t>SC 04.20.0051 (/)</t>
  </si>
  <si>
    <t>SC 04.20.0101 (/)</t>
  </si>
  <si>
    <t>SC 04.20.0151 (/)</t>
  </si>
  <si>
    <t>SC 04.20.0200 (/)</t>
  </si>
  <si>
    <t>SC 04.20.0250 (/)</t>
  </si>
  <si>
    <t>SC 04.20.0300 (/)</t>
  </si>
  <si>
    <t>SC 09.05.0050 (/)</t>
  </si>
  <si>
    <t>SC 09.05.0150 (/)</t>
  </si>
  <si>
    <t>Arboricultor (inclusive encargos sociais).(desonerado)</t>
  </si>
  <si>
    <t>SC 09.05.0200 (/)</t>
  </si>
  <si>
    <t>SC 09.05.0250 (/)</t>
  </si>
  <si>
    <t>SC 09.05.0300 (/)</t>
  </si>
  <si>
    <t>Calceteiro (inclusive encargos sociais).(desonerado)</t>
  </si>
  <si>
    <t>SC 09.05.0350 (/)</t>
  </si>
  <si>
    <t>Carpinteiro de forma (inclusive encargos sociais).(desonerado)</t>
  </si>
  <si>
    <t>SC 09.05.0400 (/)</t>
  </si>
  <si>
    <t>Carpinteiro de esquadrias (inclusive encargos sociais).(desonerado)</t>
  </si>
  <si>
    <t>SC 09.05.0450 (/)</t>
  </si>
  <si>
    <t>Eletricista (inclusive encargos sociais).(desonerado)</t>
  </si>
  <si>
    <t>SC 09.05.0550 (/)</t>
  </si>
  <si>
    <t>Estucador (inclusive encargos sociais).(desonerado)</t>
  </si>
  <si>
    <t>SC 09.05.0600 (/)</t>
  </si>
  <si>
    <t>Gesseiro (inclusive encargos sociais).(desonerado)</t>
  </si>
  <si>
    <t>SC 09.05.0650 (/)</t>
  </si>
  <si>
    <t>SC 09.05.0700 (/)</t>
  </si>
  <si>
    <t>Jardineiro (inclusive encargos sociais).(desonerado)</t>
  </si>
  <si>
    <t>SC 09.05.0750 (/)</t>
  </si>
  <si>
    <t>Ladrilheiro (inclusive encargos sociais).(desonerado)</t>
  </si>
  <si>
    <t>SC 09.05.0800 (/)</t>
  </si>
  <si>
    <t>Marceneiro (inclusive encargos sociais).(desonerado)</t>
  </si>
  <si>
    <t>SC 09.05.0850 (/)</t>
  </si>
  <si>
    <t>Marroeiro (inclusive encargos sociais).(desonerado)</t>
  </si>
  <si>
    <t>SC 09.05.0900 (/)</t>
  </si>
  <si>
    <t>Marteleteiro (inclusive encargos sociais).(desonerado)</t>
  </si>
  <si>
    <t>SC 09.05.0950 (/)</t>
  </si>
  <si>
    <t>SC 09.05.1000 (/)</t>
  </si>
  <si>
    <t>SC 09.05.1050 (/)</t>
  </si>
  <si>
    <t>SC 09.05.1100 (/)</t>
  </si>
  <si>
    <t>SC 09.05.1200 (/)</t>
  </si>
  <si>
    <t>Pedreiro (inclusive encargos sociais).(desonerado)</t>
  </si>
  <si>
    <t>SC 09.05.1250 (/)</t>
  </si>
  <si>
    <t>Pintor (inclusive encargos sociais).(desonerado)</t>
  </si>
  <si>
    <t>SC 09.05.1300 (/)</t>
  </si>
  <si>
    <t>Pintor de letras (inclusive encargos sociais).(desonerado)</t>
  </si>
  <si>
    <t>SC 09.05.1350 (/)</t>
  </si>
  <si>
    <t>Rastilheiro (inclusive encargos sociais).(desonerado)</t>
  </si>
  <si>
    <t>SC 09.05.1400 (/)</t>
  </si>
  <si>
    <t>Serralheiro (inclusive encargos sociais).(desonerado)</t>
  </si>
  <si>
    <t>SC 09.05.1450 (/)</t>
  </si>
  <si>
    <t>Servente (inclusive encargos sociais).(desonerado)</t>
  </si>
  <si>
    <t>SC 09.05.1451 (/)</t>
  </si>
  <si>
    <t>SC 09.05.1500 (/)</t>
  </si>
  <si>
    <t>SC 09.10.0050 (/)</t>
  </si>
  <si>
    <t>SC 09.10.0100 (/)</t>
  </si>
  <si>
    <t>SC 09.10.0150 (/)</t>
  </si>
  <si>
    <t>SC 09.10.0200 (/)</t>
  </si>
  <si>
    <t>SC 09.10.0250 (/)</t>
  </si>
  <si>
    <t>SC 09.10.0300 (/)</t>
  </si>
  <si>
    <t>SC 09.10.0350 (/)</t>
  </si>
  <si>
    <t>SC 09.10.0400 (/)</t>
  </si>
  <si>
    <t>SC 10.05.1451 (/)</t>
  </si>
  <si>
    <t>SC 14.05.0050 (/)</t>
  </si>
  <si>
    <t>SC 14.05.0100 (/)</t>
  </si>
  <si>
    <t>SC 14.05.0150 (/)</t>
  </si>
  <si>
    <t>Areia grossa lavada, inclusive transporte ate 20Km. Fornecimento. (desonerado)</t>
  </si>
  <si>
    <t>SC 14.05.0200 (/)</t>
  </si>
  <si>
    <t>SC 14.05.0225 (/)</t>
  </si>
  <si>
    <t>SC 14.05.0250 (/)</t>
  </si>
  <si>
    <t>SC 14.05.0300 (/)</t>
  </si>
  <si>
    <t>SC 14.05.0325 (/)</t>
  </si>
  <si>
    <t>SC 14.05.0350 (/)</t>
  </si>
  <si>
    <t>SC 14.05.0400 (/)</t>
  </si>
  <si>
    <t>SC 14.05.0425 (/)</t>
  </si>
  <si>
    <t>SC 14.05.0450 (/)</t>
  </si>
  <si>
    <t>SC 14.05.0500 (/)</t>
  </si>
  <si>
    <t>SC 14.05.0525 (/)</t>
  </si>
  <si>
    <t>SC 14.05.0550 (/)</t>
  </si>
  <si>
    <t>SC 14.10.0050 (B)</t>
  </si>
  <si>
    <t>SC 14.15.0050 (/)</t>
  </si>
  <si>
    <t>SC 15.10.0050 (B)</t>
  </si>
  <si>
    <t>SC 19.05.0050 (/)</t>
  </si>
  <si>
    <t>SC 19.05.0100 (/)</t>
  </si>
  <si>
    <t>SC 19.05.0150 (/)</t>
  </si>
  <si>
    <t>SC 19.05.0200 (/)</t>
  </si>
  <si>
    <t>SC 19.05.0250 (/)</t>
  </si>
  <si>
    <t>SC 19.05.0300 (/)</t>
  </si>
  <si>
    <t>SC 19.05.0350 (/)</t>
  </si>
  <si>
    <t>SC 19.05.0400 (/)</t>
  </si>
  <si>
    <t>SC 19.05.0450 (/)</t>
  </si>
  <si>
    <t>SC 19.05.0500 (/)</t>
  </si>
  <si>
    <t>SC 19.05.0550 (/)</t>
  </si>
  <si>
    <t>SC 19.05.0600 (/)</t>
  </si>
  <si>
    <t>SC 19.10.0050 (/)</t>
  </si>
  <si>
    <t>SC 19.15.0050 (/)</t>
  </si>
  <si>
    <t>SC 19.15.0100 (/)</t>
  </si>
  <si>
    <t>SC 19.15.0150 (/)</t>
  </si>
  <si>
    <t>SC 19.15.0200 (/)</t>
  </si>
  <si>
    <t>SC 19.15.0250 (/)</t>
  </si>
  <si>
    <t>SC 29.05.0050 (/)</t>
  </si>
  <si>
    <t>SC 29.05.0100 (/)</t>
  </si>
  <si>
    <t>SC 29.10.0050 (/)</t>
  </si>
  <si>
    <t>SC 29.10.0100 (A)</t>
  </si>
  <si>
    <t>SC 29.10.0150 (A)</t>
  </si>
  <si>
    <t>Polimento de piso de marmorite feito mecanicamente.(desonerado)</t>
  </si>
  <si>
    <t>SC 29.10.0200 (A)</t>
  </si>
  <si>
    <t>SC 29.10.0250 (A)</t>
  </si>
  <si>
    <t>SC 29.15.0050 (/)</t>
  </si>
  <si>
    <t>SC 29.15.0100 (/)</t>
  </si>
  <si>
    <t>Limpeza de parede revestida com chapas laminadas, inclusive o uso de escada, exclusive andaimes.(desonerado)</t>
  </si>
  <si>
    <t>SC 29.15.0150 (/)</t>
  </si>
  <si>
    <t>SC 29.15.0200 (/)</t>
  </si>
  <si>
    <t>SC 29.15.0250 (/)</t>
  </si>
  <si>
    <t>Limpeza de peitoris.(desonerado)</t>
  </si>
  <si>
    <t>SC 29.15.0300 (/)</t>
  </si>
  <si>
    <t>SC 29.15.0350 (/)</t>
  </si>
  <si>
    <t>Limpeza de pisos cimentados.(desonerado)</t>
  </si>
  <si>
    <t>SC 29.15.0400 (/)</t>
  </si>
  <si>
    <t>SC 29.15.0450 (/)</t>
  </si>
  <si>
    <t>SC 29.15.0500 (/)</t>
  </si>
  <si>
    <t>SC 34.05.0040 (A)</t>
  </si>
  <si>
    <t>SC 34.05.0050 (B)</t>
  </si>
  <si>
    <t>SC 34.05.0060 (/)</t>
  </si>
  <si>
    <t>SC 34.05.0100 (A)</t>
  </si>
  <si>
    <t>SC 34.10.0050 (/)</t>
  </si>
  <si>
    <t>SC 34.10.0100 (/)</t>
  </si>
  <si>
    <t>SC 34.10.0150 (/)</t>
  </si>
  <si>
    <t>Limpeza de caixa de ralo, exclusive transporte do material retirado.(desonerado)</t>
  </si>
  <si>
    <t>SC 34.10.0200 (/)</t>
  </si>
  <si>
    <t>Limpeza manual de galeria retangular, exclusive transporte do material retirado.(desonerado)</t>
  </si>
  <si>
    <t>SC 34.10.0250 (/)</t>
  </si>
  <si>
    <t>SC 34.10.0300 (/)</t>
  </si>
  <si>
    <t>Limpeza manual de ramal de ralo, exclusive o transporte do material retirado.(desonerado)</t>
  </si>
  <si>
    <t>SC 34.10.0350 (/)</t>
  </si>
  <si>
    <t>SC 34.10.0500 (/)</t>
  </si>
  <si>
    <t>SC 34.10.0509 (/)</t>
  </si>
  <si>
    <t>SC 34.10.0600 (/)</t>
  </si>
  <si>
    <t>SC 34.15.0020 (/)</t>
  </si>
  <si>
    <t>SC 34.15.0100 (/)</t>
  </si>
  <si>
    <t>SC 34.15.0150 (/)</t>
  </si>
  <si>
    <t>SC 34.15.0200 (/)</t>
  </si>
  <si>
    <t>SC 34.15.0325 (/)</t>
  </si>
  <si>
    <t>SC 34.15.0350 (/)</t>
  </si>
  <si>
    <t>SC 34.15.0400 (/)</t>
  </si>
  <si>
    <t>SC 34.15.0450 (A)</t>
  </si>
  <si>
    <t>SC 34.15.0500 (A)</t>
  </si>
  <si>
    <t>SC 34.15.0850 (/)</t>
  </si>
  <si>
    <t>SC 34.15.1000 (/)</t>
  </si>
  <si>
    <t>SC 34.20.0300 (/)</t>
  </si>
  <si>
    <t>SC 39.05.0050 (/)</t>
  </si>
  <si>
    <t>SC 39.05.0100 (/)</t>
  </si>
  <si>
    <t>SC 39.05.0200 (/)</t>
  </si>
  <si>
    <t>SC 39.05.0250 (A)</t>
  </si>
  <si>
    <t>SC 39.05.0300 (A)</t>
  </si>
  <si>
    <t>SC 44.05.0030 (/)</t>
  </si>
  <si>
    <t>SC 44.05.0050 (/)</t>
  </si>
  <si>
    <t>SC 44.05.0053 (/)</t>
  </si>
  <si>
    <t>SC 44.05.0056 (/)</t>
  </si>
  <si>
    <t>SC 44.05.0065 (/)</t>
  </si>
  <si>
    <t>SC 44.05.0070 (/)</t>
  </si>
  <si>
    <t>SC 44.05.0075 (/)</t>
  </si>
  <si>
    <t>SC 44.05.0081 (/)</t>
  </si>
  <si>
    <t>SC 44.05.0150 (/)</t>
  </si>
  <si>
    <t>SC 44.05.0200 (/)</t>
  </si>
  <si>
    <t>SC 44.10.0050 (/)</t>
  </si>
  <si>
    <t>SC 44.10.0100 (/)</t>
  </si>
  <si>
    <t>SC 44.10.0150 (/)</t>
  </si>
  <si>
    <t>SC 44.10.0200 (/)</t>
  </si>
  <si>
    <t>SC 44.10.0250 (/)</t>
  </si>
  <si>
    <t>SC 44.15.0050 (/)</t>
  </si>
  <si>
    <t>SC 44.15.0100 (A)</t>
  </si>
  <si>
    <t>SC 44.15.0150 (A)</t>
  </si>
  <si>
    <t>SC 44.20.0050 (/)</t>
  </si>
  <si>
    <t>SC 44.20.0100 (/)</t>
  </si>
  <si>
    <t>SC 44.20.0150 (/)</t>
  </si>
  <si>
    <t>SC 44.25.0100 (/)</t>
  </si>
  <si>
    <t>SC 45.05.0065 (/)</t>
  </si>
  <si>
    <t>SC 45.05.0070 (/)</t>
  </si>
  <si>
    <t>SC 49.05.0050 (/)</t>
  </si>
  <si>
    <t>SC 49.05.0053 (/)</t>
  </si>
  <si>
    <t>SC 98.99.0025 (/)</t>
  </si>
  <si>
    <t>SC 98.99.0030 (/)</t>
  </si>
  <si>
    <t>SC 98.99.0040 (/)</t>
  </si>
  <si>
    <t>GOVERNO DO ESTADO DO ESPÍRITO SANTO</t>
  </si>
  <si>
    <t>Secretaria de Estado de Mobilidade e Infraestrutura - SEMOBI</t>
  </si>
  <si>
    <t>Departamento de Edificações e de Rodovias do Estado do Espírito Santo - DER-ES</t>
  </si>
  <si>
    <t>Planilha Orçamentária</t>
  </si>
  <si>
    <r>
      <t>Leis Sociais:</t>
    </r>
    <r>
      <rPr>
        <sz val="11"/>
        <color theme="1"/>
        <rFont val="Liberation Sans"/>
        <family val="2"/>
      </rPr>
      <t> 157,27</t>
    </r>
  </si>
  <si>
    <r>
      <t>Orgão Cliente:</t>
    </r>
    <r>
      <rPr>
        <sz val="11"/>
        <color theme="1"/>
        <rFont val="Liberation Sans"/>
        <family val="2"/>
      </rPr>
      <t> DEPARTAMENTO DE EDIFICAÇÕES E DE RODOVIAS DO ESTADO DO ESPÍRITO SANTO</t>
    </r>
  </si>
  <si>
    <r>
      <t>BDI:</t>
    </r>
    <r>
      <rPr>
        <sz val="11"/>
        <color theme="1"/>
        <rFont val="Liberation Sans"/>
        <family val="2"/>
      </rPr>
      <t> 0</t>
    </r>
  </si>
  <si>
    <r>
      <t>Local:</t>
    </r>
    <r>
      <rPr>
        <sz val="11"/>
        <color theme="1"/>
        <rFont val="Liberation Sans"/>
        <family val="2"/>
      </rPr>
      <t> </t>
    </r>
  </si>
  <si>
    <t>Item</t>
  </si>
  <si>
    <t>Especificação do Serviço</t>
  </si>
  <si>
    <t>Preço Unitário</t>
  </si>
  <si>
    <t>Preço Total</t>
  </si>
  <si>
    <t>0102</t>
  </si>
  <si>
    <t>010205</t>
  </si>
  <si>
    <t>010206</t>
  </si>
  <si>
    <t>010207</t>
  </si>
  <si>
    <t>010208</t>
  </si>
  <si>
    <t>010209</t>
  </si>
  <si>
    <t>010210</t>
  </si>
  <si>
    <t>010212</t>
  </si>
  <si>
    <t>010213</t>
  </si>
  <si>
    <t>010214</t>
  </si>
  <si>
    <t>010215</t>
  </si>
  <si>
    <t>010216</t>
  </si>
  <si>
    <t>010218</t>
  </si>
  <si>
    <t>010219</t>
  </si>
  <si>
    <t>010220</t>
  </si>
  <si>
    <t>010221</t>
  </si>
  <si>
    <t>010222</t>
  </si>
  <si>
    <t>010223</t>
  </si>
  <si>
    <t>010224</t>
  </si>
  <si>
    <t>010225</t>
  </si>
  <si>
    <t>010226</t>
  </si>
  <si>
    <t>010227</t>
  </si>
  <si>
    <t>010228</t>
  </si>
  <si>
    <t>010229</t>
  </si>
  <si>
    <t>010230</t>
  </si>
  <si>
    <t>010234</t>
  </si>
  <si>
    <t>010238</t>
  </si>
  <si>
    <t>010239</t>
  </si>
  <si>
    <t>010240</t>
  </si>
  <si>
    <t>010242</t>
  </si>
  <si>
    <t>010244</t>
  </si>
  <si>
    <t>010246</t>
  </si>
  <si>
    <t>010253</t>
  </si>
  <si>
    <t>010254</t>
  </si>
  <si>
    <t>010255</t>
  </si>
  <si>
    <t>010256</t>
  </si>
  <si>
    <t>010259</t>
  </si>
  <si>
    <t>010264</t>
  </si>
  <si>
    <t>010271</t>
  </si>
  <si>
    <t>010279</t>
  </si>
  <si>
    <t>010280</t>
  </si>
  <si>
    <t>010286</t>
  </si>
  <si>
    <t>010292</t>
  </si>
  <si>
    <t>0103</t>
  </si>
  <si>
    <t>010315</t>
  </si>
  <si>
    <t>010317</t>
  </si>
  <si>
    <t>010318</t>
  </si>
  <si>
    <t>010319</t>
  </si>
  <si>
    <t>010320</t>
  </si>
  <si>
    <t>010323</t>
  </si>
  <si>
    <t>010324</t>
  </si>
  <si>
    <t>010325</t>
  </si>
  <si>
    <t>010326</t>
  </si>
  <si>
    <t>010327</t>
  </si>
  <si>
    <t>010329</t>
  </si>
  <si>
    <t>010331</t>
  </si>
  <si>
    <t>010332</t>
  </si>
  <si>
    <t>010333</t>
  </si>
  <si>
    <t>0104</t>
  </si>
  <si>
    <t>010401</t>
  </si>
  <si>
    <t>010402</t>
  </si>
  <si>
    <t>010403</t>
  </si>
  <si>
    <t>010404</t>
  </si>
  <si>
    <t>0105</t>
  </si>
  <si>
    <t>010501</t>
  </si>
  <si>
    <t>010512</t>
  </si>
  <si>
    <t>02</t>
  </si>
  <si>
    <t>0203</t>
  </si>
  <si>
    <t>020305</t>
  </si>
  <si>
    <t>020339</t>
  </si>
  <si>
    <t>020343</t>
  </si>
  <si>
    <t>020344</t>
  </si>
  <si>
    <t>020346</t>
  </si>
  <si>
    <t>020348</t>
  </si>
  <si>
    <t>020350</t>
  </si>
  <si>
    <t>020351</t>
  </si>
  <si>
    <t>020352</t>
  </si>
  <si>
    <t>Aluguel mensal container para escritório, dim. 6.00x2.40m, c/ banheiro (vaso+lavat+chuveiro e básc), incl. porta, 2 janelas, abert p/ ar cond., 2 pt iluminação, 2 tom. elét. e 1 tom.telef. Isolam.térmico(teto e paredes), piso em comp. Naval, cert. NR18, incl. laudo descontaminação.</t>
  </si>
  <si>
    <t>020353</t>
  </si>
  <si>
    <t>020354</t>
  </si>
  <si>
    <t>020355</t>
  </si>
  <si>
    <t>020356</t>
  </si>
  <si>
    <t>0207</t>
  </si>
  <si>
    <t>020701</t>
  </si>
  <si>
    <t>020702</t>
  </si>
  <si>
    <t>020703</t>
  </si>
  <si>
    <t>020704</t>
  </si>
  <si>
    <t>020705</t>
  </si>
  <si>
    <t>020706</t>
  </si>
  <si>
    <t>Unidade de sanitário e vestiário de 20 a 40 func. área 25.40m2, paredes de chapa compens. 12mm e pontalete 8x8cm, piso cimentado, cobert. telha fibroc. 6mm, incl. inst. de luz e cx. de inspeção, conf. projeto (1 utilização)</t>
  </si>
  <si>
    <t>020707</t>
  </si>
  <si>
    <t>020708</t>
  </si>
  <si>
    <t>020709</t>
  </si>
  <si>
    <t>020710</t>
  </si>
  <si>
    <t>020711</t>
  </si>
  <si>
    <t>020712</t>
  </si>
  <si>
    <t>020713</t>
  </si>
  <si>
    <t>020714</t>
  </si>
  <si>
    <t>0208</t>
  </si>
  <si>
    <t>020801</t>
  </si>
  <si>
    <t>020802</t>
  </si>
  <si>
    <t>020803</t>
  </si>
  <si>
    <t>020804</t>
  </si>
  <si>
    <t>020805</t>
  </si>
  <si>
    <t>020806</t>
  </si>
  <si>
    <t>Unidade de sanitário e vestiário de 20 a 40 func. área 25.40m2, paredes de chapa compens. 12mm e pontalete 8x8cm, piso cimentado, cobert. telha fibroc. 6mm, incl. inst. de luz e cx. de inspeção, conf. projeto (2 utilizações)</t>
  </si>
  <si>
    <t>020807</t>
  </si>
  <si>
    <t>020808</t>
  </si>
  <si>
    <t>020809</t>
  </si>
  <si>
    <t>020810</t>
  </si>
  <si>
    <t>020811</t>
  </si>
  <si>
    <t>020812</t>
  </si>
  <si>
    <t>03</t>
  </si>
  <si>
    <t>0301</t>
  </si>
  <si>
    <t>030101</t>
  </si>
  <si>
    <t>030102</t>
  </si>
  <si>
    <t>030103</t>
  </si>
  <si>
    <t>030104</t>
  </si>
  <si>
    <t>030119</t>
  </si>
  <si>
    <t>0302</t>
  </si>
  <si>
    <t>030201</t>
  </si>
  <si>
    <t>030202</t>
  </si>
  <si>
    <t>030203</t>
  </si>
  <si>
    <t>030204</t>
  </si>
  <si>
    <t>030206</t>
  </si>
  <si>
    <t>030208</t>
  </si>
  <si>
    <t>030209</t>
  </si>
  <si>
    <t>030210</t>
  </si>
  <si>
    <t>030211</t>
  </si>
  <si>
    <t>0303</t>
  </si>
  <si>
    <t>030304</t>
  </si>
  <si>
    <t>030305</t>
  </si>
  <si>
    <t>030306</t>
  </si>
  <si>
    <t>04</t>
  </si>
  <si>
    <t>0402</t>
  </si>
  <si>
    <t>040202</t>
  </si>
  <si>
    <t>040206</t>
  </si>
  <si>
    <t>040224</t>
  </si>
  <si>
    <t>040231</t>
  </si>
  <si>
    <t>040233</t>
  </si>
  <si>
    <t>040235</t>
  </si>
  <si>
    <t>040237</t>
  </si>
  <si>
    <t>040238</t>
  </si>
  <si>
    <t>040239</t>
  </si>
  <si>
    <t>040240</t>
  </si>
  <si>
    <t>040243</t>
  </si>
  <si>
    <t>040245</t>
  </si>
  <si>
    <t>040246</t>
  </si>
  <si>
    <t>040249</t>
  </si>
  <si>
    <t>040250</t>
  </si>
  <si>
    <t>040253</t>
  </si>
  <si>
    <t>0403</t>
  </si>
  <si>
    <t>040315</t>
  </si>
  <si>
    <t>040320</t>
  </si>
  <si>
    <t>040322</t>
  </si>
  <si>
    <t>040324</t>
  </si>
  <si>
    <t>040328</t>
  </si>
  <si>
    <t>040329</t>
  </si>
  <si>
    <t>040330</t>
  </si>
  <si>
    <t>040331</t>
  </si>
  <si>
    <t>040332</t>
  </si>
  <si>
    <t>040333</t>
  </si>
  <si>
    <t>040337</t>
  </si>
  <si>
    <t>040339</t>
  </si>
  <si>
    <t>0404</t>
  </si>
  <si>
    <t>040405</t>
  </si>
  <si>
    <t>0406</t>
  </si>
  <si>
    <t>040601</t>
  </si>
  <si>
    <t>040602</t>
  </si>
  <si>
    <t>0407</t>
  </si>
  <si>
    <t>040705</t>
  </si>
  <si>
    <t>0408</t>
  </si>
  <si>
    <t>040801</t>
  </si>
  <si>
    <t>040802</t>
  </si>
  <si>
    <t>040803</t>
  </si>
  <si>
    <t>040806</t>
  </si>
  <si>
    <t>040807</t>
  </si>
  <si>
    <t>040808</t>
  </si>
  <si>
    <t>040809</t>
  </si>
  <si>
    <t>040810</t>
  </si>
  <si>
    <t>040813</t>
  </si>
  <si>
    <t>040816</t>
  </si>
  <si>
    <t>040817</t>
  </si>
  <si>
    <t>040818</t>
  </si>
  <si>
    <t>0409</t>
  </si>
  <si>
    <t>040901</t>
  </si>
  <si>
    <t>040902</t>
  </si>
  <si>
    <t>040903</t>
  </si>
  <si>
    <t>040904</t>
  </si>
  <si>
    <t>05</t>
  </si>
  <si>
    <t>0501</t>
  </si>
  <si>
    <t>050112</t>
  </si>
  <si>
    <t>050115</t>
  </si>
  <si>
    <t>050122</t>
  </si>
  <si>
    <t>0502</t>
  </si>
  <si>
    <t>050202</t>
  </si>
  <si>
    <t>050203</t>
  </si>
  <si>
    <t>050205</t>
  </si>
  <si>
    <t>050206</t>
  </si>
  <si>
    <t>050208</t>
  </si>
  <si>
    <t>0503</t>
  </si>
  <si>
    <t>050301</t>
  </si>
  <si>
    <t>050303</t>
  </si>
  <si>
    <t>0505</t>
  </si>
  <si>
    <t>050501</t>
  </si>
  <si>
    <t>050502</t>
  </si>
  <si>
    <t>050503</t>
  </si>
  <si>
    <t>0506</t>
  </si>
  <si>
    <t>050601</t>
  </si>
  <si>
    <t>050602</t>
  </si>
  <si>
    <t>050603</t>
  </si>
  <si>
    <t>050605</t>
  </si>
  <si>
    <t>050606</t>
  </si>
  <si>
    <t>050607</t>
  </si>
  <si>
    <t>050608</t>
  </si>
  <si>
    <t>06</t>
  </si>
  <si>
    <t>0601</t>
  </si>
  <si>
    <t>060101</t>
  </si>
  <si>
    <t>060102</t>
  </si>
  <si>
    <t>060103</t>
  </si>
  <si>
    <t>060107</t>
  </si>
  <si>
    <t>060108</t>
  </si>
  <si>
    <t>060110</t>
  </si>
  <si>
    <t>060112</t>
  </si>
  <si>
    <t>060113</t>
  </si>
  <si>
    <t>0611</t>
  </si>
  <si>
    <t>061101</t>
  </si>
  <si>
    <t>061102</t>
  </si>
  <si>
    <t>061103</t>
  </si>
  <si>
    <t>061104</t>
  </si>
  <si>
    <t>061106</t>
  </si>
  <si>
    <t>061107</t>
  </si>
  <si>
    <t>061108</t>
  </si>
  <si>
    <t>061112</t>
  </si>
  <si>
    <t>0613</t>
  </si>
  <si>
    <t>061301</t>
  </si>
  <si>
    <t>061302</t>
  </si>
  <si>
    <t>061303</t>
  </si>
  <si>
    <t>061304</t>
  </si>
  <si>
    <t>0614</t>
  </si>
  <si>
    <t>061401</t>
  </si>
  <si>
    <t>061402</t>
  </si>
  <si>
    <t>061403</t>
  </si>
  <si>
    <t>061404</t>
  </si>
  <si>
    <t>0617</t>
  </si>
  <si>
    <t>061701</t>
  </si>
  <si>
    <t>061702</t>
  </si>
  <si>
    <t>061703</t>
  </si>
  <si>
    <t>0619</t>
  </si>
  <si>
    <t>061901</t>
  </si>
  <si>
    <t>061902</t>
  </si>
  <si>
    <t>061903</t>
  </si>
  <si>
    <t>0622</t>
  </si>
  <si>
    <t>062201</t>
  </si>
  <si>
    <t>062202</t>
  </si>
  <si>
    <t>062203</t>
  </si>
  <si>
    <t>062204</t>
  </si>
  <si>
    <t>062205</t>
  </si>
  <si>
    <t>062206</t>
  </si>
  <si>
    <t>062207</t>
  </si>
  <si>
    <t>062208</t>
  </si>
  <si>
    <t>062211</t>
  </si>
  <si>
    <t>062212</t>
  </si>
  <si>
    <t>0623</t>
  </si>
  <si>
    <t>062301</t>
  </si>
  <si>
    <t>062302</t>
  </si>
  <si>
    <t>0625</t>
  </si>
  <si>
    <t>062501</t>
  </si>
  <si>
    <t>062502</t>
  </si>
  <si>
    <t>062503</t>
  </si>
  <si>
    <t>062504</t>
  </si>
  <si>
    <t>062505</t>
  </si>
  <si>
    <t>07</t>
  </si>
  <si>
    <t>0711</t>
  </si>
  <si>
    <t>071101</t>
  </si>
  <si>
    <t>071103</t>
  </si>
  <si>
    <t>071104</t>
  </si>
  <si>
    <t>071105</t>
  </si>
  <si>
    <t>071106</t>
  </si>
  <si>
    <t>071107</t>
  </si>
  <si>
    <t>0717</t>
  </si>
  <si>
    <t>071701</t>
  </si>
  <si>
    <t>071702</t>
  </si>
  <si>
    <t>071703</t>
  </si>
  <si>
    <t>071704</t>
  </si>
  <si>
    <t>071706</t>
  </si>
  <si>
    <t>0718</t>
  </si>
  <si>
    <t>071801</t>
  </si>
  <si>
    <t>08</t>
  </si>
  <si>
    <t>0801</t>
  </si>
  <si>
    <t>080102</t>
  </si>
  <si>
    <t>080103</t>
  </si>
  <si>
    <t>080107</t>
  </si>
  <si>
    <t>0802</t>
  </si>
  <si>
    <t>080201</t>
  </si>
  <si>
    <t>080202</t>
  </si>
  <si>
    <t>080203</t>
  </si>
  <si>
    <t>09</t>
  </si>
  <si>
    <t>0901</t>
  </si>
  <si>
    <t>090101</t>
  </si>
  <si>
    <t>090102</t>
  </si>
  <si>
    <t>090103</t>
  </si>
  <si>
    <t>090104</t>
  </si>
  <si>
    <t>090105</t>
  </si>
  <si>
    <t>0902</t>
  </si>
  <si>
    <t>090202</t>
  </si>
  <si>
    <t>090203</t>
  </si>
  <si>
    <t>090206</t>
  </si>
  <si>
    <t>090211</t>
  </si>
  <si>
    <t>090212</t>
  </si>
  <si>
    <t>090215</t>
  </si>
  <si>
    <t>090216</t>
  </si>
  <si>
    <t>090219</t>
  </si>
  <si>
    <t>090228</t>
  </si>
  <si>
    <t>0903</t>
  </si>
  <si>
    <t>090301</t>
  </si>
  <si>
    <t>090302</t>
  </si>
  <si>
    <t>090305</t>
  </si>
  <si>
    <t>090312</t>
  </si>
  <si>
    <t>090314</t>
  </si>
  <si>
    <t>0904</t>
  </si>
  <si>
    <t>090403</t>
  </si>
  <si>
    <t>0905</t>
  </si>
  <si>
    <t>090501</t>
  </si>
  <si>
    <t>090502</t>
  </si>
  <si>
    <t>090506</t>
  </si>
  <si>
    <t>090509</t>
  </si>
  <si>
    <t>090511</t>
  </si>
  <si>
    <t>090512</t>
  </si>
  <si>
    <t>10</t>
  </si>
  <si>
    <t>1001</t>
  </si>
  <si>
    <t>100102</t>
  </si>
  <si>
    <t>100105</t>
  </si>
  <si>
    <t>1002</t>
  </si>
  <si>
    <t>100202</t>
  </si>
  <si>
    <t>100203</t>
  </si>
  <si>
    <t>100204</t>
  </si>
  <si>
    <t>100208</t>
  </si>
  <si>
    <t>1003</t>
  </si>
  <si>
    <t>100301</t>
  </si>
  <si>
    <t>11</t>
  </si>
  <si>
    <t>1101</t>
  </si>
  <si>
    <t>110101</t>
  </si>
  <si>
    <t>1102</t>
  </si>
  <si>
    <t>110201</t>
  </si>
  <si>
    <t>110210</t>
  </si>
  <si>
    <t>1103</t>
  </si>
  <si>
    <t>110301</t>
  </si>
  <si>
    <t>110302</t>
  </si>
  <si>
    <t>1104</t>
  </si>
  <si>
    <t>110401</t>
  </si>
  <si>
    <t>12</t>
  </si>
  <si>
    <t>1201</t>
  </si>
  <si>
    <t>120101</t>
  </si>
  <si>
    <t>1202</t>
  </si>
  <si>
    <t>120201</t>
  </si>
  <si>
    <t>120205</t>
  </si>
  <si>
    <t>120207</t>
  </si>
  <si>
    <t>120208</t>
  </si>
  <si>
    <t>120216</t>
  </si>
  <si>
    <t>120220</t>
  </si>
  <si>
    <t>120221</t>
  </si>
  <si>
    <t>120224</t>
  </si>
  <si>
    <t>120227</t>
  </si>
  <si>
    <t>120232</t>
  </si>
  <si>
    <t>1203</t>
  </si>
  <si>
    <t>120301</t>
  </si>
  <si>
    <t>120302</t>
  </si>
  <si>
    <t>120303</t>
  </si>
  <si>
    <t>120304</t>
  </si>
  <si>
    <t>120308</t>
  </si>
  <si>
    <t>13</t>
  </si>
  <si>
    <t>1301</t>
  </si>
  <si>
    <t>130103</t>
  </si>
  <si>
    <t>130104</t>
  </si>
  <si>
    <t>130109</t>
  </si>
  <si>
    <t>130110</t>
  </si>
  <si>
    <t>130111</t>
  </si>
  <si>
    <t>130112</t>
  </si>
  <si>
    <t>130113</t>
  </si>
  <si>
    <t>1302</t>
  </si>
  <si>
    <t>130202</t>
  </si>
  <si>
    <t>130205</t>
  </si>
  <si>
    <t>130208</t>
  </si>
  <si>
    <t>130209</t>
  </si>
  <si>
    <t>130210</t>
  </si>
  <si>
    <t>130211</t>
  </si>
  <si>
    <t>130222</t>
  </si>
  <si>
    <t>130223</t>
  </si>
  <si>
    <t>130225</t>
  </si>
  <si>
    <t>130226</t>
  </si>
  <si>
    <t>130228</t>
  </si>
  <si>
    <t>130230</t>
  </si>
  <si>
    <t>130231</t>
  </si>
  <si>
    <t>130233</t>
  </si>
  <si>
    <t>130234</t>
  </si>
  <si>
    <t>130236</t>
  </si>
  <si>
    <t>130237</t>
  </si>
  <si>
    <t>1303</t>
  </si>
  <si>
    <t>130301</t>
  </si>
  <si>
    <t>130303</t>
  </si>
  <si>
    <t>130304</t>
  </si>
  <si>
    <t>130307</t>
  </si>
  <si>
    <t>130308</t>
  </si>
  <si>
    <t>130311</t>
  </si>
  <si>
    <t>130315</t>
  </si>
  <si>
    <t>130317</t>
  </si>
  <si>
    <t>130320</t>
  </si>
  <si>
    <t>130321</t>
  </si>
  <si>
    <t>130322</t>
  </si>
  <si>
    <t>130323</t>
  </si>
  <si>
    <t>1304</t>
  </si>
  <si>
    <t>130403</t>
  </si>
  <si>
    <t>14</t>
  </si>
  <si>
    <t>1401</t>
  </si>
  <si>
    <t>140102</t>
  </si>
  <si>
    <t>140103</t>
  </si>
  <si>
    <t>Filtro anaeróbio de anéis pré-moldados de concreto, diâmetro de 1.20m, altura útil de 1.80m, completo, incl. tampa c/visita de 60 cm, concreto p/fundo esp.10cm e tubulação de saída de esgoto</t>
  </si>
  <si>
    <t>140108</t>
  </si>
  <si>
    <t>140109</t>
  </si>
  <si>
    <t>1402</t>
  </si>
  <si>
    <t>140201</t>
  </si>
  <si>
    <t>140207</t>
  </si>
  <si>
    <t>140208</t>
  </si>
  <si>
    <t>140209</t>
  </si>
  <si>
    <t>Mureta p/ cavalete (Padrão 1B - CESAN) de alv. blocos cerâmicos 10x20x20cm deitados, dimensões 0.80x1.0x0.20m, para instalação de caixa termoplastica, incl revest. em reboco e lastro concreto esp.10cm, exclusive caixa e cavalete</t>
  </si>
  <si>
    <t>1407</t>
  </si>
  <si>
    <t>140701</t>
  </si>
  <si>
    <t>140702</t>
  </si>
  <si>
    <t>140703</t>
  </si>
  <si>
    <t>140704</t>
  </si>
  <si>
    <t>140705</t>
  </si>
  <si>
    <t>140706</t>
  </si>
  <si>
    <t>140707</t>
  </si>
  <si>
    <t>140708</t>
  </si>
  <si>
    <t>140709</t>
  </si>
  <si>
    <t>140710</t>
  </si>
  <si>
    <t>140711</t>
  </si>
  <si>
    <t>140712</t>
  </si>
  <si>
    <t>140713</t>
  </si>
  <si>
    <t>140714</t>
  </si>
  <si>
    <t>1409</t>
  </si>
  <si>
    <t>140901</t>
  </si>
  <si>
    <t>140902</t>
  </si>
  <si>
    <t>140903</t>
  </si>
  <si>
    <t>140904</t>
  </si>
  <si>
    <t>140905</t>
  </si>
  <si>
    <t>140906</t>
  </si>
  <si>
    <t>1411</t>
  </si>
  <si>
    <t>141101</t>
  </si>
  <si>
    <t>141102</t>
  </si>
  <si>
    <t>141103</t>
  </si>
  <si>
    <t>141104</t>
  </si>
  <si>
    <t>141105</t>
  </si>
  <si>
    <t>141106</t>
  </si>
  <si>
    <t>141107</t>
  </si>
  <si>
    <t>141108</t>
  </si>
  <si>
    <t>141109</t>
  </si>
  <si>
    <t>141110</t>
  </si>
  <si>
    <t>141111</t>
  </si>
  <si>
    <t>141112</t>
  </si>
  <si>
    <t>141113</t>
  </si>
  <si>
    <t>141114</t>
  </si>
  <si>
    <t>1412</t>
  </si>
  <si>
    <t>141210</t>
  </si>
  <si>
    <t>141211</t>
  </si>
  <si>
    <t>141212</t>
  </si>
  <si>
    <t>141213</t>
  </si>
  <si>
    <t>141214</t>
  </si>
  <si>
    <t>141215</t>
  </si>
  <si>
    <t>141216</t>
  </si>
  <si>
    <t>141217</t>
  </si>
  <si>
    <t>141218</t>
  </si>
  <si>
    <t>1414</t>
  </si>
  <si>
    <t>141409</t>
  </si>
  <si>
    <t>Tubo de PVC rígido soldável marrom, DN 20mm (1/2"), inclusive conexões</t>
  </si>
  <si>
    <t>141410</t>
  </si>
  <si>
    <t>Tubo de PVC rígido soldável marrom, DN 25mm (3/4"), inclusive conexões</t>
  </si>
  <si>
    <t>141411</t>
  </si>
  <si>
    <t>Tubo de PVC rígido soldável marrom, DN 32mm (1"), inclusive conexões</t>
  </si>
  <si>
    <t>141412</t>
  </si>
  <si>
    <t>Tubo de PVC rígido soldável marrom, DN 40mm (1.1/4"), inclusive conexões</t>
  </si>
  <si>
    <t>141413</t>
  </si>
  <si>
    <t>Tubo de PVC rígido soldável marrom, DN 50mm (1.1/2"), inclusive conexões</t>
  </si>
  <si>
    <t>141414</t>
  </si>
  <si>
    <t>Tubo de PVC rígido soldável marrom, DN 60mm (2"), inclusive conexões</t>
  </si>
  <si>
    <t>141415</t>
  </si>
  <si>
    <t>Tubo de PVC rígido soldável marrom, DN 75mm (2.1/2"), inclusive conexões</t>
  </si>
  <si>
    <t>141416</t>
  </si>
  <si>
    <t>Tubo de PVC rígido soldável marrom, DN 85mm (3"), inclusive conexões</t>
  </si>
  <si>
    <t>1415</t>
  </si>
  <si>
    <t>141522</t>
  </si>
  <si>
    <t>141523</t>
  </si>
  <si>
    <t>141524</t>
  </si>
  <si>
    <t>141525</t>
  </si>
  <si>
    <t>141526</t>
  </si>
  <si>
    <t>141527</t>
  </si>
  <si>
    <t>141529</t>
  </si>
  <si>
    <t>1419</t>
  </si>
  <si>
    <t>141906</t>
  </si>
  <si>
    <t>Tubo de PVC rígido soldável branco, para esgoto, série normal, diâmetro 40mm (1 1/2"), inclusive conexões</t>
  </si>
  <si>
    <t>141907</t>
  </si>
  <si>
    <t>Tubo de PVC rígido soldável branco, para esgoto, série normal, diâmetro 50mm (2"), inclusive conexões</t>
  </si>
  <si>
    <t>141908</t>
  </si>
  <si>
    <t>Tubo de PVC rígido soldável branco, para esgoto, série normal, diâmetro 75mm (3"), inclusive conexões</t>
  </si>
  <si>
    <t>141909</t>
  </si>
  <si>
    <t>Tubo de PVC rígido soldável branco, para esgoto, série normal, diâmetro 100mm (4"), inclusive conexões</t>
  </si>
  <si>
    <t>141910</t>
  </si>
  <si>
    <t>Tubo de PVC rígido soldável branco, para esgoto, série normal, diâmetro 150mm (6"), inclusive conexões</t>
  </si>
  <si>
    <t>1421</t>
  </si>
  <si>
    <t>142103</t>
  </si>
  <si>
    <t>142104</t>
  </si>
  <si>
    <t>142106</t>
  </si>
  <si>
    <t>142107</t>
  </si>
  <si>
    <t>142109</t>
  </si>
  <si>
    <t>142111</t>
  </si>
  <si>
    <t>142112</t>
  </si>
  <si>
    <t>142114</t>
  </si>
  <si>
    <t>142115</t>
  </si>
  <si>
    <t>142116</t>
  </si>
  <si>
    <t>142117</t>
  </si>
  <si>
    <t>142118</t>
  </si>
  <si>
    <t>142119</t>
  </si>
  <si>
    <t>142120</t>
  </si>
  <si>
    <t>142121</t>
  </si>
  <si>
    <t>142122</t>
  </si>
  <si>
    <t>142123</t>
  </si>
  <si>
    <t>1422</t>
  </si>
  <si>
    <t>142201</t>
  </si>
  <si>
    <t>142202</t>
  </si>
  <si>
    <t>142203</t>
  </si>
  <si>
    <t>142204</t>
  </si>
  <si>
    <t>142205</t>
  </si>
  <si>
    <t>142206</t>
  </si>
  <si>
    <t>1423</t>
  </si>
  <si>
    <t>142301</t>
  </si>
  <si>
    <t>142302</t>
  </si>
  <si>
    <t>142303</t>
  </si>
  <si>
    <t>142304</t>
  </si>
  <si>
    <t>1428</t>
  </si>
  <si>
    <t>FURO EM CONCRETO</t>
  </si>
  <si>
    <t>142801</t>
  </si>
  <si>
    <t>Furo em concreto com martelete ou rompedor pneumático manual para diâmetros menores ou iguais a 1.1/2"</t>
  </si>
  <si>
    <t>cm</t>
  </si>
  <si>
    <t>142802</t>
  </si>
  <si>
    <t>Furo em concreto com martelete ou rompedor pneumático manual para diâmetros maiores 1.1/2" e menores ou iguais a 3"</t>
  </si>
  <si>
    <t>142803</t>
  </si>
  <si>
    <t>Furo em concreto com martelete ou rompedor pneumático manual para diâmetros maiores 3" e menores ou iguais a 4"</t>
  </si>
  <si>
    <t>15</t>
  </si>
  <si>
    <t>1501</t>
  </si>
  <si>
    <t>150122</t>
  </si>
  <si>
    <t>150123</t>
  </si>
  <si>
    <t>1503</t>
  </si>
  <si>
    <t>150302</t>
  </si>
  <si>
    <t>150306</t>
  </si>
  <si>
    <t>150307</t>
  </si>
  <si>
    <t>150308</t>
  </si>
  <si>
    <t>150309</t>
  </si>
  <si>
    <t>150310</t>
  </si>
  <si>
    <t>150311</t>
  </si>
  <si>
    <t>150312</t>
  </si>
  <si>
    <t>150313</t>
  </si>
  <si>
    <t>150315</t>
  </si>
  <si>
    <t>150316</t>
  </si>
  <si>
    <t>150317</t>
  </si>
  <si>
    <t>1506</t>
  </si>
  <si>
    <t>150609</t>
  </si>
  <si>
    <t>150610</t>
  </si>
  <si>
    <t>150612</t>
  </si>
  <si>
    <t>150614</t>
  </si>
  <si>
    <t>150615</t>
  </si>
  <si>
    <t>150616</t>
  </si>
  <si>
    <t>150626</t>
  </si>
  <si>
    <t>150628</t>
  </si>
  <si>
    <t>150629</t>
  </si>
  <si>
    <t>150632</t>
  </si>
  <si>
    <t>150633</t>
  </si>
  <si>
    <t>150634</t>
  </si>
  <si>
    <t>150635</t>
  </si>
  <si>
    <t>150636</t>
  </si>
  <si>
    <t>1507</t>
  </si>
  <si>
    <t>150701</t>
  </si>
  <si>
    <t>150702</t>
  </si>
  <si>
    <t>150703</t>
  </si>
  <si>
    <t>150704</t>
  </si>
  <si>
    <t>1508</t>
  </si>
  <si>
    <t>150801</t>
  </si>
  <si>
    <t>150802</t>
  </si>
  <si>
    <t>150803</t>
  </si>
  <si>
    <t>150804</t>
  </si>
  <si>
    <t>150805</t>
  </si>
  <si>
    <t>150806</t>
  </si>
  <si>
    <t>150807</t>
  </si>
  <si>
    <t>150835</t>
  </si>
  <si>
    <t>150836</t>
  </si>
  <si>
    <t>150837</t>
  </si>
  <si>
    <t>150838</t>
  </si>
  <si>
    <t>150843</t>
  </si>
  <si>
    <t>150844</t>
  </si>
  <si>
    <t>150845</t>
  </si>
  <si>
    <t>150850</t>
  </si>
  <si>
    <t>150851</t>
  </si>
  <si>
    <t>150852</t>
  </si>
  <si>
    <t>150860</t>
  </si>
  <si>
    <t>150861</t>
  </si>
  <si>
    <t>150862</t>
  </si>
  <si>
    <t>150863</t>
  </si>
  <si>
    <t>150866</t>
  </si>
  <si>
    <t>150867</t>
  </si>
  <si>
    <t>150870</t>
  </si>
  <si>
    <t>150871</t>
  </si>
  <si>
    <t>150875</t>
  </si>
  <si>
    <t>150876</t>
  </si>
  <si>
    <t>150880</t>
  </si>
  <si>
    <t>150881</t>
  </si>
  <si>
    <t>150882</t>
  </si>
  <si>
    <t>150883</t>
  </si>
  <si>
    <t>Suporte de fixação de eletrocalha de 400x100mm, na parede, através de suporte tipo mão francesa reforçada (1 und), parafuso e bucha S8 (2 und)</t>
  </si>
  <si>
    <t>150884</t>
  </si>
  <si>
    <t>150885</t>
  </si>
  <si>
    <t>150886</t>
  </si>
  <si>
    <t>1509</t>
  </si>
  <si>
    <t>150906</t>
  </si>
  <si>
    <t>150910</t>
  </si>
  <si>
    <t>150916</t>
  </si>
  <si>
    <t>150918</t>
  </si>
  <si>
    <t>150932</t>
  </si>
  <si>
    <t>150934</t>
  </si>
  <si>
    <t>150937</t>
  </si>
  <si>
    <t>150964</t>
  </si>
  <si>
    <t>150967</t>
  </si>
  <si>
    <t>1510</t>
  </si>
  <si>
    <t>151001</t>
  </si>
  <si>
    <t>151002</t>
  </si>
  <si>
    <t>151003</t>
  </si>
  <si>
    <t>151015</t>
  </si>
  <si>
    <t>151016</t>
  </si>
  <si>
    <t>Caixa de passagem de alvenaria de blocos de concreto 9x19x39cm, dimensões de 80x80x80m, com revestimento interno em chapisco e reboco tampa de concreto esp. 5cm e lastro de brita 5cm</t>
  </si>
  <si>
    <t>151017</t>
  </si>
  <si>
    <t>1511</t>
  </si>
  <si>
    <t>151125</t>
  </si>
  <si>
    <t>151126</t>
  </si>
  <si>
    <t>151127</t>
  </si>
  <si>
    <t>151128</t>
  </si>
  <si>
    <t>151129</t>
  </si>
  <si>
    <t>151130</t>
  </si>
  <si>
    <t>151131</t>
  </si>
  <si>
    <t>151132</t>
  </si>
  <si>
    <t>151133</t>
  </si>
  <si>
    <t>151135</t>
  </si>
  <si>
    <t>151136</t>
  </si>
  <si>
    <t>151137</t>
  </si>
  <si>
    <t>151138</t>
  </si>
  <si>
    <t>151139</t>
  </si>
  <si>
    <t>151140</t>
  </si>
  <si>
    <t>151141</t>
  </si>
  <si>
    <t>151142</t>
  </si>
  <si>
    <t>1513</t>
  </si>
  <si>
    <t>151301</t>
  </si>
  <si>
    <t>151302</t>
  </si>
  <si>
    <t>151303</t>
  </si>
  <si>
    <t>151304</t>
  </si>
  <si>
    <t>151305</t>
  </si>
  <si>
    <t>151306</t>
  </si>
  <si>
    <t>151307</t>
  </si>
  <si>
    <t>151308</t>
  </si>
  <si>
    <t>151309</t>
  </si>
  <si>
    <t>151310</t>
  </si>
  <si>
    <t>151311</t>
  </si>
  <si>
    <t>151313</t>
  </si>
  <si>
    <t>151314</t>
  </si>
  <si>
    <t>151316</t>
  </si>
  <si>
    <t>151317</t>
  </si>
  <si>
    <t>151318</t>
  </si>
  <si>
    <t>151319</t>
  </si>
  <si>
    <t>151320</t>
  </si>
  <si>
    <t>151321</t>
  </si>
  <si>
    <t>151322</t>
  </si>
  <si>
    <t>151323</t>
  </si>
  <si>
    <t>151324</t>
  </si>
  <si>
    <t>151325</t>
  </si>
  <si>
    <t>151326</t>
  </si>
  <si>
    <t>151327</t>
  </si>
  <si>
    <t>151328</t>
  </si>
  <si>
    <t>151329</t>
  </si>
  <si>
    <t>151330</t>
  </si>
  <si>
    <t>151331</t>
  </si>
  <si>
    <t>151332</t>
  </si>
  <si>
    <t>151333</t>
  </si>
  <si>
    <t>151334</t>
  </si>
  <si>
    <t>151335</t>
  </si>
  <si>
    <t>Disjuntor Compacto em caixa moldada tripolar 400 A, 65KA 220/240V / 36KA 380/415V 35KA 440/460V 25KA 600V (NBR IEC 60947-2), Ref. Siemens, GE, Schneider ou equivalente</t>
  </si>
  <si>
    <t>151337</t>
  </si>
  <si>
    <t>151338</t>
  </si>
  <si>
    <t>151339</t>
  </si>
  <si>
    <t>151344</t>
  </si>
  <si>
    <t>151345</t>
  </si>
  <si>
    <t>151346</t>
  </si>
  <si>
    <t>151347</t>
  </si>
  <si>
    <t>151348</t>
  </si>
  <si>
    <t>151349</t>
  </si>
  <si>
    <t>151350</t>
  </si>
  <si>
    <t>151357</t>
  </si>
  <si>
    <t>151359</t>
  </si>
  <si>
    <t>1514</t>
  </si>
  <si>
    <t>151401</t>
  </si>
  <si>
    <t>151402</t>
  </si>
  <si>
    <t>151403</t>
  </si>
  <si>
    <t>151404</t>
  </si>
  <si>
    <t>151405</t>
  </si>
  <si>
    <t>151406</t>
  </si>
  <si>
    <t>151407</t>
  </si>
  <si>
    <t>151413</t>
  </si>
  <si>
    <t>151414</t>
  </si>
  <si>
    <t>151417</t>
  </si>
  <si>
    <t>151418</t>
  </si>
  <si>
    <t>151419</t>
  </si>
  <si>
    <t>151420</t>
  </si>
  <si>
    <t>151421</t>
  </si>
  <si>
    <t>151422</t>
  </si>
  <si>
    <t>151423</t>
  </si>
  <si>
    <t>151425</t>
  </si>
  <si>
    <t>151426</t>
  </si>
  <si>
    <t>151427</t>
  </si>
  <si>
    <t>151428</t>
  </si>
  <si>
    <t>151429</t>
  </si>
  <si>
    <t>151430</t>
  </si>
  <si>
    <t>151431</t>
  </si>
  <si>
    <t>151432</t>
  </si>
  <si>
    <t>151433</t>
  </si>
  <si>
    <t>151434</t>
  </si>
  <si>
    <t>151438</t>
  </si>
  <si>
    <t>151439</t>
  </si>
  <si>
    <t>151440</t>
  </si>
  <si>
    <t>1515</t>
  </si>
  <si>
    <t>151503</t>
  </si>
  <si>
    <t>151504</t>
  </si>
  <si>
    <t>151507</t>
  </si>
  <si>
    <t>151508</t>
  </si>
  <si>
    <t>151509</t>
  </si>
  <si>
    <t>151510</t>
  </si>
  <si>
    <t>151511</t>
  </si>
  <si>
    <t>151512</t>
  </si>
  <si>
    <t>151513</t>
  </si>
  <si>
    <t>1516</t>
  </si>
  <si>
    <t>151601</t>
  </si>
  <si>
    <t>151602</t>
  </si>
  <si>
    <t>151603</t>
  </si>
  <si>
    <t>151604</t>
  </si>
  <si>
    <t>151605</t>
  </si>
  <si>
    <t>151606</t>
  </si>
  <si>
    <t>1517</t>
  </si>
  <si>
    <t>151701</t>
  </si>
  <si>
    <t>151702</t>
  </si>
  <si>
    <t>151703</t>
  </si>
  <si>
    <t>151704</t>
  </si>
  <si>
    <t>151705</t>
  </si>
  <si>
    <t>151706</t>
  </si>
  <si>
    <t>151707</t>
  </si>
  <si>
    <t>151710</t>
  </si>
  <si>
    <t>151711</t>
  </si>
  <si>
    <t>151712</t>
  </si>
  <si>
    <t>151713</t>
  </si>
  <si>
    <t>151714</t>
  </si>
  <si>
    <t>151715</t>
  </si>
  <si>
    <t>1518</t>
  </si>
  <si>
    <t>151801</t>
  </si>
  <si>
    <t>151802</t>
  </si>
  <si>
    <t>151803</t>
  </si>
  <si>
    <t>151805</t>
  </si>
  <si>
    <t>151806</t>
  </si>
  <si>
    <t>151807</t>
  </si>
  <si>
    <t>151809</t>
  </si>
  <si>
    <t>151810</t>
  </si>
  <si>
    <t>151811</t>
  </si>
  <si>
    <t>151812</t>
  </si>
  <si>
    <t>151813</t>
  </si>
  <si>
    <t>151814</t>
  </si>
  <si>
    <t>151815</t>
  </si>
  <si>
    <t>151816</t>
  </si>
  <si>
    <t>151817</t>
  </si>
  <si>
    <t>151819</t>
  </si>
  <si>
    <t>151820</t>
  </si>
  <si>
    <t>1519</t>
  </si>
  <si>
    <t>151901</t>
  </si>
  <si>
    <t>151902</t>
  </si>
  <si>
    <t>151903</t>
  </si>
  <si>
    <t>151904</t>
  </si>
  <si>
    <t>151905</t>
  </si>
  <si>
    <t>1520</t>
  </si>
  <si>
    <t>152001</t>
  </si>
  <si>
    <t>152002</t>
  </si>
  <si>
    <t>152003</t>
  </si>
  <si>
    <t>152004</t>
  </si>
  <si>
    <t>152005</t>
  </si>
  <si>
    <t>152006</t>
  </si>
  <si>
    <t>152007</t>
  </si>
  <si>
    <t>152010</t>
  </si>
  <si>
    <t>152011</t>
  </si>
  <si>
    <t>152012</t>
  </si>
  <si>
    <t>152013</t>
  </si>
  <si>
    <t>152014</t>
  </si>
  <si>
    <t>152015</t>
  </si>
  <si>
    <t>152016</t>
  </si>
  <si>
    <t>152025</t>
  </si>
  <si>
    <t>152026</t>
  </si>
  <si>
    <t>152027</t>
  </si>
  <si>
    <t>152030</t>
  </si>
  <si>
    <t>152031</t>
  </si>
  <si>
    <t>152033</t>
  </si>
  <si>
    <t>152034</t>
  </si>
  <si>
    <t>152035</t>
  </si>
  <si>
    <t>152040</t>
  </si>
  <si>
    <t>152041</t>
  </si>
  <si>
    <t>152042</t>
  </si>
  <si>
    <t>1522</t>
  </si>
  <si>
    <t>152201</t>
  </si>
  <si>
    <t>152202</t>
  </si>
  <si>
    <t>152203</t>
  </si>
  <si>
    <t>152204</t>
  </si>
  <si>
    <t>152205</t>
  </si>
  <si>
    <t>152206</t>
  </si>
  <si>
    <t>152207</t>
  </si>
  <si>
    <t>152208</t>
  </si>
  <si>
    <t>152209</t>
  </si>
  <si>
    <t>152210</t>
  </si>
  <si>
    <t>152211</t>
  </si>
  <si>
    <t>152212</t>
  </si>
  <si>
    <t>152213</t>
  </si>
  <si>
    <t>152214</t>
  </si>
  <si>
    <t>152215</t>
  </si>
  <si>
    <t>152216</t>
  </si>
  <si>
    <t>152217</t>
  </si>
  <si>
    <t>152218</t>
  </si>
  <si>
    <t>152219</t>
  </si>
  <si>
    <t>152220</t>
  </si>
  <si>
    <t>152221</t>
  </si>
  <si>
    <t>152222</t>
  </si>
  <si>
    <t>152223</t>
  </si>
  <si>
    <t>152224</t>
  </si>
  <si>
    <t>152225</t>
  </si>
  <si>
    <t>152226</t>
  </si>
  <si>
    <t>152227</t>
  </si>
  <si>
    <t>152228</t>
  </si>
  <si>
    <t>152229</t>
  </si>
  <si>
    <t>152230</t>
  </si>
  <si>
    <t>152231</t>
  </si>
  <si>
    <t>152232</t>
  </si>
  <si>
    <t>152233</t>
  </si>
  <si>
    <t>152234</t>
  </si>
  <si>
    <t>152235</t>
  </si>
  <si>
    <t>152236</t>
  </si>
  <si>
    <t>152238</t>
  </si>
  <si>
    <t>16</t>
  </si>
  <si>
    <t>1601</t>
  </si>
  <si>
    <t>160105</t>
  </si>
  <si>
    <t>160106</t>
  </si>
  <si>
    <t>160108</t>
  </si>
  <si>
    <t>160110</t>
  </si>
  <si>
    <t>160111</t>
  </si>
  <si>
    <t>160115</t>
  </si>
  <si>
    <t>160120</t>
  </si>
  <si>
    <t>160121</t>
  </si>
  <si>
    <t>160122</t>
  </si>
  <si>
    <t>160123</t>
  </si>
  <si>
    <t>160124</t>
  </si>
  <si>
    <t>160125</t>
  </si>
  <si>
    <t>160126</t>
  </si>
  <si>
    <t>1602</t>
  </si>
  <si>
    <t>160207</t>
  </si>
  <si>
    <t>160208</t>
  </si>
  <si>
    <t>1603</t>
  </si>
  <si>
    <t>160303</t>
  </si>
  <si>
    <t>160304</t>
  </si>
  <si>
    <t>160305</t>
  </si>
  <si>
    <t>160308</t>
  </si>
  <si>
    <t>160309</t>
  </si>
  <si>
    <t>160311</t>
  </si>
  <si>
    <t>160312</t>
  </si>
  <si>
    <t>160313</t>
  </si>
  <si>
    <t>160314</t>
  </si>
  <si>
    <t>160315</t>
  </si>
  <si>
    <t>160316</t>
  </si>
  <si>
    <t>160317</t>
  </si>
  <si>
    <t>160318</t>
  </si>
  <si>
    <t>160319</t>
  </si>
  <si>
    <t>160321</t>
  </si>
  <si>
    <t>160322</t>
  </si>
  <si>
    <t>160323</t>
  </si>
  <si>
    <t>160324</t>
  </si>
  <si>
    <t>160325</t>
  </si>
  <si>
    <t>160326</t>
  </si>
  <si>
    <t>160327</t>
  </si>
  <si>
    <t>160328</t>
  </si>
  <si>
    <t>160329</t>
  </si>
  <si>
    <t>160330</t>
  </si>
  <si>
    <t>160331</t>
  </si>
  <si>
    <t>160332</t>
  </si>
  <si>
    <t>160333</t>
  </si>
  <si>
    <t>160334</t>
  </si>
  <si>
    <t>160335</t>
  </si>
  <si>
    <t>1606</t>
  </si>
  <si>
    <t>160602</t>
  </si>
  <si>
    <t>160603</t>
  </si>
  <si>
    <t>160604</t>
  </si>
  <si>
    <t>160606</t>
  </si>
  <si>
    <t>160607</t>
  </si>
  <si>
    <t>160608</t>
  </si>
  <si>
    <t>160612</t>
  </si>
  <si>
    <t>160613</t>
  </si>
  <si>
    <t>160625</t>
  </si>
  <si>
    <t>160626</t>
  </si>
  <si>
    <t>160627</t>
  </si>
  <si>
    <t>160628</t>
  </si>
  <si>
    <t>160629</t>
  </si>
  <si>
    <t>160630</t>
  </si>
  <si>
    <t>160631</t>
  </si>
  <si>
    <t>160632</t>
  </si>
  <si>
    <t>160633</t>
  </si>
  <si>
    <t>160634</t>
  </si>
  <si>
    <t>160635</t>
  </si>
  <si>
    <t>160636</t>
  </si>
  <si>
    <t>160637</t>
  </si>
  <si>
    <t>160638</t>
  </si>
  <si>
    <t>160639</t>
  </si>
  <si>
    <t>160640</t>
  </si>
  <si>
    <t>160641</t>
  </si>
  <si>
    <t>160642</t>
  </si>
  <si>
    <t>160643</t>
  </si>
  <si>
    <t>160644</t>
  </si>
  <si>
    <t>160645</t>
  </si>
  <si>
    <t>160646</t>
  </si>
  <si>
    <t>160647</t>
  </si>
  <si>
    <t>160648</t>
  </si>
  <si>
    <t>160649</t>
  </si>
  <si>
    <t>160650</t>
  </si>
  <si>
    <t>160651</t>
  </si>
  <si>
    <t>160652</t>
  </si>
  <si>
    <t>160653</t>
  </si>
  <si>
    <t>160654</t>
  </si>
  <si>
    <t>160655</t>
  </si>
  <si>
    <t>160656</t>
  </si>
  <si>
    <t>160657</t>
  </si>
  <si>
    <t>160658</t>
  </si>
  <si>
    <t>160659</t>
  </si>
  <si>
    <t>160660</t>
  </si>
  <si>
    <t>160661</t>
  </si>
  <si>
    <t>160662</t>
  </si>
  <si>
    <t>160663</t>
  </si>
  <si>
    <t>160665</t>
  </si>
  <si>
    <t>160671</t>
  </si>
  <si>
    <t>160673</t>
  </si>
  <si>
    <t>160674</t>
  </si>
  <si>
    <t>160675</t>
  </si>
  <si>
    <t>160676</t>
  </si>
  <si>
    <t>1607</t>
  </si>
  <si>
    <t>160702</t>
  </si>
  <si>
    <t>160704</t>
  </si>
  <si>
    <t>160707</t>
  </si>
  <si>
    <t>160708</t>
  </si>
  <si>
    <t>160709</t>
  </si>
  <si>
    <t>160710</t>
  </si>
  <si>
    <t>160711</t>
  </si>
  <si>
    <t>160712</t>
  </si>
  <si>
    <t>160713</t>
  </si>
  <si>
    <t>160714</t>
  </si>
  <si>
    <t>160715</t>
  </si>
  <si>
    <t>160716</t>
  </si>
  <si>
    <t>160718</t>
  </si>
  <si>
    <t>1608</t>
  </si>
  <si>
    <t>160806</t>
  </si>
  <si>
    <t>160807</t>
  </si>
  <si>
    <t>160808</t>
  </si>
  <si>
    <t>160809</t>
  </si>
  <si>
    <t>160810</t>
  </si>
  <si>
    <t>160811</t>
  </si>
  <si>
    <t>160812</t>
  </si>
  <si>
    <t>160813</t>
  </si>
  <si>
    <t>160814</t>
  </si>
  <si>
    <t>160815</t>
  </si>
  <si>
    <t>160816</t>
  </si>
  <si>
    <t>160822</t>
  </si>
  <si>
    <t>160823</t>
  </si>
  <si>
    <t>160825</t>
  </si>
  <si>
    <t>160826</t>
  </si>
  <si>
    <t>160827</t>
  </si>
  <si>
    <t>160828</t>
  </si>
  <si>
    <t>160829</t>
  </si>
  <si>
    <t>160830</t>
  </si>
  <si>
    <t>160831</t>
  </si>
  <si>
    <t>160832</t>
  </si>
  <si>
    <t>160833</t>
  </si>
  <si>
    <t>160834</t>
  </si>
  <si>
    <t>160835</t>
  </si>
  <si>
    <t>160836</t>
  </si>
  <si>
    <t>160837</t>
  </si>
  <si>
    <t>160838</t>
  </si>
  <si>
    <t>160839</t>
  </si>
  <si>
    <t>160840</t>
  </si>
  <si>
    <t>160841</t>
  </si>
  <si>
    <t>160842</t>
  </si>
  <si>
    <t>160844</t>
  </si>
  <si>
    <t>160845</t>
  </si>
  <si>
    <t>160846</t>
  </si>
  <si>
    <t>160847</t>
  </si>
  <si>
    <t>160848</t>
  </si>
  <si>
    <t>160851</t>
  </si>
  <si>
    <t>160864</t>
  </si>
  <si>
    <t>160865</t>
  </si>
  <si>
    <t>160866</t>
  </si>
  <si>
    <t>160867</t>
  </si>
  <si>
    <t>160869</t>
  </si>
  <si>
    <t>160870</t>
  </si>
  <si>
    <t>160871</t>
  </si>
  <si>
    <t>160872</t>
  </si>
  <si>
    <t>160873</t>
  </si>
  <si>
    <t>160874</t>
  </si>
  <si>
    <t>Patch Panel 24 Portas RJ45/IDC Cat.6, inclusive fixação em Rack 19"</t>
  </si>
  <si>
    <t>1610</t>
  </si>
  <si>
    <t>161001</t>
  </si>
  <si>
    <t>161002</t>
  </si>
  <si>
    <t>161003</t>
  </si>
  <si>
    <t>161004</t>
  </si>
  <si>
    <t>161005</t>
  </si>
  <si>
    <t>161006</t>
  </si>
  <si>
    <t>161007</t>
  </si>
  <si>
    <t>161008</t>
  </si>
  <si>
    <t>161009</t>
  </si>
  <si>
    <t>161010</t>
  </si>
  <si>
    <t>161011</t>
  </si>
  <si>
    <t>161012</t>
  </si>
  <si>
    <t>161013</t>
  </si>
  <si>
    <t>161014</t>
  </si>
  <si>
    <t>161015</t>
  </si>
  <si>
    <t>161016</t>
  </si>
  <si>
    <t>161017</t>
  </si>
  <si>
    <t>161018</t>
  </si>
  <si>
    <t>161019</t>
  </si>
  <si>
    <t>17</t>
  </si>
  <si>
    <t>1701</t>
  </si>
  <si>
    <t>170101</t>
  </si>
  <si>
    <t>170107</t>
  </si>
  <si>
    <t>170110</t>
  </si>
  <si>
    <t>170114</t>
  </si>
  <si>
    <t>170115</t>
  </si>
  <si>
    <t>170116</t>
  </si>
  <si>
    <t>170117</t>
  </si>
  <si>
    <t>170119</t>
  </si>
  <si>
    <t>170120</t>
  </si>
  <si>
    <t>170121</t>
  </si>
  <si>
    <t>170122</t>
  </si>
  <si>
    <t>170123</t>
  </si>
  <si>
    <t>170124</t>
  </si>
  <si>
    <t>170126</t>
  </si>
  <si>
    <t>170128</t>
  </si>
  <si>
    <t>170129</t>
  </si>
  <si>
    <t>170130</t>
  </si>
  <si>
    <t>170131</t>
  </si>
  <si>
    <t>170132</t>
  </si>
  <si>
    <t>170133</t>
  </si>
  <si>
    <t>170134</t>
  </si>
  <si>
    <t>170135</t>
  </si>
  <si>
    <t>170136</t>
  </si>
  <si>
    <t>1702</t>
  </si>
  <si>
    <t>170205</t>
  </si>
  <si>
    <t>170221</t>
  </si>
  <si>
    <t>170222</t>
  </si>
  <si>
    <t>1703</t>
  </si>
  <si>
    <t>170304</t>
  </si>
  <si>
    <t>170306</t>
  </si>
  <si>
    <t>170309</t>
  </si>
  <si>
    <t>170310</t>
  </si>
  <si>
    <t>170311</t>
  </si>
  <si>
    <t>170313</t>
  </si>
  <si>
    <t>170315</t>
  </si>
  <si>
    <t>170316</t>
  </si>
  <si>
    <t>170317</t>
  </si>
  <si>
    <t>170318</t>
  </si>
  <si>
    <t>170319</t>
  </si>
  <si>
    <t>170320</t>
  </si>
  <si>
    <t>170321</t>
  </si>
  <si>
    <t>170323</t>
  </si>
  <si>
    <t>170324</t>
  </si>
  <si>
    <t>170325</t>
  </si>
  <si>
    <t>170326</t>
  </si>
  <si>
    <t>170327</t>
  </si>
  <si>
    <t>170328</t>
  </si>
  <si>
    <t>170329</t>
  </si>
  <si>
    <t>170330</t>
  </si>
  <si>
    <t>170331</t>
  </si>
  <si>
    <t>170332</t>
  </si>
  <si>
    <t>170333</t>
  </si>
  <si>
    <t>170334</t>
  </si>
  <si>
    <t>170335</t>
  </si>
  <si>
    <t>170336</t>
  </si>
  <si>
    <t>170337</t>
  </si>
  <si>
    <t>170338</t>
  </si>
  <si>
    <t>170339</t>
  </si>
  <si>
    <t>170345</t>
  </si>
  <si>
    <t>170346</t>
  </si>
  <si>
    <t>170347</t>
  </si>
  <si>
    <t>170348</t>
  </si>
  <si>
    <t>170349</t>
  </si>
  <si>
    <t>170350</t>
  </si>
  <si>
    <t>170351</t>
  </si>
  <si>
    <t>170352</t>
  </si>
  <si>
    <t>170353</t>
  </si>
  <si>
    <t>170354</t>
  </si>
  <si>
    <t>170357</t>
  </si>
  <si>
    <t>1705</t>
  </si>
  <si>
    <t>170502</t>
  </si>
  <si>
    <t>170506</t>
  </si>
  <si>
    <t>170507</t>
  </si>
  <si>
    <t>170508</t>
  </si>
  <si>
    <t>170509</t>
  </si>
  <si>
    <t>170510</t>
  </si>
  <si>
    <t>170511</t>
  </si>
  <si>
    <t>170512</t>
  </si>
  <si>
    <t>170514</t>
  </si>
  <si>
    <t>170515</t>
  </si>
  <si>
    <t>170516</t>
  </si>
  <si>
    <t>170524</t>
  </si>
  <si>
    <t>170528</t>
  </si>
  <si>
    <t>170530</t>
  </si>
  <si>
    <t>170533</t>
  </si>
  <si>
    <t>170534</t>
  </si>
  <si>
    <t>170535</t>
  </si>
  <si>
    <t>170536</t>
  </si>
  <si>
    <t>170537</t>
  </si>
  <si>
    <t>170538</t>
  </si>
  <si>
    <t>170539</t>
  </si>
  <si>
    <t>170540</t>
  </si>
  <si>
    <t>170541</t>
  </si>
  <si>
    <t>170545</t>
  </si>
  <si>
    <t>170546</t>
  </si>
  <si>
    <t>170547</t>
  </si>
  <si>
    <t>170548</t>
  </si>
  <si>
    <t>170549</t>
  </si>
  <si>
    <t>170550</t>
  </si>
  <si>
    <t>170555</t>
  </si>
  <si>
    <t>170557</t>
  </si>
  <si>
    <t>170561</t>
  </si>
  <si>
    <t>170562</t>
  </si>
  <si>
    <t>170563</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</si>
  <si>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</si>
  <si>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1706</t>
  </si>
  <si>
    <t>170601</t>
  </si>
  <si>
    <t>170602</t>
  </si>
  <si>
    <t>170603</t>
  </si>
  <si>
    <t>170604</t>
  </si>
  <si>
    <t>170607</t>
  </si>
  <si>
    <t>170608</t>
  </si>
  <si>
    <t>170609</t>
  </si>
  <si>
    <t>170610</t>
  </si>
  <si>
    <t>170611</t>
  </si>
  <si>
    <t>170612</t>
  </si>
  <si>
    <t>170613</t>
  </si>
  <si>
    <t>170614</t>
  </si>
  <si>
    <t>170615</t>
  </si>
  <si>
    <t>18</t>
  </si>
  <si>
    <t>1801</t>
  </si>
  <si>
    <t>180107</t>
  </si>
  <si>
    <t>180110</t>
  </si>
  <si>
    <t>180115</t>
  </si>
  <si>
    <t>1802</t>
  </si>
  <si>
    <t>180201</t>
  </si>
  <si>
    <t>180204</t>
  </si>
  <si>
    <t>180205</t>
  </si>
  <si>
    <t>180206</t>
  </si>
  <si>
    <t>180207</t>
  </si>
  <si>
    <t>180208</t>
  </si>
  <si>
    <t>180209</t>
  </si>
  <si>
    <t>180210</t>
  </si>
  <si>
    <t>180211</t>
  </si>
  <si>
    <t>180212</t>
  </si>
  <si>
    <t>180217</t>
  </si>
  <si>
    <t>180218</t>
  </si>
  <si>
    <t>180220</t>
  </si>
  <si>
    <t>1803</t>
  </si>
  <si>
    <t>180301</t>
  </si>
  <si>
    <t>180302</t>
  </si>
  <si>
    <t>180303</t>
  </si>
  <si>
    <t>180304</t>
  </si>
  <si>
    <t>180305</t>
  </si>
  <si>
    <t>1804</t>
  </si>
  <si>
    <t>180405</t>
  </si>
  <si>
    <t>1806</t>
  </si>
  <si>
    <t>180602</t>
  </si>
  <si>
    <t>180603</t>
  </si>
  <si>
    <t>180604</t>
  </si>
  <si>
    <t>180605</t>
  </si>
  <si>
    <t>180606</t>
  </si>
  <si>
    <t>180607</t>
  </si>
  <si>
    <t>180608</t>
  </si>
  <si>
    <t>180609</t>
  </si>
  <si>
    <t>1807</t>
  </si>
  <si>
    <t>180702</t>
  </si>
  <si>
    <t>1808</t>
  </si>
  <si>
    <t>180803</t>
  </si>
  <si>
    <t>180804</t>
  </si>
  <si>
    <t>180809</t>
  </si>
  <si>
    <t>1810</t>
  </si>
  <si>
    <t>181001</t>
  </si>
  <si>
    <t>181003</t>
  </si>
  <si>
    <t>181004</t>
  </si>
  <si>
    <t>181005</t>
  </si>
  <si>
    <t>181007</t>
  </si>
  <si>
    <t>19</t>
  </si>
  <si>
    <t>1901</t>
  </si>
  <si>
    <t>Emassamento de paredes e forros, com duas demãos de massa corrida, referência Suvinil, Coral, Metalatex ou equivalente, inclusive uma demão de liquido selador PVA, referência Suvinil, Coral ou Metalatex ou equivalente</t>
  </si>
  <si>
    <t>190102</t>
  </si>
  <si>
    <t>190103</t>
  </si>
  <si>
    <t>190104</t>
  </si>
  <si>
    <t>Pintura em paredes e forros, aplicação manual, com três demãos de tinta látex premium, referência Suvinil, Coral e Metalatex, inclusive uma demão de liquido selador PVA, referência Suvinil, Coral ou Metalatex ou equivalente</t>
  </si>
  <si>
    <t>190105</t>
  </si>
  <si>
    <t>Pintura em paredes e forros, aplicação manual, com três demãos de tinta esmalte sintético premium, acabamento fosco, referência Suvinil, Coral ou Metalatex, inclusive uma demão de liquido selador acrílico, referência Suvinil, Coral ou Metalatex ou equivalente</t>
  </si>
  <si>
    <t>190106</t>
  </si>
  <si>
    <t>Pintura em paredes e forros, aplicação manual, com três demão de tinta látex acrílico premium, referência Coral e Metalatex, inclusive uma demão de liquido selador acrílico, referência Suvinil, Coral ou Metalatex ou equivalente</t>
  </si>
  <si>
    <t>190107</t>
  </si>
  <si>
    <t>190108</t>
  </si>
  <si>
    <t>Pintura a cal (tipo caiação), sobre paredes e forros, a três demãos</t>
  </si>
  <si>
    <t>190109</t>
  </si>
  <si>
    <t>Pintura de letra, aplicação manual, em parede, dim. 20x30cm com tinta látex acrílica, marcas de referência Suvinil, Coral ou Metalatex ou equivalente</t>
  </si>
  <si>
    <t>190114</t>
  </si>
  <si>
    <t>Preparo em paredes e forros, aplicação manual, com uma demão de líquido selador acrílico, referência Suvinil, Coral ou Metalatex ou equivalente</t>
  </si>
  <si>
    <t>190115</t>
  </si>
  <si>
    <t>Pintura, sobre paredes e forros, aplicação manual, com duas demãos de tinta látex PVA premium, referência Suvinil, Coral e Metalatex, inclusive uma demão de liquido selador PVA, referência Suvinil, Coral ou Metalatex ou equivalente</t>
  </si>
  <si>
    <t>190116</t>
  </si>
  <si>
    <t>Pintura, sobre paredes e forros, aplicação manual, com duas demãos de tinta esmalte sintético, referência Suvinil, Coral e Metalatex, inclusive uma demão de liquido selador PVA, referência Suvinil, Coral ou Metalatex ou equivalente</t>
  </si>
  <si>
    <t>190117</t>
  </si>
  <si>
    <t>Pintura sobre paredes e forros, aplicação manual, com duas demãos de tinta látex acrílico premium, acabamento fosco, referência Suvinil, Coral e Metalatex, inclusive uma demão de liquido selador acrílico, referência Suvinil, Coral ou Metalatex</t>
  </si>
  <si>
    <t>190121</t>
  </si>
  <si>
    <t>Preparo em paredes e forros, aplicação manual, com uma demão de líquido selador PVA, referência Suvinil, Coral ou Metalatex ou equivalente</t>
  </si>
  <si>
    <t>1902</t>
  </si>
  <si>
    <t>190201</t>
  </si>
  <si>
    <t>Pintura sobre concreto ou blocos cerâmicos aparentes, aplicação manual, com duas demãos de verniz acrílico a base de água, acabamento fosco, referência Suvinil, Coral, Metalatex ou equivalente</t>
  </si>
  <si>
    <t>190202</t>
  </si>
  <si>
    <t>Pintura sobre concreto ou blocos cerâmicos aparentes, aplicação manual, com uma demão de silicone incolor, referência Suvinil, Sika, Vedacit ou equivalente</t>
  </si>
  <si>
    <t>190203</t>
  </si>
  <si>
    <t>Pintura sobre concreto ou blocos de concreto, aplicação manual, com três demãos de tinta látex acrílico premium, referência Suvinil, Coral e Metalatex, inclusive uma demão de liquido selador acrílico, referência Suvinil, Coral ou Metalatex ou equivalente</t>
  </si>
  <si>
    <t>190204</t>
  </si>
  <si>
    <t>Pintura sobre cobogós de concreto, aplicação manual, com duas demãos de tinta látex acrílico premium, referência Suvinil, Coral e Metalatex, inclusive uma demão de liquido selador acrílico, referência Suvinil, Coral ou Metalatex ou equivalente</t>
  </si>
  <si>
    <t>190205</t>
  </si>
  <si>
    <t>Pintura a cal de meio-fio (tipo a caiação), aplicação manual, a três demãos</t>
  </si>
  <si>
    <t>190211</t>
  </si>
  <si>
    <t>Pintura sobre concreto ou blocos de concreto, aplicação manual, com duas demãos de tinta látex PVA premium, referência Suvinil, Coral e Metalatex, inclusive uma demão de liquido selador PVA, referência Suvinil, Coral ou Metalatex ou equivalente</t>
  </si>
  <si>
    <t>1903</t>
  </si>
  <si>
    <t>190301</t>
  </si>
  <si>
    <t>Emassamento de esquadrias e elementos de madeira, com duas demãos de massa à base água, referência Suvinil, Coral, Sherwin Williams ou equivalente, inclusive uma demão de fundo nivelador alquídico branco, referência Suvinil, Coral ou Metalatex ou equivalente</t>
  </si>
  <si>
    <t>190302</t>
  </si>
  <si>
    <t>Pintura de esquadrias e elementos de madeira, aplicação manual, com duas demãos de tinta esmalte sintético referência Suvinil, Coral ou Metalatex, inclusive fundo branco nivelador, referência Suvinil, Coral e Metalatex ou equivalente</t>
  </si>
  <si>
    <t>190303</t>
  </si>
  <si>
    <t>Pintura de esquadrias e elementos de madeira, aplicação manual, com três demão de verniz brilhante incolor, linha Premium Copal, referência Suvinil, Eucatex, Montana ou equivalente</t>
  </si>
  <si>
    <t>190306</t>
  </si>
  <si>
    <t>Pintura de esquadrias e elementos de madeira, aplicação manual, com três demãos de verniz fosco incolor, linha Tripla Proteção Premium, referência Suvinil, Coral, Metalatex ou equivalente</t>
  </si>
  <si>
    <t>190307</t>
  </si>
  <si>
    <t>Pintura fundo nivelador alquídico branco, aplicada a rolo, pincel ou trincha, em madeira, a uma demão, referência Suvinil, Coral ou equivalente</t>
  </si>
  <si>
    <t>1904</t>
  </si>
  <si>
    <t>Pintura sobre metal, aplicação manual, com duas demãos de tinta esmalte sintético, referência Suvinil, Coral ou Metalatex, inclusive uma demão de fundo anticorrosivo</t>
  </si>
  <si>
    <t>190418</t>
  </si>
  <si>
    <t>1905</t>
  </si>
  <si>
    <t>190501</t>
  </si>
  <si>
    <t>Pintura de letras em chapas de ferro, dimensões 20x30cm, aplicação manual, com duas demãos de tinta esmalte sintético, referência Suvinil, Coral, Metalatex ou equivalente, inclusive uma demão de fundo anti-corrosivo</t>
  </si>
  <si>
    <t>1906</t>
  </si>
  <si>
    <t>Pintura sobre piso, aplicação manual, para execução de faixa demarcatória L=5cm, com três demãos de tinta à base de epóxi, marcas de referência Suvinil, Coral ou Metalatex ou equivalente</t>
  </si>
  <si>
    <t>190602</t>
  </si>
  <si>
    <t>Pintura sobre piso, aplicação manual, com duas demãos de tinta à base de resinas acrílicas, marcas de referência Suvinil, Coral, Sherwin Williams NovaCor, Metalatex ou equivalente</t>
  </si>
  <si>
    <t>190603</t>
  </si>
  <si>
    <t>190604</t>
  </si>
  <si>
    <t>Pintura sobre piso, aplicação manual, para execução de faixa demarcatória L=8cm, com três demãos de tinta à base de epóxi, marcas de referência Suvinil, Coral ou Metalatex ou equivalente</t>
  </si>
  <si>
    <t>190605</t>
  </si>
  <si>
    <t>20</t>
  </si>
  <si>
    <t>2001</t>
  </si>
  <si>
    <t>200104</t>
  </si>
  <si>
    <t>200105</t>
  </si>
  <si>
    <t>200107</t>
  </si>
  <si>
    <t>200108</t>
  </si>
  <si>
    <t>200120</t>
  </si>
  <si>
    <t>200124</t>
  </si>
  <si>
    <t>200128</t>
  </si>
  <si>
    <t>200129</t>
  </si>
  <si>
    <t>200130</t>
  </si>
  <si>
    <t>200131</t>
  </si>
  <si>
    <t>200132</t>
  </si>
  <si>
    <t>Fornecimento e instalação Portão de correr em Gradil Nylofor 3D, em painel de aço galvanizado, Dim.: 3,50 x 2,43m - Belgo ou equivalente, malha retangular 200x50mm e fio de aço Ø5,0mm, incl. poste de aço galv. 60x40mm</t>
  </si>
  <si>
    <t>200133</t>
  </si>
  <si>
    <t>Fornecimento e instalação Portão de Abrir em Gradil Nylofor 3D, em painel de aço galvanizado, Dim.: 1,00 x 2,43m - Belgo ou equivalente, malha retangular 200x50mm e fio de aço Ø5,0mm, incl. poste de aço galv. 60x40mm</t>
  </si>
  <si>
    <t>200134</t>
  </si>
  <si>
    <t>Fornecimento e instalação de Gradil Nylofor 3D, em painel de aço galv., H: 2,03m - Belgo ou equivalente, malha retangular 200x50mm e fio de aço Ø5,0mm, incl. poste de aço galv. 60x40mm, chumbado em base de concreto</t>
  </si>
  <si>
    <t>2002</t>
  </si>
  <si>
    <t>200202</t>
  </si>
  <si>
    <t>200206</t>
  </si>
  <si>
    <t>Blocos pré-moldados de concreto intertravados tipo pavi-s ou equivalente, esp. de 8 cm e resistência a compressão mínima de 35MPa, assentados sobre colchão de areia 10cm e rejuntamento com pó de pedra</t>
  </si>
  <si>
    <t>200209</t>
  </si>
  <si>
    <t>200214</t>
  </si>
  <si>
    <t>200223</t>
  </si>
  <si>
    <t>200229</t>
  </si>
  <si>
    <t>200237</t>
  </si>
  <si>
    <t>200243</t>
  </si>
  <si>
    <t>200254</t>
  </si>
  <si>
    <t>2003</t>
  </si>
  <si>
    <t>200303</t>
  </si>
  <si>
    <t>200305</t>
  </si>
  <si>
    <t>200306</t>
  </si>
  <si>
    <t>200307</t>
  </si>
  <si>
    <t>200323</t>
  </si>
  <si>
    <t>200326</t>
  </si>
  <si>
    <t>2004</t>
  </si>
  <si>
    <t>200401</t>
  </si>
  <si>
    <t>200402</t>
  </si>
  <si>
    <t>200404</t>
  </si>
  <si>
    <t>2005</t>
  </si>
  <si>
    <t>200511</t>
  </si>
  <si>
    <t>200512</t>
  </si>
  <si>
    <t>200513</t>
  </si>
  <si>
    <t>200562</t>
  </si>
  <si>
    <t>200563</t>
  </si>
  <si>
    <t>200572</t>
  </si>
  <si>
    <t>200573</t>
  </si>
  <si>
    <t>200576</t>
  </si>
  <si>
    <t>200581</t>
  </si>
  <si>
    <t>Letra tipo Caixa em chapa de aço inox 304 escovado N16 - Largura: 7,5 cm, Altura: 15cm e Prof. 3cm, inclusive fixação invisível</t>
  </si>
  <si>
    <t>200582</t>
  </si>
  <si>
    <t>Letra tipo Caixa em chapa de aço inox 304 escovado N16 - Largura: 15 cm, Altura: 30cm e Prof. 3cm, inclusive fixação invisível</t>
  </si>
  <si>
    <t>2007</t>
  </si>
  <si>
    <t>200702</t>
  </si>
  <si>
    <t>200703</t>
  </si>
  <si>
    <t>200704</t>
  </si>
  <si>
    <t>200705</t>
  </si>
  <si>
    <t>200708</t>
  </si>
  <si>
    <t>200711</t>
  </si>
  <si>
    <t>200713</t>
  </si>
  <si>
    <t>200714</t>
  </si>
  <si>
    <t>200715</t>
  </si>
  <si>
    <t>200716</t>
  </si>
  <si>
    <t>200717</t>
  </si>
  <si>
    <t>200720</t>
  </si>
  <si>
    <t>200721</t>
  </si>
  <si>
    <t>200725</t>
  </si>
  <si>
    <t>200728</t>
  </si>
  <si>
    <t>200738</t>
  </si>
  <si>
    <t>21</t>
  </si>
  <si>
    <t>2101</t>
  </si>
  <si>
    <t>210105</t>
  </si>
  <si>
    <t>210109</t>
  </si>
  <si>
    <t>210114</t>
  </si>
  <si>
    <t>2102</t>
  </si>
  <si>
    <t>210210</t>
  </si>
  <si>
    <t>2103</t>
  </si>
  <si>
    <t>210301</t>
  </si>
  <si>
    <t>210302</t>
  </si>
  <si>
    <t>210304</t>
  </si>
  <si>
    <t>210316</t>
  </si>
  <si>
    <t>210321</t>
  </si>
  <si>
    <t>22</t>
  </si>
  <si>
    <t>2208</t>
  </si>
  <si>
    <t>220803</t>
  </si>
  <si>
    <t>31</t>
  </si>
  <si>
    <t>3106</t>
  </si>
  <si>
    <t>310601</t>
  </si>
  <si>
    <t>3108</t>
  </si>
  <si>
    <t>310801</t>
  </si>
  <si>
    <t>310802</t>
  </si>
  <si>
    <t>310803</t>
  </si>
  <si>
    <t>310804</t>
  </si>
  <si>
    <t>310805</t>
  </si>
  <si>
    <t>310806</t>
  </si>
  <si>
    <t>310807</t>
  </si>
  <si>
    <t>310808</t>
  </si>
  <si>
    <t>310809</t>
  </si>
  <si>
    <t>3109</t>
  </si>
  <si>
    <t>310901</t>
  </si>
  <si>
    <t>310902</t>
  </si>
  <si>
    <t>310903</t>
  </si>
  <si>
    <t>310904</t>
  </si>
  <si>
    <t>310905</t>
  </si>
  <si>
    <t>310906</t>
  </si>
  <si>
    <t>310907</t>
  </si>
  <si>
    <t>310908</t>
  </si>
  <si>
    <t>310909</t>
  </si>
  <si>
    <t>310910</t>
  </si>
  <si>
    <t>310911</t>
  </si>
  <si>
    <t>310912</t>
  </si>
  <si>
    <t>310913</t>
  </si>
  <si>
    <t>310914</t>
  </si>
  <si>
    <t>3130</t>
  </si>
  <si>
    <t>313001</t>
  </si>
  <si>
    <t>313002</t>
  </si>
  <si>
    <t>313003</t>
  </si>
  <si>
    <t>313004</t>
  </si>
  <si>
    <t>313005</t>
  </si>
  <si>
    <t>313006</t>
  </si>
  <si>
    <t>313007</t>
  </si>
  <si>
    <t>313008</t>
  </si>
  <si>
    <t>313009</t>
  </si>
  <si>
    <t>313010</t>
  </si>
  <si>
    <t>313011</t>
  </si>
  <si>
    <t>313012</t>
  </si>
  <si>
    <t>313013</t>
  </si>
  <si>
    <t>313014</t>
  </si>
  <si>
    <t>313015</t>
  </si>
  <si>
    <t>313016</t>
  </si>
  <si>
    <t>313017</t>
  </si>
  <si>
    <t>313018</t>
  </si>
  <si>
    <t>313019</t>
  </si>
  <si>
    <t>313020</t>
  </si>
  <si>
    <t>313021</t>
  </si>
  <si>
    <t>3131</t>
  </si>
  <si>
    <t>313101</t>
  </si>
  <si>
    <t>313102</t>
  </si>
  <si>
    <t>313103</t>
  </si>
  <si>
    <t>313104</t>
  </si>
  <si>
    <t>313105</t>
  </si>
  <si>
    <t>313106</t>
  </si>
  <si>
    <t>313107</t>
  </si>
  <si>
    <t>313108</t>
  </si>
  <si>
    <t>313109</t>
  </si>
  <si>
    <t>313110</t>
  </si>
  <si>
    <t>313111</t>
  </si>
  <si>
    <t>313112</t>
  </si>
  <si>
    <t>313113</t>
  </si>
  <si>
    <t>313114</t>
  </si>
  <si>
    <t>313115</t>
  </si>
  <si>
    <t>313116</t>
  </si>
  <si>
    <t>313117</t>
  </si>
  <si>
    <t>313118</t>
  </si>
  <si>
    <t>313119</t>
  </si>
  <si>
    <t>313120</t>
  </si>
  <si>
    <t>313121</t>
  </si>
  <si>
    <t>313122</t>
  </si>
  <si>
    <t>DER-ES - Departamento de Edificações e de Rodovias do Espírito Santo</t>
  </si>
  <si>
    <t>Tabela de preços : 257 - Tabela Referencial de Preços Janeiro de 2023 sem Desoneração Data base: Janeiro/2023</t>
  </si>
  <si>
    <t>Data base: Janeiro/2023</t>
  </si>
  <si>
    <t>BDI : 23,32%</t>
  </si>
  <si>
    <t>BDI à Retirar do preço unitário:</t>
  </si>
  <si>
    <t>Grupo de serviço: TERRAPLENAGEM</t>
  </si>
  <si>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</si>
  <si>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</si>
  <si>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</si>
  <si>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</si>
  <si>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</si>
  <si>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r>
      <rPr>
        <sz val="7"/>
        <rFont val="Arial"/>
        <family val="2"/>
      </rPr>
      <t>Argamassa de cimento e areia, consumo de cimento 600 kg/m³</t>
    </r>
  </si>
  <si>
    <r>
      <rPr>
        <sz val="7"/>
        <rFont val="Arial"/>
        <family val="2"/>
      </rPr>
      <t>M3</t>
    </r>
  </si>
  <si>
    <r>
      <rPr>
        <sz val="7"/>
        <rFont val="Arial"/>
        <family val="2"/>
      </rPr>
      <t>A incluir</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</si>
  <si>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</si>
  <si>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</si>
  <si>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</si>
  <si>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</si>
  <si>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</si>
  <si>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</si>
  <si>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</si>
  <si>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</si>
  <si>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</si>
  <si>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</si>
  <si>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</si>
  <si>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</si>
  <si>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m³</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</si>
  <si>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</si>
  <si>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</si>
  <si>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</si>
  <si>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</si>
  <si>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</si>
  <si>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</si>
  <si>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Escavação, carga e transporte de material de 1ª cat. até 200 m com moto-escavo- transportador</t>
    </r>
  </si>
  <si>
    <r>
      <rPr>
        <sz val="7"/>
        <rFont val="Arial"/>
        <family val="2"/>
      </rPr>
      <t>Escavação, carga e transporte de material de 1ª cat. 1000 a 1200 m com moto-escavo- 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</si>
  <si>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</si>
  <si>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Escavação, carga e transporte de material de 2ª cat. 1000 a 1200 m com moto-escavo- 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</si>
  <si>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</si>
  <si>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</si>
  <si>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</si>
  <si>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</si>
  <si>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</si>
  <si>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</si>
  <si>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</si>
  <si>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</si>
  <si>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</si>
  <si>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</si>
  <si>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t>Estaca raiz perfurada em solo, diâm. 410mm com injeção de arg. (exclusive fornecimento do aço)</t>
  </si>
  <si>
    <r>
      <rPr>
        <sz val="7"/>
        <rFont val="Arial"/>
        <family val="2"/>
      </rPr>
      <t>M</t>
    </r>
  </si>
  <si>
    <r>
      <rPr>
        <sz val="7"/>
        <rFont val="Arial"/>
        <family val="2"/>
      </rPr>
      <t>Fragmentação de rocha (fogacheamento)</t>
    </r>
  </si>
  <si>
    <r>
      <rPr>
        <sz val="7"/>
        <rFont val="Arial"/>
        <family val="2"/>
      </rPr>
      <t>Limpeza de acostamento</t>
    </r>
  </si>
  <si>
    <r>
      <rPr>
        <sz val="7"/>
        <rFont val="Arial"/>
        <family val="2"/>
      </rPr>
      <t>Limpeza, desmatamento e destocamento de jazida com remoçao 15 cm solo orgânico</t>
    </r>
  </si>
  <si>
    <r>
      <rPr>
        <sz val="7"/>
        <rFont val="Arial"/>
        <family val="2"/>
      </rPr>
      <t>m2</t>
    </r>
  </si>
  <si>
    <r>
      <rPr>
        <sz val="7"/>
        <rFont val="Arial"/>
        <family val="2"/>
      </rPr>
      <t>Pré-fissuramento de taludes de rocha</t>
    </r>
  </si>
  <si>
    <r>
      <rPr>
        <sz val="7"/>
        <rFont val="Arial"/>
        <family val="2"/>
      </rPr>
      <t>Remoção de solos moles, incluindo carregamento mecânico com escavadeira hidráulica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</si>
  <si>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</si>
  <si>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</si>
  <si>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</si>
  <si>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Base com mistura de argila, areia e escória de aciaria, 30%,30%,40%, inclusive fornecim. transp.areia e escória, exclusive fornecim. transp. da argila</t>
    </r>
  </si>
  <si>
    <t>Base com mistura de argila, areia e escória de aciaria, 50%,20%,30%, inclusive fornecim. e transp. areia e escória, exclusive fornecim. e transp.argila</t>
  </si>
  <si>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</si>
  <si>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</si>
  <si>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</si>
  <si>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</si>
  <si>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</si>
  <si>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</si>
  <si>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</si>
  <si>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</si>
  <si>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</si>
  <si>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</si>
  <si>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Base estabilizada granulométricamente. com mistura de escória de aciaria 80% e argila exceto 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</si>
  <si>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</si>
  <si>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</si>
  <si>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</si>
  <si>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</si>
  <si>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</si>
  <si>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Capa selante (emulsão e areia) inclusive fornecimento e transporte comercial da emulsão</t>
    </r>
  </si>
  <si>
    <t>CBUQ (camada pronta - binder) exclusive fornecimento e transportes do CAP e massa, inclusive fornecimento e transporte da brita e pó de pedra</t>
  </si>
  <si>
    <r>
      <rPr>
        <sz val="7"/>
        <rFont val="Arial"/>
        <family val="2"/>
      </rPr>
      <t>t</t>
    </r>
  </si>
  <si>
    <r>
      <rPr>
        <sz val="7"/>
        <rFont val="Arial"/>
        <family val="2"/>
      </rPr>
      <t>CBUQ (camada pronta - binder) inclusive fornecimento e transporte comercial do CAP, exclusive transporte da massa</t>
    </r>
  </si>
  <si>
    <r>
      <rPr>
        <sz val="7"/>
        <rFont val="Arial"/>
        <family val="2"/>
      </rPr>
      <t>CBUQ (camada pronta - capa) exclusive fornecimento e transportes do CAP e massa</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</si>
  <si>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</si>
  <si>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</si>
  <si>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CBUQ (massa asfáltica-faixa"C") exclusive fornecimento CAP e transporte de todos os materiais</t>
    </r>
  </si>
  <si>
    <r>
      <rPr>
        <sz val="7"/>
        <rFont val="Arial"/>
        <family val="2"/>
      </rPr>
      <t>CBUQ (massa fina - faixa"D") exclusive fornecimento do CAP e transp.de todos os materiais</t>
    </r>
  </si>
  <si>
    <r>
      <rPr>
        <sz val="7"/>
        <rFont val="Arial"/>
        <family val="2"/>
      </rPr>
      <t>Demolição e remoção de pavimento asfáltico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</si>
  <si>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</si>
  <si>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</si>
  <si>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</si>
  <si>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</si>
  <si>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Estabilização granulométrica de solos c/ mistura na pista 100 % P.I.</t>
    </r>
  </si>
  <si>
    <r>
      <rPr>
        <sz val="7"/>
        <rFont val="Arial"/>
        <family val="2"/>
      </rPr>
      <t>Estabilização granulométrica de solos c/ mistura na pista 100%  P.M.</t>
    </r>
  </si>
  <si>
    <t>Estaca raiz perfurada em rocha, diâm. 310mm com injeção de arg. (exclusive fornecimento do aço)</t>
  </si>
  <si>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</si>
  <si>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</si>
  <si>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</si>
  <si>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</si>
  <si>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</si>
  <si>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</si>
  <si>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</si>
  <si>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</si>
  <si>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</si>
  <si>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</si>
  <si>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</si>
  <si>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</si>
  <si>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</si>
  <si>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Lavagem de brita para tratamento</t>
    </r>
  </si>
  <si>
    <r>
      <rPr>
        <sz val="7"/>
        <rFont val="Arial"/>
        <family val="2"/>
      </rPr>
      <t>Meio fio (assentamento), inclusive caiação</t>
    </r>
  </si>
  <si>
    <r>
      <rPr>
        <sz val="7"/>
        <rFont val="Arial"/>
        <family val="2"/>
      </rPr>
      <t>Meio fio (remoção e reassentamento),  inclusive caiação</t>
    </r>
  </si>
  <si>
    <r>
      <rPr>
        <sz val="7"/>
        <rFont val="Arial"/>
        <family val="2"/>
      </rPr>
      <t>Micro revestimento asfáltico à frio exclusive fornecimento emulsão e transp. de todos os materiais</t>
    </r>
  </si>
  <si>
    <r>
      <rPr>
        <sz val="7"/>
        <rFont val="Arial"/>
        <family val="2"/>
      </rPr>
      <t>Micro revestimento asfáltico à frio inclusive fornecimento e transporte comercial do material betuminoso</t>
    </r>
  </si>
  <si>
    <r>
      <rPr>
        <sz val="7"/>
        <rFont val="Arial"/>
        <family val="2"/>
      </rPr>
      <t>Obturação de buracos c/ CBUQ inclusive fornecimento e transporte dos materiais betuminosos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</si>
  <si>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</si>
  <si>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</si>
  <si>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</si>
  <si>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</si>
  <si>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t>Pavimentação com blocos de concreto  (35 MPa), esp.= 06 cm, sobre colchão areia esp.= 5cm, inclusive fornecimento e transporte dos blocos e areia</t>
  </si>
  <si>
    <r>
      <rPr>
        <sz val="7"/>
        <rFont val="Arial"/>
        <family val="2"/>
      </rPr>
      <t>Pavimentação com blocos de concreto (35 MPa) esp.=08 cm,colchão areia esp.=5cm, inclusive fornecim. do bloco e areia, exclusive transp. blocos e areia</t>
    </r>
  </si>
  <si>
    <r>
      <rPr>
        <sz val="7"/>
        <rFont val="Arial"/>
        <family val="2"/>
      </rPr>
      <t>Pavimentação com blocos de concreto (35MPa), esp.=10 cm, sobre colchão de areia esp.= 5cm, inclusive fornecim. do bloco e areia , exclusive transportes</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</si>
  <si>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</si>
  <si>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</si>
  <si>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</si>
  <si>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</si>
  <si>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</si>
  <si>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</si>
  <si>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</si>
  <si>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</si>
  <si>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</si>
  <si>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Reciclagem de pavimento (Base existente + CBUQ) sem adição de materiais</t>
    </r>
  </si>
  <si>
    <r>
      <rPr>
        <sz val="7"/>
        <rFont val="Arial"/>
        <family val="2"/>
      </rPr>
      <t>Reciclagem de pavimento (Base existente + T.S.D.) sem adição de materiais</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</si>
  <si>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</si>
  <si>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</si>
  <si>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Reestabilização de base com adição de 50% de brita, inclusive fornecimento e transporte da 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</si>
  <si>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</si>
  <si>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</si>
  <si>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</si>
  <si>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</si>
  <si>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</si>
  <si>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</si>
  <si>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Revestimento em estradas vicinais (saibro)</t>
    </r>
  </si>
  <si>
    <r>
      <rPr>
        <sz val="7"/>
        <rFont val="Arial"/>
        <family val="2"/>
      </rPr>
      <t>Revestimento primário, espalhamento e compactação (espessura até 0,15m)</t>
    </r>
  </si>
  <si>
    <r>
      <rPr>
        <sz val="7"/>
        <rFont val="Arial"/>
        <family val="2"/>
      </rPr>
      <t>Sub-base c/ mistura de solo 80% e areia 20%, inclusive transporte da areia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</si>
  <si>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</si>
  <si>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</si>
  <si>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</si>
  <si>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</si>
  <si>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</si>
  <si>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</si>
  <si>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</si>
  <si>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</si>
  <si>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</si>
  <si>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T.S.B.D. sem capa selante,  inclusive fornecimento e transporte comercial dos materiais e lavagem de brita</t>
    </r>
  </si>
  <si>
    <r>
      <rPr>
        <sz val="7"/>
        <rFont val="Arial"/>
        <family val="2"/>
      </rPr>
      <t>T.S.B.S. inclusive fornecimento e transporte comercial dos materiais e lavagem da brita</t>
    </r>
  </si>
  <si>
    <r>
      <rPr>
        <sz val="7"/>
        <rFont val="Arial"/>
        <family val="2"/>
      </rPr>
      <t>Usinagem de mistura de solo brita</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</si>
  <si>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</si>
  <si>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</si>
  <si>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</si>
  <si>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</si>
  <si>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</si>
  <si>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</si>
  <si>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Alvenaria de bloco (39 x 19 x 09) cm espessura 09 cm, inclusive transporte da areia, cimento e bloco</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</si>
  <si>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</si>
  <si>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</si>
  <si>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</si>
  <si>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</si>
  <si>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</si>
  <si>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</si>
  <si>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</si>
  <si>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</si>
  <si>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</si>
  <si>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</si>
  <si>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</si>
  <si>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</si>
  <si>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</si>
  <si>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</si>
  <si>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</si>
  <si>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</si>
  <si>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</si>
  <si>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</si>
  <si>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</si>
  <si>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</si>
  <si>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</si>
  <si>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</si>
  <si>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</si>
  <si>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</si>
  <si>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</si>
  <si>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</si>
  <si>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</si>
  <si>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</si>
  <si>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</si>
  <si>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2,00 x 1,20 m conforme projeto</t>
    </r>
  </si>
  <si>
    <r>
      <rPr>
        <sz val="7"/>
        <rFont val="Arial"/>
        <family val="2"/>
      </rPr>
      <t>Boca de BDCC 2,00 x 2,00 m projeto DNIT</t>
    </r>
  </si>
  <si>
    <r>
      <rPr>
        <sz val="7"/>
        <rFont val="Arial"/>
        <family val="2"/>
      </rPr>
      <t>Boca de BDCC 2,00 x 3,00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</si>
  <si>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</si>
  <si>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</si>
  <si>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</si>
  <si>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</si>
  <si>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</si>
  <si>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</si>
  <si>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</si>
  <si>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</si>
  <si>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</si>
  <si>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</si>
  <si>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</si>
  <si>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</si>
  <si>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</si>
  <si>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</si>
  <si>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</si>
  <si>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</si>
  <si>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</si>
  <si>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</si>
  <si>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</si>
  <si>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</si>
  <si>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</si>
  <si>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</si>
  <si>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</si>
  <si>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</si>
  <si>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</si>
  <si>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</si>
  <si>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</si>
  <si>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</si>
  <si>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</si>
  <si>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</si>
  <si>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</si>
  <si>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</si>
  <si>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</si>
  <si>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</si>
  <si>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Bueiro Metálico BSTM - D=3,05m - MP-152 com tratamento epóxi e=2,7mm - método 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</si>
  <si>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</si>
  <si>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</si>
  <si>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</si>
  <si>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</si>
  <si>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</si>
  <si>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</si>
  <si>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</si>
  <si>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</si>
  <si>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</si>
  <si>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</si>
  <si>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para tubos de D=0,60 m H=1,30 m</t>
    </r>
  </si>
  <si>
    <r>
      <rPr>
        <sz val="7"/>
        <rFont val="Arial"/>
        <family val="2"/>
      </rPr>
      <t>Caixa de passagem para tubos de D=0,80 m H=1,50 m</t>
    </r>
  </si>
  <si>
    <r>
      <rPr>
        <sz val="7"/>
        <rFont val="Arial"/>
        <family val="2"/>
      </rPr>
      <t>Caixa de passagem para tubos de D=1,00 m H=1,80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</si>
  <si>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</si>
  <si>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</si>
  <si>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</si>
  <si>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</si>
  <si>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</si>
  <si>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</si>
  <si>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</si>
  <si>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</si>
  <si>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</si>
  <si>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</si>
  <si>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Cerca em tela revestida em PVC com mourões de concreto, 10 x 10 x 2,40 m,  fornecimento e 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</si>
  <si>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</si>
  <si>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</si>
  <si>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</si>
  <si>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Coleta drenante (1,00x1,00) m c/ geotêxtil não tecido RT 16kn/m,  inclusive transporte da brita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</si>
  <si>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</si>
  <si>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</si>
  <si>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</si>
  <si>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</si>
  <si>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</si>
  <si>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</si>
  <si>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</si>
  <si>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</si>
  <si>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</si>
  <si>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</si>
  <si>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</si>
  <si>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</si>
  <si>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</si>
  <si>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Corpo BDTC (grota) diâmetro 0,60 m CA-1 PB exclusive escavação e reaterro, inclusive transporte do tubo</t>
    </r>
  </si>
  <si>
    <r>
      <rPr>
        <sz val="7"/>
        <rFont val="Arial"/>
        <family val="2"/>
      </rPr>
      <t>Corpo BDTC (grota) diâmetro 0,80 m CA-2 PB exclusive escavação e reaterro, inclusive transporte do tubo</t>
    </r>
  </si>
  <si>
    <r>
      <rPr>
        <sz val="7"/>
        <rFont val="Arial"/>
        <family val="2"/>
      </rPr>
      <t>Corpo BDTC (grota) diâmetro 1,20 m CA-1 MF exclusive escavação e reaterro, inclusive transporte do tubo</t>
    </r>
  </si>
  <si>
    <r>
      <rPr>
        <sz val="7"/>
        <rFont val="Arial"/>
        <family val="2"/>
      </rPr>
      <t>Corpo BDTC (grota) diâmetro 1,20 m CA-1 PB exclusive escavação e reaterro, inclusive transporte do tubo</t>
    </r>
  </si>
  <si>
    <r>
      <rPr>
        <sz val="7"/>
        <rFont val="Arial"/>
        <family val="2"/>
      </rPr>
      <t>Corpo BDTC (grota) diâmetro 1,50 m CA-2 MF exclusive escavação e reaterro, inclusive transporte do tubo</t>
    </r>
  </si>
  <si>
    <t xml:space="preserve">Corpo BSTC diâmetro 0,20 m C.S. MF inclusive escavação, reaterro e transporte do tubo  </t>
  </si>
  <si>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</si>
  <si>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</si>
  <si>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</si>
  <si>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</si>
  <si>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</si>
  <si>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</si>
  <si>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</si>
  <si>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Corpo BSTC (greide) diâmetro 0,60 m CA-1 MF inclusive escavação, reaterro e transporte do tubo</t>
    </r>
  </si>
  <si>
    <r>
      <rPr>
        <sz val="7"/>
        <rFont val="Arial"/>
        <family val="2"/>
      </rPr>
      <t>Corpo BSTC (greide) diâmetro 0,80 m CA-2 MF inclusive escavação, reaterro e transporte do tubo</t>
    </r>
  </si>
  <si>
    <r>
      <rPr>
        <sz val="7"/>
        <rFont val="Arial"/>
        <family val="2"/>
      </rPr>
      <t>Corpo BSTC (greide) diâmetro 1,20 m CA-1 MF inclusive escavação, reaterro e transporte do tubo</t>
    </r>
  </si>
  <si>
    <r>
      <rPr>
        <sz val="7"/>
        <rFont val="Arial"/>
        <family val="2"/>
      </rPr>
      <t>Corpo BSTC (grota) diâmetro 0,60 m CA-2 MF exclusive escavação e reaterro, inclusive transporte do tubo</t>
    </r>
  </si>
  <si>
    <r>
      <rPr>
        <sz val="7"/>
        <rFont val="Arial"/>
        <family val="2"/>
      </rPr>
      <t>Corpo BSTC (grota) diâmetro 0,60 m CA-2 PB exclusive escavação e reaterro, inclusive transporte do tubo</t>
    </r>
  </si>
  <si>
    <r>
      <rPr>
        <sz val="7"/>
        <rFont val="Arial"/>
        <family val="2"/>
      </rPr>
      <t>Corpo BSTC (grota) diâmetro 1,00 m CA-1 PB exclusive escavação e reaterro, inclusive transporte do tubo</t>
    </r>
  </si>
  <si>
    <r>
      <rPr>
        <sz val="7"/>
        <rFont val="Arial"/>
        <family val="2"/>
      </rPr>
      <t>Corpo BSTC (grota) diâmetro 1,50 m CA-1 PB exclusive escavação e reaterro, inclusive transporte do tubo</t>
    </r>
  </si>
  <si>
    <r>
      <rPr>
        <sz val="7"/>
        <rFont val="Arial"/>
        <family val="2"/>
      </rPr>
      <t>Corpo BTTC (grota) diâmetro 0,60 m CA-2 MF exclusive escavação e reaterro, inclusive transporte do tubo</t>
    </r>
  </si>
  <si>
    <r>
      <rPr>
        <sz val="7"/>
        <rFont val="Arial"/>
        <family val="2"/>
      </rPr>
      <t>Corpo BTTC (grota) diâmetro 1,00 m CA-1 MF exclusive escavação e reaterro, inclusive transporte do tubo</t>
    </r>
  </si>
  <si>
    <r>
      <rPr>
        <sz val="7"/>
        <rFont val="Arial"/>
        <family val="2"/>
      </rPr>
      <t>Corpo BTTC (grota) diâmetro 1,20 m CA-1 PB exclusive escavação e reaterro, inclusive transporte do tubo</t>
    </r>
  </si>
  <si>
    <r>
      <rPr>
        <sz val="7"/>
        <rFont val="Arial"/>
        <family val="2"/>
      </rPr>
      <t>Corpo BTTC (grota) diâmetro 1,20 m CA-2 MF exclusive escavação e reaterro, inclusive transporte do tubo</t>
    </r>
  </si>
  <si>
    <r>
      <rPr>
        <sz val="7"/>
        <rFont val="Arial"/>
        <family val="2"/>
      </rPr>
      <t>Corpo BTTC (grota) diâmetro 1,50 m CA-2 PB exclusive escavação e reaterro, inclusive 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</si>
  <si>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</si>
  <si>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</si>
  <si>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</si>
  <si>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</si>
  <si>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</si>
  <si>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</si>
  <si>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</si>
  <si>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</si>
  <si>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</si>
  <si>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</si>
  <si>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</si>
  <si>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</si>
  <si>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</si>
  <si>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</si>
  <si>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</si>
  <si>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</si>
  <si>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</si>
  <si>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</si>
  <si>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</si>
  <si>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</si>
  <si>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</si>
  <si>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</si>
  <si>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</si>
  <si>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</si>
  <si>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</si>
  <si>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</si>
  <si>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</si>
  <si>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</si>
  <si>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</si>
  <si>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</si>
  <si>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</si>
  <si>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</si>
  <si>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</si>
  <si>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</si>
  <si>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</si>
  <si>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</si>
  <si>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</si>
  <si>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</si>
  <si>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</si>
  <si>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</si>
  <si>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</si>
  <si>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Corte e esmerilhamento de pontas de tubo de ferro fundido DN 500 a 200mm</t>
    </r>
  </si>
  <si>
    <r>
      <rPr>
        <sz val="7"/>
        <rFont val="Arial"/>
        <family val="2"/>
      </rPr>
      <t>Demolição manual alvenaria tijolo furado assentado com argamassa</t>
    </r>
  </si>
  <si>
    <r>
      <rPr>
        <sz val="7"/>
        <rFont val="Arial"/>
        <family val="2"/>
      </rPr>
      <t>Demolição manual de concreto armado</t>
    </r>
  </si>
  <si>
    <r>
      <rPr>
        <sz val="7"/>
        <rFont val="Arial"/>
        <family val="2"/>
      </rPr>
      <t>Demolição manual de concreto simples ou ciclópico</t>
    </r>
  </si>
  <si>
    <r>
      <rPr>
        <sz val="7"/>
        <rFont val="Arial"/>
        <family val="2"/>
      </rPr>
      <t>Demolição mecânica de concreto</t>
    </r>
  </si>
  <si>
    <r>
      <rPr>
        <sz val="7"/>
        <rFont val="Arial"/>
        <family val="2"/>
      </rPr>
      <t>Deslocamento de cerca de tela galvanizada fio 12 malha 3" x 3"</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</si>
  <si>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</si>
  <si>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</si>
  <si>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</si>
  <si>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Dreno de PVC  D = 100 mm</t>
    </r>
  </si>
  <si>
    <r>
      <rPr>
        <sz val="7"/>
        <rFont val="Arial"/>
        <family val="2"/>
      </rPr>
      <t>Dreno de PVC  D = 50 mm</t>
    </r>
  </si>
  <si>
    <r>
      <rPr>
        <sz val="7"/>
        <rFont val="Arial"/>
        <family val="2"/>
      </rPr>
      <t>Dreno ou Barbacã em tubo PVC, diâmetro de 2"</t>
    </r>
  </si>
  <si>
    <r>
      <rPr>
        <sz val="7"/>
        <rFont val="Arial"/>
        <family val="2"/>
      </rPr>
      <t>Dreno profundo com enchimento de areia, escavação em material 1ª categoria, inclusive transporte da areia</t>
    </r>
  </si>
  <si>
    <r>
      <rPr>
        <sz val="7"/>
        <rFont val="Arial"/>
        <family val="2"/>
      </rPr>
      <t>Dreno profundo D = 0,10 m c/ enchim. brita, areia (1:1) escav. mat. 3º categ.incl. transp. areia, brita c/ geotêxtil não tecido res.long. mín 16kn/m</t>
    </r>
  </si>
  <si>
    <r>
      <rPr>
        <sz val="7"/>
        <rFont val="Arial"/>
        <family val="2"/>
      </rPr>
      <t>Dreno profundo D = 0,10 m c/enchim. brita e areia (1:1) escav.mat. 1º categ., inclus.transp. areia, brita,c/ geotêxtil não tecido res.long. mín 16 kn/m</t>
    </r>
  </si>
  <si>
    <t>Dreno profundo D = 0,20 m com enchimento de areia, escavação em material 1ª categoria ( DPS-01), inclusive transporte da areia e do tubo</t>
  </si>
  <si>
    <r>
      <rPr>
        <sz val="7"/>
        <rFont val="Arial"/>
        <family val="2"/>
      </rPr>
      <t>Dreno sub-horizontal D=50mm em PVC (escavação em alteração de rocha), inclusive geotêxtil não tecido RT 16 kn/m, exclusive transportes</t>
    </r>
  </si>
  <si>
    <t>Dreno sub-superficial  rocha (h=0,55m) c/ tubo PEAD perfur. d=100mm, env. por geotêxtil16kn /m, preenc.c/ brita, inclus.transp. tubo, exclusive transp.brita</t>
  </si>
  <si>
    <r>
      <rPr>
        <sz val="7"/>
        <rFont val="Arial"/>
        <family val="2"/>
      </rPr>
      <t>Dreno vertical D = 75 mm em PVC, com geotêxtil não tecido resistência longitudinal 16 kn/m</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</si>
  <si>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</si>
  <si>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</si>
  <si>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</si>
  <si>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</si>
  <si>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</si>
  <si>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</si>
  <si>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</si>
  <si>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Enrocamento de pedra de mão arrumada exclusive transporte</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</si>
  <si>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</si>
  <si>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</si>
  <si>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</si>
  <si>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</si>
  <si>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Ensecadeira simples de madeira esp.= 5 cm com 1 reaproveitamento, inclusive transporte das madeiras</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</si>
  <si>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</si>
  <si>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</si>
  <si>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</si>
  <si>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</si>
  <si>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</si>
  <si>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</si>
  <si>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</si>
  <si>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</si>
  <si>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</si>
  <si>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</si>
  <si>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</si>
  <si>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</si>
  <si>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</si>
  <si>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</si>
  <si>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</si>
  <si>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</si>
  <si>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</si>
  <si>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</si>
  <si>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</si>
  <si>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</si>
  <si>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</si>
  <si>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</si>
  <si>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</si>
  <si>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</si>
  <si>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</si>
  <si>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</si>
  <si>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</si>
  <si>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</si>
  <si>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0,00 a 1,50 m</t>
    </r>
  </si>
  <si>
    <r>
      <rPr>
        <sz val="7"/>
        <rFont val="Arial"/>
        <family val="2"/>
      </rPr>
      <t>Escavação mecânica em material de 3ª cat. H= 0,00 a 1,50 m com esgotamento</t>
    </r>
  </si>
  <si>
    <r>
      <rPr>
        <sz val="7"/>
        <rFont val="Arial"/>
        <family val="2"/>
      </rPr>
      <t>Escavação mecânica em material de 3ª cat. H= 1,50 a 3,00 m</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</si>
  <si>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</si>
  <si>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</si>
  <si>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</si>
  <si>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</si>
  <si>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Esgotamento de escavações para rebaixamento do nível dágua nos serviços de bueiros, 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</si>
  <si>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</si>
  <si>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</si>
  <si>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Forma metálica para meio fio</t>
    </r>
  </si>
  <si>
    <r>
      <rPr>
        <sz val="7"/>
        <rFont val="Arial"/>
        <family val="2"/>
      </rPr>
      <t>Formas planas de madeira sem reaproveitamento (forma perdida), inclusive fornecimento e transporte das madeiras</t>
    </r>
  </si>
  <si>
    <r>
      <rPr>
        <sz val="7"/>
        <rFont val="Arial"/>
        <family val="2"/>
      </rPr>
      <t>Gabião manta/colchão, malha hex 6x8mm Zn-Al/PVC, e=2,8mm,h=0,23m, inclus.aquis./ assentam. pedra mão, exclus. transp. p/ revestim. canal</t>
    </r>
  </si>
  <si>
    <r>
      <rPr>
        <sz val="7"/>
        <rFont val="Arial"/>
        <family val="2"/>
      </rPr>
      <t>Gabiões com caixas galvanizadas, sem manta</t>
    </r>
  </si>
  <si>
    <r>
      <rPr>
        <sz val="7"/>
        <rFont val="Arial"/>
        <family val="2"/>
      </rPr>
      <t>Geogrelha com resistência longitudinal a tração 35 a 40 KN, resistência transversal a tração 30KN, fornecimento e aplicação - Deformação de 10%</t>
    </r>
  </si>
  <si>
    <r>
      <rPr>
        <sz val="7"/>
        <rFont val="Arial"/>
        <family val="2"/>
      </rPr>
      <t>m²</t>
    </r>
  </si>
  <si>
    <r>
      <rPr>
        <sz val="7"/>
        <rFont val="Arial"/>
        <family val="2"/>
      </rPr>
      <t>Geogrelha monodirecional 200KN, fornecimento e assentamento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</si>
  <si>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</si>
  <si>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</si>
  <si>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</si>
  <si>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</si>
  <si>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</si>
  <si>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</si>
  <si>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</si>
  <si>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</si>
  <si>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</si>
  <si>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</si>
  <si>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</si>
  <si>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</si>
  <si>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</si>
  <si>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</si>
  <si>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Mureta de corte em rocha</t>
    </r>
  </si>
  <si>
    <r>
      <rPr>
        <sz val="7"/>
        <rFont val="Arial"/>
        <family val="2"/>
      </rPr>
      <t>Muro com Terramesh System ou similar, altura H&lt;= 4,00 metros (4 cx 1x1x4m), tudo incluído</t>
    </r>
  </si>
  <si>
    <r>
      <rPr>
        <sz val="7"/>
        <rFont val="Arial"/>
        <family val="2"/>
      </rPr>
      <t>Muro com Terramesh System ou similar, altura 5,00 &lt; H &lt;= 6,00 metros (4 cx 1x1x4m e 4 cx 0, 5x1x4m) , tudo incluído</t>
    </r>
  </si>
  <si>
    <r>
      <rPr>
        <sz val="7"/>
        <rFont val="Arial"/>
        <family val="2"/>
      </rPr>
      <t>Muro de testa em concreto para saída de dreno profundo em solo, inclusive transporte do tubo</t>
    </r>
  </si>
  <si>
    <r>
      <rPr>
        <sz val="7"/>
        <rFont val="Arial"/>
        <family val="2"/>
      </rPr>
      <t>Pedra de mão para (concreto ciclópico ou alvenaria) rocha paga em medição</t>
    </r>
  </si>
  <si>
    <r>
      <rPr>
        <sz val="7"/>
        <rFont val="Arial"/>
        <family val="2"/>
      </rPr>
      <t>Pescoço de poço de visita H=0,30 m, diâm. = 0,60 m, fornecimento, assentamento e 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</si>
  <si>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</si>
  <si>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</si>
  <si>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</si>
  <si>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</si>
  <si>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</si>
  <si>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</si>
  <si>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</si>
  <si>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</si>
  <si>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</si>
  <si>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</si>
  <si>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</si>
  <si>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Poço de visita (tubo D=0,40 m) H=1,50 m com tampão F.F.A.P., inclusive escavação e transporte do tampão</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</si>
  <si>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</si>
  <si>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</si>
  <si>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</si>
  <si>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</si>
  <si>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</si>
  <si>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</si>
  <si>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</si>
  <si>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</si>
  <si>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</si>
  <si>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</si>
  <si>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</si>
  <si>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</si>
  <si>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</si>
  <si>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</si>
  <si>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</si>
  <si>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</si>
  <si>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</si>
  <si>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</si>
  <si>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</si>
  <si>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</si>
  <si>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</si>
  <si>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</si>
  <si>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</si>
  <si>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</si>
  <si>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</si>
  <si>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</si>
  <si>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</si>
  <si>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</si>
  <si>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</si>
  <si>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</si>
  <si>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</si>
  <si>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Transposição de segmento de sarjeta - TSS 01, inclusive transporte do tubo de concreto</t>
    </r>
  </si>
  <si>
    <r>
      <rPr>
        <sz val="7"/>
        <rFont val="Arial"/>
        <family val="2"/>
      </rPr>
      <t>Tubo de PVC NBR 5648 diâmetro 50 mm, fornecimento e assentamento</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</si>
  <si>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</si>
  <si>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</si>
  <si>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</si>
  <si>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</si>
  <si>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</si>
  <si>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</si>
  <si>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</si>
  <si>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</si>
  <si>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</si>
  <si>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</si>
  <si>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</si>
  <si>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</si>
  <si>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</si>
  <si>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</si>
  <si>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</si>
  <si>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</si>
  <si>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</si>
  <si>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</si>
  <si>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</si>
  <si>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</si>
  <si>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</si>
  <si>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</si>
  <si>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</si>
  <si>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Asfáltica para Imprimação (EAI),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</si>
  <si>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</si>
  <si>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</si>
  <si>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</si>
  <si>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</si>
  <si>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</si>
  <si>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</si>
  <si>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Abrigo de Ônibus - Rodovia Rural - 3,40 m x 6,00 m</t>
    </r>
  </si>
  <si>
    <r>
      <rPr>
        <sz val="7"/>
        <rFont val="Arial"/>
        <family val="2"/>
      </rPr>
      <t>Abrigo de Ônibus Urbano - Padrão reduzido - 2,40 x 6,00 m</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</si>
  <si>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</si>
  <si>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</si>
  <si>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</si>
  <si>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</si>
  <si>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</si>
  <si>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</si>
  <si>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</si>
  <si>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</si>
  <si>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</si>
  <si>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t>Calçada de concreto fck=15 MP, camurçado c/ argam. cimento e areia 1:4, lastro de brita e 8cm de concreto, incl. preparo da caixa e transp. da brita</t>
  </si>
  <si>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</si>
  <si>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</si>
  <si>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Cerca de arame farpado 8 fios com postes triangulares 10 x 200 cm, a cada 2,5 m, mourão de concreto 10 x 10 x 220 cm, a cada 50,0 m</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</si>
  <si>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</si>
  <si>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</si>
  <si>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Demolição de cerca de madeira com 4 fios</t>
    </r>
  </si>
  <si>
    <r>
      <rPr>
        <sz val="7"/>
        <rFont val="Arial"/>
        <family val="2"/>
      </rPr>
      <t>Demolição de edificações</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</si>
  <si>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</si>
  <si>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</si>
  <si>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</si>
  <si>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</si>
  <si>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</si>
  <si>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</si>
  <si>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</si>
  <si>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</si>
  <si>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</si>
  <si>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</si>
  <si>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</si>
  <si>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</si>
  <si>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Passeio pavimentado em blocos de concreto esp.=6cm, colorido, resistência 35 MPa, colchão 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</si>
  <si>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</si>
  <si>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</si>
  <si>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</si>
  <si>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</si>
  <si>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</si>
  <si>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</si>
  <si>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</si>
  <si>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</si>
  <si>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</si>
  <si>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</si>
  <si>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</si>
  <si>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</si>
  <si>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</si>
  <si>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t>Sistema cercamento tipo Gradil Nylofor 3DPintura Simples (preto, verde ou branco), #50x200m, fio 5,0mm, L=2,50m, H=2,03m, incl. forn./chumb. postes</t>
  </si>
  <si>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</si>
  <si>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</si>
  <si>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</si>
  <si>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</si>
  <si>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</si>
  <si>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</si>
  <si>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</si>
  <si>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</si>
  <si>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</si>
  <si>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</si>
  <si>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t>
    </r>
  </si>
  <si>
    <r>
      <rPr>
        <sz val="7"/>
        <rFont val="Arial"/>
        <family val="2"/>
      </rPr>
      <t>Hidrossemeadura simples em taludes</t>
    </r>
  </si>
  <si>
    <r>
      <rPr>
        <sz val="7"/>
        <rFont val="Arial"/>
        <family val="2"/>
      </rPr>
      <t>Hidrossemeadura simples em terrenos planos</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</si>
  <si>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</si>
  <si>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</si>
  <si>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</si>
  <si>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</si>
  <si>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Abraçadeira para fixação de semáforo em braço/coluna de diâmetro 101 ou 114 mm</t>
    </r>
  </si>
  <si>
    <r>
      <rPr>
        <sz val="7"/>
        <rFont val="Arial"/>
        <family val="2"/>
      </rPr>
      <t>Anteparo 3 x 300 mm, fornecimento e instalação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</si>
  <si>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</si>
  <si>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</si>
  <si>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</si>
  <si>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</si>
  <si>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</si>
  <si>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</si>
  <si>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</si>
  <si>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</si>
  <si>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Elementos de madeira para sinalização - cavaletes</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</si>
  <si>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</si>
  <si>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</si>
  <si>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</si>
  <si>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</si>
  <si>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</si>
  <si>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</si>
  <si>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</si>
  <si>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</si>
  <si>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</si>
  <si>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</si>
  <si>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</si>
  <si>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</si>
  <si>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</si>
  <si>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</si>
  <si>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Sinalização vertical com chapa revestida em película, inclusive suporte em madeira</t>
    </r>
  </si>
  <si>
    <r>
      <rPr>
        <sz val="7"/>
        <rFont val="Arial"/>
        <family val="2"/>
      </rPr>
      <t>Sonorizador</t>
    </r>
  </si>
  <si>
    <r>
      <rPr>
        <sz val="7"/>
        <rFont val="Arial"/>
        <family val="2"/>
      </rPr>
      <t>Suporte de placa de sinalização vertical em madeira de 1ª qualidade, pintada, fornecimento e 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</si>
  <si>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</si>
  <si>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</si>
  <si>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</si>
  <si>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</si>
  <si>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</si>
  <si>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Aluguel mensal de automóvel utilitário inclusive combustível, exclusive motorista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</si>
  <si>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</si>
  <si>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</si>
  <si>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</si>
  <si>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</si>
  <si>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</si>
  <si>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</si>
  <si>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</si>
  <si>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</si>
  <si>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</si>
  <si>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</si>
  <si>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</si>
  <si>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Demolição e remoção de estrutura de pavimento inclusive capa asfáltica</t>
    </r>
  </si>
  <si>
    <r>
      <rPr>
        <sz val="7"/>
        <rFont val="Arial"/>
        <family val="2"/>
      </rPr>
      <t>Desmatamento, destocamento e limpeza</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</si>
  <si>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</si>
  <si>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</si>
  <si>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</si>
  <si>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</si>
  <si>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</si>
  <si>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</si>
  <si>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</si>
  <si>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</si>
  <si>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</si>
  <si>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</si>
  <si>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</si>
  <si>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</si>
  <si>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</si>
  <si>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</si>
  <si>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</si>
  <si>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</si>
  <si>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</si>
  <si>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</si>
  <si>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</si>
  <si>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</si>
  <si>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</si>
  <si>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</si>
  <si>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</si>
  <si>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</si>
  <si>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</si>
  <si>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</si>
  <si>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</si>
  <si>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</si>
  <si>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</si>
  <si>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</si>
  <si>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</si>
  <si>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</si>
  <si>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</si>
  <si>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</si>
  <si>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</si>
  <si>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</si>
  <si>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</si>
  <si>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</si>
  <si>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</si>
  <si>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</si>
  <si>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</si>
  <si>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</si>
  <si>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</si>
  <si>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</si>
  <si>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</si>
  <si>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</si>
  <si>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</si>
  <si>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</si>
  <si>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Valeta em concreto fck=10,0 MPa, tudo incluído</t>
    </r>
  </si>
  <si>
    <r>
      <rPr>
        <sz val="7"/>
        <rFont val="Arial"/>
        <family val="2"/>
      </rPr>
      <t>Valeta não revestida</t>
    </r>
  </si>
  <si>
    <r>
      <rPr>
        <sz val="7"/>
        <rFont val="Arial"/>
        <family val="2"/>
      </rPr>
      <t>Aluguel mensal de barco de alumínio 4,20 m com motor 15 HP (equipamentos)</t>
    </r>
  </si>
  <si>
    <r>
      <rPr>
        <sz val="7"/>
        <rFont val="Arial"/>
        <family val="2"/>
      </rPr>
      <t>Arrasamento estaca concreto D = 0,80 m com martelete pneumático</t>
    </r>
  </si>
  <si>
    <r>
      <rPr>
        <sz val="7"/>
        <rFont val="Arial"/>
        <family val="2"/>
      </rPr>
      <t>Encamisamento metálico de estacas, diâmetro 380mm em chapa de 6.3mm, preenchido c/ 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</si>
  <si>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</si>
  <si>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</si>
  <si>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</si>
  <si>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</si>
  <si>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t>Estaca metálica, fornecimento, transporte, perdas, solda, emenda, corte e cravação de 2 TR-57</t>
  </si>
  <si>
    <t>Estaca metálica, fornecimento, transporte, perdas, solda, emenda, corte e cravação de 2 TR-68</t>
  </si>
  <si>
    <r>
      <rPr>
        <sz val="7"/>
        <rFont val="Arial"/>
        <family val="2"/>
      </rPr>
      <t>Estaca metálica simples exclusive fornecimento de trilhos</t>
    </r>
  </si>
  <si>
    <r>
      <rPr>
        <sz val="7"/>
        <rFont val="Arial"/>
        <family val="2"/>
      </rPr>
      <t>Estaca tipo Franki D = 520 mm</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</si>
  <si>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</si>
  <si>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</si>
  <si>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</si>
  <si>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</si>
  <si>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</si>
  <si>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</si>
  <si>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</si>
  <si>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</si>
  <si>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</si>
  <si>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Chapas de aço SAC 41 de 1/4" para passarelas, fornecimento, soldagem e montagem</t>
    </r>
  </si>
  <si>
    <r>
      <rPr>
        <sz val="7"/>
        <rFont val="Arial"/>
        <family val="2"/>
      </rPr>
      <t>Concreto estrutural usinado Fck=20 MPa, tudo incluído, inclusive bombeamento.</t>
    </r>
  </si>
  <si>
    <r>
      <rPr>
        <sz val="7"/>
        <rFont val="Arial"/>
        <family val="2"/>
      </rPr>
      <t>Concreto estrutural usinado Fck=25MPa, tudo incluído, inclusive bombeamento.</t>
    </r>
  </si>
  <si>
    <r>
      <rPr>
        <sz val="7"/>
        <rFont val="Arial"/>
        <family val="2"/>
      </rPr>
      <t>Concreto estrutural usinado Fck=30 MPa, tudo incluído, inclusive bombeamento.</t>
    </r>
  </si>
  <si>
    <r>
      <rPr>
        <sz val="7"/>
        <rFont val="Arial"/>
        <family val="2"/>
      </rPr>
      <t>Concreto estrutural usinado Fck=35 MPa, tudo incluído, inclusive bombeamento.</t>
    </r>
  </si>
  <si>
    <r>
      <rPr>
        <sz val="7"/>
        <rFont val="Arial"/>
        <family val="2"/>
      </rPr>
      <t>Concreto estrutural usinado Fck=40 MPa, tudo incluído, inclusive bombeamento.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</si>
  <si>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</si>
  <si>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</si>
  <si>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Conectores diâmetro 16mm (h=10cm), fornecimento e soldagem</t>
    </r>
  </si>
  <si>
    <r>
      <rPr>
        <sz val="7"/>
        <rFont val="Arial"/>
        <family val="2"/>
      </rPr>
      <t>Escoramento contínuo de cavas em estaca prancha de largura até 400 mm</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</si>
  <si>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</si>
  <si>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</si>
  <si>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Formas planas de madeira com 05 (cinco) utilizações (guarda-corpo de pontes), inclusive fornecimento e transportes das madeiras</t>
    </r>
  </si>
  <si>
    <r>
      <rPr>
        <sz val="7"/>
        <rFont val="Arial"/>
        <family val="2"/>
      </rPr>
      <t>Formas planas de madeirit meso e superestrutura sem reaproveitamento esp. = 14 mm, 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</si>
  <si>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</si>
  <si>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</si>
  <si>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Guarda corpo em toras de eucalipto conf. projeto</t>
    </r>
  </si>
  <si>
    <r>
      <rPr>
        <sz val="7"/>
        <rFont val="Arial"/>
        <family val="2"/>
      </rPr>
      <t>Guarda corpo padrão (tipo DNIT)</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</si>
  <si>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</si>
  <si>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</si>
  <si>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</si>
  <si>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</si>
  <si>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</si>
  <si>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Junta de dilatação elástica pré-moldada p/ concreto, tipo fungenband em perfil O-12 de PVC alta densidade, Uniontech ou equival. fornecim./colocação</t>
    </r>
  </si>
  <si>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</si>
  <si>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</si>
  <si>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</si>
  <si>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</si>
  <si>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</si>
  <si>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Ponte provisoria para movimentação de equipamentos de execução de fundação composta de passadiço de madeira sobre estacas de madeira</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</si>
  <si>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</si>
  <si>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</si>
  <si>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Tirante protendido em Aço GEWI 50/55 ou similar, diâmetro de 32mm</t>
    </r>
  </si>
  <si>
    <r>
      <rPr>
        <sz val="7"/>
        <rFont val="Arial"/>
        <family val="2"/>
      </rPr>
      <t>Aquisição de solo de jazida comercial (saibreira)</t>
    </r>
  </si>
  <si>
    <r>
      <rPr>
        <sz val="7"/>
        <rFont val="Arial"/>
        <family val="2"/>
      </rPr>
      <t>Bonificação de 15,28% sobre aquisição de materiais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</si>
  <si>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</si>
  <si>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</si>
  <si>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</si>
  <si>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</si>
  <si>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</si>
  <si>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</si>
  <si>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</si>
  <si>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</si>
  <si>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</si>
  <si>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</si>
  <si>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</si>
  <si>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</si>
  <si>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</si>
  <si>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</si>
  <si>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</si>
  <si>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Remoção de solos moles, incluindo carregamento mecânico com escavadeira hidráulica em Vias 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</si>
  <si>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</si>
  <si>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</si>
  <si>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Demolição e remoção de pavimento asfáltico em Vias Urbanas</t>
    </r>
  </si>
  <si>
    <r>
      <rPr>
        <sz val="7"/>
        <rFont val="Arial"/>
        <family val="2"/>
      </rPr>
      <t>Imprimação inclusive fornecimento e transporte comercial do material betuminoso em Vias Urbanas</t>
    </r>
  </si>
  <si>
    <r>
      <rPr>
        <sz val="7"/>
        <rFont val="Arial"/>
        <family val="2"/>
      </rPr>
      <t>Micro revestimento asfáltico à frio inclusive fornecimento e transporte comercial do material betuminoso, em Vias Urbanas</t>
    </r>
  </si>
  <si>
    <r>
      <rPr>
        <sz val="7"/>
        <rFont val="Arial"/>
        <family val="2"/>
      </rPr>
      <t>Pavimentação com paralelepípedo, colchão areia 5cm, inclusive fornecimento e transporte do paralelepípedo e areia, em 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</si>
  <si>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</si>
  <si>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</si>
  <si>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</si>
  <si>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</si>
  <si>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</si>
  <si>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</si>
  <si>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</si>
  <si>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Sub-base solo brita, 50% em peso, inclusive fornecimento e transporte da brita em Vias Urbanas</t>
    </r>
  </si>
  <si>
    <r>
      <rPr>
        <sz val="7"/>
        <rFont val="Arial"/>
        <family val="2"/>
      </rPr>
      <t>Alvenaria de bloco (39 x 19 x 19) cm espessura 19 cm em Vias Urbanas</t>
    </r>
  </si>
  <si>
    <r>
      <rPr>
        <sz val="7"/>
        <rFont val="Arial"/>
        <family val="2"/>
      </rPr>
      <t>Alvenaria de pedra  de mão (junta seca), inclusive transporte da pedra em Vias Urbanas</t>
    </r>
  </si>
  <si>
    <r>
      <rPr>
        <sz val="7"/>
        <rFont val="Arial"/>
        <family val="2"/>
      </rPr>
      <t>Alvenaria de pedra de mão argamassada (argamassa cimento areia 1:4) inclusive transporte da pedra de mão, em Vias 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</si>
  <si>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</si>
  <si>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</si>
  <si>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</si>
  <si>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</si>
  <si>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</si>
  <si>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</si>
  <si>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</si>
  <si>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</si>
  <si>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</si>
  <si>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</si>
  <si>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</si>
  <si>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</si>
  <si>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</si>
  <si>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</si>
  <si>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</si>
  <si>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Caiação de meio fios, sarjetas, etc. em Vias Urbanas</t>
    </r>
  </si>
  <si>
    <r>
      <rPr>
        <sz val="7"/>
        <rFont val="Arial"/>
        <family val="2"/>
      </rPr>
      <t>Caixa Boca de Lobo em bloco pré-moldado de concreto para diâm.=1,00m (1,30 x 1,30m) em Vias Urbanas</t>
    </r>
  </si>
  <si>
    <r>
      <rPr>
        <sz val="7"/>
        <rFont val="Arial"/>
        <family val="2"/>
      </rPr>
      <t>Caixa Boca de Lobo em bloco pré-moldado para diâm. = 0,60m (1,00 x 1,00m) CBL2 (Vias 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</si>
  <si>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</si>
  <si>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</si>
  <si>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</si>
  <si>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</si>
  <si>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</si>
  <si>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</si>
  <si>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</si>
  <si>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</si>
  <si>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</si>
  <si>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</si>
  <si>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</si>
  <si>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</si>
  <si>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</si>
  <si>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</si>
  <si>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</si>
  <si>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</si>
  <si>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</si>
  <si>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</si>
  <si>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</si>
  <si>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</si>
  <si>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</si>
  <si>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</si>
  <si>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</si>
  <si>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</si>
  <si>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</si>
  <si>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</si>
  <si>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</si>
  <si>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</si>
  <si>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</si>
  <si>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</si>
  <si>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</si>
  <si>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</si>
  <si>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Colchão drenante de brita 2 inclusive fornecimento, espalhamento, compactação e transporte da brita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</si>
  <si>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</si>
  <si>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</si>
  <si>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</si>
  <si>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</si>
  <si>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</si>
  <si>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Concreto estrutural fck = 30,0 MPa com micro-silica e Sikacrete BR ou equivalente em Vias 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</si>
  <si>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</si>
  <si>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</si>
  <si>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Concreto submerso fck = 20,0 MPa em Vias Urbanas</t>
    </r>
  </si>
  <si>
    <r>
      <rPr>
        <sz val="7"/>
        <rFont val="Arial"/>
        <family val="2"/>
      </rPr>
      <t>Corpo BDTC (grota) diâmetro 0,60 m CA-2 MF exclusive escavação e reaterro, inclusive transporte do tubo em Vias Urbanas</t>
    </r>
  </si>
  <si>
    <r>
      <rPr>
        <sz val="7"/>
        <rFont val="Arial"/>
        <family val="2"/>
      </rPr>
      <t>Corpo BDTC (grota) diâmetro 1,20 m CA-1 MF exclusive escavação e reaterro, inclusive transporte do tubo em Vias Urbanas</t>
    </r>
  </si>
  <si>
    <r>
      <rPr>
        <sz val="7"/>
        <rFont val="Arial"/>
        <family val="2"/>
      </rPr>
      <t>Corpo BDTC (grota) diâmetro 1,50 m CA-2 MF exclusive escavação e reaterro, inclusive transporte do tubo em Vias Urbanas</t>
    </r>
  </si>
  <si>
    <r>
      <rPr>
        <sz val="7"/>
        <rFont val="Arial"/>
        <family val="2"/>
      </rPr>
      <t>Corpo BSTC diâmetro 0,30 m C.S. PB inclusive escavação, reaterro e transporte do tubo em Vias Urbanas</t>
    </r>
  </si>
  <si>
    <r>
      <rPr>
        <sz val="7"/>
        <rFont val="Arial"/>
        <family val="2"/>
      </rPr>
      <t>Corpo BSTC (greide) diâmetro 0,40 m CA-1 MF inclusive escavação, reaterro e transporte do tubo em Vias Urbanas</t>
    </r>
  </si>
  <si>
    <r>
      <rPr>
        <sz val="7"/>
        <rFont val="Arial"/>
        <family val="2"/>
      </rPr>
      <t>Corpo BSTC (greide) diâmetro 0,40 m CA-2 MF inclusive escavação, reaterro e transporte do tubo em Vias Urbanas</t>
    </r>
  </si>
  <si>
    <r>
      <rPr>
        <sz val="7"/>
        <rFont val="Arial"/>
        <family val="2"/>
      </rPr>
      <t>Corpo BSTC (greide) diâmetro 0,80 m CA-1 PB inclusive escavação, reaterro e transporte do tubo em Vias Urbanas</t>
    </r>
  </si>
  <si>
    <r>
      <rPr>
        <sz val="7"/>
        <rFont val="Arial"/>
        <family val="2"/>
      </rPr>
      <t>Corpo BSTC (greide) diâmetro 1,20 m CA-2 PB inclusive escavação, reaterro e transporte do tubo em Vias Urbanas</t>
    </r>
  </si>
  <si>
    <r>
      <rPr>
        <sz val="7"/>
        <rFont val="Arial"/>
        <family val="2"/>
      </rPr>
      <t>Corpo BSTC (grota) diâmetro 0,80 m CA-1 PB exclusive escavação e reaterro, inclusive transporte do tubo em Vias Urbanas</t>
    </r>
  </si>
  <si>
    <r>
      <rPr>
        <sz val="7"/>
        <rFont val="Arial"/>
        <family val="2"/>
      </rPr>
      <t>Corpo BSTC (grota) diâmetro 1,00 m CA-2 PB exclusive escavação e reaterro, inclusive transporte do tubo em Vias Urbanas</t>
    </r>
  </si>
  <si>
    <r>
      <rPr>
        <sz val="7"/>
        <rFont val="Arial"/>
        <family val="2"/>
      </rPr>
      <t>Corpo BSTC (grota) diâmetro 1,20 m CA-3 MF exclusive escavação e reaterro, inclusive transporte do tubo em Vias Urbanas</t>
    </r>
  </si>
  <si>
    <r>
      <rPr>
        <sz val="7"/>
        <rFont val="Arial"/>
        <family val="2"/>
      </rPr>
      <t>Corpo BSTC (grota) diâmetro 1,50 m CA-1 MF exclusive escavação e reaterro, inclusive transporte do tubo em Vias Urbanas</t>
    </r>
  </si>
  <si>
    <r>
      <rPr>
        <sz val="7"/>
        <rFont val="Arial"/>
        <family val="2"/>
      </rPr>
      <t>Corpo BTTC (grota) diâmetro 0,60 m CA-1 PB exclusive escavação e reaterro, inclusive transporte do tubo em Vias Urbanas</t>
    </r>
  </si>
  <si>
    <r>
      <rPr>
        <sz val="7"/>
        <rFont val="Arial"/>
        <family val="2"/>
      </rPr>
      <t>Corpo BTTC (grota) diâmetro 1,00 m CA-2 PB exclusive escavação e reaterro, inclusive transporte do tubo em Vias Urbanas</t>
    </r>
  </si>
  <si>
    <r>
      <rPr>
        <sz val="7"/>
        <rFont val="Arial"/>
        <family val="2"/>
      </rPr>
      <t>Corpo BTTC (grota) diâmetro 1,20 m CA-3 MF exclusive escavação e reaterro, inclusive 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</si>
  <si>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</si>
  <si>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</si>
  <si>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</si>
  <si>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</si>
  <si>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</si>
  <si>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</si>
  <si>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</si>
  <si>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</si>
  <si>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</si>
  <si>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</si>
  <si>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</si>
  <si>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</si>
  <si>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</si>
  <si>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</si>
  <si>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</si>
  <si>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</si>
  <si>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</si>
  <si>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</si>
  <si>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</si>
  <si>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</si>
  <si>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</si>
  <si>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</si>
  <si>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</si>
  <si>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</si>
  <si>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</si>
  <si>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</si>
  <si>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</si>
  <si>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</si>
  <si>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</si>
  <si>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</si>
  <si>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</si>
  <si>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</si>
  <si>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</si>
  <si>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</si>
  <si>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</si>
  <si>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</si>
  <si>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</si>
  <si>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</si>
  <si>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</si>
  <si>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</si>
  <si>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</si>
  <si>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</si>
  <si>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</si>
  <si>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</si>
  <si>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</si>
  <si>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</si>
  <si>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Corte e esmerilhamento de pontas de tubo de ferro fundido DN 500 a 200mm em Vias 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</si>
  <si>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</si>
  <si>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</si>
  <si>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</si>
  <si>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</si>
  <si>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Deslocamento de cerca de tela galvanizada fio 12 malha 3" x 3",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</si>
  <si>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</si>
  <si>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</si>
  <si>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</si>
  <si>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Dreno Longitudinal tipo Trincheira Drenante, H = 0,90 m com tubo poroso tipo PEAD d =100 mm, incluindo esc. mat. 3ª cat. e transporte do tubo em Vias Urbanas</t>
    </r>
  </si>
  <si>
    <r>
      <rPr>
        <sz val="7"/>
        <rFont val="Arial"/>
        <family val="2"/>
      </rPr>
      <t>Dreno ou Barbacã em tubo PVC, diâmetro de 2" em Vias Urbanas</t>
    </r>
  </si>
  <si>
    <r>
      <rPr>
        <sz val="7"/>
        <rFont val="Arial"/>
        <family val="2"/>
      </rPr>
      <t>Dreno profundo com enchimento de brita e areia (1:1) escavação em material 2ª categoria, inclusive transporte da areia e da brita em Vias Urbanas</t>
    </r>
  </si>
  <si>
    <r>
      <rPr>
        <sz val="7"/>
        <rFont val="Arial"/>
        <family val="2"/>
      </rPr>
      <t>Dreno profundo D=0,20m com enchimento de brita e areia, escavação em material 1ª categoria, inclusive transporte da brita e da areia, em Vias Urbanas</t>
    </r>
  </si>
  <si>
    <t>Dreno profundo solo c/tubo PEAD perfur. D=100mm envolto geotêxtil não tecido RT16kn, preench.c/brita, inclus.transp.tubo exclus transp.brita V Urbanas</t>
  </si>
  <si>
    <r>
      <rPr>
        <sz val="7"/>
        <rFont val="Arial"/>
        <family val="2"/>
      </rPr>
      <t>Dreno sub-superficial rocha (h=0,55m) c/tubo PEAD perfur.d=100mm, env. geotêxtil RT-16, preenc.c/ brita, incl. transp. tubo, excl. transp brita-Vias Urb</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</si>
  <si>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</si>
  <si>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</si>
  <si>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</si>
  <si>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</si>
  <si>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</si>
  <si>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</si>
  <si>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</si>
  <si>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</si>
  <si>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</si>
  <si>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</si>
  <si>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</si>
  <si>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</si>
  <si>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</si>
  <si>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</si>
  <si>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</si>
  <si>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</si>
  <si>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</si>
  <si>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</si>
  <si>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</si>
  <si>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</si>
  <si>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</si>
  <si>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Escavação mecânica de valas em material de 1ª categoria, 3,00 a 4,50 m, c/ esgotamento, carga do material, transp. material p/ bota-fora -Vias Urbanas</t>
    </r>
  </si>
  <si>
    <r>
      <rPr>
        <sz val="7"/>
        <rFont val="Arial"/>
        <family val="2"/>
      </rPr>
      <t>Escavação mecânica de valas em 1ª categoria, profundidade de 4,50 a 6,00 m com esgotamento, transp. DMT=20km, descarga e espalhamento, em Vias Urbanas</t>
    </r>
  </si>
  <si>
    <r>
      <rPr>
        <sz val="7"/>
        <rFont val="Arial"/>
        <family val="2"/>
      </rPr>
      <t>Escavação mecânica em material de 1ª cat. H= 0,00 a 1,50 m, em Vias Urbanas</t>
    </r>
  </si>
  <si>
    <r>
      <rPr>
        <sz val="7"/>
        <rFont val="Arial"/>
        <family val="2"/>
      </rPr>
      <t>Escavação mecânica em material de 1ª cat. H= 1,50 a 3,00 m, em Vias Urbanas</t>
    </r>
  </si>
  <si>
    <r>
      <rPr>
        <sz val="7"/>
        <rFont val="Arial"/>
        <family val="2"/>
      </rPr>
      <t>Escavação mecânica em material de 1ª cat. H= 3,00 a 4,50 m, em Vias Urbanas</t>
    </r>
  </si>
  <si>
    <r>
      <rPr>
        <sz val="7"/>
        <rFont val="Arial"/>
        <family val="2"/>
      </rPr>
      <t>Escavação mecânica em material de 2ª cat. H= 0,00 a 1,50 m, em Vias Urbanas</t>
    </r>
  </si>
  <si>
    <t xml:space="preserve">Escavação mecânica em material de 2ª cat. H= 1,50 a 3,00 m, em Vias Urbanas </t>
  </si>
  <si>
    <r>
      <rPr>
        <sz val="7"/>
        <rFont val="Arial"/>
        <family val="2"/>
      </rPr>
      <t>Escavação mecânica em material de 2ª cat. H= 3,00 a 4,50 m, em Vias Urbanas</t>
    </r>
  </si>
  <si>
    <r>
      <rPr>
        <sz val="7"/>
        <rFont val="Arial"/>
        <family val="2"/>
      </rPr>
      <t>Escoramento de cavas e valas, inclusive fornecimento e transporte das madeiras, em Vias Urbanas</t>
    </r>
  </si>
  <si>
    <t>Forma especial de madeira para meio fio, inclusive fornecimento e transporte das madeiras, em Vias Urbanas</t>
  </si>
  <si>
    <r>
      <rPr>
        <sz val="7"/>
        <rFont val="Arial"/>
        <family val="2"/>
      </rPr>
      <t>Forma metálica para meio fio, em Vias Urbanas</t>
    </r>
  </si>
  <si>
    <r>
      <rPr>
        <sz val="7"/>
        <rFont val="Arial"/>
        <family val="2"/>
      </rPr>
      <t>Formas planas de madeira com 04 (quatro) reaproveitamentos, inclusive fornecimento e transporte das madeiras, em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</si>
  <si>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</si>
  <si>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</si>
  <si>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</si>
  <si>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</si>
  <si>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</si>
  <si>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</si>
  <si>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</si>
  <si>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</si>
  <si>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</si>
  <si>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Montagem e desmontagem de escoramento tubular normal, em obras de arte na densidade de 5m de tubo por m³ de escoramento em Vias Urbanas</t>
    </r>
  </si>
  <si>
    <r>
      <rPr>
        <sz val="7"/>
        <rFont val="Arial"/>
        <family val="2"/>
      </rPr>
      <t>Pedra de mão p/ (concreto ciclópico ou alvenaria) rocha paga em medição em Vias Urbanas</t>
    </r>
  </si>
  <si>
    <r>
      <rPr>
        <sz val="7"/>
        <rFont val="Arial"/>
        <family val="2"/>
      </rPr>
      <t>Pintura com nata de cimento em Vias 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</si>
  <si>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</si>
  <si>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</si>
  <si>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</si>
  <si>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</si>
  <si>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</si>
  <si>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</si>
  <si>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</si>
  <si>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</si>
  <si>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</si>
  <si>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Poço de visita (tubo D=1,00 m) H=2,10 m com tampão F.F.A.P., inclusive escavação e transporte do tampão,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</si>
  <si>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</si>
  <si>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</si>
  <si>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</si>
  <si>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</si>
  <si>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</si>
  <si>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</si>
  <si>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</si>
  <si>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</si>
  <si>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</si>
  <si>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</si>
  <si>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</si>
  <si>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</si>
  <si>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</si>
  <si>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</si>
  <si>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</si>
  <si>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</si>
  <si>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Sarjeta de concreto (STC - 02) calha triangular em corte/aterro, inclusive caiação, em Vias 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</si>
  <si>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</si>
  <si>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</si>
  <si>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</si>
  <si>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Tela de aço soldada Telcon Q-138 ou similar, fornecimento e assentamento em Vias Urbanas</t>
    </r>
  </si>
  <si>
    <t>Tela de proteção de segurança de PVC cor laranja com suporte  para sinalização de obras em Vias Urbanas</t>
  </si>
  <si>
    <r>
      <rPr>
        <sz val="7"/>
        <rFont val="Arial"/>
        <family val="2"/>
      </rPr>
      <t>Terminal de dreno de alívio de pavimento (DP - TDA - 01)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</si>
  <si>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</si>
  <si>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</si>
  <si>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</si>
  <si>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</si>
  <si>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</si>
  <si>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</si>
  <si>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</si>
  <si>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</si>
  <si>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</si>
  <si>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</si>
  <si>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 xml:space="preserve">Aluguel de container p/ escritório c/ ar condicionado e banheiro, isolam.térmico e acústico, 2
</t>
    </r>
    <r>
      <rPr>
        <sz val="7"/>
        <rFont val="Arial"/>
        <family val="2"/>
      </rPr>
      <t>luminárias, janela de vidro, tomada p/ comput. e telef.</t>
    </r>
  </si>
  <si>
    <t>Aluguel de container p/ escritório com ar condicionado, isolamento term/acust., 2 luminárias, janela de vidro, tomadas computador e telefone</t>
  </si>
  <si>
    <r>
      <rPr>
        <sz val="7"/>
        <rFont val="Arial"/>
        <family val="2"/>
      </rPr>
      <t>Aluguel de container para almoxarifado</t>
    </r>
  </si>
  <si>
    <r>
      <rPr>
        <sz val="7"/>
        <rFont val="Arial"/>
        <family val="2"/>
      </rPr>
      <t>Aluguel de container tipo refeitório simples, c/ 1 aparelho de ar condicionado, 2 luminárias e 2 janelas de vidro</t>
    </r>
  </si>
  <si>
    <r>
      <rPr>
        <sz val="7"/>
        <rFont val="Arial"/>
        <family val="2"/>
      </rPr>
      <t>Aluguel de container tipo refeitório (2 unidades acopladas), c/ 2 aparelhos de ar condicionado, 4 lumináriase 4 janelas de vidro</t>
    </r>
  </si>
  <si>
    <r>
      <rPr>
        <sz val="7"/>
        <rFont val="Arial"/>
        <family val="2"/>
      </rPr>
      <t>Aluguel de container tipo vestiário, 2 luminárias, piso especial e janela</t>
    </r>
  </si>
  <si>
    <r>
      <rPr>
        <sz val="7"/>
        <rFont val="Arial"/>
        <family val="2"/>
      </rPr>
      <t>Canaleta de concreto retangular com grelha em barra de aço</t>
    </r>
  </si>
  <si>
    <r>
      <rPr>
        <sz val="7"/>
        <rFont val="Arial"/>
        <family val="2"/>
      </rPr>
      <t>Cobertura nova de telhas onduladas de fibrocimento 6,0mm, inclusive cumeeiras e acessórios de fixação</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</si>
  <si>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</si>
  <si>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</si>
  <si>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</si>
  <si>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</si>
  <si>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</si>
  <si>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</si>
  <si>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</si>
  <si>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</si>
  <si>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</si>
  <si>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Sistema separador de água e óleo</t>
    </r>
  </si>
  <si>
    <t>Tapume madeira compensada resinada e= 12mm h=2,20m, estr. c/ mad reflorest., incl. montagem e pintura esmalte sintético (Custo adotado IOPES - código 020351)</t>
  </si>
  <si>
    <r>
      <rPr>
        <sz val="7"/>
        <rFont val="Arial"/>
        <family val="2"/>
      </rPr>
      <t>Administração Local  (valor mensal a calcular de acordo com a obra)</t>
    </r>
  </si>
  <si>
    <r>
      <rPr>
        <sz val="7"/>
        <rFont val="Arial"/>
        <family val="2"/>
      </rPr>
      <t>vb</t>
    </r>
  </si>
  <si>
    <r>
      <rPr>
        <sz val="8"/>
        <rFont val="Arial"/>
        <family val="2"/>
      </rPr>
      <t>DER-ES - Departamento de Edificações e de Rodovias do Espírito Santo</t>
    </r>
  </si>
  <si>
    <t>Custo referencial de serviços de transporte (sem bonificação)</t>
  </si>
  <si>
    <t>Tabela de preços       : 257 - Tabela Referencial de Preços Janeiro de 2023 sem Desoneração                                                                      Data base: Janeiro/2023</t>
  </si>
  <si>
    <t>X = DMT em Km                           X1 = DMT em Km (rodovia pavimentada)                                                         X2 = DMT em Km (rodovia não pavimentada)</t>
  </si>
  <si>
    <r>
      <rPr>
        <b/>
        <sz val="7"/>
        <rFont val="Arial"/>
        <family val="2"/>
      </rPr>
      <t>Fórmula de transporte (R$/T)</t>
    </r>
  </si>
  <si>
    <r>
      <rPr>
        <sz val="7"/>
        <rFont val="Arial"/>
        <family val="2"/>
      </rPr>
      <t>LOCAL COM DMT ATÉ 3,0 KM (Caminhão basculante)</t>
    </r>
  </si>
  <si>
    <r>
      <rPr>
        <sz val="7"/>
        <rFont val="Arial"/>
        <family val="2"/>
      </rPr>
      <t>1,530XP + 1,691XR + 2,684</t>
    </r>
  </si>
  <si>
    <r>
      <rPr>
        <sz val="7"/>
        <rFont val="Arial"/>
        <family val="2"/>
      </rPr>
      <t>LOCAL COM DMT DE 10,1 A 15,0 KM (Caminhão basculante)</t>
    </r>
  </si>
  <si>
    <r>
      <rPr>
        <sz val="7"/>
        <rFont val="Arial"/>
        <family val="2"/>
      </rPr>
      <t>1,055XP + 1,117XR + 2,374</t>
    </r>
  </si>
  <si>
    <r>
      <rPr>
        <sz val="7"/>
        <rFont val="Arial"/>
        <family val="2"/>
      </rPr>
      <t>LOCAL COM DMT DE 3,1 A 5,0 KM (Caminhão basculante)</t>
    </r>
  </si>
  <si>
    <r>
      <rPr>
        <sz val="7"/>
        <rFont val="Arial"/>
        <family val="2"/>
      </rPr>
      <t>1,372XP + 1,543XR + 2,572</t>
    </r>
  </si>
  <si>
    <r>
      <rPr>
        <sz val="7"/>
        <rFont val="Arial"/>
        <family val="2"/>
      </rPr>
      <t>LOCAL COM DMT DE 5,1 A 10,0 KM (Caminhão basculante)</t>
    </r>
  </si>
  <si>
    <r>
      <rPr>
        <sz val="7"/>
        <rFont val="Arial"/>
        <family val="2"/>
      </rPr>
      <t>1,185XP + 1,317XR + 2,469</t>
    </r>
  </si>
  <si>
    <r>
      <rPr>
        <sz val="7"/>
        <rFont val="Arial"/>
        <family val="2"/>
      </rPr>
      <t>Transporte de materiais para DMT acima de 15 KM (Caminhão basculante)</t>
    </r>
  </si>
  <si>
    <r>
      <rPr>
        <sz val="7"/>
        <rFont val="Arial"/>
        <family val="2"/>
      </rPr>
      <t>0,359XP + 0,381XR + 13,767</t>
    </r>
  </si>
  <si>
    <r>
      <rPr>
        <sz val="7"/>
        <rFont val="Arial"/>
        <family val="2"/>
      </rPr>
      <t>Transporte de Material Asfáltico (DNIT), inclusive BDI diferenciado</t>
    </r>
  </si>
  <si>
    <r>
      <rPr>
        <sz val="7"/>
        <rFont val="Arial"/>
        <family val="2"/>
      </rPr>
      <t>0,704XP + 0,833XR + 75,111</t>
    </r>
  </si>
  <si>
    <r>
      <rPr>
        <sz val="7"/>
        <rFont val="Arial"/>
        <family val="2"/>
      </rPr>
      <t>Transporte Local de Materiais (TR-101-01) (Vias urbanas - Caminhão basculante)</t>
    </r>
  </si>
  <si>
    <r>
      <rPr>
        <sz val="7"/>
        <rFont val="Arial"/>
        <family val="2"/>
      </rPr>
      <t>1,851XP + 2,468XR + 3,085</t>
    </r>
  </si>
  <si>
    <r>
      <rPr>
        <sz val="7"/>
        <rFont val="Arial"/>
        <family val="2"/>
      </rPr>
      <t>TR-201-00 (Comercial - Caminhão basculante)</t>
    </r>
  </si>
  <si>
    <r>
      <rPr>
        <sz val="7"/>
        <rFont val="Arial"/>
        <family val="2"/>
      </rPr>
      <t>1,185XP + 1,234XR + 4,939</t>
    </r>
  </si>
  <si>
    <r>
      <rPr>
        <sz val="7"/>
        <rFont val="Arial"/>
        <family val="2"/>
      </rPr>
      <t>TR-202-00 (Comercial - Caminhão basculante)</t>
    </r>
  </si>
  <si>
    <r>
      <rPr>
        <sz val="7"/>
        <rFont val="Arial"/>
        <family val="2"/>
      </rPr>
      <t>1,185XP + 1,234XR</t>
    </r>
  </si>
  <si>
    <r>
      <rPr>
        <sz val="7"/>
        <rFont val="Arial"/>
        <family val="2"/>
      </rPr>
      <t>TR-202-01 (Comercial - Caminhão basculante)</t>
    </r>
  </si>
  <si>
    <r>
      <rPr>
        <sz val="7"/>
        <rFont val="Arial"/>
        <family val="2"/>
      </rPr>
      <t>TR-203-00 (Comercial - Caminhão carroceria)</t>
    </r>
  </si>
  <si>
    <r>
      <rPr>
        <sz val="7"/>
        <rFont val="Arial"/>
        <family val="2"/>
      </rPr>
      <t>1,166XP + 1,212XR</t>
    </r>
  </si>
  <si>
    <r>
      <rPr>
        <sz val="7"/>
        <rFont val="Arial"/>
        <family val="2"/>
      </rPr>
      <t>TR-203-01 (Comercial - Caminhão carroceria)</t>
    </r>
  </si>
  <si>
    <r>
      <rPr>
        <sz val="7"/>
        <rFont val="Arial"/>
        <family val="2"/>
      </rPr>
      <t>TR-204-00 (Comercial - Carreta prancha)</t>
    </r>
  </si>
  <si>
    <r>
      <rPr>
        <sz val="7"/>
        <rFont val="Arial"/>
        <family val="2"/>
      </rPr>
      <t>1,886XP + 1,964XR</t>
    </r>
  </si>
  <si>
    <r>
      <rPr>
        <sz val="7"/>
        <rFont val="Arial"/>
        <family val="2"/>
      </rPr>
      <t>TR-204-01 (Comercial - Carreta com Prancha)</t>
    </r>
  </si>
  <si>
    <r>
      <rPr>
        <sz val="7"/>
        <rFont val="Arial"/>
        <family val="2"/>
      </rPr>
      <t>TR-301-00 (Massa Asfáltica)</t>
    </r>
  </si>
  <si>
    <r>
      <rPr>
        <sz val="7"/>
        <rFont val="Arial"/>
        <family val="2"/>
      </rPr>
      <t>1,783XP + 1,852XR + 13,719</t>
    </r>
  </si>
  <si>
    <t>Tabela de Custos Unitários Referenciais para Licitações de Obras Públicas</t>
  </si>
  <si>
    <r>
      <t>Órgão:</t>
    </r>
    <r>
      <rPr>
        <sz val="11"/>
        <color theme="1"/>
        <rFont val="Liberation Sans"/>
        <family val="2"/>
      </rPr>
      <t> DEPARTAMENTO DE EDIFICAÇÕES E DE RODOVIAS DO ESTADO DO ESPÍRITO SANTO</t>
    </r>
  </si>
  <si>
    <r>
      <t>Leis Sociais:</t>
    </r>
    <r>
      <rPr>
        <sz val="11"/>
        <color theme="1"/>
        <rFont val="Liberation Sans"/>
        <family val="2"/>
      </rPr>
      <t> 157,27 %</t>
    </r>
  </si>
  <si>
    <r>
      <t>BDI:</t>
    </r>
    <r>
      <rPr>
        <sz val="11"/>
        <color theme="1"/>
        <rFont val="Liberation Sans"/>
        <family val="2"/>
      </rPr>
      <t> 0 %</t>
    </r>
  </si>
  <si>
    <t>0101</t>
  </si>
  <si>
    <t>010101</t>
  </si>
  <si>
    <t>010106</t>
  </si>
  <si>
    <t>010108</t>
  </si>
  <si>
    <t>010111</t>
  </si>
  <si>
    <t>010115</t>
  </si>
  <si>
    <t>010117</t>
  </si>
  <si>
    <t>010118</t>
  </si>
  <si>
    <t>ENCANADOR (OFICIAL - SINDUSCON)</t>
  </si>
  <si>
    <t>010121</t>
  </si>
  <si>
    <t>010124</t>
  </si>
  <si>
    <t>010128</t>
  </si>
  <si>
    <t>LADRILHISTA (OFICIAL - SINDUSCON)</t>
  </si>
  <si>
    <t>010130</t>
  </si>
  <si>
    <t>010132</t>
  </si>
  <si>
    <t>010138</t>
  </si>
  <si>
    <t>PASTILHEIRO (OFICIAL - SINDUSCON)</t>
  </si>
  <si>
    <t>010139</t>
  </si>
  <si>
    <t>PEDREIRO (OFICIAL - SINDUSCON)</t>
  </si>
  <si>
    <t>010140</t>
  </si>
  <si>
    <t>PINTOR (OFICIAL - SINDUSCON)</t>
  </si>
  <si>
    <t>010144</t>
  </si>
  <si>
    <t>SERRALHEIRO (OFICIAL - SINDUSCON)</t>
  </si>
  <si>
    <t>010146</t>
  </si>
  <si>
    <t>010147</t>
  </si>
  <si>
    <t>SOLDADOR (OFICIAL - SINDUSCON)</t>
  </si>
  <si>
    <t>010150</t>
  </si>
  <si>
    <t>TELHADISTA (OFICIAL - SINDUSCON)</t>
  </si>
  <si>
    <t>010157</t>
  </si>
  <si>
    <t>OPERADOR DE MAQUINAS AUXILIARES (OPERADOR DE MAQUINAS PESADAS I - SINDICOPES)</t>
  </si>
  <si>
    <t>010233</t>
  </si>
  <si>
    <t>010235</t>
  </si>
  <si>
    <t>010237</t>
  </si>
  <si>
    <t>010260</t>
  </si>
  <si>
    <t>010278</t>
  </si>
  <si>
    <t>010281</t>
  </si>
  <si>
    <t>010282</t>
  </si>
  <si>
    <t>010285</t>
  </si>
  <si>
    <t>MOTORISTA III - VEICULO C/ CAPAC. CARGA ACIMA DE 12 TONELADAS</t>
  </si>
  <si>
    <t>010287</t>
  </si>
  <si>
    <t>OFICIAL DA CONSTRUÇÃO PESADA I</t>
  </si>
  <si>
    <t>OPERADOR DE MAQUINAS PESADAS II - SINDICOPES</t>
  </si>
  <si>
    <t>0204</t>
  </si>
  <si>
    <t>020416</t>
  </si>
  <si>
    <t>020437</t>
  </si>
  <si>
    <t>020463</t>
  </si>
  <si>
    <t>020468</t>
  </si>
  <si>
    <t>0205</t>
  </si>
  <si>
    <t>020503</t>
  </si>
  <si>
    <t>020505</t>
  </si>
  <si>
    <t>020508</t>
  </si>
  <si>
    <t>020509</t>
  </si>
  <si>
    <t>020510</t>
  </si>
  <si>
    <t>020514</t>
  </si>
  <si>
    <t>020517</t>
  </si>
  <si>
    <t>020518</t>
  </si>
  <si>
    <t>020519</t>
  </si>
  <si>
    <t>020520</t>
  </si>
  <si>
    <t>020521</t>
  </si>
  <si>
    <t>020522</t>
  </si>
  <si>
    <t>020524</t>
  </si>
  <si>
    <t>020553</t>
  </si>
  <si>
    <t>020554</t>
  </si>
  <si>
    <t>020567</t>
  </si>
  <si>
    <t>020571</t>
  </si>
  <si>
    <t>020572</t>
  </si>
  <si>
    <t>020578</t>
  </si>
  <si>
    <t>020580</t>
  </si>
  <si>
    <t>020584</t>
  </si>
  <si>
    <t>020588</t>
  </si>
  <si>
    <t>020732</t>
  </si>
  <si>
    <t>020746</t>
  </si>
  <si>
    <t>0209</t>
  </si>
  <si>
    <t>020910</t>
  </si>
  <si>
    <t>020975</t>
  </si>
  <si>
    <t>020977</t>
  </si>
  <si>
    <t>020982</t>
  </si>
  <si>
    <t>020985</t>
  </si>
  <si>
    <t>020987</t>
  </si>
  <si>
    <t>020988</t>
  </si>
  <si>
    <t>0210</t>
  </si>
  <si>
    <t>021005</t>
  </si>
  <si>
    <t>021009</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</si>
  <si>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</si>
  <si>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</si>
  <si>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</si>
  <si>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</si>
  <si>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</si>
  <si>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</si>
  <si>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</si>
  <si>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</si>
  <si>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</si>
  <si>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</si>
  <si>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</si>
  <si>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</si>
  <si>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</si>
  <si>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</si>
  <si>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</si>
  <si>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</si>
  <si>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</si>
  <si>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</si>
  <si>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</si>
  <si>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</si>
  <si>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</si>
  <si>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</si>
  <si>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</si>
  <si>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</si>
  <si>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</si>
  <si>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</si>
  <si>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</si>
  <si>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</si>
  <si>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</si>
  <si>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</si>
  <si>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</si>
  <si>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</si>
  <si>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</si>
  <si>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</si>
  <si>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</si>
  <si>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</si>
  <si>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</si>
  <si>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</si>
  <si>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</si>
  <si>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</si>
  <si>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</si>
  <si>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</si>
  <si>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</si>
  <si>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</si>
  <si>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</si>
  <si>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</si>
  <si>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</si>
  <si>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BLOCO CERÂMICO 08 FUROS 09X19X19CM - PRAÇA VITÓRIA</t>
  </si>
  <si>
    <t>022586</t>
  </si>
  <si>
    <t>BLOCO CERÂMICO 08 FUROS 09X19X19CM - DA FABRICA</t>
  </si>
  <si>
    <t>0230</t>
  </si>
  <si>
    <t>023010</t>
  </si>
  <si>
    <t>023015</t>
  </si>
  <si>
    <t>0235</t>
  </si>
  <si>
    <t>023501</t>
  </si>
  <si>
    <t>023503</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</si>
  <si>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</si>
  <si>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</si>
  <si>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</si>
  <si>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</si>
  <si>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</si>
  <si>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</si>
  <si>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</si>
  <si>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</si>
  <si>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</si>
  <si>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</si>
  <si>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</si>
  <si>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</si>
  <si>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</si>
  <si>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</si>
  <si>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</si>
  <si>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</si>
  <si>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</si>
  <si>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</si>
  <si>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</si>
  <si>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</si>
  <si>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</si>
  <si>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</si>
  <si>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</si>
  <si>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</si>
  <si>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</si>
  <si>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</si>
  <si>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</si>
  <si>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</si>
  <si>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</si>
  <si>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</si>
  <si>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</si>
  <si>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</si>
  <si>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</si>
  <si>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</si>
  <si>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</si>
  <si>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</si>
  <si>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</si>
  <si>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</si>
  <si>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</si>
  <si>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</si>
  <si>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026546</t>
  </si>
  <si>
    <t>026548</t>
  </si>
  <si>
    <t>026549</t>
  </si>
  <si>
    <t>026550</t>
  </si>
  <si>
    <t>026551</t>
  </si>
  <si>
    <t>026552</t>
  </si>
  <si>
    <t>026554</t>
  </si>
  <si>
    <t>026560</t>
  </si>
  <si>
    <t>026563</t>
  </si>
  <si>
    <t>026566</t>
  </si>
  <si>
    <t>026569</t>
  </si>
  <si>
    <t>026570</t>
  </si>
  <si>
    <t>026573</t>
  </si>
  <si>
    <t>026581</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</si>
  <si>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</si>
  <si>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</si>
  <si>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</si>
  <si>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</si>
  <si>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</si>
  <si>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</si>
  <si>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</si>
  <si>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</si>
  <si>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</si>
  <si>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</si>
  <si>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</si>
  <si>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</si>
  <si>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</si>
  <si>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</si>
  <si>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</si>
  <si>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</si>
  <si>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</si>
  <si>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</si>
  <si>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</si>
  <si>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</si>
  <si>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</si>
  <si>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</si>
  <si>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</si>
  <si>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</si>
  <si>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</si>
  <si>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</si>
  <si>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</si>
  <si>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</si>
  <si>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</si>
  <si>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</si>
  <si>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</si>
  <si>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</si>
  <si>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</si>
  <si>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</si>
  <si>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</si>
  <si>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</si>
  <si>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</si>
  <si>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</si>
  <si>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</si>
  <si>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</si>
  <si>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</si>
  <si>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</si>
  <si>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</si>
  <si>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</si>
  <si>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</si>
  <si>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</si>
  <si>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</si>
  <si>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</si>
  <si>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</si>
  <si>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</si>
  <si>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</si>
  <si>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</si>
  <si>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</si>
  <si>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</si>
  <si>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</si>
  <si>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</si>
  <si>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</si>
  <si>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</si>
  <si>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</si>
  <si>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</si>
  <si>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028183</t>
  </si>
  <si>
    <t>0282</t>
  </si>
  <si>
    <t>028267</t>
  </si>
  <si>
    <t>028270</t>
  </si>
  <si>
    <t>028273</t>
  </si>
  <si>
    <t>0290</t>
  </si>
  <si>
    <t>029028</t>
  </si>
  <si>
    <t>029050</t>
  </si>
  <si>
    <t>029093</t>
  </si>
  <si>
    <t>029094</t>
  </si>
  <si>
    <t>0291</t>
  </si>
  <si>
    <t>029156</t>
  </si>
  <si>
    <t>0292</t>
  </si>
  <si>
    <t>029204</t>
  </si>
  <si>
    <t>029220</t>
  </si>
  <si>
    <t>029221</t>
  </si>
  <si>
    <t>0293</t>
  </si>
  <si>
    <t>029337</t>
  </si>
  <si>
    <t>030106</t>
  </si>
  <si>
    <t>030152</t>
  </si>
  <si>
    <t>030172</t>
  </si>
  <si>
    <t>030173</t>
  </si>
  <si>
    <t>030174</t>
  </si>
  <si>
    <t>030175</t>
  </si>
  <si>
    <t>030191</t>
  </si>
  <si>
    <t>030212</t>
  </si>
  <si>
    <t>030213</t>
  </si>
  <si>
    <t>030217</t>
  </si>
  <si>
    <t>030233</t>
  </si>
  <si>
    <t>030257</t>
  </si>
  <si>
    <t>030261</t>
  </si>
  <si>
    <t>030263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</si>
  <si>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</si>
  <si>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</si>
  <si>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</si>
  <si>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</si>
  <si>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</si>
  <si>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</si>
  <si>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</si>
  <si>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</si>
  <si>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</si>
  <si>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</si>
  <si>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</si>
  <si>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</si>
  <si>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</si>
  <si>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</si>
  <si>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</si>
  <si>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</si>
  <si>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</si>
  <si>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</si>
  <si>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</si>
  <si>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</si>
  <si>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</si>
  <si>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</si>
  <si>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</si>
  <si>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</si>
  <si>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</si>
  <si>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</si>
  <si>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</si>
  <si>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</si>
  <si>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</si>
  <si>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</si>
  <si>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</si>
  <si>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</si>
  <si>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</si>
  <si>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</si>
  <si>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</si>
  <si>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</si>
  <si>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</si>
  <si>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</si>
  <si>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</si>
  <si>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</si>
  <si>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</si>
  <si>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</si>
  <si>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</si>
  <si>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</si>
  <si>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</si>
  <si>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</si>
  <si>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</si>
  <si>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</si>
  <si>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</si>
  <si>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</si>
  <si>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</si>
  <si>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</si>
  <si>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</si>
  <si>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</si>
  <si>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0332</t>
  </si>
  <si>
    <t>ESQUADRIAS METÁLICAS (CONT)</t>
  </si>
  <si>
    <t>033245</t>
  </si>
  <si>
    <t>PORTAO ABRIR NYLOFOR-3D L=1.00M H=2.43M</t>
  </si>
  <si>
    <t>0335</t>
  </si>
  <si>
    <t>033503</t>
  </si>
  <si>
    <t>033506</t>
  </si>
  <si>
    <t>033511</t>
  </si>
  <si>
    <t>033518</t>
  </si>
  <si>
    <t>033556</t>
  </si>
  <si>
    <t>033599</t>
  </si>
  <si>
    <t>0338</t>
  </si>
  <si>
    <t>033851</t>
  </si>
  <si>
    <t>PORTAO CORRER NYLOFOR 3D 3.50X2.43M, KIT COMPLETO</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</si>
  <si>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</si>
  <si>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</si>
  <si>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</si>
  <si>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</si>
  <si>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</si>
  <si>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</si>
  <si>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</si>
  <si>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</si>
  <si>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</si>
  <si>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</si>
  <si>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</si>
  <si>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</si>
  <si>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</si>
  <si>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</si>
  <si>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</si>
  <si>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</si>
  <si>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</si>
  <si>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</si>
  <si>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</si>
  <si>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</si>
  <si>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</si>
  <si>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</si>
  <si>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</si>
  <si>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</si>
  <si>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</si>
  <si>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</si>
  <si>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</si>
  <si>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</si>
  <si>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</si>
  <si>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</si>
  <si>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</si>
  <si>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</si>
  <si>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</si>
  <si>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</si>
  <si>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</si>
  <si>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</si>
  <si>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</si>
  <si>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</si>
  <si>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</si>
  <si>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</si>
  <si>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</si>
  <si>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</si>
  <si>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</si>
  <si>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</si>
  <si>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</si>
  <si>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0369</t>
  </si>
  <si>
    <t>036991</t>
  </si>
  <si>
    <t>LIXA DE MADEIRA GRAO 220 - NORTON OU EQUIVALENTE</t>
  </si>
  <si>
    <t>0370</t>
  </si>
  <si>
    <t>037009</t>
  </si>
  <si>
    <t>037013</t>
  </si>
  <si>
    <t>037043</t>
  </si>
  <si>
    <t>037057</t>
  </si>
  <si>
    <t>037090</t>
  </si>
  <si>
    <t>0371</t>
  </si>
  <si>
    <t>037103</t>
  </si>
  <si>
    <t>0375</t>
  </si>
  <si>
    <t>037502</t>
  </si>
  <si>
    <t>037509</t>
  </si>
  <si>
    <t>037513</t>
  </si>
  <si>
    <t>037514</t>
  </si>
  <si>
    <t>037517</t>
  </si>
  <si>
    <t>037519</t>
  </si>
  <si>
    <t>037564</t>
  </si>
  <si>
    <t>037566</t>
  </si>
  <si>
    <t>0377</t>
  </si>
  <si>
    <t>037733</t>
  </si>
  <si>
    <t>0380</t>
  </si>
  <si>
    <t>038001</t>
  </si>
  <si>
    <t>AGUARRAS MINERAL</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</si>
  <si>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</si>
  <si>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</si>
  <si>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</si>
  <si>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</si>
  <si>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</si>
  <si>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</si>
  <si>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</si>
  <si>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</si>
  <si>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</si>
  <si>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</si>
  <si>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</si>
  <si>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</si>
  <si>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</si>
  <si>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</si>
  <si>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</si>
  <si>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</si>
  <si>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</si>
  <si>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</si>
  <si>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0381</t>
  </si>
  <si>
    <t>VERNIZES E OUTROS MATERIAIS PARA PINTURA (CONT.)</t>
  </si>
  <si>
    <t>038182</t>
  </si>
  <si>
    <t>DILUENTE P/ TINTA EPÓXI</t>
  </si>
  <si>
    <t>0385</t>
  </si>
  <si>
    <t>038509</t>
  </si>
  <si>
    <t>038511</t>
  </si>
  <si>
    <t>0390</t>
  </si>
  <si>
    <t>039002</t>
  </si>
  <si>
    <t>039013</t>
  </si>
  <si>
    <t>039021</t>
  </si>
  <si>
    <t>039075</t>
  </si>
  <si>
    <t>039089</t>
  </si>
  <si>
    <t>039090</t>
  </si>
  <si>
    <t>0391</t>
  </si>
  <si>
    <t>039113</t>
  </si>
  <si>
    <t>039114</t>
  </si>
  <si>
    <t>039115</t>
  </si>
  <si>
    <t>039123</t>
  </si>
  <si>
    <t>039125</t>
  </si>
  <si>
    <t>039165</t>
  </si>
  <si>
    <t>0395</t>
  </si>
  <si>
    <t>039515</t>
  </si>
  <si>
    <t>039573</t>
  </si>
  <si>
    <t>GRADIL FECHAMENTO NYLOFOR-3D-H=2.03M, KIT COMPLETO - PINTURA ELETROSTATICA - FIO 5MM</t>
  </si>
  <si>
    <t>0398</t>
  </si>
  <si>
    <t>039841</t>
  </si>
  <si>
    <t>0401</t>
  </si>
  <si>
    <t>040102</t>
  </si>
  <si>
    <t>040140</t>
  </si>
  <si>
    <t>040211</t>
  </si>
  <si>
    <t>040264</t>
  </si>
  <si>
    <t>040303</t>
  </si>
  <si>
    <t>040304</t>
  </si>
  <si>
    <t>040305</t>
  </si>
  <si>
    <t>040306</t>
  </si>
  <si>
    <t>040401</t>
  </si>
  <si>
    <t>0405</t>
  </si>
  <si>
    <t>040504</t>
  </si>
  <si>
    <t>040522</t>
  </si>
  <si>
    <t>040523</t>
  </si>
  <si>
    <t>040524</t>
  </si>
  <si>
    <t>040612</t>
  </si>
  <si>
    <t>040974</t>
  </si>
  <si>
    <t>0410</t>
  </si>
  <si>
    <t>041054</t>
  </si>
  <si>
    <t>041055</t>
  </si>
  <si>
    <t>041056</t>
  </si>
  <si>
    <t>041058</t>
  </si>
  <si>
    <t>0411</t>
  </si>
  <si>
    <t>041106</t>
  </si>
  <si>
    <t>0415</t>
  </si>
  <si>
    <t>041520</t>
  </si>
  <si>
    <t>041528</t>
  </si>
  <si>
    <t>041530</t>
  </si>
  <si>
    <t>041533</t>
  </si>
  <si>
    <t>041536</t>
  </si>
  <si>
    <t>041537</t>
  </si>
  <si>
    <t>041542</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</si>
  <si>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</si>
  <si>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</si>
  <si>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</si>
  <si>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</si>
  <si>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</si>
  <si>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</si>
  <si>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</si>
  <si>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</si>
  <si>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</si>
  <si>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</si>
  <si>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</si>
  <si>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</si>
  <si>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</si>
  <si>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</si>
  <si>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</si>
  <si>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</si>
  <si>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</si>
  <si>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</si>
  <si>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</si>
  <si>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042051</t>
  </si>
  <si>
    <t>042052</t>
  </si>
  <si>
    <t>042087</t>
  </si>
  <si>
    <t>042090</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</si>
  <si>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</si>
  <si>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</si>
  <si>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</si>
  <si>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</si>
  <si>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</si>
  <si>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</si>
  <si>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</si>
  <si>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</si>
  <si>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</si>
  <si>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</si>
  <si>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</si>
  <si>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</si>
  <si>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</si>
  <si>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</si>
  <si>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</si>
  <si>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</si>
  <si>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</si>
  <si>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</si>
  <si>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</si>
  <si>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</si>
  <si>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</si>
  <si>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</si>
  <si>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</si>
  <si>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</si>
  <si>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</si>
  <si>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</si>
  <si>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</si>
  <si>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</si>
  <si>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</si>
  <si>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</si>
  <si>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</si>
  <si>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</si>
  <si>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</si>
  <si>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</si>
  <si>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</si>
  <si>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</si>
  <si>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</si>
  <si>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</si>
  <si>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</si>
  <si>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</si>
  <si>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</si>
  <si>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043015</t>
  </si>
  <si>
    <t>043016</t>
  </si>
  <si>
    <t>043023</t>
  </si>
  <si>
    <t>043036</t>
  </si>
  <si>
    <t>043038</t>
  </si>
  <si>
    <t>043039</t>
  </si>
  <si>
    <t>043040</t>
  </si>
  <si>
    <t>043041</t>
  </si>
  <si>
    <t>043044</t>
  </si>
  <si>
    <t>043055</t>
  </si>
  <si>
    <t>043059</t>
  </si>
  <si>
    <t>0431</t>
  </si>
  <si>
    <t>043113</t>
  </si>
  <si>
    <t>043127</t>
  </si>
  <si>
    <t>043137</t>
  </si>
  <si>
    <t>043149</t>
  </si>
  <si>
    <t>CABO DE COBRE TERMOPLÁSTICO (PVC) FLEXÍVEL ISOLADO 0,60/1KV, ANTI-CHAMA, HEPR 90ºC ? 4X4,0MM2</t>
  </si>
  <si>
    <t>043150</t>
  </si>
  <si>
    <t>CABO DE COBRE TERMOPLÁSTICO (PVC) FLEXÍVEL ISOLADO 0,60/1KV, ANTI-CHAMA, HEPR 90ºC ? 4X16,0MM2</t>
  </si>
  <si>
    <t>043160</t>
  </si>
  <si>
    <t>043174</t>
  </si>
  <si>
    <t>043175</t>
  </si>
  <si>
    <t>043180</t>
  </si>
  <si>
    <t>043188</t>
  </si>
  <si>
    <t>CABO DE COBRE TERMOPLÁSTICO (PVC) FLEXÍVEL ISOLADO 0,60/1KV, ANTI-CHAMA, HEPR 90ºC ? 3X4,0MM2</t>
  </si>
  <si>
    <t>043190</t>
  </si>
  <si>
    <t>043193</t>
  </si>
  <si>
    <t>043194</t>
  </si>
  <si>
    <t>043199</t>
  </si>
  <si>
    <t>0432</t>
  </si>
  <si>
    <t>043204</t>
  </si>
  <si>
    <t>043205</t>
  </si>
  <si>
    <t>043206</t>
  </si>
  <si>
    <t>043236</t>
  </si>
  <si>
    <t>043243</t>
  </si>
  <si>
    <t>043253</t>
  </si>
  <si>
    <t>043287</t>
  </si>
  <si>
    <t>0433</t>
  </si>
  <si>
    <t>043387</t>
  </si>
  <si>
    <t>0434</t>
  </si>
  <si>
    <t>043406</t>
  </si>
  <si>
    <t>CABO DE COBRE TERMOPLÁSTICO (PVC) FLEXÍVEL ISOLADO 0,60/1KV, ANTI-CHAMA, HEPR 90ºC ? 2X2,5MM2</t>
  </si>
  <si>
    <t>043441</t>
  </si>
  <si>
    <t>043496</t>
  </si>
  <si>
    <t>CABO DE COBRE TERMOPLÁSTICO (PVC) FLEXÍVEL ISOLADO 0,60/1KV, ANTI-CHAMA, HEPR 90ºC ? 3X2,5MM2</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</si>
  <si>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</si>
  <si>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</si>
  <si>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</si>
  <si>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</si>
  <si>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</si>
  <si>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</si>
  <si>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</si>
  <si>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</si>
  <si>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</si>
  <si>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</si>
  <si>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</si>
  <si>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</si>
  <si>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</si>
  <si>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</si>
  <si>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</si>
  <si>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</si>
  <si>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</si>
  <si>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</si>
  <si>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</si>
  <si>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</si>
  <si>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</si>
  <si>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</si>
  <si>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044562</t>
  </si>
  <si>
    <t>044582</t>
  </si>
  <si>
    <t>0446</t>
  </si>
  <si>
    <t>044624</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</si>
  <si>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</si>
  <si>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</si>
  <si>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</si>
  <si>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</si>
  <si>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</si>
  <si>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</si>
  <si>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</si>
  <si>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</si>
  <si>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</si>
  <si>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</si>
  <si>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</si>
  <si>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</si>
  <si>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</si>
  <si>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</si>
  <si>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</si>
  <si>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</si>
  <si>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</si>
  <si>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</si>
  <si>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</si>
  <si>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0447</t>
  </si>
  <si>
    <t>044711</t>
  </si>
  <si>
    <t>044712</t>
  </si>
  <si>
    <t>044714</t>
  </si>
  <si>
    <t>044715</t>
  </si>
  <si>
    <t>044734</t>
  </si>
  <si>
    <t>044740</t>
  </si>
  <si>
    <t>044760</t>
  </si>
  <si>
    <t>044781</t>
  </si>
  <si>
    <t>044793</t>
  </si>
  <si>
    <t>0448</t>
  </si>
  <si>
    <t>044805</t>
  </si>
  <si>
    <t>044808</t>
  </si>
  <si>
    <t>044833</t>
  </si>
  <si>
    <t>044851</t>
  </si>
  <si>
    <t>044852</t>
  </si>
  <si>
    <t>044871</t>
  </si>
  <si>
    <t>0449</t>
  </si>
  <si>
    <t>044905</t>
  </si>
  <si>
    <t>044924</t>
  </si>
  <si>
    <t>044951</t>
  </si>
  <si>
    <t>044960</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</si>
  <si>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</si>
  <si>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</si>
  <si>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</si>
  <si>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</si>
  <si>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</si>
  <si>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</si>
  <si>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</si>
  <si>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</si>
  <si>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</si>
  <si>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</si>
  <si>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</si>
  <si>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</si>
  <si>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</si>
  <si>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</si>
  <si>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</si>
  <si>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</si>
  <si>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</si>
  <si>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</si>
  <si>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</si>
  <si>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</si>
  <si>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</si>
  <si>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</si>
  <si>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</si>
  <si>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</si>
  <si>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</si>
  <si>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</si>
  <si>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</si>
  <si>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</si>
  <si>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</si>
  <si>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</si>
  <si>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</si>
  <si>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</si>
  <si>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</si>
  <si>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</si>
  <si>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046027</t>
  </si>
  <si>
    <t>RELE FOTOCONTROLADOR T2 AN2000 LN PP TECNOWATT/EQUIV</t>
  </si>
  <si>
    <t>046028</t>
  </si>
  <si>
    <t>0465</t>
  </si>
  <si>
    <t>046504</t>
  </si>
  <si>
    <t>046506</t>
  </si>
  <si>
    <t>046509</t>
  </si>
  <si>
    <t>046513</t>
  </si>
  <si>
    <t>046524</t>
  </si>
  <si>
    <t>046525</t>
  </si>
  <si>
    <t>0466</t>
  </si>
  <si>
    <t>046636</t>
  </si>
  <si>
    <t>046656</t>
  </si>
  <si>
    <t>046689</t>
  </si>
  <si>
    <t>SUPORTE SIMPLES PARA TOPO DE POSTE DIAMETRO 110 - 114MM (ILUMINAÇÃO PÚBLICA) REF FORT LIGHT - REPUME - FORTE NOBRE OU EQUIV</t>
  </si>
  <si>
    <t>0469</t>
  </si>
  <si>
    <t>046947</t>
  </si>
  <si>
    <t>046986</t>
  </si>
  <si>
    <t>0471</t>
  </si>
  <si>
    <t>047160</t>
  </si>
  <si>
    <t>0472</t>
  </si>
  <si>
    <t>047239</t>
  </si>
  <si>
    <t>047270</t>
  </si>
  <si>
    <t>047271</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</si>
  <si>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</si>
  <si>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</si>
  <si>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</si>
  <si>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</si>
  <si>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</si>
  <si>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</si>
  <si>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</si>
  <si>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</si>
  <si>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</si>
  <si>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</si>
  <si>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</si>
  <si>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</si>
  <si>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</si>
  <si>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</si>
  <si>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</si>
  <si>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</si>
  <si>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</si>
  <si>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</si>
  <si>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</si>
  <si>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</si>
  <si>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</si>
  <si>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</si>
  <si>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</si>
  <si>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</si>
  <si>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</si>
  <si>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</si>
  <si>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</si>
  <si>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</si>
  <si>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</si>
  <si>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</si>
  <si>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048053</t>
  </si>
  <si>
    <t>048054</t>
  </si>
  <si>
    <t>048055</t>
  </si>
  <si>
    <t>048056</t>
  </si>
  <si>
    <t>048057</t>
  </si>
  <si>
    <t>048064</t>
  </si>
  <si>
    <t>048067</t>
  </si>
  <si>
    <t>FIXADOR OMEGA EM LATAO PARA CABOS 35 MM² FURO DE 5MM</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</si>
  <si>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</si>
  <si>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</si>
  <si>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</si>
  <si>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</si>
  <si>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</si>
  <si>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</si>
  <si>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</si>
  <si>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</si>
  <si>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</si>
  <si>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</si>
  <si>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</si>
  <si>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</si>
  <si>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</si>
  <si>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</si>
  <si>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</si>
  <si>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</si>
  <si>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</si>
  <si>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</si>
  <si>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</si>
  <si>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</si>
  <si>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</si>
  <si>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</si>
  <si>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</si>
  <si>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</si>
  <si>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</si>
  <si>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</si>
  <si>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</si>
  <si>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</si>
  <si>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</si>
  <si>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</si>
  <si>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</si>
  <si>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</si>
  <si>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</si>
  <si>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</si>
  <si>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</si>
  <si>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</si>
  <si>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</si>
  <si>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</si>
  <si>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</si>
  <si>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</si>
  <si>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</si>
  <si>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</si>
  <si>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</si>
  <si>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</si>
  <si>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</si>
  <si>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</si>
  <si>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</si>
  <si>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</si>
  <si>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</si>
  <si>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</si>
  <si>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</si>
  <si>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</si>
  <si>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</si>
  <si>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</si>
  <si>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</si>
  <si>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</si>
  <si>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</si>
  <si>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</si>
  <si>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</si>
  <si>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</si>
  <si>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</si>
  <si>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</si>
  <si>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</si>
  <si>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</si>
  <si>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</si>
  <si>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</si>
  <si>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</si>
  <si>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</si>
  <si>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</si>
  <si>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</si>
  <si>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</si>
  <si>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049028</t>
  </si>
  <si>
    <t>049064</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</si>
  <si>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</si>
  <si>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</si>
  <si>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</si>
  <si>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</si>
  <si>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</si>
  <si>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</si>
  <si>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</si>
  <si>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</si>
  <si>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</si>
  <si>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</si>
  <si>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</si>
  <si>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</si>
  <si>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</si>
  <si>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</si>
  <si>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</si>
  <si>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</si>
  <si>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</si>
  <si>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</si>
  <si>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</si>
  <si>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</si>
  <si>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</si>
  <si>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</si>
  <si>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</si>
  <si>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</si>
  <si>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</si>
  <si>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</si>
  <si>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</si>
  <si>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</si>
  <si>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</si>
  <si>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049493</t>
  </si>
  <si>
    <t>0495</t>
  </si>
  <si>
    <t>049502</t>
  </si>
  <si>
    <t>049503</t>
  </si>
  <si>
    <t>049505</t>
  </si>
  <si>
    <t>049507</t>
  </si>
  <si>
    <t>049510</t>
  </si>
  <si>
    <t>049514</t>
  </si>
  <si>
    <t>049521</t>
  </si>
  <si>
    <t>049524</t>
  </si>
  <si>
    <t>049537</t>
  </si>
  <si>
    <t>049565</t>
  </si>
  <si>
    <t>049566</t>
  </si>
  <si>
    <t>049568</t>
  </si>
  <si>
    <t>049570</t>
  </si>
  <si>
    <t>0496</t>
  </si>
  <si>
    <t>049606</t>
  </si>
  <si>
    <t>049626</t>
  </si>
  <si>
    <t>049633</t>
  </si>
  <si>
    <t>049645</t>
  </si>
  <si>
    <t>049654</t>
  </si>
  <si>
    <t>049666</t>
  </si>
  <si>
    <t>049674</t>
  </si>
  <si>
    <t>049679</t>
  </si>
  <si>
    <t>049681</t>
  </si>
  <si>
    <t>049686</t>
  </si>
  <si>
    <t>049694</t>
  </si>
  <si>
    <t>049695</t>
  </si>
  <si>
    <t>049696</t>
  </si>
  <si>
    <t>0497</t>
  </si>
  <si>
    <t>049709</t>
  </si>
  <si>
    <t>049729</t>
  </si>
  <si>
    <t>049774</t>
  </si>
  <si>
    <t>049791</t>
  </si>
  <si>
    <t>0498</t>
  </si>
  <si>
    <t>049803</t>
  </si>
  <si>
    <t>049804</t>
  </si>
  <si>
    <t>049805</t>
  </si>
  <si>
    <t>049806</t>
  </si>
  <si>
    <t>049807</t>
  </si>
  <si>
    <t>049809</t>
  </si>
  <si>
    <t>049811</t>
  </si>
  <si>
    <t>049812</t>
  </si>
  <si>
    <t>049818</t>
  </si>
  <si>
    <t>049860</t>
  </si>
  <si>
    <t>049861</t>
  </si>
  <si>
    <t>049897</t>
  </si>
  <si>
    <t>0499</t>
  </si>
  <si>
    <t>049905</t>
  </si>
  <si>
    <t>049959</t>
  </si>
  <si>
    <t>049967</t>
  </si>
  <si>
    <t>CONSUMO DE ENERGIA ELETRICA COMERCIAL, BAIXA TENSAO CONSUMO ATE 100KWH, INCLUIDO ICMS, PIS/PASEP E CONFINS</t>
  </si>
  <si>
    <t>KWH</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</si>
  <si>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</si>
  <si>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</si>
  <si>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</si>
  <si>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</si>
  <si>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</si>
  <si>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</si>
  <si>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</si>
  <si>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</si>
  <si>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</si>
  <si>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</si>
  <si>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</si>
  <si>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</si>
  <si>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</si>
  <si>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</si>
  <si>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</si>
  <si>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</si>
  <si>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</si>
  <si>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</si>
  <si>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</si>
  <si>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</si>
  <si>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</si>
  <si>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</si>
  <si>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</si>
  <si>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</si>
  <si>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052035</t>
  </si>
  <si>
    <t>PATCH PANEL RJ45/IDC 24 PORTAS CAT 6, D-LINK, AMP, CABLIX, MAXI TELECOM, TILFLEX OU EQUIVALENTE</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</si>
  <si>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</si>
  <si>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</si>
  <si>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</si>
  <si>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</si>
  <si>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</si>
  <si>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</si>
  <si>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</si>
  <si>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</si>
  <si>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</si>
  <si>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</si>
  <si>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</si>
  <si>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</si>
  <si>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</si>
  <si>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</si>
  <si>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</si>
  <si>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</si>
  <si>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</si>
  <si>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</si>
  <si>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</si>
  <si>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</si>
  <si>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</si>
  <si>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</si>
  <si>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</si>
  <si>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060104</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</si>
  <si>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</si>
  <si>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</si>
  <si>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</si>
  <si>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</si>
  <si>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</si>
  <si>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</si>
  <si>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</si>
  <si>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</si>
  <si>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</si>
  <si>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</si>
  <si>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</si>
  <si>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</si>
  <si>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</si>
  <si>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</si>
  <si>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</si>
  <si>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</si>
  <si>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</si>
  <si>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</si>
  <si>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</si>
  <si>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</si>
  <si>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</si>
  <si>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</si>
  <si>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</si>
  <si>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</si>
  <si>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</si>
  <si>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</si>
  <si>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</si>
  <si>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</si>
  <si>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</si>
  <si>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</si>
  <si>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</si>
  <si>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</si>
  <si>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</si>
  <si>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0621</t>
  </si>
  <si>
    <t>062101</t>
  </si>
  <si>
    <t>ADAPTADOR PVC SOLDAVEL C/ ANEL P/ CAIXA D`AGUA DN 20MM</t>
  </si>
  <si>
    <t>062102</t>
  </si>
  <si>
    <t>ADAPTADOR PVC SOLDAVEL C/ ANEL P/ CAIXA D`AGUA DN 25MM</t>
  </si>
  <si>
    <t>062103</t>
  </si>
  <si>
    <t>ADAPTADOR PVC SOLDAVEL C/ ANEL P/ CAIXA D`AGUA DN 32MM</t>
  </si>
  <si>
    <t>062104</t>
  </si>
  <si>
    <t>ADAPTADOR PVC SOLDAVEL C/ ANEL P/ CAIXA D`AGUA DN 40MM</t>
  </si>
  <si>
    <t>062105</t>
  </si>
  <si>
    <t>ADAPTADOR PVC SOLDAVEL C/ ANEL P/ CAIXA D`AGUA DN 50MM</t>
  </si>
  <si>
    <t>062106</t>
  </si>
  <si>
    <t>ADAPTADOR PVC SOLDAVEL C/ ANEL P/ CAIXA D`AGUA DN 60MM</t>
  </si>
  <si>
    <t>062107</t>
  </si>
  <si>
    <t>ADAPTADOR PVC SOLDAVEL C/ ANEL P/ CAIXA D`AGUA DN 75MM</t>
  </si>
  <si>
    <t>062111</t>
  </si>
  <si>
    <t>062112</t>
  </si>
  <si>
    <t>062116</t>
  </si>
  <si>
    <t>062122</t>
  </si>
  <si>
    <t>062129</t>
  </si>
  <si>
    <t>062187</t>
  </si>
  <si>
    <t>062319</t>
  </si>
  <si>
    <t>062321</t>
  </si>
  <si>
    <t>062324</t>
  </si>
  <si>
    <t>062375</t>
  </si>
  <si>
    <t>0624</t>
  </si>
  <si>
    <t>062420</t>
  </si>
  <si>
    <t>062423</t>
  </si>
  <si>
    <t>062430</t>
  </si>
  <si>
    <t>062440</t>
  </si>
  <si>
    <t>062472</t>
  </si>
  <si>
    <t>062482</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</si>
  <si>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</si>
  <si>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</si>
  <si>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</si>
  <si>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</si>
  <si>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</si>
  <si>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</si>
  <si>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</si>
  <si>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</si>
  <si>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</si>
  <si>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</si>
  <si>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</si>
  <si>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</si>
  <si>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</si>
  <si>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</si>
  <si>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</si>
  <si>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</si>
  <si>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</si>
  <si>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</si>
  <si>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</si>
  <si>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</si>
  <si>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</si>
  <si>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</si>
  <si>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</si>
  <si>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</si>
  <si>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</si>
  <si>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</si>
  <si>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</si>
  <si>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</si>
  <si>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</si>
  <si>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</si>
  <si>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</si>
  <si>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</si>
  <si>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</si>
  <si>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</si>
  <si>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</si>
  <si>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</si>
  <si>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</si>
  <si>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</si>
  <si>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</si>
  <si>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</si>
  <si>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</si>
  <si>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</si>
  <si>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</si>
  <si>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</si>
  <si>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</si>
  <si>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0633</t>
  </si>
  <si>
    <t>TUBOS (PVC E CONEXOES - CONT)</t>
  </si>
  <si>
    <t>063341</t>
  </si>
  <si>
    <t>LIXA D AGUA N. 100</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</si>
  <si>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</si>
  <si>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</si>
  <si>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</si>
  <si>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</si>
  <si>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</si>
  <si>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</si>
  <si>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</si>
  <si>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</si>
  <si>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</si>
  <si>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</si>
  <si>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</si>
  <si>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</si>
  <si>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</si>
  <si>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</si>
  <si>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</si>
  <si>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</si>
  <si>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</si>
  <si>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</si>
  <si>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</si>
  <si>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</si>
  <si>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</si>
  <si>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</si>
  <si>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</si>
  <si>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</si>
  <si>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</si>
  <si>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</si>
  <si>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</si>
  <si>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</si>
  <si>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</si>
  <si>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</si>
  <si>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</si>
  <si>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</si>
  <si>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</si>
  <si>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</si>
  <si>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</si>
  <si>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</si>
  <si>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</si>
  <si>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</si>
  <si>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</si>
  <si>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</si>
  <si>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</si>
  <si>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</si>
  <si>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</si>
  <si>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</si>
  <si>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</si>
  <si>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</si>
  <si>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</si>
  <si>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</si>
  <si>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</si>
  <si>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</si>
  <si>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</si>
  <si>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</si>
  <si>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</si>
  <si>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</si>
  <si>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</si>
  <si>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</si>
  <si>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</si>
  <si>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</si>
  <si>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</si>
  <si>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</si>
  <si>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</si>
  <si>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</si>
  <si>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</si>
  <si>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</si>
  <si>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</si>
  <si>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</si>
  <si>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</si>
  <si>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</si>
  <si>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</si>
  <si>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</si>
  <si>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</si>
  <si>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</si>
  <si>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0650</t>
  </si>
  <si>
    <t>065002</t>
  </si>
  <si>
    <t>065004</t>
  </si>
  <si>
    <t>065005</t>
  </si>
  <si>
    <t>065023</t>
  </si>
  <si>
    <t>065024</t>
  </si>
  <si>
    <t>065028</t>
  </si>
  <si>
    <t>RESERVATORIO/TANQUE DE POLIETILENO 20.000 L COM TAMPA ROSCAVEL DIAMETRO 60CM - FORTLEV, BAKOF TEC, ROTOPLASTYC OU EQUIVALENTE</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</si>
  <si>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</si>
  <si>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</si>
  <si>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</si>
  <si>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</si>
  <si>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</si>
  <si>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</si>
  <si>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</si>
  <si>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</si>
  <si>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</si>
  <si>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</si>
  <si>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</si>
  <si>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</si>
  <si>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</si>
  <si>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</si>
  <si>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</si>
  <si>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</si>
  <si>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</si>
  <si>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</si>
  <si>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</si>
  <si>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</si>
  <si>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</si>
  <si>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</si>
  <si>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</si>
  <si>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</si>
  <si>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</si>
  <si>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</si>
  <si>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</si>
  <si>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</si>
  <si>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</si>
  <si>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</si>
  <si>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</si>
  <si>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</si>
  <si>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</si>
  <si>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</si>
  <si>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</si>
  <si>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</si>
  <si>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</si>
  <si>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</si>
  <si>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</si>
  <si>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</si>
  <si>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</si>
  <si>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</si>
  <si>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</si>
  <si>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</si>
  <si>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</si>
  <si>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</si>
  <si>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</si>
  <si>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</si>
  <si>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</si>
  <si>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</si>
  <si>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</si>
  <si>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</si>
  <si>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</si>
  <si>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</si>
  <si>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</si>
  <si>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</si>
  <si>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</si>
  <si>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</si>
  <si>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</si>
  <si>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</si>
  <si>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</si>
  <si>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</si>
  <si>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</si>
  <si>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</si>
  <si>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</si>
  <si>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</si>
  <si>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</si>
  <si>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</si>
  <si>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</si>
  <si>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</si>
  <si>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</si>
  <si>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</si>
  <si>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</si>
  <si>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</si>
  <si>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</si>
  <si>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</si>
  <si>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</si>
  <si>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</si>
  <si>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</si>
  <si>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</si>
  <si>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</si>
  <si>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</si>
  <si>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</si>
  <si>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ADAPTADOR LATAO ROSCA PARA ENGATE RAPIDO 63X63MM</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</si>
  <si>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</si>
  <si>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</si>
  <si>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</si>
  <si>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</si>
  <si>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</si>
  <si>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</si>
  <si>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</si>
  <si>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</si>
  <si>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</si>
  <si>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</si>
  <si>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</si>
  <si>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</si>
  <si>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</si>
  <si>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</si>
  <si>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</si>
  <si>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</si>
  <si>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</si>
  <si>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</si>
  <si>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</si>
  <si>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</si>
  <si>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</si>
  <si>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</si>
  <si>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</si>
  <si>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</si>
  <si>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</si>
  <si>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</si>
  <si>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</si>
  <si>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</si>
  <si>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</si>
  <si>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</si>
  <si>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</si>
  <si>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</si>
  <si>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SUPORTE EM BARRA CHATA GALVANIZADA PARA CALHA</t>
  </si>
  <si>
    <t>068020</t>
  </si>
  <si>
    <t>068023</t>
  </si>
  <si>
    <t>068047</t>
  </si>
  <si>
    <t>0681</t>
  </si>
  <si>
    <t>068138</t>
  </si>
  <si>
    <t>0685</t>
  </si>
  <si>
    <t>IRRIGACAO E DRENAGEM</t>
  </si>
  <si>
    <t>068509</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</si>
  <si>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</si>
  <si>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</si>
  <si>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</si>
  <si>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</si>
  <si>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</si>
  <si>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</si>
  <si>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</si>
  <si>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</si>
  <si>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</si>
  <si>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</si>
  <si>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</si>
  <si>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</si>
  <si>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</si>
  <si>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</si>
  <si>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</si>
  <si>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</si>
  <si>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</si>
  <si>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</si>
  <si>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</si>
  <si>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</si>
  <si>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</si>
  <si>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</si>
  <si>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</si>
  <si>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</si>
  <si>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</si>
  <si>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</si>
  <si>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</si>
  <si>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</si>
  <si>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</si>
  <si>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</si>
  <si>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</si>
  <si>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</si>
  <si>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</si>
  <si>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</si>
  <si>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</si>
  <si>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</si>
  <si>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</si>
  <si>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</si>
  <si>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</si>
  <si>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</si>
  <si>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</si>
  <si>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</si>
  <si>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</si>
  <si>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</si>
  <si>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</si>
  <si>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0701</t>
  </si>
  <si>
    <t>070114</t>
  </si>
  <si>
    <t>0702</t>
  </si>
  <si>
    <t>070276</t>
  </si>
  <si>
    <t>0703</t>
  </si>
  <si>
    <t>070328</t>
  </si>
  <si>
    <t>070350</t>
  </si>
  <si>
    <t>0706</t>
  </si>
  <si>
    <t>070674</t>
  </si>
  <si>
    <t>0710</t>
  </si>
  <si>
    <t>071096</t>
  </si>
  <si>
    <t>0712</t>
  </si>
  <si>
    <t>071268</t>
  </si>
  <si>
    <t>071270</t>
  </si>
  <si>
    <t>0716</t>
  </si>
  <si>
    <t>071637</t>
  </si>
  <si>
    <t>071707</t>
  </si>
  <si>
    <t>071711</t>
  </si>
  <si>
    <t>071820</t>
  </si>
  <si>
    <t>071874</t>
  </si>
  <si>
    <t>071894</t>
  </si>
  <si>
    <t>0719</t>
  </si>
  <si>
    <t>071911</t>
  </si>
  <si>
    <t>071963</t>
  </si>
  <si>
    <t>0720</t>
  </si>
  <si>
    <t>072054</t>
  </si>
  <si>
    <t>0722</t>
  </si>
  <si>
    <t>072280</t>
  </si>
  <si>
    <t>072282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</si>
  <si>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</si>
  <si>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</si>
  <si>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</si>
  <si>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</si>
  <si>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</si>
  <si>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</si>
  <si>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</si>
  <si>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</si>
  <si>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</si>
  <si>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</si>
  <si>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</si>
  <si>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</si>
  <si>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</si>
  <si>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</si>
  <si>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</si>
  <si>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</si>
  <si>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</si>
  <si>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</si>
  <si>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</si>
  <si>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</si>
  <si>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</si>
  <si>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</si>
  <si>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</si>
  <si>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</si>
  <si>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</si>
  <si>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</si>
  <si>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</si>
  <si>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</si>
  <si>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</si>
  <si>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</si>
  <si>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</si>
  <si>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</si>
  <si>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</si>
  <si>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</si>
  <si>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</si>
  <si>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</si>
  <si>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</si>
  <si>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</si>
  <si>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</si>
  <si>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</si>
  <si>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0796</t>
  </si>
  <si>
    <t>079654</t>
  </si>
  <si>
    <t>CHAPA ACO INOX 304 Nº 13 (2,50 MM) ACABAMENTO ESCOVADO</t>
  </si>
  <si>
    <t>100150</t>
  </si>
  <si>
    <t>100151</t>
  </si>
  <si>
    <t>100189</t>
  </si>
  <si>
    <t>100190</t>
  </si>
  <si>
    <t>100192</t>
  </si>
  <si>
    <t>100194</t>
  </si>
  <si>
    <t>100195</t>
  </si>
  <si>
    <t>100196</t>
  </si>
  <si>
    <t>100197</t>
  </si>
  <si>
    <t>100198</t>
  </si>
  <si>
    <t>100205</t>
  </si>
  <si>
    <t>100209</t>
  </si>
  <si>
    <t>130401</t>
  </si>
  <si>
    <t>1305</t>
  </si>
  <si>
    <t>130561</t>
  </si>
  <si>
    <t>130572</t>
  </si>
  <si>
    <t>LUMINARIA PUBLICA LED PETALA POT 100W, IP66, TEMP COR SUP 5000K, VIDA UTIL SUPERIOR A 60.000 H, MOD. EDN100, HBP-100 OU 001100G3-1006 - AMES ILUMINAÇÃO, ECP, HDA ILUMINAÇÃO OU EQUIVALENTE</t>
  </si>
  <si>
    <t>1306</t>
  </si>
  <si>
    <t>130627</t>
  </si>
  <si>
    <t>130628</t>
  </si>
  <si>
    <t>1307</t>
  </si>
  <si>
    <t>130701</t>
  </si>
  <si>
    <t>1502</t>
  </si>
  <si>
    <t>150266</t>
  </si>
  <si>
    <t>150706</t>
  </si>
  <si>
    <t>TINTAS E VERNIZES</t>
  </si>
  <si>
    <t>LIXA EM FOLHA D'ÁGUA GRANA Nº 240 - NORTON OU EQUIVALENTE</t>
  </si>
  <si>
    <t>60</t>
  </si>
  <si>
    <t>6003</t>
  </si>
  <si>
    <t>600327</t>
  </si>
  <si>
    <t>80</t>
  </si>
  <si>
    <t>8001</t>
  </si>
  <si>
    <t>800102</t>
  </si>
  <si>
    <t>800103</t>
  </si>
  <si>
    <t>OLEO DIESEL</t>
  </si>
  <si>
    <t>8005</t>
  </si>
  <si>
    <t>800502</t>
  </si>
  <si>
    <t>800560</t>
  </si>
  <si>
    <t>FITA CREPE 24 MM X 50 M - 3M OU EQUIVALENTE</t>
  </si>
  <si>
    <t>RL</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</si>
  <si>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</si>
  <si>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</si>
  <si>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</si>
  <si>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</si>
  <si>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</si>
  <si>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</si>
  <si>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</si>
  <si>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</si>
  <si>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</si>
  <si>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</si>
  <si>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</si>
  <si>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</si>
  <si>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</si>
  <si>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</si>
  <si>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</si>
  <si>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</si>
  <si>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</si>
  <si>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</si>
  <si>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</si>
  <si>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</si>
  <si>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</si>
  <si>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</si>
  <si>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</si>
  <si>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</si>
  <si>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</si>
  <si>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</si>
  <si>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</si>
  <si>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</si>
  <si>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</si>
  <si>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</si>
  <si>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9206</t>
  </si>
  <si>
    <t>MAO DE OBRA (SALARIO MENSAL)</t>
  </si>
  <si>
    <t>920610</t>
  </si>
  <si>
    <t>TECNICO SEGUNDO GRAU -A-(INCL.L SOCIAIS DE 72,58%)</t>
  </si>
  <si>
    <t>920611</t>
  </si>
  <si>
    <t>ENGENHEIRO SENIOR (INCL.L SOCIAIS DE 72,58%)</t>
  </si>
  <si>
    <t>920612</t>
  </si>
  <si>
    <t>PROGRAMADOR (INCL.L SOCIAIS DE 72,58%)</t>
  </si>
  <si>
    <t>920613</t>
  </si>
  <si>
    <t>DIGITADOR - 6 HORAS (INCL.L SOCIAIS DE 72,58%)</t>
  </si>
  <si>
    <t>920614</t>
  </si>
  <si>
    <t>ENGENHEIRO JUNIOR (INCL.L SOCIAIS DE 72,58%)</t>
  </si>
  <si>
    <t>920615</t>
  </si>
  <si>
    <t>TECNICO SEGUNDO GRAU -B - (INCL.L SOCIAIS DE 72,58%)</t>
  </si>
  <si>
    <t>920616</t>
  </si>
  <si>
    <t>TECNICO SEGUNDO GRAU-C- (INCL.L SOCIAIS DE 72,58%)</t>
  </si>
  <si>
    <t>920617</t>
  </si>
  <si>
    <t>GERENTE DE PROJETO (INCL.L SOCIAIS DE 72,58%)</t>
  </si>
  <si>
    <t>920618</t>
  </si>
  <si>
    <t>ANALISTA DE SISTEMAS (INCL.L SOCIAIS DE 72,58%)</t>
  </si>
  <si>
    <t>920619</t>
  </si>
  <si>
    <t>ANALISTA DESENVOLVIMENTO (INCL.L SOCIAIS DE 72,58%)</t>
  </si>
  <si>
    <t>920620</t>
  </si>
  <si>
    <t>GERENTE BD/SERVIDORES/REDES (INCL.L SOCIAIS DE 72,58%)</t>
  </si>
  <si>
    <t>920621</t>
  </si>
  <si>
    <t>DESIGNER GRÁFICO (INCL.L SOCIAIS DE 72,58%)</t>
  </si>
  <si>
    <t>920622</t>
  </si>
  <si>
    <t>ANALISTA SISTEMAS/SUPORTE (INCL.L SOCIAIS DE 72,58%)</t>
  </si>
  <si>
    <t>920623</t>
  </si>
  <si>
    <t>COORDENADOR TECNICO ESPECIALISTA(INCL.L SOCIAIS DE 72,58</t>
  </si>
  <si>
    <t>920624</t>
  </si>
  <si>
    <t>COTADOR (INCL.L SOCIAIS DE 72,58%)</t>
  </si>
  <si>
    <t>920625</t>
  </si>
  <si>
    <t>TECNICO NIVEL SUPERIOR(INCL.L SOCIAIS DE 72,58%)</t>
  </si>
  <si>
    <t>920626</t>
  </si>
  <si>
    <t>ENGENHEIRO PLENO (INCL.L SOCIAIS DE 72,58%)</t>
  </si>
  <si>
    <t>920627</t>
  </si>
  <si>
    <t>ALMOXARIFE (INCL.L SOCIAIS DE 72,58%)</t>
  </si>
  <si>
    <t>920628</t>
  </si>
  <si>
    <t>MESTRE OBRAS SENIOR (INCL.L SOCIAIS DE 72,58%)</t>
  </si>
  <si>
    <t>920629</t>
  </si>
  <si>
    <t>VIGIA(INCL.L SOCIAIS DE 72,58%)</t>
  </si>
  <si>
    <t>920630</t>
  </si>
  <si>
    <t>AUX ALMOXARIFE (INCL.L SOCIAIS DE 72,58%)</t>
  </si>
  <si>
    <t>920632</t>
  </si>
  <si>
    <t>TECNICO SEGUNDO GRAU -A-(INCL.L SOCIAIS DE 48,87%)</t>
  </si>
  <si>
    <t>920633</t>
  </si>
  <si>
    <t>ENGENHEIRO SENIOR (INCL.L SOCIAIS DE 48,87%)</t>
  </si>
  <si>
    <t>920634</t>
  </si>
  <si>
    <t>PROGRAMADOR (INCL.L SOCIAIS DE 48,87%)</t>
  </si>
  <si>
    <t>920635</t>
  </si>
  <si>
    <t>DIGITADOR - 6 HORAS(INCL.L SOCIAIS DE 48,87%)</t>
  </si>
  <si>
    <t>920636</t>
  </si>
  <si>
    <t>ENGENHEIRO JUNIOR(INCL.L SOCIAIS DE 48,87%)</t>
  </si>
  <si>
    <t>920637</t>
  </si>
  <si>
    <t>TECNICO SEGUNDO GRAU -B - (INCL.L SOCIAIS DE 48,87%)</t>
  </si>
  <si>
    <t>920638</t>
  </si>
  <si>
    <t>TECNICO SEGUNDO GRAU -C - (INCL.L SOCIAIS DE 48,87%)</t>
  </si>
  <si>
    <t>920639</t>
  </si>
  <si>
    <t>GERENTE DE PROJETO (INCL.L SOCIAIS DE 48,87%)</t>
  </si>
  <si>
    <t>920640</t>
  </si>
  <si>
    <t>ANALISTA DE SISTEMAS (INCL.L SOCIAIS DE 48,87%)</t>
  </si>
  <si>
    <t>920641</t>
  </si>
  <si>
    <t>ANALISTA DESENVOLVIMENTO (INCL.L SOCIAIS DE 48,87%)</t>
  </si>
  <si>
    <t>920642</t>
  </si>
  <si>
    <t>GERENTE BD/SERVIDORES/REDES (INCL.L SOCIAIS DE 48,87%)</t>
  </si>
  <si>
    <t>920643</t>
  </si>
  <si>
    <t>DESIGNER GRÁFICO (INCL.L SOCIAIS DE 48,87%)</t>
  </si>
  <si>
    <t>920644</t>
  </si>
  <si>
    <t>ANALISTA SISTEMAS/SUPORTE(INCL.L SOCIAIS DE 48,87%)</t>
  </si>
  <si>
    <t>920645</t>
  </si>
  <si>
    <t>COORDENADOR TECNICO ESPECIALISTA(INCL.L SOCIAIS DE 48,87%)</t>
  </si>
  <si>
    <t>920646</t>
  </si>
  <si>
    <t>COTADOR(INCL.L SOCIAIS DE 48,87%)</t>
  </si>
  <si>
    <t>920647</t>
  </si>
  <si>
    <t>TECNICO NIVEL SUPERIOR(INCL.L SOCIAIS DE 48,87%)</t>
  </si>
  <si>
    <t>920648</t>
  </si>
  <si>
    <t>ENGENHEIRO PLENO (INCL.L SOCIAIS DE 48,87%)</t>
  </si>
  <si>
    <t>920649</t>
  </si>
  <si>
    <t>ALMOXARIFE (INCL.L SOCIAIS DE 48,87%)</t>
  </si>
  <si>
    <t>920650</t>
  </si>
  <si>
    <t>MESTRE OBRAS SENIOR (INCL.L SOCIAIS DE 48,87%)</t>
  </si>
  <si>
    <t>920651</t>
  </si>
  <si>
    <t>VIGIA (INCL.L SOCIAIS DE 48,87%)</t>
  </si>
  <si>
    <t>920652</t>
  </si>
  <si>
    <t>AUX ALMOXARIFE (INCL.L SOCIAIS DE 48,87%)</t>
  </si>
  <si>
    <t>920653</t>
  </si>
  <si>
    <t>ENCARREGADO DE TURMA(INCL.L SOCIAIS DE 48,87%)</t>
  </si>
  <si>
    <t>93</t>
  </si>
  <si>
    <t>9302</t>
  </si>
  <si>
    <t>930213</t>
  </si>
  <si>
    <t>930214</t>
  </si>
  <si>
    <t>930218</t>
  </si>
  <si>
    <t>930219</t>
  </si>
  <si>
    <t>930220</t>
  </si>
  <si>
    <t>930226</t>
  </si>
  <si>
    <t>930235</t>
  </si>
  <si>
    <t>95</t>
  </si>
  <si>
    <t>9501</t>
  </si>
  <si>
    <t>950101</t>
  </si>
  <si>
    <t>950102</t>
  </si>
  <si>
    <t>0804</t>
  </si>
  <si>
    <t>080425</t>
  </si>
  <si>
    <t>0807</t>
  </si>
  <si>
    <t>080731</t>
  </si>
  <si>
    <t>GOL 1.0 TOTAL FLEX 12V 5 PORTAS BASICO GASOLINA (PRECO AQUIS)</t>
  </si>
  <si>
    <t>0811</t>
  </si>
  <si>
    <t>EQUIPAMENTOS (CUSTO SINAPI / TCPO)</t>
  </si>
  <si>
    <t>081115</t>
  </si>
  <si>
    <t>BETONEIRA CAPACIDADE NOMINAL 400L, CAPACIDADE DE MISTURA 280L, MOTOR ELETRICO TRIFASICO 220/380V POTENCIA 2CV, SEM CARREGADOR</t>
  </si>
  <si>
    <t>081116</t>
  </si>
  <si>
    <t>CAMINHAO TOCO, PESO BRUTO TOTAL 16000 KG, CARGA UTIL MAXIMA 11130 KG, DISTANCIA ENTRE EIXOS 5,36 M, POTENCIA 185 CV (INCLUI CABINE E CHASSI, NAO INCLUI CARROCERIA)</t>
  </si>
  <si>
    <t>081117</t>
  </si>
  <si>
    <t>CACAMBA METALICA BASCULANTE COM CAPACIDADE DE 6 M3 (INCLUI MONTAGEM, NAO INCLUI CAMINHAO)</t>
  </si>
  <si>
    <t>081120</t>
  </si>
  <si>
    <t>MARTELO DEMOLIDOR PNEUMATICO MANUAL, PESO DE 28 KG, COM SILENCIADOR</t>
  </si>
  <si>
    <t>081121</t>
  </si>
  <si>
    <t>VIBRADOR DE IMERSAO, DIAMETRO DA PONTEIRA DE *45* MM, COM MOTOR ELETRICO TRIFASICO DE 2 HP (2 CV)</t>
  </si>
  <si>
    <t>081124</t>
  </si>
  <si>
    <t>GUINDAUTO HIDRAULICO, CAPACIDADE MAXIMA DE CARGA 6200 KG, MOMENTO MAXIMO DE CARGA 11,7 TM , ALCANCE MAXIMO HORIZONTAL 9,70 M, PARA MONTAGEM SOBRE CHASSI DE CAMINHAO PBT MINIMO 13000 KG (INCLUI MONTAGEM, NAO INCLUI CAMINHAO)</t>
  </si>
  <si>
    <t>081126</t>
  </si>
  <si>
    <t>PA CARREGADEIRA SOBRE RODAS, POTENCIA LIQUIDA 128 HP, CAPACIDADE DA CACAMBA DE 1,7 A 2,8 M3, PESO OPERACIONAL MAXIMO DE 11632 KG</t>
  </si>
  <si>
    <t>081128</t>
  </si>
  <si>
    <t>081129</t>
  </si>
  <si>
    <t>COMPACTADOR DE SOLOS DE PERCURSAO (SOQUETE) COM MOTOR A GASOLINA 4 TEMPOS DE 4 HP (4 CV)</t>
  </si>
  <si>
    <t>081130</t>
  </si>
  <si>
    <t>COMPACTADOR DE SOLO TIPO PLACA VIBRATORIA REVERSIVEL, A GASOLINA, 4 TEMPOS, PESO DE 125 A 150 KG, FORCA CENTRIFUGA DE 2500 A 2800 KGF, LARG. TRABALHO DE 400 A 450 MM, FREQ VIBRACAO DE 4300 A 4500 RPM, VELOC. TRABALHO DE 15 A 20 M/MIN, POT. DE 5,5 A 6,0 HP</t>
  </si>
  <si>
    <t>081133</t>
  </si>
  <si>
    <t>RETROESCAVADEIRA SOBRE RODAS COM CARREGADEIRA, TRACAO 4 X 2, POTENCIA LIQUIDA 79 HP, PESO OPERACIONAL MINIMO DE 6570 KG, CAPACIDADE DA CARREGADEIRA DE 1,00 M3 E DA RETROESCAVADEIRA MINIMA DE 0,20 M3, PROFUNDIDADE DE ESCAVACAO MAXIMA DE 4,37 M</t>
  </si>
  <si>
    <t>081134</t>
  </si>
  <si>
    <t>TANQUE DE ACO PARA TRANSPORTE DE AGUA COM CAPACIDADE DE 6 M3 (INCLUI MONTAGEM, NAO INCLUI CAMINHAO)</t>
  </si>
  <si>
    <t>081135</t>
  </si>
  <si>
    <t>CAMINHAO TOCO, PESO BRUTO TOTAL 13200 KG, CARGA UTIL MAXIMA 9200 KG, DISTANCIA ENTRE EIXOS 3,31 M, POTENCIA 175 CV (INCLUI CABINE E CHASSI, NAO INCLUI CARROCERIA)</t>
  </si>
  <si>
    <r>
      <rPr>
        <b/>
        <sz val="7"/>
        <rFont val="Arial"/>
        <family val="2"/>
      </rPr>
      <t>Descrição da mão de obra</t>
    </r>
  </si>
  <si>
    <r>
      <rPr>
        <b/>
        <sz val="7"/>
        <rFont val="Arial"/>
        <family val="2"/>
      </rPr>
      <t>Qt. sal</t>
    </r>
  </si>
  <si>
    <r>
      <rPr>
        <b/>
        <sz val="7"/>
        <rFont val="Arial"/>
        <family val="2"/>
      </rPr>
      <t>Valor sem encargos</t>
    </r>
  </si>
  <si>
    <r>
      <rPr>
        <b/>
        <sz val="7"/>
        <rFont val="Arial"/>
        <family val="2"/>
      </rPr>
      <t>Encargos</t>
    </r>
  </si>
  <si>
    <r>
      <rPr>
        <b/>
        <sz val="7"/>
        <rFont val="Arial"/>
        <family val="2"/>
      </rPr>
      <t>Valor com encargos</t>
    </r>
  </si>
  <si>
    <r>
      <rPr>
        <b/>
        <sz val="7"/>
        <rFont val="Arial"/>
        <family val="2"/>
      </rPr>
      <t>003 - ENCARGOS SOCIAIS E COMPLEMENTARES</t>
    </r>
  </si>
  <si>
    <r>
      <rPr>
        <sz val="7"/>
        <rFont val="Arial MT"/>
        <family val="2"/>
      </rPr>
      <t>Ajudante de carpinteiro</t>
    </r>
  </si>
  <si>
    <r>
      <rPr>
        <sz val="7"/>
        <rFont val="Arial MT"/>
        <family val="2"/>
      </rPr>
      <t>h</t>
    </r>
  </si>
  <si>
    <r>
      <rPr>
        <sz val="7"/>
        <rFont val="Arial MT"/>
        <family val="2"/>
      </rPr>
      <t>Ajudante de carpinteiro de O.A.C.</t>
    </r>
  </si>
  <si>
    <r>
      <rPr>
        <sz val="7"/>
        <rFont val="Arial MT"/>
        <family val="2"/>
      </rPr>
      <t>Ajudante de eletricista</t>
    </r>
  </si>
  <si>
    <r>
      <rPr>
        <sz val="7"/>
        <rFont val="Arial MT"/>
        <family val="2"/>
      </rPr>
      <t>Ajudante de máquina</t>
    </r>
  </si>
  <si>
    <r>
      <rPr>
        <sz val="7"/>
        <rFont val="Arial MT"/>
        <family val="2"/>
      </rPr>
      <t>Ajudante de pedreiro O.A.C.</t>
    </r>
  </si>
  <si>
    <r>
      <rPr>
        <sz val="7"/>
        <rFont val="Arial MT"/>
        <family val="2"/>
      </rPr>
      <t>Ajudante de pedreiro O.A.E.</t>
    </r>
  </si>
  <si>
    <r>
      <rPr>
        <sz val="7"/>
        <rFont val="Arial MT"/>
        <family val="2"/>
      </rPr>
      <t>Almoxarife</t>
    </r>
  </si>
  <si>
    <r>
      <rPr>
        <sz val="7"/>
        <rFont val="Arial MT"/>
        <family val="2"/>
      </rPr>
      <t>Apontador</t>
    </r>
  </si>
  <si>
    <r>
      <rPr>
        <sz val="7"/>
        <rFont val="Arial MT"/>
        <family val="2"/>
      </rPr>
      <t>Armador</t>
    </r>
  </si>
  <si>
    <r>
      <rPr>
        <sz val="7"/>
        <rFont val="Arial MT"/>
        <family val="2"/>
      </rPr>
      <t>Auxiliar de almoxarife</t>
    </r>
  </si>
  <si>
    <r>
      <rPr>
        <sz val="7"/>
        <rFont val="Arial MT"/>
        <family val="2"/>
      </rPr>
      <t>Auxiliar de serviços gerais</t>
    </r>
  </si>
  <si>
    <r>
      <rPr>
        <sz val="7"/>
        <rFont val="Arial MT"/>
        <family val="2"/>
      </rPr>
      <t>Blaster</t>
    </r>
  </si>
  <si>
    <r>
      <rPr>
        <sz val="7"/>
        <rFont val="Arial MT"/>
        <family val="2"/>
      </rPr>
      <t>Cabo de fogo</t>
    </r>
  </si>
  <si>
    <r>
      <rPr>
        <sz val="7"/>
        <rFont val="Arial MT"/>
        <family val="2"/>
      </rPr>
      <t>Calceteiro</t>
    </r>
  </si>
  <si>
    <r>
      <rPr>
        <sz val="7"/>
        <rFont val="Arial MT"/>
        <family val="2"/>
      </rPr>
      <t>Capataz de ar comprimido</t>
    </r>
  </si>
  <si>
    <r>
      <rPr>
        <sz val="7"/>
        <rFont val="Arial MT"/>
        <family val="2"/>
      </rPr>
      <t>Carpinteiro de O.A.C.</t>
    </r>
  </si>
  <si>
    <r>
      <rPr>
        <sz val="7"/>
        <rFont val="Arial MT"/>
        <family val="2"/>
      </rPr>
      <t>Carpinteiro de O.A.E.</t>
    </r>
  </si>
  <si>
    <r>
      <rPr>
        <sz val="7"/>
        <rFont val="Arial MT"/>
        <family val="2"/>
      </rPr>
      <t>Cavouqueiro</t>
    </r>
  </si>
  <si>
    <r>
      <rPr>
        <sz val="7"/>
        <rFont val="Arial MT"/>
        <family val="2"/>
      </rPr>
      <t>Compressorista</t>
    </r>
  </si>
  <si>
    <r>
      <rPr>
        <sz val="7"/>
        <rFont val="Arial MT"/>
        <family val="2"/>
      </rPr>
      <t>Eletricista</t>
    </r>
  </si>
  <si>
    <r>
      <rPr>
        <sz val="7"/>
        <rFont val="Arial MT"/>
        <family val="2"/>
      </rPr>
      <t>Encarregado de britador</t>
    </r>
  </si>
  <si>
    <r>
      <rPr>
        <sz val="7"/>
        <rFont val="Arial MT"/>
        <family val="2"/>
      </rPr>
      <t>Encarregado de escritório</t>
    </r>
  </si>
  <si>
    <r>
      <rPr>
        <sz val="7"/>
        <rFont val="Arial MT"/>
        <family val="2"/>
      </rPr>
      <t>Encarregado de fundação</t>
    </r>
  </si>
  <si>
    <r>
      <rPr>
        <sz val="7"/>
        <rFont val="Arial MT"/>
        <family val="2"/>
      </rPr>
      <t>Encarregado de O.A.C.</t>
    </r>
  </si>
  <si>
    <r>
      <rPr>
        <sz val="7"/>
        <rFont val="Arial MT"/>
        <family val="2"/>
      </rPr>
      <t>Encarregado de pavimentação</t>
    </r>
  </si>
  <si>
    <r>
      <rPr>
        <sz val="7"/>
        <rFont val="Arial MT"/>
        <family val="2"/>
      </rPr>
      <t>Encarregado de pesagem</t>
    </r>
  </si>
  <si>
    <r>
      <rPr>
        <sz val="7"/>
        <rFont val="Arial MT"/>
        <family val="2"/>
      </rPr>
      <t>Encarregado de pista</t>
    </r>
  </si>
  <si>
    <r>
      <rPr>
        <sz val="7"/>
        <rFont val="Arial MT"/>
        <family val="2"/>
      </rPr>
      <t>Encarregado de protensao</t>
    </r>
  </si>
  <si>
    <r>
      <rPr>
        <sz val="7"/>
        <rFont val="Arial MT"/>
        <family val="2"/>
      </rPr>
      <t>Encarregado de terraplenagem</t>
    </r>
  </si>
  <si>
    <r>
      <rPr>
        <sz val="7"/>
        <rFont val="Arial MT"/>
        <family val="2"/>
      </rPr>
      <t>Encarregado de usina</t>
    </r>
  </si>
  <si>
    <r>
      <rPr>
        <sz val="7"/>
        <rFont val="Arial MT"/>
        <family val="2"/>
      </rPr>
      <t>Encarregado Geral</t>
    </r>
  </si>
  <si>
    <r>
      <rPr>
        <sz val="7"/>
        <rFont val="Arial MT"/>
        <family val="2"/>
      </rPr>
      <t>Encarregado O.A.E.</t>
    </r>
  </si>
  <si>
    <r>
      <rPr>
        <sz val="7"/>
        <rFont val="Arial MT"/>
        <family val="2"/>
      </rPr>
      <t>Escavadeirista</t>
    </r>
  </si>
  <si>
    <r>
      <rPr>
        <sz val="7"/>
        <rFont val="Arial MT"/>
        <family val="2"/>
      </rPr>
      <t>Feitor</t>
    </r>
  </si>
  <si>
    <r>
      <rPr>
        <sz val="7"/>
        <rFont val="Arial MT"/>
        <family val="2"/>
      </rPr>
      <t>Greidista</t>
    </r>
  </si>
  <si>
    <r>
      <rPr>
        <sz val="7"/>
        <rFont val="Arial MT"/>
        <family val="2"/>
      </rPr>
      <t>Laboratorista de Usina</t>
    </r>
  </si>
  <si>
    <r>
      <rPr>
        <sz val="7"/>
        <rFont val="Arial MT"/>
        <family val="2"/>
      </rPr>
      <t>Marroeiro</t>
    </r>
  </si>
  <si>
    <r>
      <rPr>
        <sz val="7"/>
        <rFont val="Arial MT"/>
        <family val="2"/>
      </rPr>
      <t>Marteleteiro</t>
    </r>
  </si>
  <si>
    <r>
      <rPr>
        <sz val="7"/>
        <rFont val="Arial MT"/>
        <family val="2"/>
      </rPr>
      <t>Meio Oficial</t>
    </r>
  </si>
  <si>
    <r>
      <rPr>
        <sz val="7"/>
        <rFont val="Arial MT"/>
        <family val="2"/>
      </rPr>
      <t>Montador</t>
    </r>
  </si>
  <si>
    <r>
      <rPr>
        <sz val="7"/>
        <rFont val="Arial MT"/>
        <family val="2"/>
      </rPr>
      <t>Motorista</t>
    </r>
  </si>
  <si>
    <r>
      <rPr>
        <sz val="7"/>
        <rFont val="Arial MT"/>
        <family val="2"/>
      </rPr>
      <t>Oficial</t>
    </r>
  </si>
  <si>
    <r>
      <rPr>
        <sz val="7"/>
        <rFont val="Arial MT"/>
        <family val="2"/>
      </rPr>
      <t>Operador de bate-estacas</t>
    </r>
  </si>
  <si>
    <r>
      <rPr>
        <sz val="7"/>
        <rFont val="Arial MT"/>
        <family val="2"/>
      </rPr>
      <t>Operador de betoneira</t>
    </r>
  </si>
  <si>
    <r>
      <rPr>
        <sz val="7"/>
        <rFont val="Arial MT"/>
        <family val="2"/>
      </rPr>
      <t>Operador de campânula p/ tubulaçao</t>
    </r>
  </si>
  <si>
    <r>
      <rPr>
        <sz val="7"/>
        <rFont val="Arial MT"/>
        <family val="2"/>
      </rPr>
      <t>Operador de máquina</t>
    </r>
  </si>
  <si>
    <r>
      <rPr>
        <sz val="7"/>
        <rFont val="Arial MT"/>
        <family val="2"/>
      </rPr>
      <t>Operador de protensão</t>
    </r>
  </si>
  <si>
    <r>
      <rPr>
        <sz val="7"/>
        <rFont val="Arial MT"/>
        <family val="2"/>
      </rPr>
      <t>Operador de roçadeira</t>
    </r>
  </si>
  <si>
    <r>
      <rPr>
        <sz val="7"/>
        <rFont val="Arial MT"/>
        <family val="2"/>
      </rPr>
      <t>Operador de usina</t>
    </r>
  </si>
  <si>
    <r>
      <rPr>
        <sz val="7"/>
        <rFont val="Arial MT"/>
        <family val="2"/>
      </rPr>
      <t>Operário braçal</t>
    </r>
  </si>
  <si>
    <r>
      <rPr>
        <sz val="7"/>
        <rFont val="Arial MT"/>
        <family val="2"/>
      </rPr>
      <t>Patrolista</t>
    </r>
  </si>
  <si>
    <r>
      <rPr>
        <sz val="7"/>
        <rFont val="Arial MT"/>
        <family val="2"/>
      </rPr>
      <t>Pedreiro de O.A.C.</t>
    </r>
  </si>
  <si>
    <r>
      <rPr>
        <sz val="7"/>
        <rFont val="Arial MT"/>
        <family val="2"/>
      </rPr>
      <t>Pedreiro de O.A.E.</t>
    </r>
  </si>
  <si>
    <r>
      <rPr>
        <sz val="7"/>
        <rFont val="Arial MT"/>
        <family val="2"/>
      </rPr>
      <t>Pintor</t>
    </r>
  </si>
  <si>
    <r>
      <rPr>
        <sz val="7"/>
        <rFont val="Arial MT"/>
        <family val="2"/>
      </rPr>
      <t>Poceiro</t>
    </r>
  </si>
  <si>
    <r>
      <rPr>
        <sz val="7"/>
        <rFont val="Arial MT"/>
        <family val="2"/>
      </rPr>
      <t>Rasteleiro</t>
    </r>
  </si>
  <si>
    <r>
      <rPr>
        <sz val="7"/>
        <rFont val="Arial MT"/>
        <family val="2"/>
      </rPr>
      <t>Serralheiro</t>
    </r>
  </si>
  <si>
    <r>
      <rPr>
        <sz val="7"/>
        <rFont val="Arial MT"/>
        <family val="2"/>
      </rPr>
      <t>Servente</t>
    </r>
  </si>
  <si>
    <r>
      <rPr>
        <sz val="7"/>
        <rFont val="Arial MT"/>
        <family val="2"/>
      </rPr>
      <t>Servente de usina</t>
    </r>
  </si>
  <si>
    <r>
      <rPr>
        <sz val="7"/>
        <rFont val="Arial MT"/>
        <family val="2"/>
      </rPr>
      <t>Sinaleiro</t>
    </r>
  </si>
  <si>
    <r>
      <rPr>
        <sz val="7"/>
        <rFont val="Arial MT"/>
        <family val="2"/>
      </rPr>
      <t>Soldador</t>
    </r>
  </si>
  <si>
    <r>
      <rPr>
        <sz val="7"/>
        <rFont val="Arial MT"/>
        <family val="2"/>
      </rPr>
      <t>Sondador</t>
    </r>
  </si>
  <si>
    <r>
      <rPr>
        <sz val="7"/>
        <rFont val="Arial MT"/>
        <family val="2"/>
      </rPr>
      <t>Supervisor Técnico de Montagem</t>
    </r>
  </si>
  <si>
    <r>
      <rPr>
        <sz val="7"/>
        <rFont val="Arial MT"/>
        <family val="2"/>
      </rPr>
      <t>Trabalhador sob ar comprimido</t>
    </r>
  </si>
  <si>
    <r>
      <rPr>
        <sz val="7"/>
        <rFont val="Arial MT"/>
        <family val="2"/>
      </rPr>
      <t>Tratorista</t>
    </r>
  </si>
  <si>
    <r>
      <rPr>
        <sz val="7"/>
        <rFont val="Arial MT"/>
        <family val="2"/>
      </rPr>
      <t>Vigia</t>
    </r>
  </si>
  <si>
    <r>
      <rPr>
        <b/>
        <sz val="7"/>
        <rFont val="Arial"/>
        <family val="2"/>
      </rPr>
      <t>004 - CONSULTORIA</t>
    </r>
  </si>
  <si>
    <r>
      <rPr>
        <sz val="7"/>
        <rFont val="Arial MT"/>
        <family val="2"/>
      </rPr>
      <t>Advogado</t>
    </r>
  </si>
  <si>
    <r>
      <rPr>
        <sz val="7"/>
        <rFont val="Arial MT"/>
        <family val="2"/>
      </rPr>
      <t>Mes</t>
    </r>
  </si>
  <si>
    <r>
      <rPr>
        <sz val="7"/>
        <rFont val="Arial MT"/>
        <family val="2"/>
      </rPr>
      <t>Analista de sistemas (júnior)</t>
    </r>
  </si>
  <si>
    <r>
      <rPr>
        <sz val="7"/>
        <rFont val="Arial MT"/>
        <family val="2"/>
      </rPr>
      <t>Analista de sistemas (sênior)</t>
    </r>
  </si>
  <si>
    <r>
      <rPr>
        <sz val="7"/>
        <rFont val="Arial MT"/>
        <family val="2"/>
      </rPr>
      <t>Arqueólogo (Pleno)</t>
    </r>
  </si>
  <si>
    <r>
      <rPr>
        <sz val="7"/>
        <rFont val="Arial MT"/>
        <family val="2"/>
      </rPr>
      <t>Assistente Social (Pleno)</t>
    </r>
  </si>
  <si>
    <r>
      <rPr>
        <sz val="7"/>
        <rFont val="Arial MT"/>
        <family val="2"/>
      </rPr>
      <t>Auxiliar de administraçao</t>
    </r>
  </si>
  <si>
    <r>
      <rPr>
        <sz val="7"/>
        <rFont val="Arial MT"/>
        <family val="2"/>
      </rPr>
      <t>Auxiliar de engenharia</t>
    </r>
  </si>
  <si>
    <r>
      <rPr>
        <sz val="7"/>
        <rFont val="Arial MT"/>
        <family val="2"/>
      </rPr>
      <t>Auxiliar de escritório</t>
    </r>
  </si>
  <si>
    <r>
      <rPr>
        <sz val="7"/>
        <rFont val="Arial MT"/>
        <family val="2"/>
      </rPr>
      <t>Auxiliar de laboratório</t>
    </r>
  </si>
  <si>
    <r>
      <rPr>
        <sz val="7"/>
        <rFont val="Arial MT"/>
        <family val="2"/>
      </rPr>
      <t>Auxiliar de Serviços Gerais</t>
    </r>
  </si>
  <si>
    <r>
      <rPr>
        <sz val="7"/>
        <rFont val="Arial MT"/>
        <family val="2"/>
      </rPr>
      <t>Auxiliar de topografia</t>
    </r>
  </si>
  <si>
    <r>
      <rPr>
        <sz val="7"/>
        <rFont val="Arial MT"/>
        <family val="2"/>
      </rPr>
      <t>Auxiliar técnico</t>
    </r>
  </si>
  <si>
    <r>
      <rPr>
        <sz val="7"/>
        <rFont val="Arial MT"/>
        <family val="2"/>
      </rPr>
      <t>Biólogo (Pleno)</t>
    </r>
  </si>
  <si>
    <r>
      <rPr>
        <sz val="7"/>
        <rFont val="Arial MT"/>
        <family val="2"/>
      </rPr>
      <t>Contador de nível superior</t>
    </r>
  </si>
  <si>
    <r>
      <rPr>
        <sz val="7"/>
        <rFont val="Arial MT"/>
        <family val="2"/>
      </rPr>
      <t>Desenhista</t>
    </r>
  </si>
  <si>
    <r>
      <rPr>
        <sz val="7"/>
        <rFont val="Arial MT"/>
        <family val="2"/>
      </rPr>
      <t>Desenhista projetista</t>
    </r>
  </si>
  <si>
    <r>
      <rPr>
        <sz val="7"/>
        <rFont val="Arial MT"/>
        <family val="2"/>
      </rPr>
      <t>Digitador</t>
    </r>
  </si>
  <si>
    <r>
      <rPr>
        <sz val="7"/>
        <rFont val="Arial MT"/>
        <family val="2"/>
      </rPr>
      <t>Economista</t>
    </r>
  </si>
  <si>
    <r>
      <rPr>
        <sz val="7"/>
        <rFont val="Arial MT"/>
        <family val="2"/>
      </rPr>
      <t>Engenheiro auxiliar</t>
    </r>
  </si>
  <si>
    <r>
      <rPr>
        <sz val="7"/>
        <rFont val="Arial MT"/>
        <family val="2"/>
      </rPr>
      <t>Engenheiro coordenador</t>
    </r>
  </si>
  <si>
    <r>
      <rPr>
        <sz val="7"/>
        <rFont val="Arial MT"/>
        <family val="2"/>
      </rPr>
      <t>Engenheiro junior</t>
    </r>
  </si>
  <si>
    <r>
      <rPr>
        <sz val="7"/>
        <rFont val="Arial MT"/>
        <family val="2"/>
      </rPr>
      <t>Engenheiro pleno</t>
    </r>
  </si>
  <si>
    <r>
      <rPr>
        <sz val="7"/>
        <rFont val="Arial MT"/>
        <family val="2"/>
      </rPr>
      <t>Engenheiro sênior</t>
    </r>
  </si>
  <si>
    <r>
      <rPr>
        <sz val="7"/>
        <rFont val="Arial MT"/>
        <family val="2"/>
      </rPr>
      <t>Especialista Ambiental (Coordenador de Estudos)</t>
    </r>
  </si>
  <si>
    <r>
      <rPr>
        <sz val="7"/>
        <rFont val="Arial MT"/>
        <family val="2"/>
      </rPr>
      <t>Especialista em meio ambiente</t>
    </r>
  </si>
  <si>
    <r>
      <rPr>
        <sz val="7"/>
        <rFont val="Arial MT"/>
        <family val="2"/>
      </rPr>
      <t>Historiador (Pleno)</t>
    </r>
  </si>
  <si>
    <r>
      <rPr>
        <sz val="7"/>
        <rFont val="Arial MT"/>
        <family val="2"/>
      </rPr>
      <t>Laboratorista</t>
    </r>
  </si>
  <si>
    <r>
      <rPr>
        <sz val="7"/>
        <rFont val="Arial MT"/>
        <family val="2"/>
      </rPr>
      <t>Laboratorista auxiliar</t>
    </r>
  </si>
  <si>
    <r>
      <rPr>
        <sz val="7"/>
        <rFont val="Arial MT"/>
        <family val="2"/>
      </rPr>
      <t>Laboratorista chefe</t>
    </r>
  </si>
  <si>
    <r>
      <rPr>
        <sz val="7"/>
        <rFont val="Arial MT"/>
        <family val="2"/>
      </rPr>
      <t>Nivelador</t>
    </r>
  </si>
  <si>
    <r>
      <rPr>
        <sz val="7"/>
        <rFont val="Arial MT"/>
        <family val="2"/>
      </rPr>
      <t>Pedagogo (Pleno)</t>
    </r>
  </si>
  <si>
    <r>
      <rPr>
        <sz val="7"/>
        <rFont val="Arial MT"/>
        <family val="2"/>
      </rPr>
      <t>Secretária</t>
    </r>
  </si>
  <si>
    <r>
      <rPr>
        <sz val="7"/>
        <rFont val="Arial MT"/>
        <family val="2"/>
      </rPr>
      <t>Servente consultoria</t>
    </r>
  </si>
  <si>
    <r>
      <rPr>
        <sz val="7"/>
        <rFont val="Arial MT"/>
        <family val="2"/>
      </rPr>
      <t>Técnico de campo</t>
    </r>
  </si>
  <si>
    <r>
      <rPr>
        <sz val="7"/>
        <rFont val="Arial MT"/>
        <family val="2"/>
      </rPr>
      <t>Técnico de estradas I</t>
    </r>
  </si>
  <si>
    <r>
      <rPr>
        <sz val="7"/>
        <rFont val="Arial MT"/>
        <family val="2"/>
      </rPr>
      <t>Técnico de Estradas II</t>
    </r>
  </si>
  <si>
    <r>
      <rPr>
        <sz val="7"/>
        <rFont val="Arial MT"/>
        <family val="2"/>
      </rPr>
      <t>Técnico de Estradas III</t>
    </r>
  </si>
  <si>
    <r>
      <rPr>
        <sz val="7"/>
        <rFont val="Arial MT"/>
        <family val="2"/>
      </rPr>
      <t>Técnico de nível médio</t>
    </r>
  </si>
  <si>
    <r>
      <rPr>
        <sz val="7"/>
        <rFont val="Arial MT"/>
        <family val="2"/>
      </rPr>
      <t>Técnico de Segurança</t>
    </r>
  </si>
  <si>
    <r>
      <rPr>
        <sz val="7"/>
        <rFont val="Arial MT"/>
        <family val="2"/>
      </rPr>
      <t>Técnico em meio ambiente</t>
    </r>
  </si>
  <si>
    <r>
      <rPr>
        <sz val="7"/>
        <rFont val="Arial MT"/>
        <family val="2"/>
      </rPr>
      <t>Técnico Especial</t>
    </r>
  </si>
  <si>
    <r>
      <rPr>
        <sz val="7"/>
        <rFont val="Arial MT"/>
        <family val="2"/>
      </rPr>
      <t>Topógrafo</t>
    </r>
  </si>
  <si>
    <r>
      <rPr>
        <sz val="7"/>
        <rFont val="Arial MT"/>
        <family val="2"/>
      </rPr>
      <t>Topógrafo auxiliar (nivelador)</t>
    </r>
  </si>
  <si>
    <r>
      <rPr>
        <sz val="7"/>
        <rFont val="Arial MT"/>
        <family val="2"/>
      </rPr>
      <t>Topógrafo chefe</t>
    </r>
  </si>
  <si>
    <r>
      <rPr>
        <sz val="7"/>
        <rFont val="Arial MT"/>
        <family val="2"/>
      </rPr>
      <t>Veterinário</t>
    </r>
  </si>
  <si>
    <t>CGCIT</t>
  </si>
  <si>
    <t>SISTEMA DE CUSTOS REFERENCIAIS DE OBRAS - SICRO</t>
  </si>
  <si>
    <t>DNIT</t>
  </si>
  <si>
    <t>Descrição do Serviço</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</si>
  <si>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</si>
  <si>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</si>
  <si>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</si>
  <si>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</si>
  <si>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</si>
  <si>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</si>
  <si>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</si>
  <si>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</si>
  <si>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</si>
  <si>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</si>
  <si>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</si>
  <si>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</si>
  <si>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</si>
  <si>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</si>
  <si>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</si>
  <si>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</si>
  <si>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</si>
  <si>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</si>
  <si>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</si>
  <si>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</si>
  <si>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</si>
  <si>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</si>
  <si>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</si>
  <si>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</si>
  <si>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</si>
  <si>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</si>
  <si>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</si>
  <si>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</si>
  <si>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</si>
  <si>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</si>
  <si>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</si>
  <si>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</si>
  <si>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</si>
  <si>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</si>
  <si>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</si>
  <si>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</si>
  <si>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</si>
  <si>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</si>
  <si>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</si>
  <si>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</si>
  <si>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</si>
  <si>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</si>
  <si>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</si>
  <si>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</si>
  <si>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</si>
  <si>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</si>
  <si>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</si>
  <si>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</si>
  <si>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</si>
  <si>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</si>
  <si>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</si>
  <si>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</si>
  <si>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</si>
  <si>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</si>
  <si>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</si>
  <si>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</si>
  <si>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</si>
  <si>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</si>
  <si>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</si>
  <si>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</si>
  <si>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</si>
  <si>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</si>
  <si>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</si>
  <si>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</si>
  <si>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</si>
  <si>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</si>
  <si>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</si>
  <si>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</si>
  <si>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</si>
  <si>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</si>
  <si>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</si>
  <si>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</si>
  <si>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</si>
  <si>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</si>
  <si>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</si>
  <si>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</si>
  <si>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</si>
  <si>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</si>
  <si>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</si>
  <si>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</si>
  <si>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</si>
  <si>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</si>
  <si>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</si>
  <si>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</si>
  <si>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</si>
  <si>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</si>
  <si>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</si>
  <si>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</si>
  <si>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</si>
  <si>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</si>
  <si>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</si>
  <si>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</si>
  <si>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</si>
  <si>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</si>
  <si>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</si>
  <si>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</si>
  <si>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</si>
  <si>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</si>
  <si>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</si>
  <si>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</si>
  <si>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</si>
  <si>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</si>
  <si>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</si>
  <si>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</si>
  <si>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</si>
  <si>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</si>
  <si>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</si>
  <si>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</si>
  <si>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</si>
  <si>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</si>
  <si>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</si>
  <si>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</si>
  <si>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</si>
  <si>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</si>
  <si>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</si>
  <si>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</si>
  <si>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</si>
  <si>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</si>
  <si>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</si>
  <si>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</si>
  <si>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</si>
  <si>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</si>
  <si>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</si>
  <si>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</si>
  <si>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</si>
  <si>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</si>
  <si>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</si>
  <si>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</si>
  <si>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</si>
  <si>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</si>
  <si>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</si>
  <si>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</si>
  <si>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</si>
  <si>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</si>
  <si>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</si>
  <si>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</si>
  <si>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</si>
  <si>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</si>
  <si>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</si>
  <si>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</si>
  <si>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</si>
  <si>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</si>
  <si>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</si>
  <si>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</si>
  <si>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</si>
  <si>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</si>
  <si>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</si>
  <si>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</si>
  <si>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</si>
  <si>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</si>
  <si>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</si>
  <si>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</si>
  <si>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</si>
  <si>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</si>
  <si>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</si>
  <si>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</si>
  <si>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</si>
  <si>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</si>
  <si>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</si>
  <si>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</si>
  <si>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</si>
  <si>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</si>
  <si>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</si>
  <si>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</si>
  <si>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</si>
  <si>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</si>
  <si>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</si>
  <si>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</si>
  <si>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</si>
  <si>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</si>
  <si>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</si>
  <si>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</si>
  <si>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</si>
  <si>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</si>
  <si>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</si>
  <si>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</si>
  <si>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</si>
  <si>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</si>
  <si>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</si>
  <si>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</si>
  <si>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</si>
  <si>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</si>
  <si>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</si>
  <si>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</si>
  <si>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</si>
  <si>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</si>
  <si>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</si>
  <si>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</si>
  <si>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</si>
  <si>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</si>
  <si>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</si>
  <si>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</si>
  <si>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</si>
  <si>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</si>
  <si>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</si>
  <si>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</si>
  <si>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</si>
  <si>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</si>
  <si>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</si>
  <si>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</si>
  <si>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</si>
  <si>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</si>
  <si>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</si>
  <si>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</si>
  <si>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</si>
  <si>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</si>
  <si>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</si>
  <si>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</si>
  <si>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</si>
  <si>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</si>
  <si>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</si>
  <si>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</si>
  <si>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</si>
  <si>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</si>
  <si>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</si>
  <si>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</si>
  <si>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</si>
  <si>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</si>
  <si>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</si>
  <si>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</si>
  <si>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</si>
  <si>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</si>
  <si>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</si>
  <si>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</si>
  <si>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</si>
  <si>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</si>
  <si>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</si>
  <si>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</si>
  <si>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</si>
  <si>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</si>
  <si>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</si>
  <si>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</si>
  <si>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</si>
  <si>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</si>
  <si>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</si>
  <si>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</si>
  <si>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</si>
  <si>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</si>
  <si>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</si>
  <si>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</si>
  <si>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</si>
  <si>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</si>
  <si>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</si>
  <si>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</si>
  <si>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</si>
  <si>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</si>
  <si>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</si>
  <si>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</si>
  <si>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</si>
  <si>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</si>
  <si>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</si>
  <si>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</si>
  <si>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</si>
  <si>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</si>
  <si>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</si>
  <si>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</si>
  <si>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</si>
  <si>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</si>
  <si>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</si>
  <si>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</si>
  <si>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</si>
  <si>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</si>
  <si>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</si>
  <si>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</si>
  <si>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</si>
  <si>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</si>
  <si>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</si>
  <si>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</si>
  <si>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</si>
  <si>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</si>
  <si>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</si>
  <si>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</si>
  <si>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</si>
  <si>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</si>
  <si>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</si>
  <si>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</si>
  <si>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</si>
  <si>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</si>
  <si>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</si>
  <si>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</si>
  <si>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</si>
  <si>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</si>
  <si>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</si>
  <si>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</si>
  <si>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</si>
  <si>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</si>
  <si>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</si>
  <si>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</si>
  <si>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</si>
  <si>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</si>
  <si>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</si>
  <si>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</si>
  <si>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</si>
  <si>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</si>
  <si>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</si>
  <si>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</si>
  <si>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</si>
  <si>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</si>
  <si>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</si>
  <si>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</si>
  <si>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</si>
  <si>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</si>
  <si>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</si>
  <si>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</si>
  <si>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</si>
  <si>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</si>
  <si>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</si>
  <si>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</si>
  <si>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</si>
  <si>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</si>
  <si>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</si>
  <si>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</si>
  <si>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</si>
  <si>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</si>
  <si>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</si>
  <si>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</si>
  <si>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</si>
  <si>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</si>
  <si>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</si>
  <si>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</si>
  <si>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</si>
  <si>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</si>
  <si>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</si>
  <si>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</si>
  <si>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</si>
  <si>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</si>
  <si>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</si>
  <si>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</si>
  <si>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</si>
  <si>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</si>
  <si>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</si>
  <si>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</si>
  <si>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</si>
  <si>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</si>
  <si>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</si>
  <si>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</si>
  <si>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</si>
  <si>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</si>
  <si>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</si>
  <si>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</si>
  <si>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</si>
  <si>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</si>
  <si>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</si>
  <si>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</si>
  <si>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</si>
  <si>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</si>
  <si>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</si>
  <si>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</si>
  <si>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</si>
  <si>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</si>
  <si>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</si>
  <si>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</si>
  <si>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</si>
  <si>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</si>
  <si>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</si>
  <si>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</si>
  <si>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</si>
  <si>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</si>
  <si>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</si>
  <si>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</si>
  <si>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</si>
  <si>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</si>
  <si>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</si>
  <si>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</si>
  <si>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</si>
  <si>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</si>
  <si>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</si>
  <si>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</si>
  <si>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</si>
  <si>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</si>
  <si>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</si>
  <si>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</si>
  <si>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</si>
  <si>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</si>
  <si>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</si>
  <si>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</si>
  <si>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</si>
  <si>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</si>
  <si>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</si>
  <si>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</si>
  <si>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</si>
  <si>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</si>
  <si>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</si>
  <si>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</si>
  <si>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</si>
  <si>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</si>
  <si>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</si>
  <si>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</si>
  <si>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</si>
  <si>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</si>
  <si>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</si>
  <si>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</si>
  <si>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</si>
  <si>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</si>
  <si>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</si>
  <si>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</si>
  <si>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</si>
  <si>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</si>
  <si>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</si>
  <si>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</si>
  <si>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</si>
  <si>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</si>
  <si>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</si>
  <si>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</si>
  <si>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</si>
  <si>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</si>
  <si>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</si>
  <si>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</si>
  <si>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</si>
  <si>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</si>
  <si>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</si>
  <si>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</si>
  <si>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</si>
  <si>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</si>
  <si>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</si>
  <si>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</si>
  <si>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</si>
  <si>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</si>
  <si>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</si>
  <si>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</si>
  <si>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</si>
  <si>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</si>
  <si>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</si>
  <si>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</si>
  <si>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</si>
  <si>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</si>
  <si>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</si>
  <si>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</si>
  <si>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</si>
  <si>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</si>
  <si>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</si>
  <si>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</si>
  <si>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</si>
  <si>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</si>
  <si>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</si>
  <si>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</si>
  <si>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</si>
  <si>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</si>
  <si>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</si>
  <si>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</si>
  <si>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</si>
  <si>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</si>
  <si>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</si>
  <si>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</si>
  <si>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</si>
  <si>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</si>
  <si>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</si>
  <si>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</si>
  <si>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</si>
  <si>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</si>
  <si>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</si>
  <si>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</si>
  <si>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</si>
  <si>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</si>
  <si>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</si>
  <si>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</si>
  <si>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</si>
  <si>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</si>
  <si>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</si>
  <si>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</si>
  <si>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</si>
  <si>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</si>
  <si>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</si>
  <si>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</si>
  <si>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</si>
  <si>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</si>
  <si>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</si>
  <si>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</si>
  <si>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</si>
  <si>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</si>
  <si>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</si>
  <si>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</si>
  <si>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</si>
  <si>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</si>
  <si>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</si>
  <si>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</si>
  <si>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</si>
  <si>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</si>
  <si>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</si>
  <si>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</si>
  <si>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</si>
  <si>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</si>
  <si>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</si>
  <si>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</si>
  <si>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</si>
  <si>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</si>
  <si>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</si>
  <si>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</si>
  <si>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</si>
  <si>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</si>
  <si>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</si>
  <si>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</si>
  <si>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</si>
  <si>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</si>
  <si>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</si>
  <si>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</si>
  <si>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</si>
  <si>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</si>
  <si>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</si>
  <si>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</si>
  <si>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</si>
  <si>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</si>
  <si>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</si>
  <si>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</si>
  <si>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</si>
  <si>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</si>
  <si>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</si>
  <si>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</si>
  <si>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</si>
  <si>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</si>
  <si>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</si>
  <si>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</si>
  <si>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</si>
  <si>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</si>
  <si>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</si>
  <si>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</si>
  <si>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</si>
  <si>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</si>
  <si>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</si>
  <si>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</si>
  <si>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</si>
  <si>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</si>
  <si>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</si>
  <si>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</si>
  <si>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</si>
  <si>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</si>
  <si>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</si>
  <si>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</si>
  <si>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</si>
  <si>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</si>
  <si>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</si>
  <si>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</si>
  <si>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</si>
  <si>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</si>
  <si>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</si>
  <si>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</si>
  <si>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</si>
  <si>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</si>
  <si>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</si>
  <si>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</si>
  <si>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</si>
  <si>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</si>
  <si>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</si>
  <si>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</si>
  <si>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</si>
  <si>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</si>
  <si>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</si>
  <si>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</si>
  <si>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</si>
  <si>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</si>
  <si>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</si>
  <si>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</si>
  <si>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</si>
  <si>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</si>
  <si>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</si>
  <si>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</si>
  <si>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</si>
  <si>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</si>
  <si>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</si>
  <si>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</si>
  <si>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</si>
  <si>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</si>
  <si>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</si>
  <si>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</si>
  <si>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</si>
  <si>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</si>
  <si>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</si>
  <si>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</si>
  <si>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</si>
  <si>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</si>
  <si>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</si>
  <si>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</si>
  <si>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</si>
  <si>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</si>
  <si>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</si>
  <si>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</si>
  <si>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</si>
  <si>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</si>
  <si>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</si>
  <si>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</si>
  <si>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</si>
  <si>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</si>
  <si>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</si>
  <si>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</si>
  <si>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</si>
  <si>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</si>
  <si>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</si>
  <si>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</si>
  <si>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</si>
  <si>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</si>
  <si>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</si>
  <si>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</si>
  <si>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</si>
  <si>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</si>
  <si>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</si>
  <si>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</si>
  <si>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</si>
  <si>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</si>
  <si>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</si>
  <si>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</si>
  <si>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</si>
  <si>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</si>
  <si>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</si>
  <si>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</si>
  <si>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</si>
  <si>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</si>
  <si>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</si>
  <si>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</si>
  <si>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</si>
  <si>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</si>
  <si>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</si>
  <si>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</si>
  <si>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</si>
  <si>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</si>
  <si>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</si>
  <si>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</si>
  <si>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</si>
  <si>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</si>
  <si>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</si>
  <si>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</si>
  <si>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</si>
  <si>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</si>
  <si>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</si>
  <si>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</si>
  <si>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</si>
  <si>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</si>
  <si>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</si>
  <si>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</si>
  <si>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</si>
  <si>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</si>
  <si>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</si>
  <si>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</si>
  <si>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</si>
  <si>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</si>
  <si>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</si>
  <si>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</si>
  <si>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</si>
  <si>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</si>
  <si>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</si>
  <si>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</si>
  <si>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</si>
  <si>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</si>
  <si>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</si>
  <si>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</si>
  <si>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</si>
  <si>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</si>
  <si>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</si>
  <si>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</si>
  <si>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</si>
  <si>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</si>
  <si>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</si>
  <si>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</si>
  <si>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</si>
  <si>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</si>
  <si>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</si>
  <si>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</si>
  <si>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</si>
  <si>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</si>
  <si>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</si>
  <si>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</si>
  <si>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</si>
  <si>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</si>
  <si>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</si>
  <si>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</si>
  <si>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</si>
  <si>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</si>
  <si>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</si>
  <si>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</si>
  <si>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</si>
  <si>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</si>
  <si>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</si>
  <si>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</si>
  <si>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</si>
  <si>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</si>
  <si>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</si>
  <si>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</si>
  <si>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</si>
  <si>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</si>
  <si>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</si>
  <si>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</si>
  <si>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</si>
  <si>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</si>
  <si>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</si>
  <si>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</si>
  <si>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</si>
  <si>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</si>
  <si>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</si>
  <si>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</si>
  <si>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</si>
  <si>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</si>
  <si>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</si>
  <si>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</si>
  <si>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</si>
  <si>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</si>
  <si>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</si>
  <si>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</si>
  <si>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</si>
  <si>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</si>
  <si>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</si>
  <si>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</si>
  <si>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</si>
  <si>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</si>
  <si>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</si>
  <si>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</si>
  <si>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</si>
  <si>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</si>
  <si>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</si>
  <si>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</si>
  <si>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</si>
  <si>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</si>
  <si>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</si>
  <si>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</si>
  <si>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</si>
  <si>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</si>
  <si>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</si>
  <si>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</si>
  <si>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</si>
  <si>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</si>
  <si>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</si>
  <si>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</si>
  <si>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</si>
  <si>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</si>
  <si>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</si>
  <si>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</si>
  <si>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</si>
  <si>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</si>
  <si>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</si>
  <si>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</si>
  <si>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</si>
  <si>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</si>
  <si>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</si>
  <si>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</si>
  <si>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</si>
  <si>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</si>
  <si>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</si>
  <si>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</si>
  <si>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</si>
  <si>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</si>
  <si>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</si>
  <si>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</si>
  <si>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</si>
  <si>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</si>
  <si>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</si>
  <si>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</si>
  <si>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</si>
  <si>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</si>
  <si>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</si>
  <si>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</si>
  <si>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</si>
  <si>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</si>
  <si>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</si>
  <si>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</si>
  <si>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</si>
  <si>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</si>
  <si>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</si>
  <si>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</si>
  <si>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</si>
  <si>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</si>
  <si>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</si>
  <si>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</si>
  <si>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</si>
  <si>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</si>
  <si>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</si>
  <si>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</si>
  <si>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</si>
  <si>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</si>
  <si>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</si>
  <si>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</si>
  <si>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</si>
  <si>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</si>
  <si>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</si>
  <si>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</si>
  <si>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</si>
  <si>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</si>
  <si>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</si>
  <si>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</si>
  <si>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</si>
  <si>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</si>
  <si>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</si>
  <si>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</si>
  <si>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</si>
  <si>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</si>
  <si>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</si>
  <si>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</si>
  <si>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</si>
  <si>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</si>
  <si>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</si>
  <si>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</si>
  <si>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</si>
  <si>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</si>
  <si>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</si>
  <si>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</si>
  <si>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</si>
  <si>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</si>
  <si>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</si>
  <si>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</si>
  <si>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</si>
  <si>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</si>
  <si>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</si>
  <si>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</si>
  <si>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</si>
  <si>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</si>
  <si>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</si>
  <si>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</si>
  <si>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</si>
  <si>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</si>
  <si>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</si>
  <si>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</si>
  <si>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</si>
  <si>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</si>
  <si>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</si>
  <si>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</si>
  <si>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</si>
  <si>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</si>
  <si>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</si>
  <si>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</si>
  <si>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</si>
  <si>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</si>
  <si>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</si>
  <si>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</si>
  <si>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</si>
  <si>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</si>
  <si>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</si>
  <si>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</si>
  <si>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</si>
  <si>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</si>
  <si>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</si>
  <si>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</si>
  <si>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</si>
  <si>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</si>
  <si>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</si>
  <si>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</si>
  <si>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</si>
  <si>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</si>
  <si>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</si>
  <si>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</si>
  <si>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</si>
  <si>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</si>
  <si>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</si>
  <si>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</si>
  <si>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</si>
  <si>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</si>
  <si>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</si>
  <si>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</si>
  <si>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</si>
  <si>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</si>
  <si>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</si>
  <si>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</si>
  <si>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</si>
  <si>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</si>
  <si>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</si>
  <si>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</si>
  <si>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</si>
  <si>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</si>
  <si>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</si>
  <si>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</si>
  <si>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</si>
  <si>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</si>
  <si>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</si>
  <si>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</si>
  <si>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</si>
  <si>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</si>
  <si>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</si>
  <si>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</si>
  <si>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</si>
  <si>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</si>
  <si>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</si>
  <si>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</si>
  <si>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</si>
  <si>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</si>
  <si>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</si>
  <si>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</si>
  <si>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</si>
  <si>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</si>
  <si>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</si>
  <si>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</si>
  <si>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</si>
  <si>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</si>
  <si>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</si>
  <si>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</si>
  <si>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</si>
  <si>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</si>
  <si>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</si>
  <si>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</si>
  <si>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</si>
  <si>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</si>
  <si>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</si>
  <si>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</si>
  <si>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</si>
  <si>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</si>
  <si>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</si>
  <si>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</si>
  <si>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</si>
  <si>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</si>
  <si>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</si>
  <si>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</si>
  <si>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</si>
  <si>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</si>
  <si>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</si>
  <si>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</si>
  <si>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</si>
  <si>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</si>
  <si>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</si>
  <si>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</si>
  <si>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</si>
  <si>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</si>
  <si>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</si>
  <si>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</si>
  <si>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</si>
  <si>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</si>
  <si>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</si>
  <si>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</si>
  <si>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</si>
  <si>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</si>
  <si>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</si>
  <si>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</si>
  <si>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</si>
  <si>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</si>
  <si>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</si>
  <si>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</si>
  <si>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</si>
  <si>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</si>
  <si>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</si>
  <si>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</si>
  <si>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</si>
  <si>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</si>
  <si>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</si>
  <si>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</si>
  <si>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</si>
  <si>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</si>
  <si>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</si>
  <si>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</si>
  <si>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</si>
  <si>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</si>
  <si>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</si>
  <si>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</si>
  <si>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</si>
  <si>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</si>
  <si>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</si>
  <si>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</si>
  <si>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</si>
  <si>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</si>
  <si>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</si>
  <si>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</si>
  <si>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</si>
  <si>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</si>
  <si>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</si>
  <si>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</si>
  <si>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</si>
  <si>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</si>
  <si>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</si>
  <si>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</si>
  <si>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</si>
  <si>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</si>
  <si>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</si>
  <si>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</si>
  <si>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</si>
  <si>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</si>
  <si>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</si>
  <si>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</si>
  <si>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</si>
  <si>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</si>
  <si>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</si>
  <si>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</si>
  <si>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</si>
  <si>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</si>
  <si>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</si>
  <si>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</si>
  <si>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</si>
  <si>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</si>
  <si>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</si>
  <si>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</si>
  <si>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</si>
  <si>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</si>
  <si>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</si>
  <si>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</si>
  <si>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</si>
  <si>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</si>
  <si>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</si>
  <si>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</si>
  <si>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</si>
  <si>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</si>
  <si>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</si>
  <si>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</si>
  <si>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</si>
  <si>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</si>
  <si>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</si>
  <si>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</si>
  <si>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</si>
  <si>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</si>
  <si>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</si>
  <si>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</si>
  <si>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</si>
  <si>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</si>
  <si>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</si>
  <si>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</si>
  <si>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</si>
  <si>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</si>
  <si>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</si>
  <si>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</si>
  <si>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</si>
  <si>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</si>
  <si>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</si>
  <si>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</si>
  <si>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</si>
  <si>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</si>
  <si>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</si>
  <si>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</si>
  <si>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</si>
  <si>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</si>
  <si>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</si>
  <si>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</si>
  <si>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</si>
  <si>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</si>
  <si>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</si>
  <si>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</si>
  <si>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</si>
  <si>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</si>
  <si>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</si>
  <si>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</si>
  <si>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</si>
  <si>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</si>
  <si>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</si>
  <si>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</si>
  <si>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</si>
  <si>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</si>
  <si>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</si>
  <si>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</si>
  <si>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</si>
  <si>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</si>
  <si>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</si>
  <si>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</si>
  <si>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</si>
  <si>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</si>
  <si>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</si>
  <si>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</si>
  <si>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</si>
  <si>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</si>
  <si>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</si>
  <si>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</si>
  <si>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</si>
  <si>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</si>
  <si>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</si>
  <si>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</si>
  <si>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</si>
  <si>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</si>
  <si>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</si>
  <si>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</si>
  <si>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</si>
  <si>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</si>
  <si>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</si>
  <si>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</si>
  <si>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</si>
  <si>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</si>
  <si>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</si>
  <si>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</si>
  <si>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</si>
  <si>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</si>
  <si>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</si>
  <si>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</si>
  <si>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</si>
  <si>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</si>
  <si>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</si>
  <si>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</si>
  <si>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</si>
  <si>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</si>
  <si>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</si>
  <si>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</si>
  <si>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</si>
  <si>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</si>
  <si>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</si>
  <si>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</si>
  <si>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</si>
  <si>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</si>
  <si>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</si>
  <si>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</si>
  <si>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</si>
  <si>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</si>
  <si>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</si>
  <si>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</si>
  <si>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</si>
  <si>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</si>
  <si>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</si>
  <si>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</si>
  <si>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</si>
  <si>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</si>
  <si>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</si>
  <si>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</si>
  <si>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</si>
  <si>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</si>
  <si>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</si>
  <si>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</si>
  <si>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</si>
  <si>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</si>
  <si>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</si>
  <si>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</si>
  <si>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</si>
  <si>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</si>
  <si>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</si>
  <si>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</si>
  <si>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</si>
  <si>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</si>
  <si>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</si>
  <si>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</si>
  <si>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</si>
  <si>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</si>
  <si>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</si>
  <si>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</si>
  <si>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</si>
  <si>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</si>
  <si>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</si>
  <si>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</si>
  <si>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</si>
  <si>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</si>
  <si>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</si>
  <si>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</si>
  <si>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</si>
  <si>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</si>
  <si>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</si>
  <si>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</si>
  <si>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</si>
  <si>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</si>
  <si>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</si>
  <si>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</si>
  <si>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</si>
  <si>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</si>
  <si>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</si>
  <si>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</si>
  <si>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</si>
  <si>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</si>
  <si>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</si>
  <si>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</si>
  <si>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</si>
  <si>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</si>
  <si>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</si>
  <si>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</si>
  <si>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</si>
  <si>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</si>
  <si>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</si>
  <si>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</si>
  <si>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</si>
  <si>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</si>
  <si>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</si>
  <si>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</si>
  <si>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</si>
  <si>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</si>
  <si>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</si>
  <si>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</si>
  <si>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</si>
  <si>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</si>
  <si>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</si>
  <si>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</si>
  <si>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</si>
  <si>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</si>
  <si>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</si>
  <si>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</si>
  <si>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</si>
  <si>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</si>
  <si>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</si>
  <si>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</si>
  <si>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</si>
  <si>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</si>
  <si>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</si>
  <si>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</si>
  <si>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</si>
  <si>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</si>
  <si>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</si>
  <si>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</si>
  <si>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</si>
  <si>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</si>
  <si>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</si>
  <si>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</si>
  <si>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</si>
  <si>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</si>
  <si>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</si>
  <si>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</si>
  <si>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</si>
  <si>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</si>
  <si>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</si>
  <si>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</si>
  <si>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</si>
  <si>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</si>
  <si>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</si>
  <si>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</si>
  <si>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</si>
  <si>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</si>
  <si>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</si>
  <si>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</si>
  <si>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</si>
  <si>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</si>
  <si>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</si>
  <si>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</si>
  <si>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</si>
  <si>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</si>
  <si>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</si>
  <si>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</si>
  <si>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</si>
  <si>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</si>
  <si>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</si>
  <si>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</si>
  <si>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</si>
  <si>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</si>
  <si>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</si>
  <si>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</si>
  <si>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</si>
  <si>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</si>
  <si>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</si>
  <si>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</si>
  <si>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</si>
  <si>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</si>
  <si>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</si>
  <si>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</si>
  <si>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</si>
  <si>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</si>
  <si>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</si>
  <si>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</si>
  <si>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</si>
  <si>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</si>
  <si>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</si>
  <si>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</si>
  <si>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</si>
  <si>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</si>
  <si>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</si>
  <si>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</si>
  <si>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</si>
  <si>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</si>
  <si>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</si>
  <si>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</si>
  <si>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</si>
  <si>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</si>
  <si>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</si>
  <si>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</si>
  <si>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</si>
  <si>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</si>
  <si>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</si>
  <si>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</si>
  <si>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</si>
  <si>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</si>
  <si>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</si>
  <si>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</si>
  <si>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</si>
  <si>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</si>
  <si>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</si>
  <si>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</si>
  <si>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</si>
  <si>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</si>
  <si>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</si>
  <si>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</si>
  <si>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</si>
  <si>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</si>
  <si>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</si>
  <si>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</si>
  <si>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</si>
  <si>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</si>
  <si>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</si>
  <si>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</si>
  <si>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</si>
  <si>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</si>
  <si>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</si>
  <si>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</si>
  <si>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</si>
  <si>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</si>
  <si>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</si>
  <si>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</si>
  <si>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</si>
  <si>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</si>
  <si>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</si>
  <si>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</si>
  <si>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</si>
  <si>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</si>
  <si>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</si>
  <si>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</si>
  <si>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</si>
  <si>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</si>
  <si>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</si>
  <si>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</si>
  <si>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</si>
  <si>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</si>
  <si>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</si>
  <si>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</si>
  <si>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</si>
  <si>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</si>
  <si>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</si>
  <si>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</si>
  <si>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</si>
  <si>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</si>
  <si>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</si>
  <si>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</si>
  <si>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</si>
  <si>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</si>
  <si>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</si>
  <si>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</si>
  <si>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</si>
  <si>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</si>
  <si>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</si>
  <si>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</si>
  <si>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</si>
  <si>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</si>
  <si>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</si>
  <si>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</si>
  <si>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</si>
  <si>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</si>
  <si>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</si>
  <si>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</si>
  <si>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</si>
  <si>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</si>
  <si>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</si>
  <si>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</si>
  <si>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</si>
  <si>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</si>
  <si>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</si>
  <si>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</si>
  <si>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</si>
  <si>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</si>
  <si>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</si>
  <si>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</si>
  <si>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</si>
  <si>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</si>
  <si>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</si>
  <si>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</si>
  <si>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</si>
  <si>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</si>
  <si>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</si>
  <si>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</si>
  <si>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</si>
  <si>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</si>
  <si>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</si>
  <si>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</si>
  <si>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</si>
  <si>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</si>
  <si>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</si>
  <si>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</si>
  <si>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</si>
  <si>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</si>
  <si>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</si>
  <si>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</si>
  <si>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</si>
  <si>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</si>
  <si>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</si>
  <si>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</si>
  <si>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</si>
  <si>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</si>
  <si>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</si>
  <si>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</si>
  <si>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</si>
  <si>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</si>
  <si>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</si>
  <si>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</si>
  <si>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</si>
  <si>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</si>
  <si>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</si>
  <si>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</si>
  <si>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</si>
  <si>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</si>
  <si>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</si>
  <si>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</si>
  <si>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</si>
  <si>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</si>
  <si>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</si>
  <si>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</si>
  <si>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</si>
  <si>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</si>
  <si>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</si>
  <si>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</si>
  <si>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</si>
  <si>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</si>
  <si>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</si>
  <si>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</si>
  <si>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</si>
  <si>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</si>
  <si>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</si>
  <si>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</si>
  <si>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</si>
  <si>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</si>
  <si>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</si>
  <si>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</si>
  <si>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</si>
  <si>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</si>
  <si>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</si>
  <si>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</si>
  <si>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</si>
  <si>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</si>
  <si>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</si>
  <si>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</si>
  <si>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</si>
  <si>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</si>
  <si>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</si>
  <si>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</si>
  <si>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</si>
  <si>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</si>
  <si>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</si>
  <si>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</si>
  <si>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</si>
  <si>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</si>
  <si>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</si>
  <si>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</si>
  <si>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</si>
  <si>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</si>
  <si>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</si>
  <si>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</si>
  <si>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</si>
  <si>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</si>
  <si>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</si>
  <si>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</si>
  <si>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</si>
  <si>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</si>
  <si>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</si>
  <si>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</si>
  <si>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</si>
  <si>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</si>
  <si>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</si>
  <si>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</si>
  <si>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</si>
  <si>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</si>
  <si>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</si>
  <si>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</si>
  <si>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</si>
  <si>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</si>
  <si>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</si>
  <si>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</si>
  <si>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</si>
  <si>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</si>
  <si>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</si>
  <si>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</si>
  <si>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</si>
  <si>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</si>
  <si>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</si>
  <si>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</si>
  <si>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</si>
  <si>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</si>
  <si>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</si>
  <si>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</si>
  <si>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</si>
  <si>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</si>
  <si>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</si>
  <si>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</si>
  <si>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</si>
  <si>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</si>
  <si>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</si>
  <si>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</si>
  <si>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</si>
  <si>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</si>
  <si>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</si>
  <si>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</si>
  <si>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</si>
  <si>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</si>
  <si>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</si>
  <si>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</si>
  <si>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</si>
  <si>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</si>
  <si>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</si>
  <si>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</si>
  <si>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</si>
  <si>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</si>
  <si>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</si>
  <si>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</si>
  <si>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</si>
  <si>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</si>
  <si>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</si>
  <si>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</si>
  <si>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</si>
  <si>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</si>
  <si>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</si>
  <si>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</si>
  <si>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</si>
  <si>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</si>
  <si>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</si>
  <si>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</si>
  <si>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</si>
  <si>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</si>
  <si>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</si>
  <si>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</si>
  <si>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</si>
  <si>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</si>
  <si>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</si>
  <si>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</si>
  <si>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</si>
  <si>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</si>
  <si>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</si>
  <si>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</si>
  <si>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</si>
  <si>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</si>
  <si>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</si>
  <si>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</si>
  <si>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</si>
  <si>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</si>
  <si>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</si>
  <si>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</si>
  <si>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</si>
  <si>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</si>
  <si>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</si>
  <si>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</si>
  <si>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</si>
  <si>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</si>
  <si>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</si>
  <si>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</si>
  <si>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</si>
  <si>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</si>
  <si>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</si>
  <si>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</si>
  <si>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</si>
  <si>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</si>
  <si>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</si>
  <si>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</si>
  <si>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</si>
  <si>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</si>
  <si>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</si>
  <si>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</si>
  <si>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</si>
  <si>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</si>
  <si>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</si>
  <si>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</si>
  <si>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</si>
  <si>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</si>
  <si>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</si>
  <si>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</si>
  <si>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</si>
  <si>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</si>
  <si>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</si>
  <si>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</si>
  <si>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</si>
  <si>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</si>
  <si>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</si>
  <si>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</si>
  <si>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</si>
  <si>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</si>
  <si>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</si>
  <si>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</si>
  <si>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</si>
  <si>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</si>
  <si>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</si>
  <si>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</si>
  <si>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</si>
  <si>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</si>
  <si>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</si>
  <si>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</si>
  <si>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</si>
  <si>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</si>
  <si>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</si>
  <si>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</si>
  <si>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</si>
  <si>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</si>
  <si>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</si>
  <si>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</si>
  <si>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</si>
  <si>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</si>
  <si>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</si>
  <si>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</si>
  <si>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</si>
  <si>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</si>
  <si>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</si>
  <si>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</si>
  <si>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</si>
  <si>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</si>
  <si>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</si>
  <si>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</si>
  <si>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</si>
  <si>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</si>
  <si>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</si>
  <si>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</si>
  <si>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</si>
  <si>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</si>
  <si>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</si>
  <si>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</si>
  <si>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</si>
  <si>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</si>
  <si>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</si>
  <si>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</si>
  <si>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</si>
  <si>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</si>
  <si>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</si>
  <si>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</si>
  <si>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</si>
  <si>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</si>
  <si>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</si>
  <si>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</si>
  <si>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</si>
  <si>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</si>
  <si>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</si>
  <si>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</si>
  <si>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</si>
  <si>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</si>
  <si>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</si>
  <si>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</si>
  <si>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</si>
  <si>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</si>
  <si>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</si>
  <si>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</si>
  <si>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</si>
  <si>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</si>
  <si>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</si>
  <si>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</si>
  <si>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</si>
  <si>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</si>
  <si>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</si>
  <si>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</si>
  <si>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</si>
  <si>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</si>
  <si>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</si>
  <si>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</si>
  <si>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</si>
  <si>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</si>
  <si>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</si>
  <si>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</si>
  <si>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</si>
  <si>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</si>
  <si>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</si>
  <si>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</si>
  <si>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</si>
  <si>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</si>
  <si>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</si>
  <si>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</si>
  <si>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</si>
  <si>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</si>
  <si>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</si>
  <si>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</si>
  <si>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</si>
  <si>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</si>
  <si>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</si>
  <si>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</si>
  <si>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</si>
  <si>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</si>
  <si>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</si>
  <si>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</si>
  <si>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</si>
  <si>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</si>
  <si>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</si>
  <si>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</si>
  <si>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</si>
  <si>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</si>
  <si>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</si>
  <si>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</si>
  <si>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</si>
  <si>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</si>
  <si>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</si>
  <si>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</si>
  <si>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</si>
  <si>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</si>
  <si>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</si>
  <si>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</si>
  <si>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</si>
  <si>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</si>
  <si>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</si>
  <si>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</si>
  <si>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</si>
  <si>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</si>
  <si>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</si>
  <si>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</si>
  <si>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</si>
  <si>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</si>
  <si>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</si>
  <si>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</si>
  <si>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</si>
  <si>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</si>
  <si>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</si>
  <si>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</si>
  <si>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</si>
  <si>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</si>
  <si>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</si>
  <si>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</si>
  <si>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</si>
  <si>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</si>
  <si>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</si>
  <si>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</si>
  <si>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</si>
  <si>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</si>
  <si>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</si>
  <si>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</si>
  <si>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</si>
  <si>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</si>
  <si>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</si>
  <si>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</si>
  <si>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</si>
  <si>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</si>
  <si>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</si>
  <si>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</si>
  <si>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</si>
  <si>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</si>
  <si>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</si>
  <si>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</si>
  <si>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</si>
  <si>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</si>
  <si>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</si>
  <si>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</si>
  <si>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</si>
  <si>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</si>
  <si>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</si>
  <si>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</si>
  <si>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</si>
  <si>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</si>
  <si>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</si>
  <si>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</si>
  <si>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</si>
  <si>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</si>
  <si>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</si>
  <si>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</si>
  <si>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</si>
  <si>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</si>
  <si>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</si>
  <si>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</si>
  <si>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</si>
  <si>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</si>
  <si>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</si>
  <si>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</si>
  <si>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</si>
  <si>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</si>
  <si>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</si>
  <si>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</si>
  <si>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</si>
  <si>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</si>
  <si>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</si>
  <si>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</si>
  <si>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</si>
  <si>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</si>
  <si>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</si>
  <si>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</si>
  <si>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</si>
  <si>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</si>
  <si>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</si>
  <si>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</si>
  <si>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</si>
  <si>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</si>
  <si>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</si>
  <si>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</si>
  <si>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</si>
  <si>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</si>
  <si>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</si>
  <si>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</si>
  <si>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</si>
  <si>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</si>
  <si>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</si>
  <si>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</si>
  <si>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</si>
  <si>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</si>
  <si>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</si>
  <si>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</si>
  <si>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</si>
  <si>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</si>
  <si>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</si>
  <si>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</si>
  <si>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</si>
  <si>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</si>
  <si>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</si>
  <si>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</si>
  <si>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</si>
  <si>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</si>
  <si>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</si>
  <si>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</si>
  <si>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</si>
  <si>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</si>
  <si>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</si>
  <si>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</si>
  <si>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</si>
  <si>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</si>
  <si>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</si>
  <si>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</si>
  <si>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</si>
  <si>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</si>
  <si>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</si>
  <si>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</si>
  <si>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</si>
  <si>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</si>
  <si>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</si>
  <si>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</si>
  <si>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</si>
  <si>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</si>
  <si>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</si>
  <si>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</si>
  <si>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</si>
  <si>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</si>
  <si>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</si>
  <si>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</si>
  <si>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</si>
  <si>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</si>
  <si>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</si>
  <si>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</si>
  <si>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</si>
  <si>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</si>
  <si>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</si>
  <si>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</si>
  <si>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</si>
  <si>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</si>
  <si>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</si>
  <si>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</si>
  <si>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</si>
  <si>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</si>
  <si>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</si>
  <si>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</si>
  <si>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</si>
  <si>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</si>
  <si>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</si>
  <si>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</si>
  <si>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</si>
  <si>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</si>
  <si>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</si>
  <si>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</si>
  <si>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</si>
  <si>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</si>
  <si>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</si>
  <si>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</si>
  <si>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</si>
  <si>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</si>
  <si>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</si>
  <si>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</si>
  <si>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</si>
  <si>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</si>
  <si>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</si>
  <si>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</si>
  <si>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</si>
  <si>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</si>
  <si>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</si>
  <si>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</si>
  <si>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</si>
  <si>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</si>
  <si>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</si>
  <si>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</si>
  <si>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</si>
  <si>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</si>
  <si>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</si>
  <si>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</si>
  <si>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</si>
  <si>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</si>
  <si>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</si>
  <si>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</si>
  <si>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</si>
  <si>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</si>
  <si>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</si>
  <si>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</si>
  <si>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</si>
  <si>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</si>
  <si>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</si>
  <si>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</si>
  <si>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</si>
  <si>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</si>
  <si>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</si>
  <si>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</si>
  <si>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</si>
  <si>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</si>
  <si>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</si>
  <si>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</si>
  <si>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</si>
  <si>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</si>
  <si>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</si>
  <si>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</si>
  <si>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</si>
  <si>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</si>
  <si>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</si>
  <si>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</si>
  <si>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</si>
  <si>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</si>
  <si>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</si>
  <si>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</si>
  <si>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</si>
  <si>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</si>
  <si>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</si>
  <si>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</si>
  <si>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</si>
  <si>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</si>
  <si>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</si>
  <si>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</si>
  <si>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</si>
  <si>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</si>
  <si>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</si>
  <si>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</si>
  <si>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</si>
  <si>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</si>
  <si>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</si>
  <si>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</si>
  <si>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</si>
  <si>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</si>
  <si>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</si>
  <si>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</si>
  <si>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</si>
  <si>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</si>
  <si>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</si>
  <si>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</si>
  <si>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</si>
  <si>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</si>
  <si>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</si>
  <si>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</si>
  <si>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</si>
  <si>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</si>
  <si>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</si>
  <si>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</si>
  <si>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</si>
  <si>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</si>
  <si>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</si>
  <si>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</si>
  <si>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</si>
  <si>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</si>
  <si>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</si>
  <si>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</si>
  <si>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</si>
  <si>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</si>
  <si>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</si>
  <si>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</si>
  <si>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</si>
  <si>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</si>
  <si>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</si>
  <si>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</si>
  <si>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</si>
  <si>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</si>
  <si>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</si>
  <si>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</si>
  <si>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</si>
  <si>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</si>
  <si>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</si>
  <si>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</si>
  <si>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</si>
  <si>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</si>
  <si>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</si>
  <si>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</si>
  <si>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</si>
  <si>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</si>
  <si>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</si>
  <si>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</si>
  <si>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</si>
  <si>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</si>
  <si>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</si>
  <si>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</si>
  <si>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</si>
  <si>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</si>
  <si>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</si>
  <si>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</si>
  <si>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</si>
  <si>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</si>
  <si>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</si>
  <si>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</si>
  <si>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</si>
  <si>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</si>
  <si>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</si>
  <si>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</si>
  <si>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</si>
  <si>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</si>
  <si>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</si>
  <si>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</si>
  <si>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</si>
  <si>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</si>
  <si>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</si>
  <si>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</si>
  <si>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</si>
  <si>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</si>
  <si>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</si>
  <si>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</si>
  <si>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</si>
  <si>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</si>
  <si>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</si>
  <si>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</si>
  <si>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</si>
  <si>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</si>
  <si>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</si>
  <si>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</si>
  <si>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</si>
  <si>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</si>
  <si>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</si>
  <si>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</si>
  <si>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</si>
  <si>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</si>
  <si>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</si>
  <si>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</si>
  <si>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</si>
  <si>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</si>
  <si>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</si>
  <si>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</si>
  <si>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</si>
  <si>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</si>
  <si>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</si>
  <si>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</si>
  <si>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</si>
  <si>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</si>
  <si>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</si>
  <si>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</si>
  <si>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</si>
  <si>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</si>
  <si>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</si>
  <si>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</si>
  <si>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</si>
  <si>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</si>
  <si>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</si>
  <si>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</si>
  <si>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</si>
  <si>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</si>
  <si>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</si>
  <si>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</si>
  <si>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</si>
  <si>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</si>
  <si>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</si>
  <si>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</si>
  <si>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</si>
  <si>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</si>
  <si>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</si>
  <si>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</si>
  <si>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</si>
  <si>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</si>
  <si>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</si>
  <si>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</si>
  <si>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</si>
  <si>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</si>
  <si>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</si>
  <si>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</si>
  <si>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</si>
  <si>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</si>
  <si>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</si>
  <si>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</si>
  <si>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</si>
  <si>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</si>
  <si>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</si>
  <si>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</si>
  <si>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</si>
  <si>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</si>
  <si>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</si>
  <si>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</si>
  <si>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</si>
  <si>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</si>
  <si>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</si>
  <si>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</si>
  <si>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</si>
  <si>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</si>
  <si>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</si>
  <si>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</si>
  <si>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</si>
  <si>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</si>
  <si>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</si>
  <si>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</si>
  <si>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</si>
  <si>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</si>
  <si>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</si>
  <si>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</si>
  <si>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</si>
  <si>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</si>
  <si>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</si>
  <si>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</si>
  <si>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</si>
  <si>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</si>
  <si>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</si>
  <si>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</si>
  <si>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</si>
  <si>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</si>
  <si>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</si>
  <si>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</si>
  <si>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</si>
  <si>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</si>
  <si>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</si>
  <si>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</si>
  <si>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</si>
  <si>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</si>
  <si>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</si>
  <si>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</si>
  <si>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</si>
  <si>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</si>
  <si>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</si>
  <si>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</si>
  <si>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</si>
  <si>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</si>
  <si>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</si>
  <si>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</si>
  <si>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</si>
  <si>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</si>
  <si>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</si>
  <si>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</si>
  <si>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</si>
  <si>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</si>
  <si>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</si>
  <si>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</si>
  <si>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</si>
  <si>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</si>
  <si>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</si>
  <si>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</si>
  <si>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</si>
  <si>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</si>
  <si>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</si>
  <si>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</si>
  <si>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</si>
  <si>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</si>
  <si>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</si>
  <si>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</si>
  <si>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</si>
  <si>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</si>
  <si>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</si>
  <si>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</si>
  <si>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</si>
  <si>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</si>
  <si>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</si>
  <si>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</si>
  <si>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</si>
  <si>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</si>
  <si>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</si>
  <si>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</si>
  <si>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</si>
  <si>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</si>
  <si>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</si>
  <si>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</si>
  <si>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</si>
  <si>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</si>
  <si>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</si>
  <si>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</si>
  <si>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</si>
  <si>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</si>
  <si>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</si>
  <si>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</si>
  <si>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</si>
  <si>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</si>
  <si>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</si>
  <si>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</si>
  <si>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</si>
  <si>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</si>
  <si>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</si>
  <si>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</si>
  <si>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</si>
  <si>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</si>
  <si>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</si>
  <si>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</si>
  <si>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</si>
  <si>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</si>
  <si>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</si>
  <si>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</si>
  <si>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</si>
  <si>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</si>
  <si>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</si>
  <si>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</si>
  <si>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</si>
  <si>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</si>
  <si>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</si>
  <si>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</si>
  <si>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</si>
  <si>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</si>
  <si>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</si>
  <si>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</si>
  <si>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</si>
  <si>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</si>
  <si>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</si>
  <si>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</si>
  <si>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</si>
  <si>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</si>
  <si>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</si>
  <si>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</si>
  <si>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</si>
  <si>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</si>
  <si>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</si>
  <si>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</si>
  <si>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</si>
  <si>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</si>
  <si>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</si>
  <si>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</si>
  <si>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</si>
  <si>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</si>
  <si>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</si>
  <si>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</si>
  <si>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</si>
  <si>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</si>
  <si>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</si>
  <si>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</si>
  <si>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</si>
  <si>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</si>
  <si>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</si>
  <si>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</si>
  <si>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</si>
  <si>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</si>
  <si>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</si>
  <si>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</si>
  <si>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</si>
  <si>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</si>
  <si>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</si>
  <si>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</si>
  <si>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</si>
  <si>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</si>
  <si>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</si>
  <si>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</si>
  <si>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</si>
  <si>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</si>
  <si>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</si>
  <si>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</si>
  <si>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</si>
  <si>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</si>
  <si>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</si>
  <si>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</si>
  <si>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</si>
  <si>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</si>
  <si>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</si>
  <si>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</si>
  <si>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</si>
  <si>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</si>
  <si>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</si>
  <si>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</si>
  <si>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</si>
  <si>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</si>
  <si>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</si>
  <si>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</si>
  <si>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</si>
  <si>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</si>
  <si>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</si>
  <si>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</si>
  <si>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</si>
  <si>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</si>
  <si>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</si>
  <si>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</si>
  <si>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</si>
  <si>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</si>
  <si>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</si>
  <si>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</si>
  <si>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</si>
  <si>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</si>
  <si>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</si>
  <si>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</si>
  <si>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</si>
  <si>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</si>
  <si>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</si>
  <si>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</si>
  <si>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</si>
  <si>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</si>
  <si>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</si>
  <si>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</si>
  <si>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</si>
  <si>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</si>
  <si>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</si>
  <si>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</si>
  <si>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</si>
  <si>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</si>
  <si>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</si>
  <si>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</si>
  <si>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</si>
  <si>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</si>
  <si>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</si>
  <si>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</si>
  <si>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</si>
  <si>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</si>
  <si>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</si>
  <si>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</si>
  <si>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</si>
  <si>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</si>
  <si>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</si>
  <si>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</si>
  <si>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</si>
  <si>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</si>
  <si>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</si>
  <si>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</si>
  <si>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</si>
  <si>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</si>
  <si>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</si>
  <si>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</si>
  <si>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</si>
  <si>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</si>
  <si>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</si>
  <si>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</si>
  <si>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</si>
  <si>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</si>
  <si>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</si>
  <si>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</si>
  <si>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</si>
  <si>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</si>
  <si>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</si>
  <si>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</si>
  <si>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</si>
  <si>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</si>
  <si>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</si>
  <si>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</si>
  <si>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</si>
  <si>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</si>
  <si>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</si>
  <si>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</si>
  <si>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</si>
  <si>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</si>
  <si>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</si>
  <si>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</si>
  <si>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</si>
  <si>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</si>
  <si>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</si>
  <si>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</si>
  <si>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</si>
  <si>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</si>
  <si>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</si>
  <si>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</si>
  <si>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</si>
  <si>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</si>
  <si>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</si>
  <si>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</si>
  <si>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</si>
  <si>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</si>
  <si>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</si>
  <si>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</si>
  <si>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</si>
  <si>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</si>
  <si>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</si>
  <si>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</si>
  <si>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</si>
  <si>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</si>
  <si>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</si>
  <si>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</si>
  <si>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</si>
  <si>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</si>
  <si>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</si>
  <si>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</si>
  <si>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</si>
  <si>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</si>
  <si>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</si>
  <si>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</si>
  <si>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</si>
  <si>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</si>
  <si>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</si>
  <si>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</si>
  <si>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</si>
  <si>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</si>
  <si>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</si>
  <si>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</si>
  <si>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</si>
  <si>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</si>
  <si>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</si>
  <si>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</si>
  <si>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</si>
  <si>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</si>
  <si>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</si>
  <si>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</si>
  <si>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</si>
  <si>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</si>
  <si>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</si>
  <si>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</si>
  <si>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</si>
  <si>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</si>
  <si>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</si>
  <si>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</si>
  <si>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</si>
  <si>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</si>
  <si>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</si>
  <si>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</si>
  <si>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</si>
  <si>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</si>
  <si>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</si>
  <si>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</si>
  <si>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</si>
  <si>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</si>
  <si>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</si>
  <si>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</si>
  <si>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</si>
  <si>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</si>
  <si>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</si>
  <si>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</si>
  <si>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</si>
  <si>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</si>
  <si>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</si>
  <si>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</si>
  <si>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</si>
  <si>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</si>
  <si>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</si>
  <si>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</si>
  <si>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</si>
  <si>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</si>
  <si>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</si>
  <si>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</si>
  <si>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</si>
  <si>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</si>
  <si>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</si>
  <si>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</si>
  <si>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</si>
  <si>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</si>
  <si>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</si>
  <si>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</si>
  <si>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</si>
  <si>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</si>
  <si>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</si>
  <si>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</si>
  <si>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</si>
  <si>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</si>
  <si>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</si>
  <si>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</si>
  <si>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</si>
  <si>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</si>
  <si>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</si>
  <si>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</si>
  <si>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</si>
  <si>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</si>
  <si>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</si>
  <si>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</si>
  <si>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</si>
  <si>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</si>
  <si>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</si>
  <si>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</si>
  <si>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</si>
  <si>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</si>
  <si>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</si>
  <si>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</si>
  <si>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</si>
  <si>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</si>
  <si>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</si>
  <si>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</si>
  <si>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</si>
  <si>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</si>
  <si>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</si>
  <si>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</si>
  <si>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</si>
  <si>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</si>
  <si>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</si>
  <si>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</si>
  <si>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</si>
  <si>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</si>
  <si>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</si>
  <si>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</si>
  <si>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</si>
  <si>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</si>
  <si>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</si>
  <si>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</si>
  <si>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</si>
  <si>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</si>
  <si>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</si>
  <si>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</si>
  <si>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</si>
  <si>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</si>
  <si>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</si>
  <si>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</si>
  <si>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</si>
  <si>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</si>
  <si>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</si>
  <si>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</si>
  <si>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</si>
  <si>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</si>
  <si>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</si>
  <si>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</si>
  <si>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</si>
  <si>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</si>
  <si>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</si>
  <si>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</si>
  <si>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</si>
  <si>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</si>
  <si>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</si>
  <si>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</si>
  <si>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</si>
  <si>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</si>
  <si>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</si>
  <si>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</si>
  <si>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</si>
  <si>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</si>
  <si>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</si>
  <si>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</si>
  <si>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</si>
  <si>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</si>
  <si>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</si>
  <si>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</si>
  <si>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</si>
  <si>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</si>
  <si>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</si>
  <si>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</si>
  <si>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</si>
  <si>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</si>
  <si>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</si>
  <si>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</si>
  <si>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</si>
  <si>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</si>
  <si>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</si>
  <si>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</si>
  <si>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</si>
  <si>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</si>
  <si>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</si>
  <si>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</si>
  <si>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</si>
  <si>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</si>
  <si>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</si>
  <si>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</si>
  <si>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</si>
  <si>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</si>
  <si>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</si>
  <si>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</si>
  <si>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</si>
  <si>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</si>
  <si>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</si>
  <si>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</si>
  <si>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</si>
  <si>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</si>
  <si>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</si>
  <si>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</si>
  <si>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</si>
  <si>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</si>
  <si>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</si>
  <si>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</si>
  <si>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</si>
  <si>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</si>
  <si>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</si>
  <si>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</si>
  <si>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</si>
  <si>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</si>
  <si>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</si>
  <si>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</si>
  <si>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</si>
  <si>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</si>
  <si>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</si>
  <si>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</si>
  <si>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</si>
  <si>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</si>
  <si>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</si>
  <si>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</si>
  <si>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</si>
  <si>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</si>
  <si>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</si>
  <si>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</si>
  <si>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</si>
  <si>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</si>
  <si>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</si>
  <si>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</si>
  <si>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</si>
  <si>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</si>
  <si>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</si>
  <si>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</si>
  <si>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</si>
  <si>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</si>
  <si>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</si>
  <si>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</si>
  <si>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</si>
  <si>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</si>
  <si>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</si>
  <si>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</si>
  <si>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</si>
  <si>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</si>
  <si>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</si>
  <si>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</si>
  <si>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</si>
  <si>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</si>
  <si>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</si>
  <si>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</si>
  <si>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</si>
  <si>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</si>
  <si>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</si>
  <si>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</si>
  <si>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</si>
  <si>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</si>
  <si>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</si>
  <si>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</si>
  <si>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</si>
  <si>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</si>
  <si>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</si>
  <si>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</si>
  <si>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</si>
  <si>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</si>
  <si>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</si>
  <si>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</si>
  <si>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</si>
  <si>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</si>
  <si>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</si>
  <si>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</si>
  <si>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</si>
  <si>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</si>
  <si>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</si>
  <si>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</si>
  <si>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</si>
  <si>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</si>
  <si>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</si>
  <si>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</si>
  <si>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</si>
  <si>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</si>
  <si>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</si>
  <si>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</si>
  <si>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</si>
  <si>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</si>
  <si>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</si>
  <si>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</si>
  <si>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</si>
  <si>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</si>
  <si>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</si>
  <si>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</si>
  <si>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</si>
  <si>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</si>
  <si>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</si>
  <si>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</si>
  <si>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</si>
  <si>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</si>
  <si>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</si>
  <si>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</si>
  <si>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</si>
  <si>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</si>
  <si>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</si>
  <si>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</si>
  <si>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</si>
  <si>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</si>
  <si>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</si>
  <si>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</si>
  <si>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</si>
  <si>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</si>
  <si>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</si>
  <si>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</si>
  <si>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</si>
  <si>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</si>
  <si>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</si>
  <si>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</si>
  <si>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</si>
  <si>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</si>
  <si>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</si>
  <si>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</si>
  <si>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</si>
  <si>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</si>
  <si>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</si>
  <si>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</si>
  <si>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</si>
  <si>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</si>
  <si>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</si>
  <si>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</si>
  <si>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</si>
  <si>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</si>
  <si>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</si>
  <si>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</si>
  <si>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</si>
  <si>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</si>
  <si>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</si>
  <si>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</si>
  <si>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</si>
  <si>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</si>
  <si>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</si>
  <si>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</si>
  <si>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</si>
  <si>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</si>
  <si>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</si>
  <si>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</si>
  <si>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</si>
  <si>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</si>
  <si>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</si>
  <si>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</si>
  <si>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</si>
  <si>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</si>
  <si>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</si>
  <si>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</si>
  <si>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</si>
  <si>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</si>
  <si>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</si>
  <si>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</si>
  <si>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</si>
  <si>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</si>
  <si>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</si>
  <si>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</si>
  <si>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</si>
  <si>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</si>
  <si>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</si>
  <si>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</si>
  <si>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</si>
  <si>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</si>
  <si>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</si>
  <si>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</si>
  <si>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</si>
  <si>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</si>
  <si>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</si>
  <si>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</si>
  <si>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</si>
  <si>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</si>
  <si>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</si>
  <si>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</si>
  <si>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</si>
  <si>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</si>
  <si>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</si>
  <si>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</si>
  <si>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</si>
  <si>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</si>
  <si>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</si>
  <si>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</si>
  <si>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</si>
  <si>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</si>
  <si>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</si>
  <si>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</si>
  <si>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</si>
  <si>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</si>
  <si>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</si>
  <si>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</si>
  <si>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</si>
  <si>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</si>
  <si>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</si>
  <si>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</si>
  <si>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</si>
  <si>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</si>
  <si>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</si>
  <si>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</si>
  <si>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</si>
  <si>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</si>
  <si>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</si>
  <si>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</si>
  <si>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</si>
  <si>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</si>
  <si>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</si>
  <si>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</si>
  <si>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</si>
  <si>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</si>
  <si>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</si>
  <si>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</si>
  <si>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</si>
  <si>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</si>
  <si>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</si>
  <si>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</si>
  <si>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</si>
  <si>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</si>
  <si>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</si>
  <si>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</si>
  <si>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</si>
  <si>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</si>
  <si>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</si>
  <si>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</si>
  <si>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</si>
  <si>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</si>
  <si>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</si>
  <si>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</si>
  <si>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</si>
  <si>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</si>
  <si>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</si>
  <si>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</si>
  <si>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</si>
  <si>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</si>
  <si>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</si>
  <si>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</si>
  <si>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</si>
  <si>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</si>
  <si>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</si>
  <si>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</si>
  <si>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</si>
  <si>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</si>
  <si>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</si>
  <si>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</si>
  <si>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</si>
  <si>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</si>
  <si>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</si>
  <si>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</si>
  <si>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</si>
  <si>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</si>
  <si>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</si>
  <si>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</si>
  <si>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</si>
  <si>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</si>
  <si>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</si>
  <si>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</si>
  <si>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</si>
  <si>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</si>
  <si>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</si>
  <si>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</si>
  <si>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</si>
  <si>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</si>
  <si>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</si>
  <si>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</si>
  <si>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</si>
  <si>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</si>
  <si>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</si>
  <si>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</si>
  <si>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</si>
  <si>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</si>
  <si>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</si>
  <si>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</si>
  <si>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</si>
  <si>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</si>
  <si>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</si>
  <si>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</si>
  <si>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</si>
  <si>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</si>
  <si>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</si>
  <si>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</si>
  <si>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</si>
  <si>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</si>
  <si>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</si>
  <si>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</si>
  <si>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</si>
  <si>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</si>
  <si>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</si>
  <si>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</si>
  <si>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</si>
  <si>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</si>
  <si>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</si>
  <si>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</si>
  <si>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</si>
  <si>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</si>
  <si>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</si>
  <si>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</si>
  <si>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</si>
  <si>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</si>
  <si>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</si>
  <si>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</si>
  <si>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</si>
  <si>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</si>
  <si>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</si>
  <si>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</si>
  <si>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</si>
  <si>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</si>
  <si>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</si>
  <si>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</si>
  <si>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</si>
  <si>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</si>
  <si>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</si>
  <si>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</si>
  <si>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</si>
  <si>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</si>
  <si>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</si>
  <si>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</si>
  <si>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</si>
  <si>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</si>
  <si>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</si>
  <si>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</si>
  <si>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</si>
  <si>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</si>
  <si>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</si>
  <si>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</si>
  <si>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</si>
  <si>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</si>
  <si>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</si>
  <si>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</si>
  <si>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</si>
  <si>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</si>
  <si>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</si>
  <si>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</si>
  <si>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</si>
  <si>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</si>
  <si>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</si>
  <si>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</si>
  <si>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</si>
  <si>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</si>
  <si>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</si>
  <si>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</si>
  <si>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</si>
  <si>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</si>
  <si>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</si>
  <si>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</si>
  <si>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</si>
  <si>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</si>
  <si>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</si>
  <si>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</si>
  <si>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</si>
  <si>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</si>
  <si>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</si>
  <si>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</si>
  <si>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</si>
  <si>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</si>
  <si>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</si>
  <si>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</si>
  <si>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</si>
  <si>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</si>
  <si>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</si>
  <si>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</si>
  <si>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</si>
  <si>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</si>
  <si>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</si>
  <si>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</si>
  <si>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</si>
  <si>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</si>
  <si>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</si>
  <si>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</si>
  <si>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</si>
  <si>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</si>
  <si>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</si>
  <si>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</si>
  <si>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</si>
  <si>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</si>
  <si>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</si>
  <si>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</si>
  <si>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</si>
  <si>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</si>
  <si>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</si>
  <si>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</si>
  <si>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</si>
  <si>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</si>
  <si>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</si>
  <si>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</si>
  <si>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</si>
  <si>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</si>
  <si>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</si>
  <si>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</si>
  <si>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</si>
  <si>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</si>
  <si>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</si>
  <si>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</si>
  <si>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</si>
  <si>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</si>
  <si>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</si>
  <si>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</si>
  <si>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</si>
  <si>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</si>
  <si>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</si>
  <si>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</si>
  <si>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</si>
  <si>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</si>
  <si>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</si>
  <si>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</si>
  <si>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</si>
  <si>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</si>
  <si>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</si>
  <si>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</si>
  <si>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</si>
  <si>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</si>
  <si>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</si>
  <si>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</si>
  <si>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</si>
  <si>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</si>
  <si>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</si>
  <si>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</si>
  <si>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</si>
  <si>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</si>
  <si>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</si>
  <si>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</si>
  <si>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</si>
  <si>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</si>
  <si>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</si>
  <si>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</si>
  <si>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</si>
  <si>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</si>
  <si>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</si>
  <si>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</si>
  <si>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</si>
  <si>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</si>
  <si>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</si>
  <si>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</si>
  <si>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</si>
  <si>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</si>
  <si>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</si>
  <si>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</si>
  <si>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</si>
  <si>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</si>
  <si>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</si>
  <si>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</si>
  <si>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</si>
  <si>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</si>
  <si>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</si>
  <si>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</si>
  <si>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</si>
  <si>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</si>
  <si>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</si>
  <si>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</si>
  <si>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</si>
  <si>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</si>
  <si>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</si>
  <si>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</si>
  <si>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</si>
  <si>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</si>
  <si>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</si>
  <si>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</si>
  <si>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</si>
  <si>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</si>
  <si>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</si>
  <si>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</si>
  <si>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</si>
  <si>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</si>
  <si>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</si>
  <si>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</si>
  <si>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</si>
  <si>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</si>
  <si>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</si>
  <si>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</si>
  <si>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</si>
  <si>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</si>
  <si>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</si>
  <si>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</si>
  <si>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</si>
  <si>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</si>
  <si>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</si>
  <si>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</si>
  <si>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</si>
  <si>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</si>
  <si>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</si>
  <si>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</si>
  <si>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</si>
  <si>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</si>
  <si>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</si>
  <si>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</si>
  <si>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</si>
  <si>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</si>
  <si>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</si>
  <si>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</si>
  <si>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</si>
  <si>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</si>
  <si>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</si>
  <si>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</si>
  <si>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</si>
  <si>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</si>
  <si>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</si>
  <si>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</si>
  <si>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</si>
  <si>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</si>
  <si>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</si>
  <si>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</si>
  <si>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</si>
  <si>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</si>
  <si>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</si>
  <si>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</si>
  <si>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</si>
  <si>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</si>
  <si>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</si>
  <si>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</si>
  <si>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</si>
  <si>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</si>
  <si>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</si>
  <si>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</si>
  <si>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</si>
  <si>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</si>
  <si>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</si>
  <si>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</si>
  <si>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</si>
  <si>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</si>
  <si>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</si>
  <si>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</si>
  <si>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</si>
  <si>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</si>
  <si>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</si>
  <si>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</si>
  <si>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</si>
  <si>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</si>
  <si>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</si>
  <si>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</si>
  <si>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</si>
  <si>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</si>
  <si>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</si>
  <si>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</si>
  <si>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</si>
  <si>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</si>
  <si>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</si>
  <si>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</si>
  <si>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</si>
  <si>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</si>
  <si>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</si>
  <si>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</si>
  <si>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</si>
  <si>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</si>
  <si>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</si>
  <si>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</si>
  <si>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</si>
  <si>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</si>
  <si>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</si>
  <si>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</si>
  <si>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</si>
  <si>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</si>
  <si>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</si>
  <si>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</si>
  <si>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</si>
  <si>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</si>
  <si>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</si>
  <si>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</si>
  <si>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</si>
  <si>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</si>
  <si>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</si>
  <si>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</si>
  <si>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</si>
  <si>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</si>
  <si>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</si>
  <si>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</si>
  <si>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</si>
  <si>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</si>
  <si>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</si>
  <si>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</si>
  <si>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</si>
  <si>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</si>
  <si>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</si>
  <si>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</si>
  <si>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</si>
  <si>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</si>
  <si>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</si>
  <si>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</si>
  <si>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</si>
  <si>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</si>
  <si>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</si>
  <si>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</si>
  <si>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</si>
  <si>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</si>
  <si>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</si>
  <si>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</si>
  <si>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</si>
  <si>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</si>
  <si>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</si>
  <si>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</si>
  <si>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</si>
  <si>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</si>
  <si>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</si>
  <si>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</si>
  <si>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</si>
  <si>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</si>
  <si>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</si>
  <si>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</si>
  <si>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</si>
  <si>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</si>
  <si>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</si>
  <si>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</si>
  <si>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</si>
  <si>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</si>
  <si>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</si>
  <si>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</si>
  <si>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</si>
  <si>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</si>
  <si>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</si>
  <si>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</si>
  <si>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</si>
  <si>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</si>
  <si>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</si>
  <si>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</si>
  <si>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</si>
  <si>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</si>
  <si>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</si>
  <si>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</si>
  <si>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</si>
  <si>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</si>
  <si>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</si>
  <si>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</si>
  <si>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</si>
  <si>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</si>
  <si>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</si>
  <si>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</si>
  <si>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</si>
  <si>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</si>
  <si>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</si>
  <si>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</si>
  <si>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</si>
  <si>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</si>
  <si>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</si>
  <si>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</si>
  <si>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</si>
  <si>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</si>
  <si>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</si>
  <si>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</si>
  <si>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</si>
  <si>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</si>
  <si>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</si>
  <si>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</si>
  <si>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</si>
  <si>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</si>
  <si>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</si>
  <si>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</si>
  <si>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</si>
  <si>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</si>
  <si>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</si>
  <si>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</si>
  <si>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</si>
  <si>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</si>
  <si>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</si>
  <si>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</si>
  <si>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</si>
  <si>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</si>
  <si>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</si>
  <si>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</si>
  <si>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</si>
  <si>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</si>
  <si>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</si>
  <si>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</si>
  <si>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</si>
  <si>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</si>
  <si>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</si>
  <si>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</si>
  <si>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</si>
  <si>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</si>
  <si>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</si>
  <si>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</si>
  <si>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</si>
  <si>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</si>
  <si>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</si>
  <si>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</si>
  <si>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</si>
  <si>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</si>
  <si>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</si>
  <si>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</si>
  <si>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</si>
  <si>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</si>
  <si>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</si>
  <si>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</si>
  <si>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</si>
  <si>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</si>
  <si>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</si>
  <si>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</si>
  <si>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</si>
  <si>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</si>
  <si>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</si>
  <si>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</si>
  <si>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</si>
  <si>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</si>
  <si>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</si>
  <si>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</si>
  <si>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</si>
  <si>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</si>
  <si>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</si>
  <si>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</si>
  <si>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</si>
  <si>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</si>
  <si>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</si>
  <si>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</si>
  <si>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</si>
  <si>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</si>
  <si>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</si>
  <si>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</si>
  <si>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</si>
  <si>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</si>
  <si>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</si>
  <si>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</si>
  <si>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</si>
  <si>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</si>
  <si>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</si>
  <si>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</si>
  <si>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</si>
  <si>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</si>
  <si>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</si>
  <si>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</si>
  <si>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</si>
  <si>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</si>
  <si>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</si>
  <si>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</si>
  <si>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</si>
  <si>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</si>
  <si>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</si>
  <si>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</si>
  <si>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</si>
  <si>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</si>
  <si>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</si>
  <si>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</si>
  <si>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</si>
  <si>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</si>
  <si>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</si>
  <si>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</si>
  <si>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</si>
  <si>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</si>
  <si>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</si>
  <si>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</si>
  <si>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</si>
  <si>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</si>
  <si>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</si>
  <si>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</si>
  <si>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</si>
  <si>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</si>
  <si>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</si>
  <si>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</si>
  <si>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</si>
  <si>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</si>
  <si>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</si>
  <si>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</si>
  <si>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</si>
  <si>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</si>
  <si>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</si>
  <si>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</si>
  <si>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</si>
  <si>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</si>
  <si>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</si>
  <si>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</si>
  <si>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</si>
  <si>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</si>
  <si>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</si>
  <si>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</si>
  <si>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</si>
  <si>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</si>
  <si>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</si>
  <si>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</si>
  <si>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</si>
  <si>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</si>
  <si>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</si>
  <si>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</si>
  <si>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</si>
  <si>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</si>
  <si>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</si>
  <si>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</si>
  <si>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</si>
  <si>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</si>
  <si>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</si>
  <si>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</si>
  <si>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</si>
  <si>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</si>
  <si>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</si>
  <si>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</si>
  <si>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</si>
  <si>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</si>
  <si>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</si>
  <si>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</si>
  <si>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</si>
  <si>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</si>
  <si>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</si>
  <si>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</si>
  <si>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</si>
  <si>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</si>
  <si>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</si>
  <si>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</si>
  <si>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</si>
  <si>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</si>
  <si>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</si>
  <si>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</si>
  <si>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</si>
  <si>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</si>
  <si>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</si>
  <si>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</si>
  <si>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</si>
  <si>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</si>
  <si>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</si>
  <si>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</si>
  <si>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</si>
  <si>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</si>
  <si>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</si>
  <si>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</si>
  <si>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</si>
  <si>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</si>
  <si>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</si>
  <si>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</si>
  <si>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</si>
  <si>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</si>
  <si>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</si>
  <si>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</si>
  <si>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</si>
  <si>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</si>
  <si>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</si>
  <si>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</si>
  <si>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</si>
  <si>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</si>
  <si>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</si>
  <si>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</si>
  <si>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</si>
  <si>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</si>
  <si>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</si>
  <si>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</si>
  <si>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</si>
  <si>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</si>
  <si>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</si>
  <si>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</si>
  <si>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</si>
  <si>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</si>
  <si>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</si>
  <si>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</si>
  <si>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</si>
  <si>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</si>
  <si>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</si>
  <si>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</si>
  <si>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</si>
  <si>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</si>
  <si>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</si>
  <si>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</si>
  <si>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</si>
  <si>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</si>
  <si>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</si>
  <si>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</si>
  <si>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</si>
  <si>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</si>
  <si>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</si>
  <si>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</si>
  <si>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</si>
  <si>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</si>
  <si>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</si>
  <si>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</si>
  <si>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</si>
  <si>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</si>
  <si>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</si>
  <si>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</si>
  <si>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</si>
  <si>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</si>
  <si>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</si>
  <si>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</si>
  <si>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</si>
  <si>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</si>
  <si>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</si>
  <si>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</si>
  <si>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</si>
  <si>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</si>
  <si>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</si>
  <si>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</si>
  <si>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</si>
  <si>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</si>
  <si>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</si>
  <si>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</si>
  <si>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</si>
  <si>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</si>
  <si>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</si>
  <si>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</si>
  <si>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</si>
  <si>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</si>
  <si>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</si>
  <si>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</si>
  <si>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</si>
  <si>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</si>
  <si>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</si>
  <si>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</si>
  <si>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</si>
  <si>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</si>
  <si>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</si>
  <si>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</si>
  <si>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</si>
  <si>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</si>
  <si>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</si>
  <si>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</si>
  <si>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</si>
  <si>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</si>
  <si>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</si>
  <si>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</si>
  <si>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</si>
  <si>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</si>
  <si>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</si>
  <si>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</si>
  <si>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</si>
  <si>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</si>
  <si>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</si>
  <si>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</si>
  <si>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</si>
  <si>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</si>
  <si>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</si>
  <si>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</si>
  <si>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</si>
  <si>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</si>
  <si>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</si>
  <si>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</si>
  <si>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</si>
  <si>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</si>
  <si>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</si>
  <si>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</si>
  <si>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</si>
  <si>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</si>
  <si>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</si>
  <si>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</si>
  <si>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</si>
  <si>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</si>
  <si>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</si>
  <si>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</si>
  <si>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</si>
  <si>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</si>
  <si>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</si>
  <si>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</si>
  <si>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</si>
  <si>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</si>
  <si>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</si>
  <si>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</si>
  <si>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</si>
  <si>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</si>
  <si>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</si>
  <si>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</si>
  <si>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</si>
  <si>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</si>
  <si>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</si>
  <si>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</si>
  <si>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</si>
  <si>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</si>
  <si>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</si>
  <si>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</si>
  <si>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</si>
  <si>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</si>
  <si>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</si>
  <si>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</si>
  <si>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</si>
  <si>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</si>
  <si>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</si>
  <si>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</si>
  <si>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</si>
  <si>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</si>
  <si>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</si>
  <si>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</si>
  <si>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</si>
  <si>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</si>
  <si>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</si>
  <si>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</si>
  <si>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</si>
  <si>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</si>
  <si>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</si>
  <si>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</si>
  <si>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</si>
  <si>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</si>
  <si>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</si>
  <si>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</si>
  <si>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</si>
  <si>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</si>
  <si>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</si>
  <si>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</si>
  <si>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</si>
  <si>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</si>
  <si>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</si>
  <si>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</si>
  <si>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</si>
  <si>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</si>
  <si>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</si>
  <si>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</si>
  <si>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</si>
  <si>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</si>
  <si>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</si>
  <si>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</si>
  <si>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</si>
  <si>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</si>
  <si>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</si>
  <si>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</si>
  <si>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</si>
  <si>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</si>
  <si>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</si>
  <si>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</si>
  <si>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</si>
  <si>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</si>
  <si>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</si>
  <si>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</si>
  <si>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</si>
  <si>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</si>
  <si>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</si>
  <si>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</si>
  <si>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</si>
  <si>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</si>
  <si>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</si>
  <si>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</si>
  <si>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</si>
  <si>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</si>
  <si>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</si>
  <si>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</si>
  <si>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</si>
  <si>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</si>
  <si>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</si>
  <si>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</si>
  <si>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</si>
  <si>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</si>
  <si>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</si>
  <si>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</si>
  <si>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</si>
  <si>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</si>
  <si>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</si>
  <si>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</si>
  <si>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</si>
  <si>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</si>
  <si>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</si>
  <si>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</si>
  <si>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</si>
  <si>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</si>
  <si>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</si>
  <si>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</si>
  <si>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</si>
  <si>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</si>
  <si>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</si>
  <si>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</si>
  <si>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</si>
  <si>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</si>
  <si>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</si>
  <si>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</si>
  <si>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</si>
  <si>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</si>
  <si>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</si>
  <si>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</si>
  <si>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</si>
  <si>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</si>
  <si>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</si>
  <si>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</si>
  <si>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</si>
  <si>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</si>
  <si>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</si>
  <si>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</si>
  <si>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</si>
  <si>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</si>
  <si>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</si>
  <si>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</si>
  <si>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</si>
  <si>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</si>
  <si>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</si>
  <si>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</si>
  <si>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</si>
  <si>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</si>
  <si>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</si>
  <si>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</si>
  <si>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</si>
  <si>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</si>
  <si>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</si>
  <si>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</si>
  <si>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</si>
  <si>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</si>
  <si>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</si>
  <si>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</si>
  <si>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</si>
  <si>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</si>
  <si>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</si>
  <si>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</si>
  <si>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</si>
  <si>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</si>
  <si>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</si>
  <si>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</si>
  <si>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</si>
  <si>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</si>
  <si>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</si>
  <si>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</si>
  <si>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</si>
  <si>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</si>
  <si>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</si>
  <si>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</si>
  <si>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</si>
  <si>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</si>
  <si>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</si>
  <si>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</si>
  <si>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</si>
  <si>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</si>
  <si>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</si>
  <si>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</si>
  <si>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</si>
  <si>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</si>
  <si>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</si>
  <si>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</si>
  <si>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</si>
  <si>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</si>
  <si>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</si>
  <si>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</si>
  <si>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</si>
  <si>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</si>
  <si>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</si>
  <si>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</si>
  <si>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</si>
  <si>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</si>
  <si>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</si>
  <si>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</si>
  <si>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</si>
  <si>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</si>
  <si>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</si>
  <si>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</si>
  <si>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</si>
  <si>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</si>
  <si>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</si>
  <si>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</si>
  <si>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</si>
  <si>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</si>
  <si>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</si>
  <si>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</si>
  <si>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</si>
  <si>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</si>
  <si>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</si>
  <si>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</si>
  <si>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</si>
  <si>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</si>
  <si>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</si>
  <si>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</si>
  <si>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</si>
  <si>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</si>
  <si>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</si>
  <si>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</si>
  <si>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</si>
  <si>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</si>
  <si>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</si>
  <si>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</si>
  <si>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</si>
  <si>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</si>
  <si>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</si>
  <si>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</si>
  <si>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</si>
  <si>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</si>
  <si>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</si>
  <si>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</si>
  <si>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</si>
  <si>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</si>
  <si>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</si>
  <si>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</si>
  <si>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</si>
  <si>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</si>
  <si>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</si>
  <si>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</si>
  <si>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</si>
  <si>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</si>
  <si>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</si>
  <si>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</si>
  <si>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</si>
  <si>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</si>
  <si>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</si>
  <si>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</si>
  <si>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</si>
  <si>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</si>
  <si>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</si>
  <si>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</si>
  <si>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</si>
  <si>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</si>
  <si>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</si>
  <si>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</si>
  <si>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</si>
  <si>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</si>
  <si>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</si>
  <si>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</si>
  <si>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</si>
  <si>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</si>
  <si>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</si>
  <si>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</si>
  <si>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</si>
  <si>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</si>
  <si>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</si>
  <si>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</si>
  <si>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</si>
  <si>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</si>
  <si>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</si>
  <si>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</si>
  <si>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</si>
  <si>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</si>
  <si>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</si>
  <si>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</si>
  <si>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</si>
  <si>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</si>
  <si>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</si>
  <si>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</si>
  <si>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</si>
  <si>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</si>
  <si>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</si>
  <si>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</si>
  <si>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</si>
  <si>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</si>
  <si>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</si>
  <si>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</si>
  <si>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</si>
  <si>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</si>
  <si>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</si>
  <si>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</si>
  <si>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</si>
  <si>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</si>
  <si>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</si>
  <si>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</si>
  <si>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</si>
  <si>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</si>
  <si>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</si>
  <si>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</si>
  <si>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</si>
  <si>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</si>
  <si>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</si>
  <si>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</si>
  <si>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</si>
  <si>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</si>
  <si>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</si>
  <si>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</si>
  <si>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</si>
  <si>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</si>
  <si>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</si>
  <si>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</si>
  <si>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</si>
  <si>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</si>
  <si>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</si>
  <si>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</si>
  <si>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</si>
  <si>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</si>
  <si>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</si>
  <si>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</si>
  <si>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</si>
  <si>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</si>
  <si>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</si>
  <si>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</si>
  <si>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</si>
  <si>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</si>
  <si>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</si>
  <si>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</si>
  <si>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</si>
  <si>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</si>
  <si>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</si>
  <si>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</si>
  <si>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</si>
  <si>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</si>
  <si>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</si>
  <si>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</si>
  <si>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</si>
  <si>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</si>
  <si>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</si>
  <si>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</si>
  <si>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</si>
  <si>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</si>
  <si>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</si>
  <si>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</si>
  <si>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</si>
  <si>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</si>
  <si>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</si>
  <si>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</si>
  <si>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</si>
  <si>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</si>
  <si>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</si>
  <si>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</si>
  <si>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</si>
  <si>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</si>
  <si>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</si>
  <si>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</si>
  <si>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</si>
  <si>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</si>
  <si>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</si>
  <si>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</si>
  <si>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</si>
  <si>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</si>
  <si>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</si>
  <si>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</si>
  <si>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</si>
  <si>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</si>
  <si>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</si>
  <si>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</si>
  <si>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</si>
  <si>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</si>
  <si>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</si>
  <si>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</si>
  <si>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</si>
  <si>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</si>
  <si>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</si>
  <si>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</si>
  <si>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</si>
  <si>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</si>
  <si>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</si>
  <si>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</si>
  <si>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</si>
  <si>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</si>
  <si>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</si>
  <si>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</si>
  <si>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</si>
  <si>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</si>
  <si>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</si>
  <si>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</si>
  <si>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</si>
  <si>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</si>
  <si>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</si>
  <si>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</si>
  <si>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</si>
  <si>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</si>
  <si>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</si>
  <si>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</si>
  <si>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</si>
  <si>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</si>
  <si>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</si>
  <si>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</si>
  <si>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</si>
  <si>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</si>
  <si>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</si>
  <si>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</si>
  <si>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</si>
  <si>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</si>
  <si>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</si>
  <si>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</si>
  <si>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</si>
  <si>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</si>
  <si>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</si>
  <si>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</si>
  <si>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</si>
  <si>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</si>
  <si>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</si>
  <si>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</si>
  <si>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</si>
  <si>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</si>
  <si>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</si>
  <si>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</si>
  <si>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</si>
  <si>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</si>
  <si>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</si>
  <si>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</si>
  <si>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</si>
  <si>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</si>
  <si>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</si>
  <si>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</si>
  <si>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</si>
  <si>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</si>
  <si>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</si>
  <si>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</si>
  <si>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</si>
  <si>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</si>
  <si>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</si>
  <si>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</si>
  <si>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</si>
  <si>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</si>
  <si>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</si>
  <si>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</si>
  <si>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</si>
  <si>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</si>
  <si>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</si>
  <si>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</si>
  <si>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</si>
  <si>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</si>
  <si>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</si>
  <si>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</si>
  <si>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</si>
  <si>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</si>
  <si>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</si>
  <si>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</si>
  <si>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</si>
  <si>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</si>
  <si>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</si>
  <si>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</si>
  <si>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</si>
  <si>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</si>
  <si>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</si>
  <si>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</si>
  <si>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</si>
  <si>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</si>
  <si>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</si>
  <si>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</si>
  <si>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</si>
  <si>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</si>
  <si>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</si>
  <si>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</si>
  <si>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</si>
  <si>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</si>
  <si>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</si>
  <si>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</si>
  <si>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</si>
  <si>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</si>
  <si>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</si>
  <si>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</si>
  <si>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</si>
  <si>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</si>
  <si>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</si>
  <si>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</si>
  <si>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</si>
  <si>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</si>
  <si>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</si>
  <si>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</si>
  <si>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</si>
  <si>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</si>
  <si>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</si>
  <si>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</si>
  <si>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</si>
  <si>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</si>
  <si>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</si>
  <si>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</si>
  <si>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</si>
  <si>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</si>
  <si>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</si>
  <si>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</si>
  <si>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</si>
  <si>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</si>
  <si>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</si>
  <si>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</si>
  <si>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</si>
  <si>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</si>
  <si>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</si>
  <si>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</si>
  <si>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</si>
  <si>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</si>
  <si>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</si>
  <si>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</si>
  <si>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</si>
  <si>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</si>
  <si>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</si>
  <si>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</si>
  <si>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</si>
  <si>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</si>
  <si>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</si>
  <si>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</si>
  <si>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</si>
  <si>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</si>
  <si>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</si>
  <si>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</si>
  <si>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</si>
  <si>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</si>
  <si>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</si>
  <si>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</si>
  <si>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</si>
  <si>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</si>
  <si>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</si>
  <si>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</si>
  <si>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</si>
  <si>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</si>
  <si>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</si>
  <si>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</si>
  <si>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</si>
  <si>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</si>
  <si>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</si>
  <si>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</si>
  <si>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</si>
  <si>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</si>
  <si>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</si>
  <si>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</si>
  <si>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</si>
  <si>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</si>
  <si>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</si>
  <si>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</si>
  <si>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</si>
  <si>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</si>
  <si>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</si>
  <si>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</si>
  <si>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</si>
  <si>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</si>
  <si>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</si>
  <si>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</si>
  <si>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</si>
  <si>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</si>
  <si>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</si>
  <si>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</si>
  <si>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</si>
  <si>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</si>
  <si>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</si>
  <si>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</si>
  <si>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</si>
  <si>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</si>
  <si>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</si>
  <si>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</si>
  <si>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</si>
  <si>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</si>
  <si>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</si>
  <si>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</si>
  <si>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</si>
  <si>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</si>
  <si>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</si>
  <si>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</si>
  <si>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</si>
  <si>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</si>
  <si>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</si>
  <si>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</si>
  <si>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</si>
  <si>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</si>
  <si>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</si>
  <si>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</si>
  <si>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</si>
  <si>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</si>
  <si>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</si>
  <si>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</si>
  <si>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</si>
  <si>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</si>
  <si>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</si>
  <si>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</si>
  <si>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</si>
  <si>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</si>
  <si>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</si>
  <si>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</si>
  <si>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</si>
  <si>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</si>
  <si>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</si>
  <si>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</si>
  <si>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</si>
  <si>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</si>
  <si>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</si>
  <si>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</si>
  <si>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</si>
  <si>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</si>
  <si>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</si>
  <si>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</si>
  <si>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</si>
  <si>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</si>
  <si>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</si>
  <si>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</si>
  <si>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</si>
  <si>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</si>
  <si>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</si>
  <si>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</si>
  <si>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</si>
  <si>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</si>
  <si>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</si>
  <si>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</si>
  <si>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</si>
  <si>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</si>
  <si>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</si>
  <si>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</si>
  <si>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</si>
  <si>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</si>
  <si>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</si>
  <si>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</si>
  <si>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</si>
  <si>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</si>
  <si>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</si>
  <si>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</si>
  <si>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</si>
  <si>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</si>
  <si>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</si>
  <si>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</si>
  <si>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</si>
  <si>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</si>
  <si>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</si>
  <si>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</si>
  <si>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</si>
  <si>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</si>
  <si>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</si>
  <si>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</si>
  <si>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</si>
  <si>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</si>
  <si>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</si>
  <si>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</si>
  <si>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</si>
  <si>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</si>
  <si>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</si>
  <si>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</si>
  <si>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</si>
  <si>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</si>
  <si>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</si>
  <si>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</si>
  <si>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</si>
  <si>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</si>
  <si>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</si>
  <si>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</si>
  <si>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</si>
  <si>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</si>
  <si>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</si>
  <si>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</si>
  <si>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</si>
  <si>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</si>
  <si>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</si>
  <si>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</si>
  <si>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</si>
  <si>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</si>
  <si>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</si>
  <si>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</si>
  <si>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</si>
  <si>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</si>
  <si>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</si>
  <si>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</si>
  <si>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</si>
  <si>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</si>
  <si>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</si>
  <si>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</si>
  <si>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</si>
  <si>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</si>
  <si>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</si>
  <si>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</si>
  <si>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</si>
  <si>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</si>
  <si>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</si>
  <si>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</si>
  <si>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</si>
  <si>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</si>
  <si>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</si>
  <si>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</si>
  <si>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</si>
  <si>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</si>
  <si>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</si>
  <si>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</si>
  <si>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</si>
  <si>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</si>
  <si>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</si>
  <si>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</si>
  <si>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</si>
  <si>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</si>
  <si>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</si>
  <si>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</si>
  <si>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</si>
  <si>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</si>
  <si>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</si>
  <si>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</si>
  <si>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</si>
  <si>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</si>
  <si>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</si>
  <si>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</si>
  <si>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</si>
  <si>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</si>
  <si>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</si>
  <si>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</si>
  <si>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</si>
  <si>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</si>
  <si>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</si>
  <si>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</si>
  <si>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</si>
  <si>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</si>
  <si>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</si>
  <si>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</si>
  <si>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</si>
  <si>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</si>
  <si>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</si>
  <si>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</si>
  <si>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</si>
  <si>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</si>
  <si>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</si>
  <si>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</si>
  <si>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</si>
  <si>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</si>
  <si>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</si>
  <si>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</si>
  <si>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</si>
  <si>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</si>
  <si>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</si>
  <si>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</si>
  <si>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</si>
  <si>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</si>
  <si>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</si>
  <si>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</si>
  <si>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</si>
  <si>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</si>
  <si>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</si>
  <si>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</si>
  <si>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</si>
  <si>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</si>
  <si>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</si>
  <si>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</si>
  <si>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</si>
  <si>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</si>
  <si>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</si>
  <si>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</si>
  <si>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</si>
  <si>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</si>
  <si>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</si>
  <si>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</si>
  <si>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</si>
  <si>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</si>
  <si>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</si>
  <si>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</si>
  <si>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</si>
  <si>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</si>
  <si>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</si>
  <si>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</si>
  <si>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</si>
  <si>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</si>
  <si>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</si>
  <si>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</si>
  <si>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</si>
  <si>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</si>
  <si>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</si>
  <si>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</si>
  <si>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</si>
  <si>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</si>
  <si>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</si>
  <si>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</si>
  <si>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</si>
  <si>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</si>
  <si>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</si>
  <si>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</si>
  <si>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</si>
  <si>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</si>
  <si>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</si>
  <si>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</si>
  <si>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</si>
  <si>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</si>
  <si>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</si>
  <si>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</si>
  <si>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</si>
  <si>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</si>
  <si>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</si>
  <si>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</si>
  <si>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</si>
  <si>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</si>
  <si>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</si>
  <si>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</si>
  <si>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</si>
  <si>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</si>
  <si>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</si>
  <si>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</si>
  <si>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</si>
  <si>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</si>
  <si>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</si>
  <si>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</si>
  <si>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</si>
  <si>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</si>
  <si>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</si>
  <si>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</si>
  <si>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</si>
  <si>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</si>
  <si>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</si>
  <si>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</si>
  <si>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</si>
  <si>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</si>
  <si>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</si>
  <si>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</si>
  <si>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</si>
  <si>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</si>
  <si>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</si>
  <si>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</si>
  <si>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</si>
  <si>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</si>
  <si>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</si>
  <si>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</si>
  <si>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</si>
  <si>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</si>
  <si>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</si>
  <si>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</si>
  <si>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</si>
  <si>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</si>
  <si>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</si>
  <si>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</si>
  <si>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</si>
  <si>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</si>
  <si>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</si>
  <si>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</si>
  <si>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</si>
  <si>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</si>
  <si>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</si>
  <si>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</si>
  <si>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</si>
  <si>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</si>
  <si>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</si>
  <si>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</si>
  <si>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</si>
  <si>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</si>
  <si>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</si>
  <si>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</si>
  <si>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</si>
  <si>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</si>
  <si>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</si>
  <si>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</si>
  <si>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</si>
  <si>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</si>
  <si>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</si>
  <si>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</si>
  <si>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</si>
  <si>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</si>
  <si>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</si>
  <si>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</si>
  <si>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</si>
  <si>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</si>
  <si>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</si>
  <si>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</si>
  <si>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</si>
  <si>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</si>
  <si>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</si>
  <si>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</si>
  <si>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</si>
  <si>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</si>
  <si>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</si>
  <si>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</si>
  <si>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</si>
  <si>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</si>
  <si>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</si>
  <si>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</si>
  <si>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</si>
  <si>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</si>
  <si>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</si>
  <si>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</si>
  <si>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</si>
  <si>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</si>
  <si>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</si>
  <si>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</si>
  <si>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</si>
  <si>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</si>
  <si>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</si>
  <si>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</si>
  <si>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</si>
  <si>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</si>
  <si>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</si>
  <si>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</si>
  <si>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</si>
  <si>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</si>
  <si>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</si>
  <si>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</si>
  <si>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</si>
  <si>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</si>
  <si>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</si>
  <si>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</si>
  <si>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</si>
  <si>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</si>
  <si>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</si>
  <si>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</si>
  <si>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</si>
  <si>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</si>
  <si>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</si>
  <si>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</si>
  <si>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</si>
  <si>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</si>
  <si>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</si>
  <si>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</si>
  <si>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</si>
  <si>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</si>
  <si>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</si>
  <si>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</si>
  <si>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</si>
  <si>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</si>
  <si>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</si>
  <si>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</si>
  <si>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</si>
  <si>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</si>
  <si>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</si>
  <si>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</si>
  <si>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</si>
  <si>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</si>
  <si>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</si>
  <si>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</si>
  <si>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</si>
  <si>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</si>
  <si>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</si>
  <si>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</si>
  <si>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</si>
  <si>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</si>
  <si>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</si>
  <si>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</si>
  <si>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</si>
  <si>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</si>
  <si>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</si>
  <si>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</si>
  <si>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</si>
  <si>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</si>
  <si>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</si>
  <si>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</si>
  <si>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</si>
  <si>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</si>
  <si>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</si>
  <si>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</si>
  <si>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</si>
  <si>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</si>
  <si>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</si>
  <si>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</si>
  <si>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</si>
  <si>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</si>
  <si>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</si>
  <si>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</si>
  <si>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</si>
  <si>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</si>
  <si>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</si>
  <si>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</si>
  <si>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</si>
  <si>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</si>
  <si>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</si>
  <si>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</si>
  <si>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</si>
  <si>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</si>
  <si>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</si>
  <si>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</si>
  <si>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</si>
  <si>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</si>
  <si>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</si>
  <si>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</si>
  <si>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</si>
  <si>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</si>
  <si>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</si>
  <si>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</si>
  <si>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</si>
  <si>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</si>
  <si>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</si>
  <si>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</si>
  <si>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</si>
  <si>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</si>
  <si>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</si>
  <si>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</si>
  <si>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</si>
  <si>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</si>
  <si>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</si>
  <si>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</si>
  <si>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</si>
  <si>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</si>
  <si>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</si>
  <si>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</si>
  <si>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</si>
  <si>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</si>
  <si>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</si>
  <si>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</si>
  <si>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</si>
  <si>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</si>
  <si>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</si>
  <si>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</si>
  <si>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</si>
  <si>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</si>
  <si>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</si>
  <si>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</si>
  <si>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</si>
  <si>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</si>
  <si>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</si>
  <si>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</si>
  <si>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</si>
  <si>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</si>
  <si>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</si>
  <si>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</si>
  <si>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</si>
  <si>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</si>
  <si>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</si>
  <si>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</si>
  <si>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</si>
  <si>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</si>
  <si>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</si>
  <si>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</si>
  <si>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</si>
  <si>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</si>
  <si>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</si>
  <si>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</si>
  <si>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</si>
  <si>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</si>
  <si>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</si>
  <si>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</si>
  <si>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</si>
  <si>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</si>
  <si>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</si>
  <si>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</si>
  <si>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</si>
  <si>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</si>
  <si>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</si>
  <si>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</si>
  <si>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</si>
  <si>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</si>
  <si>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</si>
  <si>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</si>
  <si>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</si>
  <si>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</si>
  <si>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</si>
  <si>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</si>
  <si>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</si>
  <si>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</si>
  <si>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</si>
  <si>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</si>
  <si>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</si>
  <si>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</si>
  <si>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</si>
  <si>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</si>
  <si>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</si>
  <si>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</si>
  <si>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</si>
  <si>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</si>
  <si>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</si>
  <si>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</si>
  <si>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</si>
  <si>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</si>
  <si>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</si>
  <si>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</si>
  <si>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</si>
  <si>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</si>
  <si>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</si>
  <si>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</si>
  <si>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</si>
  <si>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</si>
  <si>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</si>
  <si>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</si>
  <si>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</si>
  <si>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</si>
  <si>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</si>
  <si>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</si>
  <si>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</si>
  <si>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</si>
  <si>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</si>
  <si>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</si>
  <si>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</si>
  <si>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</si>
  <si>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</si>
  <si>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</si>
  <si>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</si>
  <si>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</si>
  <si>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</si>
  <si>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</si>
  <si>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</si>
  <si>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</si>
  <si>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</si>
  <si>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</si>
  <si>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</si>
  <si>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</si>
  <si>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</si>
  <si>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</si>
  <si>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</si>
  <si>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</si>
  <si>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</si>
  <si>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</si>
  <si>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</si>
  <si>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</si>
  <si>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</si>
  <si>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</si>
  <si>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</si>
  <si>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</si>
  <si>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</si>
  <si>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</si>
  <si>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</si>
  <si>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</si>
  <si>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</si>
  <si>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</si>
  <si>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</si>
  <si>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</si>
  <si>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</si>
  <si>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</si>
  <si>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</si>
  <si>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</si>
  <si>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</si>
  <si>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</si>
  <si>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</si>
  <si>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</si>
  <si>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</si>
  <si>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</si>
  <si>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</si>
  <si>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</si>
  <si>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</si>
  <si>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</si>
  <si>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</si>
  <si>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</si>
  <si>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</si>
  <si>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</si>
  <si>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</si>
  <si>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</si>
  <si>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</si>
  <si>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</si>
  <si>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</si>
  <si>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</si>
  <si>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</si>
  <si>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</si>
  <si>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</si>
  <si>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</si>
  <si>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</si>
  <si>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</si>
  <si>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</si>
  <si>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</si>
  <si>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</si>
  <si>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</si>
  <si>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</si>
  <si>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</si>
  <si>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</si>
  <si>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</si>
  <si>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</si>
  <si>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</si>
  <si>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</si>
  <si>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</si>
  <si>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</si>
  <si>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</si>
  <si>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</si>
  <si>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</si>
  <si>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</si>
  <si>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</si>
  <si>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</si>
  <si>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</si>
  <si>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</si>
  <si>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</si>
  <si>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</si>
  <si>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</si>
  <si>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</si>
  <si>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</si>
  <si>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</si>
  <si>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</si>
  <si>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</si>
  <si>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</si>
  <si>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</si>
  <si>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</si>
  <si>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</si>
  <si>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</si>
  <si>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</si>
  <si>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</si>
  <si>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</si>
  <si>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</si>
  <si>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</si>
  <si>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</si>
  <si>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</si>
  <si>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</si>
  <si>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</si>
  <si>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</si>
  <si>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</si>
  <si>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</si>
  <si>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</si>
  <si>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</si>
  <si>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</si>
  <si>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</si>
  <si>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</si>
  <si>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</si>
  <si>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</si>
  <si>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</si>
  <si>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</si>
  <si>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</si>
  <si>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</si>
  <si>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</si>
  <si>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</si>
  <si>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</si>
  <si>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</si>
  <si>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</si>
  <si>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</si>
  <si>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</si>
  <si>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</si>
  <si>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</si>
  <si>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</si>
  <si>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</si>
  <si>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</si>
  <si>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</si>
  <si>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</si>
  <si>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</si>
  <si>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</si>
  <si>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</si>
  <si>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</si>
  <si>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</si>
  <si>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</si>
  <si>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</si>
  <si>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</si>
  <si>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</si>
  <si>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</si>
  <si>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</si>
  <si>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</si>
  <si>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</si>
  <si>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</si>
  <si>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</si>
  <si>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</si>
  <si>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</si>
  <si>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</si>
  <si>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</si>
  <si>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</si>
  <si>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</si>
  <si>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</si>
  <si>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</si>
  <si>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</si>
  <si>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</si>
  <si>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</si>
  <si>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</si>
  <si>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</si>
  <si>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</si>
  <si>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</si>
  <si>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</si>
  <si>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</si>
  <si>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</si>
  <si>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</si>
  <si>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</si>
  <si>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</si>
  <si>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</si>
  <si>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</si>
  <si>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</si>
  <si>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</si>
  <si>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</si>
  <si>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</si>
  <si>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</si>
  <si>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</si>
  <si>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</si>
  <si>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</si>
  <si>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</si>
  <si>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</si>
  <si>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</si>
  <si>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</si>
  <si>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</si>
  <si>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</si>
  <si>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</si>
  <si>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</si>
  <si>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</si>
  <si>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</si>
  <si>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</si>
  <si>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</si>
  <si>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</si>
  <si>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</si>
  <si>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</si>
  <si>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</si>
  <si>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</si>
  <si>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</si>
  <si>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</si>
  <si>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</si>
  <si>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</si>
  <si>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</si>
  <si>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</si>
  <si>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</si>
  <si>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</si>
  <si>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</si>
  <si>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</si>
  <si>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</si>
  <si>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</si>
  <si>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</si>
  <si>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</si>
  <si>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</si>
  <si>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</si>
  <si>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</si>
  <si>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</si>
  <si>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</si>
  <si>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</si>
  <si>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</si>
  <si>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</si>
  <si>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</si>
  <si>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</si>
  <si>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</si>
  <si>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</si>
  <si>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</si>
  <si>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</si>
  <si>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</si>
  <si>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</si>
  <si>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</si>
  <si>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</si>
  <si>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</si>
  <si>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</si>
  <si>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</si>
  <si>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</si>
  <si>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</si>
  <si>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</si>
  <si>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</si>
  <si>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</si>
  <si>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</si>
  <si>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</si>
  <si>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</si>
  <si>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</si>
  <si>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</si>
  <si>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</si>
  <si>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</si>
  <si>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</si>
  <si>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</si>
  <si>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</si>
  <si>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</si>
  <si>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</si>
  <si>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</si>
  <si>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</si>
  <si>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</si>
  <si>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</si>
  <si>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</si>
  <si>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</si>
  <si>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</si>
  <si>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</si>
  <si>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</si>
  <si>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</si>
  <si>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</si>
  <si>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</si>
  <si>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</si>
  <si>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</si>
  <si>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</si>
  <si>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</si>
  <si>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</si>
  <si>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</si>
  <si>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</si>
  <si>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</si>
  <si>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</si>
  <si>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</si>
  <si>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</si>
  <si>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</si>
  <si>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</si>
  <si>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</si>
  <si>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</si>
  <si>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</si>
  <si>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</si>
  <si>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</si>
  <si>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</si>
  <si>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</si>
  <si>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</si>
  <si>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</si>
  <si>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</si>
  <si>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</si>
  <si>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</si>
  <si>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</si>
  <si>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</si>
  <si>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</si>
  <si>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</si>
  <si>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</si>
  <si>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</si>
  <si>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</si>
  <si>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</si>
  <si>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</si>
  <si>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</si>
  <si>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</si>
  <si>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</si>
  <si>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</si>
  <si>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</si>
  <si>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</si>
  <si>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</si>
  <si>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</si>
  <si>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</si>
  <si>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</si>
  <si>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</si>
  <si>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</si>
  <si>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</si>
  <si>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</si>
  <si>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</si>
  <si>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</si>
  <si>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</si>
  <si>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</si>
  <si>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</si>
  <si>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</si>
  <si>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</si>
  <si>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</si>
  <si>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</si>
  <si>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</si>
  <si>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</si>
  <si>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</si>
  <si>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</si>
  <si>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</si>
  <si>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</si>
  <si>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</si>
  <si>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</si>
  <si>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</si>
  <si>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</si>
  <si>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</si>
  <si>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</si>
  <si>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</si>
  <si>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</si>
  <si>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</si>
  <si>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</si>
  <si>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</si>
  <si>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</si>
  <si>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</si>
  <si>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</si>
  <si>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</si>
  <si>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</si>
  <si>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</si>
  <si>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</si>
  <si>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</si>
  <si>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</si>
  <si>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</si>
  <si>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</si>
  <si>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</si>
  <si>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</si>
  <si>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</si>
  <si>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</si>
  <si>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</si>
  <si>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</si>
  <si>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</si>
  <si>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</si>
  <si>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</si>
  <si>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</si>
  <si>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</si>
  <si>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</si>
  <si>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</si>
  <si>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</si>
  <si>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</si>
  <si>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</si>
  <si>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</si>
  <si>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</si>
  <si>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</si>
  <si>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</si>
  <si>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</si>
  <si>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</si>
  <si>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</si>
  <si>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</si>
  <si>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</si>
  <si>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</si>
  <si>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</si>
  <si>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</si>
  <si>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</si>
  <si>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</si>
  <si>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</si>
  <si>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</si>
  <si>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</si>
  <si>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</si>
  <si>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</si>
  <si>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</si>
  <si>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</si>
  <si>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</si>
  <si>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</si>
  <si>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</si>
  <si>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</si>
  <si>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</si>
  <si>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</si>
  <si>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</si>
  <si>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</si>
  <si>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</si>
  <si>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</si>
  <si>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</si>
  <si>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</si>
  <si>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</si>
  <si>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</si>
  <si>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</si>
  <si>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</si>
  <si>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</si>
  <si>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</si>
  <si>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</si>
  <si>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</si>
  <si>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</si>
  <si>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</si>
  <si>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</si>
  <si>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</si>
  <si>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</si>
  <si>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</si>
  <si>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</si>
  <si>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</si>
  <si>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</si>
  <si>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</si>
  <si>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</si>
  <si>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</si>
  <si>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</si>
  <si>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</si>
  <si>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</si>
  <si>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</si>
  <si>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</si>
  <si>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</si>
  <si>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</si>
  <si>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</si>
  <si>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</si>
  <si>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</si>
  <si>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</si>
  <si>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</si>
  <si>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</si>
  <si>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</si>
  <si>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</si>
  <si>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</si>
  <si>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</si>
  <si>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</si>
  <si>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</si>
  <si>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</si>
  <si>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</si>
  <si>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</si>
  <si>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</si>
  <si>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</si>
  <si>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</si>
  <si>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</si>
  <si>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</si>
  <si>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</si>
  <si>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</si>
  <si>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</si>
  <si>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</si>
  <si>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</si>
  <si>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</si>
  <si>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</si>
  <si>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</si>
  <si>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</si>
  <si>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</si>
  <si>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</si>
  <si>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</si>
  <si>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</si>
  <si>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</si>
  <si>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</si>
  <si>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</si>
  <si>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</si>
  <si>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</si>
  <si>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</si>
  <si>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</si>
  <si>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</si>
  <si>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</si>
  <si>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</si>
  <si>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</si>
  <si>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</si>
  <si>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</si>
  <si>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</si>
  <si>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</si>
  <si>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</si>
  <si>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</si>
  <si>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</si>
  <si>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</si>
  <si>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</si>
  <si>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</si>
  <si>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</si>
  <si>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</si>
  <si>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</si>
  <si>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</si>
  <si>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</si>
  <si>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</si>
  <si>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</si>
  <si>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</si>
  <si>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</si>
  <si>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</si>
  <si>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</si>
  <si>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</si>
  <si>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</si>
  <si>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</si>
  <si>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</si>
  <si>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</si>
  <si>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</si>
  <si>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</si>
  <si>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</si>
  <si>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</si>
  <si>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</si>
  <si>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</si>
  <si>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</si>
  <si>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</si>
  <si>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</si>
  <si>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</si>
  <si>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</si>
  <si>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</si>
  <si>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</si>
  <si>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</si>
  <si>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</si>
  <si>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</si>
  <si>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</si>
  <si>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</si>
  <si>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</si>
  <si>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</si>
  <si>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</si>
  <si>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</si>
  <si>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</si>
  <si>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</si>
  <si>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</si>
  <si>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</si>
  <si>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</si>
  <si>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</si>
  <si>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</si>
  <si>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</si>
  <si>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</si>
  <si>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</si>
  <si>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</si>
  <si>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</si>
  <si>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</si>
  <si>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</si>
  <si>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</si>
  <si>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</si>
  <si>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</si>
  <si>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</si>
  <si>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</si>
  <si>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</si>
  <si>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</si>
  <si>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</si>
  <si>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</si>
  <si>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</si>
  <si>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</si>
  <si>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</si>
  <si>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</si>
  <si>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</si>
  <si>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</si>
  <si>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</si>
  <si>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</si>
  <si>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</si>
  <si>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</si>
  <si>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</si>
  <si>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</si>
  <si>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</si>
  <si>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</si>
  <si>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</si>
  <si>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</si>
  <si>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</si>
  <si>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</si>
  <si>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</si>
  <si>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</si>
  <si>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</si>
  <si>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</si>
  <si>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</si>
  <si>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</si>
  <si>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</si>
  <si>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</si>
  <si>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</si>
  <si>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</si>
  <si>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</si>
  <si>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</si>
  <si>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</si>
  <si>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</si>
  <si>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</si>
  <si>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</si>
  <si>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</si>
  <si>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</si>
  <si>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</si>
  <si>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</si>
  <si>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</si>
  <si>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</si>
  <si>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</si>
  <si>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</si>
  <si>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</si>
  <si>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</si>
  <si>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</si>
  <si>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</si>
  <si>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</si>
  <si>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</si>
  <si>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</si>
  <si>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</si>
  <si>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</si>
  <si>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</si>
  <si>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</si>
  <si>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</si>
  <si>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</si>
  <si>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</si>
  <si>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</si>
  <si>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</si>
  <si>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</si>
  <si>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</si>
  <si>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</si>
  <si>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</si>
  <si>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</si>
  <si>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</si>
  <si>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</si>
  <si>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</si>
  <si>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</si>
  <si>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</si>
  <si>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</si>
  <si>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</si>
  <si>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</si>
  <si>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</si>
  <si>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</si>
  <si>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</si>
  <si>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</si>
  <si>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</si>
  <si>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</si>
  <si>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</si>
  <si>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</si>
  <si>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</si>
  <si>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</si>
  <si>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</si>
  <si>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</si>
  <si>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</si>
  <si>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</si>
  <si>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</si>
  <si>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</si>
  <si>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</si>
  <si>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</si>
  <si>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</si>
  <si>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</si>
  <si>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</si>
  <si>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</si>
  <si>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</si>
  <si>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</si>
  <si>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</si>
  <si>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</si>
  <si>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</si>
  <si>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</si>
  <si>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</si>
  <si>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</si>
  <si>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</si>
  <si>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</si>
  <si>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</si>
  <si>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</si>
  <si>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</si>
  <si>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</si>
  <si>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</si>
  <si>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</si>
  <si>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</si>
  <si>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</si>
  <si>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</si>
  <si>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</si>
  <si>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</si>
  <si>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</si>
  <si>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</si>
  <si>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</si>
  <si>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</si>
  <si>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</si>
  <si>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</si>
  <si>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</si>
  <si>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</si>
  <si>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</si>
  <si>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</si>
  <si>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</si>
  <si>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</si>
  <si>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</si>
  <si>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</si>
  <si>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</si>
  <si>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</si>
  <si>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</si>
  <si>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</si>
  <si>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</si>
  <si>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</si>
  <si>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</si>
  <si>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</si>
  <si>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</si>
  <si>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</si>
  <si>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</si>
  <si>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</si>
  <si>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</si>
  <si>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</si>
  <si>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</si>
  <si>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</si>
  <si>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</si>
  <si>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</si>
  <si>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</si>
  <si>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</si>
  <si>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</si>
  <si>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</si>
  <si>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</si>
  <si>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</si>
  <si>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</si>
  <si>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</si>
  <si>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</si>
  <si>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</si>
  <si>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</si>
  <si>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</si>
  <si>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</si>
  <si>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</si>
  <si>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</si>
  <si>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</si>
  <si>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</si>
  <si>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</si>
  <si>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</si>
  <si>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</si>
  <si>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</si>
  <si>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</si>
  <si>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</si>
  <si>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</si>
  <si>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</si>
  <si>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</si>
  <si>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</si>
  <si>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</si>
  <si>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</si>
  <si>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</si>
  <si>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</si>
  <si>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</si>
  <si>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</si>
  <si>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</si>
  <si>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</si>
  <si>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</si>
  <si>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</si>
  <si>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</si>
  <si>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</si>
  <si>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</si>
  <si>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</si>
  <si>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</si>
  <si>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</si>
  <si>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</si>
  <si>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</si>
  <si>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</si>
  <si>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</si>
  <si>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</si>
  <si>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</si>
  <si>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</si>
  <si>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</si>
  <si>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</si>
  <si>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</si>
  <si>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</si>
  <si>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</si>
  <si>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</si>
  <si>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</si>
  <si>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</si>
  <si>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</si>
  <si>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</si>
  <si>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</si>
  <si>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</si>
  <si>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</si>
  <si>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</si>
  <si>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</si>
  <si>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</si>
  <si>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</si>
  <si>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</si>
  <si>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</si>
  <si>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</si>
  <si>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</si>
  <si>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</si>
  <si>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</si>
  <si>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</si>
  <si>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</si>
  <si>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</si>
  <si>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</si>
  <si>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</si>
  <si>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</si>
  <si>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</si>
  <si>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</si>
  <si>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</si>
  <si>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</si>
  <si>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</si>
  <si>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</si>
  <si>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</si>
  <si>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</si>
  <si>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</si>
  <si>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</si>
  <si>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</si>
  <si>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</si>
  <si>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</si>
  <si>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</si>
  <si>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</si>
  <si>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</si>
  <si>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</si>
  <si>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</si>
  <si>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</si>
  <si>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</si>
  <si>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</si>
  <si>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</si>
  <si>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</si>
  <si>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</si>
  <si>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</si>
  <si>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</si>
  <si>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</si>
  <si>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</si>
  <si>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</si>
  <si>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</si>
  <si>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</si>
  <si>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</si>
  <si>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</si>
  <si>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</si>
  <si>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</si>
  <si>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</si>
  <si>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</si>
  <si>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</si>
  <si>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</si>
  <si>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</si>
  <si>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</si>
  <si>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</si>
  <si>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</si>
  <si>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</si>
  <si>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</si>
  <si>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</si>
  <si>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</si>
  <si>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</si>
  <si>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</si>
  <si>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</si>
  <si>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</si>
  <si>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</si>
  <si>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</si>
  <si>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</si>
  <si>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</si>
  <si>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</si>
  <si>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</si>
  <si>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</si>
  <si>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</si>
  <si>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</si>
  <si>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</si>
  <si>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</si>
  <si>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</si>
  <si>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</si>
  <si>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</si>
  <si>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</si>
  <si>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</si>
  <si>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</si>
  <si>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</si>
  <si>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</si>
  <si>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</si>
  <si>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</si>
  <si>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</si>
  <si>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</si>
  <si>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</si>
  <si>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</si>
  <si>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</si>
  <si>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</si>
  <si>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</si>
  <si>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</si>
  <si>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</si>
  <si>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</si>
  <si>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</si>
  <si>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</si>
  <si>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</si>
  <si>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</si>
  <si>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</si>
  <si>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</si>
  <si>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</si>
  <si>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</si>
  <si>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</si>
  <si>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</si>
  <si>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</si>
  <si>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</si>
  <si>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</si>
  <si>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</si>
  <si>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</si>
  <si>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</si>
  <si>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</si>
  <si>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</si>
  <si>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</si>
  <si>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</si>
  <si>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</si>
  <si>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</si>
  <si>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</si>
  <si>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</si>
  <si>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</si>
  <si>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</si>
  <si>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</si>
  <si>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</si>
  <si>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</si>
  <si>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</si>
  <si>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</si>
  <si>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</si>
  <si>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</si>
  <si>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</si>
  <si>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</si>
  <si>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</si>
  <si>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</si>
  <si>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</si>
  <si>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</si>
  <si>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</si>
  <si>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</si>
  <si>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</si>
  <si>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</si>
  <si>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</si>
  <si>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</si>
  <si>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</si>
  <si>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</si>
  <si>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</si>
  <si>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</si>
  <si>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</si>
  <si>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</si>
  <si>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</si>
  <si>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</si>
  <si>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</si>
  <si>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</si>
  <si>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</si>
  <si>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</si>
  <si>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</si>
  <si>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</si>
  <si>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</si>
  <si>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</si>
  <si>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</si>
  <si>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</si>
  <si>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</si>
  <si>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</si>
  <si>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</si>
  <si>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</si>
  <si>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</si>
  <si>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</si>
  <si>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</si>
  <si>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</si>
  <si>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</si>
  <si>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</si>
  <si>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</si>
  <si>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</si>
  <si>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</si>
  <si>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</si>
  <si>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</si>
  <si>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</si>
  <si>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</si>
  <si>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</si>
  <si>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</si>
  <si>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</si>
  <si>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</si>
  <si>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</si>
  <si>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</si>
  <si>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</si>
  <si>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</si>
  <si>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</si>
  <si>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</si>
  <si>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</si>
  <si>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</si>
  <si>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</si>
  <si>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</si>
  <si>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</si>
  <si>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</si>
  <si>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</si>
  <si>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</si>
  <si>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</si>
  <si>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</si>
  <si>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</si>
  <si>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</si>
  <si>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</si>
  <si>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</si>
  <si>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</si>
  <si>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</si>
  <si>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</si>
  <si>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</si>
  <si>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</si>
  <si>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</si>
  <si>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</si>
  <si>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</si>
  <si>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</si>
  <si>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</si>
  <si>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</si>
  <si>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</si>
  <si>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</si>
  <si>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</si>
  <si>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</si>
  <si>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</si>
  <si>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</si>
  <si>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</si>
  <si>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</si>
  <si>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</si>
  <si>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</si>
  <si>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</si>
  <si>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</si>
  <si>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</si>
  <si>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</si>
  <si>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</si>
  <si>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</si>
  <si>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</si>
  <si>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</si>
  <si>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</si>
  <si>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</si>
  <si>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</si>
  <si>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</si>
  <si>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</si>
  <si>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</si>
  <si>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</si>
  <si>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</si>
  <si>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</si>
  <si>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</si>
  <si>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</si>
  <si>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</si>
  <si>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</si>
  <si>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</si>
  <si>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</si>
  <si>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</si>
  <si>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</si>
  <si>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</si>
  <si>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</si>
  <si>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</si>
  <si>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</si>
  <si>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</si>
  <si>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</si>
  <si>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</si>
  <si>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</si>
  <si>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</si>
  <si>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</si>
  <si>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</si>
  <si>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</si>
  <si>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</si>
  <si>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</si>
  <si>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</si>
  <si>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</si>
  <si>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</si>
  <si>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</si>
  <si>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</si>
  <si>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</si>
  <si>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</si>
  <si>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</si>
  <si>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</si>
  <si>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</si>
  <si>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</si>
  <si>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</si>
  <si>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</si>
  <si>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</si>
  <si>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</si>
  <si>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</si>
  <si>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</si>
  <si>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</si>
  <si>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</si>
  <si>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</si>
  <si>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</si>
  <si>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</si>
  <si>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</si>
  <si>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</si>
  <si>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</si>
  <si>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</si>
  <si>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</si>
  <si>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</si>
  <si>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</si>
  <si>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</si>
  <si>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</si>
  <si>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</si>
  <si>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</si>
  <si>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</si>
  <si>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</si>
  <si>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</si>
  <si>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</si>
  <si>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</si>
  <si>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</si>
  <si>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</si>
  <si>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</si>
  <si>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</si>
  <si>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</si>
  <si>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</si>
  <si>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</si>
  <si>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</si>
  <si>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</si>
  <si>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</si>
  <si>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</si>
  <si>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</si>
  <si>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</si>
  <si>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</si>
  <si>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</si>
  <si>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</si>
  <si>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</si>
  <si>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</si>
  <si>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</si>
  <si>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</si>
  <si>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</si>
  <si>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</si>
  <si>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</si>
  <si>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</si>
  <si>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</si>
  <si>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</si>
  <si>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</si>
  <si>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</si>
  <si>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</si>
  <si>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</si>
  <si>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</si>
  <si>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</si>
  <si>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</si>
  <si>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</si>
  <si>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</si>
  <si>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</si>
  <si>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</si>
  <si>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</si>
  <si>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</si>
  <si>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</si>
  <si>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</si>
  <si>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</si>
  <si>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</si>
  <si>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</si>
  <si>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</si>
  <si>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</si>
  <si>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</si>
  <si>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</si>
  <si>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</si>
  <si>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</si>
  <si>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</si>
  <si>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</si>
  <si>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</si>
  <si>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</si>
  <si>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</si>
  <si>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</si>
  <si>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</si>
  <si>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</si>
  <si>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</si>
  <si>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</si>
  <si>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</si>
  <si>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</si>
  <si>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</si>
  <si>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</si>
  <si>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</si>
  <si>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</si>
  <si>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</si>
  <si>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</si>
  <si>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</si>
  <si>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</si>
  <si>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</si>
  <si>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</si>
  <si>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</si>
  <si>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</si>
  <si>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</si>
  <si>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</si>
  <si>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</si>
  <si>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</si>
  <si>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</si>
  <si>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</si>
  <si>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</si>
  <si>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</si>
  <si>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</si>
  <si>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</si>
  <si>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</si>
  <si>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</si>
  <si>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</si>
  <si>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</si>
  <si>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</si>
  <si>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</si>
  <si>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</si>
  <si>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</si>
  <si>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</si>
  <si>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</si>
  <si>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</si>
  <si>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</si>
  <si>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</si>
  <si>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</si>
  <si>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</si>
  <si>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</si>
  <si>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</si>
  <si>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</si>
  <si>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</si>
  <si>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</si>
  <si>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</si>
  <si>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</si>
  <si>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</si>
  <si>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</si>
  <si>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</si>
  <si>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</si>
  <si>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</si>
  <si>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</si>
  <si>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</si>
  <si>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</si>
  <si>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</si>
  <si>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</si>
  <si>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</si>
  <si>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</si>
  <si>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</si>
  <si>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</si>
  <si>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</si>
  <si>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</si>
  <si>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</si>
  <si>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</si>
  <si>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</si>
  <si>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</si>
  <si>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</si>
  <si>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</si>
  <si>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</si>
  <si>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</si>
  <si>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</si>
  <si>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</si>
  <si>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</si>
  <si>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</si>
  <si>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</si>
  <si>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</si>
  <si>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</si>
  <si>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</si>
  <si>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</si>
  <si>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</si>
  <si>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</si>
  <si>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</si>
  <si>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</si>
  <si>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</si>
  <si>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</si>
  <si>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</si>
  <si>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</si>
  <si>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</si>
  <si>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</si>
  <si>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</si>
  <si>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</si>
  <si>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</si>
  <si>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</si>
  <si>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</si>
  <si>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</si>
  <si>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</si>
  <si>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</si>
  <si>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</si>
  <si>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</si>
  <si>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</si>
  <si>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</si>
  <si>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</si>
  <si>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</si>
  <si>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</si>
  <si>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</si>
  <si>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</si>
  <si>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</si>
  <si>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</si>
  <si>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</si>
  <si>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</si>
  <si>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</si>
  <si>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</si>
  <si>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</si>
  <si>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</si>
  <si>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</si>
  <si>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</si>
  <si>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</si>
  <si>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</si>
  <si>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</si>
  <si>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</si>
  <si>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</si>
  <si>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</si>
  <si>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</si>
  <si>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</si>
  <si>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</si>
  <si>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</si>
  <si>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</si>
  <si>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</si>
  <si>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</si>
  <si>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</si>
  <si>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</si>
  <si>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</si>
  <si>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</si>
  <si>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</si>
  <si>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</si>
  <si>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</si>
  <si>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</si>
  <si>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</si>
  <si>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</si>
  <si>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</si>
  <si>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</si>
  <si>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</si>
  <si>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</si>
  <si>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</si>
  <si>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</si>
  <si>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</si>
  <si>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</si>
  <si>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</si>
  <si>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</si>
  <si>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</si>
  <si>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</si>
  <si>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</si>
  <si>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</si>
  <si>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</si>
  <si>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</si>
  <si>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</si>
  <si>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</si>
  <si>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</si>
  <si>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</si>
  <si>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</si>
  <si>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</si>
  <si>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</si>
  <si>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</si>
  <si>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</si>
  <si>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</si>
  <si>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</si>
  <si>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</si>
  <si>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</si>
  <si>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</si>
  <si>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</si>
  <si>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</si>
  <si>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</si>
  <si>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</si>
  <si>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</si>
  <si>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</si>
  <si>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</si>
  <si>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</si>
  <si>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</si>
  <si>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</si>
  <si>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</si>
  <si>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</si>
  <si>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</si>
  <si>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</si>
  <si>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</si>
  <si>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</si>
  <si>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</si>
  <si>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</si>
  <si>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</si>
  <si>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</si>
  <si>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</si>
  <si>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</si>
  <si>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</si>
  <si>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</si>
  <si>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</si>
  <si>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</si>
  <si>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</si>
  <si>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</si>
  <si>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</si>
  <si>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</si>
  <si>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</si>
  <si>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</si>
  <si>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</si>
  <si>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</si>
  <si>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</si>
  <si>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</si>
  <si>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</si>
  <si>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</si>
  <si>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</si>
  <si>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</si>
  <si>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</si>
  <si>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</si>
  <si>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</si>
  <si>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</si>
  <si>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</si>
  <si>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</si>
  <si>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</si>
  <si>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</si>
  <si>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</si>
  <si>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</si>
  <si>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</si>
  <si>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</si>
  <si>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</si>
  <si>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</si>
  <si>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</si>
  <si>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</si>
  <si>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</si>
  <si>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</si>
  <si>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</si>
  <si>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</si>
  <si>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</si>
  <si>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</si>
  <si>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</si>
  <si>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</si>
  <si>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</si>
  <si>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</si>
  <si>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</si>
  <si>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</si>
  <si>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</si>
  <si>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</si>
  <si>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</si>
  <si>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</si>
  <si>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</si>
  <si>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</si>
  <si>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</si>
  <si>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</si>
  <si>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</si>
  <si>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</si>
  <si>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</si>
  <si>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</si>
  <si>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</si>
  <si>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</si>
  <si>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</si>
  <si>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</si>
  <si>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</si>
  <si>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</si>
  <si>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</si>
  <si>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</si>
  <si>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</si>
  <si>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</si>
  <si>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</si>
  <si>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</si>
  <si>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</si>
  <si>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</si>
  <si>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</si>
  <si>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</si>
  <si>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</si>
  <si>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</si>
  <si>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</si>
  <si>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</si>
  <si>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</si>
  <si>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</si>
  <si>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</si>
  <si>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</si>
  <si>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</si>
  <si>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</si>
  <si>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</si>
  <si>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</si>
  <si>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</si>
  <si>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</si>
  <si>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</si>
  <si>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</si>
  <si>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</si>
  <si>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</si>
  <si>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</si>
  <si>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</si>
  <si>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</si>
  <si>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</si>
  <si>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</si>
  <si>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</si>
  <si>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</si>
  <si>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</si>
  <si>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</si>
  <si>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</si>
  <si>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</si>
  <si>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</si>
  <si>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</si>
  <si>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</si>
  <si>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</si>
  <si>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</si>
  <si>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</si>
  <si>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</si>
  <si>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</si>
  <si>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</si>
  <si>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</si>
  <si>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</si>
  <si>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</si>
  <si>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</si>
  <si>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</si>
  <si>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</si>
  <si>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</si>
  <si>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</si>
  <si>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</si>
  <si>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</si>
  <si>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</si>
  <si>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</si>
  <si>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</si>
  <si>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</si>
  <si>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</si>
  <si>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</si>
  <si>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</si>
  <si>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</si>
  <si>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</si>
  <si>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</si>
  <si>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</si>
  <si>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</si>
  <si>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</si>
  <si>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</si>
  <si>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</si>
  <si>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</si>
  <si>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</si>
  <si>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</si>
  <si>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</si>
  <si>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</si>
  <si>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</si>
  <si>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</si>
  <si>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</si>
  <si>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</si>
  <si>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</si>
  <si>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</si>
  <si>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</si>
  <si>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</si>
  <si>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</si>
  <si>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</si>
  <si>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</si>
  <si>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</si>
  <si>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</si>
  <si>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</si>
  <si>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</si>
  <si>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</si>
  <si>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</si>
  <si>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</si>
  <si>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</si>
  <si>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</si>
  <si>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</si>
  <si>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</si>
  <si>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</si>
  <si>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</si>
  <si>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</si>
  <si>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</si>
  <si>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</si>
  <si>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</si>
  <si>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</si>
  <si>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</si>
  <si>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</si>
  <si>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</si>
  <si>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</si>
  <si>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</si>
  <si>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</si>
  <si>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</si>
  <si>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</si>
  <si>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</si>
  <si>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</si>
  <si>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</si>
  <si>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</si>
  <si>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</si>
  <si>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</si>
  <si>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</si>
  <si>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</si>
  <si>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</si>
  <si>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</si>
  <si>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</si>
  <si>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</si>
  <si>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</si>
  <si>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</si>
  <si>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</si>
  <si>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</si>
  <si>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</si>
  <si>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</si>
  <si>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</si>
  <si>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</si>
  <si>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</si>
  <si>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</si>
  <si>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</si>
  <si>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</si>
  <si>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</si>
  <si>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</si>
  <si>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</si>
  <si>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</si>
  <si>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</si>
  <si>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</si>
  <si>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</si>
  <si>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</si>
  <si>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</si>
  <si>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</si>
  <si>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</si>
  <si>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</si>
  <si>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</si>
  <si>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</si>
  <si>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</si>
  <si>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</si>
  <si>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</si>
  <si>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</si>
  <si>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</si>
  <si>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</si>
  <si>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</si>
  <si>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</si>
  <si>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</si>
  <si>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</si>
  <si>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</si>
  <si>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</si>
  <si>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</si>
  <si>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</si>
  <si>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</si>
  <si>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</si>
  <si>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</si>
  <si>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</si>
  <si>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</si>
  <si>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</si>
  <si>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</si>
  <si>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</si>
  <si>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</si>
  <si>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</si>
  <si>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</si>
  <si>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</si>
  <si>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</si>
  <si>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</si>
  <si>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</si>
  <si>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</si>
  <si>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</si>
  <si>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</si>
  <si>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</si>
  <si>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</si>
  <si>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</si>
  <si>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</si>
  <si>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</si>
  <si>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</si>
  <si>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</si>
  <si>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</si>
  <si>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</si>
  <si>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</si>
  <si>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</si>
  <si>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</si>
  <si>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</si>
  <si>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</si>
  <si>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</si>
  <si>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</si>
  <si>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</si>
  <si>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</si>
  <si>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</si>
  <si>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</si>
  <si>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</si>
  <si>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</si>
  <si>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</si>
  <si>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</si>
  <si>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</si>
  <si>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</si>
  <si>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</si>
  <si>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</si>
  <si>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</si>
  <si>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</si>
  <si>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</si>
  <si>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</si>
  <si>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</si>
  <si>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</si>
  <si>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</si>
  <si>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</si>
  <si>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</si>
  <si>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</si>
  <si>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</si>
  <si>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</si>
  <si>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</si>
  <si>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</si>
  <si>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</si>
  <si>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</si>
  <si>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</si>
  <si>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</si>
  <si>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</si>
  <si>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</si>
  <si>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</si>
  <si>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</si>
  <si>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</si>
  <si>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</si>
  <si>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</si>
  <si>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</si>
  <si>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</si>
  <si>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</si>
  <si>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</si>
  <si>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</si>
  <si>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</si>
  <si>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</si>
  <si>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</si>
  <si>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</si>
  <si>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</si>
  <si>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</si>
  <si>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</si>
  <si>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</si>
  <si>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</si>
  <si>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</si>
  <si>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</si>
  <si>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</si>
  <si>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</si>
  <si>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</si>
  <si>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</si>
  <si>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</si>
  <si>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</si>
  <si>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</si>
  <si>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</si>
  <si>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</si>
  <si>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</si>
  <si>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</si>
  <si>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</si>
  <si>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</si>
  <si>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</si>
  <si>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</si>
  <si>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</si>
  <si>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</si>
  <si>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</si>
  <si>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</si>
  <si>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</si>
  <si>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</si>
  <si>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</si>
  <si>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</si>
  <si>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</si>
  <si>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</si>
  <si>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</si>
  <si>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</si>
  <si>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</si>
  <si>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</si>
  <si>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</si>
  <si>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</si>
  <si>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</si>
  <si>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</si>
  <si>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</si>
  <si>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</si>
  <si>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</si>
  <si>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</si>
  <si>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</si>
  <si>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</si>
  <si>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</si>
  <si>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</si>
  <si>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</si>
  <si>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</si>
  <si>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</si>
  <si>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</si>
  <si>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</si>
  <si>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</si>
  <si>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</si>
  <si>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</si>
  <si>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</si>
  <si>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</si>
  <si>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</si>
  <si>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</si>
  <si>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</si>
  <si>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</si>
  <si>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</si>
  <si>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</si>
  <si>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</si>
  <si>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</si>
  <si>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</si>
  <si>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</si>
  <si>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</si>
  <si>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</si>
  <si>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</si>
  <si>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</si>
  <si>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</si>
  <si>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</si>
  <si>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</si>
  <si>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</si>
  <si>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</si>
  <si>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</si>
  <si>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</si>
  <si>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</si>
  <si>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</si>
  <si>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</si>
  <si>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</si>
  <si>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</si>
  <si>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</si>
  <si>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</si>
  <si>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</si>
  <si>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</si>
  <si>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</si>
  <si>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</si>
  <si>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</si>
  <si>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</si>
  <si>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</si>
  <si>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</si>
  <si>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</si>
  <si>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</si>
  <si>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</si>
  <si>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</si>
  <si>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</si>
  <si>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</si>
  <si>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</si>
  <si>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</si>
  <si>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</si>
  <si>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</si>
  <si>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</si>
  <si>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</si>
  <si>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</si>
  <si>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</si>
  <si>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</si>
  <si>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</si>
  <si>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</si>
  <si>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</si>
  <si>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</si>
  <si>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</si>
  <si>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</si>
  <si>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</si>
  <si>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</si>
  <si>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</si>
  <si>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</si>
  <si>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</si>
  <si>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</si>
  <si>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</si>
  <si>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</si>
  <si>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</si>
  <si>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</si>
  <si>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</si>
  <si>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</si>
  <si>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</si>
  <si>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</si>
  <si>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</si>
  <si>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</si>
  <si>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</si>
  <si>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</si>
  <si>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</si>
  <si>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</si>
  <si>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</si>
  <si>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</si>
  <si>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</si>
  <si>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</si>
  <si>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</si>
  <si>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</si>
  <si>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</si>
  <si>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</si>
  <si>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</si>
  <si>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</si>
  <si>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</si>
  <si>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</si>
  <si>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</si>
  <si>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</si>
  <si>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</si>
  <si>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</si>
  <si>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</si>
  <si>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</si>
  <si>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</si>
  <si>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</si>
  <si>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</si>
  <si>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</si>
  <si>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</si>
  <si>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</si>
  <si>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</si>
  <si>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</si>
  <si>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</si>
  <si>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</si>
  <si>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</si>
  <si>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</si>
  <si>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</si>
  <si>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</si>
  <si>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</si>
  <si>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</si>
  <si>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</si>
  <si>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</si>
  <si>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</si>
  <si>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</si>
  <si>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</si>
  <si>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</si>
  <si>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</si>
  <si>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</si>
  <si>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</si>
  <si>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</si>
  <si>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</si>
  <si>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</si>
  <si>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</si>
  <si>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</si>
  <si>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</si>
  <si>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</si>
  <si>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</si>
  <si>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</si>
  <si>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</si>
  <si>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</si>
  <si>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</si>
  <si>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</si>
  <si>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</si>
  <si>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</si>
  <si>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</si>
  <si>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</si>
  <si>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</si>
  <si>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</si>
  <si>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</si>
  <si>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</si>
  <si>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</si>
  <si>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</si>
  <si>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</si>
  <si>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</si>
  <si>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</si>
  <si>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</si>
  <si>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</si>
  <si>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</si>
  <si>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</si>
  <si>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</si>
  <si>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</si>
  <si>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</si>
  <si>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</si>
  <si>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</si>
  <si>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</si>
  <si>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</si>
  <si>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</si>
  <si>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</si>
  <si>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</si>
  <si>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</si>
  <si>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</si>
  <si>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</si>
  <si>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</si>
  <si>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</si>
  <si>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</si>
  <si>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</si>
  <si>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</si>
  <si>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</si>
  <si>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</si>
  <si>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</si>
  <si>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</si>
  <si>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</si>
  <si>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</si>
  <si>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</si>
  <si>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</si>
  <si>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</si>
  <si>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</si>
  <si>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</si>
  <si>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</si>
  <si>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</si>
  <si>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</si>
  <si>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</si>
  <si>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</si>
  <si>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</si>
  <si>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</si>
  <si>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</si>
  <si>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</si>
  <si>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</si>
  <si>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</si>
  <si>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</si>
  <si>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</si>
  <si>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</si>
  <si>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</si>
  <si>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</si>
  <si>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</si>
  <si>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</si>
  <si>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</si>
  <si>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</si>
  <si>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</si>
  <si>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</si>
  <si>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</si>
  <si>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</si>
  <si>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</si>
  <si>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</si>
  <si>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</si>
  <si>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</si>
  <si>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</si>
  <si>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</si>
  <si>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</si>
  <si>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</si>
  <si>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</si>
  <si>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</si>
  <si>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</si>
  <si>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</si>
  <si>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</si>
  <si>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</si>
  <si>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</si>
  <si>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</si>
  <si>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</si>
  <si>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</si>
  <si>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</si>
  <si>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</si>
  <si>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</si>
  <si>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</si>
  <si>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</si>
  <si>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</si>
  <si>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</si>
  <si>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</si>
  <si>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</si>
  <si>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</si>
  <si>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</si>
  <si>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</si>
  <si>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</si>
  <si>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</si>
  <si>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</si>
  <si>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</si>
  <si>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</si>
  <si>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</si>
  <si>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</si>
  <si>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</si>
  <si>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</si>
  <si>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</si>
  <si>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</si>
  <si>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</si>
  <si>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</si>
  <si>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</si>
  <si>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</si>
  <si>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</si>
  <si>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</si>
  <si>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</si>
  <si>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MERC</t>
  </si>
  <si>
    <t>Portas de Madeira</t>
  </si>
  <si>
    <t>Pavimentação Interna</t>
  </si>
  <si>
    <t>SISTEMAS DE VEDAÇÃO E REVESTIMENTOS</t>
  </si>
  <si>
    <t>Revestimento Teto Interno</t>
  </si>
  <si>
    <t>Vedação de Alvenaria</t>
  </si>
  <si>
    <t>SALA 01</t>
  </si>
  <si>
    <t>SALA 02</t>
  </si>
  <si>
    <t>SALA 03</t>
  </si>
  <si>
    <t>SALA 04</t>
  </si>
  <si>
    <t>SALA DOS PROFESSORES</t>
  </si>
  <si>
    <t>COZINHA</t>
  </si>
  <si>
    <t>SECRETARIA</t>
  </si>
  <si>
    <t>LARGURA (m)</t>
  </si>
  <si>
    <t>ALTURA (m)</t>
  </si>
  <si>
    <t>COMPRIMENTO (m)</t>
  </si>
  <si>
    <t>OBSERVAÇÃO</t>
  </si>
  <si>
    <t>ÁREA (m2)</t>
  </si>
  <si>
    <t>5.2</t>
  </si>
  <si>
    <t>( - ) VÃO (m2)</t>
  </si>
  <si>
    <t>BANHEIRO MASC. - ALUNOS</t>
  </si>
  <si>
    <t>BANHEIRO FEM. - ALUNOS</t>
  </si>
  <si>
    <t>OBRA :</t>
  </si>
  <si>
    <t>LOCAL :</t>
  </si>
  <si>
    <t>ALTURA</t>
  </si>
  <si>
    <t>AREA</t>
  </si>
  <si>
    <t>PERIMETRO</t>
  </si>
  <si>
    <t>PREFEITURA MUNICIPAL DE BAIXO GUANDU</t>
  </si>
  <si>
    <t>LOCAL:</t>
  </si>
  <si>
    <r>
      <t>Administração Central -</t>
    </r>
    <r>
      <rPr>
        <b/>
        <sz val="10"/>
        <rFont val="Arial"/>
        <family val="2"/>
      </rPr>
      <t xml:space="preserve"> A</t>
    </r>
  </si>
  <si>
    <r>
      <t xml:space="preserve">Administração Local - </t>
    </r>
    <r>
      <rPr>
        <b/>
        <sz val="10"/>
        <rFont val="Arial"/>
        <family val="2"/>
      </rPr>
      <t>B</t>
    </r>
  </si>
  <si>
    <r>
      <t xml:space="preserve">Custos Financeiros - </t>
    </r>
    <r>
      <rPr>
        <b/>
        <sz val="10"/>
        <rFont val="Arial"/>
        <family val="2"/>
      </rPr>
      <t>D</t>
    </r>
  </si>
  <si>
    <r>
      <t>Riscos, Garantias e Seguros -</t>
    </r>
    <r>
      <rPr>
        <b/>
        <sz val="10"/>
        <rFont val="Arial"/>
        <family val="2"/>
      </rPr>
      <t xml:space="preserve"> E</t>
    </r>
  </si>
  <si>
    <r>
      <t>Lucro -</t>
    </r>
    <r>
      <rPr>
        <b/>
        <sz val="10"/>
        <rFont val="Arial"/>
        <family val="2"/>
      </rPr>
      <t xml:space="preserve"> F</t>
    </r>
  </si>
  <si>
    <t>Alíquota Efetivado do ISSQN - C1</t>
  </si>
  <si>
    <t>PIS - C2</t>
  </si>
  <si>
    <t>COFINS - C3</t>
  </si>
  <si>
    <t xml:space="preserve">Declaro para os devidos fins que o regime de Contribuição Previdenciária adotado para </t>
  </si>
  <si>
    <t>Custos e Tributos - C</t>
  </si>
  <si>
    <r>
      <t xml:space="preserve">BDI=    </t>
    </r>
    <r>
      <rPr>
        <u/>
        <sz val="10"/>
        <rFont val="Arial"/>
        <family val="2"/>
      </rPr>
      <t>(1 + A + B + E)(1 + D)(1 + F)</t>
    </r>
    <r>
      <rPr>
        <sz val="10"/>
        <rFont val="Arial"/>
        <family val="2"/>
      </rPr>
      <t xml:space="preserve">  - 1 =</t>
    </r>
  </si>
  <si>
    <t>( 1 - C )</t>
  </si>
  <si>
    <t>Declaro para os devidos fins que, conforme legislação tributária Municipal, a base de cálculo</t>
  </si>
  <si>
    <t>FORMULA ANTIGA</t>
  </si>
  <si>
    <t>FORMULA NOVA</t>
  </si>
  <si>
    <t>BDI :</t>
  </si>
  <si>
    <t>DATA BASE :</t>
  </si>
  <si>
    <t>CON.PREV.:</t>
  </si>
  <si>
    <t>COTAÇÃO DE MERCADO</t>
  </si>
  <si>
    <t>ENDEREÇO:</t>
  </si>
  <si>
    <t>CNPJ</t>
  </si>
  <si>
    <t>FORNECEDOR</t>
  </si>
  <si>
    <t>CONTATO</t>
  </si>
  <si>
    <t>COTAÇÃO</t>
  </si>
  <si>
    <t>DATA BASE</t>
  </si>
  <si>
    <t>CORREÇÃO
DE VALOR</t>
  </si>
  <si>
    <t>Cotação</t>
  </si>
  <si>
    <t>MÉDIA</t>
  </si>
  <si>
    <t>INSTALAÇÃO DA ELÉTRICA (110V/220V)</t>
  </si>
  <si>
    <t>INSTALAÇÃO DA ESQUADRIAS</t>
  </si>
  <si>
    <t>ALMOXARIFADO</t>
  </si>
  <si>
    <t>LARGURA</t>
  </si>
  <si>
    <t>SALA 05</t>
  </si>
  <si>
    <t>SALA 06</t>
  </si>
  <si>
    <t xml:space="preserve">QUANTIDADE DE DEGRAUS </t>
  </si>
  <si>
    <t>BANHEIRO MASC.</t>
  </si>
  <si>
    <t xml:space="preserve">BANHEIRO FEM. </t>
  </si>
  <si>
    <t>6.3</t>
  </si>
  <si>
    <t>VÃO A DESCONTAR</t>
  </si>
  <si>
    <t>5.3</t>
  </si>
  <si>
    <t>BANHEIRO MASCULINO</t>
  </si>
  <si>
    <t>BANHEIRO DOS PROFESSORES MASCULINO</t>
  </si>
  <si>
    <t>BANHEIRO DOS PROFESSORES FEMININO</t>
  </si>
  <si>
    <t>BANHEIRO MASCULINO PROFESSORES</t>
  </si>
  <si>
    <t>BANHEIRO FEMININO</t>
  </si>
  <si>
    <t>BANHEIRO FEMININO PROFESSORES</t>
  </si>
  <si>
    <t xml:space="preserve">NA PORTA NOS DOIS LADOS </t>
  </si>
  <si>
    <t>LADOS</t>
  </si>
  <si>
    <t xml:space="preserve">LADOS </t>
  </si>
  <si>
    <t xml:space="preserve">LARGURA </t>
  </si>
  <si>
    <t xml:space="preserve">ALTURA </t>
  </si>
  <si>
    <t xml:space="preserve">GRADE DA PORTA DA COZINHA </t>
  </si>
  <si>
    <t>5.4</t>
  </si>
  <si>
    <t xml:space="preserve">JANELAS </t>
  </si>
  <si>
    <t>BANHEIRO MASCULINO ALUNOS</t>
  </si>
  <si>
    <t>BANHEIRO FEMININO ALUNOS</t>
  </si>
  <si>
    <t>6.4</t>
  </si>
  <si>
    <t xml:space="preserve">PISO </t>
  </si>
  <si>
    <t>PAREDE</t>
  </si>
  <si>
    <t xml:space="preserve">PINTURA DE MARCO </t>
  </si>
  <si>
    <t>PINTURA DE PORTA 80</t>
  </si>
  <si>
    <t>PINTURA DE PORTA 90</t>
  </si>
  <si>
    <t>PINTURA DE ALIZAR DA PORTA DE 80</t>
  </si>
  <si>
    <t>PINTURA DE ALIZAR DA PORTA DE 90</t>
  </si>
  <si>
    <t>CORREDOR</t>
  </si>
  <si>
    <t>ÁREA</t>
  </si>
  <si>
    <t>LUMINÁRIA TIPO PLAFON EM PLÁSTICO, DE SOBREPOR, SEM LÂMPADA, FORNECIMENTO E INSTALAÇÃO</t>
  </si>
  <si>
    <t>PINTURA DE MURO</t>
  </si>
  <si>
    <t>6.5</t>
  </si>
  <si>
    <t>VÃOS(m²)</t>
  </si>
  <si>
    <t>MURO LADO EXTERNO</t>
  </si>
  <si>
    <t>Orçamento: 1419801 - TABELA CUSTOS LABOR/CT-UFES PADRÃO DER-ES DEZEMBRO/2023(LS=157,27; BDI=0%)</t>
  </si>
  <si>
    <t>Planilha: TABELA CUSTOS LABOR/CT-UFES PADRÃO DER-ES DEZEMBRO/2023(LS=157,27; BDI=0%)</t>
  </si>
  <si>
    <t>Data Base: Dezembro/2023</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</si>
  <si>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</si>
  <si>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</si>
  <si>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</si>
  <si>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</si>
  <si>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</si>
  <si>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</si>
  <si>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</si>
  <si>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</si>
  <si>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</si>
  <si>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</si>
  <si>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</si>
  <si>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</si>
  <si>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</si>
  <si>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Adaptador de PVC com flanges livres para caixa d''água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</si>
  <si>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</si>
  <si>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</si>
  <si>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</si>
  <si>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</si>
  <si>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</si>
  <si>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</si>
  <si>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</si>
  <si>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</si>
  <si>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</si>
  <si>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</si>
  <si>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</si>
  <si>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</si>
  <si>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</si>
  <si>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</si>
  <si>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</si>
  <si>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</si>
  <si>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</si>
  <si>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</si>
  <si>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</si>
  <si>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</si>
  <si>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</si>
  <si>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</si>
  <si>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</si>
  <si>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</si>
  <si>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</si>
  <si>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</si>
  <si>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</si>
  <si>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</si>
  <si>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</si>
  <si>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</si>
  <si>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</si>
  <si>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Painel de Fechamento Frontal 2 U''s, inclusive fixação em Rack 19"</t>
  </si>
  <si>
    <t>Bandeja Simples Fixa 2 U''s x 390mm carga máxima 20kg, inclusive fixação em Rack 19"</t>
  </si>
  <si>
    <t>Poste circular de concreto de 11m padrão ESCELSA, incl. luminária tipo LED 1 pétala pot 100W, IP66, temp cor sup 5000K, vida util superior a 60.000 H, mod EDN100, HBP-100 ou 001100G3-1006 - AMES Iluminação, ECP, HDA Iluminação ou equiv</t>
  </si>
  <si>
    <t>Escada tipo marinheiro de tubo de ferro 1" e 3/4", com h=4.20m, para acesso a caixa d''água, inclusive pintura em esmalte sintético, conforme detalhe em projeto</t>
  </si>
  <si>
    <t>3132</t>
  </si>
  <si>
    <t>MÃO DE OBRA (MENSALISTAS - DESONERADO - LEIS SOCIAIS=49,08%)</t>
  </si>
  <si>
    <t>313201</t>
  </si>
  <si>
    <t>Tecnico Segundo Grau -A-(Incl.L Sociais de 49,08%)</t>
  </si>
  <si>
    <t>313202</t>
  </si>
  <si>
    <t>Engenheiro Senior (Incl.L Sociais de 49,08%)</t>
  </si>
  <si>
    <t>313203</t>
  </si>
  <si>
    <t>Programador (Incl.L Sociais de 49,08%)</t>
  </si>
  <si>
    <t>313204</t>
  </si>
  <si>
    <t>Digitador - 6 Horas(Incl.L Sociais de 49,08%)</t>
  </si>
  <si>
    <t>313205</t>
  </si>
  <si>
    <t>Engenheiro Junior(Incl.L Sociais de 49,08%)</t>
  </si>
  <si>
    <t>313206</t>
  </si>
  <si>
    <t>Tecnico Segundo Grau -B - (Incl.L Sociais de 49,08%)</t>
  </si>
  <si>
    <t>313207</t>
  </si>
  <si>
    <t>Tecnico Segundo Grau -C - (Incl.L Sociais de 49,08%)</t>
  </si>
  <si>
    <t>313208</t>
  </si>
  <si>
    <t>Gerente de Projeto (Incl.L Sociais de 49,08%)</t>
  </si>
  <si>
    <t>313209</t>
  </si>
  <si>
    <t>Analista de Sistemas (Incl.L Sociais de 49,08%)</t>
  </si>
  <si>
    <t>313210</t>
  </si>
  <si>
    <t>Analista Desenvolvimento (Incl.L Sociais de 49,08%)</t>
  </si>
  <si>
    <t>313211</t>
  </si>
  <si>
    <t>Gerente Bd/Servidores/Redes (Incl.L Sociais de 49,08%)</t>
  </si>
  <si>
    <t>313212</t>
  </si>
  <si>
    <t>Designer Gráfico (Incl.L Sociais de 49,08%)</t>
  </si>
  <si>
    <t>313213</t>
  </si>
  <si>
    <t>Analista Sistemas/Suporte(Incl.L Sociais de 49,08%)</t>
  </si>
  <si>
    <t>313214</t>
  </si>
  <si>
    <t>Coordenador Tecnico Especialista(Incl.L Sociais de 49,08%)</t>
  </si>
  <si>
    <t>313215</t>
  </si>
  <si>
    <t>Cotador (Incl.L Sociais de 49,08%)</t>
  </si>
  <si>
    <t>313216</t>
  </si>
  <si>
    <t>Tecnico Nivel Superior (Incl.L Sociais de 49,08%)</t>
  </si>
  <si>
    <t>313217</t>
  </si>
  <si>
    <t>Engenheiro Pleno (Incl.L Sociais de 49,08%)</t>
  </si>
  <si>
    <t>313218</t>
  </si>
  <si>
    <t>Almoxarife (Incl.L Sociais de 49,08%)</t>
  </si>
  <si>
    <t>313219</t>
  </si>
  <si>
    <t>Mestre Obras Senior (Incl.L Sociais de 49,08%)</t>
  </si>
  <si>
    <t>313220</t>
  </si>
  <si>
    <t>Vigia (Incl.L Sociais de 49,08%)</t>
  </si>
  <si>
    <t>313221</t>
  </si>
  <si>
    <t>Aux Almoxarife (Incl.L Sociais de 49,08%)</t>
  </si>
  <si>
    <t>313222</t>
  </si>
  <si>
    <t>Encarregado de Turma (Incl.L Sociais de 49,08%)</t>
  </si>
  <si>
    <t>313223</t>
  </si>
  <si>
    <t>Tecnico Segundo Grau -D - (Incl.L Sociais de 49,08%)</t>
  </si>
  <si>
    <t>3133</t>
  </si>
  <si>
    <t>MÃO DE OBRA (MENSALISTAS - NÃO DESONERADO - LEIS SOCIAIS=72,93%)</t>
  </si>
  <si>
    <t>313301</t>
  </si>
  <si>
    <t>Tecnico Segundo Grau -A-(Incl.L Sociais de 72,93%)</t>
  </si>
  <si>
    <t>313302</t>
  </si>
  <si>
    <t>Engenheiro Senior (Incl.L Sociais de 72,93%)</t>
  </si>
  <si>
    <t>313303</t>
  </si>
  <si>
    <t>Programador (Incl.L Sociais de 72,93%)</t>
  </si>
  <si>
    <t>313304</t>
  </si>
  <si>
    <t>Digitador - 6 Horas (Incl.L Sociais de 72,93%)</t>
  </si>
  <si>
    <t>313305</t>
  </si>
  <si>
    <t>Engenheiro Junior (Incl.L Sociais de 72,93%)</t>
  </si>
  <si>
    <t>313306</t>
  </si>
  <si>
    <t>Tecnico Segundo Grau -B - (Incl.L Sociais de 72,93%)</t>
  </si>
  <si>
    <t>313307</t>
  </si>
  <si>
    <t>Tecnico Segundo Grau-C- (Incl.L Sociais de 72,93%)</t>
  </si>
  <si>
    <t>313308</t>
  </si>
  <si>
    <t>Gerente de Projeto (Incl.L Sociais de 72,93%)</t>
  </si>
  <si>
    <t>313309</t>
  </si>
  <si>
    <t>Analista de Sistemas (Incl.L Sociais de 72,93%)</t>
  </si>
  <si>
    <t>313310</t>
  </si>
  <si>
    <t>Analista Desenvolvimento (Incl.L Sociais de 72,93%)</t>
  </si>
  <si>
    <t>313311</t>
  </si>
  <si>
    <t>Gerente Bd/Servidores/Redes (Incl.L Sociais de 72,93%)</t>
  </si>
  <si>
    <t>313312</t>
  </si>
  <si>
    <t>Designer Gráfico (Incl.L Sociais de 72,93%)</t>
  </si>
  <si>
    <t>313313</t>
  </si>
  <si>
    <t>Analista Sistemas/Suporte (Incl.L Sociais de 72,93%)</t>
  </si>
  <si>
    <t>313314</t>
  </si>
  <si>
    <t>Coordenador Tecnico Especialista (Incl.L Sociais de 72,93%)</t>
  </si>
  <si>
    <t>313315</t>
  </si>
  <si>
    <t>Cotador (Incl.L Sociais de 72,93%)</t>
  </si>
  <si>
    <t>313316</t>
  </si>
  <si>
    <t>Tecnico Nivel Superior (Incl.L Sociais de 72,93%)</t>
  </si>
  <si>
    <t>313317</t>
  </si>
  <si>
    <t>Engenheiro Pleno (Incl.L Sociais de 72,93%)</t>
  </si>
  <si>
    <t>313318</t>
  </si>
  <si>
    <t>Almoxarife (Incl.L Sociais de 72,93%)</t>
  </si>
  <si>
    <t>313319</t>
  </si>
  <si>
    <t>Mestre Obras Senior (Incl.L Sociais de 72,93%)</t>
  </si>
  <si>
    <t>313320</t>
  </si>
  <si>
    <t>Vigia (Incl.L Sociais de 72,93%)</t>
  </si>
  <si>
    <t>313321</t>
  </si>
  <si>
    <t>Aux Almoxarife (Incl.L Sociais de 72,93%)</t>
  </si>
  <si>
    <t>313322</t>
  </si>
  <si>
    <t>Encarregado de Turma (Incl.L Sociais de 72,93%)</t>
  </si>
  <si>
    <t>313323</t>
  </si>
  <si>
    <t>Tecnico Segundo Grau -D - (Incl.L Sociais de 72,93%)</t>
  </si>
  <si>
    <r>
      <rPr>
        <sz val="7"/>
        <rFont val="Arial"/>
        <family val="2"/>
      </rPr>
      <t>780,07</t>
    </r>
  </si>
  <si>
    <r>
      <rPr>
        <sz val="7"/>
        <rFont val="Arial"/>
        <family val="2"/>
      </rPr>
      <t>0,93</t>
    </r>
  </si>
  <si>
    <r>
      <rPr>
        <sz val="7"/>
        <rFont val="Arial"/>
        <family val="2"/>
      </rPr>
      <t>10,29</t>
    </r>
  </si>
  <si>
    <r>
      <rPr>
        <sz val="7"/>
        <rFont val="Arial"/>
        <family val="2"/>
      </rPr>
      <t>5,33</t>
    </r>
  </si>
  <si>
    <r>
      <rPr>
        <sz val="7"/>
        <rFont val="Arial"/>
        <family val="2"/>
      </rPr>
      <t>6,89</t>
    </r>
  </si>
  <si>
    <r>
      <rPr>
        <sz val="7"/>
        <rFont val="Arial"/>
        <family val="2"/>
      </rPr>
      <t>11,30</t>
    </r>
  </si>
  <si>
    <r>
      <rPr>
        <sz val="7"/>
        <rFont val="Arial"/>
        <family val="2"/>
      </rPr>
      <t>10,30</t>
    </r>
  </si>
  <si>
    <r>
      <rPr>
        <sz val="7"/>
        <rFont val="Arial"/>
        <family val="2"/>
      </rPr>
      <t>8,00</t>
    </r>
  </si>
  <si>
    <r>
      <rPr>
        <sz val="7"/>
        <rFont val="Arial"/>
        <family val="2"/>
      </rPr>
      <t>7,84</t>
    </r>
  </si>
  <si>
    <r>
      <rPr>
        <sz val="7"/>
        <rFont val="Arial"/>
        <family val="2"/>
      </rPr>
      <t>9,87</t>
    </r>
  </si>
  <si>
    <r>
      <rPr>
        <sz val="7"/>
        <rFont val="Arial"/>
        <family val="2"/>
      </rPr>
      <t>375,42</t>
    </r>
  </si>
  <si>
    <r>
      <rPr>
        <sz val="7"/>
        <rFont val="Arial"/>
        <family val="2"/>
      </rPr>
      <t>848,54</t>
    </r>
  </si>
  <si>
    <r>
      <rPr>
        <sz val="7"/>
        <rFont val="Arial"/>
        <family val="2"/>
      </rPr>
      <t>742,17</t>
    </r>
  </si>
  <si>
    <r>
      <rPr>
        <sz val="7"/>
        <rFont val="Arial"/>
        <family val="2"/>
      </rPr>
      <t>69,09</t>
    </r>
  </si>
  <si>
    <r>
      <rPr>
        <sz val="7"/>
        <rFont val="Arial"/>
        <family val="2"/>
      </rPr>
      <t>45,52</t>
    </r>
  </si>
  <si>
    <r>
      <rPr>
        <sz val="7"/>
        <rFont val="Arial"/>
        <family val="2"/>
      </rPr>
      <t>22,76</t>
    </r>
  </si>
  <si>
    <r>
      <rPr>
        <sz val="7"/>
        <rFont val="Arial"/>
        <family val="2"/>
      </rPr>
      <t>13,23</t>
    </r>
  </si>
  <si>
    <r>
      <rPr>
        <sz val="7"/>
        <rFont val="Arial"/>
        <family val="2"/>
      </rPr>
      <t>10,33</t>
    </r>
  </si>
  <si>
    <r>
      <rPr>
        <sz val="7"/>
        <rFont val="Arial"/>
        <family val="2"/>
      </rPr>
      <t>20,58</t>
    </r>
  </si>
  <si>
    <r>
      <rPr>
        <sz val="7"/>
        <rFont val="Arial"/>
        <family val="2"/>
      </rPr>
      <t>35,34</t>
    </r>
  </si>
  <si>
    <r>
      <rPr>
        <sz val="7"/>
        <rFont val="Arial"/>
        <family val="2"/>
      </rPr>
      <t>23,45</t>
    </r>
  </si>
  <si>
    <r>
      <rPr>
        <sz val="7"/>
        <rFont val="Arial"/>
        <family val="2"/>
      </rPr>
      <t>26,32</t>
    </r>
  </si>
  <si>
    <r>
      <rPr>
        <sz val="7"/>
        <rFont val="Arial"/>
        <family val="2"/>
      </rPr>
      <t>29,97</t>
    </r>
  </si>
  <si>
    <r>
      <rPr>
        <sz val="7"/>
        <rFont val="Arial"/>
        <family val="2"/>
      </rPr>
      <t>31,76</t>
    </r>
  </si>
  <si>
    <r>
      <rPr>
        <sz val="7"/>
        <rFont val="Arial"/>
        <family val="2"/>
      </rPr>
      <t>31,32</t>
    </r>
  </si>
  <si>
    <r>
      <rPr>
        <sz val="7"/>
        <rFont val="Arial"/>
        <family val="2"/>
      </rPr>
      <t>48,52</t>
    </r>
  </si>
  <si>
    <r>
      <rPr>
        <sz val="7"/>
        <rFont val="Arial"/>
        <family val="2"/>
      </rPr>
      <t>33,55</t>
    </r>
  </si>
  <si>
    <r>
      <rPr>
        <sz val="7"/>
        <rFont val="Arial"/>
        <family val="2"/>
      </rPr>
      <t>36,66</t>
    </r>
  </si>
  <si>
    <r>
      <rPr>
        <sz val="7"/>
        <rFont val="Arial"/>
        <family val="2"/>
      </rPr>
      <t>41,64</t>
    </r>
  </si>
  <si>
    <r>
      <rPr>
        <sz val="7"/>
        <rFont val="Arial"/>
        <family val="2"/>
      </rPr>
      <t>44,48</t>
    </r>
  </si>
  <si>
    <r>
      <rPr>
        <sz val="7"/>
        <rFont val="Arial"/>
        <family val="2"/>
      </rPr>
      <t>13,35</t>
    </r>
  </si>
  <si>
    <r>
      <rPr>
        <sz val="7"/>
        <rFont val="Arial"/>
        <family val="2"/>
      </rPr>
      <t>5,27</t>
    </r>
  </si>
  <si>
    <r>
      <rPr>
        <sz val="7"/>
        <rFont val="Arial"/>
        <family val="2"/>
      </rPr>
      <t>14,20</t>
    </r>
  </si>
  <si>
    <r>
      <rPr>
        <sz val="7"/>
        <rFont val="Arial"/>
        <family val="2"/>
      </rPr>
      <t>7,79</t>
    </r>
  </si>
  <si>
    <r>
      <rPr>
        <sz val="7"/>
        <rFont val="Arial"/>
        <family val="2"/>
      </rPr>
      <t>20,32</t>
    </r>
  </si>
  <si>
    <r>
      <rPr>
        <sz val="7"/>
        <rFont val="Arial"/>
        <family val="2"/>
      </rPr>
      <t>151,35</t>
    </r>
  </si>
  <si>
    <r>
      <rPr>
        <sz val="7"/>
        <rFont val="Arial"/>
        <family val="2"/>
      </rPr>
      <t>3,83</t>
    </r>
  </si>
  <si>
    <r>
      <rPr>
        <sz val="7"/>
        <rFont val="Arial"/>
        <family val="2"/>
      </rPr>
      <t>2,62</t>
    </r>
  </si>
  <si>
    <r>
      <rPr>
        <sz val="7"/>
        <rFont val="Arial"/>
        <family val="2"/>
      </rPr>
      <t>6,03</t>
    </r>
  </si>
  <si>
    <r>
      <rPr>
        <sz val="7"/>
        <rFont val="Arial"/>
        <family val="2"/>
      </rPr>
      <t>761,79</t>
    </r>
  </si>
  <si>
    <r>
      <rPr>
        <sz val="7"/>
        <rFont val="Arial"/>
        <family val="2"/>
      </rPr>
      <t>137,21</t>
    </r>
  </si>
  <si>
    <r>
      <rPr>
        <sz val="7"/>
        <rFont val="Arial"/>
        <family val="2"/>
      </rPr>
      <t>70,53</t>
    </r>
  </si>
  <si>
    <r>
      <rPr>
        <sz val="7"/>
        <rFont val="Arial"/>
        <family val="2"/>
      </rPr>
      <t>1,18</t>
    </r>
  </si>
  <si>
    <r>
      <rPr>
        <sz val="7"/>
        <rFont val="Arial"/>
        <family val="2"/>
      </rPr>
      <t>0,87</t>
    </r>
  </si>
  <si>
    <r>
      <rPr>
        <sz val="7"/>
        <rFont val="Arial"/>
        <family val="2"/>
      </rPr>
      <t>3,95</t>
    </r>
  </si>
  <si>
    <r>
      <rPr>
        <sz val="7"/>
        <rFont val="Arial"/>
        <family val="2"/>
      </rPr>
      <t>11,65</t>
    </r>
  </si>
  <si>
    <t>Limpeza em superfície de concreto com jateamento d''água sob pressão</t>
  </si>
  <si>
    <r>
      <rPr>
        <sz val="7"/>
        <rFont val="Arial"/>
        <family val="2"/>
      </rPr>
      <t>5,35</t>
    </r>
  </si>
  <si>
    <r>
      <rPr>
        <sz val="7"/>
        <rFont val="Arial"/>
        <family val="2"/>
      </rPr>
      <t>50,63</t>
    </r>
  </si>
  <si>
    <r>
      <rPr>
        <sz val="7"/>
        <rFont val="Arial"/>
        <family val="2"/>
      </rPr>
      <t>39,37</t>
    </r>
  </si>
  <si>
    <r>
      <rPr>
        <sz val="7"/>
        <rFont val="Arial"/>
        <family val="2"/>
      </rPr>
      <t>0,86</t>
    </r>
  </si>
  <si>
    <r>
      <rPr>
        <sz val="7"/>
        <rFont val="Arial"/>
        <family val="2"/>
      </rPr>
      <t>0,69</t>
    </r>
  </si>
  <si>
    <r>
      <rPr>
        <sz val="7"/>
        <rFont val="Arial"/>
        <family val="2"/>
      </rPr>
      <t>0,25</t>
    </r>
  </si>
  <si>
    <r>
      <rPr>
        <sz val="7"/>
        <rFont val="Arial"/>
        <family val="2"/>
      </rPr>
      <t>8,45</t>
    </r>
  </si>
  <si>
    <r>
      <rPr>
        <sz val="7"/>
        <rFont val="Arial"/>
        <family val="2"/>
      </rPr>
      <t>120,00</t>
    </r>
  </si>
  <si>
    <r>
      <rPr>
        <sz val="7"/>
        <rFont val="Arial"/>
        <family val="2"/>
      </rPr>
      <t>92,37</t>
    </r>
  </si>
  <si>
    <r>
      <rPr>
        <sz val="7"/>
        <rFont val="Arial"/>
        <family val="2"/>
      </rPr>
      <t>144,33</t>
    </r>
  </si>
  <si>
    <r>
      <rPr>
        <sz val="7"/>
        <rFont val="Arial"/>
        <family val="2"/>
      </rPr>
      <t>60,89</t>
    </r>
  </si>
  <si>
    <r>
      <rPr>
        <sz val="7"/>
        <rFont val="Arial"/>
        <family val="2"/>
      </rPr>
      <t>79,80</t>
    </r>
  </si>
  <si>
    <r>
      <rPr>
        <sz val="7"/>
        <rFont val="Arial"/>
        <family val="2"/>
      </rPr>
      <t>62,95</t>
    </r>
  </si>
  <si>
    <r>
      <rPr>
        <sz val="7"/>
        <rFont val="Arial"/>
        <family val="2"/>
      </rPr>
      <t>158,78</t>
    </r>
  </si>
  <si>
    <r>
      <rPr>
        <sz val="7"/>
        <rFont val="Arial"/>
        <family val="2"/>
      </rPr>
      <t>198,80</t>
    </r>
  </si>
  <si>
    <r>
      <rPr>
        <sz val="7"/>
        <rFont val="Arial"/>
        <family val="2"/>
      </rPr>
      <t>102,73</t>
    </r>
  </si>
  <si>
    <r>
      <rPr>
        <sz val="7"/>
        <rFont val="Arial"/>
        <family val="2"/>
      </rPr>
      <t>91,57</t>
    </r>
  </si>
  <si>
    <r>
      <rPr>
        <sz val="7"/>
        <rFont val="Arial"/>
        <family val="2"/>
      </rPr>
      <t>88,50</t>
    </r>
  </si>
  <si>
    <r>
      <rPr>
        <sz val="7"/>
        <rFont val="Arial"/>
        <family val="2"/>
      </rPr>
      <t>76,01</t>
    </r>
  </si>
  <si>
    <r>
      <rPr>
        <sz val="7"/>
        <rFont val="Arial"/>
        <family val="2"/>
      </rPr>
      <t>92,40</t>
    </r>
  </si>
  <si>
    <r>
      <rPr>
        <sz val="7"/>
        <rFont val="Arial"/>
        <family val="2"/>
      </rPr>
      <t>105,98</t>
    </r>
  </si>
  <si>
    <r>
      <rPr>
        <sz val="7"/>
        <rFont val="Arial"/>
        <family val="2"/>
      </rPr>
      <t>133,22</t>
    </r>
  </si>
  <si>
    <r>
      <rPr>
        <sz val="7"/>
        <rFont val="Arial"/>
        <family val="2"/>
      </rPr>
      <t>149,71</t>
    </r>
  </si>
  <si>
    <r>
      <rPr>
        <sz val="7"/>
        <rFont val="Arial"/>
        <family val="2"/>
      </rPr>
      <t>66,23</t>
    </r>
  </si>
  <si>
    <r>
      <rPr>
        <sz val="7"/>
        <rFont val="Arial"/>
        <family val="2"/>
      </rPr>
      <t>75,38</t>
    </r>
  </si>
  <si>
    <r>
      <rPr>
        <sz val="7"/>
        <rFont val="Arial"/>
        <family val="2"/>
      </rPr>
      <t>3,00</t>
    </r>
  </si>
  <si>
    <r>
      <rPr>
        <sz val="7"/>
        <rFont val="Arial"/>
        <family val="2"/>
      </rPr>
      <t>5,36</t>
    </r>
  </si>
  <si>
    <r>
      <rPr>
        <sz val="7"/>
        <rFont val="Arial"/>
        <family val="2"/>
      </rPr>
      <t>176,28</t>
    </r>
  </si>
  <si>
    <r>
      <rPr>
        <sz val="7"/>
        <rFont val="Arial"/>
        <family val="2"/>
      </rPr>
      <t>512,54</t>
    </r>
  </si>
  <si>
    <r>
      <rPr>
        <sz val="7"/>
        <rFont val="Arial"/>
        <family val="2"/>
      </rPr>
      <t>180,17</t>
    </r>
  </si>
  <si>
    <r>
      <rPr>
        <sz val="7"/>
        <rFont val="Arial"/>
        <family val="2"/>
      </rPr>
      <t>518,65</t>
    </r>
  </si>
  <si>
    <r>
      <rPr>
        <sz val="7"/>
        <rFont val="Arial"/>
        <family val="2"/>
      </rPr>
      <t>168,83</t>
    </r>
  </si>
  <si>
    <r>
      <rPr>
        <sz val="7"/>
        <rFont val="Arial"/>
        <family val="2"/>
      </rPr>
      <t>180,38</t>
    </r>
  </si>
  <si>
    <r>
      <rPr>
        <sz val="7"/>
        <rFont val="Arial"/>
        <family val="2"/>
      </rPr>
      <t>180,35</t>
    </r>
  </si>
  <si>
    <r>
      <rPr>
        <sz val="7"/>
        <rFont val="Arial"/>
        <family val="2"/>
      </rPr>
      <t>140,25</t>
    </r>
  </si>
  <si>
    <r>
      <rPr>
        <sz val="7"/>
        <rFont val="Arial"/>
        <family val="2"/>
      </rPr>
      <t>478,74</t>
    </r>
  </si>
  <si>
    <r>
      <rPr>
        <sz val="7"/>
        <rFont val="Arial"/>
        <family val="2"/>
      </rPr>
      <t>140,43</t>
    </r>
  </si>
  <si>
    <r>
      <rPr>
        <sz val="7"/>
        <rFont val="Arial"/>
        <family val="2"/>
      </rPr>
      <t>194,22</t>
    </r>
  </si>
  <si>
    <r>
      <rPr>
        <sz val="7"/>
        <rFont val="Arial"/>
        <family val="2"/>
      </rPr>
      <t>195,15</t>
    </r>
  </si>
  <si>
    <r>
      <rPr>
        <sz val="7"/>
        <rFont val="Arial"/>
        <family val="2"/>
      </rPr>
      <t>4,56</t>
    </r>
  </si>
  <si>
    <r>
      <rPr>
        <sz val="7"/>
        <rFont val="Arial"/>
        <family val="2"/>
      </rPr>
      <t>1,33</t>
    </r>
  </si>
  <si>
    <r>
      <rPr>
        <sz val="7"/>
        <rFont val="Arial"/>
        <family val="2"/>
      </rPr>
      <t>10,37</t>
    </r>
  </si>
  <si>
    <r>
      <rPr>
        <sz val="7"/>
        <rFont val="Arial"/>
        <family val="2"/>
      </rPr>
      <t>31,43</t>
    </r>
  </si>
  <si>
    <r>
      <rPr>
        <sz val="7"/>
        <rFont val="Arial"/>
        <family val="2"/>
      </rPr>
      <t>33,85</t>
    </r>
  </si>
  <si>
    <r>
      <rPr>
        <sz val="7"/>
        <rFont val="Arial"/>
        <family val="2"/>
      </rPr>
      <t>63,83</t>
    </r>
  </si>
  <si>
    <r>
      <rPr>
        <sz val="7"/>
        <rFont val="Arial"/>
        <family val="2"/>
      </rPr>
      <t>34,56</t>
    </r>
  </si>
  <si>
    <r>
      <rPr>
        <sz val="7"/>
        <rFont val="Arial"/>
        <family val="2"/>
      </rPr>
      <t>35,60</t>
    </r>
  </si>
  <si>
    <r>
      <rPr>
        <sz val="7"/>
        <rFont val="Arial"/>
        <family val="2"/>
      </rPr>
      <t>1.594,50</t>
    </r>
  </si>
  <si>
    <r>
      <rPr>
        <sz val="7"/>
        <rFont val="Arial"/>
        <family val="2"/>
      </rPr>
      <t>16,13</t>
    </r>
  </si>
  <si>
    <r>
      <rPr>
        <sz val="7"/>
        <rFont val="Arial"/>
        <family val="2"/>
      </rPr>
      <t>13,98</t>
    </r>
  </si>
  <si>
    <r>
      <rPr>
        <sz val="7"/>
        <rFont val="Arial"/>
        <family val="2"/>
      </rPr>
      <t>21,61</t>
    </r>
  </si>
  <si>
    <r>
      <rPr>
        <sz val="7"/>
        <rFont val="Arial"/>
        <family val="2"/>
      </rPr>
      <t>1,27</t>
    </r>
  </si>
  <si>
    <r>
      <rPr>
        <sz val="7"/>
        <rFont val="Arial"/>
        <family val="2"/>
      </rPr>
      <t>9,52</t>
    </r>
  </si>
  <si>
    <r>
      <rPr>
        <sz val="7"/>
        <rFont val="Arial"/>
        <family val="2"/>
      </rPr>
      <t>2,58</t>
    </r>
  </si>
  <si>
    <r>
      <rPr>
        <sz val="7"/>
        <rFont val="Arial"/>
        <family val="2"/>
      </rPr>
      <t>6,31</t>
    </r>
  </si>
  <si>
    <r>
      <rPr>
        <sz val="7"/>
        <rFont val="Arial"/>
        <family val="2"/>
      </rPr>
      <t>2,76</t>
    </r>
  </si>
  <si>
    <r>
      <rPr>
        <sz val="7"/>
        <rFont val="Arial"/>
        <family val="2"/>
      </rPr>
      <t>8,62</t>
    </r>
  </si>
  <si>
    <r>
      <rPr>
        <sz val="7"/>
        <rFont val="Arial"/>
        <family val="2"/>
      </rPr>
      <t>2,89</t>
    </r>
  </si>
  <si>
    <r>
      <rPr>
        <sz val="7"/>
        <rFont val="Arial"/>
        <family val="2"/>
      </rPr>
      <t>11,41</t>
    </r>
  </si>
  <si>
    <r>
      <rPr>
        <sz val="7"/>
        <rFont val="Arial"/>
        <family val="2"/>
      </rPr>
      <t>3,34</t>
    </r>
  </si>
  <si>
    <r>
      <rPr>
        <sz val="7"/>
        <rFont val="Arial"/>
        <family val="2"/>
      </rPr>
      <t>15,06</t>
    </r>
  </si>
  <si>
    <r>
      <rPr>
        <sz val="7"/>
        <rFont val="Arial"/>
        <family val="2"/>
      </rPr>
      <t>30,57</t>
    </r>
  </si>
  <si>
    <r>
      <rPr>
        <sz val="7"/>
        <rFont val="Arial"/>
        <family val="2"/>
      </rPr>
      <t>41,38</t>
    </r>
  </si>
  <si>
    <r>
      <rPr>
        <sz val="7"/>
        <rFont val="Arial"/>
        <family val="2"/>
      </rPr>
      <t>73,79</t>
    </r>
  </si>
  <si>
    <r>
      <rPr>
        <sz val="7"/>
        <rFont val="Arial"/>
        <family val="2"/>
      </rPr>
      <t>9,32</t>
    </r>
  </si>
  <si>
    <r>
      <rPr>
        <sz val="7"/>
        <rFont val="Arial"/>
        <family val="2"/>
      </rPr>
      <t>23,43</t>
    </r>
  </si>
  <si>
    <r>
      <rPr>
        <sz val="7"/>
        <rFont val="Arial"/>
        <family val="2"/>
      </rPr>
      <t>70,58</t>
    </r>
  </si>
  <si>
    <r>
      <rPr>
        <sz val="7"/>
        <rFont val="Arial"/>
        <family val="2"/>
      </rPr>
      <t>723,41</t>
    </r>
  </si>
  <si>
    <r>
      <rPr>
        <sz val="7"/>
        <rFont val="Arial"/>
        <family val="2"/>
      </rPr>
      <t>105,73</t>
    </r>
  </si>
  <si>
    <r>
      <rPr>
        <sz val="7"/>
        <rFont val="Arial"/>
        <family val="2"/>
      </rPr>
      <t>1.114,99</t>
    </r>
  </si>
  <si>
    <r>
      <rPr>
        <sz val="7"/>
        <rFont val="Arial"/>
        <family val="2"/>
      </rPr>
      <t>74,11</t>
    </r>
  </si>
  <si>
    <r>
      <rPr>
        <sz val="7"/>
        <rFont val="Arial"/>
        <family val="2"/>
      </rPr>
      <t>63,89</t>
    </r>
  </si>
  <si>
    <r>
      <rPr>
        <sz val="7"/>
        <rFont val="Arial"/>
        <family val="2"/>
      </rPr>
      <t>653,59</t>
    </r>
  </si>
  <si>
    <r>
      <rPr>
        <sz val="7"/>
        <rFont val="Arial"/>
        <family val="2"/>
      </rPr>
      <t>100,91</t>
    </r>
  </si>
  <si>
    <r>
      <rPr>
        <sz val="7"/>
        <rFont val="Arial"/>
        <family val="2"/>
      </rPr>
      <t>1.046,65</t>
    </r>
  </si>
  <si>
    <r>
      <rPr>
        <sz val="7"/>
        <rFont val="Arial"/>
        <family val="2"/>
      </rPr>
      <t>124,18</t>
    </r>
  </si>
  <si>
    <r>
      <rPr>
        <sz val="7"/>
        <rFont val="Arial"/>
        <family val="2"/>
      </rPr>
      <t>157,29</t>
    </r>
  </si>
  <si>
    <r>
      <rPr>
        <sz val="7"/>
        <rFont val="Arial"/>
        <family val="2"/>
      </rPr>
      <t>148,55</t>
    </r>
  </si>
  <si>
    <r>
      <rPr>
        <sz val="7"/>
        <rFont val="Arial"/>
        <family val="2"/>
      </rPr>
      <t>56,75</t>
    </r>
  </si>
  <si>
    <r>
      <rPr>
        <sz val="7"/>
        <rFont val="Arial"/>
        <family val="2"/>
      </rPr>
      <t>341,04</t>
    </r>
  </si>
  <si>
    <r>
      <rPr>
        <sz val="7"/>
        <rFont val="Arial"/>
        <family val="2"/>
      </rPr>
      <t>340,21</t>
    </r>
  </si>
  <si>
    <r>
      <rPr>
        <sz val="7"/>
        <rFont val="Arial"/>
        <family val="2"/>
      </rPr>
      <t>159,65</t>
    </r>
  </si>
  <si>
    <r>
      <rPr>
        <sz val="7"/>
        <rFont val="Arial"/>
        <family val="2"/>
      </rPr>
      <t>1,06</t>
    </r>
  </si>
  <si>
    <r>
      <rPr>
        <sz val="7"/>
        <rFont val="Arial"/>
        <family val="2"/>
      </rPr>
      <t>107,51</t>
    </r>
  </si>
  <si>
    <r>
      <rPr>
        <sz val="7"/>
        <rFont val="Arial"/>
        <family val="2"/>
      </rPr>
      <t>70,42</t>
    </r>
  </si>
  <si>
    <r>
      <rPr>
        <sz val="7"/>
        <rFont val="Arial"/>
        <family val="2"/>
      </rPr>
      <t>410,39</t>
    </r>
  </si>
  <si>
    <r>
      <rPr>
        <sz val="7"/>
        <rFont val="Arial"/>
        <family val="2"/>
      </rPr>
      <t>76,98</t>
    </r>
  </si>
  <si>
    <r>
      <rPr>
        <sz val="7"/>
        <rFont val="Arial"/>
        <family val="2"/>
      </rPr>
      <t>83,01</t>
    </r>
  </si>
  <si>
    <r>
      <rPr>
        <sz val="7"/>
        <rFont val="Arial"/>
        <family val="2"/>
      </rPr>
      <t>59,90</t>
    </r>
  </si>
  <si>
    <r>
      <rPr>
        <sz val="7"/>
        <rFont val="Arial"/>
        <family val="2"/>
      </rPr>
      <t>122,51</t>
    </r>
  </si>
  <si>
    <r>
      <rPr>
        <sz val="7"/>
        <rFont val="Arial"/>
        <family val="2"/>
      </rPr>
      <t>154,64</t>
    </r>
  </si>
  <si>
    <r>
      <rPr>
        <sz val="7"/>
        <rFont val="Arial"/>
        <family val="2"/>
      </rPr>
      <t>77,34</t>
    </r>
  </si>
  <si>
    <r>
      <rPr>
        <sz val="7"/>
        <rFont val="Arial"/>
        <family val="2"/>
      </rPr>
      <t>153,89</t>
    </r>
  </si>
  <si>
    <r>
      <rPr>
        <sz val="7"/>
        <rFont val="Arial"/>
        <family val="2"/>
      </rPr>
      <t>140,31</t>
    </r>
  </si>
  <si>
    <r>
      <rPr>
        <sz val="7"/>
        <rFont val="Arial"/>
        <family val="2"/>
      </rPr>
      <t>128,03</t>
    </r>
  </si>
  <si>
    <r>
      <rPr>
        <sz val="7"/>
        <rFont val="Arial"/>
        <family val="2"/>
      </rPr>
      <t>167,45</t>
    </r>
  </si>
  <si>
    <r>
      <rPr>
        <sz val="7"/>
        <rFont val="Arial"/>
        <family val="2"/>
      </rPr>
      <t>84,37</t>
    </r>
  </si>
  <si>
    <r>
      <rPr>
        <sz val="7"/>
        <rFont val="Arial"/>
        <family val="2"/>
      </rPr>
      <t>364,27</t>
    </r>
  </si>
  <si>
    <r>
      <rPr>
        <sz val="7"/>
        <rFont val="Arial"/>
        <family val="2"/>
      </rPr>
      <t>113,23</t>
    </r>
  </si>
  <si>
    <r>
      <rPr>
        <sz val="7"/>
        <rFont val="Arial"/>
        <family val="2"/>
      </rPr>
      <t>10,45</t>
    </r>
  </si>
  <si>
    <r>
      <rPr>
        <sz val="7"/>
        <rFont val="Arial"/>
        <family val="2"/>
      </rPr>
      <t>18,71</t>
    </r>
  </si>
  <si>
    <r>
      <rPr>
        <sz val="7"/>
        <rFont val="Arial"/>
        <family val="2"/>
      </rPr>
      <t>101,09</t>
    </r>
  </si>
  <si>
    <r>
      <rPr>
        <sz val="7"/>
        <rFont val="Arial"/>
        <family val="2"/>
      </rPr>
      <t>11,59</t>
    </r>
  </si>
  <si>
    <r>
      <rPr>
        <sz val="7"/>
        <rFont val="Arial"/>
        <family val="2"/>
      </rPr>
      <t>2,08</t>
    </r>
  </si>
  <si>
    <r>
      <rPr>
        <sz val="7"/>
        <rFont val="Arial"/>
        <family val="2"/>
      </rPr>
      <t>32,40</t>
    </r>
  </si>
  <si>
    <r>
      <rPr>
        <sz val="7"/>
        <rFont val="Arial"/>
        <family val="2"/>
      </rPr>
      <t>26,20</t>
    </r>
  </si>
  <si>
    <r>
      <rPr>
        <sz val="7"/>
        <rFont val="Arial"/>
        <family val="2"/>
      </rPr>
      <t>108,18</t>
    </r>
  </si>
  <si>
    <r>
      <rPr>
        <sz val="7"/>
        <rFont val="Arial"/>
        <family val="2"/>
      </rPr>
      <t>126,56</t>
    </r>
  </si>
  <si>
    <r>
      <rPr>
        <sz val="7"/>
        <rFont val="Arial"/>
        <family val="2"/>
      </rPr>
      <t>0,28</t>
    </r>
  </si>
  <si>
    <r>
      <rPr>
        <sz val="7"/>
        <rFont val="Arial"/>
        <family val="2"/>
      </rPr>
      <t>1,36</t>
    </r>
  </si>
  <si>
    <r>
      <rPr>
        <sz val="7"/>
        <rFont val="Arial"/>
        <family val="2"/>
      </rPr>
      <t>101,78</t>
    </r>
  </si>
  <si>
    <r>
      <rPr>
        <sz val="7"/>
        <rFont val="Arial"/>
        <family val="2"/>
      </rPr>
      <t>10,86</t>
    </r>
  </si>
  <si>
    <r>
      <rPr>
        <sz val="7"/>
        <rFont val="Arial"/>
        <family val="2"/>
      </rPr>
      <t>11,75</t>
    </r>
  </si>
  <si>
    <r>
      <rPr>
        <sz val="7"/>
        <rFont val="Arial"/>
        <family val="2"/>
      </rPr>
      <t>18,51</t>
    </r>
  </si>
  <si>
    <r>
      <rPr>
        <sz val="7"/>
        <rFont val="Arial"/>
        <family val="2"/>
      </rPr>
      <t>17,93</t>
    </r>
  </si>
  <si>
    <r>
      <rPr>
        <sz val="7"/>
        <rFont val="Arial"/>
        <family val="2"/>
      </rPr>
      <t>12,20</t>
    </r>
  </si>
  <si>
    <r>
      <rPr>
        <sz val="7"/>
        <rFont val="Arial"/>
        <family val="2"/>
      </rPr>
      <t>12,07</t>
    </r>
  </si>
  <si>
    <r>
      <rPr>
        <sz val="7"/>
        <rFont val="Arial"/>
        <family val="2"/>
      </rPr>
      <t>11,56</t>
    </r>
  </si>
  <si>
    <r>
      <rPr>
        <sz val="7"/>
        <rFont val="Arial"/>
        <family val="2"/>
      </rPr>
      <t>28,75</t>
    </r>
  </si>
  <si>
    <r>
      <rPr>
        <sz val="7"/>
        <rFont val="Arial"/>
        <family val="2"/>
      </rPr>
      <t>7,70</t>
    </r>
  </si>
  <si>
    <r>
      <rPr>
        <sz val="7"/>
        <rFont val="Arial"/>
        <family val="2"/>
      </rPr>
      <t>13,42</t>
    </r>
  </si>
  <si>
    <r>
      <rPr>
        <sz val="7"/>
        <rFont val="Arial"/>
        <family val="2"/>
      </rPr>
      <t>7,11</t>
    </r>
  </si>
  <si>
    <r>
      <rPr>
        <sz val="7"/>
        <rFont val="Arial"/>
        <family val="2"/>
      </rPr>
      <t>12,83</t>
    </r>
  </si>
  <si>
    <r>
      <rPr>
        <sz val="7"/>
        <rFont val="Arial"/>
        <family val="2"/>
      </rPr>
      <t>79,99</t>
    </r>
  </si>
  <si>
    <r>
      <rPr>
        <sz val="7"/>
        <rFont val="Arial"/>
        <family val="2"/>
      </rPr>
      <t>15,55</t>
    </r>
  </si>
  <si>
    <r>
      <rPr>
        <sz val="7"/>
        <rFont val="Arial"/>
        <family val="2"/>
      </rPr>
      <t>13,30</t>
    </r>
  </si>
  <si>
    <r>
      <rPr>
        <sz val="7"/>
        <rFont val="Arial"/>
        <family val="2"/>
      </rPr>
      <t>13,44</t>
    </r>
  </si>
  <si>
    <r>
      <rPr>
        <sz val="7"/>
        <rFont val="Arial"/>
        <family val="2"/>
      </rPr>
      <t>13,08</t>
    </r>
  </si>
  <si>
    <r>
      <rPr>
        <sz val="7"/>
        <rFont val="Arial"/>
        <family val="2"/>
      </rPr>
      <t>14,03</t>
    </r>
  </si>
  <si>
    <r>
      <rPr>
        <sz val="7"/>
        <rFont val="Arial"/>
        <family val="2"/>
      </rPr>
      <t>143,72</t>
    </r>
  </si>
  <si>
    <r>
      <rPr>
        <sz val="7"/>
        <rFont val="Arial"/>
        <family val="2"/>
      </rPr>
      <t>78,67</t>
    </r>
  </si>
  <si>
    <r>
      <rPr>
        <sz val="7"/>
        <rFont val="Arial"/>
        <family val="2"/>
      </rPr>
      <t>124,96</t>
    </r>
  </si>
  <si>
    <r>
      <rPr>
        <sz val="7"/>
        <rFont val="Arial"/>
        <family val="2"/>
      </rPr>
      <t>79,31</t>
    </r>
  </si>
  <si>
    <r>
      <rPr>
        <sz val="7"/>
        <rFont val="Arial"/>
        <family val="2"/>
      </rPr>
      <t>505,53</t>
    </r>
  </si>
  <si>
    <r>
      <rPr>
        <sz val="7"/>
        <rFont val="Arial"/>
        <family val="2"/>
      </rPr>
      <t>372,25</t>
    </r>
  </si>
  <si>
    <r>
      <rPr>
        <sz val="7"/>
        <rFont val="Arial"/>
        <family val="2"/>
      </rPr>
      <t>39,86</t>
    </r>
  </si>
  <si>
    <r>
      <rPr>
        <sz val="7"/>
        <rFont val="Arial"/>
        <family val="2"/>
      </rPr>
      <t>135,26</t>
    </r>
  </si>
  <si>
    <r>
      <rPr>
        <sz val="7"/>
        <rFont val="Arial"/>
        <family val="2"/>
      </rPr>
      <t>32,91</t>
    </r>
  </si>
  <si>
    <r>
      <rPr>
        <sz val="7"/>
        <rFont val="Arial"/>
        <family val="2"/>
      </rPr>
      <t>70,25</t>
    </r>
  </si>
  <si>
    <r>
      <rPr>
        <sz val="7"/>
        <rFont val="Arial"/>
        <family val="2"/>
      </rPr>
      <t>635,18</t>
    </r>
  </si>
  <si>
    <r>
      <rPr>
        <sz val="7"/>
        <rFont val="Arial"/>
        <family val="2"/>
      </rPr>
      <t>1.212,07</t>
    </r>
  </si>
  <si>
    <r>
      <rPr>
        <sz val="7"/>
        <rFont val="Arial"/>
        <family val="2"/>
      </rPr>
      <t>655,22</t>
    </r>
  </si>
  <si>
    <r>
      <rPr>
        <sz val="7"/>
        <rFont val="Arial"/>
        <family val="2"/>
      </rPr>
      <t>11,69</t>
    </r>
  </si>
  <si>
    <r>
      <rPr>
        <sz val="7"/>
        <rFont val="Arial"/>
        <family val="2"/>
      </rPr>
      <t>363,58</t>
    </r>
  </si>
  <si>
    <r>
      <rPr>
        <sz val="7"/>
        <rFont val="Arial"/>
        <family val="2"/>
      </rPr>
      <t>569,89</t>
    </r>
  </si>
  <si>
    <r>
      <rPr>
        <sz val="7"/>
        <rFont val="Arial"/>
        <family val="2"/>
      </rPr>
      <t>821,80</t>
    </r>
  </si>
  <si>
    <r>
      <rPr>
        <sz val="7"/>
        <rFont val="Arial"/>
        <family val="2"/>
      </rPr>
      <t>1.111,19</t>
    </r>
  </si>
  <si>
    <r>
      <rPr>
        <sz val="7"/>
        <rFont val="Arial"/>
        <family val="2"/>
      </rPr>
      <t>1.607,06</t>
    </r>
  </si>
  <si>
    <r>
      <rPr>
        <sz val="7"/>
        <rFont val="Arial"/>
        <family val="2"/>
      </rPr>
      <t>127,35</t>
    </r>
  </si>
  <si>
    <r>
      <rPr>
        <sz val="7"/>
        <rFont val="Arial"/>
        <family val="2"/>
      </rPr>
      <t>214,93</t>
    </r>
  </si>
  <si>
    <r>
      <rPr>
        <sz val="7"/>
        <rFont val="Arial"/>
        <family val="2"/>
      </rPr>
      <t>328,82</t>
    </r>
  </si>
  <si>
    <r>
      <rPr>
        <sz val="7"/>
        <rFont val="Arial"/>
        <family val="2"/>
      </rPr>
      <t>465,18</t>
    </r>
  </si>
  <si>
    <r>
      <rPr>
        <sz val="7"/>
        <rFont val="Arial"/>
        <family val="2"/>
      </rPr>
      <t>620,92</t>
    </r>
  </si>
  <si>
    <r>
      <rPr>
        <sz val="7"/>
        <rFont val="Arial"/>
        <family val="2"/>
      </rPr>
      <t>884,46</t>
    </r>
  </si>
  <si>
    <r>
      <rPr>
        <sz val="7"/>
        <rFont val="Arial"/>
        <family val="2"/>
      </rPr>
      <t>509,71</t>
    </r>
  </si>
  <si>
    <r>
      <rPr>
        <sz val="7"/>
        <rFont val="Arial"/>
        <family val="2"/>
      </rPr>
      <t>812,23</t>
    </r>
  </si>
  <si>
    <r>
      <rPr>
        <sz val="7"/>
        <rFont val="Arial"/>
        <family val="2"/>
      </rPr>
      <t>1.177,80</t>
    </r>
  </si>
  <si>
    <r>
      <rPr>
        <sz val="7"/>
        <rFont val="Arial"/>
        <family val="2"/>
      </rPr>
      <t>1.601,47</t>
    </r>
  </si>
  <si>
    <r>
      <rPr>
        <sz val="7"/>
        <rFont val="Arial"/>
        <family val="2"/>
      </rPr>
      <t>2.329,67</t>
    </r>
  </si>
  <si>
    <r>
      <rPr>
        <sz val="7"/>
        <rFont val="Arial"/>
        <family val="2"/>
      </rPr>
      <t>65,80</t>
    </r>
  </si>
  <si>
    <r>
      <rPr>
        <sz val="7"/>
        <rFont val="Arial"/>
        <family val="2"/>
      </rPr>
      <t>73,37</t>
    </r>
  </si>
  <si>
    <r>
      <rPr>
        <sz val="7"/>
        <rFont val="Arial"/>
        <family val="2"/>
      </rPr>
      <t>113,56</t>
    </r>
  </si>
  <si>
    <r>
      <rPr>
        <sz val="7"/>
        <rFont val="Arial"/>
        <family val="2"/>
      </rPr>
      <t>19.501,36</t>
    </r>
  </si>
  <si>
    <r>
      <rPr>
        <sz val="7"/>
        <rFont val="Arial"/>
        <family val="2"/>
      </rPr>
      <t>18.978,36</t>
    </r>
  </si>
  <si>
    <r>
      <rPr>
        <sz val="7"/>
        <rFont val="Arial"/>
        <family val="2"/>
      </rPr>
      <t>29.862,32</t>
    </r>
  </si>
  <si>
    <r>
      <rPr>
        <sz val="7"/>
        <rFont val="Arial"/>
        <family val="2"/>
      </rPr>
      <t>46.406,77</t>
    </r>
  </si>
  <si>
    <r>
      <rPr>
        <sz val="7"/>
        <rFont val="Arial"/>
        <family val="2"/>
      </rPr>
      <t>34.983,99</t>
    </r>
  </si>
  <si>
    <r>
      <rPr>
        <sz val="7"/>
        <rFont val="Arial"/>
        <family val="2"/>
      </rPr>
      <t>41.526,81</t>
    </r>
  </si>
  <si>
    <r>
      <rPr>
        <sz val="7"/>
        <rFont val="Arial"/>
        <family val="2"/>
      </rPr>
      <t>52.649,77</t>
    </r>
  </si>
  <si>
    <r>
      <rPr>
        <sz val="7"/>
        <rFont val="Arial"/>
        <family val="2"/>
      </rPr>
      <t>59.126,45</t>
    </r>
  </si>
  <si>
    <r>
      <rPr>
        <sz val="7"/>
        <rFont val="Arial"/>
        <family val="2"/>
      </rPr>
      <t>17.053,47</t>
    </r>
  </si>
  <si>
    <r>
      <rPr>
        <sz val="7"/>
        <rFont val="Arial"/>
        <family val="2"/>
      </rPr>
      <t>26.215,30</t>
    </r>
  </si>
  <si>
    <r>
      <rPr>
        <sz val="7"/>
        <rFont val="Arial"/>
        <family val="2"/>
      </rPr>
      <t>39.342,90</t>
    </r>
  </si>
  <si>
    <r>
      <rPr>
        <sz val="7"/>
        <rFont val="Arial"/>
        <family val="2"/>
      </rPr>
      <t>34.286,83</t>
    </r>
  </si>
  <si>
    <r>
      <rPr>
        <sz val="7"/>
        <rFont val="Arial"/>
        <family val="2"/>
      </rPr>
      <t>43.934,89</t>
    </r>
  </si>
  <si>
    <r>
      <rPr>
        <sz val="7"/>
        <rFont val="Arial"/>
        <family val="2"/>
      </rPr>
      <t>49.230,95</t>
    </r>
  </si>
  <si>
    <r>
      <rPr>
        <sz val="7"/>
        <rFont val="Arial"/>
        <family val="2"/>
      </rPr>
      <t>24.126,55</t>
    </r>
  </si>
  <si>
    <r>
      <rPr>
        <sz val="7"/>
        <rFont val="Arial"/>
        <family val="2"/>
      </rPr>
      <t>36.564,55</t>
    </r>
  </si>
  <si>
    <r>
      <rPr>
        <sz val="7"/>
        <rFont val="Arial"/>
        <family val="2"/>
      </rPr>
      <t>55.167,31</t>
    </r>
  </si>
  <si>
    <r>
      <rPr>
        <sz val="7"/>
        <rFont val="Arial"/>
        <family val="2"/>
      </rPr>
      <t>50.879,32</t>
    </r>
  </si>
  <si>
    <r>
      <rPr>
        <sz val="7"/>
        <rFont val="Arial"/>
        <family val="2"/>
      </rPr>
      <t>62.806,28</t>
    </r>
  </si>
  <si>
    <r>
      <rPr>
        <sz val="7"/>
        <rFont val="Arial"/>
        <family val="2"/>
      </rPr>
      <t>71.133,20</t>
    </r>
  </si>
  <si>
    <r>
      <rPr>
        <sz val="7"/>
        <rFont val="Arial"/>
        <family val="2"/>
      </rPr>
      <t>1.829,34</t>
    </r>
  </si>
  <si>
    <r>
      <rPr>
        <sz val="7"/>
        <rFont val="Arial"/>
        <family val="2"/>
      </rPr>
      <t>3.036,84</t>
    </r>
  </si>
  <si>
    <r>
      <rPr>
        <sz val="7"/>
        <rFont val="Arial"/>
        <family val="2"/>
      </rPr>
      <t>5.582,40</t>
    </r>
  </si>
  <si>
    <r>
      <rPr>
        <sz val="7"/>
        <rFont val="Arial"/>
        <family val="2"/>
      </rPr>
      <t>8.077,85</t>
    </r>
  </si>
  <si>
    <r>
      <rPr>
        <sz val="7"/>
        <rFont val="Arial"/>
        <family val="2"/>
      </rPr>
      <t>14.239,09</t>
    </r>
  </si>
  <si>
    <r>
      <rPr>
        <sz val="7"/>
        <rFont val="Arial"/>
        <family val="2"/>
      </rPr>
      <t>520,89</t>
    </r>
  </si>
  <si>
    <r>
      <rPr>
        <sz val="7"/>
        <rFont val="Arial"/>
        <family val="2"/>
      </rPr>
      <t>1.565,97</t>
    </r>
  </si>
  <si>
    <r>
      <rPr>
        <sz val="7"/>
        <rFont val="Arial"/>
        <family val="2"/>
      </rPr>
      <t>2.604,78</t>
    </r>
  </si>
  <si>
    <r>
      <rPr>
        <sz val="7"/>
        <rFont val="Arial"/>
        <family val="2"/>
      </rPr>
      <t>4.008,08</t>
    </r>
  </si>
  <si>
    <r>
      <rPr>
        <sz val="7"/>
        <rFont val="Arial"/>
        <family val="2"/>
      </rPr>
      <t>5.783,39</t>
    </r>
  </si>
  <si>
    <r>
      <rPr>
        <sz val="7"/>
        <rFont val="Arial"/>
        <family val="2"/>
      </rPr>
      <t>10.446,03</t>
    </r>
  </si>
  <si>
    <r>
      <rPr>
        <sz val="7"/>
        <rFont val="Arial"/>
        <family val="2"/>
      </rPr>
      <t>2.286,78</t>
    </r>
  </si>
  <si>
    <r>
      <rPr>
        <sz val="7"/>
        <rFont val="Arial"/>
        <family val="2"/>
      </rPr>
      <t>3.733,77</t>
    </r>
  </si>
  <si>
    <r>
      <rPr>
        <sz val="7"/>
        <rFont val="Arial"/>
        <family val="2"/>
      </rPr>
      <t>7.156,71</t>
    </r>
  </si>
  <si>
    <r>
      <rPr>
        <sz val="7"/>
        <rFont val="Arial"/>
        <family val="2"/>
      </rPr>
      <t>10.371,16</t>
    </r>
  </si>
  <si>
    <r>
      <rPr>
        <sz val="7"/>
        <rFont val="Arial"/>
        <family val="2"/>
      </rPr>
      <t>18.100,84</t>
    </r>
  </si>
  <si>
    <r>
      <rPr>
        <sz val="7"/>
        <rFont val="Arial"/>
        <family val="2"/>
      </rPr>
      <t>4.361,95</t>
    </r>
  </si>
  <si>
    <r>
      <rPr>
        <sz val="7"/>
        <rFont val="Arial"/>
        <family val="2"/>
      </rPr>
      <t>326,76</t>
    </r>
  </si>
  <si>
    <r>
      <rPr>
        <sz val="7"/>
        <rFont val="Arial"/>
        <family val="2"/>
      </rPr>
      <t>5.212,94</t>
    </r>
  </si>
  <si>
    <r>
      <rPr>
        <sz val="7"/>
        <rFont val="Arial"/>
        <family val="2"/>
      </rPr>
      <t>6.328,93</t>
    </r>
  </si>
  <si>
    <r>
      <rPr>
        <sz val="7"/>
        <rFont val="Arial"/>
        <family val="2"/>
      </rPr>
      <t>8.191,51</t>
    </r>
  </si>
  <si>
    <r>
      <rPr>
        <sz val="7"/>
        <rFont val="Arial"/>
        <family val="2"/>
      </rPr>
      <t>9.536,11</t>
    </r>
  </si>
  <si>
    <r>
      <rPr>
        <sz val="7"/>
        <rFont val="Arial"/>
        <family val="2"/>
      </rPr>
      <t>23.797,66</t>
    </r>
  </si>
  <si>
    <r>
      <rPr>
        <sz val="7"/>
        <rFont val="Arial"/>
        <family val="2"/>
      </rPr>
      <t>19.698,10</t>
    </r>
  </si>
  <si>
    <r>
      <rPr>
        <sz val="7"/>
        <rFont val="Arial"/>
        <family val="2"/>
      </rPr>
      <t>7,76</t>
    </r>
  </si>
  <si>
    <r>
      <rPr>
        <sz val="7"/>
        <rFont val="Arial"/>
        <family val="2"/>
      </rPr>
      <t>6.311,55</t>
    </r>
  </si>
  <si>
    <r>
      <rPr>
        <sz val="7"/>
        <rFont val="Arial"/>
        <family val="2"/>
      </rPr>
      <t>6.246,42</t>
    </r>
  </si>
  <si>
    <r>
      <rPr>
        <sz val="7"/>
        <rFont val="Arial"/>
        <family val="2"/>
      </rPr>
      <t>7.664,17</t>
    </r>
  </si>
  <si>
    <r>
      <rPr>
        <sz val="7"/>
        <rFont val="Arial"/>
        <family val="2"/>
      </rPr>
      <t>3.220,53</t>
    </r>
  </si>
  <si>
    <r>
      <rPr>
        <sz val="7"/>
        <rFont val="Arial"/>
        <family val="2"/>
      </rPr>
      <t>2.924,76</t>
    </r>
  </si>
  <si>
    <r>
      <rPr>
        <sz val="7"/>
        <rFont val="Arial"/>
        <family val="2"/>
      </rPr>
      <t>4.493,05</t>
    </r>
  </si>
  <si>
    <r>
      <rPr>
        <sz val="7"/>
        <rFont val="Arial"/>
        <family val="2"/>
      </rPr>
      <t>5.581,29</t>
    </r>
  </si>
  <si>
    <r>
      <rPr>
        <sz val="7"/>
        <rFont val="Arial"/>
        <family val="2"/>
      </rPr>
      <t>6.618,37</t>
    </r>
  </si>
  <si>
    <r>
      <rPr>
        <sz val="7"/>
        <rFont val="Arial"/>
        <family val="2"/>
      </rPr>
      <t>1.899,47</t>
    </r>
  </si>
  <si>
    <r>
      <rPr>
        <sz val="7"/>
        <rFont val="Arial"/>
        <family val="2"/>
      </rPr>
      <t>2.399,07</t>
    </r>
  </si>
  <si>
    <r>
      <rPr>
        <sz val="7"/>
        <rFont val="Arial"/>
        <family val="2"/>
      </rPr>
      <t>3.023,47</t>
    </r>
  </si>
  <si>
    <r>
      <rPr>
        <sz val="7"/>
        <rFont val="Arial"/>
        <family val="2"/>
      </rPr>
      <t>4.822,37</t>
    </r>
  </si>
  <si>
    <r>
      <rPr>
        <sz val="7"/>
        <rFont val="Arial"/>
        <family val="2"/>
      </rPr>
      <t>11.614,75</t>
    </r>
  </si>
  <si>
    <r>
      <rPr>
        <sz val="7"/>
        <rFont val="Arial"/>
        <family val="2"/>
      </rPr>
      <t>1.891,48</t>
    </r>
  </si>
  <si>
    <r>
      <rPr>
        <sz val="7"/>
        <rFont val="Arial"/>
        <family val="2"/>
      </rPr>
      <t>867,64</t>
    </r>
  </si>
  <si>
    <r>
      <rPr>
        <sz val="7"/>
        <rFont val="Arial"/>
        <family val="2"/>
      </rPr>
      <t>778,69</t>
    </r>
  </si>
  <si>
    <r>
      <rPr>
        <sz val="7"/>
        <rFont val="Arial"/>
        <family val="2"/>
      </rPr>
      <t>928,57</t>
    </r>
  </si>
  <si>
    <r>
      <rPr>
        <sz val="7"/>
        <rFont val="Arial"/>
        <family val="2"/>
      </rPr>
      <t>283,73</t>
    </r>
  </si>
  <si>
    <r>
      <rPr>
        <sz val="7"/>
        <rFont val="Arial"/>
        <family val="2"/>
      </rPr>
      <t>343,16</t>
    </r>
  </si>
  <si>
    <r>
      <rPr>
        <sz val="7"/>
        <rFont val="Arial"/>
        <family val="2"/>
      </rPr>
      <t>255,66</t>
    </r>
  </si>
  <si>
    <r>
      <rPr>
        <sz val="7"/>
        <rFont val="Arial"/>
        <family val="2"/>
      </rPr>
      <t>56,49</t>
    </r>
  </si>
  <si>
    <r>
      <rPr>
        <sz val="7"/>
        <rFont val="Arial"/>
        <family val="2"/>
      </rPr>
      <t>133,38</t>
    </r>
  </si>
  <si>
    <r>
      <rPr>
        <sz val="7"/>
        <rFont val="Arial"/>
        <family val="2"/>
      </rPr>
      <t>128,37</t>
    </r>
  </si>
  <si>
    <r>
      <rPr>
        <sz val="7"/>
        <rFont val="Arial"/>
        <family val="2"/>
      </rPr>
      <t>7,81</t>
    </r>
  </si>
  <si>
    <r>
      <rPr>
        <sz val="7"/>
        <rFont val="Arial"/>
        <family val="2"/>
      </rPr>
      <t>12,96</t>
    </r>
  </si>
  <si>
    <r>
      <rPr>
        <sz val="7"/>
        <rFont val="Arial"/>
        <family val="2"/>
      </rPr>
      <t>7,89</t>
    </r>
  </si>
  <si>
    <r>
      <rPr>
        <sz val="7"/>
        <rFont val="Arial"/>
        <family val="2"/>
      </rPr>
      <t>101,59</t>
    </r>
  </si>
  <si>
    <r>
      <rPr>
        <sz val="7"/>
        <rFont val="Arial"/>
        <family val="2"/>
      </rPr>
      <t>153,61</t>
    </r>
  </si>
  <si>
    <r>
      <rPr>
        <sz val="7"/>
        <rFont val="Arial"/>
        <family val="2"/>
      </rPr>
      <t>157,70</t>
    </r>
  </si>
  <si>
    <r>
      <rPr>
        <sz val="7"/>
        <rFont val="Arial"/>
        <family val="2"/>
      </rPr>
      <t>158,73</t>
    </r>
  </si>
  <si>
    <r>
      <rPr>
        <sz val="7"/>
        <rFont val="Arial"/>
        <family val="2"/>
      </rPr>
      <t>574,38</t>
    </r>
  </si>
  <si>
    <r>
      <rPr>
        <sz val="7"/>
        <rFont val="Arial"/>
        <family val="2"/>
      </rPr>
      <t>1.383,72</t>
    </r>
  </si>
  <si>
    <r>
      <rPr>
        <sz val="7"/>
        <rFont val="Arial"/>
        <family val="2"/>
      </rPr>
      <t>579,30</t>
    </r>
  </si>
  <si>
    <r>
      <rPr>
        <sz val="7"/>
        <rFont val="Arial"/>
        <family val="2"/>
      </rPr>
      <t>624,55</t>
    </r>
  </si>
  <si>
    <r>
      <rPr>
        <sz val="7"/>
        <rFont val="Arial"/>
        <family val="2"/>
      </rPr>
      <t>647,36</t>
    </r>
  </si>
  <si>
    <r>
      <rPr>
        <sz val="7"/>
        <rFont val="Arial"/>
        <family val="2"/>
      </rPr>
      <t>629,91</t>
    </r>
  </si>
  <si>
    <r>
      <rPr>
        <sz val="7"/>
        <rFont val="Arial"/>
        <family val="2"/>
      </rPr>
      <t>813,71</t>
    </r>
  </si>
  <si>
    <r>
      <rPr>
        <sz val="7"/>
        <rFont val="Arial"/>
        <family val="2"/>
      </rPr>
      <t>853,22</t>
    </r>
  </si>
  <si>
    <r>
      <rPr>
        <sz val="7"/>
        <rFont val="Arial"/>
        <family val="2"/>
      </rPr>
      <t>846,30</t>
    </r>
  </si>
  <si>
    <r>
      <rPr>
        <sz val="7"/>
        <rFont val="Arial"/>
        <family val="2"/>
      </rPr>
      <t>888,68</t>
    </r>
  </si>
  <si>
    <r>
      <rPr>
        <sz val="7"/>
        <rFont val="Arial"/>
        <family val="2"/>
      </rPr>
      <t>880,93</t>
    </r>
  </si>
  <si>
    <r>
      <rPr>
        <sz val="7"/>
        <rFont val="Arial"/>
        <family val="2"/>
      </rPr>
      <t>1.088,95</t>
    </r>
  </si>
  <si>
    <r>
      <rPr>
        <sz val="7"/>
        <rFont val="Arial"/>
        <family val="2"/>
      </rPr>
      <t>921,37</t>
    </r>
  </si>
  <si>
    <r>
      <rPr>
        <sz val="7"/>
        <rFont val="Arial"/>
        <family val="2"/>
      </rPr>
      <t>912,83</t>
    </r>
  </si>
  <si>
    <r>
      <rPr>
        <sz val="7"/>
        <rFont val="Arial"/>
        <family val="2"/>
      </rPr>
      <t>1.138,46</t>
    </r>
  </si>
  <si>
    <r>
      <rPr>
        <sz val="7"/>
        <rFont val="Arial"/>
        <family val="2"/>
      </rPr>
      <t>1.942,94</t>
    </r>
  </si>
  <si>
    <r>
      <rPr>
        <sz val="7"/>
        <rFont val="Arial"/>
        <family val="2"/>
      </rPr>
      <t>598,80</t>
    </r>
  </si>
  <si>
    <r>
      <rPr>
        <sz val="7"/>
        <rFont val="Arial"/>
        <family val="2"/>
      </rPr>
      <t>606,89</t>
    </r>
  </si>
  <si>
    <r>
      <rPr>
        <sz val="7"/>
        <rFont val="Arial"/>
        <family val="2"/>
      </rPr>
      <t>1.072,94</t>
    </r>
  </si>
  <si>
    <r>
      <rPr>
        <sz val="7"/>
        <rFont val="Arial"/>
        <family val="2"/>
      </rPr>
      <t>1.159,34</t>
    </r>
  </si>
  <si>
    <r>
      <rPr>
        <sz val="7"/>
        <rFont val="Arial"/>
        <family val="2"/>
      </rPr>
      <t>1.474,98</t>
    </r>
  </si>
  <si>
    <r>
      <rPr>
        <sz val="7"/>
        <rFont val="Arial"/>
        <family val="2"/>
      </rPr>
      <t>1.560,58</t>
    </r>
  </si>
  <si>
    <r>
      <rPr>
        <sz val="7"/>
        <rFont val="Arial"/>
        <family val="2"/>
      </rPr>
      <t>1.868,07</t>
    </r>
  </si>
  <si>
    <r>
      <rPr>
        <sz val="7"/>
        <rFont val="Arial"/>
        <family val="2"/>
      </rPr>
      <t>2.091,28</t>
    </r>
  </si>
  <si>
    <r>
      <rPr>
        <sz val="7"/>
        <rFont val="Arial"/>
        <family val="2"/>
      </rPr>
      <t>2.205,72</t>
    </r>
  </si>
  <si>
    <r>
      <rPr>
        <sz val="7"/>
        <rFont val="Arial"/>
        <family val="2"/>
      </rPr>
      <t>2.800,42</t>
    </r>
  </si>
  <si>
    <r>
      <rPr>
        <sz val="7"/>
        <rFont val="Arial"/>
        <family val="2"/>
      </rPr>
      <t>2.901,83</t>
    </r>
  </si>
  <si>
    <r>
      <rPr>
        <sz val="7"/>
        <rFont val="Arial"/>
        <family val="2"/>
      </rPr>
      <t>3.047,47</t>
    </r>
  </si>
  <si>
    <r>
      <rPr>
        <sz val="7"/>
        <rFont val="Arial"/>
        <family val="2"/>
      </rPr>
      <t>4.079,53</t>
    </r>
  </si>
  <si>
    <r>
      <rPr>
        <sz val="7"/>
        <rFont val="Arial"/>
        <family val="2"/>
      </rPr>
      <t>137,61</t>
    </r>
  </si>
  <si>
    <r>
      <rPr>
        <sz val="7"/>
        <rFont val="Arial"/>
        <family val="2"/>
      </rPr>
      <t>147,61</t>
    </r>
  </si>
  <si>
    <r>
      <rPr>
        <sz val="7"/>
        <rFont val="Arial"/>
        <family val="2"/>
      </rPr>
      <t>177,11</t>
    </r>
  </si>
  <si>
    <r>
      <rPr>
        <sz val="7"/>
        <rFont val="Arial"/>
        <family val="2"/>
      </rPr>
      <t>189,51</t>
    </r>
  </si>
  <si>
    <r>
      <rPr>
        <sz val="7"/>
        <rFont val="Arial"/>
        <family val="2"/>
      </rPr>
      <t>247,93</t>
    </r>
  </si>
  <si>
    <r>
      <rPr>
        <sz val="7"/>
        <rFont val="Arial"/>
        <family val="2"/>
      </rPr>
      <t>249,39</t>
    </r>
  </si>
  <si>
    <r>
      <rPr>
        <sz val="7"/>
        <rFont val="Arial"/>
        <family val="2"/>
      </rPr>
      <t>395,04</t>
    </r>
  </si>
  <si>
    <r>
      <rPr>
        <sz val="7"/>
        <rFont val="Arial"/>
        <family val="2"/>
      </rPr>
      <t>406,89</t>
    </r>
  </si>
  <si>
    <r>
      <rPr>
        <sz val="7"/>
        <rFont val="Arial"/>
        <family val="2"/>
      </rPr>
      <t>228,91</t>
    </r>
  </si>
  <si>
    <r>
      <rPr>
        <sz val="7"/>
        <rFont val="Arial"/>
        <family val="2"/>
      </rPr>
      <t>289,91</t>
    </r>
  </si>
  <si>
    <r>
      <rPr>
        <sz val="7"/>
        <rFont val="Arial"/>
        <family val="2"/>
      </rPr>
      <t>297,20</t>
    </r>
  </si>
  <si>
    <r>
      <rPr>
        <sz val="7"/>
        <rFont val="Arial"/>
        <family val="2"/>
      </rPr>
      <t>459,90</t>
    </r>
  </si>
  <si>
    <r>
      <rPr>
        <sz val="7"/>
        <rFont val="Arial"/>
        <family val="2"/>
      </rPr>
      <t>463,95</t>
    </r>
  </si>
  <si>
    <r>
      <rPr>
        <sz val="7"/>
        <rFont val="Arial"/>
        <family val="2"/>
      </rPr>
      <t>819,62</t>
    </r>
  </si>
  <si>
    <r>
      <rPr>
        <sz val="7"/>
        <rFont val="Arial"/>
        <family val="2"/>
      </rPr>
      <t>862,82</t>
    </r>
  </si>
  <si>
    <r>
      <rPr>
        <sz val="7"/>
        <rFont val="Arial"/>
        <family val="2"/>
      </rPr>
      <t>1.158,75</t>
    </r>
  </si>
  <si>
    <r>
      <rPr>
        <sz val="7"/>
        <rFont val="Arial"/>
        <family val="2"/>
      </rPr>
      <t>1.201,55</t>
    </r>
  </si>
  <si>
    <r>
      <rPr>
        <sz val="7"/>
        <rFont val="Arial"/>
        <family val="2"/>
      </rPr>
      <t>1.600,96</t>
    </r>
  </si>
  <si>
    <r>
      <rPr>
        <sz val="7"/>
        <rFont val="Arial"/>
        <family val="2"/>
      </rPr>
      <t>1.658,18</t>
    </r>
  </si>
  <si>
    <r>
      <rPr>
        <sz val="7"/>
        <rFont val="Arial"/>
        <family val="2"/>
      </rPr>
      <t>301,64</t>
    </r>
  </si>
  <si>
    <r>
      <rPr>
        <sz val="7"/>
        <rFont val="Arial"/>
        <family val="2"/>
      </rPr>
      <t>305,68</t>
    </r>
  </si>
  <si>
    <r>
      <rPr>
        <sz val="7"/>
        <rFont val="Arial"/>
        <family val="2"/>
      </rPr>
      <t>595,31</t>
    </r>
  </si>
  <si>
    <r>
      <rPr>
        <sz val="7"/>
        <rFont val="Arial"/>
        <family val="2"/>
      </rPr>
      <t>638,51</t>
    </r>
  </si>
  <si>
    <r>
      <rPr>
        <sz val="7"/>
        <rFont val="Arial"/>
        <family val="2"/>
      </rPr>
      <t>795,10</t>
    </r>
  </si>
  <si>
    <r>
      <rPr>
        <sz val="7"/>
        <rFont val="Arial"/>
        <family val="2"/>
      </rPr>
      <t>837,91</t>
    </r>
  </si>
  <si>
    <r>
      <rPr>
        <sz val="7"/>
        <rFont val="Arial"/>
        <family val="2"/>
      </rPr>
      <t>991,65</t>
    </r>
  </si>
  <si>
    <r>
      <rPr>
        <sz val="7"/>
        <rFont val="Arial"/>
        <family val="2"/>
      </rPr>
      <t>1.107,77</t>
    </r>
  </si>
  <si>
    <r>
      <rPr>
        <sz val="7"/>
        <rFont val="Arial"/>
        <family val="2"/>
      </rPr>
      <t>1.164,99</t>
    </r>
  </si>
  <si>
    <r>
      <rPr>
        <sz val="7"/>
        <rFont val="Arial"/>
        <family val="2"/>
      </rPr>
      <t>1.462,34</t>
    </r>
  </si>
  <si>
    <r>
      <rPr>
        <sz val="7"/>
        <rFont val="Arial"/>
        <family val="2"/>
      </rPr>
      <t>1.508,53</t>
    </r>
  </si>
  <si>
    <r>
      <rPr>
        <sz val="7"/>
        <rFont val="Arial"/>
        <family val="2"/>
      </rPr>
      <t>1.581,35</t>
    </r>
  </si>
  <si>
    <r>
      <rPr>
        <sz val="7"/>
        <rFont val="Arial"/>
        <family val="2"/>
      </rPr>
      <t>2.097,38</t>
    </r>
  </si>
  <si>
    <r>
      <rPr>
        <sz val="7"/>
        <rFont val="Arial"/>
        <family val="2"/>
      </rPr>
      <t>900,47</t>
    </r>
  </si>
  <si>
    <r>
      <rPr>
        <sz val="7"/>
        <rFont val="Arial"/>
        <family val="2"/>
      </rPr>
      <t>912,60</t>
    </r>
  </si>
  <si>
    <r>
      <rPr>
        <sz val="7"/>
        <rFont val="Arial"/>
        <family val="2"/>
      </rPr>
      <t>1.555,50</t>
    </r>
  </si>
  <si>
    <r>
      <rPr>
        <sz val="7"/>
        <rFont val="Arial"/>
        <family val="2"/>
      </rPr>
      <t>1.685,10</t>
    </r>
  </si>
  <si>
    <r>
      <rPr>
        <sz val="7"/>
        <rFont val="Arial"/>
        <family val="2"/>
      </rPr>
      <t>2.154,84</t>
    </r>
  </si>
  <si>
    <r>
      <rPr>
        <sz val="7"/>
        <rFont val="Arial"/>
        <family val="2"/>
      </rPr>
      <t>2.283,25</t>
    </r>
  </si>
  <si>
    <r>
      <rPr>
        <sz val="7"/>
        <rFont val="Arial"/>
        <family val="2"/>
      </rPr>
      <t>2.744,48</t>
    </r>
  </si>
  <si>
    <r>
      <rPr>
        <sz val="7"/>
        <rFont val="Arial"/>
        <family val="2"/>
      </rPr>
      <t>3.092,89</t>
    </r>
  </si>
  <si>
    <r>
      <rPr>
        <sz val="7"/>
        <rFont val="Arial"/>
        <family val="2"/>
      </rPr>
      <t>3.264,55</t>
    </r>
  </si>
  <si>
    <r>
      <rPr>
        <sz val="7"/>
        <rFont val="Arial"/>
        <family val="2"/>
      </rPr>
      <t>4.156,59</t>
    </r>
  </si>
  <si>
    <r>
      <rPr>
        <sz val="7"/>
        <rFont val="Arial"/>
        <family val="2"/>
      </rPr>
      <t>4.295,14</t>
    </r>
  </si>
  <si>
    <r>
      <rPr>
        <sz val="7"/>
        <rFont val="Arial"/>
        <family val="2"/>
      </rPr>
      <t>4.513,61</t>
    </r>
  </si>
  <si>
    <r>
      <rPr>
        <sz val="7"/>
        <rFont val="Arial"/>
        <family val="2"/>
      </rPr>
      <t>6.061,70</t>
    </r>
  </si>
  <si>
    <r>
      <rPr>
        <sz val="7"/>
        <rFont val="Arial"/>
        <family val="2"/>
      </rPr>
      <t>5.718,80</t>
    </r>
  </si>
  <si>
    <r>
      <rPr>
        <sz val="7"/>
        <rFont val="Arial"/>
        <family val="2"/>
      </rPr>
      <t>5.984,92</t>
    </r>
  </si>
  <si>
    <r>
      <rPr>
        <sz val="7"/>
        <rFont val="Arial"/>
        <family val="2"/>
      </rPr>
      <t>8.410,99</t>
    </r>
  </si>
  <si>
    <r>
      <rPr>
        <sz val="7"/>
        <rFont val="Arial"/>
        <family val="2"/>
      </rPr>
      <t>8.225,27</t>
    </r>
  </si>
  <si>
    <r>
      <rPr>
        <sz val="7"/>
        <rFont val="Arial"/>
        <family val="2"/>
      </rPr>
      <t>9.218,97</t>
    </r>
  </si>
  <si>
    <r>
      <rPr>
        <sz val="7"/>
        <rFont val="Arial"/>
        <family val="2"/>
      </rPr>
      <t>11.747,16</t>
    </r>
  </si>
  <si>
    <r>
      <rPr>
        <sz val="7"/>
        <rFont val="Arial"/>
        <family val="2"/>
      </rPr>
      <t>13.729,06</t>
    </r>
  </si>
  <si>
    <r>
      <rPr>
        <sz val="7"/>
        <rFont val="Arial"/>
        <family val="2"/>
      </rPr>
      <t>12.121,38</t>
    </r>
  </si>
  <si>
    <r>
      <rPr>
        <sz val="7"/>
        <rFont val="Arial"/>
        <family val="2"/>
      </rPr>
      <t>11.156,58</t>
    </r>
  </si>
  <si>
    <r>
      <rPr>
        <sz val="7"/>
        <rFont val="Arial"/>
        <family val="2"/>
      </rPr>
      <t>12.452,86</t>
    </r>
  </si>
  <si>
    <r>
      <rPr>
        <sz val="7"/>
        <rFont val="Arial"/>
        <family val="2"/>
      </rPr>
      <t>13.460,23</t>
    </r>
  </si>
  <si>
    <r>
      <rPr>
        <sz val="7"/>
        <rFont val="Arial"/>
        <family val="2"/>
      </rPr>
      <t>14.895,18</t>
    </r>
  </si>
  <si>
    <r>
      <rPr>
        <sz val="7"/>
        <rFont val="Arial"/>
        <family val="2"/>
      </rPr>
      <t>14.786,49</t>
    </r>
  </si>
  <si>
    <r>
      <rPr>
        <sz val="7"/>
        <rFont val="Arial"/>
        <family val="2"/>
      </rPr>
      <t>15.927,29</t>
    </r>
  </si>
  <si>
    <r>
      <rPr>
        <sz val="7"/>
        <rFont val="Arial"/>
        <family val="2"/>
      </rPr>
      <t>3.466,00</t>
    </r>
  </si>
  <si>
    <r>
      <rPr>
        <sz val="7"/>
        <rFont val="Arial"/>
        <family val="2"/>
      </rPr>
      <t>3.665,60</t>
    </r>
  </si>
  <si>
    <r>
      <rPr>
        <sz val="7"/>
        <rFont val="Arial"/>
        <family val="2"/>
      </rPr>
      <t>6.018,13</t>
    </r>
  </si>
  <si>
    <r>
      <rPr>
        <sz val="7"/>
        <rFont val="Arial"/>
        <family val="2"/>
      </rPr>
      <t>4.939,45</t>
    </r>
  </si>
  <si>
    <r>
      <rPr>
        <sz val="7"/>
        <rFont val="Arial"/>
        <family val="2"/>
      </rPr>
      <t>5.552,42</t>
    </r>
  </si>
  <si>
    <r>
      <rPr>
        <sz val="7"/>
        <rFont val="Arial"/>
        <family val="2"/>
      </rPr>
      <t>7.129,17</t>
    </r>
  </si>
  <si>
    <r>
      <rPr>
        <sz val="7"/>
        <rFont val="Arial"/>
        <family val="2"/>
      </rPr>
      <t>8.994,03</t>
    </r>
  </si>
  <si>
    <r>
      <rPr>
        <sz val="7"/>
        <rFont val="Arial"/>
        <family val="2"/>
      </rPr>
      <t>7.001,01</t>
    </r>
  </si>
  <si>
    <r>
      <rPr>
        <sz val="7"/>
        <rFont val="Arial"/>
        <family val="2"/>
      </rPr>
      <t>7.706,24</t>
    </r>
  </si>
  <si>
    <r>
      <rPr>
        <sz val="7"/>
        <rFont val="Arial"/>
        <family val="2"/>
      </rPr>
      <t>8.880,32</t>
    </r>
  </si>
  <si>
    <r>
      <rPr>
        <sz val="7"/>
        <rFont val="Arial"/>
        <family val="2"/>
      </rPr>
      <t>10.599,63</t>
    </r>
  </si>
  <si>
    <r>
      <rPr>
        <sz val="7"/>
        <rFont val="Arial"/>
        <family val="2"/>
      </rPr>
      <t>9.653,53</t>
    </r>
  </si>
  <si>
    <r>
      <rPr>
        <sz val="7"/>
        <rFont val="Arial"/>
        <family val="2"/>
      </rPr>
      <t>11.038,79</t>
    </r>
  </si>
  <si>
    <r>
      <rPr>
        <sz val="7"/>
        <rFont val="Arial"/>
        <family val="2"/>
      </rPr>
      <t>8.000,29</t>
    </r>
  </si>
  <si>
    <r>
      <rPr>
        <sz val="7"/>
        <rFont val="Arial"/>
        <family val="2"/>
      </rPr>
      <t>8.492,62</t>
    </r>
  </si>
  <si>
    <r>
      <rPr>
        <sz val="7"/>
        <rFont val="Arial"/>
        <family val="2"/>
      </rPr>
      <t>11.757,89</t>
    </r>
  </si>
  <si>
    <r>
      <rPr>
        <sz val="7"/>
        <rFont val="Arial"/>
        <family val="2"/>
      </rPr>
      <t>12.520,61</t>
    </r>
  </si>
  <si>
    <r>
      <rPr>
        <sz val="7"/>
        <rFont val="Arial"/>
        <family val="2"/>
      </rPr>
      <t>17.016,64</t>
    </r>
  </si>
  <si>
    <r>
      <rPr>
        <sz val="7"/>
        <rFont val="Arial"/>
        <family val="2"/>
      </rPr>
      <t>19.284,11</t>
    </r>
  </si>
  <si>
    <r>
      <rPr>
        <sz val="7"/>
        <rFont val="Arial"/>
        <family val="2"/>
      </rPr>
      <t>15.389,60</t>
    </r>
  </si>
  <si>
    <r>
      <rPr>
        <sz val="7"/>
        <rFont val="Arial"/>
        <family val="2"/>
      </rPr>
      <t>17.238,69</t>
    </r>
  </si>
  <si>
    <r>
      <rPr>
        <sz val="7"/>
        <rFont val="Arial"/>
        <family val="2"/>
      </rPr>
      <t>19.060,65</t>
    </r>
  </si>
  <si>
    <r>
      <rPr>
        <sz val="7"/>
        <rFont val="Arial"/>
        <family val="2"/>
      </rPr>
      <t>21.595,83</t>
    </r>
  </si>
  <si>
    <r>
      <rPr>
        <sz val="7"/>
        <rFont val="Arial"/>
        <family val="2"/>
      </rPr>
      <t>20.504,99</t>
    </r>
  </si>
  <si>
    <r>
      <rPr>
        <sz val="7"/>
        <rFont val="Arial"/>
        <family val="2"/>
      </rPr>
      <t>22.962,65</t>
    </r>
  </si>
  <si>
    <r>
      <rPr>
        <sz val="7"/>
        <rFont val="Arial"/>
        <family val="2"/>
      </rPr>
      <t>25,08</t>
    </r>
  </si>
  <si>
    <r>
      <rPr>
        <sz val="7"/>
        <rFont val="Arial"/>
        <family val="2"/>
      </rPr>
      <t>50,17</t>
    </r>
  </si>
  <si>
    <r>
      <rPr>
        <sz val="7"/>
        <rFont val="Arial"/>
        <family val="2"/>
      </rPr>
      <t>26,78</t>
    </r>
  </si>
  <si>
    <r>
      <rPr>
        <sz val="7"/>
        <rFont val="Arial"/>
        <family val="2"/>
      </rPr>
      <t>270,84</t>
    </r>
  </si>
  <si>
    <r>
      <rPr>
        <sz val="7"/>
        <rFont val="Arial"/>
        <family val="2"/>
      </rPr>
      <t>399,74</t>
    </r>
  </si>
  <si>
    <r>
      <rPr>
        <sz val="7"/>
        <rFont val="Arial"/>
        <family val="2"/>
      </rPr>
      <t>352,71</t>
    </r>
  </si>
  <si>
    <r>
      <rPr>
        <sz val="7"/>
        <rFont val="Arial"/>
        <family val="2"/>
      </rPr>
      <t>267,08</t>
    </r>
  </si>
  <si>
    <t>Descida d''água concreto armado (calha) c/ caiação (DSA-01A) canal</t>
  </si>
  <si>
    <r>
      <rPr>
        <sz val="7"/>
        <rFont val="Arial"/>
        <family val="2"/>
      </rPr>
      <t>495,82</t>
    </r>
  </si>
  <si>
    <t>Descida d''água concreto armado (calha) c/ caiação (DSA-01A) dispersor</t>
  </si>
  <si>
    <r>
      <rPr>
        <sz val="7"/>
        <rFont val="Arial"/>
        <family val="2"/>
      </rPr>
      <t>983,47</t>
    </r>
  </si>
  <si>
    <t>Descida d''água concreto armado (degraus) c/ caiação (DSA-03A) apoio</t>
  </si>
  <si>
    <r>
      <rPr>
        <sz val="7"/>
        <rFont val="Arial"/>
        <family val="2"/>
      </rPr>
      <t>1.078,51</t>
    </r>
  </si>
  <si>
    <t>Descida d''água concreto armado (degraus) c/ caiação (DSA-03A) degrau</t>
  </si>
  <si>
    <r>
      <rPr>
        <sz val="7"/>
        <rFont val="Arial"/>
        <family val="2"/>
      </rPr>
      <t>525,84</t>
    </r>
  </si>
  <si>
    <t>Descida d''água concreto armado (degraus) c/ caiação (DSA-03A) dispersor</t>
  </si>
  <si>
    <r>
      <rPr>
        <sz val="7"/>
        <rFont val="Arial"/>
        <family val="2"/>
      </rPr>
      <t>943,26</t>
    </r>
  </si>
  <si>
    <t>Descida d''água concreto armado DP-1 (calha) c/ caiação</t>
  </si>
  <si>
    <r>
      <rPr>
        <sz val="7"/>
        <rFont val="Arial"/>
        <family val="2"/>
      </rPr>
      <t>668,53</t>
    </r>
  </si>
  <si>
    <t>Descida d''água concreto armado DP-1 (degraus) c/ caiação</t>
  </si>
  <si>
    <r>
      <rPr>
        <sz val="7"/>
        <rFont val="Arial"/>
        <family val="2"/>
      </rPr>
      <t>644,08</t>
    </r>
  </si>
  <si>
    <t>Descida d''água concreto simples (calha) c/ caiação (DSA-01) canal</t>
  </si>
  <si>
    <r>
      <rPr>
        <sz val="7"/>
        <rFont val="Arial"/>
        <family val="2"/>
      </rPr>
      <t>402,67</t>
    </r>
  </si>
  <si>
    <t>Descida d''água concreto simples (calha) c/ caiação (DSA-01) dispersor</t>
  </si>
  <si>
    <r>
      <rPr>
        <sz val="7"/>
        <rFont val="Arial"/>
        <family val="2"/>
      </rPr>
      <t>877,02</t>
    </r>
  </si>
  <si>
    <t>Descida d''água concreto simples (degraus) c/ caiação (DSA-03) apoio</t>
  </si>
  <si>
    <r>
      <rPr>
        <sz val="7"/>
        <rFont val="Arial"/>
        <family val="2"/>
      </rPr>
      <t>1.000,68</t>
    </r>
  </si>
  <si>
    <t>Descida d''água concreto simples (degraus) c/ caiação (DSA-03) degrau</t>
  </si>
  <si>
    <r>
      <rPr>
        <sz val="7"/>
        <rFont val="Arial"/>
        <family val="2"/>
      </rPr>
      <t>499,23</t>
    </r>
  </si>
  <si>
    <t>Descida d''água concreto simples (degraus) c/ caiação (DSA-03) dispersor</t>
  </si>
  <si>
    <r>
      <rPr>
        <sz val="7"/>
        <rFont val="Arial"/>
        <family val="2"/>
      </rPr>
      <t>876,73</t>
    </r>
  </si>
  <si>
    <r>
      <rPr>
        <sz val="7"/>
        <rFont val="Arial"/>
        <family val="2"/>
      </rPr>
      <t>53,77</t>
    </r>
  </si>
  <si>
    <t>Dissipador de energia aplicado a saída d''água tipo DP-1</t>
  </si>
  <si>
    <r>
      <rPr>
        <sz val="7"/>
        <rFont val="Arial"/>
        <family val="2"/>
      </rPr>
      <t>508,79</t>
    </r>
  </si>
  <si>
    <t>Dissipador de energia aplicado a saída de bueiro/descida d''agua de aterro (DEB-01)</t>
  </si>
  <si>
    <r>
      <rPr>
        <sz val="7"/>
        <rFont val="Arial"/>
        <family val="2"/>
      </rPr>
      <t>836,09</t>
    </r>
  </si>
  <si>
    <t>Dissipador de energia aplicado a saída de bueiro/descida d''água de aterro (DEB-02)</t>
  </si>
  <si>
    <r>
      <rPr>
        <sz val="7"/>
        <rFont val="Arial"/>
        <family val="2"/>
      </rPr>
      <t>2.116,55</t>
    </r>
  </si>
  <si>
    <t>Dissipador de energia aplicado a saída de bueiro/descida d''água de aterro (DEB-03)</t>
  </si>
  <si>
    <r>
      <rPr>
        <sz val="7"/>
        <rFont val="Arial"/>
        <family val="2"/>
      </rPr>
      <t>3.320,40</t>
    </r>
  </si>
  <si>
    <t>Dissipador de energia aplicado a saída de bueiro/descida d''água de aterro (DEB-04)</t>
  </si>
  <si>
    <r>
      <rPr>
        <sz val="7"/>
        <rFont val="Arial"/>
        <family val="2"/>
      </rPr>
      <t>4.803,83</t>
    </r>
  </si>
  <si>
    <t>Dissipador de energia aplicado a saída de bueiro/descida d''água de aterro (DEB-05)</t>
  </si>
  <si>
    <r>
      <rPr>
        <sz val="7"/>
        <rFont val="Arial"/>
        <family val="2"/>
      </rPr>
      <t>6.466,44</t>
    </r>
  </si>
  <si>
    <t>Dissipador de energia aplicado a saída de bueiro/descida d''água de aterro (DEB-06)</t>
  </si>
  <si>
    <r>
      <rPr>
        <sz val="7"/>
        <rFont val="Arial"/>
        <family val="2"/>
      </rPr>
      <t>10.306,72</t>
    </r>
  </si>
  <si>
    <t>Dissipador de energia aplicado a saída de bueiro/descida d''água de aterro (DEB-07)</t>
  </si>
  <si>
    <r>
      <rPr>
        <sz val="7"/>
        <rFont val="Arial"/>
        <family val="2"/>
      </rPr>
      <t>6.597,10</t>
    </r>
  </si>
  <si>
    <t>Dissipador de energia aplicado a saída de bueiro/descida d''água de aterro (DEB-08)</t>
  </si>
  <si>
    <r>
      <rPr>
        <sz val="7"/>
        <rFont val="Arial"/>
        <family val="2"/>
      </rPr>
      <t>8.888,10</t>
    </r>
  </si>
  <si>
    <t>Dissipador de energia aplicado a saída de bueiro/descida d''água de aterro (DEB-09)</t>
  </si>
  <si>
    <r>
      <rPr>
        <sz val="7"/>
        <rFont val="Arial"/>
        <family val="2"/>
      </rPr>
      <t>13.815,53</t>
    </r>
  </si>
  <si>
    <t>Dissipador de energia aplicado a saída de bueiro/descida d''água de aterro (DEB-10)</t>
  </si>
  <si>
    <r>
      <rPr>
        <sz val="7"/>
        <rFont val="Arial"/>
        <family val="2"/>
      </rPr>
      <t>8.400,32</t>
    </r>
  </si>
  <si>
    <t>Dissipador de energia aplicado a saída de bueiro/descida d''água de aterro (DEB-12)</t>
  </si>
  <si>
    <r>
      <rPr>
        <sz val="7"/>
        <rFont val="Arial"/>
        <family val="2"/>
      </rPr>
      <t>17.321,72</t>
    </r>
  </si>
  <si>
    <r>
      <rPr>
        <sz val="7"/>
        <rFont val="Arial"/>
        <family val="2"/>
      </rPr>
      <t>427,79</t>
    </r>
  </si>
  <si>
    <r>
      <rPr>
        <sz val="7"/>
        <rFont val="Arial"/>
        <family val="2"/>
      </rPr>
      <t>606,67</t>
    </r>
  </si>
  <si>
    <r>
      <rPr>
        <sz val="7"/>
        <rFont val="Arial"/>
        <family val="2"/>
      </rPr>
      <t>82,00</t>
    </r>
  </si>
  <si>
    <r>
      <rPr>
        <sz val="7"/>
        <rFont val="Arial"/>
        <family val="2"/>
      </rPr>
      <t>78,11</t>
    </r>
  </si>
  <si>
    <r>
      <rPr>
        <sz val="7"/>
        <rFont val="Arial"/>
        <family val="2"/>
      </rPr>
      <t>38,89</t>
    </r>
  </si>
  <si>
    <r>
      <rPr>
        <sz val="7"/>
        <rFont val="Arial"/>
        <family val="2"/>
      </rPr>
      <t>131,02</t>
    </r>
  </si>
  <si>
    <r>
      <rPr>
        <sz val="7"/>
        <rFont val="Arial"/>
        <family val="2"/>
      </rPr>
      <t>173,54</t>
    </r>
  </si>
  <si>
    <r>
      <rPr>
        <sz val="7"/>
        <rFont val="Arial"/>
        <family val="2"/>
      </rPr>
      <t>135,45</t>
    </r>
  </si>
  <si>
    <r>
      <rPr>
        <sz val="7"/>
        <rFont val="Arial"/>
        <family val="2"/>
      </rPr>
      <t>36,31</t>
    </r>
  </si>
  <si>
    <r>
      <rPr>
        <sz val="7"/>
        <rFont val="Arial"/>
        <family val="2"/>
      </rPr>
      <t>132,71</t>
    </r>
  </si>
  <si>
    <r>
      <rPr>
        <sz val="7"/>
        <rFont val="Arial"/>
        <family val="2"/>
      </rPr>
      <t>143,75</t>
    </r>
  </si>
  <si>
    <r>
      <rPr>
        <sz val="7"/>
        <rFont val="Arial"/>
        <family val="2"/>
      </rPr>
      <t>158,02</t>
    </r>
  </si>
  <si>
    <r>
      <rPr>
        <sz val="7"/>
        <rFont val="Arial"/>
        <family val="2"/>
      </rPr>
      <t>144,82</t>
    </r>
  </si>
  <si>
    <r>
      <rPr>
        <sz val="7"/>
        <rFont val="Arial"/>
        <family val="2"/>
      </rPr>
      <t>187,90</t>
    </r>
  </si>
  <si>
    <r>
      <rPr>
        <sz val="7"/>
        <rFont val="Arial"/>
        <family val="2"/>
      </rPr>
      <t>156,69</t>
    </r>
  </si>
  <si>
    <r>
      <rPr>
        <sz val="7"/>
        <rFont val="Arial"/>
        <family val="2"/>
      </rPr>
      <t>358,03</t>
    </r>
  </si>
  <si>
    <r>
      <rPr>
        <sz val="7"/>
        <rFont val="Arial"/>
        <family val="2"/>
      </rPr>
      <t>228,38</t>
    </r>
  </si>
  <si>
    <r>
      <rPr>
        <sz val="7"/>
        <rFont val="Arial"/>
        <family val="2"/>
      </rPr>
      <t>172,75</t>
    </r>
  </si>
  <si>
    <r>
      <rPr>
        <sz val="7"/>
        <rFont val="Arial"/>
        <family val="2"/>
      </rPr>
      <t>173,63</t>
    </r>
  </si>
  <si>
    <r>
      <rPr>
        <sz val="7"/>
        <rFont val="Arial"/>
        <family val="2"/>
      </rPr>
      <t>130,76</t>
    </r>
  </si>
  <si>
    <r>
      <rPr>
        <sz val="7"/>
        <rFont val="Arial"/>
        <family val="2"/>
      </rPr>
      <t>169,61</t>
    </r>
  </si>
  <si>
    <r>
      <rPr>
        <sz val="7"/>
        <rFont val="Arial"/>
        <family val="2"/>
      </rPr>
      <t>753,22</t>
    </r>
  </si>
  <si>
    <r>
      <rPr>
        <sz val="7"/>
        <rFont val="Arial"/>
        <family val="2"/>
      </rPr>
      <t>1.107,88</t>
    </r>
  </si>
  <si>
    <r>
      <rPr>
        <sz val="7"/>
        <rFont val="Arial"/>
        <family val="2"/>
      </rPr>
      <t>1.459,71</t>
    </r>
  </si>
  <si>
    <r>
      <rPr>
        <sz val="7"/>
        <rFont val="Arial"/>
        <family val="2"/>
      </rPr>
      <t>111,09</t>
    </r>
  </si>
  <si>
    <r>
      <rPr>
        <sz val="7"/>
        <rFont val="Arial"/>
        <family val="2"/>
      </rPr>
      <t>775,57</t>
    </r>
  </si>
  <si>
    <r>
      <rPr>
        <sz val="7"/>
        <rFont val="Arial"/>
        <family val="2"/>
      </rPr>
      <t>169,38</t>
    </r>
  </si>
  <si>
    <r>
      <rPr>
        <sz val="7"/>
        <rFont val="Arial"/>
        <family val="2"/>
      </rPr>
      <t>31,79</t>
    </r>
  </si>
  <si>
    <r>
      <rPr>
        <sz val="7"/>
        <rFont val="Arial"/>
        <family val="2"/>
      </rPr>
      <t>42,91</t>
    </r>
  </si>
  <si>
    <r>
      <rPr>
        <sz val="7"/>
        <rFont val="Arial"/>
        <family val="2"/>
      </rPr>
      <t>20,60</t>
    </r>
  </si>
  <si>
    <r>
      <rPr>
        <sz val="7"/>
        <rFont val="Arial"/>
        <family val="2"/>
      </rPr>
      <t>9,58</t>
    </r>
  </si>
  <si>
    <r>
      <rPr>
        <sz val="7"/>
        <rFont val="Arial"/>
        <family val="2"/>
      </rPr>
      <t>10,80</t>
    </r>
  </si>
  <si>
    <r>
      <rPr>
        <sz val="7"/>
        <rFont val="Arial"/>
        <family val="2"/>
      </rPr>
      <t>12,24</t>
    </r>
  </si>
  <si>
    <r>
      <rPr>
        <sz val="7"/>
        <rFont val="Arial"/>
        <family val="2"/>
      </rPr>
      <t>20,84</t>
    </r>
  </si>
  <si>
    <r>
      <rPr>
        <sz val="7"/>
        <rFont val="Arial"/>
        <family val="2"/>
      </rPr>
      <t>181,18</t>
    </r>
  </si>
  <si>
    <r>
      <rPr>
        <sz val="7"/>
        <rFont val="Arial"/>
        <family val="2"/>
      </rPr>
      <t>240,70</t>
    </r>
  </si>
  <si>
    <r>
      <rPr>
        <sz val="7"/>
        <rFont val="Arial"/>
        <family val="2"/>
      </rPr>
      <t>17,25</t>
    </r>
  </si>
  <si>
    <r>
      <rPr>
        <sz val="7"/>
        <rFont val="Arial"/>
        <family val="2"/>
      </rPr>
      <t>14,72</t>
    </r>
  </si>
  <si>
    <r>
      <rPr>
        <sz val="7"/>
        <rFont val="Arial"/>
        <family val="2"/>
      </rPr>
      <t>135,31</t>
    </r>
  </si>
  <si>
    <r>
      <rPr>
        <sz val="7"/>
        <rFont val="Arial"/>
        <family val="2"/>
      </rPr>
      <t>766,35</t>
    </r>
  </si>
  <si>
    <r>
      <rPr>
        <sz val="7"/>
        <rFont val="Arial"/>
        <family val="2"/>
      </rPr>
      <t>1.049,00</t>
    </r>
  </si>
  <si>
    <r>
      <rPr>
        <sz val="7"/>
        <rFont val="Arial"/>
        <family val="2"/>
      </rPr>
      <t>383,17</t>
    </r>
  </si>
  <si>
    <r>
      <rPr>
        <sz val="7"/>
        <rFont val="Arial"/>
        <family val="2"/>
      </rPr>
      <t>524,50</t>
    </r>
  </si>
  <si>
    <t>Entrada para descida d''agua DP-1 (calha/degraus) inclusive caiação</t>
  </si>
  <si>
    <r>
      <rPr>
        <sz val="7"/>
        <rFont val="Arial"/>
        <family val="2"/>
      </rPr>
      <t>289,62</t>
    </r>
  </si>
  <si>
    <t>Entrada para descida d''água EDA-01</t>
  </si>
  <si>
    <r>
      <rPr>
        <sz val="7"/>
        <rFont val="Arial"/>
        <family val="2"/>
      </rPr>
      <t>104,08</t>
    </r>
  </si>
  <si>
    <t>Entrada para descida d''água EDA-02</t>
  </si>
  <si>
    <r>
      <rPr>
        <sz val="7"/>
        <rFont val="Arial"/>
        <family val="2"/>
      </rPr>
      <t>111,43</t>
    </r>
  </si>
  <si>
    <r>
      <rPr>
        <sz val="7"/>
        <rFont val="Arial"/>
        <family val="2"/>
      </rPr>
      <t>104,87</t>
    </r>
  </si>
  <si>
    <r>
      <rPr>
        <sz val="7"/>
        <rFont val="Arial"/>
        <family val="2"/>
      </rPr>
      <t>86,13</t>
    </r>
  </si>
  <si>
    <r>
      <rPr>
        <sz val="7"/>
        <rFont val="Arial"/>
        <family val="2"/>
      </rPr>
      <t>99,00</t>
    </r>
  </si>
  <si>
    <r>
      <rPr>
        <sz val="7"/>
        <rFont val="Arial"/>
        <family val="2"/>
      </rPr>
      <t>126,95</t>
    </r>
  </si>
  <si>
    <r>
      <rPr>
        <sz val="7"/>
        <rFont val="Arial"/>
        <family val="2"/>
      </rPr>
      <t>139,82</t>
    </r>
  </si>
  <si>
    <r>
      <rPr>
        <sz val="7"/>
        <rFont val="Arial"/>
        <family val="2"/>
      </rPr>
      <t>188,17</t>
    </r>
  </si>
  <si>
    <r>
      <rPr>
        <sz val="7"/>
        <rFont val="Arial"/>
        <family val="2"/>
      </rPr>
      <t>201,03</t>
    </r>
  </si>
  <si>
    <r>
      <rPr>
        <sz val="7"/>
        <rFont val="Arial"/>
        <family val="2"/>
      </rPr>
      <t>207,04</t>
    </r>
  </si>
  <si>
    <r>
      <rPr>
        <sz val="7"/>
        <rFont val="Arial"/>
        <family val="2"/>
      </rPr>
      <t>194,17</t>
    </r>
  </si>
  <si>
    <r>
      <rPr>
        <sz val="7"/>
        <rFont val="Arial"/>
        <family val="2"/>
      </rPr>
      <t>254,52</t>
    </r>
  </si>
  <si>
    <r>
      <rPr>
        <sz val="7"/>
        <rFont val="Arial"/>
        <family val="2"/>
      </rPr>
      <t>241,65</t>
    </r>
  </si>
  <si>
    <r>
      <rPr>
        <sz val="7"/>
        <rFont val="Arial"/>
        <family val="2"/>
      </rPr>
      <t>442,05</t>
    </r>
  </si>
  <si>
    <r>
      <rPr>
        <sz val="7"/>
        <rFont val="Arial"/>
        <family val="2"/>
      </rPr>
      <t>429,19</t>
    </r>
  </si>
  <si>
    <r>
      <rPr>
        <sz val="7"/>
        <rFont val="Arial"/>
        <family val="2"/>
      </rPr>
      <t>347,63</t>
    </r>
  </si>
  <si>
    <r>
      <rPr>
        <sz val="7"/>
        <rFont val="Arial"/>
        <family val="2"/>
      </rPr>
      <t>289,02</t>
    </r>
  </si>
  <si>
    <r>
      <rPr>
        <sz val="7"/>
        <rFont val="Arial"/>
        <family val="2"/>
      </rPr>
      <t>22,80</t>
    </r>
  </si>
  <si>
    <r>
      <rPr>
        <sz val="7"/>
        <rFont val="Arial"/>
        <family val="2"/>
      </rPr>
      <t>35,66</t>
    </r>
  </si>
  <si>
    <r>
      <rPr>
        <sz val="7"/>
        <rFont val="Arial"/>
        <family val="2"/>
      </rPr>
      <t>37,94</t>
    </r>
  </si>
  <si>
    <r>
      <rPr>
        <sz val="7"/>
        <rFont val="Arial"/>
        <family val="2"/>
      </rPr>
      <t>29,52</t>
    </r>
  </si>
  <si>
    <r>
      <rPr>
        <sz val="7"/>
        <rFont val="Arial"/>
        <family val="2"/>
      </rPr>
      <t>42,38</t>
    </r>
  </si>
  <si>
    <r>
      <rPr>
        <sz val="7"/>
        <rFont val="Arial"/>
        <family val="2"/>
      </rPr>
      <t>41,81</t>
    </r>
  </si>
  <si>
    <r>
      <rPr>
        <sz val="7"/>
        <rFont val="Arial"/>
        <family val="2"/>
      </rPr>
      <t>54,68</t>
    </r>
  </si>
  <si>
    <r>
      <rPr>
        <sz val="7"/>
        <rFont val="Arial"/>
        <family val="2"/>
      </rPr>
      <t>63,04</t>
    </r>
  </si>
  <si>
    <r>
      <rPr>
        <sz val="7"/>
        <rFont val="Arial"/>
        <family val="2"/>
      </rPr>
      <t>62,73</t>
    </r>
  </si>
  <si>
    <r>
      <rPr>
        <sz val="7"/>
        <rFont val="Arial"/>
        <family val="2"/>
      </rPr>
      <t>75,59</t>
    </r>
  </si>
  <si>
    <r>
      <rPr>
        <sz val="7"/>
        <rFont val="Arial"/>
        <family val="2"/>
      </rPr>
      <t>195,65</t>
    </r>
  </si>
  <si>
    <r>
      <rPr>
        <sz val="7"/>
        <rFont val="Arial"/>
        <family val="2"/>
      </rPr>
      <t>208,52</t>
    </r>
  </si>
  <si>
    <r>
      <rPr>
        <sz val="7"/>
        <rFont val="Arial"/>
        <family val="2"/>
      </rPr>
      <t>219,32</t>
    </r>
  </si>
  <si>
    <r>
      <rPr>
        <sz val="7"/>
        <rFont val="Arial"/>
        <family val="2"/>
      </rPr>
      <t>232,18</t>
    </r>
  </si>
  <si>
    <r>
      <rPr>
        <sz val="7"/>
        <rFont val="Arial"/>
        <family val="2"/>
      </rPr>
      <t>262,44</t>
    </r>
  </si>
  <si>
    <r>
      <rPr>
        <sz val="7"/>
        <rFont val="Arial"/>
        <family val="2"/>
      </rPr>
      <t>275,31</t>
    </r>
  </si>
  <si>
    <r>
      <rPr>
        <sz val="7"/>
        <rFont val="Arial"/>
        <family val="2"/>
      </rPr>
      <t>264,71</t>
    </r>
  </si>
  <si>
    <r>
      <rPr>
        <sz val="7"/>
        <rFont val="Arial"/>
        <family val="2"/>
      </rPr>
      <t>170,62</t>
    </r>
  </si>
  <si>
    <r>
      <rPr>
        <sz val="7"/>
        <rFont val="Arial"/>
        <family val="2"/>
      </rPr>
      <t>9.262,70</t>
    </r>
  </si>
  <si>
    <r>
      <rPr>
        <sz val="7"/>
        <rFont val="Arial"/>
        <family val="2"/>
      </rPr>
      <t>107,12</t>
    </r>
  </si>
  <si>
    <r>
      <rPr>
        <sz val="7"/>
        <rFont val="Arial"/>
        <family val="2"/>
      </rPr>
      <t>93,68</t>
    </r>
  </si>
  <si>
    <r>
      <rPr>
        <sz val="7"/>
        <rFont val="Arial"/>
        <family val="2"/>
      </rPr>
      <t>12,06</t>
    </r>
  </si>
  <si>
    <r>
      <rPr>
        <sz val="7"/>
        <rFont val="Arial"/>
        <family val="2"/>
      </rPr>
      <t>134,09</t>
    </r>
  </si>
  <si>
    <r>
      <rPr>
        <sz val="7"/>
        <rFont val="Arial"/>
        <family val="2"/>
      </rPr>
      <t>113,54</t>
    </r>
  </si>
  <si>
    <r>
      <rPr>
        <sz val="7"/>
        <rFont val="Arial"/>
        <family val="2"/>
      </rPr>
      <t>97,50</t>
    </r>
  </si>
  <si>
    <r>
      <rPr>
        <sz val="7"/>
        <rFont val="Arial"/>
        <family val="2"/>
      </rPr>
      <t>193,21</t>
    </r>
  </si>
  <si>
    <r>
      <rPr>
        <sz val="7"/>
        <rFont val="Arial"/>
        <family val="2"/>
      </rPr>
      <t>301,65</t>
    </r>
  </si>
  <si>
    <r>
      <rPr>
        <sz val="7"/>
        <rFont val="Arial"/>
        <family val="2"/>
      </rPr>
      <t>692,91</t>
    </r>
  </si>
  <si>
    <r>
      <rPr>
        <sz val="7"/>
        <rFont val="Arial"/>
        <family val="2"/>
      </rPr>
      <t>689,50</t>
    </r>
  </si>
  <si>
    <r>
      <rPr>
        <sz val="7"/>
        <rFont val="Arial"/>
        <family val="2"/>
      </rPr>
      <t>40,57</t>
    </r>
  </si>
  <si>
    <r>
      <rPr>
        <sz val="7"/>
        <rFont val="Arial"/>
        <family val="2"/>
      </rPr>
      <t>48,34</t>
    </r>
  </si>
  <si>
    <r>
      <rPr>
        <sz val="7"/>
        <rFont val="Arial"/>
        <family val="2"/>
      </rPr>
      <t>78,75</t>
    </r>
  </si>
  <si>
    <r>
      <rPr>
        <sz val="7"/>
        <rFont val="Arial"/>
        <family val="2"/>
      </rPr>
      <t>21,35</t>
    </r>
  </si>
  <si>
    <r>
      <rPr>
        <sz val="7"/>
        <rFont val="Arial"/>
        <family val="2"/>
      </rPr>
      <t>26,61</t>
    </r>
  </si>
  <si>
    <r>
      <rPr>
        <sz val="7"/>
        <rFont val="Arial"/>
        <family val="2"/>
      </rPr>
      <t>55,24</t>
    </r>
  </si>
  <si>
    <r>
      <rPr>
        <sz val="7"/>
        <rFont val="Arial"/>
        <family val="2"/>
      </rPr>
      <t>28,32</t>
    </r>
  </si>
  <si>
    <r>
      <rPr>
        <sz val="7"/>
        <rFont val="Arial"/>
        <family val="2"/>
      </rPr>
      <t>57,39</t>
    </r>
  </si>
  <si>
    <r>
      <rPr>
        <sz val="7"/>
        <rFont val="Arial"/>
        <family val="2"/>
      </rPr>
      <t>88,71</t>
    </r>
  </si>
  <si>
    <r>
      <rPr>
        <sz val="7"/>
        <rFont val="Arial"/>
        <family val="2"/>
      </rPr>
      <t>189,07</t>
    </r>
  </si>
  <si>
    <r>
      <rPr>
        <sz val="7"/>
        <rFont val="Arial"/>
        <family val="2"/>
      </rPr>
      <t>47,19</t>
    </r>
  </si>
  <si>
    <r>
      <rPr>
        <sz val="7"/>
        <rFont val="Arial"/>
        <family val="2"/>
      </rPr>
      <t>42,26</t>
    </r>
  </si>
  <si>
    <r>
      <rPr>
        <sz val="7"/>
        <rFont val="Arial"/>
        <family val="2"/>
      </rPr>
      <t>82,26</t>
    </r>
  </si>
  <si>
    <r>
      <rPr>
        <sz val="7"/>
        <rFont val="Arial"/>
        <family val="2"/>
      </rPr>
      <t>22,24</t>
    </r>
  </si>
  <si>
    <r>
      <rPr>
        <sz val="7"/>
        <rFont val="Arial"/>
        <family val="2"/>
      </rPr>
      <t>62,26</t>
    </r>
  </si>
  <si>
    <r>
      <rPr>
        <sz val="7"/>
        <rFont val="Arial"/>
        <family val="2"/>
      </rPr>
      <t>133,17</t>
    </r>
  </si>
  <si>
    <r>
      <rPr>
        <sz val="7"/>
        <rFont val="Arial"/>
        <family val="2"/>
      </rPr>
      <t>5,56</t>
    </r>
  </si>
  <si>
    <r>
      <rPr>
        <sz val="7"/>
        <rFont val="Arial"/>
        <family val="2"/>
      </rPr>
      <t>7,06</t>
    </r>
  </si>
  <si>
    <r>
      <rPr>
        <sz val="7"/>
        <rFont val="Arial"/>
        <family val="2"/>
      </rPr>
      <t>9,76</t>
    </r>
  </si>
  <si>
    <r>
      <rPr>
        <sz val="7"/>
        <rFont val="Arial"/>
        <family val="2"/>
      </rPr>
      <t>79,66</t>
    </r>
  </si>
  <si>
    <r>
      <rPr>
        <sz val="7"/>
        <rFont val="Arial"/>
        <family val="2"/>
      </rPr>
      <t>157,63</t>
    </r>
  </si>
  <si>
    <r>
      <rPr>
        <sz val="7"/>
        <rFont val="Arial"/>
        <family val="2"/>
      </rPr>
      <t>84,72</t>
    </r>
  </si>
  <si>
    <r>
      <rPr>
        <sz val="7"/>
        <rFont val="Arial"/>
        <family val="2"/>
      </rPr>
      <t>82,78</t>
    </r>
  </si>
  <si>
    <r>
      <rPr>
        <sz val="7"/>
        <rFont val="Arial"/>
        <family val="2"/>
      </rPr>
      <t>72,58</t>
    </r>
  </si>
  <si>
    <r>
      <rPr>
        <sz val="7"/>
        <rFont val="Arial"/>
        <family val="2"/>
      </rPr>
      <t>29,53</t>
    </r>
  </si>
  <si>
    <r>
      <rPr>
        <sz val="7"/>
        <rFont val="Arial"/>
        <family val="2"/>
      </rPr>
      <t>260,40</t>
    </r>
  </si>
  <si>
    <r>
      <rPr>
        <sz val="7"/>
        <rFont val="Arial"/>
        <family val="2"/>
      </rPr>
      <t>1.001,77</t>
    </r>
  </si>
  <si>
    <r>
      <rPr>
        <sz val="7"/>
        <rFont val="Arial"/>
        <family val="2"/>
      </rPr>
      <t>1.190,80</t>
    </r>
  </si>
  <si>
    <r>
      <rPr>
        <sz val="7"/>
        <rFont val="Arial"/>
        <family val="2"/>
      </rPr>
      <t>1.159,17</t>
    </r>
  </si>
  <si>
    <r>
      <rPr>
        <sz val="7"/>
        <rFont val="Arial"/>
        <family val="2"/>
      </rPr>
      <t>1.239,57</t>
    </r>
  </si>
  <si>
    <r>
      <rPr>
        <sz val="7"/>
        <rFont val="Arial"/>
        <family val="2"/>
      </rPr>
      <t>1.250,46</t>
    </r>
  </si>
  <si>
    <r>
      <rPr>
        <sz val="7"/>
        <rFont val="Arial"/>
        <family val="2"/>
      </rPr>
      <t>866,21</t>
    </r>
  </si>
  <si>
    <r>
      <rPr>
        <sz val="7"/>
        <rFont val="Arial"/>
        <family val="2"/>
      </rPr>
      <t>949,15</t>
    </r>
  </si>
  <si>
    <t>Passagem d''água 1,10 x 1,00 - Canteiro</t>
  </si>
  <si>
    <r>
      <rPr>
        <sz val="7"/>
        <rFont val="Arial"/>
        <family val="2"/>
      </rPr>
      <t>417,03</t>
    </r>
  </si>
  <si>
    <r>
      <rPr>
        <sz val="7"/>
        <rFont val="Arial"/>
        <family val="2"/>
      </rPr>
      <t>105,30</t>
    </r>
  </si>
  <si>
    <r>
      <rPr>
        <sz val="7"/>
        <rFont val="Arial"/>
        <family val="2"/>
      </rPr>
      <t>1.062,38</t>
    </r>
  </si>
  <si>
    <r>
      <rPr>
        <sz val="7"/>
        <rFont val="Arial"/>
        <family val="2"/>
      </rPr>
      <t>163,62</t>
    </r>
  </si>
  <si>
    <r>
      <rPr>
        <sz val="7"/>
        <rFont val="Arial"/>
        <family val="2"/>
      </rPr>
      <t>6,43</t>
    </r>
  </si>
  <si>
    <r>
      <rPr>
        <sz val="7"/>
        <rFont val="Arial"/>
        <family val="2"/>
      </rPr>
      <t>57,73</t>
    </r>
  </si>
  <si>
    <r>
      <rPr>
        <sz val="7"/>
        <rFont val="Arial"/>
        <family val="2"/>
      </rPr>
      <t>273,17</t>
    </r>
  </si>
  <si>
    <r>
      <rPr>
        <sz val="7"/>
        <rFont val="Arial"/>
        <family val="2"/>
      </rPr>
      <t>5,03</t>
    </r>
  </si>
  <si>
    <r>
      <rPr>
        <sz val="7"/>
        <rFont val="Arial"/>
        <family val="2"/>
      </rPr>
      <t>3.754,18</t>
    </r>
  </si>
  <si>
    <r>
      <rPr>
        <sz val="7"/>
        <rFont val="Arial"/>
        <family val="2"/>
      </rPr>
      <t>4.343,63</t>
    </r>
  </si>
  <si>
    <r>
      <rPr>
        <sz val="7"/>
        <rFont val="Arial"/>
        <family val="2"/>
      </rPr>
      <t>14.653,56</t>
    </r>
  </si>
  <si>
    <r>
      <rPr>
        <sz val="7"/>
        <rFont val="Arial"/>
        <family val="2"/>
      </rPr>
      <t>2.167,84</t>
    </r>
  </si>
  <si>
    <r>
      <rPr>
        <sz val="7"/>
        <rFont val="Arial"/>
        <family val="2"/>
      </rPr>
      <t>2.761,64</t>
    </r>
  </si>
  <si>
    <r>
      <rPr>
        <sz val="7"/>
        <rFont val="Arial"/>
        <family val="2"/>
      </rPr>
      <t>3.343,34</t>
    </r>
  </si>
  <si>
    <r>
      <rPr>
        <sz val="7"/>
        <rFont val="Arial"/>
        <family val="2"/>
      </rPr>
      <t>23.930,50</t>
    </r>
  </si>
  <si>
    <r>
      <rPr>
        <sz val="7"/>
        <rFont val="Arial"/>
        <family val="2"/>
      </rPr>
      <t>5.377,84</t>
    </r>
  </si>
  <si>
    <r>
      <rPr>
        <sz val="7"/>
        <rFont val="Arial"/>
        <family val="2"/>
      </rPr>
      <t>5.943,87</t>
    </r>
  </si>
  <si>
    <r>
      <rPr>
        <sz val="7"/>
        <rFont val="Arial"/>
        <family val="2"/>
      </rPr>
      <t>6.509,86</t>
    </r>
  </si>
  <si>
    <r>
      <rPr>
        <sz val="7"/>
        <rFont val="Arial"/>
        <family val="2"/>
      </rPr>
      <t>7.075,87</t>
    </r>
  </si>
  <si>
    <r>
      <rPr>
        <sz val="7"/>
        <rFont val="Arial"/>
        <family val="2"/>
      </rPr>
      <t>14,25</t>
    </r>
  </si>
  <si>
    <r>
      <rPr>
        <sz val="7"/>
        <rFont val="Arial"/>
        <family val="2"/>
      </rPr>
      <t>11,43</t>
    </r>
  </si>
  <si>
    <r>
      <rPr>
        <sz val="7"/>
        <rFont val="Arial"/>
        <family val="2"/>
      </rPr>
      <t>57,19</t>
    </r>
  </si>
  <si>
    <r>
      <rPr>
        <sz val="7"/>
        <rFont val="Arial"/>
        <family val="2"/>
      </rPr>
      <t>90,66</t>
    </r>
  </si>
  <si>
    <r>
      <rPr>
        <sz val="7"/>
        <rFont val="Arial"/>
        <family val="2"/>
      </rPr>
      <t>131,47</t>
    </r>
  </si>
  <si>
    <r>
      <rPr>
        <sz val="7"/>
        <rFont val="Arial"/>
        <family val="2"/>
      </rPr>
      <t>56,85</t>
    </r>
  </si>
  <si>
    <r>
      <rPr>
        <sz val="7"/>
        <rFont val="Arial"/>
        <family val="2"/>
      </rPr>
      <t>1.133,26</t>
    </r>
  </si>
  <si>
    <r>
      <rPr>
        <sz val="7"/>
        <rFont val="Arial"/>
        <family val="2"/>
      </rPr>
      <t>26,36</t>
    </r>
  </si>
  <si>
    <r>
      <rPr>
        <sz val="7"/>
        <rFont val="Arial"/>
        <family val="2"/>
      </rPr>
      <t>27,64</t>
    </r>
  </si>
  <si>
    <r>
      <rPr>
        <sz val="7"/>
        <rFont val="Arial"/>
        <family val="2"/>
      </rPr>
      <t>35,36</t>
    </r>
  </si>
  <si>
    <r>
      <rPr>
        <sz val="7"/>
        <rFont val="Arial"/>
        <family val="2"/>
      </rPr>
      <t>99,21</t>
    </r>
  </si>
  <si>
    <r>
      <rPr>
        <sz val="7"/>
        <rFont val="Arial"/>
        <family val="2"/>
      </rPr>
      <t>141,69</t>
    </r>
  </si>
  <si>
    <r>
      <rPr>
        <sz val="7"/>
        <rFont val="Arial"/>
        <family val="2"/>
      </rPr>
      <t>109,12</t>
    </r>
  </si>
  <si>
    <r>
      <rPr>
        <sz val="7"/>
        <rFont val="Arial"/>
        <family val="2"/>
      </rPr>
      <t>196,70</t>
    </r>
  </si>
  <si>
    <r>
      <rPr>
        <sz val="7"/>
        <rFont val="Arial"/>
        <family val="2"/>
      </rPr>
      <t>459,60</t>
    </r>
  </si>
  <si>
    <r>
      <rPr>
        <sz val="7"/>
        <rFont val="Arial"/>
        <family val="2"/>
      </rPr>
      <t>588,27</t>
    </r>
  </si>
  <si>
    <r>
      <rPr>
        <sz val="7"/>
        <rFont val="Arial"/>
        <family val="2"/>
      </rPr>
      <t>147,63</t>
    </r>
  </si>
  <si>
    <t>Saída d''água concreto armado DP-1 c/ caiação</t>
  </si>
  <si>
    <r>
      <rPr>
        <sz val="7"/>
        <rFont val="Arial"/>
        <family val="2"/>
      </rPr>
      <t>398,75</t>
    </r>
  </si>
  <si>
    <t>Saída d''água concreto p/ aterro c/ caiação (SDA-01)</t>
  </si>
  <si>
    <r>
      <rPr>
        <sz val="7"/>
        <rFont val="Arial"/>
        <family val="2"/>
      </rPr>
      <t>1.950,57</t>
    </r>
  </si>
  <si>
    <t>Saída d''água concreto p/ aterro c/ caiação (SDA-02)</t>
  </si>
  <si>
    <r>
      <rPr>
        <sz val="7"/>
        <rFont val="Arial"/>
        <family val="2"/>
      </rPr>
      <t>2.330,68</t>
    </r>
  </si>
  <si>
    <t>Saída d''água concreto p/ corte c/ caiação (SDC-01)</t>
  </si>
  <si>
    <r>
      <rPr>
        <sz val="7"/>
        <rFont val="Arial"/>
        <family val="2"/>
      </rPr>
      <t>992,23</t>
    </r>
  </si>
  <si>
    <r>
      <rPr>
        <sz val="7"/>
        <rFont val="Arial"/>
        <family val="2"/>
      </rPr>
      <t>119,18</t>
    </r>
  </si>
  <si>
    <r>
      <rPr>
        <sz val="7"/>
        <rFont val="Arial"/>
        <family val="2"/>
      </rPr>
      <t>124,66</t>
    </r>
  </si>
  <si>
    <r>
      <rPr>
        <sz val="7"/>
        <rFont val="Arial"/>
        <family val="2"/>
      </rPr>
      <t>107,30</t>
    </r>
  </si>
  <si>
    <r>
      <rPr>
        <sz val="7"/>
        <rFont val="Arial"/>
        <family val="2"/>
      </rPr>
      <t>139,84</t>
    </r>
  </si>
  <si>
    <r>
      <rPr>
        <sz val="7"/>
        <rFont val="Arial"/>
        <family val="2"/>
      </rPr>
      <t>254,37</t>
    </r>
  </si>
  <si>
    <r>
      <rPr>
        <sz val="7"/>
        <rFont val="Arial"/>
        <family val="2"/>
      </rPr>
      <t>133,74</t>
    </r>
  </si>
  <si>
    <r>
      <rPr>
        <sz val="7"/>
        <rFont val="Arial"/>
        <family val="2"/>
      </rPr>
      <t>116,74</t>
    </r>
  </si>
  <si>
    <r>
      <rPr>
        <sz val="7"/>
        <rFont val="Arial"/>
        <family val="2"/>
      </rPr>
      <t>87,00</t>
    </r>
  </si>
  <si>
    <r>
      <rPr>
        <sz val="7"/>
        <rFont val="Arial"/>
        <family val="2"/>
      </rPr>
      <t>351,12</t>
    </r>
  </si>
  <si>
    <r>
      <rPr>
        <sz val="7"/>
        <rFont val="Arial"/>
        <family val="2"/>
      </rPr>
      <t>765,98</t>
    </r>
  </si>
  <si>
    <r>
      <rPr>
        <sz val="7"/>
        <rFont val="Arial"/>
        <family val="2"/>
      </rPr>
      <t>63,79</t>
    </r>
  </si>
  <si>
    <r>
      <rPr>
        <sz val="7"/>
        <rFont val="Arial"/>
        <family val="2"/>
      </rPr>
      <t>89,56</t>
    </r>
  </si>
  <si>
    <r>
      <rPr>
        <sz val="7"/>
        <rFont val="Arial"/>
        <family val="2"/>
      </rPr>
      <t>85,47</t>
    </r>
  </si>
  <si>
    <r>
      <rPr>
        <sz val="7"/>
        <rFont val="Arial"/>
        <family val="2"/>
      </rPr>
      <t>479,69</t>
    </r>
  </si>
  <si>
    <r>
      <rPr>
        <sz val="7"/>
        <rFont val="Arial"/>
        <family val="2"/>
      </rPr>
      <t>32,38</t>
    </r>
  </si>
  <si>
    <r>
      <rPr>
        <sz val="7"/>
        <rFont val="Arial"/>
        <family val="2"/>
      </rPr>
      <t>43,81</t>
    </r>
  </si>
  <si>
    <r>
      <rPr>
        <sz val="7"/>
        <rFont val="Arial"/>
        <family val="2"/>
      </rPr>
      <t>464,26</t>
    </r>
  </si>
  <si>
    <r>
      <rPr>
        <sz val="7"/>
        <rFont val="Arial"/>
        <family val="2"/>
      </rPr>
      <t>610,86</t>
    </r>
  </si>
  <si>
    <r>
      <rPr>
        <sz val="7"/>
        <rFont val="Arial"/>
        <family val="2"/>
      </rPr>
      <t>32,72</t>
    </r>
  </si>
  <si>
    <r>
      <rPr>
        <sz val="7"/>
        <rFont val="Arial"/>
        <family val="2"/>
      </rPr>
      <t>80,20</t>
    </r>
  </si>
  <si>
    <r>
      <rPr>
        <sz val="7"/>
        <rFont val="Arial"/>
        <family val="2"/>
      </rPr>
      <t>60,84</t>
    </r>
  </si>
  <si>
    <r>
      <rPr>
        <sz val="7"/>
        <rFont val="Arial"/>
        <family val="2"/>
      </rPr>
      <t>16,16</t>
    </r>
  </si>
  <si>
    <r>
      <rPr>
        <sz val="7"/>
        <rFont val="Arial"/>
        <family val="2"/>
      </rPr>
      <t>252,46</t>
    </r>
  </si>
  <si>
    <r>
      <rPr>
        <sz val="7"/>
        <rFont val="Arial"/>
        <family val="2"/>
      </rPr>
      <t>24,29</t>
    </r>
  </si>
  <si>
    <r>
      <rPr>
        <sz val="7"/>
        <rFont val="Arial"/>
        <family val="2"/>
      </rPr>
      <t>240,69</t>
    </r>
  </si>
  <si>
    <r>
      <rPr>
        <sz val="7"/>
        <rFont val="Arial"/>
        <family val="2"/>
      </rPr>
      <t>126,08</t>
    </r>
  </si>
  <si>
    <r>
      <rPr>
        <sz val="7"/>
        <rFont val="Arial"/>
        <family val="2"/>
      </rPr>
      <t>126,97</t>
    </r>
  </si>
  <si>
    <r>
      <rPr>
        <sz val="7"/>
        <rFont val="Arial"/>
        <family val="2"/>
      </rPr>
      <t>248,99</t>
    </r>
  </si>
  <si>
    <r>
      <rPr>
        <sz val="7"/>
        <rFont val="Arial"/>
        <family val="2"/>
      </rPr>
      <t>89,40</t>
    </r>
  </si>
  <si>
    <r>
      <rPr>
        <sz val="7"/>
        <rFont val="Arial"/>
        <family val="2"/>
      </rPr>
      <t>4,98</t>
    </r>
  </si>
  <si>
    <r>
      <rPr>
        <sz val="7"/>
        <rFont val="Arial"/>
        <family val="2"/>
      </rPr>
      <t>123,44</t>
    </r>
  </si>
  <si>
    <r>
      <rPr>
        <sz val="7"/>
        <rFont val="Arial"/>
        <family val="2"/>
      </rPr>
      <t>284,89</t>
    </r>
  </si>
  <si>
    <r>
      <rPr>
        <sz val="7"/>
        <rFont val="Arial"/>
        <family val="2"/>
      </rPr>
      <t>48,40</t>
    </r>
  </si>
  <si>
    <r>
      <rPr>
        <sz val="7"/>
        <rFont val="Arial"/>
        <family val="2"/>
      </rPr>
      <t>102,07</t>
    </r>
  </si>
  <si>
    <r>
      <rPr>
        <sz val="7"/>
        <rFont val="Arial"/>
        <family val="2"/>
      </rPr>
      <t>0,00</t>
    </r>
  </si>
  <si>
    <r>
      <rPr>
        <sz val="7"/>
        <rFont val="Arial"/>
        <family val="2"/>
      </rPr>
      <t>5.863,75</t>
    </r>
  </si>
  <si>
    <r>
      <rPr>
        <sz val="7"/>
        <rFont val="Arial"/>
        <family val="2"/>
      </rPr>
      <t>4.183,57</t>
    </r>
  </si>
  <si>
    <r>
      <rPr>
        <sz val="7"/>
        <rFont val="Arial"/>
        <family val="2"/>
      </rPr>
      <t>5.578,44</t>
    </r>
  </si>
  <si>
    <r>
      <rPr>
        <sz val="7"/>
        <rFont val="Arial"/>
        <family val="2"/>
      </rPr>
      <t>72.220,00</t>
    </r>
  </si>
  <si>
    <r>
      <rPr>
        <sz val="7"/>
        <rFont val="Arial"/>
        <family val="2"/>
      </rPr>
      <t>3.943,98</t>
    </r>
  </si>
  <si>
    <r>
      <rPr>
        <sz val="7"/>
        <rFont val="Arial"/>
        <family val="2"/>
      </rPr>
      <t>4.324,91</t>
    </r>
  </si>
  <si>
    <r>
      <rPr>
        <sz val="7"/>
        <rFont val="Arial"/>
        <family val="2"/>
      </rPr>
      <t>3.446,03</t>
    </r>
  </si>
  <si>
    <r>
      <rPr>
        <sz val="7"/>
        <rFont val="Arial"/>
        <family val="2"/>
      </rPr>
      <t>4.005,02</t>
    </r>
  </si>
  <si>
    <r>
      <rPr>
        <sz val="7"/>
        <rFont val="Arial"/>
        <family val="2"/>
      </rPr>
      <t>3.097,30</t>
    </r>
  </si>
  <si>
    <r>
      <rPr>
        <sz val="7"/>
        <rFont val="Arial"/>
        <family val="2"/>
      </rPr>
      <t>3.835,87</t>
    </r>
  </si>
  <si>
    <r>
      <rPr>
        <sz val="7"/>
        <rFont val="Arial"/>
        <family val="2"/>
      </rPr>
      <t>4.239,21</t>
    </r>
  </si>
  <si>
    <r>
      <rPr>
        <sz val="7"/>
        <rFont val="Arial"/>
        <family val="2"/>
      </rPr>
      <t>21.141,64</t>
    </r>
  </si>
  <si>
    <r>
      <rPr>
        <sz val="7"/>
        <rFont val="Arial"/>
        <family val="2"/>
      </rPr>
      <t>16.072,91</t>
    </r>
  </si>
  <si>
    <r>
      <rPr>
        <sz val="7"/>
        <rFont val="Arial"/>
        <family val="2"/>
      </rPr>
      <t>132,40</t>
    </r>
  </si>
  <si>
    <r>
      <rPr>
        <sz val="7"/>
        <rFont val="Arial"/>
        <family val="2"/>
      </rPr>
      <t>3.150,14</t>
    </r>
  </si>
  <si>
    <r>
      <rPr>
        <sz val="7"/>
        <rFont val="Arial"/>
        <family val="2"/>
      </rPr>
      <t>48,83</t>
    </r>
  </si>
  <si>
    <r>
      <rPr>
        <sz val="7"/>
        <rFont val="Arial"/>
        <family val="2"/>
      </rPr>
      <t>10,05</t>
    </r>
  </si>
  <si>
    <r>
      <rPr>
        <sz val="7"/>
        <rFont val="Arial"/>
        <family val="2"/>
      </rPr>
      <t>13,70</t>
    </r>
  </si>
  <si>
    <r>
      <rPr>
        <sz val="7"/>
        <rFont val="Arial"/>
        <family val="2"/>
      </rPr>
      <t>11,78</t>
    </r>
  </si>
  <si>
    <r>
      <rPr>
        <sz val="7"/>
        <rFont val="Arial"/>
        <family val="2"/>
      </rPr>
      <t>13,99</t>
    </r>
  </si>
  <si>
    <r>
      <rPr>
        <sz val="7"/>
        <rFont val="Arial"/>
        <family val="2"/>
      </rPr>
      <t>611,28</t>
    </r>
  </si>
  <si>
    <r>
      <rPr>
        <sz val="7"/>
        <rFont val="Arial"/>
        <family val="2"/>
      </rPr>
      <t>1.412,30</t>
    </r>
  </si>
  <si>
    <r>
      <rPr>
        <sz val="7"/>
        <rFont val="Arial"/>
        <family val="2"/>
      </rPr>
      <t>65,56</t>
    </r>
  </si>
  <si>
    <r>
      <rPr>
        <sz val="7"/>
        <rFont val="Arial"/>
        <family val="2"/>
      </rPr>
      <t>136,53</t>
    </r>
  </si>
  <si>
    <r>
      <rPr>
        <sz val="7"/>
        <rFont val="Arial"/>
        <family val="2"/>
      </rPr>
      <t>25,76</t>
    </r>
  </si>
  <si>
    <r>
      <rPr>
        <sz val="7"/>
        <rFont val="Arial"/>
        <family val="2"/>
      </rPr>
      <t>37,51</t>
    </r>
  </si>
  <si>
    <r>
      <rPr>
        <sz val="7"/>
        <rFont val="Arial"/>
        <family val="2"/>
      </rPr>
      <t>27,75</t>
    </r>
  </si>
  <si>
    <r>
      <rPr>
        <sz val="7"/>
        <rFont val="Arial"/>
        <family val="2"/>
      </rPr>
      <t>27,06</t>
    </r>
  </si>
  <si>
    <r>
      <rPr>
        <sz val="7"/>
        <rFont val="Arial"/>
        <family val="2"/>
      </rPr>
      <t>40,76</t>
    </r>
  </si>
  <si>
    <r>
      <rPr>
        <sz val="7"/>
        <rFont val="Arial"/>
        <family val="2"/>
      </rPr>
      <t>69,76</t>
    </r>
  </si>
  <si>
    <r>
      <rPr>
        <sz val="7"/>
        <rFont val="Arial"/>
        <family val="2"/>
      </rPr>
      <t>44,00</t>
    </r>
  </si>
  <si>
    <r>
      <rPr>
        <sz val="7"/>
        <rFont val="Arial"/>
        <family val="2"/>
      </rPr>
      <t>43,32</t>
    </r>
  </si>
  <si>
    <r>
      <rPr>
        <sz val="7"/>
        <rFont val="Arial"/>
        <family val="2"/>
      </rPr>
      <t>25,68</t>
    </r>
  </si>
  <si>
    <r>
      <rPr>
        <sz val="7"/>
        <rFont val="Arial"/>
        <family val="2"/>
      </rPr>
      <t>749,07</t>
    </r>
  </si>
  <si>
    <r>
      <rPr>
        <sz val="7"/>
        <rFont val="Arial"/>
        <family val="2"/>
      </rPr>
      <t>83,88</t>
    </r>
  </si>
  <si>
    <r>
      <rPr>
        <sz val="7"/>
        <rFont val="Arial"/>
        <family val="2"/>
      </rPr>
      <t>3,74</t>
    </r>
  </si>
  <si>
    <r>
      <rPr>
        <sz val="7"/>
        <rFont val="Arial"/>
        <family val="2"/>
      </rPr>
      <t>68,82</t>
    </r>
  </si>
  <si>
    <t>Descida d''água em madeira e pedra de mão, tudo incluído</t>
  </si>
  <si>
    <r>
      <rPr>
        <sz val="7"/>
        <rFont val="Arial"/>
        <family val="2"/>
      </rPr>
      <t>776,34</t>
    </r>
  </si>
  <si>
    <r>
      <rPr>
        <sz val="7"/>
        <rFont val="Arial"/>
        <family val="2"/>
      </rPr>
      <t>6,75</t>
    </r>
  </si>
  <si>
    <r>
      <rPr>
        <sz val="7"/>
        <rFont val="Arial"/>
        <family val="2"/>
      </rPr>
      <t>93,72</t>
    </r>
  </si>
  <si>
    <r>
      <rPr>
        <sz val="7"/>
        <rFont val="Arial"/>
        <family val="2"/>
      </rPr>
      <t>149,13</t>
    </r>
  </si>
  <si>
    <r>
      <rPr>
        <sz val="7"/>
        <rFont val="Arial"/>
        <family val="2"/>
      </rPr>
      <t>78,48</t>
    </r>
  </si>
  <si>
    <r>
      <rPr>
        <sz val="7"/>
        <rFont val="Arial"/>
        <family val="2"/>
      </rPr>
      <t>52,68</t>
    </r>
  </si>
  <si>
    <r>
      <rPr>
        <sz val="7"/>
        <rFont val="Arial"/>
        <family val="2"/>
      </rPr>
      <t>176,59</t>
    </r>
  </si>
  <si>
    <r>
      <rPr>
        <sz val="7"/>
        <rFont val="Arial"/>
        <family val="2"/>
      </rPr>
      <t>131,54</t>
    </r>
  </si>
  <si>
    <r>
      <rPr>
        <sz val="7"/>
        <rFont val="Arial"/>
        <family val="2"/>
      </rPr>
      <t>130,65</t>
    </r>
  </si>
  <si>
    <r>
      <rPr>
        <sz val="7"/>
        <rFont val="Arial"/>
        <family val="2"/>
      </rPr>
      <t>12.491,79</t>
    </r>
  </si>
  <si>
    <r>
      <rPr>
        <sz val="7"/>
        <rFont val="Arial"/>
        <family val="2"/>
      </rPr>
      <t>18.519,01</t>
    </r>
  </si>
  <si>
    <r>
      <rPr>
        <sz val="7"/>
        <rFont val="Arial"/>
        <family val="2"/>
      </rPr>
      <t>5.446,68</t>
    </r>
  </si>
  <si>
    <r>
      <rPr>
        <sz val="7"/>
        <rFont val="Arial"/>
        <family val="2"/>
      </rPr>
      <t>122,93</t>
    </r>
  </si>
  <si>
    <r>
      <rPr>
        <sz val="7"/>
        <rFont val="Arial"/>
        <family val="2"/>
      </rPr>
      <t>129,25</t>
    </r>
  </si>
  <si>
    <r>
      <rPr>
        <sz val="7"/>
        <rFont val="Arial"/>
        <family val="2"/>
      </rPr>
      <t>54,01</t>
    </r>
  </si>
  <si>
    <r>
      <rPr>
        <sz val="7"/>
        <rFont val="Arial"/>
        <family val="2"/>
      </rPr>
      <t>54,74</t>
    </r>
  </si>
  <si>
    <r>
      <rPr>
        <sz val="7"/>
        <rFont val="Arial"/>
        <family val="2"/>
      </rPr>
      <t>44,56</t>
    </r>
  </si>
  <si>
    <r>
      <rPr>
        <sz val="7"/>
        <rFont val="Arial"/>
        <family val="2"/>
      </rPr>
      <t>25,37</t>
    </r>
  </si>
  <si>
    <r>
      <rPr>
        <sz val="7"/>
        <rFont val="Arial"/>
        <family val="2"/>
      </rPr>
      <t>15,51</t>
    </r>
  </si>
  <si>
    <r>
      <rPr>
        <sz val="7"/>
        <rFont val="Arial"/>
        <family val="2"/>
      </rPr>
      <t>4.294,50</t>
    </r>
  </si>
  <si>
    <r>
      <rPr>
        <sz val="7"/>
        <rFont val="Arial"/>
        <family val="2"/>
      </rPr>
      <t>3.140,70</t>
    </r>
  </si>
  <si>
    <r>
      <rPr>
        <sz val="7"/>
        <rFont val="Arial"/>
        <family val="2"/>
      </rPr>
      <t>3.414,39</t>
    </r>
  </si>
  <si>
    <r>
      <rPr>
        <sz val="7"/>
        <rFont val="Arial"/>
        <family val="2"/>
      </rPr>
      <t>3.269,80</t>
    </r>
  </si>
  <si>
    <r>
      <rPr>
        <sz val="7"/>
        <rFont val="Arial"/>
        <family val="2"/>
      </rPr>
      <t>84,06</t>
    </r>
  </si>
  <si>
    <r>
      <rPr>
        <sz val="7"/>
        <rFont val="Arial"/>
        <family val="2"/>
      </rPr>
      <t>65,24</t>
    </r>
  </si>
  <si>
    <r>
      <rPr>
        <sz val="7"/>
        <rFont val="Arial"/>
        <family val="2"/>
      </rPr>
      <t>28,81</t>
    </r>
  </si>
  <si>
    <r>
      <rPr>
        <sz val="7"/>
        <rFont val="Arial"/>
        <family val="2"/>
      </rPr>
      <t>157,12</t>
    </r>
  </si>
  <si>
    <r>
      <rPr>
        <sz val="7"/>
        <rFont val="Arial"/>
        <family val="2"/>
      </rPr>
      <t>528,89</t>
    </r>
  </si>
  <si>
    <r>
      <rPr>
        <sz val="7"/>
        <rFont val="Arial"/>
        <family val="2"/>
      </rPr>
      <t>5.093,51</t>
    </r>
  </si>
  <si>
    <r>
      <rPr>
        <sz val="7"/>
        <rFont val="Arial"/>
        <family val="2"/>
      </rPr>
      <t>294,66</t>
    </r>
  </si>
  <si>
    <r>
      <rPr>
        <sz val="7"/>
        <rFont val="Arial"/>
        <family val="2"/>
      </rPr>
      <t>176,52</t>
    </r>
  </si>
  <si>
    <r>
      <rPr>
        <sz val="7"/>
        <rFont val="Arial"/>
        <family val="2"/>
      </rPr>
      <t>213,83</t>
    </r>
  </si>
  <si>
    <r>
      <rPr>
        <sz val="7"/>
        <rFont val="Arial"/>
        <family val="2"/>
      </rPr>
      <t>136,26</t>
    </r>
  </si>
  <si>
    <r>
      <rPr>
        <sz val="7"/>
        <rFont val="Arial"/>
        <family val="2"/>
      </rPr>
      <t>32,37</t>
    </r>
  </si>
  <si>
    <r>
      <rPr>
        <sz val="7"/>
        <rFont val="Arial"/>
        <family val="2"/>
      </rPr>
      <t>30,87</t>
    </r>
  </si>
  <si>
    <r>
      <rPr>
        <sz val="7"/>
        <rFont val="Arial"/>
        <family val="2"/>
      </rPr>
      <t>26,42</t>
    </r>
  </si>
  <si>
    <r>
      <rPr>
        <sz val="7"/>
        <rFont val="Arial"/>
        <family val="2"/>
      </rPr>
      <t>2,44</t>
    </r>
  </si>
  <si>
    <r>
      <rPr>
        <sz val="7"/>
        <rFont val="Arial"/>
        <family val="2"/>
      </rPr>
      <t>11,72</t>
    </r>
  </si>
  <si>
    <r>
      <rPr>
        <sz val="7"/>
        <rFont val="Arial"/>
        <family val="2"/>
      </rPr>
      <t>4,78</t>
    </r>
  </si>
  <si>
    <r>
      <rPr>
        <sz val="7"/>
        <rFont val="Arial"/>
        <family val="2"/>
      </rPr>
      <t>11,13</t>
    </r>
  </si>
  <si>
    <r>
      <rPr>
        <sz val="7"/>
        <rFont val="Arial"/>
        <family val="2"/>
      </rPr>
      <t>8,91</t>
    </r>
  </si>
  <si>
    <r>
      <rPr>
        <sz val="7"/>
        <rFont val="Arial"/>
        <family val="2"/>
      </rPr>
      <t>85,91</t>
    </r>
  </si>
  <si>
    <r>
      <rPr>
        <sz val="7"/>
        <rFont val="Arial"/>
        <family val="2"/>
      </rPr>
      <t>63,41</t>
    </r>
  </si>
  <si>
    <r>
      <rPr>
        <sz val="7"/>
        <rFont val="Arial"/>
        <family val="2"/>
      </rPr>
      <t>5.497,17</t>
    </r>
  </si>
  <si>
    <r>
      <rPr>
        <sz val="7"/>
        <rFont val="Arial"/>
        <family val="2"/>
      </rPr>
      <t>25,87</t>
    </r>
  </si>
  <si>
    <r>
      <rPr>
        <sz val="7"/>
        <rFont val="Arial"/>
        <family val="2"/>
      </rPr>
      <t>31,55</t>
    </r>
  </si>
  <si>
    <r>
      <rPr>
        <sz val="7"/>
        <rFont val="Arial"/>
        <family val="2"/>
      </rPr>
      <t>189,32</t>
    </r>
  </si>
  <si>
    <r>
      <rPr>
        <sz val="7"/>
        <rFont val="Arial"/>
        <family val="2"/>
      </rPr>
      <t>675,94</t>
    </r>
  </si>
  <si>
    <r>
      <rPr>
        <sz val="7"/>
        <rFont val="Arial"/>
        <family val="2"/>
      </rPr>
      <t>103,67</t>
    </r>
  </si>
  <si>
    <r>
      <rPr>
        <sz val="7"/>
        <rFont val="Arial"/>
        <family val="2"/>
      </rPr>
      <t>2.971,67</t>
    </r>
  </si>
  <si>
    <r>
      <rPr>
        <sz val="7"/>
        <rFont val="Arial"/>
        <family val="2"/>
      </rPr>
      <t>11,29</t>
    </r>
  </si>
  <si>
    <r>
      <rPr>
        <sz val="7"/>
        <rFont val="Arial"/>
        <family val="2"/>
      </rPr>
      <t>111,91</t>
    </r>
  </si>
  <si>
    <r>
      <rPr>
        <sz val="7"/>
        <rFont val="Arial"/>
        <family val="2"/>
      </rPr>
      <t>13.957,57</t>
    </r>
  </si>
  <si>
    <r>
      <rPr>
        <sz val="7"/>
        <rFont val="Arial"/>
        <family val="2"/>
      </rPr>
      <t>15.492,70</t>
    </r>
  </si>
  <si>
    <r>
      <rPr>
        <sz val="7"/>
        <rFont val="Arial"/>
        <family val="2"/>
      </rPr>
      <t>642,59</t>
    </r>
  </si>
  <si>
    <r>
      <rPr>
        <sz val="7"/>
        <rFont val="Arial"/>
        <family val="2"/>
      </rPr>
      <t>615,20</t>
    </r>
  </si>
  <si>
    <r>
      <rPr>
        <sz val="7"/>
        <rFont val="Arial"/>
        <family val="2"/>
      </rPr>
      <t>1.220,57</t>
    </r>
  </si>
  <si>
    <r>
      <rPr>
        <sz val="7"/>
        <rFont val="Arial"/>
        <family val="2"/>
      </rPr>
      <t>56,60</t>
    </r>
  </si>
  <si>
    <r>
      <rPr>
        <sz val="7"/>
        <rFont val="Arial"/>
        <family val="2"/>
      </rPr>
      <t>3.227,23</t>
    </r>
  </si>
  <si>
    <r>
      <rPr>
        <sz val="7"/>
        <rFont val="Arial"/>
        <family val="2"/>
      </rPr>
      <t>2.219,89</t>
    </r>
  </si>
  <si>
    <r>
      <rPr>
        <sz val="7"/>
        <rFont val="Arial"/>
        <family val="2"/>
      </rPr>
      <t>3.119,73</t>
    </r>
  </si>
  <si>
    <r>
      <rPr>
        <sz val="7"/>
        <rFont val="Arial"/>
        <family val="2"/>
      </rPr>
      <t>4.708,92</t>
    </r>
  </si>
  <si>
    <r>
      <rPr>
        <sz val="7"/>
        <rFont val="Arial"/>
        <family val="2"/>
      </rPr>
      <t>521,97</t>
    </r>
  </si>
  <si>
    <r>
      <rPr>
        <sz val="7"/>
        <rFont val="Arial"/>
        <family val="2"/>
      </rPr>
      <t>305,74</t>
    </r>
  </si>
  <si>
    <r>
      <rPr>
        <sz val="7"/>
        <rFont val="Arial"/>
        <family val="2"/>
      </rPr>
      <t>13,26</t>
    </r>
  </si>
  <si>
    <r>
      <rPr>
        <sz val="7"/>
        <rFont val="Arial"/>
        <family val="2"/>
      </rPr>
      <t>105,21</t>
    </r>
  </si>
  <si>
    <r>
      <rPr>
        <sz val="7"/>
        <rFont val="Arial"/>
        <family val="2"/>
      </rPr>
      <t>774,58</t>
    </r>
  </si>
  <si>
    <r>
      <rPr>
        <sz val="7"/>
        <rFont val="Arial"/>
        <family val="2"/>
      </rPr>
      <t>19,17</t>
    </r>
  </si>
  <si>
    <r>
      <rPr>
        <sz val="7"/>
        <rFont val="Arial"/>
        <family val="2"/>
      </rPr>
      <t>24,42</t>
    </r>
  </si>
  <si>
    <r>
      <rPr>
        <sz val="7"/>
        <rFont val="Arial"/>
        <family val="2"/>
      </rPr>
      <t>29,68</t>
    </r>
  </si>
  <si>
    <r>
      <rPr>
        <sz val="7"/>
        <rFont val="Arial"/>
        <family val="2"/>
      </rPr>
      <t>55,45</t>
    </r>
  </si>
  <si>
    <r>
      <rPr>
        <sz val="7"/>
        <rFont val="Arial"/>
        <family val="2"/>
      </rPr>
      <t>36,04</t>
    </r>
  </si>
  <si>
    <r>
      <rPr>
        <sz val="7"/>
        <rFont val="Arial"/>
        <family val="2"/>
      </rPr>
      <t>785,51</t>
    </r>
  </si>
  <si>
    <r>
      <rPr>
        <sz val="7"/>
        <rFont val="Arial"/>
        <family val="2"/>
      </rPr>
      <t>901,98</t>
    </r>
  </si>
  <si>
    <r>
      <rPr>
        <sz val="7"/>
        <rFont val="Arial"/>
        <family val="2"/>
      </rPr>
      <t>983,78</t>
    </r>
  </si>
  <si>
    <r>
      <rPr>
        <sz val="7"/>
        <rFont val="Arial"/>
        <family val="2"/>
      </rPr>
      <t>299,76</t>
    </r>
  </si>
  <si>
    <r>
      <rPr>
        <sz val="7"/>
        <rFont val="Arial"/>
        <family val="2"/>
      </rPr>
      <t>117,61</t>
    </r>
  </si>
  <si>
    <r>
      <rPr>
        <sz val="7"/>
        <rFont val="Arial"/>
        <family val="2"/>
      </rPr>
      <t>31,90</t>
    </r>
  </si>
  <si>
    <r>
      <rPr>
        <sz val="7"/>
        <rFont val="Arial"/>
        <family val="2"/>
      </rPr>
      <t>36,09</t>
    </r>
  </si>
  <si>
    <r>
      <rPr>
        <sz val="7"/>
        <rFont val="Arial"/>
        <family val="2"/>
      </rPr>
      <t>89,44</t>
    </r>
  </si>
  <si>
    <r>
      <rPr>
        <sz val="7"/>
        <rFont val="Arial"/>
        <family val="2"/>
      </rPr>
      <t>91,86</t>
    </r>
  </si>
  <si>
    <r>
      <rPr>
        <sz val="7"/>
        <rFont val="Arial"/>
        <family val="2"/>
      </rPr>
      <t>30,43</t>
    </r>
  </si>
  <si>
    <r>
      <rPr>
        <sz val="7"/>
        <rFont val="Arial"/>
        <family val="2"/>
      </rPr>
      <t>3.409,67</t>
    </r>
  </si>
  <si>
    <r>
      <rPr>
        <sz val="7"/>
        <rFont val="Arial"/>
        <family val="2"/>
      </rPr>
      <t>11.210,14</t>
    </r>
  </si>
  <si>
    <r>
      <rPr>
        <sz val="7"/>
        <rFont val="Arial"/>
        <family val="2"/>
      </rPr>
      <t>2,88</t>
    </r>
  </si>
  <si>
    <r>
      <rPr>
        <sz val="7"/>
        <rFont val="Arial"/>
        <family val="2"/>
      </rPr>
      <t>255,60</t>
    </r>
  </si>
  <si>
    <r>
      <rPr>
        <sz val="7"/>
        <rFont val="Arial"/>
        <family val="2"/>
      </rPr>
      <t>61,32</t>
    </r>
  </si>
  <si>
    <r>
      <rPr>
        <sz val="7"/>
        <rFont val="Arial"/>
        <family val="2"/>
      </rPr>
      <t>2.200,39</t>
    </r>
  </si>
  <si>
    <r>
      <rPr>
        <sz val="7"/>
        <rFont val="Arial"/>
        <family val="2"/>
      </rPr>
      <t>3.680,26</t>
    </r>
  </si>
  <si>
    <r>
      <rPr>
        <sz val="7"/>
        <rFont val="Arial"/>
        <family val="2"/>
      </rPr>
      <t>20,00</t>
    </r>
  </si>
  <si>
    <r>
      <rPr>
        <sz val="7"/>
        <rFont val="Arial"/>
        <family val="2"/>
      </rPr>
      <t>25,23</t>
    </r>
  </si>
  <si>
    <r>
      <rPr>
        <sz val="7"/>
        <rFont val="Arial"/>
        <family val="2"/>
      </rPr>
      <t>156,32</t>
    </r>
  </si>
  <si>
    <r>
      <rPr>
        <sz val="7"/>
        <rFont val="Arial"/>
        <family val="2"/>
      </rPr>
      <t>9,95</t>
    </r>
  </si>
  <si>
    <r>
      <rPr>
        <sz val="7"/>
        <rFont val="Arial"/>
        <family val="2"/>
      </rPr>
      <t>4,74</t>
    </r>
  </si>
  <si>
    <r>
      <rPr>
        <sz val="7"/>
        <rFont val="Arial"/>
        <family val="2"/>
      </rPr>
      <t>12,18</t>
    </r>
  </si>
  <si>
    <r>
      <rPr>
        <sz val="7"/>
        <rFont val="Arial"/>
        <family val="2"/>
      </rPr>
      <t>780,01</t>
    </r>
  </si>
  <si>
    <r>
      <rPr>
        <sz val="7"/>
        <rFont val="Arial"/>
        <family val="2"/>
      </rPr>
      <t>758,15</t>
    </r>
  </si>
  <si>
    <r>
      <rPr>
        <sz val="7"/>
        <rFont val="Arial"/>
        <family val="2"/>
      </rPr>
      <t>8,84</t>
    </r>
  </si>
  <si>
    <r>
      <rPr>
        <sz val="7"/>
        <rFont val="Arial"/>
        <family val="2"/>
      </rPr>
      <t>1,09</t>
    </r>
  </si>
  <si>
    <r>
      <rPr>
        <sz val="7"/>
        <rFont val="Arial"/>
        <family val="2"/>
      </rPr>
      <t>2,47</t>
    </r>
  </si>
  <si>
    <r>
      <rPr>
        <sz val="7"/>
        <rFont val="Arial"/>
        <family val="2"/>
      </rPr>
      <t>203,28</t>
    </r>
  </si>
  <si>
    <r>
      <rPr>
        <sz val="7"/>
        <rFont val="Arial"/>
        <family val="2"/>
      </rPr>
      <t>17,94</t>
    </r>
  </si>
  <si>
    <r>
      <rPr>
        <sz val="7"/>
        <rFont val="Arial"/>
        <family val="2"/>
      </rPr>
      <t>9,84</t>
    </r>
  </si>
  <si>
    <r>
      <rPr>
        <sz val="7"/>
        <rFont val="Arial"/>
        <family val="2"/>
      </rPr>
      <t>1,86</t>
    </r>
  </si>
  <si>
    <r>
      <rPr>
        <sz val="7"/>
        <rFont val="Arial"/>
        <family val="2"/>
      </rPr>
      <t>44,59</t>
    </r>
  </si>
  <si>
    <r>
      <rPr>
        <sz val="7"/>
        <rFont val="Arial"/>
        <family val="2"/>
      </rPr>
      <t>173,09</t>
    </r>
  </si>
  <si>
    <r>
      <rPr>
        <sz val="7"/>
        <rFont val="Arial"/>
        <family val="2"/>
      </rPr>
      <t>15,30</t>
    </r>
  </si>
  <si>
    <r>
      <rPr>
        <sz val="7"/>
        <rFont val="Arial"/>
        <family val="2"/>
      </rPr>
      <t>145,83</t>
    </r>
  </si>
  <si>
    <r>
      <rPr>
        <sz val="7"/>
        <rFont val="Arial"/>
        <family val="2"/>
      </rPr>
      <t>111,62</t>
    </r>
  </si>
  <si>
    <r>
      <rPr>
        <sz val="7"/>
        <rFont val="Arial"/>
        <family val="2"/>
      </rPr>
      <t>101,39</t>
    </r>
  </si>
  <si>
    <r>
      <rPr>
        <sz val="7"/>
        <rFont val="Arial"/>
        <family val="2"/>
      </rPr>
      <t>65,85</t>
    </r>
  </si>
  <si>
    <r>
      <rPr>
        <sz val="7"/>
        <rFont val="Arial"/>
        <family val="2"/>
      </rPr>
      <t>4,15</t>
    </r>
  </si>
  <si>
    <r>
      <rPr>
        <sz val="7"/>
        <rFont val="Arial"/>
        <family val="2"/>
      </rPr>
      <t>3,55</t>
    </r>
  </si>
  <si>
    <r>
      <rPr>
        <sz val="7"/>
        <rFont val="Arial"/>
        <family val="2"/>
      </rPr>
      <t>8,50</t>
    </r>
  </si>
  <si>
    <r>
      <rPr>
        <sz val="7"/>
        <rFont val="Arial"/>
        <family val="2"/>
      </rPr>
      <t>143,68</t>
    </r>
  </si>
  <si>
    <r>
      <rPr>
        <sz val="7"/>
        <rFont val="Arial"/>
        <family val="2"/>
      </rPr>
      <t>1.101,72</t>
    </r>
  </si>
  <si>
    <r>
      <rPr>
        <sz val="7"/>
        <rFont val="Arial"/>
        <family val="2"/>
      </rPr>
      <t>403,90</t>
    </r>
  </si>
  <si>
    <r>
      <rPr>
        <sz val="7"/>
        <rFont val="Arial"/>
        <family val="2"/>
      </rPr>
      <t>170,24</t>
    </r>
  </si>
  <si>
    <r>
      <rPr>
        <sz val="7"/>
        <rFont val="Arial"/>
        <family val="2"/>
      </rPr>
      <t>518,14</t>
    </r>
  </si>
  <si>
    <r>
      <rPr>
        <sz val="7"/>
        <rFont val="Arial"/>
        <family val="2"/>
      </rPr>
      <t>439,37</t>
    </r>
  </si>
  <si>
    <r>
      <rPr>
        <sz val="7"/>
        <rFont val="Arial"/>
        <family val="2"/>
      </rPr>
      <t>4,83</t>
    </r>
  </si>
  <si>
    <r>
      <rPr>
        <sz val="7"/>
        <rFont val="Arial"/>
        <family val="2"/>
      </rPr>
      <t>39,04</t>
    </r>
  </si>
  <si>
    <r>
      <rPr>
        <sz val="7"/>
        <rFont val="Arial"/>
        <family val="2"/>
      </rPr>
      <t>0,18</t>
    </r>
  </si>
  <si>
    <r>
      <rPr>
        <sz val="7"/>
        <rFont val="Arial"/>
        <family val="2"/>
      </rPr>
      <t>53,79</t>
    </r>
  </si>
  <si>
    <r>
      <rPr>
        <sz val="7"/>
        <rFont val="Arial"/>
        <family val="2"/>
      </rPr>
      <t>611,66</t>
    </r>
  </si>
  <si>
    <r>
      <rPr>
        <sz val="7"/>
        <rFont val="Arial"/>
        <family val="2"/>
      </rPr>
      <t>18,25</t>
    </r>
  </si>
  <si>
    <r>
      <rPr>
        <sz val="7"/>
        <rFont val="Arial"/>
        <family val="2"/>
      </rPr>
      <t>64,02</t>
    </r>
  </si>
  <si>
    <r>
      <rPr>
        <sz val="7"/>
        <rFont val="Arial"/>
        <family val="2"/>
      </rPr>
      <t>680,01</t>
    </r>
  </si>
  <si>
    <r>
      <rPr>
        <sz val="7"/>
        <rFont val="Arial"/>
        <family val="2"/>
      </rPr>
      <t>2,73</t>
    </r>
  </si>
  <si>
    <r>
      <rPr>
        <sz val="7"/>
        <rFont val="Arial"/>
        <family val="2"/>
      </rPr>
      <t>2.469,33</t>
    </r>
  </si>
  <si>
    <r>
      <rPr>
        <sz val="7"/>
        <rFont val="Arial"/>
        <family val="2"/>
      </rPr>
      <t>1.094,37</t>
    </r>
  </si>
  <si>
    <r>
      <rPr>
        <sz val="7"/>
        <rFont val="Arial"/>
        <family val="2"/>
      </rPr>
      <t>428,82</t>
    </r>
  </si>
  <si>
    <r>
      <rPr>
        <sz val="7"/>
        <rFont val="Arial"/>
        <family val="2"/>
      </rPr>
      <t>11,82</t>
    </r>
  </si>
  <si>
    <r>
      <rPr>
        <sz val="7"/>
        <rFont val="Arial"/>
        <family val="2"/>
      </rPr>
      <t>182,39</t>
    </r>
  </si>
  <si>
    <r>
      <rPr>
        <sz val="7"/>
        <rFont val="Arial"/>
        <family val="2"/>
      </rPr>
      <t>48,45</t>
    </r>
  </si>
  <si>
    <r>
      <rPr>
        <sz val="7"/>
        <rFont val="Arial"/>
        <family val="2"/>
      </rPr>
      <t>1.018,98</t>
    </r>
  </si>
  <si>
    <r>
      <rPr>
        <sz val="7"/>
        <rFont val="Arial"/>
        <family val="2"/>
      </rPr>
      <t>63,47</t>
    </r>
  </si>
  <si>
    <r>
      <rPr>
        <sz val="7"/>
        <rFont val="Arial"/>
        <family val="2"/>
      </rPr>
      <t>133,23</t>
    </r>
  </si>
  <si>
    <r>
      <rPr>
        <sz val="7"/>
        <rFont val="Arial"/>
        <family val="2"/>
      </rPr>
      <t>1,04</t>
    </r>
  </si>
  <si>
    <r>
      <rPr>
        <sz val="7"/>
        <rFont val="Arial"/>
        <family val="2"/>
      </rPr>
      <t>0,30</t>
    </r>
  </si>
  <si>
    <r>
      <rPr>
        <sz val="7"/>
        <rFont val="Arial"/>
        <family val="2"/>
      </rPr>
      <t>133,21</t>
    </r>
  </si>
  <si>
    <r>
      <rPr>
        <sz val="7"/>
        <rFont val="Arial"/>
        <family val="2"/>
      </rPr>
      <t>23,38</t>
    </r>
  </si>
  <si>
    <r>
      <rPr>
        <sz val="7"/>
        <rFont val="Arial"/>
        <family val="2"/>
      </rPr>
      <t>952,25</t>
    </r>
  </si>
  <si>
    <r>
      <rPr>
        <sz val="7"/>
        <rFont val="Arial"/>
        <family val="2"/>
      </rPr>
      <t>54,08</t>
    </r>
  </si>
  <si>
    <r>
      <rPr>
        <sz val="7"/>
        <rFont val="Arial"/>
        <family val="2"/>
      </rPr>
      <t>19,87</t>
    </r>
  </si>
  <si>
    <r>
      <rPr>
        <sz val="7"/>
        <rFont val="Arial"/>
        <family val="2"/>
      </rPr>
      <t>25,95</t>
    </r>
  </si>
  <si>
    <r>
      <rPr>
        <sz val="7"/>
        <rFont val="Arial"/>
        <family val="2"/>
      </rPr>
      <t>129,85</t>
    </r>
  </si>
  <si>
    <r>
      <rPr>
        <sz val="7"/>
        <rFont val="Arial"/>
        <family val="2"/>
      </rPr>
      <t>14,36</t>
    </r>
  </si>
  <si>
    <r>
      <rPr>
        <sz val="7"/>
        <rFont val="Arial"/>
        <family val="2"/>
      </rPr>
      <t>9.905,06</t>
    </r>
  </si>
  <si>
    <r>
      <rPr>
        <sz val="7"/>
        <rFont val="Arial"/>
        <family val="2"/>
      </rPr>
      <t>236,00</t>
    </r>
  </si>
  <si>
    <r>
      <rPr>
        <sz val="7"/>
        <rFont val="Arial"/>
        <family val="2"/>
      </rPr>
      <t>1.054,54</t>
    </r>
  </si>
  <si>
    <r>
      <rPr>
        <sz val="7"/>
        <rFont val="Arial"/>
        <family val="2"/>
      </rPr>
      <t>123,29</t>
    </r>
  </si>
  <si>
    <r>
      <rPr>
        <sz val="7"/>
        <rFont val="Arial"/>
        <family val="2"/>
      </rPr>
      <t>277,65</t>
    </r>
  </si>
  <si>
    <r>
      <rPr>
        <sz val="7"/>
        <rFont val="Arial"/>
        <family val="2"/>
      </rPr>
      <t>433,77</t>
    </r>
  </si>
  <si>
    <r>
      <rPr>
        <sz val="7"/>
        <rFont val="Arial"/>
        <family val="2"/>
      </rPr>
      <t>793,63</t>
    </r>
  </si>
  <si>
    <r>
      <rPr>
        <sz val="7"/>
        <rFont val="Arial"/>
        <family val="2"/>
      </rPr>
      <t>726,55</t>
    </r>
  </si>
  <si>
    <r>
      <rPr>
        <sz val="7"/>
        <rFont val="Arial"/>
        <family val="2"/>
      </rPr>
      <t>1.228,04</t>
    </r>
  </si>
  <si>
    <r>
      <rPr>
        <sz val="7"/>
        <rFont val="Arial"/>
        <family val="2"/>
      </rPr>
      <t>1.362,21</t>
    </r>
  </si>
  <si>
    <r>
      <rPr>
        <sz val="7"/>
        <rFont val="Arial"/>
        <family val="2"/>
      </rPr>
      <t>298,57</t>
    </r>
  </si>
  <si>
    <r>
      <rPr>
        <sz val="7"/>
        <rFont val="Arial"/>
        <family val="2"/>
      </rPr>
      <t>603,75</t>
    </r>
  </si>
  <si>
    <r>
      <rPr>
        <sz val="7"/>
        <rFont val="Arial"/>
        <family val="2"/>
      </rPr>
      <t>220,69</t>
    </r>
  </si>
  <si>
    <r>
      <rPr>
        <sz val="7"/>
        <rFont val="Arial"/>
        <family val="2"/>
      </rPr>
      <t>364,50</t>
    </r>
  </si>
  <si>
    <r>
      <rPr>
        <sz val="7"/>
        <rFont val="Arial"/>
        <family val="2"/>
      </rPr>
      <t>280,38</t>
    </r>
  </si>
  <si>
    <r>
      <rPr>
        <sz val="7"/>
        <rFont val="Arial"/>
        <family val="2"/>
      </rPr>
      <t>227,80</t>
    </r>
  </si>
  <si>
    <r>
      <rPr>
        <sz val="7"/>
        <rFont val="Arial"/>
        <family val="2"/>
      </rPr>
      <t>212,62</t>
    </r>
  </si>
  <si>
    <r>
      <rPr>
        <sz val="7"/>
        <rFont val="Arial"/>
        <family val="2"/>
      </rPr>
      <t>1.748,18</t>
    </r>
  </si>
  <si>
    <r>
      <rPr>
        <sz val="7"/>
        <rFont val="Arial"/>
        <family val="2"/>
      </rPr>
      <t>198,70</t>
    </r>
  </si>
  <si>
    <r>
      <rPr>
        <sz val="7"/>
        <rFont val="Arial"/>
        <family val="2"/>
      </rPr>
      <t>35,98</t>
    </r>
  </si>
  <si>
    <r>
      <rPr>
        <sz val="7"/>
        <rFont val="Arial"/>
        <family val="2"/>
      </rPr>
      <t>1.397,88</t>
    </r>
  </si>
  <si>
    <r>
      <rPr>
        <sz val="7"/>
        <rFont val="Arial"/>
        <family val="2"/>
      </rPr>
      <t>1.291,16</t>
    </r>
  </si>
  <si>
    <r>
      <rPr>
        <sz val="7"/>
        <rFont val="Arial"/>
        <family val="2"/>
      </rPr>
      <t>107,65</t>
    </r>
  </si>
  <si>
    <r>
      <rPr>
        <sz val="7"/>
        <rFont val="Arial"/>
        <family val="2"/>
      </rPr>
      <t>130,49</t>
    </r>
  </si>
  <si>
    <r>
      <rPr>
        <sz val="7"/>
        <rFont val="Arial"/>
        <family val="2"/>
      </rPr>
      <t>22,88</t>
    </r>
  </si>
  <si>
    <r>
      <rPr>
        <sz val="7"/>
        <rFont val="Arial"/>
        <family val="2"/>
      </rPr>
      <t>59,74</t>
    </r>
  </si>
  <si>
    <r>
      <rPr>
        <sz val="7"/>
        <rFont val="Arial"/>
        <family val="2"/>
      </rPr>
      <t>64,61</t>
    </r>
  </si>
  <si>
    <r>
      <rPr>
        <sz val="7"/>
        <rFont val="Arial"/>
        <family val="2"/>
      </rPr>
      <t>701,64</t>
    </r>
  </si>
  <si>
    <r>
      <rPr>
        <sz val="7"/>
        <rFont val="Arial"/>
        <family val="2"/>
      </rPr>
      <t>725,14</t>
    </r>
  </si>
  <si>
    <r>
      <rPr>
        <sz val="7"/>
        <rFont val="Arial"/>
        <family val="2"/>
      </rPr>
      <t>749,51</t>
    </r>
  </si>
  <si>
    <r>
      <rPr>
        <sz val="7"/>
        <rFont val="Arial"/>
        <family val="2"/>
      </rPr>
      <t>750,64</t>
    </r>
  </si>
  <si>
    <r>
      <rPr>
        <sz val="7"/>
        <rFont val="Arial"/>
        <family val="2"/>
      </rPr>
      <t>780,06</t>
    </r>
  </si>
  <si>
    <r>
      <rPr>
        <sz val="7"/>
        <rFont val="Arial"/>
        <family val="2"/>
      </rPr>
      <t>1.082,45</t>
    </r>
  </si>
  <si>
    <r>
      <rPr>
        <sz val="7"/>
        <rFont val="Arial"/>
        <family val="2"/>
      </rPr>
      <t>1.424,08</t>
    </r>
  </si>
  <si>
    <r>
      <rPr>
        <sz val="7"/>
        <rFont val="Arial"/>
        <family val="2"/>
      </rPr>
      <t>1.764,58</t>
    </r>
  </si>
  <si>
    <r>
      <rPr>
        <sz val="7"/>
        <rFont val="Arial"/>
        <family val="2"/>
      </rPr>
      <t>33,33</t>
    </r>
  </si>
  <si>
    <r>
      <rPr>
        <sz val="7"/>
        <rFont val="Arial"/>
        <family val="2"/>
      </rPr>
      <t>175,71</t>
    </r>
  </si>
  <si>
    <r>
      <rPr>
        <sz val="7"/>
        <rFont val="Arial"/>
        <family val="2"/>
      </rPr>
      <t>217,79</t>
    </r>
  </si>
  <si>
    <r>
      <rPr>
        <sz val="7"/>
        <rFont val="Arial"/>
        <family val="2"/>
      </rPr>
      <t>237,57</t>
    </r>
  </si>
  <si>
    <r>
      <rPr>
        <sz val="7"/>
        <rFont val="Arial"/>
        <family val="2"/>
      </rPr>
      <t>18,41</t>
    </r>
  </si>
  <si>
    <r>
      <rPr>
        <sz val="7"/>
        <rFont val="Arial"/>
        <family val="2"/>
      </rPr>
      <t>388,38</t>
    </r>
  </si>
  <si>
    <r>
      <rPr>
        <sz val="7"/>
        <rFont val="Arial"/>
        <family val="2"/>
      </rPr>
      <t>155,09</t>
    </r>
  </si>
  <si>
    <r>
      <rPr>
        <sz val="7"/>
        <rFont val="Arial"/>
        <family val="2"/>
      </rPr>
      <t>117,69</t>
    </r>
  </si>
  <si>
    <r>
      <rPr>
        <sz val="7"/>
        <rFont val="Arial"/>
        <family val="2"/>
      </rPr>
      <t>141,27</t>
    </r>
  </si>
  <si>
    <r>
      <rPr>
        <sz val="7"/>
        <rFont val="Arial"/>
        <family val="2"/>
      </rPr>
      <t>120,76</t>
    </r>
  </si>
  <si>
    <r>
      <rPr>
        <sz val="7"/>
        <rFont val="Arial"/>
        <family val="2"/>
      </rPr>
      <t>103,28</t>
    </r>
  </si>
  <si>
    <r>
      <rPr>
        <sz val="7"/>
        <rFont val="Arial"/>
        <family val="2"/>
      </rPr>
      <t>162,84</t>
    </r>
  </si>
  <si>
    <r>
      <rPr>
        <sz val="7"/>
        <rFont val="Arial"/>
        <family val="2"/>
      </rPr>
      <t>165,68</t>
    </r>
  </si>
  <si>
    <r>
      <rPr>
        <sz val="7"/>
        <rFont val="Arial"/>
        <family val="2"/>
      </rPr>
      <t>205,52</t>
    </r>
  </si>
  <si>
    <r>
      <rPr>
        <sz val="7"/>
        <rFont val="Arial"/>
        <family val="2"/>
      </rPr>
      <t>54,00</t>
    </r>
  </si>
  <si>
    <r>
      <rPr>
        <sz val="7"/>
        <rFont val="Arial"/>
        <family val="2"/>
      </rPr>
      <t>39,94</t>
    </r>
  </si>
  <si>
    <r>
      <rPr>
        <sz val="7"/>
        <rFont val="Arial"/>
        <family val="2"/>
      </rPr>
      <t>11,00</t>
    </r>
  </si>
  <si>
    <r>
      <rPr>
        <sz val="7"/>
        <rFont val="Arial"/>
        <family val="2"/>
      </rPr>
      <t>441,22</t>
    </r>
  </si>
  <si>
    <r>
      <rPr>
        <sz val="7"/>
        <rFont val="Arial"/>
        <family val="2"/>
      </rPr>
      <t>377,33</t>
    </r>
  </si>
  <si>
    <r>
      <rPr>
        <sz val="7"/>
        <rFont val="Arial"/>
        <family val="2"/>
      </rPr>
      <t>16,01</t>
    </r>
  </si>
  <si>
    <r>
      <rPr>
        <sz val="7"/>
        <rFont val="Arial"/>
        <family val="2"/>
      </rPr>
      <t>61,33</t>
    </r>
  </si>
  <si>
    <r>
      <rPr>
        <sz val="7"/>
        <rFont val="Arial"/>
        <family val="2"/>
      </rPr>
      <t>764,39</t>
    </r>
  </si>
  <si>
    <r>
      <rPr>
        <sz val="7"/>
        <rFont val="Arial"/>
        <family val="2"/>
      </rPr>
      <t>275,81</t>
    </r>
  </si>
  <si>
    <r>
      <rPr>
        <sz val="7"/>
        <rFont val="Arial"/>
        <family val="2"/>
      </rPr>
      <t>116,30</t>
    </r>
  </si>
  <si>
    <r>
      <rPr>
        <sz val="7"/>
        <rFont val="Arial"/>
        <family val="2"/>
      </rPr>
      <t>616,60</t>
    </r>
  </si>
  <si>
    <r>
      <rPr>
        <sz val="7"/>
        <rFont val="Arial"/>
        <family val="2"/>
      </rPr>
      <t>727,58</t>
    </r>
  </si>
  <si>
    <r>
      <rPr>
        <sz val="7"/>
        <rFont val="Arial"/>
        <family val="2"/>
      </rPr>
      <t>792,23</t>
    </r>
  </si>
  <si>
    <r>
      <rPr>
        <sz val="7"/>
        <rFont val="Arial"/>
        <family val="2"/>
      </rPr>
      <t>31,06</t>
    </r>
  </si>
  <si>
    <r>
      <rPr>
        <sz val="7"/>
        <rFont val="Arial"/>
        <family val="2"/>
      </rPr>
      <t>35,76</t>
    </r>
  </si>
  <si>
    <r>
      <rPr>
        <sz val="7"/>
        <rFont val="Arial"/>
        <family val="2"/>
      </rPr>
      <t>5,61</t>
    </r>
  </si>
  <si>
    <r>
      <rPr>
        <sz val="7"/>
        <rFont val="Arial"/>
        <family val="2"/>
      </rPr>
      <t>5.660,00</t>
    </r>
  </si>
  <si>
    <r>
      <rPr>
        <sz val="7"/>
        <rFont val="Arial"/>
        <family val="2"/>
      </rPr>
      <t>31,28</t>
    </r>
  </si>
  <si>
    <r>
      <rPr>
        <sz val="7"/>
        <rFont val="Arial"/>
        <family val="2"/>
      </rPr>
      <t>453,16</t>
    </r>
  </si>
  <si>
    <r>
      <rPr>
        <sz val="7"/>
        <rFont val="Arial"/>
        <family val="2"/>
      </rPr>
      <t>141,79</t>
    </r>
  </si>
  <si>
    <r>
      <rPr>
        <sz val="7"/>
        <rFont val="Arial"/>
        <family val="2"/>
      </rPr>
      <t>296,14</t>
    </r>
  </si>
  <si>
    <r>
      <rPr>
        <sz val="7"/>
        <rFont val="Arial"/>
        <family val="2"/>
      </rPr>
      <t>306,28</t>
    </r>
  </si>
  <si>
    <r>
      <rPr>
        <sz val="7"/>
        <rFont val="Arial"/>
        <family val="2"/>
      </rPr>
      <t>480,09</t>
    </r>
  </si>
  <si>
    <r>
      <rPr>
        <sz val="7"/>
        <rFont val="Arial"/>
        <family val="2"/>
      </rPr>
      <t>264,95</t>
    </r>
  </si>
  <si>
    <r>
      <rPr>
        <sz val="7"/>
        <rFont val="Arial"/>
        <family val="2"/>
      </rPr>
      <t>36,51</t>
    </r>
  </si>
  <si>
    <r>
      <rPr>
        <sz val="7"/>
        <rFont val="Arial"/>
        <family val="2"/>
      </rPr>
      <t>5,72</t>
    </r>
  </si>
  <si>
    <r>
      <rPr>
        <sz val="7"/>
        <rFont val="Arial"/>
        <family val="2"/>
      </rPr>
      <t>7,42</t>
    </r>
  </si>
  <si>
    <r>
      <rPr>
        <sz val="7"/>
        <rFont val="Arial"/>
        <family val="2"/>
      </rPr>
      <t>12,31</t>
    </r>
  </si>
  <si>
    <r>
      <rPr>
        <sz val="7"/>
        <rFont val="Arial"/>
        <family val="2"/>
      </rPr>
      <t>12,44</t>
    </r>
  </si>
  <si>
    <r>
      <rPr>
        <sz val="7"/>
        <rFont val="Arial"/>
        <family val="2"/>
      </rPr>
      <t>9,60</t>
    </r>
  </si>
  <si>
    <r>
      <rPr>
        <sz val="7"/>
        <rFont val="Arial"/>
        <family val="2"/>
      </rPr>
      <t>15,89</t>
    </r>
  </si>
  <si>
    <r>
      <rPr>
        <sz val="7"/>
        <rFont val="Arial"/>
        <family val="2"/>
      </rPr>
      <t>180,56</t>
    </r>
  </si>
  <si>
    <r>
      <rPr>
        <sz val="7"/>
        <rFont val="Arial"/>
        <family val="2"/>
      </rPr>
      <t>14,68</t>
    </r>
  </si>
  <si>
    <r>
      <rPr>
        <sz val="7"/>
        <rFont val="Arial"/>
        <family val="2"/>
      </rPr>
      <t>6,35</t>
    </r>
  </si>
  <si>
    <r>
      <rPr>
        <sz val="7"/>
        <rFont val="Arial"/>
        <family val="2"/>
      </rPr>
      <t>9,37</t>
    </r>
  </si>
  <si>
    <r>
      <rPr>
        <sz val="7"/>
        <rFont val="Arial"/>
        <family val="2"/>
      </rPr>
      <t>84,04</t>
    </r>
  </si>
  <si>
    <r>
      <rPr>
        <sz val="7"/>
        <rFont val="Arial"/>
        <family val="2"/>
      </rPr>
      <t>1,43</t>
    </r>
  </si>
  <si>
    <r>
      <rPr>
        <sz val="7"/>
        <rFont val="Arial"/>
        <family val="2"/>
      </rPr>
      <t>14,04</t>
    </r>
  </si>
  <si>
    <r>
      <rPr>
        <sz val="7"/>
        <rFont val="Arial"/>
        <family val="2"/>
      </rPr>
      <t>62,42</t>
    </r>
  </si>
  <si>
    <r>
      <rPr>
        <sz val="7"/>
        <rFont val="Arial"/>
        <family val="2"/>
      </rPr>
      <t>26,62</t>
    </r>
  </si>
  <si>
    <r>
      <rPr>
        <sz val="7"/>
        <rFont val="Arial"/>
        <family val="2"/>
      </rPr>
      <t>49,99</t>
    </r>
  </si>
  <si>
    <r>
      <rPr>
        <sz val="7"/>
        <rFont val="Arial"/>
        <family val="2"/>
      </rPr>
      <t>10,17</t>
    </r>
  </si>
  <si>
    <r>
      <rPr>
        <sz val="7"/>
        <rFont val="Arial"/>
        <family val="2"/>
      </rPr>
      <t>168,68</t>
    </r>
  </si>
  <si>
    <r>
      <rPr>
        <sz val="7"/>
        <rFont val="Arial"/>
        <family val="2"/>
      </rPr>
      <t>208,70</t>
    </r>
  </si>
  <si>
    <r>
      <rPr>
        <sz val="7"/>
        <rFont val="Arial"/>
        <family val="2"/>
      </rPr>
      <t>122,32</t>
    </r>
  </si>
  <si>
    <r>
      <rPr>
        <sz val="7"/>
        <rFont val="Arial"/>
        <family val="2"/>
      </rPr>
      <t>6,51</t>
    </r>
  </si>
  <si>
    <r>
      <rPr>
        <sz val="7"/>
        <rFont val="Arial"/>
        <family val="2"/>
      </rPr>
      <t>21,70</t>
    </r>
  </si>
  <si>
    <r>
      <rPr>
        <sz val="7"/>
        <rFont val="Arial"/>
        <family val="2"/>
      </rPr>
      <t>14,98</t>
    </r>
  </si>
  <si>
    <r>
      <rPr>
        <sz val="7"/>
        <rFont val="Arial"/>
        <family val="2"/>
      </rPr>
      <t>1,81</t>
    </r>
  </si>
  <si>
    <r>
      <rPr>
        <sz val="7"/>
        <rFont val="Arial"/>
        <family val="2"/>
      </rPr>
      <t>10,06</t>
    </r>
  </si>
  <si>
    <r>
      <rPr>
        <sz val="7"/>
        <rFont val="Arial"/>
        <family val="2"/>
      </rPr>
      <t>130,07</t>
    </r>
  </si>
  <si>
    <r>
      <rPr>
        <sz val="7"/>
        <rFont val="Arial"/>
        <family val="2"/>
      </rPr>
      <t>734,54</t>
    </r>
  </si>
  <si>
    <r>
      <rPr>
        <sz val="7"/>
        <rFont val="Arial"/>
        <family val="2"/>
      </rPr>
      <t>134,85</t>
    </r>
  </si>
  <si>
    <r>
      <rPr>
        <sz val="7"/>
        <rFont val="Arial"/>
        <family val="2"/>
      </rPr>
      <t>159,21</t>
    </r>
  </si>
  <si>
    <r>
      <rPr>
        <sz val="7"/>
        <rFont val="Arial"/>
        <family val="2"/>
      </rPr>
      <t>167,96</t>
    </r>
  </si>
  <si>
    <r>
      <rPr>
        <sz val="7"/>
        <rFont val="Arial"/>
        <family val="2"/>
      </rPr>
      <t>351,70</t>
    </r>
  </si>
  <si>
    <r>
      <rPr>
        <sz val="7"/>
        <rFont val="Arial"/>
        <family val="2"/>
      </rPr>
      <t>350,88</t>
    </r>
  </si>
  <si>
    <r>
      <rPr>
        <sz val="7"/>
        <rFont val="Arial"/>
        <family val="2"/>
      </rPr>
      <t>174,96</t>
    </r>
  </si>
  <si>
    <r>
      <rPr>
        <sz val="7"/>
        <rFont val="Arial"/>
        <family val="2"/>
      </rPr>
      <t>1,51</t>
    </r>
  </si>
  <si>
    <r>
      <rPr>
        <sz val="7"/>
        <rFont val="Arial"/>
        <family val="2"/>
      </rPr>
      <t>3,79</t>
    </r>
  </si>
  <si>
    <r>
      <rPr>
        <sz val="7"/>
        <rFont val="Arial"/>
        <family val="2"/>
      </rPr>
      <t>1,89</t>
    </r>
  </si>
  <si>
    <r>
      <rPr>
        <sz val="7"/>
        <rFont val="Arial"/>
        <family val="2"/>
      </rPr>
      <t>35,22</t>
    </r>
  </si>
  <si>
    <r>
      <rPr>
        <sz val="7"/>
        <rFont val="Arial"/>
        <family val="2"/>
      </rPr>
      <t>28,47</t>
    </r>
  </si>
  <si>
    <r>
      <rPr>
        <sz val="7"/>
        <rFont val="Arial"/>
        <family val="2"/>
      </rPr>
      <t>82,29</t>
    </r>
  </si>
  <si>
    <r>
      <rPr>
        <sz val="7"/>
        <rFont val="Arial"/>
        <family val="2"/>
      </rPr>
      <t>100,66</t>
    </r>
  </si>
  <si>
    <r>
      <rPr>
        <sz val="7"/>
        <rFont val="Arial"/>
        <family val="2"/>
      </rPr>
      <t>21,51</t>
    </r>
  </si>
  <si>
    <r>
      <rPr>
        <sz val="7"/>
        <rFont val="Arial"/>
        <family val="2"/>
      </rPr>
      <t>34,78</t>
    </r>
  </si>
  <si>
    <r>
      <rPr>
        <sz val="7"/>
        <rFont val="Arial"/>
        <family val="2"/>
      </rPr>
      <t>20,98</t>
    </r>
  </si>
  <si>
    <r>
      <rPr>
        <sz val="7"/>
        <rFont val="Arial"/>
        <family val="2"/>
      </rPr>
      <t>15,08</t>
    </r>
  </si>
  <si>
    <r>
      <rPr>
        <sz val="7"/>
        <rFont val="Arial"/>
        <family val="2"/>
      </rPr>
      <t>86,02</t>
    </r>
  </si>
  <si>
    <r>
      <rPr>
        <sz val="7"/>
        <rFont val="Arial"/>
        <family val="2"/>
      </rPr>
      <t>135,98</t>
    </r>
  </si>
  <si>
    <r>
      <rPr>
        <sz val="7"/>
        <rFont val="Arial"/>
        <family val="2"/>
      </rPr>
      <t>87,19</t>
    </r>
  </si>
  <si>
    <r>
      <rPr>
        <sz val="7"/>
        <rFont val="Arial"/>
        <family val="2"/>
      </rPr>
      <t>400,49</t>
    </r>
  </si>
  <si>
    <r>
      <rPr>
        <sz val="7"/>
        <rFont val="Arial"/>
        <family val="2"/>
      </rPr>
      <t>544,11</t>
    </r>
  </si>
  <si>
    <r>
      <rPr>
        <sz val="7"/>
        <rFont val="Arial"/>
        <family val="2"/>
      </rPr>
      <t>42,85</t>
    </r>
  </si>
  <si>
    <r>
      <rPr>
        <sz val="7"/>
        <rFont val="Arial"/>
        <family val="2"/>
      </rPr>
      <t>142,13</t>
    </r>
  </si>
  <si>
    <r>
      <rPr>
        <sz val="7"/>
        <rFont val="Arial"/>
        <family val="2"/>
      </rPr>
      <t>35,77</t>
    </r>
  </si>
  <si>
    <r>
      <rPr>
        <sz val="7"/>
        <rFont val="Arial"/>
        <family val="2"/>
      </rPr>
      <t>76,35</t>
    </r>
  </si>
  <si>
    <r>
      <rPr>
        <sz val="7"/>
        <rFont val="Arial"/>
        <family val="2"/>
      </rPr>
      <t>686,42</t>
    </r>
  </si>
  <si>
    <r>
      <rPr>
        <sz val="7"/>
        <rFont val="Arial"/>
        <family val="2"/>
      </rPr>
      <t>1.263,31</t>
    </r>
  </si>
  <si>
    <r>
      <rPr>
        <sz val="7"/>
        <rFont val="Arial"/>
        <family val="2"/>
      </rPr>
      <t>705,63</t>
    </r>
  </si>
  <si>
    <r>
      <rPr>
        <sz val="7"/>
        <rFont val="Arial"/>
        <family val="2"/>
      </rPr>
      <t>27,99</t>
    </r>
  </si>
  <si>
    <r>
      <rPr>
        <sz val="7"/>
        <rFont val="Arial"/>
        <family val="2"/>
      </rPr>
      <t>29,88</t>
    </r>
  </si>
  <si>
    <r>
      <rPr>
        <sz val="7"/>
        <rFont val="Arial"/>
        <family val="2"/>
      </rPr>
      <t>37,45</t>
    </r>
  </si>
  <si>
    <r>
      <rPr>
        <sz val="7"/>
        <rFont val="Arial"/>
        <family val="2"/>
      </rPr>
      <t>56,35</t>
    </r>
  </si>
  <si>
    <r>
      <rPr>
        <sz val="7"/>
        <rFont val="Arial"/>
        <family val="2"/>
      </rPr>
      <t>19.101,98</t>
    </r>
  </si>
  <si>
    <r>
      <rPr>
        <sz val="7"/>
        <rFont val="Arial"/>
        <family val="2"/>
      </rPr>
      <t>38.358,45</t>
    </r>
  </si>
  <si>
    <r>
      <rPr>
        <sz val="7"/>
        <rFont val="Arial"/>
        <family val="2"/>
      </rPr>
      <t>35.167,06</t>
    </r>
  </si>
  <si>
    <r>
      <rPr>
        <sz val="7"/>
        <rFont val="Arial"/>
        <family val="2"/>
      </rPr>
      <t>1.961,92</t>
    </r>
  </si>
  <si>
    <r>
      <rPr>
        <sz val="7"/>
        <rFont val="Arial"/>
        <family val="2"/>
      </rPr>
      <t>24.971,42</t>
    </r>
  </si>
  <si>
    <r>
      <rPr>
        <sz val="7"/>
        <rFont val="Arial"/>
        <family val="2"/>
      </rPr>
      <t>19.925,62</t>
    </r>
  </si>
  <si>
    <r>
      <rPr>
        <sz val="7"/>
        <rFont val="Arial"/>
        <family val="2"/>
      </rPr>
      <t>9,24</t>
    </r>
  </si>
  <si>
    <r>
      <rPr>
        <sz val="7"/>
        <rFont val="Arial"/>
        <family val="2"/>
      </rPr>
      <t>4.581,55</t>
    </r>
  </si>
  <si>
    <r>
      <rPr>
        <sz val="7"/>
        <rFont val="Arial"/>
        <family val="2"/>
      </rPr>
      <t>3.360,14</t>
    </r>
  </si>
  <si>
    <r>
      <rPr>
        <sz val="7"/>
        <rFont val="Arial"/>
        <family val="2"/>
      </rPr>
      <t>3.923,95</t>
    </r>
  </si>
  <si>
    <r>
      <rPr>
        <sz val="7"/>
        <rFont val="Arial"/>
        <family val="2"/>
      </rPr>
      <t>5.842,63</t>
    </r>
  </si>
  <si>
    <r>
      <rPr>
        <sz val="7"/>
        <rFont val="Arial"/>
        <family val="2"/>
      </rPr>
      <t>2.815,87</t>
    </r>
  </si>
  <si>
    <r>
      <rPr>
        <sz val="7"/>
        <rFont val="Arial"/>
        <family val="2"/>
      </rPr>
      <t>6.321,25</t>
    </r>
  </si>
  <si>
    <r>
      <rPr>
        <sz val="7"/>
        <rFont val="Arial"/>
        <family val="2"/>
      </rPr>
      <t>6.256,46</t>
    </r>
  </si>
  <si>
    <r>
      <rPr>
        <sz val="7"/>
        <rFont val="Arial"/>
        <family val="2"/>
      </rPr>
      <t>7.674,21</t>
    </r>
  </si>
  <si>
    <r>
      <rPr>
        <sz val="7"/>
        <rFont val="Arial"/>
        <family val="2"/>
      </rPr>
      <t>3.230,24</t>
    </r>
  </si>
  <si>
    <r>
      <rPr>
        <sz val="7"/>
        <rFont val="Arial"/>
        <family val="2"/>
      </rPr>
      <t>4.072,27</t>
    </r>
  </si>
  <si>
    <r>
      <rPr>
        <sz val="7"/>
        <rFont val="Arial"/>
        <family val="2"/>
      </rPr>
      <t>2.929,78</t>
    </r>
  </si>
  <si>
    <r>
      <rPr>
        <sz val="7"/>
        <rFont val="Arial"/>
        <family val="2"/>
      </rPr>
      <t>4.500,57</t>
    </r>
  </si>
  <si>
    <r>
      <rPr>
        <sz val="7"/>
        <rFont val="Arial"/>
        <family val="2"/>
      </rPr>
      <t>5.591,32</t>
    </r>
  </si>
  <si>
    <r>
      <rPr>
        <sz val="7"/>
        <rFont val="Arial"/>
        <family val="2"/>
      </rPr>
      <t>6.628,41</t>
    </r>
  </si>
  <si>
    <r>
      <rPr>
        <sz val="7"/>
        <rFont val="Arial"/>
        <family val="2"/>
      </rPr>
      <t>2.994,28</t>
    </r>
  </si>
  <si>
    <r>
      <rPr>
        <sz val="7"/>
        <rFont val="Arial"/>
        <family val="2"/>
      </rPr>
      <t>3.583,74</t>
    </r>
  </si>
  <si>
    <r>
      <rPr>
        <sz val="7"/>
        <rFont val="Arial"/>
        <family val="2"/>
      </rPr>
      <t>4.365,81</t>
    </r>
  </si>
  <si>
    <r>
      <rPr>
        <sz val="7"/>
        <rFont val="Arial"/>
        <family val="2"/>
      </rPr>
      <t>4.873,61</t>
    </r>
  </si>
  <si>
    <r>
      <rPr>
        <sz val="7"/>
        <rFont val="Arial"/>
        <family val="2"/>
      </rPr>
      <t>5.973,55</t>
    </r>
  </si>
  <si>
    <r>
      <rPr>
        <sz val="7"/>
        <rFont val="Arial"/>
        <family val="2"/>
      </rPr>
      <t>1.904,49</t>
    </r>
  </si>
  <si>
    <r>
      <rPr>
        <sz val="7"/>
        <rFont val="Arial"/>
        <family val="2"/>
      </rPr>
      <t>2.406,60</t>
    </r>
  </si>
  <si>
    <r>
      <rPr>
        <sz val="7"/>
        <rFont val="Arial"/>
        <family val="2"/>
      </rPr>
      <t>3.030,99</t>
    </r>
  </si>
  <si>
    <r>
      <rPr>
        <sz val="7"/>
        <rFont val="Arial"/>
        <family val="2"/>
      </rPr>
      <t>4.832,41</t>
    </r>
  </si>
  <si>
    <r>
      <rPr>
        <sz val="7"/>
        <rFont val="Arial"/>
        <family val="2"/>
      </rPr>
      <t>11.742,37</t>
    </r>
  </si>
  <si>
    <r>
      <rPr>
        <sz val="7"/>
        <rFont val="Arial"/>
        <family val="2"/>
      </rPr>
      <t>5.384,85</t>
    </r>
  </si>
  <si>
    <r>
      <rPr>
        <sz val="7"/>
        <rFont val="Arial"/>
        <family val="2"/>
      </rPr>
      <t>924,57</t>
    </r>
  </si>
  <si>
    <r>
      <rPr>
        <sz val="7"/>
        <rFont val="Arial"/>
        <family val="2"/>
      </rPr>
      <t>2.119,10</t>
    </r>
  </si>
  <si>
    <r>
      <rPr>
        <sz val="7"/>
        <rFont val="Arial"/>
        <family val="2"/>
      </rPr>
      <t>794,73</t>
    </r>
  </si>
  <si>
    <r>
      <rPr>
        <sz val="7"/>
        <rFont val="Arial"/>
        <family val="2"/>
      </rPr>
      <t>2.033,64</t>
    </r>
  </si>
  <si>
    <r>
      <rPr>
        <sz val="7"/>
        <rFont val="Arial"/>
        <family val="2"/>
      </rPr>
      <t>937,74</t>
    </r>
  </si>
  <si>
    <r>
      <rPr>
        <sz val="7"/>
        <rFont val="Arial"/>
        <family val="2"/>
      </rPr>
      <t>276,85</t>
    </r>
  </si>
  <si>
    <r>
      <rPr>
        <sz val="7"/>
        <rFont val="Arial"/>
        <family val="2"/>
      </rPr>
      <t>243,29</t>
    </r>
  </si>
  <si>
    <r>
      <rPr>
        <sz val="7"/>
        <rFont val="Arial"/>
        <family val="2"/>
      </rPr>
      <t>59,05</t>
    </r>
  </si>
  <si>
    <r>
      <rPr>
        <sz val="7"/>
        <rFont val="Arial"/>
        <family val="2"/>
      </rPr>
      <t>137,52</t>
    </r>
  </si>
  <si>
    <r>
      <rPr>
        <sz val="7"/>
        <rFont val="Arial"/>
        <family val="2"/>
      </rPr>
      <t>8,92</t>
    </r>
  </si>
  <si>
    <r>
      <rPr>
        <sz val="7"/>
        <rFont val="Arial"/>
        <family val="2"/>
      </rPr>
      <t>15,03</t>
    </r>
  </si>
  <si>
    <r>
      <rPr>
        <sz val="7"/>
        <rFont val="Arial"/>
        <family val="2"/>
      </rPr>
      <t>9,47</t>
    </r>
  </si>
  <si>
    <r>
      <rPr>
        <sz val="7"/>
        <rFont val="Arial"/>
        <family val="2"/>
      </rPr>
      <t>103,16</t>
    </r>
  </si>
  <si>
    <r>
      <rPr>
        <sz val="7"/>
        <rFont val="Arial"/>
        <family val="2"/>
      </rPr>
      <t>155,53</t>
    </r>
  </si>
  <si>
    <r>
      <rPr>
        <sz val="7"/>
        <rFont val="Arial"/>
        <family val="2"/>
      </rPr>
      <t>159,61</t>
    </r>
  </si>
  <si>
    <r>
      <rPr>
        <sz val="7"/>
        <rFont val="Arial"/>
        <family val="2"/>
      </rPr>
      <t>160,64</t>
    </r>
  </si>
  <si>
    <r>
      <rPr>
        <sz val="7"/>
        <rFont val="Arial"/>
        <family val="2"/>
      </rPr>
      <t>662,99</t>
    </r>
  </si>
  <si>
    <r>
      <rPr>
        <sz val="7"/>
        <rFont val="Arial"/>
        <family val="2"/>
      </rPr>
      <t>1.437,47</t>
    </r>
  </si>
  <si>
    <r>
      <rPr>
        <sz val="7"/>
        <rFont val="Arial"/>
        <family val="2"/>
      </rPr>
      <t>694,84</t>
    </r>
  </si>
  <si>
    <r>
      <rPr>
        <sz val="7"/>
        <rFont val="Arial"/>
        <family val="2"/>
      </rPr>
      <t>933,01</t>
    </r>
  </si>
  <si>
    <r>
      <rPr>
        <sz val="7"/>
        <rFont val="Arial"/>
        <family val="2"/>
      </rPr>
      <t>926,09</t>
    </r>
  </si>
  <si>
    <r>
      <rPr>
        <sz val="7"/>
        <rFont val="Arial"/>
        <family val="2"/>
      </rPr>
      <t>968,46</t>
    </r>
  </si>
  <si>
    <r>
      <rPr>
        <sz val="7"/>
        <rFont val="Arial"/>
        <family val="2"/>
      </rPr>
      <t>960,72</t>
    </r>
  </si>
  <si>
    <r>
      <rPr>
        <sz val="7"/>
        <rFont val="Arial"/>
        <family val="2"/>
      </rPr>
      <t>1.168,74</t>
    </r>
  </si>
  <si>
    <r>
      <rPr>
        <sz val="7"/>
        <rFont val="Arial"/>
        <family val="2"/>
      </rPr>
      <t>1.001,16</t>
    </r>
  </si>
  <si>
    <r>
      <rPr>
        <sz val="7"/>
        <rFont val="Arial"/>
        <family val="2"/>
      </rPr>
      <t>992,62</t>
    </r>
  </si>
  <si>
    <r>
      <rPr>
        <sz val="7"/>
        <rFont val="Arial"/>
        <family val="2"/>
      </rPr>
      <t>1.098,28</t>
    </r>
  </si>
  <si>
    <r>
      <rPr>
        <sz val="7"/>
        <rFont val="Arial"/>
        <family val="2"/>
      </rPr>
      <t>2.238,92</t>
    </r>
  </si>
  <si>
    <r>
      <rPr>
        <sz val="7"/>
        <rFont val="Arial"/>
        <family val="2"/>
      </rPr>
      <t>632,01</t>
    </r>
  </si>
  <si>
    <r>
      <rPr>
        <sz val="7"/>
        <rFont val="Arial"/>
        <family val="2"/>
      </rPr>
      <t>640,10</t>
    </r>
  </si>
  <si>
    <r>
      <rPr>
        <sz val="7"/>
        <rFont val="Arial"/>
        <family val="2"/>
      </rPr>
      <t>1.159,47</t>
    </r>
  </si>
  <si>
    <r>
      <rPr>
        <sz val="7"/>
        <rFont val="Arial"/>
        <family val="2"/>
      </rPr>
      <t>1.245,87</t>
    </r>
  </si>
  <si>
    <r>
      <rPr>
        <sz val="7"/>
        <rFont val="Arial"/>
        <family val="2"/>
      </rPr>
      <t>1.572,25</t>
    </r>
  </si>
  <si>
    <r>
      <rPr>
        <sz val="7"/>
        <rFont val="Arial"/>
        <family val="2"/>
      </rPr>
      <t>1.657,86</t>
    </r>
  </si>
  <si>
    <r>
      <rPr>
        <sz val="7"/>
        <rFont val="Arial"/>
        <family val="2"/>
      </rPr>
      <t>1.965,35</t>
    </r>
  </si>
  <si>
    <r>
      <rPr>
        <sz val="7"/>
        <rFont val="Arial"/>
        <family val="2"/>
      </rPr>
      <t>2.212,55</t>
    </r>
  </si>
  <si>
    <r>
      <rPr>
        <sz val="7"/>
        <rFont val="Arial"/>
        <family val="2"/>
      </rPr>
      <t>2.326,99</t>
    </r>
  </si>
  <si>
    <r>
      <rPr>
        <sz val="7"/>
        <rFont val="Arial"/>
        <family val="2"/>
      </rPr>
      <t>2.921,69</t>
    </r>
  </si>
  <si>
    <r>
      <rPr>
        <sz val="7"/>
        <rFont val="Arial"/>
        <family val="2"/>
      </rPr>
      <t>3.052,67</t>
    </r>
  </si>
  <si>
    <r>
      <rPr>
        <sz val="7"/>
        <rFont val="Arial"/>
        <family val="2"/>
      </rPr>
      <t>3.198,31</t>
    </r>
  </si>
  <si>
    <r>
      <rPr>
        <sz val="7"/>
        <rFont val="Arial"/>
        <family val="2"/>
      </rPr>
      <t>4.230,38</t>
    </r>
  </si>
  <si>
    <r>
      <rPr>
        <sz val="7"/>
        <rFont val="Arial"/>
        <family val="2"/>
      </rPr>
      <t>143,11</t>
    </r>
  </si>
  <si>
    <r>
      <rPr>
        <sz val="7"/>
        <rFont val="Arial"/>
        <family val="2"/>
      </rPr>
      <t>153,11</t>
    </r>
  </si>
  <si>
    <r>
      <rPr>
        <sz val="7"/>
        <rFont val="Arial"/>
        <family val="2"/>
      </rPr>
      <t>185,12</t>
    </r>
  </si>
  <si>
    <r>
      <rPr>
        <sz val="7"/>
        <rFont val="Arial"/>
        <family val="2"/>
      </rPr>
      <t>197,53</t>
    </r>
  </si>
  <si>
    <r>
      <rPr>
        <sz val="7"/>
        <rFont val="Arial"/>
        <family val="2"/>
      </rPr>
      <t>259,98</t>
    </r>
  </si>
  <si>
    <r>
      <rPr>
        <sz val="7"/>
        <rFont val="Arial"/>
        <family val="2"/>
      </rPr>
      <t>261,43</t>
    </r>
  </si>
  <si>
    <r>
      <rPr>
        <sz val="7"/>
        <rFont val="Arial"/>
        <family val="2"/>
      </rPr>
      <t>412,09</t>
    </r>
  </si>
  <si>
    <r>
      <rPr>
        <sz val="7"/>
        <rFont val="Arial"/>
        <family val="2"/>
      </rPr>
      <t>423,94</t>
    </r>
  </si>
  <si>
    <r>
      <rPr>
        <sz val="7"/>
        <rFont val="Arial"/>
        <family val="2"/>
      </rPr>
      <t>236,93</t>
    </r>
  </si>
  <si>
    <r>
      <rPr>
        <sz val="7"/>
        <rFont val="Arial"/>
        <family val="2"/>
      </rPr>
      <t>301,96</t>
    </r>
  </si>
  <si>
    <r>
      <rPr>
        <sz val="7"/>
        <rFont val="Arial"/>
        <family val="2"/>
      </rPr>
      <t>309,24</t>
    </r>
  </si>
  <si>
    <r>
      <rPr>
        <sz val="7"/>
        <rFont val="Arial"/>
        <family val="2"/>
      </rPr>
      <t>476,96</t>
    </r>
  </si>
  <si>
    <r>
      <rPr>
        <sz val="7"/>
        <rFont val="Arial"/>
        <family val="2"/>
      </rPr>
      <t>481,00</t>
    </r>
  </si>
  <si>
    <r>
      <rPr>
        <sz val="7"/>
        <rFont val="Arial"/>
        <family val="2"/>
      </rPr>
      <t>874,94</t>
    </r>
  </si>
  <si>
    <r>
      <rPr>
        <sz val="7"/>
        <rFont val="Arial"/>
        <family val="2"/>
      </rPr>
      <t>918,14</t>
    </r>
  </si>
  <si>
    <r>
      <rPr>
        <sz val="7"/>
        <rFont val="Arial"/>
        <family val="2"/>
      </rPr>
      <t>1.219,17</t>
    </r>
  </si>
  <si>
    <r>
      <rPr>
        <sz val="7"/>
        <rFont val="Arial"/>
        <family val="2"/>
      </rPr>
      <t>1.261,98</t>
    </r>
  </si>
  <si>
    <r>
      <rPr>
        <sz val="7"/>
        <rFont val="Arial"/>
        <family val="2"/>
      </rPr>
      <t>1.674,32</t>
    </r>
  </si>
  <si>
    <r>
      <rPr>
        <sz val="7"/>
        <rFont val="Arial"/>
        <family val="2"/>
      </rPr>
      <t>1.731,54</t>
    </r>
  </si>
  <si>
    <r>
      <rPr>
        <sz val="7"/>
        <rFont val="Arial"/>
        <family val="2"/>
      </rPr>
      <t>318,69</t>
    </r>
  </si>
  <si>
    <r>
      <rPr>
        <sz val="7"/>
        <rFont val="Arial"/>
        <family val="2"/>
      </rPr>
      <t>322,74</t>
    </r>
  </si>
  <si>
    <r>
      <rPr>
        <sz val="7"/>
        <rFont val="Arial"/>
        <family val="2"/>
      </rPr>
      <t>650,63</t>
    </r>
  </si>
  <si>
    <r>
      <rPr>
        <sz val="7"/>
        <rFont val="Arial"/>
        <family val="2"/>
      </rPr>
      <t>693,83</t>
    </r>
  </si>
  <si>
    <r>
      <rPr>
        <sz val="7"/>
        <rFont val="Arial"/>
        <family val="2"/>
      </rPr>
      <t>855,53</t>
    </r>
  </si>
  <si>
    <r>
      <rPr>
        <sz val="7"/>
        <rFont val="Arial"/>
        <family val="2"/>
      </rPr>
      <t>898,33</t>
    </r>
  </si>
  <si>
    <r>
      <rPr>
        <sz val="7"/>
        <rFont val="Arial"/>
        <family val="2"/>
      </rPr>
      <t>1.052,07</t>
    </r>
  </si>
  <si>
    <r>
      <rPr>
        <sz val="7"/>
        <rFont val="Arial"/>
        <family val="2"/>
      </rPr>
      <t>1.181,13</t>
    </r>
  </si>
  <si>
    <r>
      <rPr>
        <sz val="7"/>
        <rFont val="Arial"/>
        <family val="2"/>
      </rPr>
      <t>1.238,35</t>
    </r>
  </si>
  <si>
    <r>
      <rPr>
        <sz val="7"/>
        <rFont val="Arial"/>
        <family val="2"/>
      </rPr>
      <t>1.535,70</t>
    </r>
  </si>
  <si>
    <r>
      <rPr>
        <sz val="7"/>
        <rFont val="Arial"/>
        <family val="2"/>
      </rPr>
      <t>1.595,76</t>
    </r>
  </si>
  <si>
    <r>
      <rPr>
        <sz val="7"/>
        <rFont val="Arial"/>
        <family val="2"/>
      </rPr>
      <t>1.668,58</t>
    </r>
  </si>
  <si>
    <r>
      <rPr>
        <sz val="7"/>
        <rFont val="Arial"/>
        <family val="2"/>
      </rPr>
      <t>2.184,61</t>
    </r>
  </si>
  <si>
    <r>
      <rPr>
        <sz val="7"/>
        <rFont val="Arial"/>
        <family val="2"/>
      </rPr>
      <t>950,74</t>
    </r>
  </si>
  <si>
    <r>
      <rPr>
        <sz val="7"/>
        <rFont val="Arial"/>
        <family val="2"/>
      </rPr>
      <t>962,88</t>
    </r>
  </si>
  <si>
    <r>
      <rPr>
        <sz val="7"/>
        <rFont val="Arial"/>
        <family val="2"/>
      </rPr>
      <t>1.674,26</t>
    </r>
  </si>
  <si>
    <r>
      <rPr>
        <sz val="7"/>
        <rFont val="Arial"/>
        <family val="2"/>
      </rPr>
      <t>1.803,86</t>
    </r>
  </si>
  <si>
    <r>
      <rPr>
        <sz val="7"/>
        <rFont val="Arial"/>
        <family val="2"/>
      </rPr>
      <t>2.288,94</t>
    </r>
  </si>
  <si>
    <r>
      <rPr>
        <sz val="7"/>
        <rFont val="Arial"/>
        <family val="2"/>
      </rPr>
      <t>2.417,35</t>
    </r>
  </si>
  <si>
    <r>
      <rPr>
        <sz val="7"/>
        <rFont val="Arial"/>
        <family val="2"/>
      </rPr>
      <t>2.878,58</t>
    </r>
  </si>
  <si>
    <r>
      <rPr>
        <sz val="7"/>
        <rFont val="Arial"/>
        <family val="2"/>
      </rPr>
      <t>3.265,78</t>
    </r>
  </si>
  <si>
    <r>
      <rPr>
        <sz val="7"/>
        <rFont val="Arial"/>
        <family val="2"/>
      </rPr>
      <t>3.437,44</t>
    </r>
  </si>
  <si>
    <r>
      <rPr>
        <sz val="7"/>
        <rFont val="Arial"/>
        <family val="2"/>
      </rPr>
      <t>4.329,49</t>
    </r>
  </si>
  <si>
    <r>
      <rPr>
        <sz val="7"/>
        <rFont val="Arial"/>
        <family val="2"/>
      </rPr>
      <t>4.509,61</t>
    </r>
  </si>
  <si>
    <r>
      <rPr>
        <sz val="7"/>
        <rFont val="Arial"/>
        <family val="2"/>
      </rPr>
      <t>4.728,07</t>
    </r>
  </si>
  <si>
    <r>
      <rPr>
        <sz val="7"/>
        <rFont val="Arial"/>
        <family val="2"/>
      </rPr>
      <t>6.276,17</t>
    </r>
  </si>
  <si>
    <r>
      <rPr>
        <sz val="7"/>
        <rFont val="Arial"/>
        <family val="2"/>
      </rPr>
      <t>7.965,49</t>
    </r>
  </si>
  <si>
    <r>
      <rPr>
        <sz val="7"/>
        <rFont val="Arial"/>
        <family val="2"/>
      </rPr>
      <t>5.780,61</t>
    </r>
  </si>
  <si>
    <r>
      <rPr>
        <sz val="7"/>
        <rFont val="Arial"/>
        <family val="2"/>
      </rPr>
      <t>6.046,73</t>
    </r>
  </si>
  <si>
    <r>
      <rPr>
        <sz val="7"/>
        <rFont val="Arial"/>
        <family val="2"/>
      </rPr>
      <t>8.472,79</t>
    </r>
  </si>
  <si>
    <r>
      <rPr>
        <sz val="7"/>
        <rFont val="Arial"/>
        <family val="2"/>
      </rPr>
      <t>8.287,07</t>
    </r>
  </si>
  <si>
    <r>
      <rPr>
        <sz val="7"/>
        <rFont val="Arial"/>
        <family val="2"/>
      </rPr>
      <t>9.342,58</t>
    </r>
  </si>
  <si>
    <r>
      <rPr>
        <sz val="7"/>
        <rFont val="Arial"/>
        <family val="2"/>
      </rPr>
      <t>12.411,56</t>
    </r>
  </si>
  <si>
    <r>
      <rPr>
        <sz val="7"/>
        <rFont val="Arial"/>
        <family val="2"/>
      </rPr>
      <t>13.852,68</t>
    </r>
  </si>
  <si>
    <r>
      <rPr>
        <sz val="7"/>
        <rFont val="Arial"/>
        <family val="2"/>
      </rPr>
      <t>11.870,78</t>
    </r>
  </si>
  <si>
    <r>
      <rPr>
        <sz val="7"/>
        <rFont val="Arial"/>
        <family val="2"/>
      </rPr>
      <t>12.183,18</t>
    </r>
  </si>
  <si>
    <r>
      <rPr>
        <sz val="7"/>
        <rFont val="Arial"/>
        <family val="2"/>
      </rPr>
      <t>12.576,48</t>
    </r>
  </si>
  <si>
    <r>
      <rPr>
        <sz val="7"/>
        <rFont val="Arial"/>
        <family val="2"/>
      </rPr>
      <t>11.280,20</t>
    </r>
  </si>
  <si>
    <r>
      <rPr>
        <sz val="7"/>
        <rFont val="Arial"/>
        <family val="2"/>
      </rPr>
      <t>13.583,84</t>
    </r>
  </si>
  <si>
    <r>
      <rPr>
        <sz val="7"/>
        <rFont val="Arial"/>
        <family val="2"/>
      </rPr>
      <t>15.018,79</t>
    </r>
  </si>
  <si>
    <r>
      <rPr>
        <sz val="7"/>
        <rFont val="Arial"/>
        <family val="2"/>
      </rPr>
      <t>16.050,91</t>
    </r>
  </si>
  <si>
    <r>
      <rPr>
        <sz val="7"/>
        <rFont val="Arial"/>
        <family val="2"/>
      </rPr>
      <t>14.910,11</t>
    </r>
  </si>
  <si>
    <r>
      <rPr>
        <sz val="7"/>
        <rFont val="Arial"/>
        <family val="2"/>
      </rPr>
      <t>3.504,95</t>
    </r>
  </si>
  <si>
    <r>
      <rPr>
        <sz val="7"/>
        <rFont val="Arial"/>
        <family val="2"/>
      </rPr>
      <t>3.704,54</t>
    </r>
  </si>
  <si>
    <r>
      <rPr>
        <sz val="7"/>
        <rFont val="Arial"/>
        <family val="2"/>
      </rPr>
      <t>6.079,94</t>
    </r>
  </si>
  <si>
    <r>
      <rPr>
        <sz val="7"/>
        <rFont val="Arial"/>
        <family val="2"/>
      </rPr>
      <t>5.001,26</t>
    </r>
  </si>
  <si>
    <r>
      <rPr>
        <sz val="7"/>
        <rFont val="Arial"/>
        <family val="2"/>
      </rPr>
      <t>5.614,22</t>
    </r>
  </si>
  <si>
    <r>
      <rPr>
        <sz val="7"/>
        <rFont val="Arial"/>
        <family val="2"/>
      </rPr>
      <t>7.190,98</t>
    </r>
  </si>
  <si>
    <r>
      <rPr>
        <sz val="7"/>
        <rFont val="Arial"/>
        <family val="2"/>
      </rPr>
      <t>9.055,84</t>
    </r>
  </si>
  <si>
    <r>
      <rPr>
        <sz val="7"/>
        <rFont val="Arial"/>
        <family val="2"/>
      </rPr>
      <t>7.797,47</t>
    </r>
  </si>
  <si>
    <r>
      <rPr>
        <sz val="7"/>
        <rFont val="Arial"/>
        <family val="2"/>
      </rPr>
      <t>7.768,05</t>
    </r>
  </si>
  <si>
    <r>
      <rPr>
        <sz val="7"/>
        <rFont val="Arial"/>
        <family val="2"/>
      </rPr>
      <t>9.003,93</t>
    </r>
  </si>
  <si>
    <r>
      <rPr>
        <sz val="7"/>
        <rFont val="Arial"/>
        <family val="2"/>
      </rPr>
      <t>10.723,25</t>
    </r>
  </si>
  <si>
    <r>
      <rPr>
        <sz val="7"/>
        <rFont val="Arial"/>
        <family val="2"/>
      </rPr>
      <t>9.408,76</t>
    </r>
  </si>
  <si>
    <r>
      <rPr>
        <sz val="7"/>
        <rFont val="Arial"/>
        <family val="2"/>
      </rPr>
      <t>9.777,15</t>
    </r>
  </si>
  <si>
    <r>
      <rPr>
        <sz val="7"/>
        <rFont val="Arial"/>
        <family val="2"/>
      </rPr>
      <t>11.162,40</t>
    </r>
  </si>
  <si>
    <r>
      <rPr>
        <sz val="7"/>
        <rFont val="Arial"/>
        <family val="2"/>
      </rPr>
      <t>8.062,10</t>
    </r>
  </si>
  <si>
    <r>
      <rPr>
        <sz val="7"/>
        <rFont val="Arial"/>
        <family val="2"/>
      </rPr>
      <t>8.554,43</t>
    </r>
  </si>
  <si>
    <r>
      <rPr>
        <sz val="7"/>
        <rFont val="Arial"/>
        <family val="2"/>
      </rPr>
      <t>11.881,51</t>
    </r>
  </si>
  <si>
    <r>
      <rPr>
        <sz val="7"/>
        <rFont val="Arial"/>
        <family val="2"/>
      </rPr>
      <t>12.582,42</t>
    </r>
  </si>
  <si>
    <r>
      <rPr>
        <sz val="7"/>
        <rFont val="Arial"/>
        <family val="2"/>
      </rPr>
      <t>17.140,25</t>
    </r>
  </si>
  <si>
    <r>
      <rPr>
        <sz val="7"/>
        <rFont val="Arial"/>
        <family val="2"/>
      </rPr>
      <t>19.407,73</t>
    </r>
  </si>
  <si>
    <r>
      <rPr>
        <sz val="7"/>
        <rFont val="Arial"/>
        <family val="2"/>
      </rPr>
      <t>15.513,22</t>
    </r>
  </si>
  <si>
    <r>
      <rPr>
        <sz val="7"/>
        <rFont val="Arial"/>
        <family val="2"/>
      </rPr>
      <t>17.362,30</t>
    </r>
  </si>
  <si>
    <r>
      <rPr>
        <sz val="7"/>
        <rFont val="Arial"/>
        <family val="2"/>
      </rPr>
      <t>19.184,27</t>
    </r>
  </si>
  <si>
    <r>
      <rPr>
        <sz val="7"/>
        <rFont val="Arial"/>
        <family val="2"/>
      </rPr>
      <t>21.719,45</t>
    </r>
  </si>
  <si>
    <r>
      <rPr>
        <sz val="7"/>
        <rFont val="Arial"/>
        <family val="2"/>
      </rPr>
      <t>20.628,61</t>
    </r>
  </si>
  <si>
    <r>
      <rPr>
        <sz val="7"/>
        <rFont val="Arial"/>
        <family val="2"/>
      </rPr>
      <t>23.086,26</t>
    </r>
  </si>
  <si>
    <r>
      <rPr>
        <sz val="7"/>
        <rFont val="Arial"/>
        <family val="2"/>
      </rPr>
      <t>30,22</t>
    </r>
  </si>
  <si>
    <r>
      <rPr>
        <sz val="7"/>
        <rFont val="Arial"/>
        <family val="2"/>
      </rPr>
      <t>60,46</t>
    </r>
  </si>
  <si>
    <r>
      <rPr>
        <sz val="7"/>
        <rFont val="Arial"/>
        <family val="2"/>
      </rPr>
      <t>229,06</t>
    </r>
  </si>
  <si>
    <r>
      <rPr>
        <sz val="7"/>
        <rFont val="Arial"/>
        <family val="2"/>
      </rPr>
      <t>32,27</t>
    </r>
  </si>
  <si>
    <r>
      <rPr>
        <sz val="7"/>
        <rFont val="Arial"/>
        <family val="2"/>
      </rPr>
      <t>294,38</t>
    </r>
  </si>
  <si>
    <r>
      <rPr>
        <sz val="7"/>
        <rFont val="Arial"/>
        <family val="2"/>
      </rPr>
      <t>434,49</t>
    </r>
  </si>
  <si>
    <r>
      <rPr>
        <sz val="7"/>
        <rFont val="Arial"/>
        <family val="2"/>
      </rPr>
      <t>383,38</t>
    </r>
  </si>
  <si>
    <r>
      <rPr>
        <sz val="7"/>
        <rFont val="Arial"/>
        <family val="2"/>
      </rPr>
      <t>321,77</t>
    </r>
  </si>
  <si>
    <t>Descida d''água concreto simples (degraus) c/ caiação (DSA-03) apoio em Vias Urbanas</t>
  </si>
  <si>
    <r>
      <rPr>
        <sz val="7"/>
        <rFont val="Arial"/>
        <family val="2"/>
      </rPr>
      <t>57,75</t>
    </r>
  </si>
  <si>
    <r>
      <rPr>
        <sz val="7"/>
        <rFont val="Arial"/>
        <family val="2"/>
      </rPr>
      <t>87,95</t>
    </r>
  </si>
  <si>
    <r>
      <rPr>
        <sz val="7"/>
        <rFont val="Arial"/>
        <family val="2"/>
      </rPr>
      <t>82,71</t>
    </r>
  </si>
  <si>
    <r>
      <rPr>
        <sz val="7"/>
        <rFont val="Arial"/>
        <family val="2"/>
      </rPr>
      <t>41,65</t>
    </r>
  </si>
  <si>
    <r>
      <rPr>
        <sz val="7"/>
        <rFont val="Arial"/>
        <family val="2"/>
      </rPr>
      <t>177,95</t>
    </r>
  </si>
  <si>
    <r>
      <rPr>
        <sz val="7"/>
        <rFont val="Arial"/>
        <family val="2"/>
      </rPr>
      <t>135,73</t>
    </r>
  </si>
  <si>
    <r>
      <rPr>
        <sz val="7"/>
        <rFont val="Arial"/>
        <family val="2"/>
      </rPr>
      <t>144,95</t>
    </r>
  </si>
  <si>
    <r>
      <rPr>
        <sz val="7"/>
        <rFont val="Arial"/>
        <family val="2"/>
      </rPr>
      <t>38,26</t>
    </r>
  </si>
  <si>
    <r>
      <rPr>
        <sz val="7"/>
        <rFont val="Arial"/>
        <family val="2"/>
      </rPr>
      <t>142,75</t>
    </r>
  </si>
  <si>
    <r>
      <rPr>
        <sz val="7"/>
        <rFont val="Arial"/>
        <family val="2"/>
      </rPr>
      <t>155,83</t>
    </r>
  </si>
  <si>
    <r>
      <rPr>
        <sz val="7"/>
        <rFont val="Arial"/>
        <family val="2"/>
      </rPr>
      <t>170,10</t>
    </r>
  </si>
  <si>
    <r>
      <rPr>
        <sz val="7"/>
        <rFont val="Arial"/>
        <family val="2"/>
      </rPr>
      <t>156,91</t>
    </r>
  </si>
  <si>
    <r>
      <rPr>
        <sz val="7"/>
        <rFont val="Arial"/>
        <family val="2"/>
      </rPr>
      <t>166,66</t>
    </r>
  </si>
  <si>
    <r>
      <rPr>
        <sz val="7"/>
        <rFont val="Arial"/>
        <family val="2"/>
      </rPr>
      <t>197,87</t>
    </r>
  </si>
  <si>
    <r>
      <rPr>
        <sz val="7"/>
        <rFont val="Arial"/>
        <family val="2"/>
      </rPr>
      <t>371,63</t>
    </r>
  </si>
  <si>
    <r>
      <rPr>
        <sz val="7"/>
        <rFont val="Arial"/>
        <family val="2"/>
      </rPr>
      <t>241,99</t>
    </r>
  </si>
  <si>
    <r>
      <rPr>
        <sz val="7"/>
        <rFont val="Arial"/>
        <family val="2"/>
      </rPr>
      <t>182,73</t>
    </r>
  </si>
  <si>
    <r>
      <rPr>
        <sz val="7"/>
        <rFont val="Arial"/>
        <family val="2"/>
      </rPr>
      <t>183,61</t>
    </r>
  </si>
  <si>
    <r>
      <rPr>
        <sz val="7"/>
        <rFont val="Arial"/>
        <family val="2"/>
      </rPr>
      <t>181,69</t>
    </r>
  </si>
  <si>
    <r>
      <rPr>
        <sz val="7"/>
        <rFont val="Arial"/>
        <family val="2"/>
      </rPr>
      <t>134,25</t>
    </r>
  </si>
  <si>
    <r>
      <rPr>
        <sz val="7"/>
        <rFont val="Arial"/>
        <family val="2"/>
      </rPr>
      <t>1.185,94</t>
    </r>
  </si>
  <si>
    <r>
      <rPr>
        <sz val="7"/>
        <rFont val="Arial"/>
        <family val="2"/>
      </rPr>
      <t>1.533,68</t>
    </r>
  </si>
  <si>
    <r>
      <rPr>
        <sz val="7"/>
        <rFont val="Arial"/>
        <family val="2"/>
      </rPr>
      <t>900,24</t>
    </r>
  </si>
  <si>
    <r>
      <rPr>
        <sz val="7"/>
        <rFont val="Arial"/>
        <family val="2"/>
      </rPr>
      <t>114,58</t>
    </r>
  </si>
  <si>
    <r>
      <rPr>
        <sz val="7"/>
        <rFont val="Arial"/>
        <family val="2"/>
      </rPr>
      <t>922,59</t>
    </r>
  </si>
  <si>
    <r>
      <rPr>
        <sz val="7"/>
        <rFont val="Arial"/>
        <family val="2"/>
      </rPr>
      <t>174,80</t>
    </r>
  </si>
  <si>
    <r>
      <rPr>
        <sz val="7"/>
        <rFont val="Arial"/>
        <family val="2"/>
      </rPr>
      <t>34,83</t>
    </r>
  </si>
  <si>
    <r>
      <rPr>
        <sz val="7"/>
        <rFont val="Arial"/>
        <family val="2"/>
      </rPr>
      <t>43,98</t>
    </r>
  </si>
  <si>
    <r>
      <rPr>
        <sz val="7"/>
        <rFont val="Arial"/>
        <family val="2"/>
      </rPr>
      <t>21,67</t>
    </r>
  </si>
  <si>
    <r>
      <rPr>
        <sz val="7"/>
        <rFont val="Arial"/>
        <family val="2"/>
      </rPr>
      <t>10,65</t>
    </r>
  </si>
  <si>
    <r>
      <rPr>
        <sz val="7"/>
        <rFont val="Arial"/>
        <family val="2"/>
      </rPr>
      <t>11,87</t>
    </r>
  </si>
  <si>
    <r>
      <rPr>
        <sz val="7"/>
        <rFont val="Arial"/>
        <family val="2"/>
      </rPr>
      <t>13,31</t>
    </r>
  </si>
  <si>
    <r>
      <rPr>
        <sz val="7"/>
        <rFont val="Arial"/>
        <family val="2"/>
      </rPr>
      <t>21,91</t>
    </r>
  </si>
  <si>
    <r>
      <rPr>
        <sz val="7"/>
        <rFont val="Arial"/>
        <family val="2"/>
      </rPr>
      <t>114,56</t>
    </r>
  </si>
  <si>
    <r>
      <rPr>
        <sz val="7"/>
        <rFont val="Arial"/>
        <family val="2"/>
      </rPr>
      <t>100,11</t>
    </r>
  </si>
  <si>
    <r>
      <rPr>
        <sz val="7"/>
        <rFont val="Arial"/>
        <family val="2"/>
      </rPr>
      <t>93,62</t>
    </r>
  </si>
  <si>
    <r>
      <rPr>
        <sz val="7"/>
        <rFont val="Arial"/>
        <family val="2"/>
      </rPr>
      <t>140,93</t>
    </r>
  </si>
  <si>
    <r>
      <rPr>
        <sz val="7"/>
        <rFont val="Arial"/>
        <family val="2"/>
      </rPr>
      <t>137,99</t>
    </r>
  </si>
  <si>
    <r>
      <rPr>
        <sz val="7"/>
        <rFont val="Arial"/>
        <family val="2"/>
      </rPr>
      <t>202,14</t>
    </r>
  </si>
  <si>
    <r>
      <rPr>
        <sz val="7"/>
        <rFont val="Arial"/>
        <family val="2"/>
      </rPr>
      <t>204,52</t>
    </r>
  </si>
  <si>
    <r>
      <rPr>
        <sz val="7"/>
        <rFont val="Arial"/>
        <family val="2"/>
      </rPr>
      <t>208,15</t>
    </r>
  </si>
  <si>
    <r>
      <rPr>
        <sz val="7"/>
        <rFont val="Arial"/>
        <family val="2"/>
      </rPr>
      <t>211,06</t>
    </r>
  </si>
  <si>
    <r>
      <rPr>
        <sz val="7"/>
        <rFont val="Arial"/>
        <family val="2"/>
      </rPr>
      <t>255,63</t>
    </r>
  </si>
  <si>
    <r>
      <rPr>
        <sz val="7"/>
        <rFont val="Arial"/>
        <family val="2"/>
      </rPr>
      <t>262,67</t>
    </r>
  </si>
  <si>
    <r>
      <rPr>
        <sz val="7"/>
        <rFont val="Arial"/>
        <family val="2"/>
      </rPr>
      <t>443,16</t>
    </r>
  </si>
  <si>
    <r>
      <rPr>
        <sz val="7"/>
        <rFont val="Arial"/>
        <family val="2"/>
      </rPr>
      <t>466,50</t>
    </r>
  </si>
  <si>
    <r>
      <rPr>
        <sz val="7"/>
        <rFont val="Arial"/>
        <family val="2"/>
      </rPr>
      <t>376,76</t>
    </r>
  </si>
  <si>
    <r>
      <rPr>
        <sz val="7"/>
        <rFont val="Arial"/>
        <family val="2"/>
      </rPr>
      <t>314,15</t>
    </r>
  </si>
  <si>
    <r>
      <rPr>
        <sz val="7"/>
        <rFont val="Arial"/>
        <family val="2"/>
      </rPr>
      <t>346,02</t>
    </r>
  </si>
  <si>
    <r>
      <rPr>
        <sz val="7"/>
        <rFont val="Arial"/>
        <family val="2"/>
      </rPr>
      <t>349,51</t>
    </r>
  </si>
  <si>
    <r>
      <rPr>
        <sz val="7"/>
        <rFont val="Arial"/>
        <family val="2"/>
      </rPr>
      <t>36,77</t>
    </r>
  </si>
  <si>
    <r>
      <rPr>
        <sz val="7"/>
        <rFont val="Arial"/>
        <family val="2"/>
      </rPr>
      <t>39,05</t>
    </r>
  </si>
  <si>
    <r>
      <rPr>
        <sz val="7"/>
        <rFont val="Arial"/>
        <family val="2"/>
      </rPr>
      <t>27,26</t>
    </r>
  </si>
  <si>
    <r>
      <rPr>
        <sz val="7"/>
        <rFont val="Arial"/>
        <family val="2"/>
      </rPr>
      <t>43,49</t>
    </r>
  </si>
  <si>
    <r>
      <rPr>
        <sz val="7"/>
        <rFont val="Arial"/>
        <family val="2"/>
      </rPr>
      <t>31,65</t>
    </r>
  </si>
  <si>
    <r>
      <rPr>
        <sz val="7"/>
        <rFont val="Arial"/>
        <family val="2"/>
      </rPr>
      <t>55,78</t>
    </r>
  </si>
  <si>
    <r>
      <rPr>
        <sz val="7"/>
        <rFont val="Arial"/>
        <family val="2"/>
      </rPr>
      <t>45,61</t>
    </r>
  </si>
  <si>
    <r>
      <rPr>
        <sz val="7"/>
        <rFont val="Arial"/>
        <family val="2"/>
      </rPr>
      <t>64,15</t>
    </r>
  </si>
  <si>
    <r>
      <rPr>
        <sz val="7"/>
        <rFont val="Arial"/>
        <family val="2"/>
      </rPr>
      <t>54,54</t>
    </r>
  </si>
  <si>
    <r>
      <rPr>
        <sz val="7"/>
        <rFont val="Arial"/>
        <family val="2"/>
      </rPr>
      <t>76,70</t>
    </r>
  </si>
  <si>
    <r>
      <rPr>
        <sz val="7"/>
        <rFont val="Arial"/>
        <family val="2"/>
      </rPr>
      <t>68,28</t>
    </r>
  </si>
  <si>
    <r>
      <rPr>
        <sz val="7"/>
        <rFont val="Arial"/>
        <family val="2"/>
      </rPr>
      <t>274,78</t>
    </r>
  </si>
  <si>
    <r>
      <rPr>
        <sz val="7"/>
        <rFont val="Arial"/>
        <family val="2"/>
      </rPr>
      <t>194,14</t>
    </r>
  </si>
  <si>
    <r>
      <rPr>
        <sz val="7"/>
        <rFont val="Arial"/>
        <family val="2"/>
      </rPr>
      <t>114,24</t>
    </r>
  </si>
  <si>
    <r>
      <rPr>
        <sz val="7"/>
        <rFont val="Arial"/>
        <family val="2"/>
      </rPr>
      <t>98,43</t>
    </r>
  </si>
  <si>
    <r>
      <rPr>
        <sz val="7"/>
        <rFont val="Arial"/>
        <family val="2"/>
      </rPr>
      <t>13,38</t>
    </r>
  </si>
  <si>
    <r>
      <rPr>
        <sz val="7"/>
        <rFont val="Arial"/>
        <family val="2"/>
      </rPr>
      <t>149,64</t>
    </r>
  </si>
  <si>
    <r>
      <rPr>
        <sz val="7"/>
        <rFont val="Arial"/>
        <family val="2"/>
      </rPr>
      <t>127,57</t>
    </r>
  </si>
  <si>
    <r>
      <rPr>
        <sz val="7"/>
        <rFont val="Arial"/>
        <family val="2"/>
      </rPr>
      <t>108,57</t>
    </r>
  </si>
  <si>
    <r>
      <rPr>
        <sz val="7"/>
        <rFont val="Arial"/>
        <family val="2"/>
      </rPr>
      <t>213,30</t>
    </r>
  </si>
  <si>
    <r>
      <rPr>
        <sz val="7"/>
        <rFont val="Arial"/>
        <family val="2"/>
      </rPr>
      <t>318,56</t>
    </r>
  </si>
  <si>
    <r>
      <rPr>
        <sz val="7"/>
        <rFont val="Arial"/>
        <family val="2"/>
      </rPr>
      <t>701,98</t>
    </r>
  </si>
  <si>
    <r>
      <rPr>
        <sz val="7"/>
        <rFont val="Arial"/>
        <family val="2"/>
      </rPr>
      <t>9,98</t>
    </r>
  </si>
  <si>
    <r>
      <rPr>
        <sz val="7"/>
        <rFont val="Arial"/>
        <family val="2"/>
      </rPr>
      <t>7,31</t>
    </r>
  </si>
  <si>
    <r>
      <rPr>
        <sz val="7"/>
        <rFont val="Arial"/>
        <family val="2"/>
      </rPr>
      <t>201,35</t>
    </r>
  </si>
  <si>
    <r>
      <rPr>
        <sz val="7"/>
        <rFont val="Arial"/>
        <family val="2"/>
      </rPr>
      <t>50,90</t>
    </r>
  </si>
  <si>
    <r>
      <rPr>
        <sz val="7"/>
        <rFont val="Arial"/>
        <family val="2"/>
      </rPr>
      <t>26,79</t>
    </r>
  </si>
  <si>
    <r>
      <rPr>
        <sz val="7"/>
        <rFont val="Arial"/>
        <family val="2"/>
      </rPr>
      <t>75,01</t>
    </r>
  </si>
  <si>
    <r>
      <rPr>
        <sz val="7"/>
        <rFont val="Arial"/>
        <family val="2"/>
      </rPr>
      <t>160,43</t>
    </r>
  </si>
  <si>
    <r>
      <rPr>
        <sz val="7"/>
        <rFont val="Arial"/>
        <family val="2"/>
      </rPr>
      <t>90,34</t>
    </r>
  </si>
  <si>
    <r>
      <rPr>
        <sz val="7"/>
        <rFont val="Arial"/>
        <family val="2"/>
      </rPr>
      <t>35,57</t>
    </r>
  </si>
  <si>
    <r>
      <rPr>
        <sz val="7"/>
        <rFont val="Arial"/>
        <family val="2"/>
      </rPr>
      <t>1.557,87</t>
    </r>
  </si>
  <si>
    <r>
      <rPr>
        <sz val="7"/>
        <rFont val="Arial"/>
        <family val="2"/>
      </rPr>
      <t>114,49</t>
    </r>
  </si>
  <si>
    <r>
      <rPr>
        <sz val="7"/>
        <rFont val="Arial"/>
        <family val="2"/>
      </rPr>
      <t>174,64</t>
    </r>
  </si>
  <si>
    <r>
      <rPr>
        <sz val="7"/>
        <rFont val="Arial"/>
        <family val="2"/>
      </rPr>
      <t>7,44</t>
    </r>
  </si>
  <si>
    <r>
      <rPr>
        <sz val="7"/>
        <rFont val="Arial"/>
        <family val="2"/>
      </rPr>
      <t>61,36</t>
    </r>
  </si>
  <si>
    <r>
      <rPr>
        <sz val="7"/>
        <rFont val="Arial"/>
        <family val="2"/>
      </rPr>
      <t>5,51</t>
    </r>
  </si>
  <si>
    <r>
      <rPr>
        <sz val="7"/>
        <rFont val="Arial"/>
        <family val="2"/>
      </rPr>
      <t>3.768,96</t>
    </r>
  </si>
  <si>
    <r>
      <rPr>
        <sz val="7"/>
        <rFont val="Arial"/>
        <family val="2"/>
      </rPr>
      <t>4.358,42</t>
    </r>
  </si>
  <si>
    <r>
      <rPr>
        <sz val="7"/>
        <rFont val="Arial"/>
        <family val="2"/>
      </rPr>
      <t>5.140,49</t>
    </r>
  </si>
  <si>
    <r>
      <rPr>
        <sz val="7"/>
        <rFont val="Arial"/>
        <family val="2"/>
      </rPr>
      <t>5.648,30</t>
    </r>
  </si>
  <si>
    <r>
      <rPr>
        <sz val="7"/>
        <rFont val="Arial"/>
        <family val="2"/>
      </rPr>
      <t>6.733,45</t>
    </r>
  </si>
  <si>
    <r>
      <rPr>
        <sz val="7"/>
        <rFont val="Arial"/>
        <family val="2"/>
      </rPr>
      <t>2.225,97</t>
    </r>
  </si>
  <si>
    <r>
      <rPr>
        <sz val="7"/>
        <rFont val="Arial"/>
        <family val="2"/>
      </rPr>
      <t>2.819,77</t>
    </r>
  </si>
  <si>
    <r>
      <rPr>
        <sz val="7"/>
        <rFont val="Arial"/>
        <family val="2"/>
      </rPr>
      <t>3.401,47</t>
    </r>
  </si>
  <si>
    <r>
      <rPr>
        <sz val="7"/>
        <rFont val="Arial"/>
        <family val="2"/>
      </rPr>
      <t>5.390,66</t>
    </r>
  </si>
  <si>
    <r>
      <rPr>
        <sz val="7"/>
        <rFont val="Arial"/>
        <family val="2"/>
      </rPr>
      <t>5.956,68</t>
    </r>
  </si>
  <si>
    <r>
      <rPr>
        <sz val="7"/>
        <rFont val="Arial"/>
        <family val="2"/>
      </rPr>
      <t>6.522,67</t>
    </r>
  </si>
  <si>
    <r>
      <rPr>
        <sz val="7"/>
        <rFont val="Arial"/>
        <family val="2"/>
      </rPr>
      <t>7.088,69</t>
    </r>
  </si>
  <si>
    <r>
      <rPr>
        <sz val="7"/>
        <rFont val="Arial"/>
        <family val="2"/>
      </rPr>
      <t>15,48</t>
    </r>
  </si>
  <si>
    <r>
      <rPr>
        <sz val="7"/>
        <rFont val="Arial"/>
        <family val="2"/>
      </rPr>
      <t>12,41</t>
    </r>
  </si>
  <si>
    <r>
      <rPr>
        <sz val="7"/>
        <rFont val="Arial"/>
        <family val="2"/>
      </rPr>
      <t>59,73</t>
    </r>
  </si>
  <si>
    <r>
      <rPr>
        <sz val="7"/>
        <rFont val="Arial"/>
        <family val="2"/>
      </rPr>
      <t>142,90</t>
    </r>
  </si>
  <si>
    <r>
      <rPr>
        <sz val="7"/>
        <rFont val="Arial"/>
        <family val="2"/>
      </rPr>
      <t>98,54</t>
    </r>
  </si>
  <si>
    <r>
      <rPr>
        <sz val="7"/>
        <rFont val="Arial"/>
        <family val="2"/>
      </rPr>
      <t>61,79</t>
    </r>
  </si>
  <si>
    <r>
      <rPr>
        <sz val="7"/>
        <rFont val="Arial"/>
        <family val="2"/>
      </rPr>
      <t>1.136,23</t>
    </r>
  </si>
  <si>
    <r>
      <rPr>
        <sz val="7"/>
        <rFont val="Arial"/>
        <family val="2"/>
      </rPr>
      <t>30,15</t>
    </r>
  </si>
  <si>
    <r>
      <rPr>
        <sz val="7"/>
        <rFont val="Arial"/>
        <family val="2"/>
      </rPr>
      <t>31,98</t>
    </r>
  </si>
  <si>
    <r>
      <rPr>
        <sz val="7"/>
        <rFont val="Arial"/>
        <family val="2"/>
      </rPr>
      <t>42,97</t>
    </r>
  </si>
  <si>
    <r>
      <rPr>
        <sz val="7"/>
        <rFont val="Arial"/>
        <family val="2"/>
      </rPr>
      <t>104,63</t>
    </r>
  </si>
  <si>
    <r>
      <rPr>
        <sz val="7"/>
        <rFont val="Arial"/>
        <family val="2"/>
      </rPr>
      <t>147,12</t>
    </r>
  </si>
  <si>
    <r>
      <rPr>
        <sz val="7"/>
        <rFont val="Arial"/>
        <family val="2"/>
      </rPr>
      <t>113,70</t>
    </r>
  </si>
  <si>
    <r>
      <rPr>
        <sz val="7"/>
        <rFont val="Arial"/>
        <family val="2"/>
      </rPr>
      <t>236,99</t>
    </r>
  </si>
  <si>
    <r>
      <rPr>
        <sz val="7"/>
        <rFont val="Arial"/>
        <family val="2"/>
      </rPr>
      <t>480,61</t>
    </r>
  </si>
  <si>
    <r>
      <rPr>
        <sz val="7"/>
        <rFont val="Arial"/>
        <family val="2"/>
      </rPr>
      <t>124,29</t>
    </r>
  </si>
  <si>
    <r>
      <rPr>
        <sz val="7"/>
        <rFont val="Arial"/>
        <family val="2"/>
      </rPr>
      <t>129,76</t>
    </r>
  </si>
  <si>
    <r>
      <rPr>
        <sz val="7"/>
        <rFont val="Arial"/>
        <family val="2"/>
      </rPr>
      <t>112,40</t>
    </r>
  </si>
  <si>
    <r>
      <rPr>
        <sz val="7"/>
        <rFont val="Arial"/>
        <family val="2"/>
      </rPr>
      <t>260,55</t>
    </r>
  </si>
  <si>
    <r>
      <rPr>
        <sz val="7"/>
        <rFont val="Arial"/>
        <family val="2"/>
      </rPr>
      <t>121,85</t>
    </r>
  </si>
  <si>
    <r>
      <rPr>
        <sz val="7"/>
        <rFont val="Arial"/>
        <family val="2"/>
      </rPr>
      <t>92,10</t>
    </r>
  </si>
  <si>
    <r>
      <rPr>
        <sz val="7"/>
        <rFont val="Arial"/>
        <family val="2"/>
      </rPr>
      <t>353,21</t>
    </r>
  </si>
  <si>
    <r>
      <rPr>
        <sz val="7"/>
        <rFont val="Arial"/>
        <family val="2"/>
      </rPr>
      <t>770,31</t>
    </r>
  </si>
  <si>
    <r>
      <rPr>
        <sz val="7"/>
        <rFont val="Arial"/>
        <family val="2"/>
      </rPr>
      <t>70,77</t>
    </r>
  </si>
  <si>
    <r>
      <rPr>
        <sz val="7"/>
        <rFont val="Arial"/>
        <family val="2"/>
      </rPr>
      <t>93,46</t>
    </r>
  </si>
  <si>
    <r>
      <rPr>
        <sz val="7"/>
        <rFont val="Arial"/>
        <family val="2"/>
      </rPr>
      <t>31,10</t>
    </r>
  </si>
  <si>
    <r>
      <rPr>
        <sz val="7"/>
        <rFont val="Arial"/>
        <family val="2"/>
      </rPr>
      <t>532,79</t>
    </r>
  </si>
  <si>
    <r>
      <rPr>
        <sz val="7"/>
        <rFont val="Arial"/>
        <family val="2"/>
      </rPr>
      <t>35,19</t>
    </r>
  </si>
  <si>
    <r>
      <rPr>
        <sz val="7"/>
        <rFont val="Arial"/>
        <family val="2"/>
      </rPr>
      <t>47,61</t>
    </r>
  </si>
  <si>
    <r>
      <rPr>
        <sz val="7"/>
        <rFont val="Arial"/>
        <family val="2"/>
      </rPr>
      <t>480,88</t>
    </r>
  </si>
  <si>
    <r>
      <rPr>
        <sz val="7"/>
        <rFont val="Arial"/>
        <family val="2"/>
      </rPr>
      <t>699,47</t>
    </r>
  </si>
  <si>
    <r>
      <rPr>
        <sz val="7"/>
        <rFont val="Arial"/>
        <family val="2"/>
      </rPr>
      <t>669,61</t>
    </r>
  </si>
  <si>
    <r>
      <rPr>
        <sz val="7"/>
        <rFont val="Arial"/>
        <family val="2"/>
      </rPr>
      <t>33,80</t>
    </r>
  </si>
  <si>
    <r>
      <rPr>
        <sz val="7"/>
        <rFont val="Arial"/>
        <family val="2"/>
      </rPr>
      <t>81,28</t>
    </r>
  </si>
  <si>
    <r>
      <rPr>
        <sz val="7"/>
        <rFont val="Arial"/>
        <family val="2"/>
      </rPr>
      <t>61,91</t>
    </r>
  </si>
  <si>
    <r>
      <rPr>
        <sz val="7"/>
        <rFont val="Arial"/>
        <family val="2"/>
      </rPr>
      <t>14,30</t>
    </r>
  </si>
  <si>
    <r>
      <rPr>
        <sz val="7"/>
        <rFont val="Arial"/>
        <family val="2"/>
      </rPr>
      <t>17,24</t>
    </r>
  </si>
  <si>
    <r>
      <rPr>
        <sz val="7"/>
        <rFont val="Arial"/>
        <family val="2"/>
      </rPr>
      <t>256,67</t>
    </r>
  </si>
  <si>
    <r>
      <rPr>
        <sz val="7"/>
        <rFont val="Arial"/>
        <family val="2"/>
      </rPr>
      <t>25,36</t>
    </r>
  </si>
  <si>
    <r>
      <rPr>
        <sz val="7"/>
        <rFont val="Arial"/>
        <family val="2"/>
      </rPr>
      <t>265,80</t>
    </r>
  </si>
  <si>
    <r>
      <rPr>
        <sz val="7"/>
        <rFont val="Arial"/>
        <family val="2"/>
      </rPr>
      <t>5,41</t>
    </r>
  </si>
  <si>
    <r>
      <rPr>
        <sz val="7"/>
        <rFont val="Arial"/>
        <family val="2"/>
      </rPr>
      <t>1.219,63</t>
    </r>
  </si>
  <si>
    <r>
      <rPr>
        <sz val="7"/>
        <rFont val="Arial"/>
        <family val="2"/>
      </rPr>
      <t>1.099,70</t>
    </r>
  </si>
  <si>
    <r>
      <rPr>
        <sz val="7"/>
        <rFont val="Arial"/>
        <family val="2"/>
      </rPr>
      <t>819,15</t>
    </r>
  </si>
  <si>
    <r>
      <rPr>
        <sz val="7"/>
        <rFont val="Arial"/>
        <family val="2"/>
      </rPr>
      <t>2.199,41</t>
    </r>
  </si>
  <si>
    <r>
      <rPr>
        <sz val="7"/>
        <rFont val="Arial"/>
        <family val="2"/>
      </rPr>
      <t>3.299,11</t>
    </r>
  </si>
  <si>
    <r>
      <rPr>
        <sz val="7"/>
        <rFont val="Arial"/>
        <family val="2"/>
      </rPr>
      <t>1.145,64</t>
    </r>
  </si>
  <si>
    <r>
      <rPr>
        <sz val="7"/>
        <rFont val="Arial"/>
        <family val="2"/>
      </rPr>
      <t>916,67</t>
    </r>
  </si>
  <si>
    <r>
      <rPr>
        <sz val="7"/>
        <rFont val="Arial"/>
        <family val="2"/>
      </rPr>
      <t>1.031,22</t>
    </r>
  </si>
  <si>
    <r>
      <rPr>
        <sz val="7"/>
        <rFont val="Arial"/>
        <family val="2"/>
      </rPr>
      <t>760,08</t>
    </r>
  </si>
  <si>
    <r>
      <rPr>
        <sz val="7"/>
        <rFont val="Arial"/>
        <family val="2"/>
      </rPr>
      <t>230,25</t>
    </r>
  </si>
  <si>
    <r>
      <rPr>
        <sz val="7"/>
        <rFont val="Arial"/>
        <family val="2"/>
      </rPr>
      <t>77,25</t>
    </r>
  </si>
  <si>
    <r>
      <rPr>
        <sz val="7"/>
        <rFont val="Arial"/>
        <family val="2"/>
      </rPr>
      <t>133,48</t>
    </r>
  </si>
  <si>
    <r>
      <rPr>
        <sz val="7"/>
        <rFont val="Arial"/>
        <family val="2"/>
      </rPr>
      <t>384,41</t>
    </r>
  </si>
  <si>
    <r>
      <rPr>
        <sz val="7"/>
        <rFont val="Arial"/>
        <family val="2"/>
      </rPr>
      <t>404,97</t>
    </r>
  </si>
  <si>
    <r>
      <rPr>
        <sz val="7"/>
        <rFont val="Arial"/>
        <family val="2"/>
      </rPr>
      <t>342,43</t>
    </r>
  </si>
  <si>
    <r>
      <rPr>
        <sz val="7"/>
        <rFont val="Arial"/>
        <family val="2"/>
      </rPr>
      <t>322,48</t>
    </r>
  </si>
  <si>
    <r>
      <rPr>
        <sz val="7"/>
        <rFont val="Arial"/>
        <family val="2"/>
      </rPr>
      <t>3.990,09</t>
    </r>
  </si>
  <si>
    <r>
      <rPr>
        <sz val="7"/>
        <rFont val="Arial"/>
        <family val="2"/>
      </rPr>
      <t>1.259,34</t>
    </r>
  </si>
  <si>
    <r>
      <rPr>
        <sz val="7"/>
        <rFont val="Arial"/>
        <family val="2"/>
      </rPr>
      <t>1.886,79</t>
    </r>
  </si>
  <si>
    <r>
      <rPr>
        <sz val="7"/>
        <rFont val="Arial"/>
        <family val="2"/>
      </rPr>
      <t>649,90</t>
    </r>
  </si>
  <si>
    <r>
      <rPr>
        <sz val="7"/>
        <rFont val="Arial"/>
        <family val="2"/>
      </rPr>
      <t>298,59</t>
    </r>
  </si>
  <si>
    <t>Rede de água c/ padrão de entrada d''água diâm. 3/4" conf. CESAN, incl. tubos e conexões p/ aliment., distrib., extravas. e limp., cons. o padrão a 25m</t>
  </si>
  <si>
    <r>
      <rPr>
        <sz val="7"/>
        <rFont val="Arial"/>
        <family val="2"/>
      </rPr>
      <t>65,59</t>
    </r>
  </si>
  <si>
    <r>
      <rPr>
        <sz val="7"/>
        <rFont val="Arial"/>
        <family val="2"/>
      </rPr>
      <t>476,16</t>
    </r>
  </si>
  <si>
    <r>
      <rPr>
        <sz val="7"/>
        <rFont val="Arial"/>
        <family val="2"/>
      </rPr>
      <t>608,90</t>
    </r>
  </si>
  <si>
    <r>
      <rPr>
        <sz val="7"/>
        <rFont val="Arial"/>
        <family val="2"/>
      </rPr>
      <t>605,15</t>
    </r>
  </si>
  <si>
    <r>
      <rPr>
        <sz val="7"/>
        <rFont val="Arial"/>
        <family val="2"/>
      </rPr>
      <t>3.475,94</t>
    </r>
  </si>
  <si>
    <r>
      <rPr>
        <sz val="7"/>
        <rFont val="Arial"/>
        <family val="2"/>
      </rPr>
      <t>36.012,62</t>
    </r>
  </si>
  <si>
    <r>
      <rPr>
        <sz val="7"/>
        <rFont val="Arial"/>
        <family val="2"/>
      </rPr>
      <t>8.111,04</t>
    </r>
  </si>
  <si>
    <r>
      <rPr>
        <sz val="7"/>
        <rFont val="Arial"/>
        <family val="2"/>
      </rPr>
      <t>302,79</t>
    </r>
  </si>
  <si>
    <r>
      <rPr>
        <sz val="7"/>
        <rFont val="Arial"/>
        <family val="2"/>
      </rPr>
      <t>253,36</t>
    </r>
  </si>
  <si>
    <r>
      <t>Tabela:</t>
    </r>
    <r>
      <rPr>
        <sz val="11"/>
        <color theme="1"/>
        <rFont val="Liberation Sans"/>
        <family val="2"/>
      </rPr>
      <t> 1419801 - TABELA CUSTOS LABOR/CT-UFES PADRÃO DER-ES DEZEMBRO/2023(LS=157,27; BDI=0%)</t>
    </r>
  </si>
  <si>
    <t>CANTONEIRA ABAS IGUAIS DE FERRO ASTM A-36 - 1/8" X 1/2" X 1/2"</t>
  </si>
  <si>
    <t>CANTONEIRA ABAS IGUAIS DE FERRO ASTM A-36 - 1/8" X 3/4" X 3/4"</t>
  </si>
  <si>
    <t>PORCA SEXTAVADA 1/4"</t>
  </si>
  <si>
    <t>GRAMPO P/ CERCA GALVANIZADO 1" X 9"</t>
  </si>
  <si>
    <t>PARAFUSO SEXTAVADO COM PORCA E ARRUELA 3/8" X 11/2" - ZINCADO</t>
  </si>
  <si>
    <t>BARRA CHATA DE FERRO ASTM A-36 1/4" X 2"</t>
  </si>
  <si>
    <t>ARRUELA LISA ACO INOX 1/4" - TEL-5303</t>
  </si>
  <si>
    <t>CONJ PARAFUSO, PORCA E ARRUELA LATAO 1/2 X 2"</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</si>
  <si>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</si>
  <si>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</si>
  <si>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</si>
  <si>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</si>
  <si>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</si>
  <si>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</si>
  <si>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</si>
  <si>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ARAME GALV. MALHA # 1/2" QUADRADA - FIO N.12 BWG</t>
  </si>
  <si>
    <t>TELA ARAME GALV. MALHA # 3/4" QUADRADA - FIO N.12 BWG</t>
  </si>
  <si>
    <t>COLA BRANCA "PVA" CASCOLA/FORMICA/MUNDIAL/EQUIVALENTE</t>
  </si>
  <si>
    <t>MOLDURA CANTONEIRA ALUMINIO PERFIL L 3/4"X3/4X1/8"</t>
  </si>
  <si>
    <t>CABO ACO GALV. SM 6X7-AF 6,4MM (1/4")</t>
  </si>
  <si>
    <t>BARRA CHATA DE FERRO ASTM A-36 3/16" X 1"</t>
  </si>
  <si>
    <t>BARRA CHATA DE FERRO ASTM A-36 1/4" X 1"</t>
  </si>
  <si>
    <t>DISCO DE CORTE DIAMANTADO SEGMENTADO PARA CONCRETO, DIAMETRO DE 350 MM, FURO DE 1 " (14 X 1 ")</t>
  </si>
  <si>
    <t>PARAF. INOX SEXT. M6X45MM, BUCHA N.8, ARRUELA 1/4"</t>
  </si>
  <si>
    <t>TARGETA FIO REDONDO 3"</t>
  </si>
  <si>
    <t>TARGETA FIO REDONDO 2"</t>
  </si>
  <si>
    <t>FECHADURA TIPO "LIVRE-OCUPADO"</t>
  </si>
  <si>
    <t>DOBRADICA DE FERRO ZINCADO DE 3" X 2 1/2"</t>
  </si>
  <si>
    <t>DOBRADICA EM LATAO CROMADO 3 X 2.1/2" C/ PARAFUSO</t>
  </si>
  <si>
    <t>PERFIL "U" EM ALUMINIO ANODIZADO NATURAL 1/2" X 1/2" ESP. 1/16"</t>
  </si>
  <si>
    <t>ROLDANA CROMADA C/ PINO DIAM. Ø 3" CANAL TIPO "V" 2"</t>
  </si>
  <si>
    <t>GONZO DIAM 1" (MACHO/FEMEA) PARA PORTÃO (DE SOBREPOR)</t>
  </si>
  <si>
    <t>JUNTA PLASTICA "I" 27MM PARA PISOS</t>
  </si>
  <si>
    <t>TRINCHA 2"</t>
  </si>
  <si>
    <t>TRAVE P/ FUT SALAO 3,00X2,00M C/ RECUO FG D=3"</t>
  </si>
  <si>
    <t>POSTE VOLEIBOL FG D=2 1/2" C/ CARRETILHA E TAMPAO</t>
  </si>
  <si>
    <t>CANTONEIRA ABAS IGUAIS DE FERRO ASTM A-36 - 1/8" X 1" X 1"</t>
  </si>
  <si>
    <t>CANTONEIRA ABAS IGUAIS DE FERRO ASTM A-36 - 3/16" X 1.1/2" X 1.1/2" GALV.</t>
  </si>
  <si>
    <t>ABRACADEIRA GUIA P/ MASTRO SIMPLES P/ 1 DESCIDA 1.1/2" - TEL-320</t>
  </si>
  <si>
    <t>POSTE DE CONCRETO DUPLO "T" (DT) 7 METROS - 200 DAN</t>
  </si>
  <si>
    <t>REDUÇÃO CONCÊNT ELETROC PERF "U" 200X150MM,ABA100</t>
  </si>
  <si>
    <t>REDUÇÃO CONCÊNT ELETROC PERF "U" 300X150MM,ABA100</t>
  </si>
  <si>
    <t>REDUÇÃO CONCÊNT ELETROC PERF "U" 400X150MM,ABA100</t>
  </si>
  <si>
    <t>CURVA 90º BARRA CHATA ALUM 7/8"X1/8"X300MM TEL 778</t>
  </si>
  <si>
    <t>CX PASS MET Nº6 "TELEBRAS" 120X120X15CM CH GALV</t>
  </si>
  <si>
    <t>CAIXA PVC 4" X 4" - IP40 - TIGRE OU EQUIVALENTE</t>
  </si>
  <si>
    <t>CAIXA PVC 3" X 3" TIGREFLEX - SEXTAVADA</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</si>
  <si>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</si>
  <si>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</si>
  <si>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</si>
  <si>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</si>
  <si>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</si>
  <si>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</si>
  <si>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</si>
  <si>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</si>
  <si>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</si>
  <si>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</si>
  <si>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</si>
  <si>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</si>
  <si>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</si>
  <si>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</si>
  <si>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</si>
  <si>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</si>
  <si>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</si>
  <si>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</si>
  <si>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</si>
  <si>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</si>
  <si>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</si>
  <si>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ELETRODUTO CONDULETE PVC 1" APARENTE TIGRE E EQUIV</t>
  </si>
  <si>
    <t>ELETRODUTO DE PVC RIGIDO 6"</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</si>
  <si>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</si>
  <si>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</si>
  <si>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</si>
  <si>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</si>
  <si>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</si>
  <si>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</si>
  <si>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</si>
  <si>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</si>
  <si>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CAIXA PVC OCTOGONAL 4X4" COM FUNDO MÓVEL - TIGRE OU EQUIVALENTE</t>
  </si>
  <si>
    <t>PRENSA CABOS PARA ELETRODUTO 3/4"</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</si>
  <si>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</si>
  <si>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</si>
  <si>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</si>
  <si>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</si>
  <si>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</si>
  <si>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</si>
  <si>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</si>
  <si>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CAIXA 4X4" EM ALUMINIO P/ PISO</t>
  </si>
  <si>
    <t>CAIXA PVC 4 X 2" - IP40 - TIGRE OU EQUIVALENTE</t>
  </si>
  <si>
    <t>CONDULETE ALUMINIO SILICO, SAIDA T, ENTRADA ROSCA BSP 3/4" C/ VEDACAO E TAMPA</t>
  </si>
  <si>
    <t>ESPELHO 4X2", LINHA BRANCA</t>
  </si>
  <si>
    <t>ESPELHO 4X4", LINHA BRANCA</t>
  </si>
  <si>
    <t>PLACA CEGA FRONTAL 1U P/ RACK 19"</t>
  </si>
  <si>
    <t>PLACA CEGA FRONTAL 2U'S P/ RACK 19"</t>
  </si>
  <si>
    <t>PLAFONIER COM GLOBO PLÁSTICO 9X4"</t>
  </si>
  <si>
    <t>BASE EM ACO GALV P/ MASTROS 2" - 4 FUROS Ø8MM TEL-074</t>
  </si>
  <si>
    <t>CONJ ESTAIAMENTO TIPO RIGIDO 1,5M CADA ESTAIS X 1.1/2" - TEL 440</t>
  </si>
  <si>
    <t>HASTE TIPO COPPERWELD - 5/8 "X 2.4M - ALTA CAMADA</t>
  </si>
  <si>
    <t>CAPTOR C/ ROSCA ACO INOX Ø 3/4" X 350MM, TEL-036</t>
  </si>
  <si>
    <t>ABRACADEIRA GUIA MASTRO REFORCADA P/ 1 DESCIDA 1.1/2" - TEL-340</t>
  </si>
  <si>
    <t>ABRACADEIRA GUIA P/ MASTRO SIMPLES P/1 DESCIDA 2"</t>
  </si>
  <si>
    <t>ABRACADEIRA TIPO "D" COM CUNHA P/ ELETRODUTO 2" TEL 097</t>
  </si>
  <si>
    <t>ABRACADEIRA GUIA P/ MASTRO REFORCADA P/ 1 DESCIDA 2" - TEL-350</t>
  </si>
  <si>
    <t>BASE EM ACO GALV P/ MASTROS 1.1/2" - 4 FUROS Ø8MM TEL-064</t>
  </si>
  <si>
    <t>ABRACADEIRA GUIA P/ MASTRO SIMPLES P/ 1 DESCIDA 2" - TEL-330</t>
  </si>
  <si>
    <t>TAMPAO PARA ELETRODUTO 1", REF. TEL-5533</t>
  </si>
  <si>
    <t>CABECOTE DE ALUMINIO FUNDIDO 2 1/2"</t>
  </si>
  <si>
    <t>ABRACADEIRA TIPO D COM CUNHA P/ ELETRODUTO Ø 1" - TEL-095</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</si>
  <si>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</si>
  <si>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</si>
  <si>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</si>
  <si>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</si>
  <si>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</si>
  <si>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</si>
  <si>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</si>
  <si>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</si>
  <si>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</si>
  <si>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</si>
  <si>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</si>
  <si>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</si>
  <si>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</si>
  <si>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</si>
  <si>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</si>
  <si>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</si>
  <si>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</si>
  <si>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</si>
  <si>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</si>
  <si>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</si>
  <si>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</si>
  <si>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</si>
  <si>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</si>
  <si>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PARAFUSO SEXTAVADA ACO GALV 1020 1/4" X 1/2"</t>
  </si>
  <si>
    <t>BARRA CHATA EM ALUMINIO 7/8" X 1/8" X 3M (70MM2) TEL-771</t>
  </si>
  <si>
    <t>NIPLE DUPLO ACO GALVANIZADO BSP Ø 4" (100MM)</t>
  </si>
  <si>
    <t>CAPTOR C/ ROSCA LATAO CROM Ø 3/4" X 250MM, TEL-010</t>
  </si>
  <si>
    <t>CONJ ESTAIAMENTO TIPO RIGIDO 2M CADA ESTAIS X 2" - TEL-453</t>
  </si>
  <si>
    <t>BARRA CHATA AÇO GALV. FOGO 7/8"X1/8"(3M) TEL-761</t>
  </si>
  <si>
    <t>VERGALHAO DE ACO C/ ROSCA 1/4" P/ ELETROCALHA</t>
  </si>
  <si>
    <t>BANDEJA DESLIZANTE P/ RACK PADRAO 19" - 500MM</t>
  </si>
  <si>
    <t>SAIDA HORIZONTAL P/ ELETRODUTO 3/4" PRE ZZINCADA</t>
  </si>
  <si>
    <t>CANTONEIRA "ZZ" ALTA P/PERFILADO 38/38 - REF. 114-11-Z, MOPA</t>
  </si>
  <si>
    <t>SAIDA HORIZONTAL P/ELETRODUTO Ø 1"</t>
  </si>
  <si>
    <t>MASTRO TELESCOPICO C/ REDUCAO P/ 3/4" 5M - TEL-480</t>
  </si>
  <si>
    <t>CANTONEIRA ABAS IGUAIS DE FERRO ASTM A-36 - 3/16" X 1.1/2" X 1.1/2"</t>
  </si>
  <si>
    <t>CABECOTE DE ALUMINIO FUNDIDO 3"</t>
  </si>
  <si>
    <t>CABECOTE DE ALUMINIO FUNDIDO 3/4"</t>
  </si>
  <si>
    <t>CABECOTE DE ALUMINIO FUNDIDO 1 1/2"</t>
  </si>
  <si>
    <t>CABECOTE DE ALUMINIO FUNDIDO 1 1/4"</t>
  </si>
  <si>
    <t>CANTONEIRA ABAS IGUAIS DE FERRO ASTM A-36 - 3/16" X 1" X 1"</t>
  </si>
  <si>
    <t>CANTONEIRA ABAS IGUAIS DE FERRO ASTM A-36 - 3/16" X 1.1/4" X 1.1/4"</t>
  </si>
  <si>
    <t>CABECOTE DE ALUMINIO FUNDIDO 4"</t>
  </si>
  <si>
    <t>NIPLE PVC DUPLO 4"</t>
  </si>
  <si>
    <t>CABECOTE DE ALUMINIO FUNDIDO 6"</t>
  </si>
  <si>
    <t>NIPLE PVC DUPLO 6"</t>
  </si>
  <si>
    <t>ARRUELA LISA EM LATAO 1/4"</t>
  </si>
  <si>
    <t>SAÍDA HORIZONTAL P/ ELETRODUTO Ø 2" PRE ZZINCADA</t>
  </si>
  <si>
    <t>PRENSA CABOS PARA ELETRODUTO 1/2"</t>
  </si>
  <si>
    <t>PRENSA CABOS PARA ELETRODUTO 1"</t>
  </si>
  <si>
    <t>ESPELHO 4X2" C/ 1 CONECTOR RJ-45 FEMEA CAT 5E</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</si>
  <si>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</si>
  <si>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</si>
  <si>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</si>
  <si>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</si>
  <si>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</si>
  <si>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</si>
  <si>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</si>
  <si>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</si>
  <si>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</si>
  <si>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BANDEJA FIXACAO SIMPLES 19" - 2 U'S X 390MM</t>
  </si>
  <si>
    <t>MINI RACK DE PAREDE PADRAO 19" - 6USX470MM - CONFECCIONADO EM ACO SAE 1020, PORTA FRONTAL E VISOR EM ACRILICO, LATERAIS REMOVIVEIS COM VENTILACAO, PINTURA EPOXI</t>
  </si>
  <si>
    <t>NO BREAK 1,44KVA (980W) 120V SENOIDAL P/ RACK 19"</t>
  </si>
  <si>
    <t>MINI RACK DE PAREDE PADRAO 19" - 12US X 570MM - CONFECCIONADO EM ACO SAE 1020, PORTA FRONTAL E VISOR EM ACRILICO, LATERAIS REMOVIVEIS COM VENTILACAO, PINTURA EPOXI</t>
  </si>
  <si>
    <t>RACK DE PISO FECHADO PADRAO 19" - 40US X 670M - CONFECCIONADO EM ACO SAE 1020, PORTA FRONTAL E VISOR EM ACRILICO E CHAVE YALE, FECHAMENTO TRASEIRO E LATERAIS REMOVIVEIS COM VENTILACAO, PINTURA EPOXI</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</si>
  <si>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</si>
  <si>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</si>
  <si>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</si>
  <si>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</si>
  <si>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NO BREAK 2,2KVA (1,98KW) 220V SENOIDAL P/ RACK 19"</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</si>
  <si>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</si>
  <si>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</si>
  <si>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</si>
  <si>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</si>
  <si>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</si>
  <si>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</si>
  <si>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</si>
  <si>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</si>
  <si>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</si>
  <si>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</si>
  <si>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</si>
  <si>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</si>
  <si>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</si>
  <si>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</si>
  <si>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</si>
  <si>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</si>
  <si>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</si>
  <si>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</si>
  <si>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</si>
  <si>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</si>
  <si>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</si>
  <si>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</si>
  <si>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</si>
  <si>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</si>
  <si>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</si>
  <si>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TE 90 ACO GALVANIZADO BSP Ø 4" (100MM)</t>
  </si>
  <si>
    <t>TUBO DE FERRO FUNDIDO DE 150MM PONTA E BOLSA (PB) - "TB SME"</t>
  </si>
  <si>
    <t>ADAPTADOR PVC SOLDAVEL PARA REGISTRO 25MM X 3/4"</t>
  </si>
  <si>
    <t>ADAPTADOR PVC SOLDAVEL PARA REGISTRO 32MM X 1"</t>
  </si>
  <si>
    <t>ADAPTADOR PVC SOLDAVEL PARA REGISTRO 50MM X 1 1/2"</t>
  </si>
  <si>
    <t>JOELHO 90 PVC SOLD/ROSCA REDUCAO 25X3/4"</t>
  </si>
  <si>
    <t>JOELHO DE REDUCAO 90 PVC SOLD/ROSCA DE 25X1/2"</t>
  </si>
  <si>
    <t>LUVA PVC SOLDAVEL/ROSCA DE 25X3/4"</t>
  </si>
  <si>
    <t>TUBO DE ESGOTO DE PVC SERIE "R" CINZA (6") - 150MM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</si>
  <si>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</si>
  <si>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</si>
  <si>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</si>
  <si>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</si>
  <si>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</si>
  <si>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</si>
  <si>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TE 90° PVC RIGIDO P/ ESGOTO DE 40MM (1 1/2")</t>
  </si>
  <si>
    <t>TE 90° PVC RIGIDO P/ ESGOTO DE 100MM (4")</t>
  </si>
  <si>
    <t>TUBO DE PVC DE 1 1/2" P/ DESCARGA</t>
  </si>
  <si>
    <t>ANEL DE BORRACHA P/TUBO PVC 150MM (6")</t>
  </si>
  <si>
    <t>TUBO PVC RIGIDO ROSCAVEL DE 3/4"</t>
  </si>
  <si>
    <t>TUBO PVC RIGIDO ROSCAVEL DE 1"</t>
  </si>
  <si>
    <t>LUVA PVC ROSCAVEL DE 3/4"</t>
  </si>
  <si>
    <t>LUVA PVC ROSCAVEL DE 1"</t>
  </si>
  <si>
    <t>JOELHO 90 PVC ROSCAVEL C/ BUCHA DE LATAO 3/4"</t>
  </si>
  <si>
    <t>TUBO DE COBRE FLEXIVEL 3/8" PAREDE 0,79MM (1/32") - 0,193 KG/M</t>
  </si>
  <si>
    <t>TUBO DE COBRE FLEXIVEL 3/4" PAREDE 0,79MM (1/32")</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</si>
  <si>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</si>
  <si>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</si>
  <si>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</si>
  <si>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</si>
  <si>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</si>
  <si>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</si>
  <si>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</si>
  <si>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</si>
  <si>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</si>
  <si>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</si>
  <si>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</si>
  <si>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</si>
  <si>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</si>
  <si>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</si>
  <si>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</si>
  <si>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</si>
  <si>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</si>
  <si>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</si>
  <si>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</si>
  <si>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</si>
  <si>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</si>
  <si>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</si>
  <si>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</si>
  <si>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</si>
  <si>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</si>
  <si>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</si>
  <si>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</si>
  <si>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</si>
  <si>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</si>
  <si>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</si>
  <si>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</si>
  <si>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</si>
  <si>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</si>
  <si>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</si>
  <si>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</si>
  <si>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</si>
  <si>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</si>
  <si>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</si>
  <si>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</si>
  <si>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</si>
  <si>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</si>
  <si>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</si>
  <si>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</si>
  <si>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</si>
  <si>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 MICTORIO 1.1/2"</t>
  </si>
  <si>
    <t>VALVULA RETENCAO VERTICAL BRONZE - 100MM (4")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</si>
  <si>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</si>
  <si>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</si>
  <si>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</si>
  <si>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</si>
  <si>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</si>
  <si>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</si>
  <si>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</si>
  <si>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</si>
  <si>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VALVULA DE RETENCAO MEIA LUVA 7/16" NS X 1/2" NPT</t>
  </si>
  <si>
    <t>TE NPT 3/4"- GALVANIZADO 300 LBS</t>
  </si>
  <si>
    <t>TORNEIRA DE PRESSAO CROMADA P/LAVATORIO 1/2"</t>
  </si>
  <si>
    <t>TORNEIRA DE JARDIM CROMADA 3/4" OU 1/2"</t>
  </si>
  <si>
    <t>TORNEIRA DE PRESSAO EM PVC P/ PIA 1/2"</t>
  </si>
  <si>
    <t>TORNEIRA PARA PIA CROMADA 1/2" FABRIMAR OU SIMILAR</t>
  </si>
  <si>
    <t>TORNEIRA JATO ESGUICHO EM ACO INOX DIAM. 3/8" - TAMANHO 15 CM P/ BEBEDOURO INDUSTRIAL</t>
  </si>
  <si>
    <t>TORNEIRA DE PRESSAO CROMADA PARA TANQUE DE 1/2"</t>
  </si>
  <si>
    <t>TORN. CROMADA 1/2" LINHA PRATIKA REF.1157-P FABRIMAR</t>
  </si>
  <si>
    <t>TORNEIRA PRESSÃO CROMADA USO GERAL 3/4"</t>
  </si>
  <si>
    <t>CHAVE P/ CONEXOES TIPO STORZ DN 1 1/2X 2 1/2"</t>
  </si>
  <si>
    <t>ESGUICHO EM LATAO REGULAVEL 2.1/2"</t>
  </si>
  <si>
    <t>TUBO DRENO CORRUGADO, PERFURADO DE PEAD (POLIETILENO DE ALTA DENSIDADE), NBR 15073 / DNIT 093/2006 - DIAM. 100MM (4")</t>
  </si>
  <si>
    <t>MANGUEIRA DE SOLDA DUPLA Ø 5/16"- 300 PSI (OXIGENIO/ACETILENO)</t>
  </si>
  <si>
    <t>CAIXA TERMOPLASTICA P/ HIDROMETRO DN 3/4" P/PAREDE</t>
  </si>
  <si>
    <t>MANOMETRO 100MM ESCALA DUPLA 0 A 10 KGF/CM2 - 0 A 150 PSI - SAIDA TRASEIRA DE 1/2" NPT</t>
  </si>
  <si>
    <t>BOLSA DE BORRACHA Ø 1.1/2" P/ BACIA SANIT.</t>
  </si>
  <si>
    <t>TORNEIRA BOIA HASTE METALICA BALAO PLASTICO - 3/4"</t>
  </si>
  <si>
    <t>CAVALETE PARA PADRAO DE ENTRADA D=3/4"</t>
  </si>
  <si>
    <t>ENGATE DE PVC 1/2"X40MM, LUCONI MARCA DE REF.</t>
  </si>
  <si>
    <t>PRESSOSTATO 80/120 PSI C/ VALVULA DE ALIVIO 1/4"</t>
  </si>
  <si>
    <t>PRESSOSTATO 100/150 PSI C/ VALVULA DE ALIVIO 1/4"</t>
  </si>
  <si>
    <t>BARRA CHATA DE FERRO ASTM A-36 1/4" X 1.1/4"</t>
  </si>
  <si>
    <t>TUBO ACO GALV 60,30 X 3,75MM (2") DIN 2440 - MEDIO</t>
  </si>
  <si>
    <t>TUBO ACO GALV. 33,70 X 3,35MM (1") DIN 2440 - MEDIO</t>
  </si>
  <si>
    <t>TUBO ACO GALV 26,90 X 2,65MM (3/4") DIN 2440 - MEDIO</t>
  </si>
  <si>
    <t>TUBO ACO GALV 76,10 X 3,75MM (2.1/2") DIN 2440 - MEDIO</t>
  </si>
  <si>
    <t>TUBO ACO GALV 48,30 X 3,35MM (1.1/2") DIN 2440 - MEDIO</t>
  </si>
  <si>
    <t>MOLDE P/ SOLDA EXOTERMICA TIPO HCL 5/8" 50-5</t>
  </si>
  <si>
    <t>BORRACHA ELASTOMERICA DIM. 1.1/8" ESP 9MM</t>
  </si>
  <si>
    <t>SUPORTE "Y" WALSYWA P/ FIXACAO DE ELETRODUTOS TETO</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</si>
  <si>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</si>
  <si>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</si>
  <si>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</si>
  <si>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</si>
  <si>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</si>
  <si>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</si>
  <si>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</si>
  <si>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</si>
  <si>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BORRACHA ELASTOMERICA DIAM. 3/4" (19MM) ESP 9MM</t>
  </si>
  <si>
    <t>TUBO ACO GALV 101,60 X 4,25MM (3.1/2") DIN 2440 - MEDIO</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</si>
  <si>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</si>
  <si>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</si>
  <si>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</si>
  <si>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</si>
  <si>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</si>
  <si>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</si>
  <si>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</si>
  <si>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</si>
  <si>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</si>
  <si>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TUBO ACO GALV 114,30 X 4,50MM (4") DIN 2440 - MEDIO</t>
  </si>
  <si>
    <t>TUBO ACO GALV 88,90 X 4,00MM (3") DIN 2440 - MEDIO</t>
  </si>
  <si>
    <t>PERFIL "U" ENRIJECIDO 200 X 75 X 25 X 2,65MM (7,92KG/M)</t>
  </si>
  <si>
    <t>MASTRO SIMPLES FG DE 1 1/2"X3M</t>
  </si>
  <si>
    <t>SERROTE DE 26"</t>
  </si>
  <si>
    <t>NIVEL DE PEDREIRO 12"</t>
  </si>
  <si>
    <t>ALICATE UNIVERSAL 8"</t>
  </si>
  <si>
    <t>CHAVE AJUSTAVEL INGLESA "GRIFO" 10"</t>
  </si>
  <si>
    <t>920658</t>
  </si>
  <si>
    <t>TECNICO SEGUNDO GRAU -A-(INCL.L SOCIAIS DE 49,08%)</t>
  </si>
  <si>
    <t>920659</t>
  </si>
  <si>
    <t>ENGENHEIRO SENIOR (INCL.L SOCIAIS DE 49,08%)</t>
  </si>
  <si>
    <t>920660</t>
  </si>
  <si>
    <t>PROGRAMADOR (INCL.L SOCIAIS DE 49,08%)</t>
  </si>
  <si>
    <t>920661</t>
  </si>
  <si>
    <t>DIGITADOR - 6 HORAS(INCL.L SOCIAIS DE 49,08%)</t>
  </si>
  <si>
    <t>920662</t>
  </si>
  <si>
    <t>ENGENHEIRO JUNIOR(INCL.L SOCIAIS DE 49,08%)</t>
  </si>
  <si>
    <t>920663</t>
  </si>
  <si>
    <t>TECNICO SEGUNDO GRAU -B - (INCL.L SOCIAIS DE 49,08%)</t>
  </si>
  <si>
    <t>920664</t>
  </si>
  <si>
    <t>TECNICO SEGUNDO GRAU -C - (INCL.L SOCIAIS DE 49,08%)</t>
  </si>
  <si>
    <t>920665</t>
  </si>
  <si>
    <t>GERENTE DE PROJETO (INCL.L SOCIAIS DE 49,08%)</t>
  </si>
  <si>
    <t>920666</t>
  </si>
  <si>
    <t>ANALISTA DE SISTEMAS (INCL.L SOCIAIS DE 49,08%)</t>
  </si>
  <si>
    <t>920667</t>
  </si>
  <si>
    <t>ANALISTA DESENVOLVIMENTO (INCL.L SOCIAIS DE 49,08%)</t>
  </si>
  <si>
    <t>920668</t>
  </si>
  <si>
    <t>GERENTE BD/SERVIDORES/REDES (INCL.L SOCIAIS DE 49,08%)</t>
  </si>
  <si>
    <t>920669</t>
  </si>
  <si>
    <t>DESIGNER GRÁFICO (INCL.L SOCIAIS DE 49,08%)</t>
  </si>
  <si>
    <t>920670</t>
  </si>
  <si>
    <t>ANALISTA SISTEMAS/SUPORTE(INCL.L SOCIAIS DE 49,08%)</t>
  </si>
  <si>
    <t>920671</t>
  </si>
  <si>
    <t>COORDENADOR TECNICO ESPECIALISTA(INCL.L SOCIAIS DE 49,08%)</t>
  </si>
  <si>
    <t>920672</t>
  </si>
  <si>
    <t>COTADOR (INCL.L SOCIAIS DE 49,08%)</t>
  </si>
  <si>
    <t>920673</t>
  </si>
  <si>
    <t>TECNICO NIVEL SUPERIOR(INCL.L SOCIAIS DE 49,08%)</t>
  </si>
  <si>
    <t>920674</t>
  </si>
  <si>
    <t>ENGENHEIRO PLENO (INCL.L SOCIAIS DE 49,08%)</t>
  </si>
  <si>
    <t>920675</t>
  </si>
  <si>
    <t>ALMOXARIFE (INCL.L SOCIAIS DE 49,08%)</t>
  </si>
  <si>
    <t>920676</t>
  </si>
  <si>
    <t>MESTRE OBRAS SENIOR (INCL.L SOCIAIS DE 49,08%)</t>
  </si>
  <si>
    <t>920677</t>
  </si>
  <si>
    <t>VIGIA (INCL.L SOCIAIS DE 49,08%)</t>
  </si>
  <si>
    <t>920678</t>
  </si>
  <si>
    <t>AUX ALMOXARIFE (INCL.L SOCIAIS DE 49,08%)</t>
  </si>
  <si>
    <t>920679</t>
  </si>
  <si>
    <t>ENCARREGADO DE TURMA(INCL.L SOCIAIS DE 49,08%)</t>
  </si>
  <si>
    <t>920680</t>
  </si>
  <si>
    <t>TECNICO SEGUNDO GRAU -D - (INCL.L SOCIAIS DE 49,08%)</t>
  </si>
  <si>
    <t>920681</t>
  </si>
  <si>
    <t>TECNICO SEGUNDO GRAU -A-(INCL.L SOCIAIS DE 72,93%)</t>
  </si>
  <si>
    <t>920682</t>
  </si>
  <si>
    <t>ENGENHEIRO SENIOR (INCL.L SOCIAIS DE 72,93%)</t>
  </si>
  <si>
    <t>920683</t>
  </si>
  <si>
    <t>PROGRAMADOR (INCL.L SOCIAIS DE 72,93%)</t>
  </si>
  <si>
    <t>920684</t>
  </si>
  <si>
    <t>DIGITADOR - 6 HORAS (INCL.L SOCIAIS DE 72,93%)</t>
  </si>
  <si>
    <t>920685</t>
  </si>
  <si>
    <t>ENGENHEIRO JUNIOR (INCL.L SOCIAIS DE 72,93%)</t>
  </si>
  <si>
    <t>920686</t>
  </si>
  <si>
    <t>TECNICO SEGUNDO GRAU -B - (INCL.L SOCIAIS DE 72,93%)</t>
  </si>
  <si>
    <t>920687</t>
  </si>
  <si>
    <t>TECNICO SEGUNDO GRAU-C- (INCL.L SOCIAIS DE 72,93%)</t>
  </si>
  <si>
    <t>920688</t>
  </si>
  <si>
    <t>GERENTE DE PROJETO (INCL.L SOCIAIS DE 72,93%)</t>
  </si>
  <si>
    <t>920689</t>
  </si>
  <si>
    <t>ANALISTA DE SISTEMAS (INCL.L SOCIAIS DE 72,93%)</t>
  </si>
  <si>
    <t>920690</t>
  </si>
  <si>
    <t>ANALISTA DESENVOLVIMENTO (INCL.L SOCIAIS DE 72,93%)</t>
  </si>
  <si>
    <t>920691</t>
  </si>
  <si>
    <t>GERENTE BD/SERVIDORES/REDES (INCL.L SOCIAIS DE 72,93%)</t>
  </si>
  <si>
    <t>920692</t>
  </si>
  <si>
    <t>DESIGNER GRÁFICO (INCL.L SOCIAIS DE 72,93%)</t>
  </si>
  <si>
    <t>920693</t>
  </si>
  <si>
    <t>ANALISTA SISTEMAS/SUPORTE (INCL.L SOCIAIS DE 72,93%)</t>
  </si>
  <si>
    <t>920694</t>
  </si>
  <si>
    <t>COORDENADOR TECNICO ESPECIALISTA(INCL.L SOCIAIS DE 72,93%)</t>
  </si>
  <si>
    <t>920695</t>
  </si>
  <si>
    <t>COTADOR (INCL.L SOCIAIS DE 72,93%)</t>
  </si>
  <si>
    <t>920696</t>
  </si>
  <si>
    <t>TECNICO NIVEL SUPERIOR(INCL.L SOCIAIS DE 72,93%)</t>
  </si>
  <si>
    <t>920697</t>
  </si>
  <si>
    <t>ENGENHEIRO PLENO (INCL.L SOCIAIS DE 72,93%)</t>
  </si>
  <si>
    <t>920698</t>
  </si>
  <si>
    <t>ALMOXARIFE (INCL.L SOCIAIS DE 72,93%)</t>
  </si>
  <si>
    <t>920699</t>
  </si>
  <si>
    <t>MESTRE OBRAS SENIOR (INCL.L SOCIAIS DE 72,93%)</t>
  </si>
  <si>
    <t>9207</t>
  </si>
  <si>
    <t>MÃO DE OBRA SALARIOS</t>
  </si>
  <si>
    <t>920701</t>
  </si>
  <si>
    <t>VIGIA(INCL.L SOCIAIS DE 72,93%)</t>
  </si>
  <si>
    <t>920702</t>
  </si>
  <si>
    <t>AUX ALMOXARIFE (INCL.L SOCIAIS DE 72,93%)</t>
  </si>
  <si>
    <t>920703</t>
  </si>
  <si>
    <t>ENCARREGADO DE TURMA (INCL.L SOCIAIS DE 72,93%)</t>
  </si>
  <si>
    <t>920704</t>
  </si>
  <si>
    <t>TECNICO SEGUNDO GRAU -D - (INCL.L SOCIAIS DE 72,93%)</t>
  </si>
  <si>
    <t>KIT 2 BARRAS DE APOIO LATERAL "U" ACO INOX POLIDO 304 Ø 1 1/4" COMP. 30CM</t>
  </si>
  <si>
    <t>Categoria: Equipamento</t>
  </si>
  <si>
    <t>CORTADEIRA DE PISO DE CONCRETO E ASFALTO, PARA DISCO PADRAO DE DIAMETRO 350 MM (14") OU 450 MM (18") , MOTOR A GASOLINA, POTENCIA 13 HP, SEM DISCO</t>
  </si>
  <si>
    <t>PCI.817.01 - CUSTO DE COMPOSIÇÕES - SINTÉTICO       DATA DE EMISSÃO: 19/03/2024 23:24:58            DATA DE RT: 19/03/2024</t>
  </si>
  <si>
    <t>ENCARGOS SOCIAIS SOBRE PREÇOS DA MÃO-DE-OBRA: 117,06%(HORA)   72,93%(MÊS)</t>
  </si>
  <si>
    <t>ABRANGÊNCIA: NACIONAL   LOCALIDADE: VITORIA    DATA DE PREÇO: 02/2024 REFERÊNCIA COLETA : MEDIANO</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</si>
  <si>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</si>
  <si>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</si>
  <si>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</si>
  <si>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</si>
  <si>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</si>
  <si>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</si>
  <si>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</si>
  <si>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</si>
  <si>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</si>
  <si>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</si>
  <si>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</si>
  <si>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</si>
  <si>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EM MURO DE CONTENÇÃO, EXECUTADO NO PÉ DO MURO, COM TUBO DE PVC CORRUGADO RÍGIDO PERFURADO, ENCHIMENTO COM BRITA, ENVOLVIDO COM MANTA GEOTÊXTIL. AF_07/2021</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</si>
  <si>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</si>
  <si>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</si>
  <si>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</si>
  <si>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</si>
  <si>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</si>
  <si>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</si>
  <si>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</si>
  <si>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</si>
  <si>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</si>
  <si>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</si>
  <si>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</si>
  <si>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</si>
  <si>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</si>
  <si>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</si>
  <si>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</si>
  <si>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</si>
  <si>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</si>
  <si>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</si>
  <si>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</si>
  <si>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</si>
  <si>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</si>
  <si>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</si>
  <si>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</si>
  <si>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</si>
  <si>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</si>
  <si>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</si>
  <si>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</si>
  <si>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</si>
  <si>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</si>
  <si>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</si>
  <si>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</si>
  <si>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</si>
  <si>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</si>
  <si>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</si>
  <si>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</si>
  <si>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</si>
  <si>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</si>
  <si>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</si>
  <si>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</si>
  <si>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</si>
  <si>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</si>
  <si>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</si>
  <si>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</si>
  <si>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</si>
  <si>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</si>
  <si>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</si>
  <si>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</si>
  <si>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</si>
  <si>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</si>
  <si>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</si>
  <si>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</si>
  <si>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</si>
  <si>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</si>
  <si>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</si>
  <si>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</si>
  <si>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</si>
  <si>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</si>
  <si>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</si>
  <si>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</si>
  <si>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</si>
  <si>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</si>
  <si>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</si>
  <si>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</si>
  <si>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</si>
  <si>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</si>
  <si>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</si>
  <si>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</si>
  <si>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</si>
  <si>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</si>
  <si>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</si>
  <si>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</si>
  <si>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</si>
  <si>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</si>
  <si>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</si>
  <si>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</si>
  <si>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</si>
  <si>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</si>
  <si>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</si>
  <si>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</si>
  <si>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</si>
  <si>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</si>
  <si>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</si>
  <si>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</si>
  <si>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</si>
  <si>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</si>
  <si>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</si>
  <si>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</si>
  <si>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</si>
  <si>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</si>
  <si>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</si>
  <si>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</si>
  <si>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</si>
  <si>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</si>
  <si>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</si>
  <si>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</si>
  <si>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</si>
  <si>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</si>
  <si>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</si>
  <si>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</si>
  <si>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CONTRAPISO EM ARGAMASSA PRONTA, PREPARO MANUAL, APLICADO EM ÁREAS SECAS SOBRE LAJE, ADERIDO, ACABAMENTO NÃO REFORÇADO, ESPESSURA 2CM. AF_07/2021</t>
  </si>
  <si>
    <t>MES DE COLETA: 02/2024</t>
  </si>
  <si>
    <t>ENCARGOS SOCIAIS (%) HORISTA 117,06  MENSALISTA  72,93</t>
  </si>
  <si>
    <t xml:space="preserve">ADITIVO IMPERMEABILIZANTE CRISTALIZANTE PARA CONCRETO                                                                                                                                                                                                                                                                                                                                                                                                                                                     </t>
  </si>
  <si>
    <t xml:space="preserve">BARRA DE ACO CHATO, RETANGULAR, 25,4 MM X 4,76 MM (L X E), 0,94 KG/M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</si>
  <si>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</si>
  <si>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</si>
  <si>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</si>
  <si>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GANCHO CHATO EM ACO GALVANIZADO, L = 110 MM, RECOBRIMENTO = 100MM, SECAO 1/8 X 1/2" (3 MM X 12 MM), PARA FIXAR TELHA DE FIBROCIMENTO ONDULADA                                                                                                                                                                                                                                                                                                                                                             </t>
  </si>
  <si>
    <t xml:space="preserve">GRAMPO U DE 5/8 " N8 EM ACO GALVANIZADO                                                                                                                                                                                                                                                                                                                                                                                                                                                                   </t>
  </si>
  <si>
    <t xml:space="preserve">HASTE RETA DE ACO GALVANIZADO, H = *30* CM, BASE RETANGULAR, PARA FIXACAO DE CONCERTINA SIMPLES DE 30 CM (NAO INCLUI OS FIXADORES)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</si>
  <si>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</si>
  <si>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</si>
  <si>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</si>
  <si>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</si>
  <si>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</si>
  <si>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</si>
  <si>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</si>
  <si>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</si>
  <si>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</si>
  <si>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</si>
  <si>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</si>
  <si>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</si>
  <si>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</si>
  <si>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</si>
  <si>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</si>
  <si>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</si>
  <si>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</si>
  <si>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</si>
  <si>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</si>
  <si>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</si>
  <si>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</si>
  <si>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</si>
  <si>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</si>
  <si>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</si>
  <si>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</si>
  <si>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</si>
  <si>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</si>
  <si>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</si>
  <si>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</si>
  <si>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</si>
  <si>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TORNEIRA ELETRICA DE PAREDE, PLASTICA, BICA ALTA, PARA COZINHA, 5500 W (110/220 V)                                                                                                                                                                                                                                                                                                                                                                                                                        </t>
  </si>
  <si>
    <t xml:space="preserve">TUBO DE REVESTIMENTO, EM ACO, CORPO SCHEDULE 40, PONTEIRA SCHEDULE 80, ROSQUEAVEL E SEGMENTADO PARA PERFURACAO, DIAMETRO 10'' (273 MM)                                                                                                                                                                                                                                                                                                                                                                    </t>
  </si>
  <si>
    <t>TOTAL DE INSUMOS : 4886</t>
  </si>
  <si>
    <t>Espírito Santo - Outubro/2023</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</si>
  <si>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</si>
  <si>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</si>
  <si>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</si>
  <si>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</si>
  <si>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</si>
  <si>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</si>
  <si>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</si>
  <si>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</si>
  <si>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</si>
  <si>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</si>
  <si>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</si>
  <si>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</si>
  <si>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</si>
  <si>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</si>
  <si>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</si>
  <si>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</si>
  <si>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</si>
  <si>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</si>
  <si>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</si>
  <si>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</si>
  <si>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</si>
  <si>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</si>
  <si>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</si>
  <si>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</si>
  <si>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</si>
  <si>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</si>
  <si>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</si>
  <si>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</si>
  <si>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</si>
  <si>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</si>
  <si>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</si>
  <si>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</si>
  <si>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</si>
  <si>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</si>
  <si>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</si>
  <si>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</si>
  <si>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</si>
  <si>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</si>
  <si>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</si>
  <si>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</si>
  <si>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</si>
  <si>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</si>
  <si>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</si>
  <si>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</si>
  <si>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</si>
  <si>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</si>
  <si>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</si>
  <si>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</si>
  <si>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</si>
  <si>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</si>
  <si>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</si>
  <si>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</si>
  <si>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</si>
  <si>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</si>
  <si>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</si>
  <si>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</si>
  <si>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</si>
  <si>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</si>
  <si>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</si>
  <si>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</si>
  <si>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</si>
  <si>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</si>
  <si>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</si>
  <si>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</si>
  <si>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</si>
  <si>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</si>
  <si>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</si>
  <si>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</si>
  <si>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</si>
  <si>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</si>
  <si>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</si>
  <si>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</si>
  <si>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</si>
  <si>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</si>
  <si>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</si>
  <si>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</si>
  <si>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</si>
  <si>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</si>
  <si>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</si>
  <si>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</si>
  <si>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</si>
  <si>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</si>
  <si>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</si>
  <si>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</si>
  <si>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</si>
  <si>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</si>
  <si>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</si>
  <si>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</si>
  <si>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</si>
  <si>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</si>
  <si>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</si>
  <si>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</si>
  <si>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</si>
  <si>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</si>
  <si>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</si>
  <si>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</si>
  <si>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</si>
  <si>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</si>
  <si>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</si>
  <si>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</si>
  <si>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</si>
  <si>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</si>
  <si>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</si>
  <si>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</si>
  <si>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</si>
  <si>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</si>
  <si>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</si>
  <si>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</si>
  <si>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</si>
  <si>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</si>
  <si>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</si>
  <si>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</si>
  <si>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</si>
  <si>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</si>
  <si>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</si>
  <si>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</si>
  <si>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</si>
  <si>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</si>
  <si>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</si>
  <si>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</si>
  <si>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</si>
  <si>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</si>
  <si>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</si>
  <si>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</si>
  <si>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</si>
  <si>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</si>
  <si>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</si>
  <si>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</si>
  <si>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</si>
  <si>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</si>
  <si>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</si>
  <si>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</si>
  <si>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</si>
  <si>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</si>
  <si>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</si>
  <si>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</si>
  <si>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</si>
  <si>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</si>
  <si>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</si>
  <si>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</si>
  <si>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</si>
  <si>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</si>
  <si>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</si>
  <si>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</si>
  <si>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</si>
  <si>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</si>
  <si>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</si>
  <si>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</si>
  <si>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</si>
  <si>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</si>
  <si>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</si>
  <si>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</si>
  <si>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</si>
  <si>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</si>
  <si>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</si>
  <si>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</si>
  <si>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</si>
  <si>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</si>
  <si>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</si>
  <si>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</si>
  <si>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</si>
  <si>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</si>
  <si>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</si>
  <si>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</si>
  <si>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</si>
  <si>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</si>
  <si>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</si>
  <si>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</si>
  <si>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</si>
  <si>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</si>
  <si>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</si>
  <si>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</si>
  <si>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</si>
  <si>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</si>
  <si>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</si>
  <si>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</si>
  <si>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</si>
  <si>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</si>
  <si>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</si>
  <si>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</si>
  <si>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</si>
  <si>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</si>
  <si>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</si>
  <si>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</si>
  <si>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</si>
  <si>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</si>
  <si>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</si>
  <si>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</si>
  <si>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</si>
  <si>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</si>
  <si>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</si>
  <si>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</si>
  <si>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</si>
  <si>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</si>
  <si>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</si>
  <si>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</si>
  <si>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</si>
  <si>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</si>
  <si>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</si>
  <si>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</si>
  <si>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</si>
  <si>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</si>
  <si>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</si>
  <si>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</si>
  <si>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</si>
  <si>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</si>
  <si>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</si>
  <si>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</si>
  <si>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</si>
  <si>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</si>
  <si>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</si>
  <si>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</si>
  <si>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</si>
  <si>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</si>
  <si>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</si>
  <si>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</si>
  <si>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</si>
  <si>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</si>
  <si>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</si>
  <si>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</si>
  <si>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</si>
  <si>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</si>
  <si>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</si>
  <si>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</si>
  <si>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</si>
  <si>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</si>
  <si>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</si>
  <si>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</si>
  <si>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</si>
  <si>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</si>
  <si>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</si>
  <si>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</si>
  <si>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</si>
  <si>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</si>
  <si>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</si>
  <si>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</si>
  <si>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</si>
  <si>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</si>
  <si>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</si>
  <si>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</si>
  <si>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</si>
  <si>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</si>
  <si>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</si>
  <si>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</si>
  <si>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</si>
  <si>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</si>
  <si>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</si>
  <si>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</si>
  <si>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</si>
  <si>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</si>
  <si>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</si>
  <si>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</si>
  <si>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</si>
  <si>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</si>
  <si>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</si>
  <si>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</si>
  <si>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</si>
  <si>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</si>
  <si>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</si>
  <si>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</si>
  <si>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</si>
  <si>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</si>
  <si>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</si>
  <si>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</si>
  <si>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</si>
  <si>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</si>
  <si>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</si>
  <si>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</si>
  <si>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</si>
  <si>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</si>
  <si>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</si>
  <si>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</si>
  <si>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</si>
  <si>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</si>
  <si>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</si>
  <si>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</si>
  <si>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</si>
  <si>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</si>
  <si>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</si>
  <si>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</si>
  <si>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</si>
  <si>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</si>
  <si>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</si>
  <si>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</si>
  <si>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</si>
  <si>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</si>
  <si>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</si>
  <si>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</si>
  <si>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</si>
  <si>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</si>
  <si>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</si>
  <si>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</si>
  <si>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</si>
  <si>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</si>
  <si>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</si>
  <si>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</si>
  <si>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</si>
  <si>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</si>
  <si>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</si>
  <si>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</si>
  <si>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</si>
  <si>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</si>
  <si>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</si>
  <si>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</si>
  <si>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</si>
  <si>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</si>
  <si>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</si>
  <si>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</si>
  <si>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</si>
  <si>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</si>
  <si>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</si>
  <si>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</si>
  <si>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</si>
  <si>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</si>
  <si>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</si>
  <si>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</si>
  <si>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</si>
  <si>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</si>
  <si>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</si>
  <si>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</si>
  <si>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</si>
  <si>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</si>
  <si>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</si>
  <si>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</si>
  <si>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</si>
  <si>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</si>
  <si>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</si>
  <si>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</si>
  <si>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</si>
  <si>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</si>
  <si>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</si>
  <si>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</si>
  <si>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</si>
  <si>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</si>
  <si>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</si>
  <si>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</si>
  <si>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</si>
  <si>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</si>
  <si>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</si>
  <si>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</si>
  <si>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</si>
  <si>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</si>
  <si>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</si>
  <si>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</si>
  <si>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</si>
  <si>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</si>
  <si>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</si>
  <si>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</si>
  <si>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</si>
  <si>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</si>
  <si>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</si>
  <si>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</si>
  <si>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</si>
  <si>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</si>
  <si>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</si>
  <si>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</si>
  <si>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</si>
  <si>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</si>
  <si>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</si>
  <si>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</si>
  <si>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</si>
  <si>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</si>
  <si>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</si>
  <si>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</si>
  <si>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</si>
  <si>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</si>
  <si>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</si>
  <si>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</si>
  <si>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</si>
  <si>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</si>
  <si>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</si>
  <si>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</si>
  <si>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</si>
  <si>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</si>
  <si>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</si>
  <si>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</si>
  <si>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</si>
  <si>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</si>
  <si>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</si>
  <si>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</si>
  <si>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</si>
  <si>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</si>
  <si>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</si>
  <si>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</si>
  <si>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</si>
  <si>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</si>
  <si>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</si>
  <si>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</si>
  <si>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</si>
  <si>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</si>
  <si>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</si>
  <si>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</si>
  <si>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</si>
  <si>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</si>
  <si>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</si>
  <si>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</si>
  <si>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</si>
  <si>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</si>
  <si>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</si>
  <si>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</si>
  <si>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</si>
  <si>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</si>
  <si>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</si>
  <si>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</si>
  <si>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</si>
  <si>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</si>
  <si>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</si>
  <si>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</si>
  <si>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</si>
  <si>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</si>
  <si>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</si>
  <si>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</si>
  <si>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</si>
  <si>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</si>
  <si>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</si>
  <si>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</si>
  <si>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</si>
  <si>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</si>
  <si>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</si>
  <si>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</si>
  <si>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</si>
  <si>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</si>
  <si>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</si>
  <si>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</si>
  <si>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</si>
  <si>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</si>
  <si>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</si>
  <si>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</si>
  <si>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</si>
  <si>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</si>
  <si>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</si>
  <si>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</si>
  <si>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</si>
  <si>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</si>
  <si>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</si>
  <si>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</si>
  <si>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</si>
  <si>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</si>
  <si>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</si>
  <si>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</si>
  <si>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</si>
  <si>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</si>
  <si>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</si>
  <si>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</si>
  <si>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</si>
  <si>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</si>
  <si>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</si>
  <si>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</si>
  <si>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</si>
  <si>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</si>
  <si>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</si>
  <si>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</si>
  <si>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</si>
  <si>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</si>
  <si>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</si>
  <si>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</si>
  <si>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</si>
  <si>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</si>
  <si>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</si>
  <si>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</si>
  <si>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</si>
  <si>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</si>
  <si>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</si>
  <si>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</si>
  <si>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</si>
  <si>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</si>
  <si>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</si>
  <si>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</si>
  <si>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</si>
  <si>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</si>
  <si>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</si>
  <si>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</si>
  <si>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</si>
  <si>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</si>
  <si>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</si>
  <si>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</si>
  <si>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</si>
  <si>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</si>
  <si>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</si>
  <si>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</si>
  <si>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</si>
  <si>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</si>
  <si>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</si>
  <si>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</si>
  <si>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</si>
  <si>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</si>
  <si>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</si>
  <si>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</si>
  <si>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</si>
  <si>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</si>
  <si>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</si>
  <si>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</si>
  <si>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</si>
  <si>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</si>
  <si>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</si>
  <si>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</si>
  <si>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</si>
  <si>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</si>
  <si>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</si>
  <si>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</si>
  <si>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</si>
  <si>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</si>
  <si>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</si>
  <si>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</si>
  <si>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</si>
  <si>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</si>
  <si>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</si>
  <si>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</si>
  <si>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</si>
  <si>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</si>
  <si>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</si>
  <si>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</si>
  <si>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</si>
  <si>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</si>
  <si>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</si>
  <si>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</si>
  <si>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</si>
  <si>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</si>
  <si>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</si>
  <si>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</si>
  <si>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</si>
  <si>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</si>
  <si>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</si>
  <si>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</si>
  <si>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</si>
  <si>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</si>
  <si>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</si>
  <si>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</si>
  <si>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</si>
  <si>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</si>
  <si>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</si>
  <si>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</si>
  <si>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</si>
  <si>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</si>
  <si>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</si>
  <si>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</si>
  <si>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</si>
  <si>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</si>
  <si>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</si>
  <si>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</si>
  <si>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</si>
  <si>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</si>
  <si>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</si>
  <si>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</si>
  <si>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</si>
  <si>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</si>
  <si>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</si>
  <si>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</si>
  <si>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</si>
  <si>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</si>
  <si>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</si>
  <si>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</si>
  <si>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</si>
  <si>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</si>
  <si>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</si>
  <si>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</si>
  <si>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</si>
  <si>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</si>
  <si>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</si>
  <si>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</si>
  <si>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</si>
  <si>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</si>
  <si>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</si>
  <si>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</si>
  <si>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</si>
  <si>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</si>
  <si>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</si>
  <si>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</si>
  <si>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</si>
  <si>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</si>
  <si>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</si>
  <si>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</si>
  <si>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</si>
  <si>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</si>
  <si>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</si>
  <si>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</si>
  <si>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</si>
  <si>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</si>
  <si>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</si>
  <si>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</si>
  <si>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</si>
  <si>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</si>
  <si>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</si>
  <si>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</si>
  <si>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</si>
  <si>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</si>
  <si>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</si>
  <si>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</si>
  <si>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</si>
  <si>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</si>
  <si>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</si>
  <si>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</si>
  <si>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</si>
  <si>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</si>
  <si>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</si>
  <si>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</si>
  <si>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</si>
  <si>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</si>
  <si>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</si>
  <si>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</si>
  <si>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</si>
  <si>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</si>
  <si>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</si>
  <si>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</si>
  <si>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</si>
  <si>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</si>
  <si>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</si>
  <si>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</si>
  <si>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</si>
  <si>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</si>
  <si>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</si>
  <si>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</si>
  <si>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</si>
  <si>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</si>
  <si>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</si>
  <si>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</si>
  <si>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</si>
  <si>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</si>
  <si>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</si>
  <si>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</si>
  <si>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</si>
  <si>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</si>
  <si>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</si>
  <si>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</si>
  <si>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</si>
  <si>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</si>
  <si>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</si>
  <si>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</si>
  <si>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</si>
  <si>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</si>
  <si>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</si>
  <si>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</si>
  <si>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</si>
  <si>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</si>
  <si>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</si>
  <si>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</si>
  <si>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</si>
  <si>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</si>
  <si>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</si>
  <si>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</si>
  <si>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</si>
  <si>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</si>
  <si>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</si>
  <si>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</si>
  <si>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</si>
  <si>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</si>
  <si>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</si>
  <si>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</si>
  <si>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</si>
  <si>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</si>
  <si>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</si>
  <si>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</si>
  <si>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</si>
  <si>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</si>
  <si>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</si>
  <si>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</si>
  <si>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</si>
  <si>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</si>
  <si>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</si>
  <si>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</si>
  <si>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</si>
  <si>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</si>
  <si>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</si>
  <si>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</si>
  <si>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</si>
  <si>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</si>
  <si>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</si>
  <si>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</si>
  <si>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</si>
  <si>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</si>
  <si>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</si>
  <si>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</si>
  <si>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</si>
  <si>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</si>
  <si>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</si>
  <si>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</si>
  <si>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</si>
  <si>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</si>
  <si>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</si>
  <si>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</si>
  <si>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</si>
  <si>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</si>
  <si>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</si>
  <si>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</si>
  <si>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</si>
  <si>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</si>
  <si>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</si>
  <si>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</si>
  <si>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</si>
  <si>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</si>
  <si>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</si>
  <si>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</si>
  <si>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</si>
  <si>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</si>
  <si>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</si>
  <si>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</si>
  <si>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</si>
  <si>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</si>
  <si>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</si>
  <si>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</si>
  <si>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</si>
  <si>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</si>
  <si>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</si>
  <si>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</si>
  <si>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</si>
  <si>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</si>
  <si>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</si>
  <si>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</si>
  <si>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</si>
  <si>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</si>
  <si>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</si>
  <si>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</si>
  <si>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</si>
  <si>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</si>
  <si>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</si>
  <si>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</si>
  <si>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</si>
  <si>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</si>
  <si>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</si>
  <si>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</si>
  <si>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</si>
  <si>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</si>
  <si>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</si>
  <si>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</si>
  <si>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</si>
  <si>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</si>
  <si>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</si>
  <si>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</si>
  <si>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</si>
  <si>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</si>
  <si>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</si>
  <si>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</si>
  <si>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</si>
  <si>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</si>
  <si>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</si>
  <si>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</si>
  <si>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</si>
  <si>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</si>
  <si>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</si>
  <si>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</si>
  <si>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</si>
  <si>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</si>
  <si>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</si>
  <si>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</si>
  <si>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</si>
  <si>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</si>
  <si>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</si>
  <si>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</si>
  <si>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</si>
  <si>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</si>
  <si>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</si>
  <si>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</si>
  <si>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</si>
  <si>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</si>
  <si>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</si>
  <si>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</si>
  <si>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</si>
  <si>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</si>
  <si>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</si>
  <si>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</si>
  <si>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</si>
  <si>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</si>
  <si>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</si>
  <si>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</si>
  <si>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</si>
  <si>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</si>
  <si>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</si>
  <si>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</si>
  <si>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</si>
  <si>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</si>
  <si>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</si>
  <si>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</si>
  <si>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</si>
  <si>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</si>
  <si>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</si>
  <si>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</si>
  <si>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</si>
  <si>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</si>
  <si>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</si>
  <si>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</si>
  <si>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</si>
  <si>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</si>
  <si>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</si>
  <si>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</si>
  <si>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</si>
  <si>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</si>
  <si>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</si>
  <si>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</si>
  <si>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</si>
  <si>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</si>
  <si>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</si>
  <si>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</si>
  <si>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</si>
  <si>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</si>
  <si>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</si>
  <si>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</si>
  <si>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</si>
  <si>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</si>
  <si>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</si>
  <si>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</si>
  <si>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</si>
  <si>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</si>
  <si>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</si>
  <si>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</si>
  <si>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</si>
  <si>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</si>
  <si>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</si>
  <si>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</si>
  <si>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</si>
  <si>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</si>
  <si>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</si>
  <si>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</si>
  <si>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</si>
  <si>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</si>
  <si>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</si>
  <si>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</si>
  <si>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</si>
  <si>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</si>
  <si>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</si>
  <si>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</si>
  <si>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</si>
  <si>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</si>
  <si>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</si>
  <si>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</si>
  <si>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</si>
  <si>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</si>
  <si>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</si>
  <si>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</si>
  <si>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</si>
  <si>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</si>
  <si>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</si>
  <si>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</si>
  <si>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</si>
  <si>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</si>
  <si>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</si>
  <si>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</si>
  <si>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</si>
  <si>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</si>
  <si>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</si>
  <si>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</si>
  <si>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</si>
  <si>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</si>
  <si>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</si>
  <si>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</si>
  <si>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</si>
  <si>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</si>
  <si>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</si>
  <si>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</si>
  <si>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</si>
  <si>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</si>
  <si>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</si>
  <si>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</si>
  <si>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</si>
  <si>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</si>
  <si>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</si>
  <si>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</si>
  <si>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</si>
  <si>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</si>
  <si>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</si>
  <si>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</si>
  <si>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</si>
  <si>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</si>
  <si>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</si>
  <si>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</si>
  <si>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</si>
  <si>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</si>
  <si>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</si>
  <si>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</si>
  <si>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</si>
  <si>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</si>
  <si>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</si>
  <si>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</si>
  <si>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</si>
  <si>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</si>
  <si>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</si>
  <si>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</si>
  <si>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</si>
  <si>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</si>
  <si>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</si>
  <si>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</si>
  <si>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</si>
  <si>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</si>
  <si>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</si>
  <si>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</si>
  <si>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</si>
  <si>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</si>
  <si>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</si>
  <si>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</si>
  <si>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</si>
  <si>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</si>
  <si>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</si>
  <si>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</si>
  <si>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</si>
  <si>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</si>
  <si>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</si>
  <si>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</si>
  <si>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</si>
  <si>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</si>
  <si>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</si>
  <si>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</si>
  <si>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</si>
  <si>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</si>
  <si>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</si>
  <si>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0705390</t>
  </si>
  <si>
    <t>0705389</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</si>
  <si>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</si>
  <si>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</si>
  <si>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</si>
  <si>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</si>
  <si>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</si>
  <si>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</si>
  <si>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</si>
  <si>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</si>
  <si>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</si>
  <si>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</si>
  <si>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</si>
  <si>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</si>
  <si>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</si>
  <si>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</si>
  <si>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</si>
  <si>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</si>
  <si>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</si>
  <si>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</si>
  <si>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</si>
  <si>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</si>
  <si>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</si>
  <si>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</si>
  <si>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</si>
  <si>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</si>
  <si>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</si>
  <si>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</si>
  <si>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</si>
  <si>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</si>
  <si>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</si>
  <si>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</si>
  <si>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</si>
  <si>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</si>
  <si>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</si>
  <si>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</si>
  <si>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</si>
  <si>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</si>
  <si>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</si>
  <si>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</si>
  <si>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</si>
  <si>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</si>
  <si>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</si>
  <si>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</si>
  <si>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</si>
  <si>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</si>
  <si>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</si>
  <si>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</si>
  <si>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</si>
  <si>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</si>
  <si>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</si>
  <si>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</si>
  <si>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</si>
  <si>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</si>
  <si>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</si>
  <si>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</si>
  <si>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</si>
  <si>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</si>
  <si>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</si>
  <si>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</si>
  <si>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</si>
  <si>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</si>
  <si>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</si>
  <si>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</si>
  <si>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</si>
  <si>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</si>
  <si>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</si>
  <si>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</si>
  <si>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</si>
  <si>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</si>
  <si>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</si>
  <si>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</si>
  <si>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</si>
  <si>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</si>
  <si>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</si>
  <si>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</si>
  <si>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</si>
  <si>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</si>
  <si>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</si>
  <si>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</si>
  <si>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</si>
  <si>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</si>
  <si>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</si>
  <si>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</si>
  <si>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</si>
  <si>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</si>
  <si>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</si>
  <si>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</si>
  <si>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</si>
  <si>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</si>
  <si>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</si>
  <si>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</si>
  <si>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</si>
  <si>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</si>
  <si>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</si>
  <si>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</si>
  <si>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</si>
  <si>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</si>
  <si>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</si>
  <si>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</si>
  <si>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</si>
  <si>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</si>
  <si>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</si>
  <si>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</si>
  <si>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</si>
  <si>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</si>
  <si>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</si>
  <si>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</si>
  <si>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</si>
  <si>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</si>
  <si>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</si>
  <si>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</si>
  <si>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</si>
  <si>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</si>
  <si>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</si>
  <si>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</si>
  <si>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</si>
  <si>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</si>
  <si>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</si>
  <si>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</si>
  <si>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</si>
  <si>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</si>
  <si>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</si>
  <si>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</si>
  <si>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</si>
  <si>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</si>
  <si>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</si>
  <si>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</si>
  <si>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</si>
  <si>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</si>
  <si>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</si>
  <si>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</si>
  <si>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</si>
  <si>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</si>
  <si>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</si>
  <si>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</si>
  <si>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</si>
  <si>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</si>
  <si>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</si>
  <si>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</si>
  <si>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</si>
  <si>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</si>
  <si>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</si>
  <si>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</si>
  <si>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</si>
  <si>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</si>
  <si>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</si>
  <si>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</si>
  <si>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</si>
  <si>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</si>
  <si>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</si>
  <si>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</si>
  <si>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</si>
  <si>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</si>
  <si>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</si>
  <si>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</si>
  <si>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</si>
  <si>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</si>
  <si>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</si>
  <si>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</si>
  <si>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</si>
  <si>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</si>
  <si>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</si>
  <si>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</si>
  <si>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</si>
  <si>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</si>
  <si>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</si>
  <si>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</si>
  <si>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</si>
  <si>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</si>
  <si>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</si>
  <si>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</si>
  <si>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</si>
  <si>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</si>
  <si>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</si>
  <si>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</si>
  <si>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</si>
  <si>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</si>
  <si>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</si>
  <si>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</si>
  <si>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</si>
  <si>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</si>
  <si>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</si>
  <si>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</si>
  <si>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</si>
  <si>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</si>
  <si>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</si>
  <si>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</si>
  <si>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</si>
  <si>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</si>
  <si>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</si>
  <si>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</si>
  <si>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</si>
  <si>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</si>
  <si>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</si>
  <si>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</si>
  <si>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</si>
  <si>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</si>
  <si>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</si>
  <si>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</si>
  <si>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</si>
  <si>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</si>
  <si>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</si>
  <si>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</si>
  <si>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</si>
  <si>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</si>
  <si>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</si>
  <si>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</si>
  <si>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</si>
  <si>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</si>
  <si>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</si>
  <si>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</si>
  <si>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</si>
  <si>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</si>
  <si>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</si>
  <si>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</si>
  <si>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</si>
  <si>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</si>
  <si>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</si>
  <si>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</si>
  <si>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</si>
  <si>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</si>
  <si>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</si>
  <si>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</si>
  <si>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</si>
  <si>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</si>
  <si>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</si>
  <si>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</si>
  <si>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</si>
  <si>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</si>
  <si>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</si>
  <si>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</si>
  <si>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</si>
  <si>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</si>
  <si>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</si>
  <si>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</si>
  <si>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</si>
  <si>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</si>
  <si>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</si>
  <si>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</si>
  <si>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</si>
  <si>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</si>
  <si>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</si>
  <si>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</si>
  <si>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</si>
  <si>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</si>
  <si>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</si>
  <si>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</si>
  <si>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</si>
  <si>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</si>
  <si>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</si>
  <si>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</si>
  <si>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</si>
  <si>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</si>
  <si>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</si>
  <si>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</si>
  <si>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</si>
  <si>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</si>
  <si>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</si>
  <si>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</si>
  <si>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</si>
  <si>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</si>
  <si>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</si>
  <si>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</si>
  <si>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</si>
  <si>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</si>
  <si>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</si>
  <si>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</si>
  <si>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</si>
  <si>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</si>
  <si>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</si>
  <si>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</si>
  <si>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</si>
  <si>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</si>
  <si>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</si>
  <si>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</si>
  <si>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</si>
  <si>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</si>
  <si>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</si>
  <si>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</si>
  <si>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</si>
  <si>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</si>
  <si>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</si>
  <si>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</si>
  <si>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</si>
  <si>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</si>
  <si>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</si>
  <si>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</si>
  <si>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</si>
  <si>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</si>
  <si>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</si>
  <si>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</si>
  <si>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</si>
  <si>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</si>
  <si>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</si>
  <si>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</si>
  <si>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</si>
  <si>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</si>
  <si>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</si>
  <si>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</si>
  <si>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</si>
  <si>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</si>
  <si>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</si>
  <si>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</si>
  <si>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</si>
  <si>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</si>
  <si>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</si>
  <si>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</si>
  <si>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</si>
  <si>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</si>
  <si>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</si>
  <si>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</si>
  <si>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</si>
  <si>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</si>
  <si>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</si>
  <si>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</si>
  <si>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</si>
  <si>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</si>
  <si>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</si>
  <si>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</si>
  <si>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</si>
  <si>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</si>
  <si>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</si>
  <si>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</si>
  <si>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</si>
  <si>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</si>
  <si>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</si>
  <si>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</si>
  <si>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</si>
  <si>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</si>
  <si>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</si>
  <si>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</si>
  <si>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</si>
  <si>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</si>
  <si>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</si>
  <si>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</si>
  <si>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</si>
  <si>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</si>
  <si>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</si>
  <si>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</si>
  <si>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</si>
  <si>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</si>
  <si>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</si>
  <si>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</si>
  <si>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</si>
  <si>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</si>
  <si>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</si>
  <si>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</si>
  <si>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</si>
  <si>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</si>
  <si>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</si>
  <si>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</si>
  <si>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</si>
  <si>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</si>
  <si>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</si>
  <si>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</si>
  <si>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</si>
  <si>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</si>
  <si>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</si>
  <si>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</si>
  <si>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</si>
  <si>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</si>
  <si>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</si>
  <si>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</si>
  <si>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</si>
  <si>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</si>
  <si>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</si>
  <si>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</si>
  <si>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</si>
  <si>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</si>
  <si>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</si>
  <si>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</si>
  <si>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</si>
  <si>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</si>
  <si>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</si>
  <si>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</si>
  <si>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</si>
  <si>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</si>
  <si>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</si>
  <si>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</si>
  <si>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</si>
  <si>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</si>
  <si>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</si>
  <si>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</si>
  <si>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</si>
  <si>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</si>
  <si>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</si>
  <si>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</si>
  <si>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</si>
  <si>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</si>
  <si>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</si>
  <si>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</si>
  <si>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</si>
  <si>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</si>
  <si>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</si>
  <si>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</si>
  <si>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</si>
  <si>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</si>
  <si>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</si>
  <si>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</si>
  <si>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</si>
  <si>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</si>
  <si>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</si>
  <si>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</si>
  <si>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</si>
  <si>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</si>
  <si>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</si>
  <si>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</si>
  <si>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</si>
  <si>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</si>
  <si>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</si>
  <si>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</si>
  <si>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</si>
  <si>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</si>
  <si>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</si>
  <si>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</si>
  <si>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</si>
  <si>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</si>
  <si>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</si>
  <si>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</si>
  <si>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</si>
  <si>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</si>
  <si>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</si>
  <si>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</si>
  <si>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</si>
  <si>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</si>
  <si>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</si>
  <si>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</si>
  <si>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</si>
  <si>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</si>
  <si>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</si>
  <si>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</si>
  <si>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</si>
  <si>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</si>
  <si>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</si>
  <si>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</si>
  <si>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</si>
  <si>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</si>
  <si>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</si>
  <si>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</si>
  <si>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</si>
  <si>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</si>
  <si>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</si>
  <si>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</si>
  <si>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</si>
  <si>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</si>
  <si>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</si>
  <si>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</si>
  <si>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</si>
  <si>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</si>
  <si>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</si>
  <si>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</si>
  <si>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</si>
  <si>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</si>
  <si>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</si>
  <si>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</si>
  <si>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</si>
  <si>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</si>
  <si>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</si>
  <si>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</si>
  <si>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</si>
  <si>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</si>
  <si>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</si>
  <si>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</si>
  <si>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</si>
  <si>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</si>
  <si>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</si>
  <si>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</si>
  <si>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</si>
  <si>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</si>
  <si>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</si>
  <si>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</si>
  <si>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</si>
  <si>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</si>
  <si>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</si>
  <si>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</si>
  <si>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</si>
  <si>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</si>
  <si>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</si>
  <si>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</si>
  <si>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</si>
  <si>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</si>
  <si>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</si>
  <si>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</si>
  <si>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</si>
  <si>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</si>
  <si>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</si>
  <si>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</si>
  <si>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</si>
  <si>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</si>
  <si>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</si>
  <si>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</si>
  <si>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</si>
  <si>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</si>
  <si>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</si>
  <si>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</si>
  <si>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</si>
  <si>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</si>
  <si>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</si>
  <si>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</si>
  <si>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</si>
  <si>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</si>
  <si>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</si>
  <si>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</si>
  <si>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</si>
  <si>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</si>
  <si>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</si>
  <si>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</si>
  <si>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</si>
  <si>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</si>
  <si>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</si>
  <si>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</si>
  <si>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</si>
  <si>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</si>
  <si>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</si>
  <si>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</si>
  <si>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</si>
  <si>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</si>
  <si>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</si>
  <si>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</si>
  <si>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</si>
  <si>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</si>
  <si>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</si>
  <si>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</si>
  <si>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</si>
  <si>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</si>
  <si>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</si>
  <si>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</si>
  <si>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</si>
  <si>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</si>
  <si>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</si>
  <si>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</si>
  <si>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0903802</t>
  </si>
  <si>
    <t>0919113</t>
  </si>
  <si>
    <t>Canaleta perfil cartola 50 x 70 x 3 mm - aba 20 mm</t>
  </si>
  <si>
    <t>0903788</t>
  </si>
  <si>
    <t>0919247</t>
  </si>
  <si>
    <t>0919016</t>
  </si>
  <si>
    <t>0919078</t>
  </si>
  <si>
    <t>0903789</t>
  </si>
  <si>
    <t>0919250</t>
  </si>
  <si>
    <t>0903807</t>
  </si>
  <si>
    <t>0903806</t>
  </si>
  <si>
    <t>0903804</t>
  </si>
  <si>
    <t>0903805</t>
  </si>
  <si>
    <t>0903810</t>
  </si>
  <si>
    <t>0903809</t>
  </si>
  <si>
    <t>0903808</t>
  </si>
  <si>
    <t>0903845</t>
  </si>
  <si>
    <t>0919009</t>
  </si>
  <si>
    <t>0919007</t>
  </si>
  <si>
    <t>0919011</t>
  </si>
  <si>
    <t>0919246</t>
  </si>
  <si>
    <t>0919013</t>
  </si>
  <si>
    <t>0919008</t>
  </si>
  <si>
    <t>0919012</t>
  </si>
  <si>
    <t>0903848</t>
  </si>
  <si>
    <t>0919002</t>
  </si>
  <si>
    <t>0919210</t>
  </si>
  <si>
    <t>0909612</t>
  </si>
  <si>
    <t>0909613</t>
  </si>
  <si>
    <t>0909614</t>
  </si>
  <si>
    <t>0909616</t>
  </si>
  <si>
    <t>0909617</t>
  </si>
  <si>
    <t>0909615</t>
  </si>
  <si>
    <t>0903860</t>
  </si>
  <si>
    <t>0919101</t>
  </si>
  <si>
    <t>0903818</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</si>
  <si>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</si>
  <si>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</si>
  <si>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</si>
  <si>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</si>
  <si>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</si>
  <si>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</si>
  <si>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</si>
  <si>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</si>
  <si>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</si>
  <si>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</si>
  <si>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</si>
  <si>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</si>
  <si>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</si>
  <si>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</si>
  <si>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</si>
  <si>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</si>
  <si>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</si>
  <si>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</si>
  <si>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</si>
  <si>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</si>
  <si>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</si>
  <si>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</si>
  <si>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</si>
  <si>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</si>
  <si>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</si>
  <si>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</si>
  <si>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</si>
  <si>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</si>
  <si>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</si>
  <si>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</si>
  <si>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</si>
  <si>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</si>
  <si>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</si>
  <si>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</si>
  <si>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</si>
  <si>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</si>
  <si>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</si>
  <si>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</si>
  <si>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</si>
  <si>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</si>
  <si>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</si>
  <si>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</si>
  <si>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</si>
  <si>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</si>
  <si>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</si>
  <si>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</si>
  <si>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</si>
  <si>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</si>
  <si>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</si>
  <si>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</si>
  <si>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</si>
  <si>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</si>
  <si>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</si>
  <si>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</si>
  <si>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</si>
  <si>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</si>
  <si>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</si>
  <si>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</si>
  <si>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</si>
  <si>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</si>
  <si>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</si>
  <si>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</si>
  <si>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</si>
  <si>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</si>
  <si>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</si>
  <si>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</si>
  <si>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</si>
  <si>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</si>
  <si>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</si>
  <si>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</si>
  <si>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</si>
  <si>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</si>
  <si>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</si>
  <si>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</si>
  <si>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</si>
  <si>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</si>
  <si>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</si>
  <si>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</si>
  <si>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</si>
  <si>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</si>
  <si>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</si>
  <si>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</si>
  <si>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</si>
  <si>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</si>
  <si>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</si>
  <si>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</si>
  <si>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</si>
  <si>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</si>
  <si>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</si>
  <si>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</si>
  <si>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</si>
  <si>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</si>
  <si>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</si>
  <si>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</si>
  <si>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</si>
  <si>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</si>
  <si>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</si>
  <si>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</si>
  <si>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</si>
  <si>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</si>
  <si>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</si>
  <si>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</si>
  <si>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</si>
  <si>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</si>
  <si>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</si>
  <si>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</si>
  <si>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</si>
  <si>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</si>
  <si>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</si>
  <si>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</si>
  <si>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</si>
  <si>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</si>
  <si>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</si>
  <si>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</si>
  <si>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</si>
  <si>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</si>
  <si>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</si>
  <si>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</si>
  <si>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</si>
  <si>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</si>
  <si>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</si>
  <si>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</si>
  <si>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</si>
  <si>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</si>
  <si>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</si>
  <si>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</si>
  <si>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</si>
  <si>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</si>
  <si>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</si>
  <si>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</si>
  <si>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</si>
  <si>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</si>
  <si>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</si>
  <si>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</si>
  <si>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</si>
  <si>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</si>
  <si>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</si>
  <si>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</si>
  <si>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</si>
  <si>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</si>
  <si>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</si>
  <si>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</si>
  <si>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</si>
  <si>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</si>
  <si>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</si>
  <si>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</si>
  <si>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</si>
  <si>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</si>
  <si>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</si>
  <si>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</si>
  <si>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</si>
  <si>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</si>
  <si>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</si>
  <si>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</si>
  <si>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</si>
  <si>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</si>
  <si>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</si>
  <si>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</si>
  <si>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</si>
  <si>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</si>
  <si>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</si>
  <si>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</si>
  <si>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</si>
  <si>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</si>
  <si>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</si>
  <si>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</si>
  <si>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</si>
  <si>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</si>
  <si>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</si>
  <si>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</si>
  <si>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</si>
  <si>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</si>
  <si>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</si>
  <si>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</si>
  <si>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</si>
  <si>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</si>
  <si>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</si>
  <si>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</si>
  <si>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</si>
  <si>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</si>
  <si>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</si>
  <si>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</si>
  <si>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</si>
  <si>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</si>
  <si>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</si>
  <si>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</si>
  <si>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</si>
  <si>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</si>
  <si>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</si>
  <si>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</si>
  <si>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</si>
  <si>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</si>
  <si>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</si>
  <si>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</si>
  <si>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</si>
  <si>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</si>
  <si>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</si>
  <si>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</si>
  <si>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</si>
  <si>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</si>
  <si>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</si>
  <si>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</si>
  <si>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</si>
  <si>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</si>
  <si>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</si>
  <si>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</si>
  <si>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</si>
  <si>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</si>
  <si>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</si>
  <si>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</si>
  <si>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</si>
  <si>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</si>
  <si>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</si>
  <si>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</si>
  <si>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</si>
  <si>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</si>
  <si>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</si>
  <si>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</si>
  <si>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</si>
  <si>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</si>
  <si>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</si>
  <si>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</si>
  <si>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</si>
  <si>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</si>
  <si>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</si>
  <si>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</si>
  <si>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</si>
  <si>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</si>
  <si>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</si>
  <si>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</si>
  <si>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</si>
  <si>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</si>
  <si>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</si>
  <si>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</si>
  <si>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</si>
  <si>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</si>
  <si>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</si>
  <si>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</si>
  <si>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</si>
  <si>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</si>
  <si>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</si>
  <si>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</si>
  <si>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1505847</t>
  </si>
  <si>
    <t>1505848</t>
  </si>
  <si>
    <t>1505849</t>
  </si>
  <si>
    <t>1505930</t>
  </si>
  <si>
    <t>1506055</t>
  </si>
  <si>
    <t>1506056</t>
  </si>
  <si>
    <t>1516318</t>
  </si>
  <si>
    <t>1516317</t>
  </si>
  <si>
    <t>1600965</t>
  </si>
  <si>
    <t>1600408</t>
  </si>
  <si>
    <t>1600990</t>
  </si>
  <si>
    <t>1600989</t>
  </si>
  <si>
    <t>1600438</t>
  </si>
  <si>
    <t>1600436</t>
  </si>
  <si>
    <t>1600895</t>
  </si>
  <si>
    <t>1600897</t>
  </si>
  <si>
    <t>1619004</t>
  </si>
  <si>
    <t>1600896</t>
  </si>
  <si>
    <t>1619003</t>
  </si>
  <si>
    <t>1619006</t>
  </si>
  <si>
    <t>Demolição mecânica de concreto simples com escavadeira hidráulica</t>
  </si>
  <si>
    <t>1600414</t>
  </si>
  <si>
    <t>1608148</t>
  </si>
  <si>
    <t>1608021</t>
  </si>
  <si>
    <t>1608024</t>
  </si>
  <si>
    <t>1608026</t>
  </si>
  <si>
    <t>1608142</t>
  </si>
  <si>
    <t>1608143</t>
  </si>
  <si>
    <t>1608144</t>
  </si>
  <si>
    <t>1608145</t>
  </si>
  <si>
    <t>1608146</t>
  </si>
  <si>
    <t>1608147</t>
  </si>
  <si>
    <t>1608019</t>
  </si>
  <si>
    <t>1608020</t>
  </si>
  <si>
    <t>1608025</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</si>
  <si>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</si>
  <si>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</si>
  <si>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</si>
  <si>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</si>
  <si>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</si>
  <si>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</si>
  <si>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</si>
  <si>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</si>
  <si>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</si>
  <si>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</si>
  <si>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</si>
  <si>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</si>
  <si>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</si>
  <si>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</si>
  <si>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</si>
  <si>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</si>
  <si>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</si>
  <si>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</si>
  <si>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</si>
  <si>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</si>
  <si>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</si>
  <si>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</si>
  <si>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</si>
  <si>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</si>
  <si>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</si>
  <si>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</si>
  <si>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</si>
  <si>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</si>
  <si>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</si>
  <si>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</si>
  <si>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</si>
  <si>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</si>
  <si>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</si>
  <si>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</si>
  <si>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</si>
  <si>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</si>
  <si>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</si>
  <si>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</si>
  <si>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</si>
  <si>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</si>
  <si>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</si>
  <si>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</si>
  <si>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</si>
  <si>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</si>
  <si>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</si>
  <si>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</si>
  <si>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</si>
  <si>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</si>
  <si>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</si>
  <si>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</si>
  <si>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</si>
  <si>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</si>
  <si>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</si>
  <si>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</si>
  <si>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</si>
  <si>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</si>
  <si>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</si>
  <si>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</si>
  <si>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</si>
  <si>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</si>
  <si>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</si>
  <si>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</si>
  <si>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</si>
  <si>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</si>
  <si>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</si>
  <si>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</si>
  <si>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</si>
  <si>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</si>
  <si>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</si>
  <si>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</si>
  <si>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</si>
  <si>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</si>
  <si>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</si>
  <si>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</si>
  <si>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</si>
  <si>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</si>
  <si>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</si>
  <si>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</si>
  <si>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</si>
  <si>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</si>
  <si>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</si>
  <si>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</si>
  <si>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</si>
  <si>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</si>
  <si>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</si>
  <si>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</si>
  <si>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</si>
  <si>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</si>
  <si>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</si>
  <si>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</si>
  <si>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</si>
  <si>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</si>
  <si>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</si>
  <si>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</si>
  <si>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</si>
  <si>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</si>
  <si>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</si>
  <si>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</si>
  <si>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</si>
  <si>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</si>
  <si>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</si>
  <si>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</si>
  <si>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</si>
  <si>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</si>
  <si>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</si>
  <si>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</si>
  <si>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</si>
  <si>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</si>
  <si>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</si>
  <si>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</si>
  <si>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</si>
  <si>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</si>
  <si>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</si>
  <si>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</si>
  <si>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</si>
  <si>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</si>
  <si>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</si>
  <si>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</si>
  <si>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</si>
  <si>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</si>
  <si>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</si>
  <si>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</si>
  <si>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</si>
  <si>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</si>
  <si>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</si>
  <si>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</si>
  <si>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</si>
  <si>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</si>
  <si>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</si>
  <si>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</si>
  <si>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</si>
  <si>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</si>
  <si>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</si>
  <si>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</si>
  <si>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</si>
  <si>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</si>
  <si>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</si>
  <si>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</si>
  <si>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</si>
  <si>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</si>
  <si>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</si>
  <si>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</si>
  <si>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</si>
  <si>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</si>
  <si>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</si>
  <si>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</si>
  <si>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</si>
  <si>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</si>
  <si>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</si>
  <si>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</si>
  <si>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</si>
  <si>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</si>
  <si>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</si>
  <si>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</si>
  <si>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</si>
  <si>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</si>
  <si>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</si>
  <si>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</si>
  <si>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</si>
  <si>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</si>
  <si>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</si>
  <si>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</si>
  <si>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</si>
  <si>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</si>
  <si>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</si>
  <si>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</si>
  <si>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</si>
  <si>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</si>
  <si>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</si>
  <si>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</si>
  <si>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</si>
  <si>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</si>
  <si>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</si>
  <si>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</si>
  <si>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</si>
  <si>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</si>
  <si>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</si>
  <si>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</si>
  <si>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</si>
  <si>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</si>
  <si>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</si>
  <si>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</si>
  <si>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</si>
  <si>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</si>
  <si>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</si>
  <si>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</si>
  <si>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</si>
  <si>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</si>
  <si>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</si>
  <si>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</si>
  <si>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</si>
  <si>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</si>
  <si>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</si>
  <si>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</si>
  <si>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</si>
  <si>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</si>
  <si>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</si>
  <si>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</si>
  <si>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</si>
  <si>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</si>
  <si>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</si>
  <si>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</si>
  <si>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</si>
  <si>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</si>
  <si>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</si>
  <si>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</si>
  <si>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</si>
  <si>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</si>
  <si>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</si>
  <si>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</si>
  <si>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</si>
  <si>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</si>
  <si>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</si>
  <si>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</si>
  <si>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</si>
  <si>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</si>
  <si>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</si>
  <si>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</si>
  <si>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</si>
  <si>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</si>
  <si>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</si>
  <si>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</si>
  <si>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</si>
  <si>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</si>
  <si>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</si>
  <si>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</si>
  <si>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</si>
  <si>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</si>
  <si>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</si>
  <si>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</si>
  <si>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</si>
  <si>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</si>
  <si>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</si>
  <si>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</si>
  <si>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</si>
  <si>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</si>
  <si>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</si>
  <si>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</si>
  <si>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</si>
  <si>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</si>
  <si>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</si>
  <si>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</si>
  <si>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</si>
  <si>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</si>
  <si>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</si>
  <si>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</si>
  <si>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</si>
  <si>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</si>
  <si>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</si>
  <si>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</si>
  <si>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</si>
  <si>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</si>
  <si>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</si>
  <si>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</si>
  <si>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</si>
  <si>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</si>
  <si>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</si>
  <si>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</si>
  <si>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</si>
  <si>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</si>
  <si>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</si>
  <si>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</si>
  <si>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</si>
  <si>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</si>
  <si>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</si>
  <si>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</si>
  <si>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</si>
  <si>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</si>
  <si>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</si>
  <si>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</si>
  <si>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</si>
  <si>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</si>
  <si>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</si>
  <si>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</si>
  <si>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</si>
  <si>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</si>
  <si>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</si>
  <si>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</si>
  <si>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</si>
  <si>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</si>
  <si>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</si>
  <si>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</si>
  <si>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</si>
  <si>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</si>
  <si>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</si>
  <si>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</si>
  <si>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</si>
  <si>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</si>
  <si>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</si>
  <si>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</si>
  <si>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</si>
  <si>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</si>
  <si>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</si>
  <si>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</si>
  <si>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</si>
  <si>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</si>
  <si>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</si>
  <si>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</si>
  <si>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</si>
  <si>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</si>
  <si>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</si>
  <si>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</si>
  <si>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</si>
  <si>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</si>
  <si>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</si>
  <si>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</si>
  <si>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</si>
  <si>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</si>
  <si>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</si>
  <si>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</si>
  <si>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</si>
  <si>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</si>
  <si>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</si>
  <si>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</si>
  <si>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</si>
  <si>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</si>
  <si>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</si>
  <si>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</si>
  <si>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</si>
  <si>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</si>
  <si>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</si>
  <si>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</si>
  <si>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</si>
  <si>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</si>
  <si>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</si>
  <si>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</si>
  <si>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</si>
  <si>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</si>
  <si>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</si>
  <si>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</si>
  <si>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</si>
  <si>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</si>
  <si>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</si>
  <si>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</si>
  <si>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</si>
  <si>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</si>
  <si>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</si>
  <si>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</si>
  <si>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</si>
  <si>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</si>
  <si>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</si>
  <si>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</si>
  <si>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</si>
  <si>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</si>
  <si>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</si>
  <si>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</si>
  <si>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</si>
  <si>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</si>
  <si>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</si>
  <si>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</si>
  <si>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</si>
  <si>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</si>
  <si>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</si>
  <si>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</si>
  <si>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</si>
  <si>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</si>
  <si>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</si>
  <si>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</si>
  <si>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</si>
  <si>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</si>
  <si>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</si>
  <si>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</si>
  <si>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</si>
  <si>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</si>
  <si>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</si>
  <si>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</si>
  <si>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</si>
  <si>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</si>
  <si>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</si>
  <si>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</si>
  <si>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</si>
  <si>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</si>
  <si>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</si>
  <si>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</si>
  <si>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</si>
  <si>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</si>
  <si>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</si>
  <si>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</si>
  <si>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</si>
  <si>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</si>
  <si>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</si>
  <si>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</si>
  <si>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</si>
  <si>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</si>
  <si>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</si>
  <si>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</si>
  <si>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</si>
  <si>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</si>
  <si>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</si>
  <si>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</si>
  <si>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</si>
  <si>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</si>
  <si>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</si>
  <si>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</si>
  <si>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</si>
  <si>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</si>
  <si>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</si>
  <si>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</si>
  <si>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</si>
  <si>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</si>
  <si>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</si>
  <si>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</si>
  <si>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</si>
  <si>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</si>
  <si>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</si>
  <si>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</si>
  <si>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</si>
  <si>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</si>
  <si>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</si>
  <si>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</si>
  <si>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</si>
  <si>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</si>
  <si>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</si>
  <si>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</si>
  <si>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</si>
  <si>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</si>
  <si>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</si>
  <si>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</si>
  <si>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</si>
  <si>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</si>
  <si>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</si>
  <si>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</si>
  <si>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</si>
  <si>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</si>
  <si>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</si>
  <si>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</si>
  <si>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</si>
  <si>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</si>
  <si>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</si>
  <si>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</si>
  <si>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</si>
  <si>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</si>
  <si>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</si>
  <si>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</si>
  <si>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</si>
  <si>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</si>
  <si>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</si>
  <si>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</si>
  <si>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</si>
  <si>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</si>
  <si>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</si>
  <si>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</si>
  <si>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</si>
  <si>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</si>
  <si>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</si>
  <si>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</si>
  <si>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</si>
  <si>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</si>
  <si>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</si>
  <si>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</si>
  <si>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</si>
  <si>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</si>
  <si>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</si>
  <si>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</si>
  <si>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</si>
  <si>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</si>
  <si>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</si>
  <si>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</si>
  <si>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</si>
  <si>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</si>
  <si>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</si>
  <si>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</si>
  <si>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</si>
  <si>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</si>
  <si>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</si>
  <si>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</si>
  <si>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</si>
  <si>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</si>
  <si>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</si>
  <si>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</si>
  <si>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</si>
  <si>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</si>
  <si>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</si>
  <si>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</si>
  <si>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</si>
  <si>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</si>
  <si>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</si>
  <si>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</si>
  <si>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</si>
  <si>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</si>
  <si>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</si>
  <si>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</si>
  <si>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</si>
  <si>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</si>
  <si>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</si>
  <si>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</si>
  <si>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</si>
  <si>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</si>
  <si>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</si>
  <si>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</si>
  <si>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</si>
  <si>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</si>
  <si>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</si>
  <si>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</si>
  <si>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</si>
  <si>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</si>
  <si>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</si>
  <si>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</si>
  <si>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</si>
  <si>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</si>
  <si>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</si>
  <si>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</si>
  <si>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</si>
  <si>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</si>
  <si>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</si>
  <si>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</si>
  <si>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</si>
  <si>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</si>
  <si>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</si>
  <si>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</si>
  <si>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</si>
  <si>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</si>
  <si>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</si>
  <si>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</si>
  <si>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</si>
  <si>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</si>
  <si>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</si>
  <si>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</si>
  <si>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</si>
  <si>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</si>
  <si>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</si>
  <si>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</si>
  <si>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</si>
  <si>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</si>
  <si>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</si>
  <si>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</si>
  <si>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</si>
  <si>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</si>
  <si>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</si>
  <si>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</si>
  <si>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</si>
  <si>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</si>
  <si>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</si>
  <si>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</si>
  <si>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</si>
  <si>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</si>
  <si>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</si>
  <si>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</si>
  <si>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</si>
  <si>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</si>
  <si>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</si>
  <si>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</si>
  <si>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</si>
  <si>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</si>
  <si>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</si>
  <si>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</si>
  <si>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</si>
  <si>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</si>
  <si>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</si>
  <si>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</si>
  <si>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</si>
  <si>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</si>
  <si>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</si>
  <si>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</si>
  <si>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</si>
  <si>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</si>
  <si>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</si>
  <si>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</si>
  <si>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</si>
  <si>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</si>
  <si>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</si>
  <si>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</si>
  <si>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</si>
  <si>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</si>
  <si>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</si>
  <si>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</si>
  <si>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</si>
  <si>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</si>
  <si>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</si>
  <si>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</si>
  <si>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</si>
  <si>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</si>
  <si>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</si>
  <si>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</si>
  <si>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</si>
  <si>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</si>
  <si>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</si>
  <si>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</si>
  <si>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</si>
  <si>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</si>
  <si>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</si>
  <si>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</si>
  <si>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</si>
  <si>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</si>
  <si>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</si>
  <si>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</si>
  <si>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</si>
  <si>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</si>
  <si>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</si>
  <si>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</si>
  <si>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</si>
  <si>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</si>
  <si>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</si>
  <si>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</si>
  <si>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</si>
  <si>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</si>
  <si>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</si>
  <si>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</si>
  <si>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</si>
  <si>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</si>
  <si>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</si>
  <si>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</si>
  <si>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</si>
  <si>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</si>
  <si>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</si>
  <si>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</si>
  <si>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</si>
  <si>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</si>
  <si>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</si>
  <si>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</si>
  <si>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</si>
  <si>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</si>
  <si>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</si>
  <si>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</si>
  <si>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</si>
  <si>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</si>
  <si>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</si>
  <si>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</si>
  <si>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</si>
  <si>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</si>
  <si>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</si>
  <si>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</si>
  <si>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</si>
  <si>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</si>
  <si>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</si>
  <si>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</si>
  <si>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</si>
  <si>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</si>
  <si>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</si>
  <si>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</si>
  <si>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</si>
  <si>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</si>
  <si>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</si>
  <si>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</si>
  <si>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</si>
  <si>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</si>
  <si>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</si>
  <si>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</si>
  <si>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</si>
  <si>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</si>
  <si>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</si>
  <si>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</si>
  <si>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</si>
  <si>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</si>
  <si>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</si>
  <si>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</si>
  <si>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</si>
  <si>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</si>
  <si>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</si>
  <si>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</si>
  <si>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</si>
  <si>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</si>
  <si>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</si>
  <si>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</si>
  <si>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</si>
  <si>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</si>
  <si>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</si>
  <si>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</si>
  <si>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</si>
  <si>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</si>
  <si>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</si>
  <si>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</si>
  <si>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</si>
  <si>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</si>
  <si>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</si>
  <si>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</si>
  <si>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</si>
  <si>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</si>
  <si>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</si>
  <si>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</si>
  <si>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</si>
  <si>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</si>
  <si>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</si>
  <si>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</si>
  <si>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</si>
  <si>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</si>
  <si>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</si>
  <si>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</si>
  <si>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</si>
  <si>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</si>
  <si>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</si>
  <si>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</si>
  <si>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</si>
  <si>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</si>
  <si>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</si>
  <si>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</si>
  <si>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</si>
  <si>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</si>
  <si>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</si>
  <si>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</si>
  <si>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</si>
  <si>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</si>
  <si>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</si>
  <si>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</si>
  <si>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</si>
  <si>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</si>
  <si>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</si>
  <si>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</si>
  <si>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</si>
  <si>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</si>
  <si>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</si>
  <si>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</si>
  <si>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</si>
  <si>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</si>
  <si>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</si>
  <si>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</si>
  <si>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</si>
  <si>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</si>
  <si>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</si>
  <si>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</si>
  <si>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</si>
  <si>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</si>
  <si>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</si>
  <si>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</si>
  <si>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</si>
  <si>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</si>
  <si>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</si>
  <si>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</si>
  <si>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</si>
  <si>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</si>
  <si>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</si>
  <si>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</si>
  <si>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</si>
  <si>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</si>
  <si>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</si>
  <si>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</si>
  <si>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</si>
  <si>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</si>
  <si>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</si>
  <si>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</si>
  <si>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</si>
  <si>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</si>
  <si>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</si>
  <si>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</si>
  <si>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</si>
  <si>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</si>
  <si>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</si>
  <si>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</si>
  <si>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</si>
  <si>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</si>
  <si>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</si>
  <si>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</si>
  <si>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</si>
  <si>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</si>
  <si>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</si>
  <si>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</si>
  <si>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</si>
  <si>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</si>
  <si>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</si>
  <si>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</si>
  <si>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</si>
  <si>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</si>
  <si>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</si>
  <si>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</si>
  <si>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</si>
  <si>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</si>
  <si>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</si>
  <si>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</si>
  <si>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</si>
  <si>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</si>
  <si>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</si>
  <si>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</si>
  <si>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</si>
  <si>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</si>
  <si>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</si>
  <si>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</si>
  <si>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</si>
  <si>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</si>
  <si>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</si>
  <si>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</si>
  <si>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</si>
  <si>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</si>
  <si>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</si>
  <si>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</si>
  <si>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</si>
  <si>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</si>
  <si>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</si>
  <si>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</si>
  <si>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</si>
  <si>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</si>
  <si>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</si>
  <si>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</si>
  <si>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</si>
  <si>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</si>
  <si>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</si>
  <si>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</si>
  <si>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</si>
  <si>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</si>
  <si>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</si>
  <si>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</si>
  <si>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</si>
  <si>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</si>
  <si>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</si>
  <si>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</si>
  <si>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</si>
  <si>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</si>
  <si>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</si>
  <si>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</si>
  <si>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</si>
  <si>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</si>
  <si>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</si>
  <si>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</si>
  <si>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</si>
  <si>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</si>
  <si>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</si>
  <si>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</si>
  <si>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</si>
  <si>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</si>
  <si>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</si>
  <si>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</si>
  <si>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</si>
  <si>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</si>
  <si>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</si>
  <si>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</si>
  <si>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</si>
  <si>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</si>
  <si>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</si>
  <si>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</si>
  <si>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</si>
  <si>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</si>
  <si>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</si>
  <si>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</si>
  <si>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</si>
  <si>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</si>
  <si>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</si>
  <si>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</si>
  <si>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</si>
  <si>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</si>
  <si>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</si>
  <si>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</si>
  <si>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</si>
  <si>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</si>
  <si>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</si>
  <si>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</si>
  <si>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</si>
  <si>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</si>
  <si>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</si>
  <si>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</si>
  <si>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</si>
  <si>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</si>
  <si>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</si>
  <si>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</si>
  <si>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</si>
  <si>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</si>
  <si>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</si>
  <si>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</si>
  <si>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</si>
  <si>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</si>
  <si>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</si>
  <si>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</si>
  <si>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</si>
  <si>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</si>
  <si>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</si>
  <si>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</si>
  <si>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</si>
  <si>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</si>
  <si>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</si>
  <si>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</si>
  <si>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</si>
  <si>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</si>
  <si>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</si>
  <si>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</si>
  <si>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</si>
  <si>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</si>
  <si>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</si>
  <si>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</si>
  <si>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</si>
  <si>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</si>
  <si>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</si>
  <si>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</si>
  <si>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</si>
  <si>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</si>
  <si>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</si>
  <si>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</si>
  <si>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</si>
  <si>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</si>
  <si>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</si>
  <si>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</si>
  <si>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</si>
  <si>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</si>
  <si>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</si>
  <si>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</si>
  <si>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</si>
  <si>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</si>
  <si>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</si>
  <si>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</si>
  <si>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</si>
  <si>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</si>
  <si>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</si>
  <si>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</si>
  <si>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</si>
  <si>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</si>
  <si>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</si>
  <si>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</si>
  <si>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</si>
  <si>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</si>
  <si>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</si>
  <si>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</si>
  <si>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</si>
  <si>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</si>
  <si>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</si>
  <si>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</si>
  <si>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</si>
  <si>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</si>
  <si>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</si>
  <si>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</si>
  <si>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</si>
  <si>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</si>
  <si>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</si>
  <si>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</si>
  <si>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</si>
  <si>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</si>
  <si>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</si>
  <si>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</si>
  <si>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</si>
  <si>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</si>
  <si>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</si>
  <si>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</si>
  <si>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</si>
  <si>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</si>
  <si>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</si>
  <si>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</si>
  <si>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</si>
  <si>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</si>
  <si>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</si>
  <si>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</si>
  <si>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</si>
  <si>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</si>
  <si>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</si>
  <si>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</si>
  <si>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</si>
  <si>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</si>
  <si>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</si>
  <si>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</si>
  <si>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</si>
  <si>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</si>
  <si>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</si>
  <si>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</si>
  <si>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</si>
  <si>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</si>
  <si>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</si>
  <si>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</si>
  <si>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</si>
  <si>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</si>
  <si>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</si>
  <si>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</si>
  <si>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</si>
  <si>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</si>
  <si>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</si>
  <si>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</si>
  <si>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</si>
  <si>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</si>
  <si>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</si>
  <si>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</si>
  <si>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</si>
  <si>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</si>
  <si>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</si>
  <si>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</si>
  <si>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</si>
  <si>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</si>
  <si>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</si>
  <si>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</si>
  <si>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</si>
  <si>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</si>
  <si>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</si>
  <si>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</si>
  <si>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</si>
  <si>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</si>
  <si>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</si>
  <si>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</si>
  <si>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</si>
  <si>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</si>
  <si>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</si>
  <si>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</si>
  <si>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</si>
  <si>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</si>
  <si>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</si>
  <si>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</si>
  <si>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</si>
  <si>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</si>
  <si>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</si>
  <si>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</si>
  <si>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</si>
  <si>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</si>
  <si>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</si>
  <si>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</si>
  <si>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</si>
  <si>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</si>
  <si>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</si>
  <si>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</si>
  <si>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</si>
  <si>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</si>
  <si>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</si>
  <si>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</si>
  <si>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</si>
  <si>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</si>
  <si>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</si>
  <si>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</si>
  <si>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</si>
  <si>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</si>
  <si>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</si>
  <si>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</si>
  <si>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</si>
  <si>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</si>
  <si>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</si>
  <si>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</si>
  <si>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</si>
  <si>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</si>
  <si>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</si>
  <si>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</si>
  <si>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</si>
  <si>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</si>
  <si>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</si>
  <si>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</si>
  <si>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</si>
  <si>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</si>
  <si>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</si>
  <si>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</si>
  <si>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</si>
  <si>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</si>
  <si>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</si>
  <si>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</si>
  <si>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</si>
  <si>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</si>
  <si>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</si>
  <si>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</si>
  <si>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</si>
  <si>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</si>
  <si>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</si>
  <si>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</si>
  <si>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</si>
  <si>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</si>
  <si>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</si>
  <si>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</si>
  <si>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</si>
  <si>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</si>
  <si>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</si>
  <si>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</si>
  <si>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</si>
  <si>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</si>
  <si>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</si>
  <si>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</si>
  <si>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</si>
  <si>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</si>
  <si>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</si>
  <si>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</si>
  <si>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</si>
  <si>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</si>
  <si>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</si>
  <si>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</si>
  <si>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</si>
  <si>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</si>
  <si>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</si>
  <si>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</si>
  <si>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</si>
  <si>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</si>
  <si>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</si>
  <si>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</si>
  <si>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</si>
  <si>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</si>
  <si>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</si>
  <si>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</si>
  <si>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</si>
  <si>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</si>
  <si>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</si>
  <si>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</si>
  <si>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</si>
  <si>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</si>
  <si>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</si>
  <si>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</si>
  <si>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</si>
  <si>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</si>
  <si>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</si>
  <si>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</si>
  <si>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</si>
  <si>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</si>
  <si>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</si>
  <si>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</si>
  <si>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</si>
  <si>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</si>
  <si>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</si>
  <si>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</si>
  <si>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</si>
  <si>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</si>
  <si>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</si>
  <si>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</si>
  <si>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</si>
  <si>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</si>
  <si>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</si>
  <si>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</si>
  <si>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</si>
  <si>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</si>
  <si>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</si>
  <si>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</si>
  <si>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</si>
  <si>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</si>
  <si>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</si>
  <si>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</si>
  <si>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</si>
  <si>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</si>
  <si>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</si>
  <si>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</si>
  <si>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</si>
  <si>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</si>
  <si>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</si>
  <si>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</si>
  <si>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</si>
  <si>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</si>
  <si>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</si>
  <si>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</si>
  <si>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</si>
  <si>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</si>
  <si>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</si>
  <si>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</si>
  <si>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</si>
  <si>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</si>
  <si>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</si>
  <si>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</si>
  <si>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</si>
  <si>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</si>
  <si>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</si>
  <si>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</si>
  <si>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</si>
  <si>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</si>
  <si>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</si>
  <si>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</si>
  <si>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</si>
  <si>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</si>
  <si>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</si>
  <si>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</si>
  <si>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</si>
  <si>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</si>
  <si>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</si>
  <si>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</si>
  <si>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</si>
  <si>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</si>
  <si>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</si>
  <si>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</si>
  <si>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</si>
  <si>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</si>
  <si>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</si>
  <si>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</si>
  <si>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</si>
  <si>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</si>
  <si>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</si>
  <si>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</si>
  <si>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</si>
  <si>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</si>
  <si>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</si>
  <si>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</si>
  <si>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</si>
  <si>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</si>
  <si>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</si>
  <si>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</si>
  <si>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</si>
  <si>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</si>
  <si>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</si>
  <si>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</si>
  <si>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</si>
  <si>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</si>
  <si>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</si>
  <si>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</si>
  <si>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</si>
  <si>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</si>
  <si>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</si>
  <si>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</si>
  <si>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</si>
  <si>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</si>
  <si>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</si>
  <si>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</si>
  <si>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</si>
  <si>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</si>
  <si>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</si>
  <si>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</si>
  <si>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</si>
  <si>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</si>
  <si>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</si>
  <si>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</si>
  <si>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</si>
  <si>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</si>
  <si>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</si>
  <si>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</si>
  <si>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</si>
  <si>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</si>
  <si>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</si>
  <si>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</si>
  <si>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</si>
  <si>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</si>
  <si>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</si>
  <si>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</si>
  <si>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</si>
  <si>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</si>
  <si>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</si>
  <si>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</si>
  <si>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</si>
  <si>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</si>
  <si>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</si>
  <si>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</si>
  <si>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</si>
  <si>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</si>
  <si>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</si>
  <si>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</si>
  <si>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</si>
  <si>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</si>
  <si>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</si>
  <si>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</si>
  <si>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</si>
  <si>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</si>
  <si>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</si>
  <si>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</si>
  <si>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</si>
  <si>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</si>
  <si>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</si>
  <si>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</si>
  <si>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</si>
  <si>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</si>
  <si>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</si>
  <si>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</si>
  <si>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</si>
  <si>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</si>
  <si>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</si>
  <si>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</si>
  <si>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</si>
  <si>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</si>
  <si>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</si>
  <si>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</si>
  <si>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</si>
  <si>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</si>
  <si>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</si>
  <si>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</si>
  <si>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</si>
  <si>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</si>
  <si>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</si>
  <si>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</si>
  <si>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</si>
  <si>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</si>
  <si>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</si>
  <si>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</si>
  <si>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</si>
  <si>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</si>
  <si>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</si>
  <si>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</si>
  <si>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</si>
  <si>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</si>
  <si>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</si>
  <si>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</si>
  <si>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</si>
  <si>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</si>
  <si>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</si>
  <si>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</si>
  <si>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</si>
  <si>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</si>
  <si>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</si>
  <si>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</si>
  <si>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</si>
  <si>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</si>
  <si>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</si>
  <si>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</si>
  <si>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</si>
  <si>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</si>
  <si>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</si>
  <si>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</si>
  <si>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</si>
  <si>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</si>
  <si>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</si>
  <si>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</si>
  <si>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</si>
  <si>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</si>
  <si>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</si>
  <si>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</si>
  <si>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</si>
  <si>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</si>
  <si>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</si>
  <si>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</si>
  <si>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</si>
  <si>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</si>
  <si>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</si>
  <si>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</si>
  <si>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</si>
  <si>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</si>
  <si>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</si>
  <si>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</si>
  <si>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</si>
  <si>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</si>
  <si>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</si>
  <si>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</si>
  <si>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</si>
  <si>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</si>
  <si>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</si>
  <si>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</si>
  <si>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</si>
  <si>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</si>
  <si>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</si>
  <si>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</si>
  <si>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</si>
  <si>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</si>
  <si>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</si>
  <si>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</si>
  <si>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</si>
  <si>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</si>
  <si>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</si>
  <si>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</si>
  <si>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</si>
  <si>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</si>
  <si>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</si>
  <si>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</si>
  <si>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</si>
  <si>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</si>
  <si>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</si>
  <si>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</si>
  <si>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</si>
  <si>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</si>
  <si>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</si>
  <si>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</si>
  <si>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</si>
  <si>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</si>
  <si>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</si>
  <si>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</si>
  <si>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</si>
  <si>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</si>
  <si>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</si>
  <si>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</si>
  <si>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</si>
  <si>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</si>
  <si>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</si>
  <si>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</si>
  <si>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</si>
  <si>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</si>
  <si>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</si>
  <si>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</si>
  <si>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</si>
  <si>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</si>
  <si>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</si>
  <si>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</si>
  <si>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</si>
  <si>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</si>
  <si>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</si>
  <si>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</si>
  <si>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</si>
  <si>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</si>
  <si>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</si>
  <si>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</si>
  <si>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</si>
  <si>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</si>
  <si>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</si>
  <si>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</si>
  <si>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</si>
  <si>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</si>
  <si>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</si>
  <si>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</si>
  <si>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</si>
  <si>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</si>
  <si>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</si>
  <si>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</si>
  <si>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</si>
  <si>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</si>
  <si>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</si>
  <si>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</si>
  <si>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</si>
  <si>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</si>
  <si>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</si>
  <si>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</si>
  <si>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</si>
  <si>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</si>
  <si>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</si>
  <si>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</si>
  <si>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</si>
  <si>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</si>
  <si>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</si>
  <si>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</si>
  <si>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</si>
  <si>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</si>
  <si>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</si>
  <si>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</si>
  <si>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</si>
  <si>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</si>
  <si>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</si>
  <si>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</si>
  <si>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</si>
  <si>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</si>
  <si>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</si>
  <si>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</si>
  <si>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</si>
  <si>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</si>
  <si>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</si>
  <si>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</si>
  <si>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</si>
  <si>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</si>
  <si>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</si>
  <si>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</si>
  <si>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</si>
  <si>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</si>
  <si>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</si>
  <si>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</si>
  <si>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</si>
  <si>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</si>
  <si>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</si>
  <si>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</si>
  <si>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</si>
  <si>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</si>
  <si>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</si>
  <si>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</si>
  <si>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</si>
  <si>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</si>
  <si>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</si>
  <si>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</si>
  <si>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</si>
  <si>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</si>
  <si>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</si>
  <si>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</si>
  <si>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</si>
  <si>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</si>
  <si>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</si>
  <si>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</si>
  <si>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</si>
  <si>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</si>
  <si>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</si>
  <si>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</si>
  <si>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</si>
  <si>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</si>
  <si>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</si>
  <si>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</si>
  <si>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</si>
  <si>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</si>
  <si>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</si>
  <si>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</si>
  <si>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</si>
  <si>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</si>
  <si>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</si>
  <si>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</si>
  <si>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</si>
  <si>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</si>
  <si>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</si>
  <si>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</si>
  <si>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</si>
  <si>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</si>
  <si>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</si>
  <si>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2003353</t>
  </si>
  <si>
    <t>2003352</t>
  </si>
  <si>
    <t>2003979</t>
  </si>
  <si>
    <t>2003980</t>
  </si>
  <si>
    <t>2003355</t>
  </si>
  <si>
    <t>2003354</t>
  </si>
  <si>
    <t>2003981</t>
  </si>
  <si>
    <t>2003982</t>
  </si>
  <si>
    <t>2003345</t>
  </si>
  <si>
    <t>2003344</t>
  </si>
  <si>
    <t>2003973</t>
  </si>
  <si>
    <t>2003974</t>
  </si>
  <si>
    <t>2003343</t>
  </si>
  <si>
    <t>2003342</t>
  </si>
  <si>
    <t>2003971</t>
  </si>
  <si>
    <t>2003972</t>
  </si>
  <si>
    <t>2003347</t>
  </si>
  <si>
    <t>2003346</t>
  </si>
  <si>
    <t>2003933</t>
  </si>
  <si>
    <t>2003932</t>
  </si>
  <si>
    <t>2003349</t>
  </si>
  <si>
    <t>2003348</t>
  </si>
  <si>
    <t>2003975</t>
  </si>
  <si>
    <t>2003976</t>
  </si>
  <si>
    <t>2003351</t>
  </si>
  <si>
    <t>2003350</t>
  </si>
  <si>
    <t>2003977</t>
  </si>
  <si>
    <t>2003978</t>
  </si>
  <si>
    <t>2003291</t>
  </si>
  <si>
    <t>2003292</t>
  </si>
  <si>
    <t>2003293</t>
  </si>
  <si>
    <t>2003294</t>
  </si>
  <si>
    <t>2003257</t>
  </si>
  <si>
    <t>2003258</t>
  </si>
  <si>
    <t>2003259</t>
  </si>
  <si>
    <t>2003260</t>
  </si>
  <si>
    <t>2003281</t>
  </si>
  <si>
    <t>2003282</t>
  </si>
  <si>
    <t>2003283</t>
  </si>
  <si>
    <t>2003284</t>
  </si>
  <si>
    <t>2003327</t>
  </si>
  <si>
    <t>2003326</t>
  </si>
  <si>
    <t>2003963</t>
  </si>
  <si>
    <t>2003964</t>
  </si>
  <si>
    <t>2003319</t>
  </si>
  <si>
    <t>2003318</t>
  </si>
  <si>
    <t>2003955</t>
  </si>
  <si>
    <t>2003956</t>
  </si>
  <si>
    <t>2003277</t>
  </si>
  <si>
    <t>2003278</t>
  </si>
  <si>
    <t>2003279</t>
  </si>
  <si>
    <t>2003280</t>
  </si>
  <si>
    <t>2003253</t>
  </si>
  <si>
    <t>2003254</t>
  </si>
  <si>
    <t>2003255</t>
  </si>
  <si>
    <t>2003256</t>
  </si>
  <si>
    <t>2003273</t>
  </si>
  <si>
    <t>2003274</t>
  </si>
  <si>
    <t>2003275</t>
  </si>
  <si>
    <t>2003276</t>
  </si>
  <si>
    <t>2003269</t>
  </si>
  <si>
    <t>2003270</t>
  </si>
  <si>
    <t>2003271</t>
  </si>
  <si>
    <t>2003272</t>
  </si>
  <si>
    <t>2003261</t>
  </si>
  <si>
    <t>2003262</t>
  </si>
  <si>
    <t>2003263</t>
  </si>
  <si>
    <t>2003264</t>
  </si>
  <si>
    <t>2003285</t>
  </si>
  <si>
    <t>2003286</t>
  </si>
  <si>
    <t>2003287</t>
  </si>
  <si>
    <t>2003288</t>
  </si>
  <si>
    <t>2003265</t>
  </si>
  <si>
    <t>2003266</t>
  </si>
  <si>
    <t>2003267</t>
  </si>
  <si>
    <t>2003268</t>
  </si>
  <si>
    <t>2003289</t>
  </si>
  <si>
    <t>2003338</t>
  </si>
  <si>
    <t>2003290</t>
  </si>
  <si>
    <t>2003300</t>
  </si>
  <si>
    <t>2003299</t>
  </si>
  <si>
    <t>2003301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</si>
  <si>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</si>
  <si>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</si>
  <si>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</si>
  <si>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</si>
  <si>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</si>
  <si>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</si>
  <si>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</si>
  <si>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</si>
  <si>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</si>
  <si>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</si>
  <si>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</si>
  <si>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</si>
  <si>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</si>
  <si>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</si>
  <si>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</si>
  <si>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</si>
  <si>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</si>
  <si>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</si>
  <si>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</si>
  <si>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</si>
  <si>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</si>
  <si>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</si>
  <si>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</si>
  <si>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</si>
  <si>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</si>
  <si>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</si>
  <si>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</si>
  <si>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</si>
  <si>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</si>
  <si>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</si>
  <si>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</si>
  <si>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</si>
  <si>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</si>
  <si>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</si>
  <si>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</si>
  <si>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</si>
  <si>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</si>
  <si>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</si>
  <si>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</si>
  <si>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</si>
  <si>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</si>
  <si>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</si>
  <si>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</si>
  <si>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</si>
  <si>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</si>
  <si>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</si>
  <si>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</si>
  <si>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</si>
  <si>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</si>
  <si>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</si>
  <si>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</si>
  <si>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</si>
  <si>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</si>
  <si>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</si>
  <si>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</si>
  <si>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</si>
  <si>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</si>
  <si>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</si>
  <si>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</si>
  <si>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</si>
  <si>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</si>
  <si>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</si>
  <si>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</si>
  <si>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</si>
  <si>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</si>
  <si>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</si>
  <si>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</si>
  <si>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</si>
  <si>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</si>
  <si>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</si>
  <si>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</si>
  <si>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</si>
  <si>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</si>
  <si>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</si>
  <si>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</si>
  <si>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</si>
  <si>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</si>
  <si>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</si>
  <si>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</si>
  <si>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</si>
  <si>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</si>
  <si>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</si>
  <si>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</si>
  <si>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</si>
  <si>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</si>
  <si>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</si>
  <si>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</si>
  <si>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</si>
  <si>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</si>
  <si>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</si>
  <si>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</si>
  <si>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</si>
  <si>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</si>
  <si>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</si>
  <si>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</si>
  <si>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2003298</t>
  </si>
  <si>
    <t>2003297</t>
  </si>
  <si>
    <t>2003315</t>
  </si>
  <si>
    <t>2003314</t>
  </si>
  <si>
    <t>2003313</t>
  </si>
  <si>
    <t>2003312</t>
  </si>
  <si>
    <t>2003311</t>
  </si>
  <si>
    <t>2003310</t>
  </si>
  <si>
    <t>2003296</t>
  </si>
  <si>
    <t>2003295</t>
  </si>
  <si>
    <t>2003309</t>
  </si>
  <si>
    <t>2003308</t>
  </si>
  <si>
    <t>2003307</t>
  </si>
  <si>
    <t>2003306</t>
  </si>
  <si>
    <t>2003305</t>
  </si>
  <si>
    <t>2003304</t>
  </si>
  <si>
    <t>2105846</t>
  </si>
  <si>
    <t>2105929</t>
  </si>
  <si>
    <t>2105933</t>
  </si>
  <si>
    <t>2106293</t>
  </si>
  <si>
    <t>2108165</t>
  </si>
  <si>
    <t>2108166</t>
  </si>
  <si>
    <t>2108167</t>
  </si>
  <si>
    <t>2108168</t>
  </si>
  <si>
    <t>2108169</t>
  </si>
  <si>
    <t>2108170</t>
  </si>
  <si>
    <t>2108171</t>
  </si>
  <si>
    <t>2108172</t>
  </si>
  <si>
    <t>2106292</t>
  </si>
  <si>
    <t>2106291</t>
  </si>
  <si>
    <t>2106235</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</si>
  <si>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</si>
  <si>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</si>
  <si>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</si>
  <si>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</si>
  <si>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</si>
  <si>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</si>
  <si>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</si>
  <si>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</si>
  <si>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</si>
  <si>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</si>
  <si>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</si>
  <si>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</si>
  <si>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</si>
  <si>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</si>
  <si>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</si>
  <si>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</si>
  <si>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</si>
  <si>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</si>
  <si>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</si>
  <si>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</si>
  <si>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</si>
  <si>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</si>
  <si>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</si>
  <si>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</si>
  <si>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</si>
  <si>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</si>
  <si>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</si>
  <si>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</si>
  <si>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</si>
  <si>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</si>
  <si>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</si>
  <si>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</si>
  <si>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</si>
  <si>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</si>
  <si>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</si>
  <si>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</si>
  <si>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</si>
  <si>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</si>
  <si>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</si>
  <si>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</si>
  <si>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</si>
  <si>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</si>
  <si>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</si>
  <si>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</si>
  <si>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</si>
  <si>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</si>
  <si>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</si>
  <si>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</si>
  <si>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</si>
  <si>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</si>
  <si>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</si>
  <si>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</si>
  <si>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</si>
  <si>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</si>
  <si>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</si>
  <si>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</si>
  <si>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</si>
  <si>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</si>
  <si>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</si>
  <si>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</si>
  <si>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</si>
  <si>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</si>
  <si>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</si>
  <si>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</si>
  <si>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</si>
  <si>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</si>
  <si>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</si>
  <si>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</si>
  <si>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</si>
  <si>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</si>
  <si>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</si>
  <si>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</si>
  <si>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</si>
  <si>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</si>
  <si>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</si>
  <si>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</si>
  <si>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</si>
  <si>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</si>
  <si>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</si>
  <si>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</si>
  <si>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</si>
  <si>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</si>
  <si>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</si>
  <si>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</si>
  <si>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</si>
  <si>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</si>
  <si>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</si>
  <si>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</si>
  <si>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</si>
  <si>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</si>
  <si>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</si>
  <si>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</si>
  <si>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</si>
  <si>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</si>
  <si>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</si>
  <si>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</si>
  <si>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</si>
  <si>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</si>
  <si>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</si>
  <si>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</si>
  <si>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</si>
  <si>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</si>
  <si>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</si>
  <si>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</si>
  <si>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</si>
  <si>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</si>
  <si>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</si>
  <si>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</si>
  <si>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</si>
  <si>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</si>
  <si>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</si>
  <si>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</si>
  <si>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</si>
  <si>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</si>
  <si>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</si>
  <si>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</si>
  <si>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</si>
  <si>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</si>
  <si>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</si>
  <si>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</si>
  <si>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</si>
  <si>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</si>
  <si>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</si>
  <si>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</si>
  <si>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</si>
  <si>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</si>
  <si>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</si>
  <si>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</si>
  <si>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</si>
  <si>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</si>
  <si>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</si>
  <si>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</si>
  <si>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</si>
  <si>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</si>
  <si>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</si>
  <si>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</si>
  <si>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</si>
  <si>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</si>
  <si>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</si>
  <si>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</si>
  <si>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</si>
  <si>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</si>
  <si>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</si>
  <si>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</si>
  <si>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</si>
  <si>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</si>
  <si>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</si>
  <si>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</si>
  <si>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</si>
  <si>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</si>
  <si>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</si>
  <si>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</si>
  <si>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</si>
  <si>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</si>
  <si>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</si>
  <si>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</si>
  <si>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</si>
  <si>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</si>
  <si>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</si>
  <si>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</si>
  <si>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</si>
  <si>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</si>
  <si>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</si>
  <si>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</si>
  <si>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</si>
  <si>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</si>
  <si>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</si>
  <si>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</si>
  <si>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</si>
  <si>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</si>
  <si>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</si>
  <si>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</si>
  <si>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</si>
  <si>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</si>
  <si>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</si>
  <si>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</si>
  <si>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</si>
  <si>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</si>
  <si>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</si>
  <si>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</si>
  <si>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</si>
  <si>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</si>
  <si>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</si>
  <si>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</si>
  <si>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</si>
  <si>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</si>
  <si>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</si>
  <si>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</si>
  <si>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</si>
  <si>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</si>
  <si>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</si>
  <si>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</si>
  <si>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</si>
  <si>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</si>
  <si>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</si>
  <si>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</si>
  <si>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</si>
  <si>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</si>
  <si>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</si>
  <si>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</si>
  <si>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</si>
  <si>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</si>
  <si>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</si>
  <si>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</si>
  <si>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</si>
  <si>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</si>
  <si>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</si>
  <si>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</si>
  <si>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</si>
  <si>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</si>
  <si>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</si>
  <si>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</si>
  <si>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</si>
  <si>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</si>
  <si>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</si>
  <si>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</si>
  <si>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</si>
  <si>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</si>
  <si>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</si>
  <si>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</si>
  <si>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</si>
  <si>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</si>
  <si>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</si>
  <si>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</si>
  <si>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</si>
  <si>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</si>
  <si>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</si>
  <si>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</si>
  <si>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</si>
  <si>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</si>
  <si>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</si>
  <si>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</si>
  <si>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</si>
  <si>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</si>
  <si>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</si>
  <si>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</si>
  <si>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</si>
  <si>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</si>
  <si>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</si>
  <si>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</si>
  <si>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</si>
  <si>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</si>
  <si>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</si>
  <si>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</si>
  <si>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</si>
  <si>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Estrutura em perfil de aço ASTM A36 corte, solda e montagem - fornecimento e instalação</t>
  </si>
  <si>
    <t>2407972</t>
  </si>
  <si>
    <t>2408075</t>
  </si>
  <si>
    <t>2408069</t>
  </si>
  <si>
    <t>2419790</t>
  </si>
  <si>
    <t>2408068</t>
  </si>
  <si>
    <t>2419705</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</si>
  <si>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</si>
  <si>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</si>
  <si>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</si>
  <si>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</si>
  <si>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</si>
  <si>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</si>
  <si>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</si>
  <si>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</si>
  <si>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</si>
  <si>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</si>
  <si>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</si>
  <si>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</si>
  <si>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</si>
  <si>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</si>
  <si>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</si>
  <si>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</si>
  <si>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</si>
  <si>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</si>
  <si>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</si>
  <si>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</si>
  <si>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</si>
  <si>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</si>
  <si>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</si>
  <si>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</si>
  <si>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</si>
  <si>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</si>
  <si>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</si>
  <si>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</si>
  <si>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</si>
  <si>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</si>
  <si>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</si>
  <si>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</si>
  <si>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</si>
  <si>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</si>
  <si>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</si>
  <si>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</si>
  <si>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</si>
  <si>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</si>
  <si>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</si>
  <si>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</si>
  <si>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</si>
  <si>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</si>
  <si>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</si>
  <si>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</si>
  <si>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</si>
  <si>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</si>
  <si>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</si>
  <si>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</si>
  <si>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</si>
  <si>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</si>
  <si>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</si>
  <si>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</si>
  <si>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</si>
  <si>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</si>
  <si>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</si>
  <si>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</si>
  <si>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</si>
  <si>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</si>
  <si>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</si>
  <si>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</si>
  <si>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</si>
  <si>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</si>
  <si>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</si>
  <si>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</si>
  <si>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</si>
  <si>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</si>
  <si>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</si>
  <si>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</si>
  <si>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</si>
  <si>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</si>
  <si>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</si>
  <si>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</si>
  <si>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</si>
  <si>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</si>
  <si>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</si>
  <si>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</si>
  <si>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</si>
  <si>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</si>
  <si>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</si>
  <si>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</si>
  <si>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</si>
  <si>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</si>
  <si>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</si>
  <si>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</si>
  <si>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</si>
  <si>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</si>
  <si>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</si>
  <si>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</si>
  <si>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</si>
  <si>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</si>
  <si>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</si>
  <si>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</si>
  <si>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</si>
  <si>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</si>
  <si>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</si>
  <si>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</si>
  <si>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</si>
  <si>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</si>
  <si>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</si>
  <si>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</si>
  <si>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</si>
  <si>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</si>
  <si>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</si>
  <si>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</si>
  <si>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</si>
  <si>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</si>
  <si>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</si>
  <si>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</si>
  <si>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</si>
  <si>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</si>
  <si>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</si>
  <si>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</si>
  <si>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</si>
  <si>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</si>
  <si>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</si>
  <si>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</si>
  <si>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</si>
  <si>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</si>
  <si>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</si>
  <si>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</si>
  <si>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</si>
  <si>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</si>
  <si>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</si>
  <si>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</si>
  <si>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</si>
  <si>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</si>
  <si>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</si>
  <si>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</si>
  <si>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</si>
  <si>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</si>
  <si>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</si>
  <si>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</si>
  <si>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</si>
  <si>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</si>
  <si>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</si>
  <si>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</si>
  <si>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</si>
  <si>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</si>
  <si>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</si>
  <si>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</si>
  <si>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</si>
  <si>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</si>
  <si>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</si>
  <si>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</si>
  <si>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</si>
  <si>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</si>
  <si>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</si>
  <si>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</si>
  <si>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</si>
  <si>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</si>
  <si>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</si>
  <si>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</si>
  <si>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</si>
  <si>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</si>
  <si>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</si>
  <si>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</si>
  <si>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</si>
  <si>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</si>
  <si>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</si>
  <si>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</si>
  <si>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</si>
  <si>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</si>
  <si>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</si>
  <si>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</si>
  <si>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</si>
  <si>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</si>
  <si>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</si>
  <si>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</si>
  <si>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</si>
  <si>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</si>
  <si>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</si>
  <si>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</si>
  <si>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</si>
  <si>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</si>
  <si>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</si>
  <si>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</si>
  <si>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</si>
  <si>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</si>
  <si>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</si>
  <si>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</si>
  <si>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</si>
  <si>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</si>
  <si>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</si>
  <si>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</si>
  <si>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</si>
  <si>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</si>
  <si>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</si>
  <si>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</si>
  <si>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</si>
  <si>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</si>
  <si>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</si>
  <si>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</si>
  <si>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</si>
  <si>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</si>
  <si>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</si>
  <si>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</si>
  <si>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</si>
  <si>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</si>
  <si>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</si>
  <si>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</si>
  <si>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</si>
  <si>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</si>
  <si>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</si>
  <si>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</si>
  <si>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</si>
  <si>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</si>
  <si>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</si>
  <si>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</si>
  <si>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</si>
  <si>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</si>
  <si>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</si>
  <si>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</si>
  <si>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</si>
  <si>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</si>
  <si>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</si>
  <si>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</si>
  <si>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</si>
  <si>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</si>
  <si>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</si>
  <si>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</si>
  <si>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</si>
  <si>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</si>
  <si>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</si>
  <si>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</si>
  <si>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</si>
  <si>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</si>
  <si>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</si>
  <si>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</si>
  <si>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</si>
  <si>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</si>
  <si>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</si>
  <si>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</si>
  <si>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</si>
  <si>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</si>
  <si>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</si>
  <si>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</si>
  <si>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</si>
  <si>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</si>
  <si>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</si>
  <si>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</si>
  <si>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</si>
  <si>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</si>
  <si>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</si>
  <si>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</si>
  <si>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</si>
  <si>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</si>
  <si>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</si>
  <si>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</si>
  <si>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</si>
  <si>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</si>
  <si>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</si>
  <si>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</si>
  <si>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</si>
  <si>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</si>
  <si>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</si>
  <si>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</si>
  <si>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</si>
  <si>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</si>
  <si>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</si>
  <si>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</si>
  <si>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</si>
  <si>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</si>
  <si>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</si>
  <si>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</si>
  <si>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</si>
  <si>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</si>
  <si>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</si>
  <si>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</si>
  <si>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</si>
  <si>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</si>
  <si>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</si>
  <si>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</si>
  <si>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</si>
  <si>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</si>
  <si>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</si>
  <si>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</si>
  <si>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</si>
  <si>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</si>
  <si>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</si>
  <si>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</si>
  <si>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</si>
  <si>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</si>
  <si>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</si>
  <si>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</si>
  <si>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</si>
  <si>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</si>
  <si>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</si>
  <si>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</si>
  <si>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</si>
  <si>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</si>
  <si>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</si>
  <si>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</si>
  <si>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</si>
  <si>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</si>
  <si>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</si>
  <si>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</si>
  <si>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</si>
  <si>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</si>
  <si>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</si>
  <si>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</si>
  <si>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</si>
  <si>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</si>
  <si>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</si>
  <si>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</si>
  <si>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</si>
  <si>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</si>
  <si>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</si>
  <si>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</si>
  <si>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</si>
  <si>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</si>
  <si>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</si>
  <si>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</si>
  <si>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</si>
  <si>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</si>
  <si>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</si>
  <si>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</si>
  <si>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</si>
  <si>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</si>
  <si>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</si>
  <si>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</si>
  <si>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</si>
  <si>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</si>
  <si>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</si>
  <si>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</si>
  <si>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</si>
  <si>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</si>
  <si>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</si>
  <si>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</si>
  <si>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</si>
  <si>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</si>
  <si>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</si>
  <si>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</si>
  <si>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</si>
  <si>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</si>
  <si>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</si>
  <si>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</si>
  <si>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</si>
  <si>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</si>
  <si>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</si>
  <si>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</si>
  <si>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</si>
  <si>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</si>
  <si>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</si>
  <si>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</si>
  <si>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</si>
  <si>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</si>
  <si>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</si>
  <si>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</si>
  <si>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</si>
  <si>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</si>
  <si>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</si>
  <si>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</si>
  <si>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</si>
  <si>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</si>
  <si>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</si>
  <si>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</si>
  <si>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</si>
  <si>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</si>
  <si>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</si>
  <si>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</si>
  <si>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</si>
  <si>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</si>
  <si>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</si>
  <si>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</si>
  <si>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</si>
  <si>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</si>
  <si>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</si>
  <si>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</si>
  <si>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</si>
  <si>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</si>
  <si>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</si>
  <si>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</si>
  <si>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</si>
  <si>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</si>
  <si>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</si>
  <si>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</si>
  <si>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</si>
  <si>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</si>
  <si>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</si>
  <si>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</si>
  <si>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</si>
  <si>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</si>
  <si>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</si>
  <si>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</si>
  <si>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</si>
  <si>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</si>
  <si>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</si>
  <si>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</si>
  <si>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</si>
  <si>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</si>
  <si>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</si>
  <si>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</si>
  <si>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</si>
  <si>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</si>
  <si>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</si>
  <si>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</si>
  <si>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</si>
  <si>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</si>
  <si>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</si>
  <si>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</si>
  <si>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</si>
  <si>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</si>
  <si>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</si>
  <si>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</si>
  <si>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</si>
  <si>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</si>
  <si>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</si>
  <si>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</si>
  <si>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</si>
  <si>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</si>
  <si>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</si>
  <si>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</si>
  <si>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</si>
  <si>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</si>
  <si>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</si>
  <si>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</si>
  <si>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</si>
  <si>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</si>
  <si>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</si>
  <si>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</si>
  <si>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</si>
  <si>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</si>
  <si>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</si>
  <si>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</si>
  <si>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</si>
  <si>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</si>
  <si>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</si>
  <si>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</si>
  <si>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</si>
  <si>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</si>
  <si>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</si>
  <si>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</si>
  <si>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</si>
  <si>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</si>
  <si>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</si>
  <si>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</si>
  <si>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</si>
  <si>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</si>
  <si>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</si>
  <si>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</si>
  <si>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</si>
  <si>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</si>
  <si>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</si>
  <si>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</si>
  <si>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</si>
  <si>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</si>
  <si>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</si>
  <si>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</si>
  <si>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</si>
  <si>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</si>
  <si>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</si>
  <si>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</si>
  <si>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</si>
  <si>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</si>
  <si>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</si>
  <si>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</si>
  <si>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</si>
  <si>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</si>
  <si>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</si>
  <si>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</si>
  <si>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</si>
  <si>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</si>
  <si>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</si>
  <si>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</si>
  <si>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</si>
  <si>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</si>
  <si>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</si>
  <si>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</si>
  <si>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</si>
  <si>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</si>
  <si>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</si>
  <si>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</si>
  <si>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</si>
  <si>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</si>
  <si>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</si>
  <si>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</si>
  <si>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</si>
  <si>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</si>
  <si>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</si>
  <si>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</si>
  <si>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</si>
  <si>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</si>
  <si>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</si>
  <si>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</si>
  <si>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</si>
  <si>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</si>
  <si>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</si>
  <si>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</si>
  <si>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</si>
  <si>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</si>
  <si>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</si>
  <si>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</si>
  <si>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</si>
  <si>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</si>
  <si>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</si>
  <si>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3606576</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</si>
  <si>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</si>
  <si>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</si>
  <si>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</si>
  <si>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</si>
  <si>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</si>
  <si>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</si>
  <si>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</si>
  <si>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</si>
  <si>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</si>
  <si>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</si>
  <si>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</si>
  <si>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</si>
  <si>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</si>
  <si>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</si>
  <si>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</si>
  <si>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</si>
  <si>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</si>
  <si>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</si>
  <si>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</si>
  <si>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</si>
  <si>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</si>
  <si>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</si>
  <si>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</si>
  <si>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</si>
  <si>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</si>
  <si>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</si>
  <si>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</si>
  <si>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</si>
  <si>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</si>
  <si>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</si>
  <si>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</si>
  <si>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</si>
  <si>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</si>
  <si>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</si>
  <si>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</si>
  <si>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</si>
  <si>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</si>
  <si>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</si>
  <si>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</si>
  <si>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</si>
  <si>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</si>
  <si>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</si>
  <si>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</si>
  <si>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</si>
  <si>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</si>
  <si>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</si>
  <si>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</si>
  <si>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</si>
  <si>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</si>
  <si>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</si>
  <si>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</si>
  <si>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</si>
  <si>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</si>
  <si>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</si>
  <si>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</si>
  <si>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</si>
  <si>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</si>
  <si>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</si>
  <si>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</si>
  <si>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</si>
  <si>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</si>
  <si>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</si>
  <si>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</si>
  <si>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</si>
  <si>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</si>
  <si>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</si>
  <si>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</si>
  <si>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</si>
  <si>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</si>
  <si>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</si>
  <si>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</si>
  <si>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</si>
  <si>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</si>
  <si>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</si>
  <si>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</si>
  <si>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</si>
  <si>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</si>
  <si>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</si>
  <si>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</si>
  <si>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</si>
  <si>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</si>
  <si>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</si>
  <si>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</si>
  <si>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</si>
  <si>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</si>
  <si>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</si>
  <si>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</si>
  <si>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</si>
  <si>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</si>
  <si>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</si>
  <si>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</si>
  <si>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</si>
  <si>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</si>
  <si>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</si>
  <si>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3807752</t>
  </si>
  <si>
    <t>3807753</t>
  </si>
  <si>
    <t>3807750</t>
  </si>
  <si>
    <t>3807751</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</si>
  <si>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</si>
  <si>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</si>
  <si>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</si>
  <si>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</si>
  <si>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</si>
  <si>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</si>
  <si>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</si>
  <si>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</si>
  <si>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</si>
  <si>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</si>
  <si>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</si>
  <si>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</si>
  <si>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</si>
  <si>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</si>
  <si>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</si>
  <si>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</si>
  <si>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</si>
  <si>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</si>
  <si>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</si>
  <si>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</si>
  <si>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</si>
  <si>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</si>
  <si>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</si>
  <si>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</si>
  <si>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3806404</t>
  </si>
  <si>
    <t>3806406</t>
  </si>
  <si>
    <t>3806403</t>
  </si>
  <si>
    <t>3806402</t>
  </si>
  <si>
    <t>3806407</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</si>
  <si>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</si>
  <si>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</si>
  <si>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</si>
  <si>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</si>
  <si>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</si>
  <si>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</si>
  <si>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</si>
  <si>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</si>
  <si>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</si>
  <si>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</si>
  <si>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</si>
  <si>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</si>
  <si>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</si>
  <si>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</si>
  <si>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</si>
  <si>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</si>
  <si>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</si>
  <si>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</si>
  <si>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</si>
  <si>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</si>
  <si>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</si>
  <si>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</si>
  <si>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</si>
  <si>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</si>
  <si>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</si>
  <si>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</si>
  <si>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</si>
  <si>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</si>
  <si>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</si>
  <si>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</si>
  <si>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</si>
  <si>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</si>
  <si>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</si>
  <si>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</si>
  <si>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</si>
  <si>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</si>
  <si>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</si>
  <si>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</si>
  <si>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</si>
  <si>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</si>
  <si>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</si>
  <si>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</si>
  <si>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</si>
  <si>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</si>
  <si>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</si>
  <si>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</si>
  <si>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</si>
  <si>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</si>
  <si>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</si>
  <si>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</si>
  <si>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</si>
  <si>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</si>
  <si>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</si>
  <si>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</si>
  <si>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</si>
  <si>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</si>
  <si>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</si>
  <si>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</si>
  <si>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</si>
  <si>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</si>
  <si>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4011455</t>
  </si>
  <si>
    <t>4011459</t>
  </si>
  <si>
    <t>4011458</t>
  </si>
  <si>
    <t>4011463</t>
  </si>
  <si>
    <t>4011462</t>
  </si>
  <si>
    <t>4011464</t>
  </si>
  <si>
    <t>4011457</t>
  </si>
  <si>
    <t>4011456</t>
  </si>
  <si>
    <t>4011461</t>
  </si>
  <si>
    <t>4011460</t>
  </si>
  <si>
    <t>4011466</t>
  </si>
  <si>
    <t>4011465</t>
  </si>
  <si>
    <t>4011469</t>
  </si>
  <si>
    <t>4011473</t>
  </si>
  <si>
    <t>4011470</t>
  </si>
  <si>
    <t>4011474</t>
  </si>
  <si>
    <t>4011471</t>
  </si>
  <si>
    <t>4011475</t>
  </si>
  <si>
    <t>4011472</t>
  </si>
  <si>
    <t>4011476</t>
  </si>
  <si>
    <t>4011478</t>
  </si>
  <si>
    <t>4011477</t>
  </si>
  <si>
    <t>4011538</t>
  </si>
  <si>
    <t>4016096</t>
  </si>
  <si>
    <t>4016008</t>
  </si>
  <si>
    <t>4016007</t>
  </si>
  <si>
    <t>4015612</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</si>
  <si>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</si>
  <si>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</si>
  <si>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</si>
  <si>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</si>
  <si>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</si>
  <si>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</si>
  <si>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</si>
  <si>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</si>
  <si>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</si>
  <si>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</si>
  <si>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</si>
  <si>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</si>
  <si>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</si>
  <si>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</si>
  <si>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</si>
  <si>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</si>
  <si>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</si>
  <si>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</si>
  <si>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</si>
  <si>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</si>
  <si>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</si>
  <si>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</si>
  <si>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</si>
  <si>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</si>
  <si>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</si>
  <si>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</si>
  <si>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</si>
  <si>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</si>
  <si>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</si>
  <si>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</si>
  <si>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</si>
  <si>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</si>
  <si>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</si>
  <si>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</si>
  <si>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</si>
  <si>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</si>
  <si>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</si>
  <si>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</si>
  <si>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</si>
  <si>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</si>
  <si>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</si>
  <si>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4011420</t>
  </si>
  <si>
    <t>4011419</t>
  </si>
  <si>
    <t>4011422</t>
  </si>
  <si>
    <t>4011421</t>
  </si>
  <si>
    <t>4011424</t>
  </si>
  <si>
    <t>4011423</t>
  </si>
  <si>
    <t>4011426</t>
  </si>
  <si>
    <t>4011425</t>
  </si>
  <si>
    <t>4011428</t>
  </si>
  <si>
    <t>4011427</t>
  </si>
  <si>
    <t>4011430</t>
  </si>
  <si>
    <t>4011429</t>
  </si>
  <si>
    <t>4011432</t>
  </si>
  <si>
    <t>4011431</t>
  </si>
  <si>
    <t>4011434</t>
  </si>
  <si>
    <t>4011433</t>
  </si>
  <si>
    <t>4011436</t>
  </si>
  <si>
    <t>4011435</t>
  </si>
  <si>
    <t>4011438</t>
  </si>
  <si>
    <t>4011437</t>
  </si>
  <si>
    <t>4011440</t>
  </si>
  <si>
    <t>4011439</t>
  </si>
  <si>
    <t>4011442</t>
  </si>
  <si>
    <t>4011441</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</si>
  <si>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</si>
  <si>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</si>
  <si>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</si>
  <si>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</si>
  <si>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</si>
  <si>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</si>
  <si>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</si>
  <si>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</si>
  <si>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</si>
  <si>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</si>
  <si>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</si>
  <si>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</si>
  <si>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</si>
  <si>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</si>
  <si>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</si>
  <si>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</si>
  <si>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</si>
  <si>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</si>
  <si>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</si>
  <si>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</si>
  <si>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</si>
  <si>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</si>
  <si>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</si>
  <si>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</si>
  <si>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</si>
  <si>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</si>
  <si>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</si>
  <si>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</si>
  <si>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</si>
  <si>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</si>
  <si>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</si>
  <si>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</si>
  <si>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</si>
  <si>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</si>
  <si>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</si>
  <si>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</si>
  <si>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</si>
  <si>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</si>
  <si>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</si>
  <si>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</si>
  <si>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</si>
  <si>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</si>
  <si>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</si>
  <si>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</si>
  <si>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</si>
  <si>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</si>
  <si>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</si>
  <si>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</si>
  <si>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</si>
  <si>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</si>
  <si>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</si>
  <si>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</si>
  <si>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</si>
  <si>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</si>
  <si>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</si>
  <si>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</si>
  <si>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</si>
  <si>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</si>
  <si>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</si>
  <si>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</si>
  <si>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</si>
  <si>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</si>
  <si>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</si>
  <si>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</si>
  <si>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</si>
  <si>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</si>
  <si>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</si>
  <si>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</si>
  <si>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</si>
  <si>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</si>
  <si>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</si>
  <si>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</si>
  <si>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</si>
  <si>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</si>
  <si>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</si>
  <si>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</si>
  <si>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</si>
  <si>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</si>
  <si>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</si>
  <si>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</si>
  <si>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</si>
  <si>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</si>
  <si>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</si>
  <si>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</si>
  <si>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</si>
  <si>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</si>
  <si>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</si>
  <si>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</si>
  <si>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</si>
  <si>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</si>
  <si>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</si>
  <si>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</si>
  <si>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</si>
  <si>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</si>
  <si>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</si>
  <si>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</si>
  <si>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</si>
  <si>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</si>
  <si>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</si>
  <si>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</si>
  <si>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</si>
  <si>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</si>
  <si>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</si>
  <si>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</si>
  <si>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</si>
  <si>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</si>
  <si>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</si>
  <si>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</si>
  <si>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</si>
  <si>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</si>
  <si>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</si>
  <si>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</si>
  <si>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</si>
  <si>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</si>
  <si>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</si>
  <si>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</si>
  <si>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</si>
  <si>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</si>
  <si>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</si>
  <si>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</si>
  <si>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</si>
  <si>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</si>
  <si>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</si>
  <si>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</si>
  <si>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</si>
  <si>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</si>
  <si>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</si>
  <si>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</si>
  <si>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</si>
  <si>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</si>
  <si>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</si>
  <si>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</si>
  <si>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</si>
  <si>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</si>
  <si>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</si>
  <si>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</si>
  <si>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</si>
  <si>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</si>
  <si>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</si>
  <si>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</si>
  <si>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</si>
  <si>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</si>
  <si>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</si>
  <si>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</si>
  <si>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</si>
  <si>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</si>
  <si>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</si>
  <si>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</si>
  <si>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</si>
  <si>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</si>
  <si>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</si>
  <si>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</si>
  <si>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</si>
  <si>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</si>
  <si>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</si>
  <si>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</si>
  <si>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</si>
  <si>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</si>
  <si>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</si>
  <si>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</si>
  <si>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</si>
  <si>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</si>
  <si>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</si>
  <si>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</si>
  <si>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</si>
  <si>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</si>
  <si>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</si>
  <si>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</si>
  <si>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</si>
  <si>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</si>
  <si>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</si>
  <si>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</si>
  <si>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</si>
  <si>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</si>
  <si>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</si>
  <si>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</si>
  <si>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</si>
  <si>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</si>
  <si>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</si>
  <si>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</si>
  <si>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</si>
  <si>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</si>
  <si>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</si>
  <si>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</si>
  <si>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</si>
  <si>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</si>
  <si>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</si>
  <si>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</si>
  <si>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</si>
  <si>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</si>
  <si>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</si>
  <si>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</si>
  <si>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</si>
  <si>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</si>
  <si>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</si>
  <si>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</si>
  <si>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</si>
  <si>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</si>
  <si>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</si>
  <si>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</si>
  <si>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</si>
  <si>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</si>
  <si>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</si>
  <si>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</si>
  <si>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</si>
  <si>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</si>
  <si>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</si>
  <si>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</si>
  <si>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</si>
  <si>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</si>
  <si>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</si>
  <si>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</si>
  <si>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</si>
  <si>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</si>
  <si>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</si>
  <si>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</si>
  <si>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</si>
  <si>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</si>
  <si>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</si>
  <si>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</si>
  <si>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</si>
  <si>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</si>
  <si>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</si>
  <si>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</si>
  <si>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</si>
  <si>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</si>
  <si>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</si>
  <si>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</si>
  <si>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</si>
  <si>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</si>
  <si>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</si>
  <si>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</si>
  <si>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</si>
  <si>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</si>
  <si>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</si>
  <si>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</si>
  <si>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</si>
  <si>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</si>
  <si>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</si>
  <si>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</si>
  <si>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</si>
  <si>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</si>
  <si>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</si>
  <si>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</si>
  <si>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</si>
  <si>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</si>
  <si>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</si>
  <si>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</si>
  <si>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</si>
  <si>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</si>
  <si>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</si>
  <si>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</si>
  <si>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</si>
  <si>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</si>
  <si>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</si>
  <si>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</si>
  <si>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</si>
  <si>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</si>
  <si>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</si>
  <si>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</si>
  <si>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</si>
  <si>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</si>
  <si>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</si>
  <si>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</si>
  <si>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</si>
  <si>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</si>
  <si>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</si>
  <si>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</si>
  <si>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</si>
  <si>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</si>
  <si>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</si>
  <si>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</si>
  <si>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</si>
  <si>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</si>
  <si>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</si>
  <si>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</si>
  <si>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</si>
  <si>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</si>
  <si>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</si>
  <si>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</si>
  <si>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</si>
  <si>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</si>
  <si>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</si>
  <si>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</si>
  <si>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</si>
  <si>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</si>
  <si>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</si>
  <si>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</si>
  <si>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</si>
  <si>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</si>
  <si>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</si>
  <si>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</si>
  <si>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</si>
  <si>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</si>
  <si>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</si>
  <si>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</si>
  <si>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</si>
  <si>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</si>
  <si>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</si>
  <si>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</si>
  <si>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</si>
  <si>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</si>
  <si>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</si>
  <si>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</si>
  <si>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</si>
  <si>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</si>
  <si>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</si>
  <si>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</si>
  <si>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</si>
  <si>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</si>
  <si>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4805756</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</si>
  <si>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</si>
  <si>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</si>
  <si>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</si>
  <si>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</si>
  <si>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</si>
  <si>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</si>
  <si>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</si>
  <si>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</si>
  <si>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</si>
  <si>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</si>
  <si>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</si>
  <si>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</si>
  <si>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</si>
  <si>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</si>
  <si>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</si>
  <si>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</si>
  <si>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</si>
  <si>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</si>
  <si>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</si>
  <si>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</si>
  <si>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</si>
  <si>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</si>
  <si>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</si>
  <si>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</si>
  <si>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</si>
  <si>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</si>
  <si>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</si>
  <si>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</si>
  <si>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</si>
  <si>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</si>
  <si>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</si>
  <si>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</si>
  <si>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</si>
  <si>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</si>
  <si>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</si>
  <si>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</si>
  <si>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</si>
  <si>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</si>
  <si>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</si>
  <si>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</si>
  <si>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</si>
  <si>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</si>
  <si>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</si>
  <si>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</si>
  <si>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</si>
  <si>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</si>
  <si>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</si>
  <si>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</si>
  <si>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</si>
  <si>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</si>
  <si>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</si>
  <si>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4816025</t>
  </si>
  <si>
    <t>4816024</t>
  </si>
  <si>
    <t>4816005</t>
  </si>
  <si>
    <t>4800400</t>
  </si>
  <si>
    <t>4816016</t>
  </si>
  <si>
    <t>4800412</t>
  </si>
  <si>
    <t>4815671</t>
  </si>
  <si>
    <t>4815803</t>
  </si>
  <si>
    <t>4816011</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</si>
  <si>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</si>
  <si>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</si>
  <si>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</si>
  <si>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</si>
  <si>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</si>
  <si>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</si>
  <si>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</si>
  <si>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</si>
  <si>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</si>
  <si>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</si>
  <si>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</si>
  <si>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</si>
  <si>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</si>
  <si>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</si>
  <si>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</si>
  <si>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</si>
  <si>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</si>
  <si>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</si>
  <si>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</si>
  <si>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</si>
  <si>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</si>
  <si>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</si>
  <si>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</si>
  <si>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4915655</t>
  </si>
  <si>
    <t>4915656</t>
  </si>
  <si>
    <t>4915657</t>
  </si>
  <si>
    <t>4915658</t>
  </si>
  <si>
    <t>4915659</t>
  </si>
  <si>
    <t>4915660</t>
  </si>
  <si>
    <t>4915661</t>
  </si>
  <si>
    <t>4915662</t>
  </si>
  <si>
    <t>4915663</t>
  </si>
  <si>
    <t>4915664</t>
  </si>
  <si>
    <t>4915665</t>
  </si>
  <si>
    <t>4915666</t>
  </si>
  <si>
    <t>4915650</t>
  </si>
  <si>
    <t>4915645</t>
  </si>
  <si>
    <t>4915712</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</si>
  <si>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</si>
  <si>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</si>
  <si>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</si>
  <si>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</si>
  <si>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</si>
  <si>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</si>
  <si>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</si>
  <si>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</si>
  <si>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</si>
  <si>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</si>
  <si>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</si>
  <si>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</si>
  <si>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</si>
  <si>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</si>
  <si>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</si>
  <si>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</si>
  <si>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</si>
  <si>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</si>
  <si>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</si>
  <si>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</si>
  <si>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</si>
  <si>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</si>
  <si>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</si>
  <si>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</si>
  <si>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</si>
  <si>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</si>
  <si>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</si>
  <si>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</si>
  <si>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</si>
  <si>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</si>
  <si>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</si>
  <si>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</si>
  <si>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</si>
  <si>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</si>
  <si>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</si>
  <si>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</si>
  <si>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</si>
  <si>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</si>
  <si>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</si>
  <si>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</si>
  <si>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</si>
  <si>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</si>
  <si>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</si>
  <si>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</si>
  <si>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</si>
  <si>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</si>
  <si>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</si>
  <si>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</si>
  <si>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</si>
  <si>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</si>
  <si>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</si>
  <si>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</si>
  <si>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</si>
  <si>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</si>
  <si>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</si>
  <si>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</si>
  <si>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</si>
  <si>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</si>
  <si>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</si>
  <si>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</si>
  <si>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</si>
  <si>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</si>
  <si>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</si>
  <si>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</si>
  <si>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</si>
  <si>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</si>
  <si>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</si>
  <si>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</si>
  <si>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</si>
  <si>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</si>
  <si>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</si>
  <si>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</si>
  <si>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</si>
  <si>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</si>
  <si>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</si>
  <si>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</si>
  <si>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</si>
  <si>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</si>
  <si>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</si>
  <si>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</si>
  <si>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</si>
  <si>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</si>
  <si>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</si>
  <si>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</si>
  <si>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</si>
  <si>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</si>
  <si>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4915742</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</si>
  <si>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</si>
  <si>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</si>
  <si>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</si>
  <si>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</si>
  <si>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</si>
  <si>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</si>
  <si>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</si>
  <si>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</si>
  <si>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</si>
  <si>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</si>
  <si>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</si>
  <si>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</si>
  <si>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</si>
  <si>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</si>
  <si>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</si>
  <si>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</si>
  <si>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</si>
  <si>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</si>
  <si>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</si>
  <si>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</si>
  <si>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</si>
  <si>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</si>
  <si>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</si>
  <si>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</si>
  <si>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</si>
  <si>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</si>
  <si>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</si>
  <si>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</si>
  <si>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</si>
  <si>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</si>
  <si>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</si>
  <si>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</si>
  <si>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</si>
  <si>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</si>
  <si>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</si>
  <si>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</si>
  <si>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</si>
  <si>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</si>
  <si>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</si>
  <si>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</si>
  <si>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</si>
  <si>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</si>
  <si>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</si>
  <si>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</si>
  <si>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</si>
  <si>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</si>
  <si>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</si>
  <si>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</si>
  <si>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</si>
  <si>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</si>
  <si>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</si>
  <si>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</si>
  <si>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</si>
  <si>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</si>
  <si>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</si>
  <si>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</si>
  <si>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</si>
  <si>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</si>
  <si>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</si>
  <si>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</si>
  <si>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</si>
  <si>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</si>
  <si>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</si>
  <si>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</si>
  <si>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</si>
  <si>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</si>
  <si>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</si>
  <si>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</si>
  <si>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</si>
  <si>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</si>
  <si>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</si>
  <si>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</si>
  <si>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</si>
  <si>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</si>
  <si>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</si>
  <si>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</si>
  <si>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</si>
  <si>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</si>
  <si>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</si>
  <si>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</si>
  <si>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</si>
  <si>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</si>
  <si>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</si>
  <si>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</si>
  <si>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</si>
  <si>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</si>
  <si>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</si>
  <si>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</si>
  <si>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</si>
  <si>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</si>
  <si>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</si>
  <si>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</si>
  <si>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</si>
  <si>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</si>
  <si>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</si>
  <si>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</si>
  <si>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</si>
  <si>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</si>
  <si>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</si>
  <si>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</si>
  <si>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</si>
  <si>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</si>
  <si>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</si>
  <si>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</si>
  <si>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</si>
  <si>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</si>
  <si>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</si>
  <si>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</si>
  <si>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</si>
  <si>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</si>
  <si>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</si>
  <si>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</si>
  <si>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</si>
  <si>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</si>
  <si>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</si>
  <si>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</si>
  <si>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</si>
  <si>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</si>
  <si>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</si>
  <si>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</si>
  <si>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</si>
  <si>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</si>
  <si>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</si>
  <si>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</si>
  <si>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</si>
  <si>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</si>
  <si>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</si>
  <si>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</si>
  <si>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</si>
  <si>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</si>
  <si>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</si>
  <si>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</si>
  <si>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</si>
  <si>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</si>
  <si>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</si>
  <si>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</si>
  <si>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</si>
  <si>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</si>
  <si>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</si>
  <si>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</si>
  <si>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</si>
  <si>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</si>
  <si>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</si>
  <si>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</si>
  <si>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</si>
  <si>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</si>
  <si>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</si>
  <si>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</si>
  <si>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</si>
  <si>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</si>
  <si>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</si>
  <si>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</si>
  <si>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</si>
  <si>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</si>
  <si>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</si>
  <si>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</si>
  <si>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</si>
  <si>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</si>
  <si>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</si>
  <si>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</si>
  <si>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</si>
  <si>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</si>
  <si>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</si>
  <si>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</si>
  <si>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</si>
  <si>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</si>
  <si>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</si>
  <si>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</si>
  <si>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</si>
  <si>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</si>
  <si>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</si>
  <si>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</si>
  <si>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</si>
  <si>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</si>
  <si>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</si>
  <si>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</si>
  <si>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</si>
  <si>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</si>
  <si>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</si>
  <si>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</si>
  <si>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</si>
  <si>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</si>
  <si>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</si>
  <si>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</si>
  <si>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</si>
  <si>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</si>
  <si>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</si>
  <si>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</si>
  <si>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</si>
  <si>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</si>
  <si>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</si>
  <si>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</si>
  <si>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</si>
  <si>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</si>
  <si>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</si>
  <si>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</si>
  <si>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</si>
  <si>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</si>
  <si>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</si>
  <si>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</si>
  <si>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</si>
  <si>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</si>
  <si>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</si>
  <si>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</si>
  <si>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</si>
  <si>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</si>
  <si>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</si>
  <si>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</si>
  <si>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</si>
  <si>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</si>
  <si>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</si>
  <si>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</si>
  <si>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</si>
  <si>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</si>
  <si>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</si>
  <si>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</si>
  <si>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</si>
  <si>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</si>
  <si>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</si>
  <si>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</si>
  <si>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</si>
  <si>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</si>
  <si>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</si>
  <si>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</si>
  <si>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</si>
  <si>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</si>
  <si>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</si>
  <si>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</si>
  <si>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</si>
  <si>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</si>
  <si>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</si>
  <si>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</si>
  <si>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</si>
  <si>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</si>
  <si>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</si>
  <si>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</si>
  <si>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</si>
  <si>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</si>
  <si>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</si>
  <si>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</si>
  <si>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</si>
  <si>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</si>
  <si>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</si>
  <si>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</si>
  <si>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</si>
  <si>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</si>
  <si>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</si>
  <si>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</si>
  <si>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</si>
  <si>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</si>
  <si>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</si>
  <si>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</si>
  <si>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</si>
  <si>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</si>
  <si>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</si>
  <si>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</si>
  <si>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</si>
  <si>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</si>
  <si>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</si>
  <si>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</si>
  <si>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</si>
  <si>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</si>
  <si>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</si>
  <si>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</si>
  <si>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</si>
  <si>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</si>
  <si>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</si>
  <si>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</si>
  <si>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</si>
  <si>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</si>
  <si>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</si>
  <si>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</si>
  <si>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</si>
  <si>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</si>
  <si>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</si>
  <si>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</si>
  <si>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</si>
  <si>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</si>
  <si>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</si>
  <si>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</si>
  <si>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</si>
  <si>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</si>
  <si>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</si>
  <si>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</si>
  <si>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</si>
  <si>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</si>
  <si>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</si>
  <si>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</si>
  <si>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</si>
  <si>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</si>
  <si>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</si>
  <si>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</si>
  <si>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</si>
  <si>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</si>
  <si>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</si>
  <si>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</si>
  <si>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</si>
  <si>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</si>
  <si>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</si>
  <si>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</si>
  <si>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</si>
  <si>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</si>
  <si>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</si>
  <si>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</si>
  <si>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</si>
  <si>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</si>
  <si>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</si>
  <si>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</si>
  <si>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</si>
  <si>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</si>
  <si>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</si>
  <si>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</si>
  <si>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</si>
  <si>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</si>
  <si>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</si>
  <si>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</si>
  <si>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</si>
  <si>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</si>
  <si>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</si>
  <si>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</si>
  <si>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</si>
  <si>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</si>
  <si>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</si>
  <si>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</si>
  <si>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</si>
  <si>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</si>
  <si>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</si>
  <si>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</si>
  <si>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</si>
  <si>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</si>
  <si>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</si>
  <si>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</si>
  <si>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</si>
  <si>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</si>
  <si>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</si>
  <si>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</si>
  <si>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</si>
  <si>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</si>
  <si>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</si>
  <si>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</si>
  <si>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</si>
  <si>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</si>
  <si>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</si>
  <si>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</si>
  <si>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</si>
  <si>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</si>
  <si>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</si>
  <si>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</si>
  <si>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</si>
  <si>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</si>
  <si>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</si>
  <si>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</si>
  <si>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</si>
  <si>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</si>
  <si>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</si>
  <si>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</si>
  <si>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</si>
  <si>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</si>
  <si>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</si>
  <si>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</si>
  <si>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</si>
  <si>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</si>
  <si>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</si>
  <si>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</si>
  <si>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</si>
  <si>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</si>
  <si>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</si>
  <si>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</si>
  <si>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</si>
  <si>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</si>
  <si>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</si>
  <si>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</si>
  <si>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</si>
  <si>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</si>
  <si>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</si>
  <si>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</si>
  <si>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</si>
  <si>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</si>
  <si>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</si>
  <si>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</si>
  <si>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</si>
  <si>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</si>
  <si>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</si>
  <si>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5301018</t>
  </si>
  <si>
    <t>5301019</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</si>
  <si>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</si>
  <si>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</si>
  <si>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</si>
  <si>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</si>
  <si>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</si>
  <si>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</si>
  <si>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</si>
  <si>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</si>
  <si>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</si>
  <si>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</si>
  <si>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</si>
  <si>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</si>
  <si>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</si>
  <si>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</si>
  <si>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</si>
  <si>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</si>
  <si>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</si>
  <si>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</si>
  <si>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</si>
  <si>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</si>
  <si>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</si>
  <si>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</si>
  <si>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</si>
  <si>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</si>
  <si>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</si>
  <si>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</si>
  <si>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</si>
  <si>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</si>
  <si>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</si>
  <si>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</si>
  <si>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</si>
  <si>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</si>
  <si>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</si>
  <si>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</si>
  <si>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</si>
  <si>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</si>
  <si>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</si>
  <si>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</si>
  <si>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</si>
  <si>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</si>
  <si>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</si>
  <si>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</si>
  <si>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</si>
  <si>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</si>
  <si>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</si>
  <si>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</si>
  <si>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</si>
  <si>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</si>
  <si>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</si>
  <si>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</si>
  <si>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</si>
  <si>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</si>
  <si>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</si>
  <si>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</si>
  <si>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</si>
  <si>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</si>
  <si>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</si>
  <si>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</si>
  <si>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</si>
  <si>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</si>
  <si>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</si>
  <si>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</si>
  <si>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</si>
  <si>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</si>
  <si>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</si>
  <si>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</si>
  <si>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</si>
  <si>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</si>
  <si>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</si>
  <si>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</si>
  <si>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</si>
  <si>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</si>
  <si>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</si>
  <si>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</si>
  <si>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</si>
  <si>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</si>
  <si>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</si>
  <si>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</si>
  <si>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</si>
  <si>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</si>
  <si>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</si>
  <si>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</si>
  <si>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</si>
  <si>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</si>
  <si>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</si>
  <si>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</si>
  <si>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</si>
  <si>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</si>
  <si>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</si>
  <si>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</si>
  <si>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</si>
  <si>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</si>
  <si>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</si>
  <si>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</si>
  <si>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</si>
  <si>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</si>
  <si>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</si>
  <si>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</si>
  <si>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</si>
  <si>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</si>
  <si>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</si>
  <si>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</si>
  <si>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</si>
  <si>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</si>
  <si>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</si>
  <si>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</si>
  <si>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</si>
  <si>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</si>
  <si>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</si>
  <si>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</si>
  <si>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</si>
  <si>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</si>
  <si>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</si>
  <si>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</si>
  <si>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</si>
  <si>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</si>
  <si>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</si>
  <si>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</si>
  <si>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</si>
  <si>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</si>
  <si>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</si>
  <si>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</si>
  <si>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</si>
  <si>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</si>
  <si>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</si>
  <si>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</si>
  <si>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</si>
  <si>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</si>
  <si>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</si>
  <si>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</si>
  <si>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</si>
  <si>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</si>
  <si>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</si>
  <si>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</si>
  <si>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</si>
  <si>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</si>
  <si>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</si>
  <si>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</si>
  <si>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</si>
  <si>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</si>
  <si>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</si>
  <si>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</si>
  <si>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</si>
  <si>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</si>
  <si>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</si>
  <si>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</si>
  <si>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</si>
  <si>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</si>
  <si>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</si>
  <si>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</si>
  <si>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</si>
  <si>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</si>
  <si>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</si>
  <si>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</si>
  <si>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</si>
  <si>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</si>
  <si>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</si>
  <si>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</si>
  <si>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</si>
  <si>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</si>
  <si>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</si>
  <si>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</si>
  <si>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</si>
  <si>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</si>
  <si>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</si>
  <si>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</si>
  <si>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</si>
  <si>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</si>
  <si>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</si>
  <si>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</si>
  <si>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</si>
  <si>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</si>
  <si>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</si>
  <si>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</si>
  <si>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</si>
  <si>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</si>
  <si>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</si>
  <si>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</si>
  <si>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</si>
  <si>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</si>
  <si>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</si>
  <si>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</si>
  <si>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</si>
  <si>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</si>
  <si>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</si>
  <si>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</si>
  <si>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</si>
  <si>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</si>
  <si>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</si>
  <si>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</si>
  <si>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</si>
  <si>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</si>
  <si>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</si>
  <si>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</si>
  <si>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</si>
  <si>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</si>
  <si>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</si>
  <si>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</si>
  <si>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</si>
  <si>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</si>
  <si>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</si>
  <si>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</si>
  <si>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</si>
  <si>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</si>
  <si>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</si>
  <si>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</si>
  <si>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</si>
  <si>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</si>
  <si>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</si>
  <si>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</si>
  <si>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</si>
  <si>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</si>
  <si>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</si>
  <si>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</si>
  <si>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</si>
  <si>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</si>
  <si>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</si>
  <si>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</si>
  <si>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</si>
  <si>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</si>
  <si>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</si>
  <si>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</si>
  <si>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</si>
  <si>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</si>
  <si>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</si>
  <si>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</si>
  <si>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</si>
  <si>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</si>
  <si>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</si>
  <si>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</si>
  <si>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</si>
  <si>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</si>
  <si>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</si>
  <si>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</si>
  <si>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</si>
  <si>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</si>
  <si>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</si>
  <si>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</si>
  <si>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</si>
  <si>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</si>
  <si>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</si>
  <si>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</si>
  <si>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</si>
  <si>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</si>
  <si>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</si>
  <si>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</si>
  <si>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</si>
  <si>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</si>
  <si>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</si>
  <si>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</si>
  <si>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</si>
  <si>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</si>
  <si>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</si>
  <si>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</si>
  <si>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</si>
  <si>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</si>
  <si>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</si>
  <si>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</si>
  <si>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</si>
  <si>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</si>
  <si>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</si>
  <si>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</si>
  <si>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</si>
  <si>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</si>
  <si>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</si>
  <si>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</si>
  <si>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</si>
  <si>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</si>
  <si>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</si>
  <si>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</si>
  <si>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</si>
  <si>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</si>
  <si>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</si>
  <si>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</si>
  <si>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</si>
  <si>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</si>
  <si>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</si>
  <si>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</si>
  <si>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</si>
  <si>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</si>
  <si>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</si>
  <si>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</si>
  <si>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</si>
  <si>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</si>
  <si>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</si>
  <si>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</si>
  <si>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</si>
  <si>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</si>
  <si>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</si>
  <si>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</si>
  <si>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</si>
  <si>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</si>
  <si>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</si>
  <si>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</si>
  <si>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</si>
  <si>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</si>
  <si>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</si>
  <si>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</si>
  <si>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</si>
  <si>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</si>
  <si>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</si>
  <si>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</si>
  <si>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</si>
  <si>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</si>
  <si>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</si>
  <si>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</si>
  <si>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</si>
  <si>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</si>
  <si>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</si>
  <si>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</si>
  <si>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</si>
  <si>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</si>
  <si>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</si>
  <si>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</si>
  <si>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</si>
  <si>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</si>
  <si>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</si>
  <si>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</si>
  <si>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</si>
  <si>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</si>
  <si>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</si>
  <si>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</si>
  <si>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</si>
  <si>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</si>
  <si>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</si>
  <si>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</si>
  <si>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</si>
  <si>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</si>
  <si>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</si>
  <si>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</si>
  <si>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</si>
  <si>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</si>
  <si>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</si>
  <si>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</si>
  <si>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</si>
  <si>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</si>
  <si>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</si>
  <si>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</si>
  <si>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</si>
  <si>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</si>
  <si>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</si>
  <si>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</si>
  <si>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</si>
  <si>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</si>
  <si>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</si>
  <si>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</si>
  <si>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</si>
  <si>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</si>
  <si>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</si>
  <si>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</si>
  <si>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</si>
  <si>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</si>
  <si>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</si>
  <si>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</si>
  <si>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</si>
  <si>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</si>
  <si>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</si>
  <si>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</si>
  <si>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</si>
  <si>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</si>
  <si>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</si>
  <si>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</si>
  <si>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</si>
  <si>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</si>
  <si>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</si>
  <si>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</si>
  <si>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</si>
  <si>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</si>
  <si>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</si>
  <si>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</si>
  <si>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</si>
  <si>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</si>
  <si>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</si>
  <si>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</si>
  <si>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</si>
  <si>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</si>
  <si>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</si>
  <si>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</si>
  <si>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</si>
  <si>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</si>
  <si>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</si>
  <si>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</si>
  <si>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</si>
  <si>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</si>
  <si>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</si>
  <si>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5605945</t>
  </si>
  <si>
    <t>5605946</t>
  </si>
  <si>
    <t>5605947</t>
  </si>
  <si>
    <t>5605948</t>
  </si>
  <si>
    <t>5605949</t>
  </si>
  <si>
    <t>5605950</t>
  </si>
  <si>
    <t>5605951</t>
  </si>
  <si>
    <t>5605952</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</si>
  <si>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</si>
  <si>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</si>
  <si>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</si>
  <si>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</si>
  <si>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</si>
  <si>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</si>
  <si>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</si>
  <si>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</si>
  <si>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</si>
  <si>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</si>
  <si>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</si>
  <si>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</si>
  <si>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</si>
  <si>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</si>
  <si>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</si>
  <si>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</si>
  <si>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</si>
  <si>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</si>
  <si>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</si>
  <si>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</si>
  <si>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</si>
  <si>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</si>
  <si>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</si>
  <si>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</si>
  <si>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</si>
  <si>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</si>
  <si>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</si>
  <si>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</si>
  <si>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</si>
  <si>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</si>
  <si>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</si>
  <si>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</si>
  <si>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</si>
  <si>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</si>
  <si>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</si>
  <si>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</si>
  <si>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</si>
  <si>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</si>
  <si>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</si>
  <si>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</si>
  <si>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</si>
  <si>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</si>
  <si>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</si>
  <si>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</si>
  <si>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</si>
  <si>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</si>
  <si>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</si>
  <si>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</si>
  <si>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</si>
  <si>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</si>
  <si>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</si>
  <si>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</si>
  <si>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</si>
  <si>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</si>
  <si>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</si>
  <si>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</si>
  <si>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</si>
  <si>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</si>
  <si>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</si>
  <si>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</si>
  <si>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</si>
  <si>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</si>
  <si>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</si>
  <si>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</si>
  <si>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</si>
  <si>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</si>
  <si>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</si>
  <si>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</si>
  <si>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</si>
  <si>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</si>
  <si>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</si>
  <si>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</si>
  <si>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</si>
  <si>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</si>
  <si>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</si>
  <si>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</si>
  <si>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</si>
  <si>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</si>
  <si>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</si>
  <si>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</si>
  <si>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</si>
  <si>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</si>
  <si>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</si>
  <si>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</si>
  <si>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</si>
  <si>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</si>
  <si>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</si>
  <si>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</si>
  <si>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</si>
  <si>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</si>
  <si>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</si>
  <si>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</si>
  <si>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</si>
  <si>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</si>
  <si>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5914304</t>
  </si>
  <si>
    <t>5914305</t>
  </si>
  <si>
    <t>5915440</t>
  </si>
  <si>
    <t>5914306</t>
  </si>
  <si>
    <t>5914307</t>
  </si>
  <si>
    <t>5914308</t>
  </si>
  <si>
    <t>5914309</t>
  </si>
  <si>
    <t>5914310</t>
  </si>
  <si>
    <t>5914352</t>
  </si>
  <si>
    <t>5914311</t>
  </si>
  <si>
    <t>5914312</t>
  </si>
  <si>
    <t>5914313</t>
  </si>
  <si>
    <t>5914339</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</si>
  <si>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</si>
  <si>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</si>
  <si>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</si>
  <si>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</si>
  <si>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</si>
  <si>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</si>
  <si>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</si>
  <si>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</si>
  <si>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</si>
  <si>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</si>
  <si>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</si>
  <si>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</si>
  <si>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</si>
  <si>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</si>
  <si>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</si>
  <si>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</si>
  <si>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</si>
  <si>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</si>
  <si>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</si>
  <si>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</si>
  <si>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</si>
  <si>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</si>
  <si>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</si>
  <si>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</si>
  <si>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</si>
  <si>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</si>
  <si>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</si>
  <si>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</si>
  <si>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</si>
  <si>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</si>
  <si>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</si>
  <si>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</si>
  <si>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</si>
  <si>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</si>
  <si>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</si>
  <si>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</si>
  <si>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</si>
  <si>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</si>
  <si>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</si>
  <si>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</si>
  <si>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</si>
  <si>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</si>
  <si>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</si>
  <si>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</si>
  <si>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</si>
  <si>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</si>
  <si>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</si>
  <si>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</si>
  <si>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</si>
  <si>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</si>
  <si>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</si>
  <si>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</si>
  <si>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</si>
  <si>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</si>
  <si>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</si>
  <si>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</si>
  <si>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</si>
  <si>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</si>
  <si>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</si>
  <si>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</si>
  <si>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</si>
  <si>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</si>
  <si>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</si>
  <si>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</si>
  <si>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</si>
  <si>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</si>
  <si>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</si>
  <si>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</si>
  <si>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</si>
  <si>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</si>
  <si>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</si>
  <si>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</si>
  <si>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</si>
  <si>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</si>
  <si>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</si>
  <si>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</si>
  <si>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</si>
  <si>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</si>
  <si>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</si>
  <si>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</si>
  <si>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</si>
  <si>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</si>
  <si>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</si>
  <si>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</si>
  <si>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</si>
  <si>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</si>
  <si>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</si>
  <si>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</si>
  <si>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</si>
  <si>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</si>
  <si>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</si>
  <si>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</si>
  <si>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</si>
  <si>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</si>
  <si>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</si>
  <si>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</si>
  <si>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</si>
  <si>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</si>
  <si>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</si>
  <si>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</si>
  <si>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</si>
  <si>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</si>
  <si>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</si>
  <si>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</si>
  <si>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</si>
  <si>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</si>
  <si>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</si>
  <si>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</si>
  <si>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</si>
  <si>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</si>
  <si>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</si>
  <si>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</si>
  <si>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</si>
  <si>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</si>
  <si>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</si>
  <si>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</si>
  <si>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</si>
  <si>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</si>
  <si>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</si>
  <si>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</si>
  <si>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</si>
  <si>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</si>
  <si>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</si>
  <si>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</si>
  <si>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</si>
  <si>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</si>
  <si>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</si>
  <si>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</si>
  <si>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</si>
  <si>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</si>
  <si>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</si>
  <si>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</si>
  <si>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</si>
  <si>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</si>
  <si>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</si>
  <si>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</si>
  <si>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</si>
  <si>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</si>
  <si>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</si>
  <si>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</si>
  <si>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</si>
  <si>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</si>
  <si>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</si>
  <si>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</si>
  <si>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</si>
  <si>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</si>
  <si>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</si>
  <si>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</si>
  <si>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</si>
  <si>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</si>
  <si>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</si>
  <si>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</si>
  <si>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</si>
  <si>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</si>
  <si>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</si>
  <si>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</si>
  <si>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</si>
  <si>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</si>
  <si>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</si>
  <si>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</si>
  <si>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</si>
  <si>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</si>
  <si>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</si>
  <si>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</si>
  <si>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</si>
  <si>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</si>
  <si>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</si>
  <si>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</si>
  <si>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</si>
  <si>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</si>
  <si>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</si>
  <si>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</si>
  <si>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</si>
  <si>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</si>
  <si>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</si>
  <si>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</si>
  <si>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</si>
  <si>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</si>
  <si>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</si>
  <si>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</si>
  <si>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</si>
  <si>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</si>
  <si>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</si>
  <si>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</si>
  <si>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</si>
  <si>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</si>
  <si>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</si>
  <si>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</si>
  <si>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</si>
  <si>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</si>
  <si>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</si>
  <si>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</si>
  <si>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</si>
  <si>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</si>
  <si>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</si>
  <si>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</si>
  <si>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</si>
  <si>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</si>
  <si>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</si>
  <si>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</si>
  <si>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</si>
  <si>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</si>
  <si>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</si>
  <si>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</si>
  <si>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</si>
  <si>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</si>
  <si>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</si>
  <si>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</si>
  <si>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</si>
  <si>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</si>
  <si>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</si>
  <si>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</si>
  <si>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</si>
  <si>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</si>
  <si>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</si>
  <si>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</si>
  <si>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</si>
  <si>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</si>
  <si>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</si>
  <si>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</si>
  <si>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</si>
  <si>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</si>
  <si>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</si>
  <si>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</si>
  <si>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</si>
  <si>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</si>
  <si>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6106183</t>
  </si>
  <si>
    <t>6106182</t>
  </si>
  <si>
    <t>6106194</t>
  </si>
  <si>
    <t>6106195</t>
  </si>
  <si>
    <t>6106331</t>
  </si>
  <si>
    <t>6106332</t>
  </si>
  <si>
    <t>6106206</t>
  </si>
  <si>
    <t>6106207</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</si>
  <si>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</si>
  <si>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</si>
  <si>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</si>
  <si>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</si>
  <si>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</si>
  <si>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</si>
  <si>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</si>
  <si>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</si>
  <si>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</si>
  <si>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</si>
  <si>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</si>
  <si>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</si>
  <si>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</si>
  <si>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</si>
  <si>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</si>
  <si>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</si>
  <si>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</si>
  <si>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</si>
  <si>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</si>
  <si>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</si>
  <si>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</si>
  <si>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</si>
  <si>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</si>
  <si>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</si>
  <si>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</si>
  <si>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</si>
  <si>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</si>
  <si>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</si>
  <si>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</si>
  <si>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</si>
  <si>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</si>
  <si>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</si>
  <si>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</si>
  <si>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</si>
  <si>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</si>
  <si>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</si>
  <si>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</si>
  <si>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</si>
  <si>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</si>
  <si>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</si>
  <si>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</si>
  <si>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</si>
  <si>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</si>
  <si>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</si>
  <si>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</si>
  <si>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</si>
  <si>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</si>
  <si>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</si>
  <si>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</si>
  <si>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</si>
  <si>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</si>
  <si>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</si>
  <si>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</si>
  <si>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</si>
  <si>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</si>
  <si>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</si>
  <si>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</si>
  <si>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</si>
  <si>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</si>
  <si>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</si>
  <si>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</si>
  <si>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</si>
  <si>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</si>
  <si>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</si>
  <si>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</si>
  <si>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</si>
  <si>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</si>
  <si>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</si>
  <si>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</si>
  <si>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</si>
  <si>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</si>
  <si>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</si>
  <si>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</si>
  <si>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</si>
  <si>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</si>
  <si>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</si>
  <si>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</si>
  <si>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</si>
  <si>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</si>
  <si>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</si>
  <si>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</si>
  <si>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</si>
  <si>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</si>
  <si>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</si>
  <si>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</si>
  <si>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</si>
  <si>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</si>
  <si>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</si>
  <si>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</si>
  <si>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</si>
  <si>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</si>
  <si>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</si>
  <si>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</si>
  <si>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</si>
  <si>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</si>
  <si>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</si>
  <si>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</si>
  <si>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</si>
  <si>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</si>
  <si>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</si>
  <si>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</si>
  <si>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</si>
  <si>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</si>
  <si>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</si>
  <si>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</si>
  <si>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</si>
  <si>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</si>
  <si>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</si>
  <si>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</si>
  <si>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</si>
  <si>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</si>
  <si>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</si>
  <si>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</si>
  <si>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</si>
  <si>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</si>
  <si>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</si>
  <si>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</si>
  <si>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</si>
  <si>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</si>
  <si>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</si>
  <si>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</si>
  <si>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</si>
  <si>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</si>
  <si>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</si>
  <si>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</si>
  <si>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</si>
  <si>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</si>
  <si>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</si>
  <si>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</si>
  <si>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</si>
  <si>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</si>
  <si>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</si>
  <si>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</si>
  <si>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</si>
  <si>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</si>
  <si>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</si>
  <si>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</si>
  <si>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</si>
  <si>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</si>
  <si>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</si>
  <si>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</si>
  <si>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</si>
  <si>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</si>
  <si>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</si>
  <si>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</si>
  <si>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</si>
  <si>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</si>
  <si>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</si>
  <si>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</si>
  <si>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</si>
  <si>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</si>
  <si>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</si>
  <si>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</si>
  <si>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</si>
  <si>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</si>
  <si>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</si>
  <si>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</si>
  <si>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</si>
  <si>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</si>
  <si>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</si>
  <si>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</si>
  <si>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</si>
  <si>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</si>
  <si>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</si>
  <si>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</si>
  <si>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</si>
  <si>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</si>
  <si>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</si>
  <si>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</si>
  <si>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</si>
  <si>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</si>
  <si>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</si>
  <si>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</si>
  <si>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</si>
  <si>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</si>
  <si>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</si>
  <si>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</si>
  <si>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</si>
  <si>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</si>
  <si>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</si>
  <si>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</si>
  <si>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</si>
  <si>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</si>
  <si>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</si>
  <si>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</si>
  <si>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</si>
  <si>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</si>
  <si>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</si>
  <si>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</si>
  <si>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</si>
  <si>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</si>
  <si>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</si>
  <si>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</si>
  <si>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</si>
  <si>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</si>
  <si>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</si>
  <si>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</si>
  <si>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</si>
  <si>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</si>
  <si>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</si>
  <si>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</si>
  <si>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</si>
  <si>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</si>
  <si>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</si>
  <si>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</si>
  <si>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</si>
  <si>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</si>
  <si>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</si>
  <si>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</si>
  <si>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</si>
  <si>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</si>
  <si>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</si>
  <si>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</si>
  <si>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</si>
  <si>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</si>
  <si>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</si>
  <si>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</si>
  <si>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</si>
  <si>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</si>
  <si>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</si>
  <si>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</si>
  <si>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</si>
  <si>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</si>
  <si>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</si>
  <si>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</si>
  <si>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</si>
  <si>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</si>
  <si>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</si>
  <si>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</si>
  <si>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</si>
  <si>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</si>
  <si>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</si>
  <si>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</si>
  <si>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</si>
  <si>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</si>
  <si>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</si>
  <si>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</si>
  <si>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</si>
  <si>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</si>
  <si>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</si>
  <si>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</si>
  <si>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</si>
  <si>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</si>
  <si>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</si>
  <si>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</si>
  <si>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</si>
  <si>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</si>
  <si>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</si>
  <si>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</si>
  <si>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</si>
  <si>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</si>
  <si>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</si>
  <si>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</si>
  <si>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</si>
  <si>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</si>
  <si>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</si>
  <si>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</si>
  <si>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</si>
  <si>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</si>
  <si>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</si>
  <si>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</si>
  <si>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</si>
  <si>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</si>
  <si>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</si>
  <si>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</si>
  <si>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</si>
  <si>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</si>
  <si>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</si>
  <si>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</si>
  <si>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</si>
  <si>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</si>
  <si>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</si>
  <si>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</si>
  <si>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</si>
  <si>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</si>
  <si>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</si>
  <si>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</si>
  <si>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</si>
  <si>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</si>
  <si>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</si>
  <si>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</si>
  <si>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</si>
  <si>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</si>
  <si>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</si>
  <si>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</si>
  <si>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</si>
  <si>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</si>
  <si>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</si>
  <si>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</si>
  <si>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</si>
  <si>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</si>
  <si>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</si>
  <si>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</si>
  <si>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</si>
  <si>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</si>
  <si>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</si>
  <si>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</si>
  <si>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</si>
  <si>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</si>
  <si>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</si>
  <si>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</si>
  <si>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</si>
  <si>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</si>
  <si>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</si>
  <si>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</si>
  <si>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</si>
  <si>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</si>
  <si>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</si>
  <si>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</si>
  <si>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</si>
  <si>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</si>
  <si>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</si>
  <si>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</si>
  <si>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</si>
  <si>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</si>
  <si>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</si>
  <si>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</si>
  <si>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</si>
  <si>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</si>
  <si>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</si>
  <si>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</si>
  <si>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</si>
  <si>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</si>
  <si>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</si>
  <si>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</si>
  <si>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</si>
  <si>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</si>
  <si>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</si>
  <si>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</si>
  <si>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</si>
  <si>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</si>
  <si>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</si>
  <si>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</si>
  <si>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</si>
  <si>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</si>
  <si>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</si>
  <si>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</si>
  <si>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t>PCRJ     SCO-Sistema de Custos de Obras e Serviços de Engenharia     FGV</t>
  </si>
  <si>
    <t>CATÁLOGO DE ITENS DE SERVIÇO</t>
  </si>
  <si>
    <t>REFERÊNCIA: Fevereiro/2024</t>
  </si>
  <si>
    <t>AD Administração Local, Mobilização, Desmobilização e Apoio Tecnológico</t>
  </si>
  <si>
    <t>...4</t>
  </si>
  <si>
    <t>...5</t>
  </si>
  <si>
    <t>...6</t>
  </si>
  <si>
    <t>...7</t>
  </si>
  <si>
    <t>AD 05 Ensaios e Sondagens</t>
  </si>
  <si>
    <t xml:space="preserve">       NA</t>
  </si>
  <si>
    <t>AD 05.05 Ensaios e Pesquisas em Solo</t>
  </si>
  <si>
    <t>Análise granulométrica sem sedimentação.</t>
  </si>
  <si>
    <t xml:space="preserve">   259,37</t>
  </si>
  <si>
    <t>Análise granulométrica completa, em amostra de solo, de acordo com a NBR7181 e NBR6457, compreendendo as fases de peneiramento e sedimentação, quando constatada a presença de partículas finas em sua composição.</t>
  </si>
  <si>
    <t xml:space="preserve">   409,38</t>
  </si>
  <si>
    <t>Ensaio de adensamento endométrico em amostra de solo, envolvendo, no mínimo, 10 estágios de carga, inclusive um laço de descarregamento e recarregamento, de acordo com as recomendações estabelecidas na NBR12007.</t>
  </si>
  <si>
    <t xml:space="preserve">  1936,16</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</si>
  <si>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</si>
  <si>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 xml:space="preserve">  1770,73</t>
  </si>
  <si>
    <t>Ensaio de laboratório, para determinação da Densidade Real dos grãos de amostra de solo, de acordo com as recomendações de preparo descritas na NBR6457.</t>
  </si>
  <si>
    <t xml:space="preserve">   215,91</t>
  </si>
  <si>
    <t>Ensaio para determinação, em laboratório, do Limite de Liquidez de amostra de solo fino, de acordo com as recomendações da NBR7180 e da NBR6457.</t>
  </si>
  <si>
    <t xml:space="preserve">   157,02</t>
  </si>
  <si>
    <t>Ensaio para determinação, em laboratório, do Limite de Plasticidade de amostra de solo fino, de acordo com as recomendações da NBR7180 e da NBR6457.</t>
  </si>
  <si>
    <t>Ensaio para determinação de massa específica aparente "in situ" (DPTM-92/64).</t>
  </si>
  <si>
    <t xml:space="preserve">    86,92</t>
  </si>
  <si>
    <t>Ensaio para determinação, em laboratório, do Peso Específico Aparente de amostra de solo, de acordo com as recomendações da NBR6457.</t>
  </si>
  <si>
    <t>Ensaio para determinação do Índice de Suporte Califórnia (CBR) - 3 pontos - obtido com energia Proctor Normal, através de, no mínimo, 5 corpos de prova, conforme recomendações da NBR9895.</t>
  </si>
  <si>
    <t xml:space="preserve">  1575,85</t>
  </si>
  <si>
    <t>Ensaio para determinação, no campo, da umidade aparente do solo, através do Método "speedy".</t>
  </si>
  <si>
    <t xml:space="preserve">    54,68</t>
  </si>
  <si>
    <t>Ensaio para determinação da umidade natural de amostras de solo, em laboratório.</t>
  </si>
  <si>
    <t xml:space="preserve">    81,32</t>
  </si>
  <si>
    <t>Extração e acondicionamento de amostra indeformada de solo, com pistão estacionário de 100mm e de acordo com as recomendações estabelecidas na NBR9820.</t>
  </si>
  <si>
    <t>Instalação de medidor de nível de água, inclusive transporte da equipe.</t>
  </si>
  <si>
    <t xml:space="preserve">   246,10</t>
  </si>
  <si>
    <t>Sondagem manual com pá e picareta, por metro linear ou fração.</t>
  </si>
  <si>
    <t>Sondagem manual com trado e cavadeira, por metro linear ou fração.</t>
  </si>
  <si>
    <t xml:space="preserve">   183,66</t>
  </si>
  <si>
    <t>Sondagem de reconhecimento, a trado manual, com diâmetro de 100mm.</t>
  </si>
  <si>
    <t xml:space="preserve">   142,25</t>
  </si>
  <si>
    <t>AD 05.10 Sondagem Rotativa com Coroa de Wídia</t>
  </si>
  <si>
    <t>Sondagem rotativa vertical, em rocha alterada, com coroa de Wídia ou similar, diâmetro B (60mm), inclusive deslocamento e posicionamento em cada furo.</t>
  </si>
  <si>
    <t xml:space="preserve">   374,41</t>
  </si>
  <si>
    <t>Sondagem rotativa vertical, em rocha alterada, com coroa de Wídia ou similar, diâmetro N (75mm), inclusive deslocamento e posicionamento em cada furo.</t>
  </si>
  <si>
    <t xml:space="preserve">   436,94</t>
  </si>
  <si>
    <t>Sondagem rotativa vertical, em solo, com coroa de  Wídia ou similar, diâmetro B (60mm), inclusive deslocamento e posicionamento em cada furo.</t>
  </si>
  <si>
    <t xml:space="preserve">   213,55</t>
  </si>
  <si>
    <t>Sondagem rotativa vertical, em solo, com coroa de  Wídia ou similar, diâmetro N (75mm), inclusive deslocamento e posicionamento em cada furo.</t>
  </si>
  <si>
    <t xml:space="preserve">   230,64</t>
  </si>
  <si>
    <t>AD 05.15 Sondagem Rotativa com Coroa de Diamente</t>
  </si>
  <si>
    <t>Sondagem rotativa com Coroa de diamante, em rocha sã, diâmetro HW, inclinada (qualquer inclinação diferente da vertical), inclusive deslocamento dentro do canteiro e instalação da sonda no furo.</t>
  </si>
  <si>
    <t xml:space="preserve">  1403,68</t>
  </si>
  <si>
    <t>Sondagem rotativa com Coroa de diamante, em rocha sã, diâmetro NW, inclinada (qualquer inclinação diferente da vertical), inclusive deslocamento dentro do canteiro e instalação da sonda no furo.</t>
  </si>
  <si>
    <t xml:space="preserve">  1090,54</t>
  </si>
  <si>
    <t>Sondagem rotativa vertical, em rocha alterada, com coroa de diamante, diâmetro B (60mm), inclusive deslocamento e posicionamento em cada furo.</t>
  </si>
  <si>
    <t xml:space="preserve">   883,57</t>
  </si>
  <si>
    <t>Sondagem rotativa vertical, em rocha alterada, com coroa de diamante, diâmetro H (99mm),  inclusive deslocamento e posicionamento em cada furo.</t>
  </si>
  <si>
    <t xml:space="preserve">  1063,62</t>
  </si>
  <si>
    <t>Sondagem rotativa vertical, em rocha sã, com coroa de diamante, diâmetro B (60mm), inclusive deslocamento e posicionamento em cada furo.</t>
  </si>
  <si>
    <t xml:space="preserve">   914,91</t>
  </si>
  <si>
    <t>Sondagem rotativa vertical, em rocha sã, com coroa de diamante, diâmetro N (75mm), inclusive deslocamento e posicionamento em cada furo.</t>
  </si>
  <si>
    <t xml:space="preserve">   953,83</t>
  </si>
  <si>
    <t>Sondagem rotativa vertical, em rocha sã, com coroa de diamante, diâmetro H (99mm), inclusive deslocamento e posicionamento em cada furo.</t>
  </si>
  <si>
    <t xml:space="preserve">  1230,75</t>
  </si>
  <si>
    <t>AD 05.20 Sondagem à Percurssão</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</si>
  <si>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</si>
  <si>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 xml:space="preserve">    90,00</t>
  </si>
  <si>
    <t>AD 10 Locação e Marcação de Obra</t>
  </si>
  <si>
    <t>AD 10.05 Marcação de Obra sem Instrumento de Topografia</t>
  </si>
  <si>
    <t>Marcação de obra, sem instrumento topográfico, considerada a projeção horizontal da área envolvente.</t>
  </si>
  <si>
    <t xml:space="preserve">     4,00</t>
  </si>
  <si>
    <t>AD 10.10 Marcação de Obra com Instrumento de Topografia</t>
  </si>
  <si>
    <t>Locação de obra com aparelho topográfico, sobre cerca de marcação, inclusive construção desta e sua pré-locação e o fornecimento do material e tendo, por medição, o perímetro a construir.</t>
  </si>
  <si>
    <t xml:space="preserve">    28,30</t>
  </si>
  <si>
    <t>AD 15 Mobilização e Desmobilização</t>
  </si>
  <si>
    <t>AD 15.05 Mobilização e Desmobilização de Equipamentos e Amostras de Sondagem</t>
  </si>
  <si>
    <t>Deslocamento, entre furos, de equipamento de sondagem a percurssão, incluindo desmontagem e remontagem.</t>
  </si>
  <si>
    <t xml:space="preserve">   394,65</t>
  </si>
  <si>
    <t>AD 15.10 Mobilização e Desmobilização de Equipamentos e Cargas de Grande Porte</t>
  </si>
  <si>
    <t>Carga e descarga de equipamentos pesados em carretas, exclusive o custo horário do equipamento, durante a operação.</t>
  </si>
  <si>
    <t xml:space="preserve">    52,98</t>
  </si>
  <si>
    <t>Transporte de andaime suspenso, tipo leve, para pintura, inclusive ida e volta do caminhão, carga e descarga (considerar o mínimo de 40unxKm, para cálculo deste transporte).</t>
  </si>
  <si>
    <t xml:space="preserve">     2,70</t>
  </si>
  <si>
    <t>Transporte de andaime suspenso, tipo pesado, para revestimento, inclusive ida e volta do caminhão, carga e descarga (considerar o mínimo de 200unxKm, para cálculo deste transporte).</t>
  </si>
  <si>
    <t xml:space="preserve">    13,19</t>
  </si>
  <si>
    <t>Transporte de andaime tubular, considerando-se a área de projeção vertical do andaime, inclusive ida e volta do caminhão, carga e descarga (considerar o mínimo de 315m2xKm, para cálculo deste transporte).</t>
  </si>
  <si>
    <t xml:space="preserve">     0,22</t>
  </si>
  <si>
    <t>Transporte de elevador de obras constituído por cabine aberta, com plataforma, guinchos e cabos de 16m de altura.</t>
  </si>
  <si>
    <t xml:space="preserve">   200,28</t>
  </si>
  <si>
    <t>Transporte de equipamentos pesados em carretas, exclusive a carga e descarga e  o custo horário dos equipamentos transportados.</t>
  </si>
  <si>
    <t xml:space="preserve">     2,69</t>
  </si>
  <si>
    <t>Transporte marítimo de carga de qualquer natureza, exclusive despesas de carga e descarga, no trajeto da Ilha do Governador até a Ilha de Paquetá ou vice-versa, em embarcação apropriada (considerar apenas a viagem com a carga).</t>
  </si>
  <si>
    <t xml:space="preserve">    65,76</t>
  </si>
  <si>
    <t>AD 15.12 Mobilização e Desmobilização de Equipes para Ensaios Tecnológicos</t>
  </si>
  <si>
    <t>Mobilização e desmobilização de equipe de ensaios tecnológicos, considerando o transporte até 50 km.</t>
  </si>
  <si>
    <t xml:space="preserve">  2290,73</t>
  </si>
  <si>
    <t>AD 15.15 Equipamentos para Transporte</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</si>
  <si>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</si>
  <si>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 xml:space="preserve">    78,34</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</si>
  <si>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</si>
  <si>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 xml:space="preserve">    46,79</t>
  </si>
  <si>
    <t>Caminhoneta de serviço, com cabine e caçamba, com  motor bicombustível, cabine simples, com ar condicionado e direção hidráulica, capacidade de carga mínima de 650Kg, tração 4 x 2, com motorista.  Custo horário improdutivo (motor desligado).</t>
  </si>
  <si>
    <t xml:space="preserve">    20,94</t>
  </si>
  <si>
    <t>Caminhoneta de servico, capacidade para 13 passageiros ou 1650Kg, com motorista, material de operacao e material de manutencao, com as seguintes especificacoes minimas: motor a gasolina de 123CV, modelo básico. Custo horario diurno (entre 05:00h e 22:00h).</t>
  </si>
  <si>
    <t xml:space="preserve">    50,33</t>
  </si>
  <si>
    <t xml:space="preserve">   126,55</t>
  </si>
  <si>
    <t xml:space="preserve">    64,46</t>
  </si>
  <si>
    <t xml:space="preserve">    23,25</t>
  </si>
  <si>
    <t>Caminhoneta de Serviço, capacidade de 7 passageiros ou 600 Kg, com motorista, material de operacao e material de manutencao, com as seguintes especificacoes minimas: a gasolina de 83CV, autonomia de 3000 Km/mês. Custo mensal.</t>
  </si>
  <si>
    <t>un.mês</t>
  </si>
  <si>
    <t xml:space="preserve">  5913,15</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</si>
  <si>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</si>
  <si>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</si>
  <si>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 xml:space="preserve">     0,83</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</si>
  <si>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</si>
  <si>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 xml:space="preserve">   537,59</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</si>
  <si>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</si>
  <si>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 xml:space="preserve">   244,36</t>
  </si>
  <si>
    <t>Carreta para transporte pesado, com capacidade de carga útil de 60/80t, com motorista operador, com as seguintes especificações mínimas: motor diesel de 330CV, chassis extensível até 21m e semi-reboque de 4 eixos.  Custo horário improdutivo (motor desligado).</t>
  </si>
  <si>
    <t xml:space="preserve">   201,21</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</si>
  <si>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</si>
  <si>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 xml:space="preserve">   360,71</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</si>
  <si>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</si>
  <si>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 xml:space="preserve">   185,51</t>
  </si>
  <si>
    <t>Carreta para transporte pesado, com capacidade de carga útil de 30t, com motorista, com as seguintes especificações mínimas: motor diesel de 330CV, chassis extensível até 21m e semi-reboque de 3 eixos.  Custo horário improdutivo (motor desligado).</t>
  </si>
  <si>
    <t xml:space="preserve">    97,91</t>
  </si>
  <si>
    <t>Veículo de serviço, motor 1.0, com ar condicionado, direção hidráulica, rádio, inclusive combustível, seguro, lubrificação, manutenção, licenciamento, quilometragem livre, sem motorista.  Custo mensal.</t>
  </si>
  <si>
    <t xml:space="preserve">  4879,68</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</si>
  <si>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</si>
  <si>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 xml:space="preserve">  4423,97</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</si>
  <si>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</si>
  <si>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 xml:space="preserve">  5423,23</t>
  </si>
  <si>
    <t>AD 20 Instalações Provisórias de Obra</t>
  </si>
  <si>
    <t>AD 20.05 Tapumes e Barracões</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</si>
  <si>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</si>
  <si>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 xml:space="preserve">   671,52</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</si>
  <si>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</si>
  <si>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 xml:space="preserve">   575,15</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</si>
  <si>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</si>
  <si>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 xml:space="preserve">  5871,48</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</si>
  <si>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</si>
  <si>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 xml:space="preserve">  3690,56</t>
  </si>
  <si>
    <t>Tapume de vedação ou proteção, executado com chapas de compensado, tipo chapa resinada ou similar, com 6mm de espessura, exclusive pintura.</t>
  </si>
  <si>
    <t xml:space="preserve">    70,74</t>
  </si>
  <si>
    <t>Tapume de vedação ou proteção, executado com chapas de compensado, tipo chapa resinada ou similar, com 6mm de espessura, com utilização 2 vezes, exclusive pintura.</t>
  </si>
  <si>
    <t xml:space="preserve">    53,60</t>
  </si>
  <si>
    <t>Tapume de vedação ou proteção, executado com tábuas de madeira serrada, sendo o aproveitamento da madeira 2 vezes, exclusive pintura.</t>
  </si>
  <si>
    <t xml:space="preserve">    61,16</t>
  </si>
  <si>
    <t>Tapume de vedação ou proteção, executado com telhas trapezoidais de aço galvanizado (esp.: 0,50mm), inclusive duas demãos de pintura esmalte sintético, na face externa, considerando a utilização das telhas 4 vezes e da moldura em perna de 3"x3", duas vezes.</t>
  </si>
  <si>
    <t xml:space="preserve">    47,87</t>
  </si>
  <si>
    <t>Aluguel de banheiro quimico, incluindo transporte de ida e volta, manutenção e higienização 3 vezes por semana. Modelo Luxo, dimensções 2,31 x 1,15 x 1,15m.</t>
  </si>
  <si>
    <t xml:space="preserve">  1500,00</t>
  </si>
  <si>
    <t>AD 20.10 Galpões</t>
  </si>
  <si>
    <t>Galpão de canteiro de obras, para oficina e/ou depósito, inclusive o madeiramento, a cobertura de telha ondulada de fibrocimento, sem amianto, de 6mm de espessura, preparo do terreno e piso cimentado.</t>
  </si>
  <si>
    <t xml:space="preserve">   335,83</t>
  </si>
  <si>
    <t>AD 20.15 Container</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</si>
  <si>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</si>
  <si>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 xml:space="preserve">   701,00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</si>
  <si>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</si>
  <si>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 xml:space="preserve">   500,00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</si>
  <si>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</si>
  <si>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 xml:space="preserve">  1400,00</t>
  </si>
  <si>
    <t>AD 20.20 Ligações Provisórias</t>
  </si>
  <si>
    <t>Instalação e ligação provisórias de alimentação de energia elétrica, em baixa tensão (BT), para canteiro de obras, exclusive o fornecimento do medidor.</t>
  </si>
  <si>
    <t xml:space="preserve">  2065,32</t>
  </si>
  <si>
    <t>Instalação e ligação provisória de obra de água e esgoto a rede pública.</t>
  </si>
  <si>
    <t xml:space="preserve">  1658,41</t>
  </si>
  <si>
    <t>AD 20.25 Sinalização de Obras Públicas</t>
  </si>
  <si>
    <t>Barragem de bloqueio, de obra na via pública, de acordo com a Deliberação OCOR 01/2001 de 17/10/2001, compreendendo o fornecimento, pintura dos suportes de madeira e reaproveitamento do conjunto 40 vezes.</t>
  </si>
  <si>
    <t xml:space="preserve">     4,08</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</si>
  <si>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</si>
  <si>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 xml:space="preserve">    64,53</t>
  </si>
  <si>
    <t>Barragem de bloqueio, de obra na via pública, de acordo com a Deliberação OCOR 01/2001 de 17/10/2001, compreendendo a colocação e retirada uma vez.</t>
  </si>
  <si>
    <t xml:space="preserve">    12,86</t>
  </si>
  <si>
    <t>Demarcação provisória de pavimento, por pintura, em cor amarela.  Medido por área efetivamente pintada.</t>
  </si>
  <si>
    <t xml:space="preserve">    11,69</t>
  </si>
  <si>
    <t>Placa de sinalização para obra na via pública, com 0,60m de largura por 1m de altura, com avisos em letras pintadas, compreendendo o fornecimento e pintura, inclusive da estrutura e suporte em madeira serrada e base de concreto.</t>
  </si>
  <si>
    <t xml:space="preserve">   138,88</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</si>
  <si>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</si>
  <si>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 xml:space="preserve">   576,00</t>
  </si>
  <si>
    <t>Placa de sinalização para obra na via pública, compreendendo exclusivamente o serviço de colocação e retirada.</t>
  </si>
  <si>
    <t xml:space="preserve">     3,83</t>
  </si>
  <si>
    <t>Placa de identificação de obra pública, inclusive pintura, estrutura, suporte de madeira em peças de madeira serrada de (7,5 x 7,5)cm e transporte.  Fornecimento e colocação.</t>
  </si>
  <si>
    <t xml:space="preserve">   539,92</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</si>
  <si>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</si>
  <si>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 xml:space="preserve">   533,38</t>
  </si>
  <si>
    <t>Semáforo para sinalização de obra na via pública, compreendendo exclusivamente o serviço e retirada.</t>
  </si>
  <si>
    <t xml:space="preserve">    14,29</t>
  </si>
  <si>
    <t>Semaforo para sinalizaçao de obra na via publica, compreendendo o fornecimento do semaforo, do suporte de madeira e do material eletrico. Exclusive a colocacao e retirada</t>
  </si>
  <si>
    <t xml:space="preserve">    65,45</t>
  </si>
  <si>
    <t>AD 25 Sinalização</t>
  </si>
  <si>
    <t>AD 25.05 Sinalização Preventiva</t>
  </si>
  <si>
    <t>Aluguel de balizador vagalume, equipado com pisca alerta e painéis de fita refletiva padrão Engenharia com altura de 1,32m, de acordo com o manual do DNSR e CET-RIO, incluindo manutenção, primeira colocação e retirada da obra.</t>
  </si>
  <si>
    <t xml:space="preserve">   110,87</t>
  </si>
  <si>
    <t>Aluguel de cavalete minicade, equipado com painéis refletivos de alta intensidade e um pisca alerta com célula foto-elétrica, alimentada por 2 baterias de 6V (dispensa o uso de gerador).</t>
  </si>
  <si>
    <t xml:space="preserve">    41,00</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</si>
  <si>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</si>
  <si>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 xml:space="preserve">    52,00</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</si>
  <si>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</si>
  <si>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 xml:space="preserve">    48,00</t>
  </si>
  <si>
    <t>Aluguel de pisca alerta para adaptação em cones canalizadores e cavaletes.</t>
  </si>
  <si>
    <t xml:space="preserve">    78,66</t>
  </si>
  <si>
    <t>Aluguel de placas de sinalização de obras, refletivas, revestidas com película refletiva grau técnico.</t>
  </si>
  <si>
    <t>m2.mês</t>
  </si>
  <si>
    <t xml:space="preserve">    44,90</t>
  </si>
  <si>
    <t>Rolo de tela plástica, nas dimensões de (50x1,20)m, na cor laranja, sendo utilizada 2 vezes.  Fornecimento.</t>
  </si>
  <si>
    <t xml:space="preserve">     1,90</t>
  </si>
  <si>
    <t>Proteção de canteiro de obra em áreas públicas, compreendendo tela plástica, estrutura de madeira a cada 3m de distância com base de concreto, utilização 2 vezes.</t>
  </si>
  <si>
    <t xml:space="preserve">    22,84</t>
  </si>
  <si>
    <t>AD 30 Relatórios</t>
  </si>
  <si>
    <t>AD 30.05 Relatórios</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</si>
  <si>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</si>
  <si>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 xml:space="preserve">  2075,64</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</si>
  <si>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</si>
  <si>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 xml:space="preserve">  1841,63</t>
  </si>
  <si>
    <t>Relatório técnico cadastral de estruturas de drenagem em encostas, conforme modelo GEO-RIO.  Incluído vistoria em campo, desenhos digitais georreferenciados e cotados da estrutura e registro fotográfico.</t>
  </si>
  <si>
    <t xml:space="preserve">     7,51</t>
  </si>
  <si>
    <t>Relatório técnico cadastral de estruturas de contenção em encostas, conforme modelo GEO-RIO.  Incluído vistoria em campo, desenhos digitais georreferenciados e cotados da estrutura e registro fotográfico.</t>
  </si>
  <si>
    <t xml:space="preserve">    12,02</t>
  </si>
  <si>
    <t>AD 35 Ensaios Tecnológicos</t>
  </si>
  <si>
    <t>AD 35.05 Ensaios em Betumes e em Misturas Betuminosas</t>
  </si>
  <si>
    <t>Carga das partículas (PMB-565).</t>
  </si>
  <si>
    <t xml:space="preserve">   176,65</t>
  </si>
  <si>
    <t>Penetração à 25°C, 100g, 5s (MB-107).</t>
  </si>
  <si>
    <t xml:space="preserve">   151,42</t>
  </si>
  <si>
    <t xml:space="preserve">   126,18</t>
  </si>
  <si>
    <t>Viscosidade SSF a cada temperatura, para emulsão (PMB-581 a 512).</t>
  </si>
  <si>
    <t xml:space="preserve">   164,03</t>
  </si>
  <si>
    <t>AD 35.10 Ensaios com Cimento Portland</t>
  </si>
  <si>
    <t xml:space="preserve">  3897,56</t>
  </si>
  <si>
    <t>Ensaio químico completo de cimento.</t>
  </si>
  <si>
    <t xml:space="preserve">  2257,22</t>
  </si>
  <si>
    <t>AD 35.15 Ensaios em Concreto</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</si>
  <si>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</si>
  <si>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 xml:space="preserve">    43,30</t>
  </si>
  <si>
    <t>Ensaio de resistência à compressão de corpo de prova cilíndrico (15x30)cm, exclusive o transporte.</t>
  </si>
  <si>
    <t xml:space="preserve">    78,42</t>
  </si>
  <si>
    <t xml:space="preserve">    66,03</t>
  </si>
  <si>
    <t xml:space="preserve">    19,47</t>
  </si>
  <si>
    <t>AD 35.20 Ensaios em Mistura Asfáltica</t>
  </si>
  <si>
    <t>Análise granulométrica após extração do ligante.</t>
  </si>
  <si>
    <t xml:space="preserve">   441,63</t>
  </si>
  <si>
    <t>Determinação, com auxílio de sonda rotativa, da densidade de mistura compactada, por corpo de prova.</t>
  </si>
  <si>
    <t>Determinação da estabilidade e fluência Marshall (DPTM-43/64).</t>
  </si>
  <si>
    <t xml:space="preserve">   290,21</t>
  </si>
  <si>
    <t>Determinação do teor de betume (DBTM-53/63).</t>
  </si>
  <si>
    <t>Fadiga por compressão diametral.</t>
  </si>
  <si>
    <t xml:space="preserve">  5285,54</t>
  </si>
  <si>
    <t>Fadiga por flexão (vigota).</t>
  </si>
  <si>
    <t xml:space="preserve"> 12330,59</t>
  </si>
  <si>
    <t>Módulo resiliente por compressão diametral.</t>
  </si>
  <si>
    <t xml:space="preserve">   810,36</t>
  </si>
  <si>
    <t>Módulo resiliente por flexão (vigota).</t>
  </si>
  <si>
    <t xml:space="preserve">  1692,21</t>
  </si>
  <si>
    <t>Recuperação do ligante (Abson).</t>
  </si>
  <si>
    <t xml:space="preserve">   884,66</t>
  </si>
  <si>
    <t>AD 35.25 Ensaios em Solos e Rochas</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</si>
  <si>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</si>
  <si>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 xml:space="preserve">  2840,45</t>
  </si>
  <si>
    <t>Ensaio para determinação de Módulo de Deformação, coeficiente de Poisson e resistência à compressão, em corpos de prova de rocha, nos diâmetros N até H, excluindo a preparação da amostra, por corpo de prova.</t>
  </si>
  <si>
    <t xml:space="preserve">   410,79</t>
  </si>
  <si>
    <t>Ensaio para determinação da resistência á compressão simples axial, em corpos de prova em rocha, com diâmetro entre N até H, excluindo a preparação da amostra.</t>
  </si>
  <si>
    <t xml:space="preserve">   252,50</t>
  </si>
  <si>
    <t>Ensaio de SPT, com amostrador padrão, durante sondagem rotativa mista, qualquer diâmetro, qualquer profundidade, por ensaio.</t>
  </si>
  <si>
    <t xml:space="preserve">   130,08</t>
  </si>
  <si>
    <t>Preparação de corpos de prova, em rocha, com serra diamantada, incluindo retificação de topo, base e geratriz, nos diâmetros de N até H, por corpo de prova.</t>
  </si>
  <si>
    <t>AD 35.30 Ensaios em Estruturas de Concreto Armado ou Protendido</t>
  </si>
  <si>
    <t>Avaliação da espessura de carbonatação, por ponto, em estruturas de concreto armado ou protendido, através de aspersão de solução de fenolftaleína, inclusive coleta da amostra.</t>
  </si>
  <si>
    <t xml:space="preserve">  6860,70</t>
  </si>
  <si>
    <t>Determinação do índice de vazios, massa específica e capacidade de absorção do concreto, através de corpo de prova retirado em estruturas de concreto armado ou protendido, conforme NBR 9778, inclusive coleta da amostra.</t>
  </si>
  <si>
    <t xml:space="preserve">   972,75</t>
  </si>
  <si>
    <t>Determinação de teor de cloretos, por amostra, em estruturas de concreto armado ou protendido, conforme Norma da ACI-318/31-BR36, inclusive coleta da amostra.</t>
  </si>
  <si>
    <t xml:space="preserve">   527,78</t>
  </si>
  <si>
    <t>Determinação do teor de sulfatos, por amostra, em estruturas de concreto armado ou protendido, conforme boletim n° 25 do IPT, inclusive coleta da amostra.</t>
  </si>
  <si>
    <t>Extração de corpo de prova de concreto, diâmetro de 4", com corte, preparo e ensaios de compressão axial, para determinação da resistência do concreto em estruturas de concreto, armado ou protendido, conforme NBR-7680 e NBR-5739, inclusive coleta da amostra.</t>
  </si>
  <si>
    <t xml:space="preserve">  5533,70</t>
  </si>
  <si>
    <t>Reconstituição do traço de concreto, por amostra, através de corpos de provas retirados em estruturas de concreto armado ou protendido, conforme boletim n° 25 do IPT, inclusive coleta de amostra.</t>
  </si>
  <si>
    <t xml:space="preserve">  2826,00</t>
  </si>
  <si>
    <t>Verificação do potencial de corrosão da armadura (por ensaio, área de 2m2) em estrutura de concreto armado ou protendido, conforme Norma ASTM-C-868/87, inclusive coleta da amostra.</t>
  </si>
  <si>
    <t xml:space="preserve"> 15362,72</t>
  </si>
  <si>
    <t>AD 35.35 Ensaios de Caracterização</t>
  </si>
  <si>
    <t xml:space="preserve">   300,47</t>
  </si>
  <si>
    <t xml:space="preserve">  2246,00</t>
  </si>
  <si>
    <t>Ensaio de amostra de material pétreo.</t>
  </si>
  <si>
    <t xml:space="preserve">   169,64</t>
  </si>
  <si>
    <t>Ensaio de compactação com energia Proctor Intermediário, conforme as recomendações da NBR7182 e da NBR6457.</t>
  </si>
  <si>
    <t xml:space="preserve">   647,72</t>
  </si>
  <si>
    <t>Ensaio de compactação com energia Proctor Modificado, conforme as recomendações da NBR7182 e da NBR6457.</t>
  </si>
  <si>
    <t xml:space="preserve">   754,28</t>
  </si>
  <si>
    <t>Ensaio de compactação com energia Proctor Normal, conforme recomendações da NBR 7182 e NBR 6457.</t>
  </si>
  <si>
    <t xml:space="preserve">   539,77</t>
  </si>
  <si>
    <t>Ensaio de compressão não confinada em amostra natural de solo, conforme recomendações da NBR12770.</t>
  </si>
  <si>
    <t xml:space="preserve">   280,40</t>
  </si>
  <si>
    <t>Ensaio de compressão simples em amostra moldada.</t>
  </si>
  <si>
    <t>Ensaio de palheta ("Vane test") realizado no campo, exclusive perfuração.</t>
  </si>
  <si>
    <t xml:space="preserve">   180,77</t>
  </si>
  <si>
    <t>Ensaio de perda d'água, sondagem rotativa em rocha.</t>
  </si>
  <si>
    <t xml:space="preserve">   167,52</t>
  </si>
  <si>
    <t>Ensaio para determinação do coeficiente de permeabilidade, em amostra argilosa moldada, à carga variável, conforme NBR14545.</t>
  </si>
  <si>
    <t xml:space="preserve">   431,82</t>
  </si>
  <si>
    <t>Ensaio para determinação do coeficiente de permeabilidade, em amostra argilosa natural, à carga variável, conforme NBR14545.</t>
  </si>
  <si>
    <t>Ensaio para determinação de coeficiente de permeabilidade, em amostra granular natural, à carga constante, conforme NBR13292.</t>
  </si>
  <si>
    <t xml:space="preserve">   420,60</t>
  </si>
  <si>
    <t>Ensaio para determinação do Índice Suporte Califórnia (CBR) - 5 pontos - obtido com energia Proctor Intermediário, através de, no mínimo, 5 corpos de prova, conforme recomendação da NBR9895, NBR6457, NBR7182.</t>
  </si>
  <si>
    <t xml:space="preserve">  2264,23</t>
  </si>
  <si>
    <t>Ensaio para determinação do Índice Suporte Califórnia (CBR) - 5 pontos - obtido com energia Proctor Modificado, através de, no mínimo, 5 corpos de prova, conforme recomendação da NBR9895, NBR6457, NBR7182.</t>
  </si>
  <si>
    <t xml:space="preserve">  2372,18</t>
  </si>
  <si>
    <t>Ensaio para determinação do Índice Suporte Califórnia (CBR) - 5 pontos - obtido com energia Proctor Normal, através de, no mínimo, 5 corpos de prova, conforme recomendação da NBR9895, NBR6457, NBR7182.</t>
  </si>
  <si>
    <t xml:space="preserve">  2049,72</t>
  </si>
  <si>
    <t>Ensaio para determinação do Índice Suporte Califórnia (CBR) - 3 pontos - obtido com energia Proctor Intermediário, através de, no mínimo, 5 corpos de prova, conforme recomendação da NBR9895, NBR6457, NBR7182.</t>
  </si>
  <si>
    <t xml:space="preserve">  1402,00</t>
  </si>
  <si>
    <t>Ensaio para determinação do Índice Suporte Califórnia (CBR) - 3 pontos - obtido com energia Proctor Modificado, através de, no mínimo, 5 corpos de prova, conforme recomendação da NBR9895, NBR6457, NBR7182.</t>
  </si>
  <si>
    <t xml:space="preserve">  1509,95</t>
  </si>
  <si>
    <t xml:space="preserve">  2318,91</t>
  </si>
  <si>
    <t xml:space="preserve">  2156,28</t>
  </si>
  <si>
    <t>Ensaio triaxial não drenado em amostra moldada por CP.</t>
  </si>
  <si>
    <t xml:space="preserve">   916,91</t>
  </si>
  <si>
    <t>Ensaio triaxial não drenado em amostra natural por CP.</t>
  </si>
  <si>
    <t xml:space="preserve">   808,95</t>
  </si>
  <si>
    <t>AD 40 Mão-de-Obra</t>
  </si>
  <si>
    <t>AD 40.05 Mão-de-Obra da Administração Local</t>
  </si>
  <si>
    <t xml:space="preserve">    19,18</t>
  </si>
  <si>
    <t xml:space="preserve">    30,48</t>
  </si>
  <si>
    <t xml:space="preserve">    23,58</t>
  </si>
  <si>
    <t xml:space="preserve">    18,83</t>
  </si>
  <si>
    <t>Auxiliar de escritório (inclusive encargos sociais).</t>
  </si>
  <si>
    <t>Técnico de nível médio (inclusive encargos sociais).</t>
  </si>
  <si>
    <t xml:space="preserve">    20,83</t>
  </si>
  <si>
    <t>Auxiliar de topografia - serviços de campo (inclusive encargos sociais).</t>
  </si>
  <si>
    <t xml:space="preserve">    26,89</t>
  </si>
  <si>
    <t>Biólogo na área de Meio Ambiente (inclusive encargos sociais).</t>
  </si>
  <si>
    <t xml:space="preserve">    38,20</t>
  </si>
  <si>
    <t>Chefe de escritório (inclusive encargos sociais).</t>
  </si>
  <si>
    <t xml:space="preserve">    41,12</t>
  </si>
  <si>
    <t xml:space="preserve">    31,88</t>
  </si>
  <si>
    <t xml:space="preserve">    18,54</t>
  </si>
  <si>
    <t xml:space="preserve">    36,65</t>
  </si>
  <si>
    <t xml:space="preserve">    43,27</t>
  </si>
  <si>
    <t>Engenheiro, arquiteto ou geólogo jr (inclusive encargos sociais).</t>
  </si>
  <si>
    <t xml:space="preserve">   122,97</t>
  </si>
  <si>
    <t xml:space="preserve">   191,28</t>
  </si>
  <si>
    <t>Engenheiro,  arquiteto ou geólogo sênior (inclusive encargos sociais).</t>
  </si>
  <si>
    <t xml:space="preserve">   273,26</t>
  </si>
  <si>
    <t>Engenheiro de segurança do trabalho (inclusive encargos sociais).</t>
  </si>
  <si>
    <t xml:space="preserve">   126,66</t>
  </si>
  <si>
    <t>Escriturário (inclusive encargos sociais).</t>
  </si>
  <si>
    <t xml:space="preserve">    27,71</t>
  </si>
  <si>
    <t>Estagiário (inclusive encargos sociais).</t>
  </si>
  <si>
    <t xml:space="preserve">     7,33</t>
  </si>
  <si>
    <t>Médico do trabalho (inclusive encargos sociais).</t>
  </si>
  <si>
    <t xml:space="preserve">    81,92</t>
  </si>
  <si>
    <t xml:space="preserve">    60,61</t>
  </si>
  <si>
    <t>Motorista de caminhão e carreta (inclusive encargos sociais).</t>
  </si>
  <si>
    <t xml:space="preserve">    17,77</t>
  </si>
  <si>
    <t>Motorista de veículo leve de serviço (inclusive encargos sociais).</t>
  </si>
  <si>
    <t xml:space="preserve">    15,24</t>
  </si>
  <si>
    <t xml:space="preserve">    21,88</t>
  </si>
  <si>
    <t xml:space="preserve">    18,26</t>
  </si>
  <si>
    <t xml:space="preserve">    27,88</t>
  </si>
  <si>
    <t>Secretária (inclusive encargos sociais).</t>
  </si>
  <si>
    <t>Supervisor de tráfego, com todo o seu EPI, colete, capa, boné, apito, (inclusive encargos sociais).</t>
  </si>
  <si>
    <t xml:space="preserve">    54,08</t>
  </si>
  <si>
    <t>Técnico em eletrônica ou eletrotécnica (inclusive encargos sociais).</t>
  </si>
  <si>
    <t xml:space="preserve">    30,71</t>
  </si>
  <si>
    <t>Técnico de segurança do trabalho (inclusive encargos sociais).</t>
  </si>
  <si>
    <t xml:space="preserve">    34,41</t>
  </si>
  <si>
    <t>Topógrafo A - serviços de campo e escritório, com responsabilidade de dirigí-los (inclusive encargos sociais).</t>
  </si>
  <si>
    <t xml:space="preserve">    44,13</t>
  </si>
  <si>
    <t xml:space="preserve">    19,62</t>
  </si>
  <si>
    <t>AL 05 Alvenaria</t>
  </si>
  <si>
    <t>AL 05.03 Alvenaria de Pedra Natural Bruta (seca) - Paredes</t>
  </si>
  <si>
    <t>Alvenaria de pedra seca em elevação, de uma face, feita com blocos de dimensões aproximadas de (30x30x30)cm até (40x40x40)cm, até 3m de altura.</t>
  </si>
  <si>
    <t xml:space="preserve">   282,59</t>
  </si>
  <si>
    <t>AL 05.05 Alvenaria de Pedra Natural Aparelhada (argamassada)</t>
  </si>
  <si>
    <t>Alvenaria de pedra em elevação, de uma face, feita com blocos de dimensões aproximadas de (30x30x30)cm até (40x40x40)cm, assentes com argamassa de cimento, saibro e areia 1:2:3, juntas simples, até 1,50m de altura.</t>
  </si>
  <si>
    <t xml:space="preserve">   463,41</t>
  </si>
  <si>
    <t>Alvenaria de pedra em elevação, de uma face, feita com blocos de  pedra-de-mão, assentes com argamassa de cimento, saibro e areia, traço 1:2:3, até 1,50m de altura, sendo a espessura até 0,35m.</t>
  </si>
  <si>
    <t xml:space="preserve">   738,41</t>
  </si>
  <si>
    <t>Alvenaria de pedra em elevação, de uma face, feita com blocos de dimensões aproximadas de (30x30x30)cm até (40x40x40)cm, assentes com argamassa de cimento, saibro e areia 1:2:3, juntas simples, acima de 1,50 até 3m de altura.</t>
  </si>
  <si>
    <t xml:space="preserve">   814,94</t>
  </si>
  <si>
    <t>Alvenaria de pedra em elevação, de 2 faces, feita com blocos de pedra-de-mão, assentes com argamassa de cimento, saibro e areia no traço 1:2:3, até 1,50m de altura, sendo espessura até 0,35m.</t>
  </si>
  <si>
    <t xml:space="preserve">  1000,83</t>
  </si>
  <si>
    <t>Alvenaria de pedra em elevação, de 2 faces, feita com blocos de  pedra-de-mão, assentes com argamassa de cimento, saibro e areia no traço 1:2:3, acima de 1,50 até 3m de altura, sendo espessura até 0,35m.</t>
  </si>
  <si>
    <t xml:space="preserve">  1191,71</t>
  </si>
  <si>
    <t>Junta relevo, em alvenaria de pedra em elevação, de 1 face, feita com blocos de dimensões aproximadas de (30x30x30)cm até (40x40x40)cm, com argamassa de cimento, cal e areia fina, no traço 1:3:5.</t>
  </si>
  <si>
    <t xml:space="preserve">    80,67</t>
  </si>
  <si>
    <t>AL 05.10 Alvenaria de Tijolos Cerâmicos Maciços - Paredes</t>
  </si>
  <si>
    <t>Alvenaria de tijolo maciço (7x10x20)cm, com argamassa de cimento e saibro no traço 1:6, em paredes de meia vez (0,10m), de superfície corrida, até 1,50m de altura, e medida pela área real.</t>
  </si>
  <si>
    <t xml:space="preserve">   121,13</t>
  </si>
  <si>
    <t>Alvenaria de tijolo maciço (7x10x20)cm, com argamassa de cimento e saibro no traço 1:6, em paredes de meia vez (0,10m), de superfície corrida, até 3m de altura, e medida pela área real.</t>
  </si>
  <si>
    <t xml:space="preserve">   124,18</t>
  </si>
  <si>
    <t>Alvenaria de tijolo maciço (7x10x20)cm, com argamassa de cimento e saibro no traço 1:6, em paredes de meia vez (0,10m), de superfície corrida, de 3m a 4,50m de altura, e medida pela área real.</t>
  </si>
  <si>
    <t xml:space="preserve">   159,94</t>
  </si>
  <si>
    <t>Alvenaria de tijolo maciço (7x10x20)cm, com argamassa de cimento e saibro no traço 1:6, em paredes com vãos ou arestas, de meia vez (0,10m), até 3m  de altura, e medida pela área real.</t>
  </si>
  <si>
    <t xml:space="preserve">   133,84</t>
  </si>
  <si>
    <t>Alvenaria de tijolo maciço (7x10x20)cm, com argamassa de cimento e saibro no traço 1:6, em paredes com vãos ou arestas, de meia vez (0,10m), de 3m a 4,50m de altura, e medida pela área real.</t>
  </si>
  <si>
    <t xml:space="preserve">   179,45</t>
  </si>
  <si>
    <t>Alvenaria de tijolo maciço (7x10x20)cm, com argamassa de cimento e saibro no traço 1:6, em paredes de 1 vez (0,20m), de superfície corrida, até 1,50m de altura, e medida pela área real.</t>
  </si>
  <si>
    <t xml:space="preserve">   235,31</t>
  </si>
  <si>
    <t>Alvenaria de tijolo maciço (7x10x20)cm, com argamassa de cimento e saibro no traço 1:6, em paredes de 1 vez (0,20m), de superfície corrida, até 3m de altura, e medida pela área real.</t>
  </si>
  <si>
    <t xml:space="preserve">   239,90</t>
  </si>
  <si>
    <t>Alvenaria de tijolo maciço (7x10x20)cm, com argamassa de cimento e saibro no traço 1:6, em paredes com vãos ou arestas, de 1 vez (0,20m), até 3m de altura, e medida pela área real.</t>
  </si>
  <si>
    <t xml:space="preserve">   264,90</t>
  </si>
  <si>
    <t>Alvenaria de tijolo maciço (7x10x20)cm, com argamassa de cimento e saibro no traço 1:6, em paredes de 1 vez (0,20m), de superfície corrida, de 3m a 4,50m de altura, e medida pela área real.</t>
  </si>
  <si>
    <t xml:space="preserve">   307,49</t>
  </si>
  <si>
    <t>Alvenaria de tijolo maciço (7x10x20)cm, com argamassa de cimento e saibro no traço 1:6, em paredes com vãos ou arestas, de 1 vez (0,20m), de 3m a 4,50m de altura, e medida pela área real.</t>
  </si>
  <si>
    <t xml:space="preserve">   343,40</t>
  </si>
  <si>
    <t>AL 05.15 Alvenaria de Tijolos Cerâmicos Maciços - Caixas Enterradas</t>
  </si>
  <si>
    <t>Alvenaria para caixas enterradas, até 0,80m de profundidade, de tijolo maciço (7x10x20)cm, com argamassa de cimento, saibro e areia no traço 1:2:2 e parede de meia vez.</t>
  </si>
  <si>
    <t xml:space="preserve">   135,67</t>
  </si>
  <si>
    <t>Alvenaria para caixas enterradas, até 0,80m de profundidade, de tijolo maciço (7x10x20)cm, com argamassa de cimento, saibro e areia no traço 1:2:2 e parede de 1 vez (19cm).</t>
  </si>
  <si>
    <t xml:space="preserve">   268,78</t>
  </si>
  <si>
    <t>Alvenaria para caixas enterradas, de 0,80m a 1,60m de profundidade, de tijolo maciço (7x10x20)cm, com argamassa de cimento, saibro e areia no traço 1:2:2 e parede de 1 vez e meia (29cm).</t>
  </si>
  <si>
    <t xml:space="preserve">   365,46</t>
  </si>
  <si>
    <t>AL 05.20 Alvenaria de Blocos Cerâmicos Vazados (vedação)</t>
  </si>
  <si>
    <t>Alvenaria de tijolo (10x20x20)cm,de furos redondos, com argamassa de cimento e saibro no traço 1:8, em parede de meia vez (0,10m), de superfície corrida, até 1,50m de altura, e medida pela área real.</t>
  </si>
  <si>
    <t xml:space="preserve">    73,21</t>
  </si>
  <si>
    <t>Alvenaria de tijolo (10x20x20)cm, de furos redondos, com argamassa de cimento e saibro no traço 1:8, em parede de meia vez (0,10m), de superfície corrida, até 3m de altura, e medida pela área real.</t>
  </si>
  <si>
    <t xml:space="preserve">    75,69</t>
  </si>
  <si>
    <t>Alvenaria de tijolo (10x20x20)cm, de furos redondos, com argamassa de cimento e saibro no traço 1:8, em paredes de meia vez (0,10m), de superfície corrida, de 3m a 4,50m de altura, e medida pela área real.</t>
  </si>
  <si>
    <t xml:space="preserve">   106,75</t>
  </si>
  <si>
    <t>Alvenaria de tijolo (10x20x20)cm, de furos redondos, com argamassa de cimento e saibro no traço 1:8, em parede com vãos ou arestas (0,10m), até 3m de altura, e medida pela área real.</t>
  </si>
  <si>
    <t xml:space="preserve">    84,18</t>
  </si>
  <si>
    <t>Alvenaria de tijolo (10x20x20)cm, de furos redondos, com argamassa de cimento e saibro no traço 1:8, em paredes com vãos ou arestas de meia vez (0,10m), de 3m a 4,50m de altura, e medida pela área real.</t>
  </si>
  <si>
    <t xml:space="preserve">   123,46</t>
  </si>
  <si>
    <t>Alvenaria de tijolo (10x20x30)cm, de furos redondos, com argamassa de cimento e saibro no traço 1:8, em paredes de meia vez (0,10m), de superfície corrida, até 1,50m de altura, e medida pela área real.</t>
  </si>
  <si>
    <t xml:space="preserve">    63,24</t>
  </si>
  <si>
    <t>Alvenaria de tijolo (10x20x30)cm, de furos redondos, com argamassa de cimento e saibro no traço 1:8, em paredes de meia vez (0,10m), de superfície corrida, até 3m de altura, e medida pela área real.</t>
  </si>
  <si>
    <t xml:space="preserve">    64,67</t>
  </si>
  <si>
    <t>Alvenaria de tijolo (10x20x30)cm, de furos redondos, com argamassa de cimento e saibro no traço 1:8, em paredes de meia vez (0,10m), de superfície corrida de 3m a 4,50m de altura, e medida pela área real.</t>
  </si>
  <si>
    <t xml:space="preserve">    86,36</t>
  </si>
  <si>
    <t>Alvenaria de tijolo (10x20x30)cm, de furos redondos, com argamassa de cimento e saibro no traço 1:8, em paredes com vãos ou arestas (0,10m), até 3m de altura, e medida pela área real.</t>
  </si>
  <si>
    <t xml:space="preserve">    72,00</t>
  </si>
  <si>
    <t>Alvenaria de tijolo (10x20x30)cm, de furos redondos, com argamassa de cimento e saibro no traço 1:8, em paredes com vãos ou arestas de meia vez (0,10m), de 3m a 4,50m de altura, e medida pela área real.</t>
  </si>
  <si>
    <t xml:space="preserve">    74,85</t>
  </si>
  <si>
    <t>Alvenaria de tijolo (10x20x20)cm, de furos redondos, com argamassa de cimento e saibro no traço 1:8, em paredes de 1 vez (0,20m), de superfície corrida, até 1,50m de altura, e medida pela área real.</t>
  </si>
  <si>
    <t xml:space="preserve">   147,03</t>
  </si>
  <si>
    <t>Alvenaria de tijolo (10x20x20)cm, de furos redondos, com argamassa de cimento e saibro no traço 1:8, em paredes de 1 vez (0,20m), de superfície corrida, até 3m de altura, e medida pela área real.</t>
  </si>
  <si>
    <t xml:space="preserve">   150,85</t>
  </si>
  <si>
    <t>Alvenaria de tijolo (10x20x20)cm, de furos redondos, com argamassa de cimento e saibro no traço 1:8, em parede com vãos ou arestas (0,20m), até 3m de altura, e medida pela área real.</t>
  </si>
  <si>
    <t xml:space="preserve">   168,99</t>
  </si>
  <si>
    <t>Alvenaria de tijolo (10x20x20)cm, de furos redondos, com argamassa de cimento e saibro no traço 1:8, em parede com vãos ou arestas (0,20m), de 3m a 4,50m de altura, e medida pela área real.</t>
  </si>
  <si>
    <t xml:space="preserve">   235,53</t>
  </si>
  <si>
    <t>Alvenaria de tijolo (10x20x30)cm, de furos redondos, com argamassa de cimento e saibro no traço 1:8, em paredes de 1 vez (0,20m), de superfície corrida, até 1,50m de altura, e medida pela área real.</t>
  </si>
  <si>
    <t xml:space="preserve">   125,89</t>
  </si>
  <si>
    <t>Alvenaria de tijolo (10x20x30)cm, de furos redondos, com argamassa de cimento e saibro no traço 1:8, em paredes de 1 vez (0,20m), de superfície corrida, até 3m de altura, e medida pela área real.</t>
  </si>
  <si>
    <t xml:space="preserve">   128,95</t>
  </si>
  <si>
    <t>Alvenaria de tijolo (10x20x30)cm, de furos redondos, com argamassa de cimento e saibro no traço 1:8, em paredes com vãos ou arestas (0,20m), até 3m de altura, e medida pela área real.</t>
  </si>
  <si>
    <t xml:space="preserve">   139,52</t>
  </si>
  <si>
    <t>Alvenaria de tijolo (10x20x30)cm, de furos redondos, com argamassa de cimento e saibro no traço 1:8, em paredes corridas de 1 vez (0,20m), de 3m a 4,50m de altura, e medida pela área real.</t>
  </si>
  <si>
    <t xml:space="preserve">   165,68</t>
  </si>
  <si>
    <t>Alvenaria de tijolo (10x20x30)cm, de furos redondos, com argamassa de cimento e saibro no traço 1:8, em paredes com vãos ou arestas de 1 vez (0,20m), de 3m a 4,50m de altura, e medida pela área real.</t>
  </si>
  <si>
    <t xml:space="preserve">   186,27</t>
  </si>
  <si>
    <t>AL 05.23 Alvenaria de Blocos Cerâmicos Vazados (estrutural)</t>
  </si>
  <si>
    <t>Alvenaria estrutural de tijolo cerâmico (14x19x29)cm, aparentes, espessura de 14cm, para superfícies com vãos e arestas.  Fornecimento e assentamento.</t>
  </si>
  <si>
    <t xml:space="preserve">   114,61</t>
  </si>
  <si>
    <t>Alvenaria estrutural de tijolo cerâmico tipo "L" (14x19x29)cm, aparentes, espessura de 14cm, para cintas e vergas de amarração.  Fornecimento e assentamento.</t>
  </si>
  <si>
    <t xml:space="preserve">    30,49</t>
  </si>
  <si>
    <t>Alvenaria estrutural de tijolo cerâmico tipo "U" (14x19x29)cm, aparentes, espessura de 14cm, para cintas e vergas de amarração.  Fornecimento e assentamento.</t>
  </si>
  <si>
    <t xml:space="preserve">    34,98</t>
  </si>
  <si>
    <t>AL 05.25 Alvenaria de Blocos de Concreto (vedação)</t>
  </si>
  <si>
    <t>Alvenaria de blocos de concreto (10x20x40)cm, com argamassa de cimento e areia no traço 1:8, em paredes corridas de 0,10m de espessura, até 3m de altura, e medida pela área real.</t>
  </si>
  <si>
    <t xml:space="preserve">    70,25</t>
  </si>
  <si>
    <t>Alvenaria de blocos de concreto (10x20x40)cm, com argamassa de cimento e areia no traço 1:8, em paredes corridas de 0,10m de espessura, de 3m a 4,50m de altura, e medida pela área real.</t>
  </si>
  <si>
    <t xml:space="preserve">   101,28</t>
  </si>
  <si>
    <t>Alvenaria de blocos de concreto (10x20x40)cm, com argamassa de cimento e areia, no traço 1:8, em paredes com vãos e arestas de meia vez (0,10m), até 3m de altura, e medida pela área real.</t>
  </si>
  <si>
    <t xml:space="preserve">    84,84</t>
  </si>
  <si>
    <t>Alvenaria de blocos de concreto (10x20x40)cm, com argamassa de cimento e areia no traço 1:8, em paredes com vãos e arestas de meia vez (0,10m),de 3m a 4,50m de altura, e medida pela área real.</t>
  </si>
  <si>
    <t xml:space="preserve">   108,70</t>
  </si>
  <si>
    <t>Alvenaria de blocos de concreto (15x20x40)cm, em paredes de 0,15m de espessura, com argamassa de cimento e areia no traço 1:4 (em volume), no assentamento e no preenchimento dos vazios dos blocos, até 1,50m de altura e medida pela área real.</t>
  </si>
  <si>
    <t xml:space="preserve">   145,70</t>
  </si>
  <si>
    <t>Alvenaria de blocos de concreto (15x20x40)cm, com argamassa de cimento e areia no traço 1:8, em paredes de 0,15m de espessura, de superfície corrida, e medida pela área real.</t>
  </si>
  <si>
    <t xml:space="preserve">    79,09</t>
  </si>
  <si>
    <t>Alvenaria de blocos de concreto (10x20x40)cm, com argamassa de cimento e areia no traço 1:8, em paredes corridas de 0,20m de espessura, até 3m de altura, e medida pela área real.</t>
  </si>
  <si>
    <t xml:space="preserve">   142,54</t>
  </si>
  <si>
    <t>Alvenaria de blocos de concreto (10x20x40)cm, com argamassa de cimento e areia no traço 1:8, em paredes corridas de 0,20m de espessura, de 3m a 4,50m de altura, e medida pela área real.</t>
  </si>
  <si>
    <t xml:space="preserve">   156,85</t>
  </si>
  <si>
    <t>Alvenaria de blocos de concreto (10x20x40)cm, com argamassa de cimento e areia no traço 1:8, em paredes com vãos ou arestas de 0,20m de espessura, até 3m de altura, e medida pela área real.</t>
  </si>
  <si>
    <t xml:space="preserve">   154,73</t>
  </si>
  <si>
    <t>Alvenaria de blocos de concreto (10x20x40)cm, com argamassa de cimento e areia no traço 1:8, em paredes com vãos ou arestas de 0,20m de espessura, de 3m a 4,50m de altura, e medida pela área real.</t>
  </si>
  <si>
    <t xml:space="preserve">   176,21</t>
  </si>
  <si>
    <t>Alvenaria de blocos de concreto (20x20x40)cm, com argamassa de cimento e areia no traço 1:6, em paredes de 0,20m de espessura, de superfície corrida, até 3m de altura, e medida pela área real.</t>
  </si>
  <si>
    <t xml:space="preserve">   116,79</t>
  </si>
  <si>
    <t>Alvenaria de blocos de concreto (20x20x40)cm, com argamassa de cimento e areia no traço 1:6, em paredes corridas de 0,20m de espessura, de 3m a 4,50m de altura, e medida pela área real.</t>
  </si>
  <si>
    <t xml:space="preserve">   135,89</t>
  </si>
  <si>
    <t>AL 05.27 Alvenaria de Blocos de Concreto (estrutural)</t>
  </si>
  <si>
    <t>Alvenaria de blocos de concreto estrutural (15x20x40)cm, com argamassa de cimento e areia no traço 1:8, em paredes com vãos de meia vez (0,15m), até 3m de altura, e medida pela área real.</t>
  </si>
  <si>
    <t xml:space="preserve">    89,92</t>
  </si>
  <si>
    <t>AL 05.29 Alvenaria de Blocos de Concreto Celular</t>
  </si>
  <si>
    <t>Alvenaria de blocos de concreto celular (10x30x60)cm, com argamassa de cimento, cal hidratada e areia fina no traço 1:3:5, em paredes de 10cm de espessura e medida pela área real.</t>
  </si>
  <si>
    <t xml:space="preserve">   120,41</t>
  </si>
  <si>
    <t>AL 05.30 Alvenaria de Blocos Vazados (cobogó)</t>
  </si>
  <si>
    <t>Parede de blocos vazados (cobogó), em tijolos cerâmicos (10x10x10)cm, assentes com argamassa de cimento e areia no traço 1:4, levando um vergalhão de 5,0mm em cada junta, preso nas extremidades à estrutura ou alvenaria existente. Fornecimento e assentamento.</t>
  </si>
  <si>
    <t xml:space="preserve">   348,13</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</si>
  <si>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</si>
  <si>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 xml:space="preserve">   293,04</t>
  </si>
  <si>
    <t>Parede de elementos vazados (cobogó), em placas de concreto modelo 22-B, Neo-Rex ou similar, medindo: (33x33x10)cm, assentes com argamassa de cimento e areia, no traço 1:4.  Fornecimento e assentamento.</t>
  </si>
  <si>
    <t xml:space="preserve">   321,70</t>
  </si>
  <si>
    <t>Paredes de veneziana de concreto, em tijolos tipo Neo-Rex nº 59 (39x10x10)cm ou similar, assentes com argamassa de cimento e aeia no traço 1:4.  Fornecimento e assentamento.</t>
  </si>
  <si>
    <t xml:space="preserve">   332,91</t>
  </si>
  <si>
    <t>AL 05.35 Alvenaria de Blocos de Vidro</t>
  </si>
  <si>
    <t>Alvenaria de blocos de vidro nacional, tipo veneziana (19x8x9,5)cm, assentes com argamassa de cimento, cal e areia fina, no traço 1:3:5.  Fornecimento e assentamento.</t>
  </si>
  <si>
    <t xml:space="preserve">  1191,18</t>
  </si>
  <si>
    <t>Alvenaria de blocos de vidro nacional, canelado (20x20x10)cm, assentes com argamassa de cimento, cal e areia fina, no traço 1:3:5. Fornecimento e assentamento.</t>
  </si>
  <si>
    <t xml:space="preserve">   649,39</t>
  </si>
  <si>
    <t>Alvenaria de blocos de vidro nacional, incolor (20x20x10)cm, padrão Rio-Cidade, assentes com silicone. Fornecimento e assentamento.</t>
  </si>
  <si>
    <t xml:space="preserve">    51,54</t>
  </si>
  <si>
    <t>AL 10 Divisórias</t>
  </si>
  <si>
    <t>AL 10.05 Paredes Divisórias</t>
  </si>
  <si>
    <t>Divisória de madeira de dupla face, construída com chapas de compensado de 6mm, estruturada internamente com sarrafos de madeira serrada de (2,5 x 5)cm, com utilização de 2 vezes, exclusive pintura.  Fornecimento e colocação.</t>
  </si>
  <si>
    <t xml:space="preserve">    73,16</t>
  </si>
  <si>
    <t>Painel de madeira face única, construído com chapa de compensado com 10mm, estruturada com sarrafos de madeira serrada de (2,5 x 5)cm, com utilização de 2 vezes, exclusive pintura.  Fornecimento e colocação.</t>
  </si>
  <si>
    <t xml:space="preserve">    61,26</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</si>
  <si>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</si>
  <si>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 xml:space="preserve">   137,48</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</si>
  <si>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</si>
  <si>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 xml:space="preserve">   141,98</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</si>
  <si>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</si>
  <si>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 xml:space="preserve">   321,62</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</si>
  <si>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</si>
  <si>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 xml:space="preserve">   399,80</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</si>
  <si>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</si>
  <si>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 xml:space="preserve">   147,11</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</si>
  <si>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</si>
  <si>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 xml:space="preserve">   199,16</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</si>
  <si>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</si>
  <si>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 xml:space="preserve">   338,50</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</si>
  <si>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</si>
  <si>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 xml:space="preserve">   295,03</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</si>
  <si>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</si>
  <si>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</si>
  <si>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 xml:space="preserve">   156,14</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</si>
  <si>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</si>
  <si>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 xml:space="preserve">   376,83</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</si>
  <si>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</si>
  <si>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 xml:space="preserve">   357,78</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</si>
  <si>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</si>
  <si>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 xml:space="preserve">   247,52</t>
  </si>
  <si>
    <t>Painel de acabamento para cabines e palcos, construído com pano de polipropileno, gramatura 60, com largura de 1,40m, em cor, estruturado com madeira serrada de (2 x 5)cm .  Fornecimento e colocação.</t>
  </si>
  <si>
    <t xml:space="preserve">    27,41</t>
  </si>
  <si>
    <t>Painel divisório com (3,0x0,5x0,1)m, de concreto celular autoclavado, conforme DIN 4223, com densidade nominal de 725Kg/m3, resistência mínima de ruptura de 45Kg/m2 e armadura CA-60 eletrosoldada , Sical ou similar.  Fornecimento e instalação.</t>
  </si>
  <si>
    <t xml:space="preserve">   229,46</t>
  </si>
  <si>
    <t>Parede divisória em Painel Wall Eternit ou similar, fixado em perfil guia no piso ou teto e perfil "H" montante em chapa perfilada de aço zincado.  Fornecimento e colocação.</t>
  </si>
  <si>
    <t xml:space="preserve">   300,85</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</si>
  <si>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</si>
  <si>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 xml:space="preserve">   595,70</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</si>
  <si>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</si>
  <si>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 xml:space="preserve">   445,15</t>
  </si>
  <si>
    <t>AL 10.10 Paredes Divisórias para Sanitários e Banheiros</t>
  </si>
  <si>
    <t>Parede divisória para sanitários, em placa de Mármore Branco Nacional, com 3cm de espessura, polida nas 2 faces, apoiada no piso e parede, exclusive fornecimento das ferragens de fixação do mármore, portas e suas ferragens. Fornecimento e colocação.</t>
  </si>
  <si>
    <t xml:space="preserve">   438,30</t>
  </si>
  <si>
    <t>Parede divisória para sanitários, de placa de Mármore Branco Cintilante, com de 3cm de espessura, polida nas faces apoiada no piso e parede, exclusive fornecimento das ferragens de fixação de mármore, portas e suas ferragens. Fornecimento e colocação.</t>
  </si>
  <si>
    <t xml:space="preserve">  2076,30</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</si>
  <si>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</si>
  <si>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 xml:space="preserve">   217,59</t>
  </si>
  <si>
    <t>Parede, em placa de concreto armado fck=15MPa, com 5cm de espessura, chumbadas no piso e fixada na parede em 3 pontos, por estribos previamente deixados na furação da placa. Fornecimento e colocação.</t>
  </si>
  <si>
    <t xml:space="preserve">   236,43</t>
  </si>
  <si>
    <t>AL 10.15 Paredes Divisórias de Gesso</t>
  </si>
  <si>
    <t>Parede interna, de gesso acartonado, constituído por 2 painéis de 12,5mm, estruturado em perfilados metálicos de 75mm, com espessura de 100mm e pé direito máximo de 3,50m, Lafarge - Gypsum ou similar.  Fornecimento e colocação.</t>
  </si>
  <si>
    <t xml:space="preserve">   260,44</t>
  </si>
  <si>
    <t>AP 05 Aparelhos Hidro-Sanitários</t>
  </si>
  <si>
    <t>AP 05.05 Aparelhos de Louça</t>
  </si>
  <si>
    <t>Cabide de louça, de 4"x2", na cor branca, Celite ou similar.  Fornecimento e colocação.</t>
  </si>
  <si>
    <t xml:space="preserve">    55,98</t>
  </si>
  <si>
    <t>Cuba de louça, de (49x36)cm, para lavatório, na cor branca.  Fornecimento.</t>
  </si>
  <si>
    <t xml:space="preserve">    57,68</t>
  </si>
  <si>
    <t>Cuba de louça, de (49x36)cm,  para lavatório, na cor branca, torneira de 1/2", válvula de PVC rígido de 1"x2 3/8" e sifão de PVC rígido de 1"x1 1/2".  Fornecimento e colocação.</t>
  </si>
  <si>
    <t xml:space="preserve">   195,90</t>
  </si>
  <si>
    <t>Lavatório, de (42x30)cm, na cor branca, torneira de 1/2", válvula, sifão de PVC rígido e rabicho de plástico.  Fornecimento.</t>
  </si>
  <si>
    <t xml:space="preserve">   261,80</t>
  </si>
  <si>
    <t>Lavatório L911, na cor branca, de (42x30)cm, Deca ou similar.  Fornecimento.</t>
  </si>
  <si>
    <t xml:space="preserve">   169,70</t>
  </si>
  <si>
    <t>Lavatório, na cor branca, de (45x33)cm, sifão de 1"x1 1/4", torneira de 1/2" com arejador, válvula e rabicho de plástico.  Fornecimento.</t>
  </si>
  <si>
    <t xml:space="preserve">   702,56</t>
  </si>
  <si>
    <t>Lavatório, de (45x33)cm, na cor branca, referência 001905, Celite ou similar, com fixação.  Fornecimento.</t>
  </si>
  <si>
    <t xml:space="preserve">   268,10</t>
  </si>
  <si>
    <t>Lavatório, na cor branca, de (52x43)cm, fixação, sifão de 1"x1 1/4", aparelho  com válvula simples, arrejador e rabicho cromado de 1/2".  Fornecimento.</t>
  </si>
  <si>
    <t xml:space="preserve">   839,58</t>
  </si>
  <si>
    <t>Lavatório de embutir, na cor branca, linha ovalada, referência 13310103-6, Ideal Standard ou similar.  Fornecimento.</t>
  </si>
  <si>
    <t>Mictório, com sifão integrado, na cor branca.  Fornecimento.</t>
  </si>
  <si>
    <t xml:space="preserve">   387,03</t>
  </si>
  <si>
    <t>Papeleira de louça, de (15 x 15)cm, com rolete de plástico, na cor branca.  Fornecimento e colocação.</t>
  </si>
  <si>
    <t xml:space="preserve">    66,87</t>
  </si>
  <si>
    <t>Porta-toalha de plástico, de 24", com consolos de louça, na cor branca.  Fornecimento e colocação.</t>
  </si>
  <si>
    <t xml:space="preserve">    72,33</t>
  </si>
  <si>
    <t>Tanque de louça, de (63x55)cm, coluna e fixação.  Fornecimento.</t>
  </si>
  <si>
    <t xml:space="preserve">   671,21</t>
  </si>
  <si>
    <t>Vaso sifonado, na cor branca, válvula de descarga luxo,  de 1 1/2", assento plástico.  Fornecimento.</t>
  </si>
  <si>
    <t xml:space="preserve">   535,49</t>
  </si>
  <si>
    <t>Vaso sifonado, na cor branca.  Fornecimento.</t>
  </si>
  <si>
    <t xml:space="preserve">   154,01</t>
  </si>
  <si>
    <t>Vaso sifonado, na cor branca, com assento plástico tipo popular e caixa de descarga plástica externa.  Fornecimento.</t>
  </si>
  <si>
    <t xml:space="preserve">   231,80</t>
  </si>
  <si>
    <t>Vaso sifonado, linha Azaléia, na cor branca, Celite ou similar, e caixa de descarga de louça acoplada.  Fornecimento.</t>
  </si>
  <si>
    <t xml:space="preserve">   298,80</t>
  </si>
  <si>
    <t>Vaso sifonado, infantil, na cor branca.  Fornecimento.</t>
  </si>
  <si>
    <t xml:space="preserve">   328,07</t>
  </si>
  <si>
    <t>Vaso sanitário infantil, na cor branca, com fixação.  Fornecimento e assentamento.</t>
  </si>
  <si>
    <t xml:space="preserve">   990,68</t>
  </si>
  <si>
    <t>AP 05.07 Aparelhos Hidro-Sanitários para Deficientes Físicos</t>
  </si>
  <si>
    <t>Assento especial para bacia sanitária para deficiente físico, cor gelo, linha Vogue Plus Conforto, referência AP52, da Deca ou similar.  Fornecimento.</t>
  </si>
  <si>
    <t xml:space="preserve">  1351,44</t>
  </si>
  <si>
    <t>Bacia sanitária para deficiente físico, cor gelo, linha Vogue Plus Conforto, referência P51, da Deca ou similar.  Fornecimento.</t>
  </si>
  <si>
    <t xml:space="preserve">   951,40</t>
  </si>
  <si>
    <t>Lavatório de louça com coluna, para deficiente físico, cor gelo, linha Vogue Plus Conforto, referência L51, dimensões 55x47 cm, da Deca ou similar, coluna de louça universal referência C1, da Deca ou similar.  Fornecimento.</t>
  </si>
  <si>
    <t xml:space="preserve">   670,89</t>
  </si>
  <si>
    <t>AP 05.10 Aparelhos de Aço Inoxidável</t>
  </si>
  <si>
    <t>Banca seca de aço inoxidável com 0,55m de largura, até 3m de comprimento, em chapa  18-304, sobre apoios de alvenaria de meia vez e verga de concreto, sem revestimento.  Fornecimento e colocação.</t>
  </si>
  <si>
    <t xml:space="preserve">  1361,16</t>
  </si>
  <si>
    <t>Banca de aço inoxidável de (2x0,55)m, em chapa 18-304, com 1 cuba de (500x400x200)mm, em chapa 20-304, válvula americana, sifão de 1 1/2"x1 1/2", sobre apoios de alvenaria de meia vez e verga de concreto, sem revestimento; exclusive torneira.  Fornecimento e colocação.</t>
  </si>
  <si>
    <t xml:space="preserve">  2532,57</t>
  </si>
  <si>
    <t>Banca de aço inoxidável de (2x0,55)m, em chapa 18-304, com 2 cubas de (500x400x200)mm, em chapa 20-304, 2 válvulas americana, 2 sifões de 1 1/2"x1 1/2", sobre apoios de alvenaria de meia vez e verga de concreto, sem revestimento; exclusive torneira.  Fornecimento e colocação.</t>
  </si>
  <si>
    <t xml:space="preserve">  2542,29</t>
  </si>
  <si>
    <t>AP 05.10.0115 (/)</t>
  </si>
  <si>
    <t>Banco articulado, com cantos arredondados e superfície antiderrapante impermeável, dimensões mínimas 0,45x0,70m, em aço inoxidável AISI 304, tubo de 1 1/4", conforme ABNT NBR 9050 para acessibilidade. FORNECIMENTO e COLOCAÇÃO.</t>
  </si>
  <si>
    <t xml:space="preserve">   625,54</t>
  </si>
  <si>
    <t>Barra de apoio angular, em aço inoxidável AISI 304, diâmetro de 1 1/4", inclusive fixação com parafusos inoxidável e buchas plásticas.  Fornecimento.</t>
  </si>
  <si>
    <t xml:space="preserve">   147,64</t>
  </si>
  <si>
    <t>Barra de apoio 90º, modelo "L", (60x60)cm, em aço inoxidável AISI 304, diâmetro de 1 1/4", inclusive fixação com parafusos inoxidável e buchas plásticas.  Fornecimento.</t>
  </si>
  <si>
    <t xml:space="preserve">   338,84</t>
  </si>
  <si>
    <t>Barra de apoio reta, com 50cm, em aço inoxidável AISI 304, tubo de 1 1/4", inclusive fixação com parafuso inoxidável e buchas plásticas.  Fornecimento.</t>
  </si>
  <si>
    <t xml:space="preserve">   116,43</t>
  </si>
  <si>
    <t>Barra de apoio para pia ou lavatório (proteção para pia), em aço inoxidável AISI 304, tubo de 1 1/4", inclusive fixação com parafusos inoxidáveis e buchas plásticas.  Fornecimento.</t>
  </si>
  <si>
    <t xml:space="preserve">   448,45</t>
  </si>
  <si>
    <t>Barra de apoio lateral de vaso sanitário, modelo "P" ou "U", em aço inoxidável AISI 304, de 1 1/4", inclusive fixação com parafusos inoxidável e buchas plásticas.  Fornecimento.</t>
  </si>
  <si>
    <t xml:space="preserve">   329,86</t>
  </si>
  <si>
    <t>Cuba aço inoxidável de (500x400x200)mm, em chapa 20-304, válvula americana, sifão de   1 1/2"x1 1/2", exclusive torneira.  Fornecimento e colocação.</t>
  </si>
  <si>
    <t xml:space="preserve">   729,79</t>
  </si>
  <si>
    <t>Coifa de aço inoxidável medindo: (2,1x1,2)m; inclusive 3m de duto com (500x500)mm, exaustor de 3CV.  Fornecimento e colocação.</t>
  </si>
  <si>
    <t xml:space="preserve"> 24762,67</t>
  </si>
  <si>
    <t>Escovário em aço inoxidável, padrão Secretaria Municipal de Saúde, com (150x50)cm, para 3 torneiras.  Fornecimento e colocação.</t>
  </si>
  <si>
    <t xml:space="preserve">  2556,64</t>
  </si>
  <si>
    <t>Escovário em aço inoxidável, padrão Secretaria Municipal de Saúde, com (260x50)cm, para 4 torneiras.  Fornecimento e colocação.</t>
  </si>
  <si>
    <t xml:space="preserve">  4210,57</t>
  </si>
  <si>
    <t>Mictório coletivo de aço inoxidável, com seção de (580x300)mm, em chapa 20-304, com crivo de saída de 1 1/4", registro de 3/4".  Fornecimento.</t>
  </si>
  <si>
    <t xml:space="preserve">  1232,40</t>
  </si>
  <si>
    <t>Porta caçamba, de ferro esmaltado, lixeira de aço inoxidável, em chapa 18-304, com (300x300)mm.  Fornecimento e colocação.</t>
  </si>
  <si>
    <t xml:space="preserve">   473,87</t>
  </si>
  <si>
    <t>Tanque de aço inoxidável, em chapa 22-304, de (520x520)mm, capacidade de 30l, com esfregador; exclusive torneira.  Fornecimento.</t>
  </si>
  <si>
    <t xml:space="preserve">  1753,40</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</si>
  <si>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</si>
  <si>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 xml:space="preserve">  7993,83</t>
  </si>
  <si>
    <t>AP 05.15 Aparelhos e Acessórios Hidro-Sanitários de Plástico - PVC</t>
  </si>
  <si>
    <t>Aspersores de PVC rígido, giro de 360°, entrada de 3/4", Sempreverde, Fabrimar ou similar.  Fornecimento.</t>
  </si>
  <si>
    <t xml:space="preserve">    20,00</t>
  </si>
  <si>
    <t>Assento sanitário convencional em polietileno. Fornecimento e colocação</t>
  </si>
  <si>
    <t xml:space="preserve">    45,74</t>
  </si>
  <si>
    <t>Assento plástico, para vaso infantil.  Fornecimento e colocação.</t>
  </si>
  <si>
    <t xml:space="preserve">    54,83</t>
  </si>
  <si>
    <t>Braço de plástico branco, de 1/2", com canopla.  Fornecimento.</t>
  </si>
  <si>
    <t xml:space="preserve">     7,62</t>
  </si>
  <si>
    <t>Caixa de descarga, plástica, externa.  Fornecimento.</t>
  </si>
  <si>
    <t xml:space="preserve">    32,26</t>
  </si>
  <si>
    <t>Chuveiro de plástico, na cor branca, exclusive braço.</t>
  </si>
  <si>
    <t xml:space="preserve">     3,60</t>
  </si>
  <si>
    <t>Chuveiro de plástico, com braço de 1/2", na cor branca e 1 registro de pressão nº B-1416 ou similar de 1/2".  Fornecimento.</t>
  </si>
  <si>
    <t xml:space="preserve">    81,42</t>
  </si>
  <si>
    <t>Mangueira de borracha flexível, cristal, com diâmetro de 1/2".  Fornecimento.</t>
  </si>
  <si>
    <t xml:space="preserve">     3,86</t>
  </si>
  <si>
    <t>Mangueira de borracha flexível, cristal, com diâmetro de 3/4".  Fornecimento.</t>
  </si>
  <si>
    <t xml:space="preserve">     6,02</t>
  </si>
  <si>
    <t>Mangueira de borracha flexível, cristal, com diâmetro de 1".  Fornecimento.</t>
  </si>
  <si>
    <t xml:space="preserve">    10,12</t>
  </si>
  <si>
    <t>Rabicho plástico de 30cm com saída de 1/2".  Fornecimento.</t>
  </si>
  <si>
    <t xml:space="preserve">     3,32</t>
  </si>
  <si>
    <t>Registro de esfera de PVC rígido, soldável, diâmetro de 20mm.  Fornecimento e instalação.</t>
  </si>
  <si>
    <t xml:space="preserve">    27,94</t>
  </si>
  <si>
    <t>Registro de esfera de PVC rígido, soldável, diâmetro de 20mm.  Fornecimento.</t>
  </si>
  <si>
    <t xml:space="preserve">    16,10</t>
  </si>
  <si>
    <t>Registro de esfera de PVC rígido, soldável, diâmetro de 25mm.  Fornecimento e instalação.</t>
  </si>
  <si>
    <t xml:space="preserve">    23,27</t>
  </si>
  <si>
    <t>Registro de esfera de PVC rígido, soldável, diâmetro de 25mm.  Fornecimento.</t>
  </si>
  <si>
    <t xml:space="preserve">    16,88</t>
  </si>
  <si>
    <t>Registro de esfera de PVC rígido, soldável, diâmetro de 32mm.  Fornecimento e instalação.</t>
  </si>
  <si>
    <t xml:space="preserve">    30,04</t>
  </si>
  <si>
    <t>Registro de esfera de PVC rígido, soldável, diâmetro de 40mm.  Fornecimento e instalação.</t>
  </si>
  <si>
    <t xml:space="preserve">    37,92</t>
  </si>
  <si>
    <t>Registro de esfera de PVC rígido, soldável, diâmetro de 40mm.  Fornecimento.</t>
  </si>
  <si>
    <t>Registro de esfera de PVC rígido, soldável, diâmetro de 50mm.  Fornecimento e instalação.</t>
  </si>
  <si>
    <t xml:space="preserve">    41,08</t>
  </si>
  <si>
    <t>Registro de esfera de PVC rígido, soldável, diâmetro de 50mm.  Fornecimento.</t>
  </si>
  <si>
    <t xml:space="preserve">    33,15</t>
  </si>
  <si>
    <t>Registro de esfera de PVC rígido, roscável, diâmetro de 1 1/2".   Fornecimento e instalação.</t>
  </si>
  <si>
    <t xml:space="preserve">    38,86</t>
  </si>
  <si>
    <t>Saboneteira plástica de sobrepor, para sabonete líquido.  Fornecimento.</t>
  </si>
  <si>
    <t xml:space="preserve">    42,21</t>
  </si>
  <si>
    <t>Sifão roscável para pia ou lavatório de PVC rígido, diâmetro de 1".  Fornecimento.</t>
  </si>
  <si>
    <t xml:space="preserve">    15,91</t>
  </si>
  <si>
    <t>Sifão para tanque, de PVC rígido, diâmetro de 1 1/4".  Fornecimento e instalação.</t>
  </si>
  <si>
    <t xml:space="preserve">    27,55</t>
  </si>
  <si>
    <t>Sifão soldável, de PVC rígido, de 40mm, para pia ou lavatório.  Fornecimento.</t>
  </si>
  <si>
    <t>Tanque de esterilização de mamadeiras, em PVC.  Fornecimento e instalação.</t>
  </si>
  <si>
    <t xml:space="preserve">  3261,99</t>
  </si>
  <si>
    <t>Torneira de bóia, de PVC rígido, diâmetro de 1/2".  Fornecimento e instalação.</t>
  </si>
  <si>
    <t xml:space="preserve">    12,37</t>
  </si>
  <si>
    <t>Torneira de bóia, de PVC rígido, diâmetro de 3/4".  Fornecimento e instalação.</t>
  </si>
  <si>
    <t xml:space="preserve">    14,47</t>
  </si>
  <si>
    <t>Torneira de PVC rígido, diâmetro de 1/2".  Fornecimento e instalação.</t>
  </si>
  <si>
    <t xml:space="preserve">     7,35</t>
  </si>
  <si>
    <t>Torneira para pia ou tanque, de PVC rígido, diâmetro de 1/2".  Fornecimento e instalação.</t>
  </si>
  <si>
    <t>Tubo de descarga, tipo longo de 1 1/2", de PVC rígido, para caixa de descarga externa.  Fornecimento.</t>
  </si>
  <si>
    <t xml:space="preserve">    13,29</t>
  </si>
  <si>
    <t>Válvula para lavatório, de 1 1/4", de PVC rígido.  Fornecimento.</t>
  </si>
  <si>
    <t xml:space="preserve">     4,82</t>
  </si>
  <si>
    <t>Válvula para lavatório, de 1"x 2 3/4".  Fornecimento.</t>
  </si>
  <si>
    <t xml:space="preserve">     2,66</t>
  </si>
  <si>
    <t>Válvula para pia, de PVC rígido.  Fornecimento.</t>
  </si>
  <si>
    <t xml:space="preserve">     2,03</t>
  </si>
  <si>
    <t>AP 05.20 Aparelhos e Acessórios Hidro-Sanitários de Metal</t>
  </si>
  <si>
    <t>Chuveiro estampado, acabamento cromado, articulado com braço de 1/2".  Fornecimento.</t>
  </si>
  <si>
    <t xml:space="preserve">   234,71</t>
  </si>
  <si>
    <t>Duchinha manual, com registro de pressão.  Fornecimento.</t>
  </si>
  <si>
    <t xml:space="preserve">    74,25</t>
  </si>
  <si>
    <t>Misturador simples para chuveiro, de 3/4".  Fornecimento.</t>
  </si>
  <si>
    <t xml:space="preserve">   178,60</t>
  </si>
  <si>
    <t>Misturador Belle Epoque Light, para lavatório, acabamento cromado, Deca ou similar.  Fornecimento.</t>
  </si>
  <si>
    <t xml:space="preserve">   384,62</t>
  </si>
  <si>
    <t>Registro de pressão, em bronze, bruto, com diâmetro de 1/2".  Fornecimento.</t>
  </si>
  <si>
    <t xml:space="preserve">    60,53</t>
  </si>
  <si>
    <t>Registro de pressão, em bronze, diâmetro de 1/2", com acabamento cromado, para filtro.  Fornecimento e instalação.</t>
  </si>
  <si>
    <t xml:space="preserve">    78,40</t>
  </si>
  <si>
    <t>Registro regulador de vazão Economaster, para controle de vazão em pontos de abastecimento de água, de 1/2", acabamento cromado, para uso em conjunto com rabichos de ligação, exclusive estes, referência 1450, da Fabrimar ou similar.  Fornecimento.</t>
  </si>
  <si>
    <t xml:space="preserve">    63,40</t>
  </si>
  <si>
    <t>Rabicho cromado de 30cm com saída de 1/2".  Fornecimento.</t>
  </si>
  <si>
    <t xml:space="preserve">    16,06</t>
  </si>
  <si>
    <t>Rabicho flexível cromado de 40cm com saída de 1/2".  Fornecimento e instalação.</t>
  </si>
  <si>
    <t xml:space="preserve">    40,23</t>
  </si>
  <si>
    <t>Sifão, de 1" x 1 1/4", Deca 1680-C ou similar.  Fornecimento.</t>
  </si>
  <si>
    <t xml:space="preserve">   135,98</t>
  </si>
  <si>
    <t>Sifão, diâmetro de 1 1/2"x 1 1/2".  Fornecimento.</t>
  </si>
  <si>
    <t xml:space="preserve">    96,76</t>
  </si>
  <si>
    <t>Sifão metálico cromado, de 1 1/2"x2".  Fornecimento e instalação.</t>
  </si>
  <si>
    <t xml:space="preserve">   164,12</t>
  </si>
  <si>
    <t>Torneira  de bóia, em bronze, de pressão, de 3/4".  Fornecimento e instalação.</t>
  </si>
  <si>
    <t xml:space="preserve">    59,19</t>
  </si>
  <si>
    <t>Torneira de bóia, em bronze, de pressão, de 1".  Fornecimento e instalação.</t>
  </si>
  <si>
    <t xml:space="preserve">   104,39</t>
  </si>
  <si>
    <t>Torneira de bóia, em bronze, de pressão, de 1 1/4".  Fornecimento e instalação.</t>
  </si>
  <si>
    <t xml:space="preserve">   237,96</t>
  </si>
  <si>
    <t>Torneira de bóia, em bronze, de pressão, de 1 1/2".  Fornecimento e instalação.</t>
  </si>
  <si>
    <t xml:space="preserve">   238,44</t>
  </si>
  <si>
    <t>Torneira de bóia, em bronze, de pressão, de 2".  Fornecimento e instalação.</t>
  </si>
  <si>
    <t xml:space="preserve">   292,81</t>
  </si>
  <si>
    <t>Torneira para filtro, 1147-A, Fabrimar ou similar.  Fornecimento.</t>
  </si>
  <si>
    <t>Torneira para jardins, modelo 1153, de 1/2", Deca ou similar.  Fornecimento.</t>
  </si>
  <si>
    <t xml:space="preserve">    24,71</t>
  </si>
  <si>
    <t>Torneira com arejador para lavatório, 1193-A, Fabrimar ou similar.  Fornecimento.</t>
  </si>
  <si>
    <t xml:space="preserve">   292,50</t>
  </si>
  <si>
    <t>Torneira de fechamento automático Acquapress para lavatório, com arejador anti-vandalismo, acabamento cromado, referência 1180-AV, Fabrimar ou similar.  Fornecimento.</t>
  </si>
  <si>
    <t xml:space="preserve">   475,76</t>
  </si>
  <si>
    <t>Torneira para lavatório Pressmatic Benefit de Mesa Chrome, código 00185106, Docol ou similar.  Fornecimento.</t>
  </si>
  <si>
    <t xml:space="preserve">   538,28</t>
  </si>
  <si>
    <t>Torneira para pia, com arejador, 1168, tipo parede, de 1/2", Deca ou similar.  Fornecimento.</t>
  </si>
  <si>
    <t>Torneira para pia ou tanque, nº 1158-A, de 1/2", Fabrimar ou similar.  Fornecimento.</t>
  </si>
  <si>
    <t xml:space="preserve">   134,37</t>
  </si>
  <si>
    <t>Torneira para lavatório, Aquarius 1193-A, de 1/2", da Fabrimar ou similar. Fornecimento.</t>
  </si>
  <si>
    <t xml:space="preserve">    68,05</t>
  </si>
  <si>
    <t>Tubo de ligação para vaso sanitário, com anel expansor, cromado.  Fornecimento.</t>
  </si>
  <si>
    <t xml:space="preserve">    44,70</t>
  </si>
  <si>
    <t>Válvula americana, de 3 1/2"x1 1/2". Fornecimento.</t>
  </si>
  <si>
    <t xml:space="preserve">    31,01</t>
  </si>
  <si>
    <t>Válvula americana, de 3 1/2"x1 1/2".  Fornecimento e instalação.</t>
  </si>
  <si>
    <t xml:space="preserve">    85,00</t>
  </si>
  <si>
    <t>Válvula de escoamento universal para cubas e lavatórios, diâmetro de 1", acabamento cromado, referência 1601, Fabrimar ou similar.  Fornecimento.</t>
  </si>
  <si>
    <t xml:space="preserve">    23,04</t>
  </si>
  <si>
    <t>Válvula para tanque, de 1 1/4"x 2 3/4".  Fornecimento.</t>
  </si>
  <si>
    <t xml:space="preserve">    40,45</t>
  </si>
  <si>
    <t>Válvula de descarga externa Silent Flux, com acionamento por alavanca, com regulagem de tempo de descarga e vazão, bitola de 1 1/4", para pressão de serviço entre 2 a 40 mca, referência 3500, da Fabrimar ou similar.  Fornecimento.</t>
  </si>
  <si>
    <t xml:space="preserve">  1507,00</t>
  </si>
  <si>
    <t>Válvula de descarga, silenciosa, cromada, de embutir, com registro de 1 1/4".  Fornecimento.</t>
  </si>
  <si>
    <t xml:space="preserve">   257,72</t>
  </si>
  <si>
    <t>Válvula de descarga, silenciosa, cromada, de embutir, com registro de 1 1/4".   Fornecimento e instalação.</t>
  </si>
  <si>
    <t xml:space="preserve">   303,42</t>
  </si>
  <si>
    <t>Válvula de descarga, silenciosa, cromada, de embutir, com registro de 1 1/2".  Fornecimento.</t>
  </si>
  <si>
    <t xml:space="preserve">   315,90</t>
  </si>
  <si>
    <t>Válvula de descarga para mictório Acquapress, de fechamento automático, acabamento cromado, referência 1181, da Fabrimar ou similar.  Fornecimento.</t>
  </si>
  <si>
    <t xml:space="preserve">    80,52</t>
  </si>
  <si>
    <t>Válvula de esfera em bronze, com diâmetro de 1/2", referência 1552, Deca ou similar.  Fornecimento.</t>
  </si>
  <si>
    <t xml:space="preserve">    91,71</t>
  </si>
  <si>
    <t>Válvula de esfera em bronze, com diâmetro de 3/4", referência 1552, Deca ou similar.  Fornecimento.</t>
  </si>
  <si>
    <t xml:space="preserve">   107,76</t>
  </si>
  <si>
    <t>Válvula de esfera em bronze, com diâmetro de 1", referência 1552, Deca ou similar.  Fornecimento.</t>
  </si>
  <si>
    <t xml:space="preserve">   106,69</t>
  </si>
  <si>
    <t>Válvula de esfera em bronze, com diâmetro de 1 1/2", referência 1552, Deca ou similar.  Fornecimento.</t>
  </si>
  <si>
    <t xml:space="preserve">   189,52</t>
  </si>
  <si>
    <t>AP 10 Aparelhos Elétricos</t>
  </si>
  <si>
    <t>AP 10.05 Aquecedores Elétricos</t>
  </si>
  <si>
    <t>Aquecedor elétrico automático de 200l, compreendendo 6m de eletroduto de 3/4" e 20m de fio de cobre de 6mm².  Fornecimento e instalação.</t>
  </si>
  <si>
    <t xml:space="preserve">  5054,73</t>
  </si>
  <si>
    <t>AP 10.10 Bebedouros Elétricos</t>
  </si>
  <si>
    <t>Bebedouro elétrico tipo pressão em aço inoxidável, modelo de pé, adulto/criança, capacidade 80l/h.  Fornecimento.</t>
  </si>
  <si>
    <t xml:space="preserve">  1257,52</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</si>
  <si>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</si>
  <si>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 xml:space="preserve">   451,26</t>
  </si>
  <si>
    <t>AP 10.15 Chuveiros Elétricos</t>
  </si>
  <si>
    <t>Braço cromado para chuveiro elétrico, diâmetro de 1/2". Fornecimento.</t>
  </si>
  <si>
    <t xml:space="preserve">    26,13</t>
  </si>
  <si>
    <t>Chuveiro elétrico, automático, 110/220V, Lorenzetti ou similar.  Fornecimento.</t>
  </si>
  <si>
    <t xml:space="preserve">    58,36</t>
  </si>
  <si>
    <t>Chuveiro elétrico, automático, maxi-ducha, com braço cromado de 1/2", 110/220V e 1 registro  de pressão de 3/4".  Fornecimento.</t>
  </si>
  <si>
    <t xml:space="preserve">   157,39</t>
  </si>
  <si>
    <t>AP 10.20 Aparelhos Eletrodomésticos</t>
  </si>
  <si>
    <t>Ar Condicionado para colocação em parede, de 7500BTUS.  Fornecimento.</t>
  </si>
  <si>
    <t xml:space="preserve">  1307,54</t>
  </si>
  <si>
    <t>Ar Condicionado para colocação em parede, de 21000BTUS.  Fornecimento.</t>
  </si>
  <si>
    <t xml:space="preserve">  3766,35</t>
  </si>
  <si>
    <t xml:space="preserve">  1826,63</t>
  </si>
  <si>
    <t xml:space="preserve">  2781,81</t>
  </si>
  <si>
    <t xml:space="preserve">  2880,93</t>
  </si>
  <si>
    <t>Condicionador de ar, tipo Split convencional, 24.000 btu, quente / frio, controle remoto total sem fio, mostrador digital, inclusive unidade externa independente, Ever Confort ou similar.  Fornecimento.</t>
  </si>
  <si>
    <t xml:space="preserve">  3533,07</t>
  </si>
  <si>
    <t>AP 10.25 Exaustores</t>
  </si>
  <si>
    <t>Damper corta fogo 35 x 45 cm, acionamento automático, pela ação de elemento fusível, modelo DCF com fusível de disparo (com atestado UL) com rompimento em 72ºC ou 141ºC, com chave fim de curso. Fornecimento e colocação.</t>
  </si>
  <si>
    <t xml:space="preserve">  1170,04</t>
  </si>
  <si>
    <t>Exaustor axial de parede, com diâmetro de 300mm, da True ou similar.  Fornecimento e instalação.</t>
  </si>
  <si>
    <t xml:space="preserve">  1385,70</t>
  </si>
  <si>
    <t>Exaustor axial de parede, com diâmetro de 800mm, vazão de 22000m3/h, pressão de 5mmca e motor de 1,5HP de 6 polos/220V. Fornecimento.</t>
  </si>
  <si>
    <t xml:space="preserve">  4750,00</t>
  </si>
  <si>
    <t>Exaustor eólico de 24", para fixação em telhados.  Fornecimento.</t>
  </si>
  <si>
    <t xml:space="preserve">   400,00</t>
  </si>
  <si>
    <t>AP 10.30 Torneiras Elétricas</t>
  </si>
  <si>
    <t>Torneira elétrica 110/220V.  Fornecimento e instalação.</t>
  </si>
  <si>
    <t xml:space="preserve">   124,37</t>
  </si>
  <si>
    <t>Torneira fotoelétrica.  Fornecimento e instalação.</t>
  </si>
  <si>
    <t xml:space="preserve">  1049,31</t>
  </si>
  <si>
    <t>AP 10.35 Ventiladores Elétricos</t>
  </si>
  <si>
    <t>Ventilador de teto, com chave para ventilação e exaustão e pás em aço pintado, Ventaço ou similar.  Fornecimento e instalação.</t>
  </si>
  <si>
    <t xml:space="preserve">   311,51</t>
  </si>
  <si>
    <t>Ventilador de parede, com diâmetro de 400mm, vazão de 5000m3/h, pressão de 5mmca e motor de 0,33HP de 4 polos/220V.  Fornecimento e instalação.</t>
  </si>
  <si>
    <t xml:space="preserve">  3350,00</t>
  </si>
  <si>
    <t>Ventilador de parede, tipo comercial, oscilante, VP20, diâmetro de 20", motor de 270W, rotação de 1500RPM, vazão de 280m3/min., monofásico de 110/220V, da Viva Vento ou similar.  Fornecimento.</t>
  </si>
  <si>
    <t xml:space="preserve">   495,00</t>
  </si>
  <si>
    <t>Ventilador de parede, tipo industrial, oscilante, diâmetro de 24", motor de 1/8HP, rotação de 1500RPM (com 3 velocidades), vazão de 380m3/min., monofásico de 110/220V, Veneza Plus V2, Solaster ou similar.  Fornecimento.</t>
  </si>
  <si>
    <t xml:space="preserve">   585,00</t>
  </si>
  <si>
    <t>AP 10.99 Diversos</t>
  </si>
  <si>
    <t>Lanterna de segurança, tipo giratória, para Câmara Escura, com filtro vermelho, tipo Kodak 6B ou similar, em estrutura de aço pintado.  Fornecimento.</t>
  </si>
  <si>
    <t xml:space="preserve">   542,70</t>
  </si>
  <si>
    <t>Prisma bicolor de sinalização para portas de salas de Raio X.  Fornecimento e instalação.</t>
  </si>
  <si>
    <t xml:space="preserve">   365,50</t>
  </si>
  <si>
    <t>Sirene áudio visual, para sistema de alarme contra incêndio. Fornecimento e colocação.</t>
  </si>
  <si>
    <t xml:space="preserve">   142,01</t>
  </si>
  <si>
    <t>AP 15 Aparelhos Industriais</t>
  </si>
  <si>
    <t>AP 15.05 Fogões</t>
  </si>
  <si>
    <t>Fogão industrial, à gás, em aço carbono pintado, de 4 bocas com grelha em ferro fundido de (30x30)cm, provido de 2 queimadores simples e 2 queimadores duplos e estrado paneleiro inferior, nas medidas de (76x86x85)cm, Merinox Fog 430 ou similar.  Fornecimento.</t>
  </si>
  <si>
    <t xml:space="preserve">   945,00</t>
  </si>
  <si>
    <t>Fogão industrial, à gás, em aço carbono pintado, de 6 bocas com grelha em ferro fundido de (30x30)cm, provido de 3 queimadores simples e 3 queimadores duplos e estrado paneleiro inferior, Merinox Fog 630 ou similar.  Fornecimento.</t>
  </si>
  <si>
    <t xml:space="preserve">  2350,00</t>
  </si>
  <si>
    <t>Fogão industrial de 6 bocas com forno.  Fornecimento.</t>
  </si>
  <si>
    <t xml:space="preserve">  6551,98</t>
  </si>
  <si>
    <t>AP 15.10 Filtros</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</si>
  <si>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</si>
  <si>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 xml:space="preserve"> 18331,00</t>
  </si>
  <si>
    <t>AP 20 Aparelhos Mecânicos</t>
  </si>
  <si>
    <t>AP 20.05 Elevadores Hidráulicos</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</si>
  <si>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</si>
  <si>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108655,00</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</si>
  <si>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</si>
  <si>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115000,00</t>
  </si>
  <si>
    <t>Elevador sem casa de máquinas, com 3 paradas, capacidade 8 pessoas ou 600Kg, modelo Smart MRL8-DF da Atlas Schindler ou similar.  Fornecimento, montagem e instalação.</t>
  </si>
  <si>
    <t>165240,24</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</si>
  <si>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</si>
  <si>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132000,00</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</si>
  <si>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</si>
  <si>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 xml:space="preserve"> 37000,00</t>
  </si>
  <si>
    <t>AP 25 Aparelhos Hospitalares</t>
  </si>
  <si>
    <t>AP 25.05 Aparelhos Hospitalares</t>
  </si>
  <si>
    <t>Aspirador a vácuo com frasco para redes de gases medicinais.  Fornecimento.</t>
  </si>
  <si>
    <t xml:space="preserve">   179,17</t>
  </si>
  <si>
    <t>Fluxômetro com umidificador, ar comprimido/oxigênio, para redes de gases medicinais.  Fornecimento.</t>
  </si>
  <si>
    <t xml:space="preserve">    93,68</t>
  </si>
  <si>
    <t>AP 30 Botijões de Gás</t>
  </si>
  <si>
    <t>AP 30.05 Botijões de Gás</t>
  </si>
  <si>
    <t>Botijão de gás engarrafado (GLP), capacidade para 13Kg, inclusive o vasilhame e o gás.  Fornecimento e colocação.</t>
  </si>
  <si>
    <t xml:space="preserve">   282,82</t>
  </si>
  <si>
    <t>Botijão de gás engarrafado (GLP), capacidade para 45Kg, inclusive o vasilhame e o gás.  Fornecimento e colocação.</t>
  </si>
  <si>
    <t xml:space="preserve">   933,85</t>
  </si>
  <si>
    <t>Regulador Fisher para botijões de gás GLP com 13Kg.  Fornecimento.</t>
  </si>
  <si>
    <t xml:space="preserve">    24,32</t>
  </si>
  <si>
    <t>AP 35 Caixas d'Água</t>
  </si>
  <si>
    <t>AP 35.05 Caixas d'Água</t>
  </si>
  <si>
    <t>Caixa d'água em polietileno, capacidade para 500l, com alças de ancoragem e transporte, tampa  com fechamento por meio de travas, diâmetro de 131cm e altura de 72cm, modelo Aqualev ou similar.  Fornecimento.</t>
  </si>
  <si>
    <t xml:space="preserve">   276,00</t>
  </si>
  <si>
    <t>Caixa d'água redonda, de fibra de vidro, capacidade para 1000l, com tampa.  Fornecimento.</t>
  </si>
  <si>
    <t xml:space="preserve">   511,51</t>
  </si>
  <si>
    <t>Caixa d'água em polietileno, capacidade para 1000l, com alças de ancoragem e transporte, tampa  com fechamento por meio de travas, diâmetro de 163cm e altura de 93cm, modelo Aqualev ou similar.  Fornecimento.</t>
  </si>
  <si>
    <t xml:space="preserve">   364,36</t>
  </si>
  <si>
    <t>AP 35.10 Reservatórios</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</si>
  <si>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</si>
  <si>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 xml:space="preserve"> 10740,00</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</si>
  <si>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</si>
  <si>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 xml:space="preserve">  9180,00</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</si>
  <si>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</si>
  <si>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 xml:space="preserve"> 38240,00</t>
  </si>
  <si>
    <t>AP 35.15 Castelos D'Água</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</si>
  <si>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</si>
  <si>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118000,00</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</si>
  <si>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</si>
  <si>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221000,00</t>
  </si>
  <si>
    <t>AP 40 Elementos de Concreto e Alvenaria</t>
  </si>
  <si>
    <t>AP 40.05 Elementos de Concreto e Alvenaria</t>
  </si>
  <si>
    <t>Balcão de passagem de alimentos, em concretro aparente, guarnição em madeira aparelhada, exclusive pintura.</t>
  </si>
  <si>
    <t xml:space="preserve">   263,25</t>
  </si>
  <si>
    <t xml:space="preserve">   419,13</t>
  </si>
  <si>
    <t>Bebedouro ou lavatório de concreto, fundido no local, seção em calha prismática, largura de 0,40m, rebordo com 0,25m de altura, medidos internamente em osso, revestido de azulejos brancos (15x15)cm interna e externamente, e válvula; exclusive torneira.</t>
  </si>
  <si>
    <t xml:space="preserve">   273,77</t>
  </si>
  <si>
    <t>Mictório de concreto, fundido no local, com seção em calha prismática, largura de 0,40m, rebordo com 0,15m, medidos internamente em osso, revestido de azulejos brancos (15x15)cm, interna e externamente, e válvula. Exclusive instalação hidráulica.</t>
  </si>
  <si>
    <t xml:space="preserve">   227,97</t>
  </si>
  <si>
    <t>AP 45 Extintores</t>
  </si>
  <si>
    <t>AP 45.05 Extintores</t>
  </si>
  <si>
    <t>Extintor de incêndio, tipo água sob pressão, de 10l, completo.  Fornecimento.</t>
  </si>
  <si>
    <t xml:space="preserve">   192,56</t>
  </si>
  <si>
    <t>Extintor de incêndio, tipo gás carbônico, de 4kg, completo.  Fornecimento e colocação.</t>
  </si>
  <si>
    <t xml:space="preserve">   475,87</t>
  </si>
  <si>
    <t>Extintor de incêndio, tipo gás carbônico, de 6kg, completo.  Fornecimento e colocação.</t>
  </si>
  <si>
    <t xml:space="preserve">   573,87</t>
  </si>
  <si>
    <t>Extintor de incêndio, tipo gás carbônico, de 10Kg, completo.  Fornecimento.</t>
  </si>
  <si>
    <t xml:space="preserve">  1480,00</t>
  </si>
  <si>
    <t>Extintor de incêndio, tipo pó químico, de 4kg, completo.  Fornecimento e colocação.</t>
  </si>
  <si>
    <t xml:space="preserve">   197,72</t>
  </si>
  <si>
    <t>Extintor de incêndio, tipo pó químico, de 6kg, completo.  Fornecimento e colocação.</t>
  </si>
  <si>
    <t xml:space="preserve">   214,13</t>
  </si>
  <si>
    <t>Extintor de incêndio, tipo pó químico seco, de 12kg, completo.  Fornecimento.</t>
  </si>
  <si>
    <t xml:space="preserve">   215,48</t>
  </si>
  <si>
    <t>Extintor de incêndio, tipo pó químico seco, de 30kg, completo com carreta.  Fornecimento.</t>
  </si>
  <si>
    <t xml:space="preserve">  2292,50</t>
  </si>
  <si>
    <t>AP 50 Itens de Mármore, Granito e Outros</t>
  </si>
  <si>
    <t>AP 50.05 Itens de Mármore, Granito e Outros</t>
  </si>
  <si>
    <t>Banca de Mármore Branco Nacional, com 3cm de espessura, medindo: (1,00x0,60)m, com abertura para uma cuba, sobre apoios de alvenaria de meia vez e verga de concreto, sem revestimento. Fornecimento e assentamento.</t>
  </si>
  <si>
    <t xml:space="preserve">   420,28</t>
  </si>
  <si>
    <t>Banca de Mármore Branco Nacional, com 3cm de espessura, medindo (1,50x0,60)m, com abertura para 1 cuba, sobre apoios de alvenaria de meia vez e verga de concreto, sem revestimento.  Fornecimento e assentamento.</t>
  </si>
  <si>
    <t xml:space="preserve">   442,64</t>
  </si>
  <si>
    <t>Banca de Mármore Branco Nacional, com 3cm de espessura, medindo: (2x0,60)m com abertura para 1 ou 2 cubas sobre apoios de alvenaria de meia vez e vergas de concreto, sem revestimento. Fornecimento e assentamento.</t>
  </si>
  <si>
    <t xml:space="preserve">   558,32</t>
  </si>
  <si>
    <t>Banca de Mármore Branco Cintilante, com 3cm de espessura, medindo: (2,20x0,60)m com abertura para 1cuba sobre apoio de alvenaria de meia vez e vergas de concreto sem revestimento.  Fornecimento e assentamento.</t>
  </si>
  <si>
    <t xml:space="preserve">  3351,18</t>
  </si>
  <si>
    <t>Banca de Mármore Branco Nacional, com 3cm de espessura, medindo: (2,50x0,60)m, com abertura para 1 ou 2 cubas sobre apoios de alvenaria de meia vez e vergas de concreto, se</t>
  </si>
  <si>
    <t xml:space="preserve">   673,99</t>
  </si>
  <si>
    <t>Banca de Mármore Branco Nacional, com 3cm de espessura, medindo (3x0,60)m, com abertura para 1 ou 2 cubas, sobre apoios de alvenaria de meia vez e vergas de concreto, sem revestimento.  Fornecimento e assentamento.</t>
  </si>
  <si>
    <t xml:space="preserve">   709,88</t>
  </si>
  <si>
    <t>Banca de Mármore Branco Nacional, com 3cm de espessura, medindo (3,50x0,60)m, com abertura para 1 ou 2 cubas, sobre apoios de alvenaria de meia vez e vergas de concreto, sem revestimento.  Fornecimento e assentamento.</t>
  </si>
  <si>
    <t xml:space="preserve">   905,35</t>
  </si>
  <si>
    <t>Banca de Mármore Branco Nacional, com 3cm de espessura, medindo (4x0,60)m, com abertura para 1 ou 2 cubas, sobre apoios de alvenaria de meia vez e vergas de concreto, sem revestimento.  Fornecimento e assentamento.</t>
  </si>
  <si>
    <t xml:space="preserve">  1021,03</t>
  </si>
  <si>
    <t>Banca de Mármore Branco Nacional, com 3cm de espessura, medindo 0,60m de largura, com abertura para 1 ou 2 cubas, sobre apoios de alvenaria de meia vez e vergas de concreto, sem revestimento.  Fornecimento e assentamento.</t>
  </si>
  <si>
    <t xml:space="preserve">   469,24</t>
  </si>
  <si>
    <t>Banca de Mármore Branco Nacional, com 3cm de espessura medindo: (2x0,60)m, com abertura para 2 conchas de louça, sobre apoios de alvenaria de meia vez e vergas de concreto, sem revestimento.  Fornecimento e assentamento.</t>
  </si>
  <si>
    <t>Banca seca de Mármore Branco Nacional, com 3cm de espessura e 0,60m de largura, sobre apoios de alvenaria de meia vez e verga de concreto, sem revestimento.  Fornecimento e assentamento.</t>
  </si>
  <si>
    <t xml:space="preserve">   291,67</t>
  </si>
  <si>
    <t>Banca de mármore sintético, medindo: (120x50)cm, com cuba do mesmo material, exclusive torneira, válvula e sifão.  Fornecimento e assentamento.</t>
  </si>
  <si>
    <t xml:space="preserve">   209,53</t>
  </si>
  <si>
    <t>Banca de mármore sintético, medindo: (140x55)cm, com cuba do mesmo material, exclusive torneira, válvula e sifão.  Fornecimento e assentamento.</t>
  </si>
  <si>
    <t xml:space="preserve">   332,16</t>
  </si>
  <si>
    <t>Banca de mármore sintético, medindo: (150x55)cm, com cuba do mesmo material, exclusive torneira, válvula e sifão.  Fornecimento e assentamento.</t>
  </si>
  <si>
    <t xml:space="preserve">   247,56</t>
  </si>
  <si>
    <t>Banca de mármore sintético, medindo: (160x55)cm, com cuba do mesmo material, exclusive torneira, válvula e sifão.  Fornecimento e assentamento.</t>
  </si>
  <si>
    <t xml:space="preserve">   440,02</t>
  </si>
  <si>
    <t>Banca de mármore sintético, medindo: (100x50)cm, com cuba do mesmo material, exclusive torneira, válvula e sifão.  Fornecimento e assentamento.</t>
  </si>
  <si>
    <t xml:space="preserve">   141,19</t>
  </si>
  <si>
    <t>Banca seca em granito Cinza Andorinha, com 3cm de espessura e 0,60m de largura, sobre apoios de alvenaria de meia vez e verga de concreto, sem revestimento.  Fornecimento e assentamento.</t>
  </si>
  <si>
    <t xml:space="preserve">   409,27</t>
  </si>
  <si>
    <t>Banca em granito Cinza Andorinha, com 3cm de espessura e 0,60m de largura, com abertura para 1 ou 2 cubas, sobre apoios de alvenaria de meia vez e verga de concreto, sem revestimento.  Fornecimento e assentamento.</t>
  </si>
  <si>
    <t xml:space="preserve">   328,87</t>
  </si>
  <si>
    <t>Banca de granito Preto Tijuca, com 3cm de espessura, sem abertura para cuba, sobre apoios de alvenaria de meia vez e verga de concreto, sem revestimento.  Fornecimento e assentamento.</t>
  </si>
  <si>
    <t xml:space="preserve">   507,59</t>
  </si>
  <si>
    <t>Prateleira em Mármore Branco Nacional, com 3cm de espessura, 40cm de largura, com rasgo na parede.  Fornecimento e assentamento.</t>
  </si>
  <si>
    <t xml:space="preserve">   182,93</t>
  </si>
  <si>
    <t>Tanque para lavagem em marmorite, medindo: (47x60)cm, de coralita.  Fornecimento.</t>
  </si>
  <si>
    <t xml:space="preserve">   274,90</t>
  </si>
  <si>
    <t>AP 55 Filtros</t>
  </si>
  <si>
    <t>AP 55.05 Filtros</t>
  </si>
  <si>
    <t>Filtro industrial, com vazão de 1000l/h, Líder ou similar.  Fornecimento.</t>
  </si>
  <si>
    <t xml:space="preserve">   561,60</t>
  </si>
  <si>
    <t>Filtro residencial de 1 vela, de metal, esmaltado com registro.  Fornecimento.</t>
  </si>
  <si>
    <t xml:space="preserve">   198,14</t>
  </si>
  <si>
    <t>Filtro termoplástico, com areia (100Kg), para bomba com motor monofásico ou trifásico, com vazão de 4100l/h, exclusive esta, modelo 19 TP-2, Jacuzzi ou similar.  Fornecimento.</t>
  </si>
  <si>
    <t xml:space="preserve">  1394,43</t>
  </si>
  <si>
    <t>AP 60 Móveis</t>
  </si>
  <si>
    <t>AP 60.05 Móveis</t>
  </si>
  <si>
    <t>Banco de madeira aparelhada, envernizado, boleado nas bordas, confeccionado com assento de (30x30)cm, revestido com laminado melamínico, sendo a altura do banco de 52cm.</t>
  </si>
  <si>
    <t xml:space="preserve">   244,95</t>
  </si>
  <si>
    <t>AP 65 Cortinas e Persianas</t>
  </si>
  <si>
    <t>AP 65.05 Cortinas e Persianas</t>
  </si>
  <si>
    <t>Persianas horizontais em alumínio, lâminas micro 25 (2,5cm), nas dimensões de (1,25x1,85)m, Luxaflex ou similar.  Fornecimento e colocação.</t>
  </si>
  <si>
    <t xml:space="preserve">   687,50</t>
  </si>
  <si>
    <t>Persiana horizontal metálica 16mm, na cor branca, sem bando, com trilhos e demais materias necessários para fixação.  Fornecimento e colocação.</t>
  </si>
  <si>
    <t xml:space="preserve">   210,00</t>
  </si>
  <si>
    <t>Persiana vertical em PVC, na cor branca, sem bando, com trilhos e demais materias necessários para fixação.  Fornecimento e colocação.</t>
  </si>
  <si>
    <t xml:space="preserve">   160,00</t>
  </si>
  <si>
    <t>Persiana vertical em tecido, com trilhos e demais materiais necessários para fixação.  Fornecimento e colocação.</t>
  </si>
  <si>
    <t xml:space="preserve">   215,00</t>
  </si>
  <si>
    <t>AP 99 Diversos</t>
  </si>
  <si>
    <t>AP 99.99 Diversos</t>
  </si>
  <si>
    <t>Braçadeira para dutos de ar condicionado em cantoneira de 3/4"x1/8".   Fornecimento e colocação.</t>
  </si>
  <si>
    <t xml:space="preserve">    35,19</t>
  </si>
  <si>
    <t>Lava olhos de emergência com acionamento manual por alavanca, tubulação e conexões em ferro galvanizado, pia em AISI 304, conexões de entrada e saída de 1" BSP, pintura anticorrosiva, na cor verde segurança, pia com diâmetro de 300mm.  Fornecimento e colocação.</t>
  </si>
  <si>
    <t xml:space="preserve">   450,00</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</si>
  <si>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</si>
  <si>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 xml:space="preserve"> 19998,22</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</si>
  <si>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</si>
  <si>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 xml:space="preserve"> 21703,22</t>
  </si>
  <si>
    <t>BP 05 Bases e Pavimentos</t>
  </si>
  <si>
    <t>BP 05.05 Bases e Pavimentos</t>
  </si>
  <si>
    <t>Base de brita graduada, inclusive fornecimento de materiais, exclusive transporte do canteiro para a pista, medida após compactação.</t>
  </si>
  <si>
    <t xml:space="preserve">   201,96</t>
  </si>
  <si>
    <t>Base de brita corrida, inclusive fornecimento dos materiais, medida após a compactação.</t>
  </si>
  <si>
    <t xml:space="preserve">   122,61</t>
  </si>
  <si>
    <t>Base ou sub base estabilizada sem mistura de materiais, conforme Caderno de Encargos - PCRJ, exclusive escavação e transporte dos materiais, inclusive o transporte da água.</t>
  </si>
  <si>
    <t xml:space="preserve">    12,97</t>
  </si>
  <si>
    <t>Base ou sub base estabilizada granulometricamente, com mistura de 2 ou mais materiais, conforme Caderno de Encargos - PCRJ, exclusive escavação e transporte dos materiais, inclusive o transporte de água.</t>
  </si>
  <si>
    <t xml:space="preserve">    15,16</t>
  </si>
  <si>
    <t>Base de solo-cimento, executado "in loco", o custo indeniza as operações de execução na pista, inclusive transporte da água e se aplica ao volume de solo-cimento executado, medido após a compactação, exclusive a escavação, cimento e transporte dos materiais.</t>
  </si>
  <si>
    <t xml:space="preserve">    33,42</t>
  </si>
  <si>
    <t>Camada de bloqueio (colchão) de areia, espalhado e comprimido mecanicamente, medido após compressão.</t>
  </si>
  <si>
    <t xml:space="preserve">   130,16</t>
  </si>
  <si>
    <t>Camada de bloqueio (colchão) de pó-de-pedra, espalhado e comprimido mecanicamente, medida após compressão.</t>
  </si>
  <si>
    <t xml:space="preserve">   135,18</t>
  </si>
  <si>
    <t>Camada de pó-de-pedra espalhada manualmente, medida após a compactação.</t>
  </si>
  <si>
    <t xml:space="preserve">   148,25</t>
  </si>
  <si>
    <t>Capa selante compreendendo aplicação de asfalto na proporção de 1,1 a 1,4l/m2, distribuição de agregado (5 a 15Kg/m2) e compactação com rolo leve.</t>
  </si>
  <si>
    <t xml:space="preserve">     9,37</t>
  </si>
  <si>
    <t>Construção de aterro, conforme Caderno de Encargos - PCRJ; exclusive escavação e carga, transporte e fornecimento dos materiais.</t>
  </si>
  <si>
    <t xml:space="preserve">     4,38</t>
  </si>
  <si>
    <t>Construção de reforço de sub leito, conforme Caderno de Encargos - PCRJ; exclusive escavação e carga, transporte e fornecimento dos materiais.</t>
  </si>
  <si>
    <t xml:space="preserve">     6,05</t>
  </si>
  <si>
    <t>Execução de pavimentação de saibro arenoso, em camadas de 10cm, medida após a compactação, inclusive fornecimento do material, espalhamento, rega e compactação.</t>
  </si>
  <si>
    <t xml:space="preserve">    22,67</t>
  </si>
  <si>
    <t>Execução de pavimentação em saibro melhorado com cimento, em camadas de 8cm de espessura, medida após a compressão, sendo a proporção de cimento de 5% em volume (72Kg/m3), inclusive fornecimento dos materiais.</t>
  </si>
  <si>
    <t xml:space="preserve">    24,91</t>
  </si>
  <si>
    <t>Imprimação de base de pavimentação, conforme Caderno de Encargos - PCRJ.</t>
  </si>
  <si>
    <t xml:space="preserve">    12,52</t>
  </si>
  <si>
    <t>Regularização de subleito, conforme Caderno de Encargos - PCRJ.  O preço indeniza as operações de execução e transporte de água e se aplica à área efetivamente regularizada, exclusive transporte e escavação de corretivos.</t>
  </si>
  <si>
    <t xml:space="preserve">     1,69</t>
  </si>
  <si>
    <t>BP 05.10 Bases e Sub-bases de Material Reciclado</t>
  </si>
  <si>
    <t>Base de agregados reciclados, de resíduos da construção civil, inclusive fornecimento dos materiais, medido após compactação.</t>
  </si>
  <si>
    <t xml:space="preserve">   100,51</t>
  </si>
  <si>
    <t>Sub-base e reforço de agregados reciclados, de resíduos da construção civil, inclusive fornecimento dos materiais, medido após compactação</t>
  </si>
  <si>
    <t xml:space="preserve">    89,46</t>
  </si>
  <si>
    <t>BP 10 Revestimentos de Pavimentos</t>
  </si>
  <si>
    <t>BP 10.05 Pavimentos Flexíveis</t>
  </si>
  <si>
    <t>Concreto betuminoso usinado a quente, para camada intermediária (BINDER), de acordo com as  especificações da PCRJ; exclusive transporte da usina para a pista e espalhamento da mistura.</t>
  </si>
  <si>
    <t xml:space="preserve">   435,55</t>
  </si>
  <si>
    <t>Concreto betuminoso usinado a quente, para camada de rolamento, de acordo com as  especificações da PCRJ; exclusive transporte da usina para a pista e espalhamento da mistura.</t>
  </si>
  <si>
    <t xml:space="preserve">   572,54</t>
  </si>
  <si>
    <t>Concreto asfáltico pré-misturado a frio, conforme Caderno de Encargos - PCRJ.  O preço indeniza as operações de execução, o fornecimento e o transporte dos materiais empregados, e aplica-se ao volume executado, medido após a compressão.</t>
  </si>
  <si>
    <t xml:space="preserve">  1210,58</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</si>
  <si>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</si>
  <si>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 xml:space="preserve">   416,43</t>
  </si>
  <si>
    <t>Espalhamento manual e compactação mecânica de concreto asfáltico usinado a quente, ou de pré-misturado, exclusive fornecimento de todos os materiais.</t>
  </si>
  <si>
    <t xml:space="preserve">     7,06</t>
  </si>
  <si>
    <t>Espalhamento com motonivelaora e compactação mecânica de qualquer tipo de revestimento asfáltico, executado de acordo com as especificações da PCRJ.</t>
  </si>
  <si>
    <t xml:space="preserve">     7,90</t>
  </si>
  <si>
    <t>Espalhamento com vibro acabadora convencional e compactação mecânica de qualquer tipo de concreto asfáltico usinado a quente, executado de acordo com as especificações da PCRJ, exclusive os materiais.</t>
  </si>
  <si>
    <t xml:space="preserve">     4,92</t>
  </si>
  <si>
    <t>Espalhamento com vibro acabadora eletrônica e compactação mecânica de qualquer tipo de concreto asfáltico usinado a quente, executado de acordo com as especificações da PCRJ.</t>
  </si>
  <si>
    <t xml:space="preserve">     8,03</t>
  </si>
  <si>
    <t>Manta geotêxtil de poliéster, em uma camada, sobre pavimentação betuminosa tipo OP-20, Bidim ou similar.  Fornecimento e colocação.</t>
  </si>
  <si>
    <t xml:space="preserve">     7,98</t>
  </si>
  <si>
    <t>Reparador instantâneo de pavimentos (concreto asfáltico não emulsionado) para aplicação a frio, embalado em sacos multifoliados de papel Kraft com 40 Kg. Fornecimento e aplicação (espalhamento).</t>
  </si>
  <si>
    <t xml:space="preserve">  5176,12</t>
  </si>
  <si>
    <t>Pintura de ligação, inclusive limpeza do trecho a ser trabalhado.</t>
  </si>
  <si>
    <t xml:space="preserve">     3,82</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</si>
  <si>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</si>
  <si>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 xml:space="preserve">   720,00</t>
  </si>
  <si>
    <t>Recomposição de revestimento em concreto asfáltico usinado a quente, executado em áreas de pequenas dimensões; exclusive corte, pintura de ligação e fornecimento de todos os materiais.</t>
  </si>
  <si>
    <t xml:space="preserve">     8,09</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</si>
  <si>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</si>
  <si>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 xml:space="preserve">    41,45</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</si>
  <si>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</si>
  <si>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 xml:space="preserve">    12,31</t>
  </si>
  <si>
    <t>Revestimento de concreto betuminoso usinado a quente, para camada de rolamento, com 4cm de espessura, exclusive transporte da usina para a pista de imprimação.</t>
  </si>
  <si>
    <t xml:space="preserve">    54,62</t>
  </si>
  <si>
    <t>Revestimento de concreto betuminoso usinado a quente, espalhado manualmente, com 4cm de espessura, exclusive transporte da usina para o local de aplicação.</t>
  </si>
  <si>
    <t xml:space="preserve">    50,26</t>
  </si>
  <si>
    <t>Revestimento de concreto betuminoso usinado a quente, com 5 cm de espessura, executado em uma camada, de acordo com as instruções do DER-RJ, exclusive o transporte da usina para o local de aplicação.</t>
  </si>
  <si>
    <t xml:space="preserve">    68,27</t>
  </si>
  <si>
    <t>Revestimento de concreto betuminoso usinado a quente, com 8cm de espessura, executado em 2 camadas, sendo a inferior de ligação (Binder), com 4cm de espessura e a superior de rolamento, conforme Caderno de Encargos - PCRJ, exclusive transporte da usina para a pista.</t>
  </si>
  <si>
    <t xml:space="preserve">    94,81</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</si>
  <si>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</si>
  <si>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 xml:space="preserve">   116,97</t>
  </si>
  <si>
    <t>Revestimento de concreto betuminoso usinado a quente, executado em uma camada, de acordo com as instruções do DER-RJ, exclusive o transporte da usina para o local de aplicação.</t>
  </si>
  <si>
    <t xml:space="preserve">   593,68</t>
  </si>
  <si>
    <t>Revestimento de concreto asfáltico, com polímero, usinado à quente, com 5cm de espessura, executado com vibroacabadora com controle eletrônico e mesa extensiva de no mínimo 7m, conforme especificações da Prefeitura da Cidade do Rio de Janeiro.</t>
  </si>
  <si>
    <t xml:space="preserve">    69,76</t>
  </si>
  <si>
    <t>Revestimento de concreto asfáltico, com polímero, usinado à quente, com 7cm de espessura, executado com vibroacabadora com controle eletrônico e mesa extensiva de no mínimo 7m, conforme especificações da Prefeitura da Cidade do Rio de Janeiro.</t>
  </si>
  <si>
    <t xml:space="preserve">    96,11</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</si>
  <si>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</si>
  <si>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 xml:space="preserve">    78,82</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</si>
  <si>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</si>
  <si>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 xml:space="preserve">    91,11</t>
  </si>
  <si>
    <t>Revestimento de saibro executado manualmente, comprimido em camada; exclusive o fornecimento e o transporte do saibro, sendo a camada medida após a compressão.</t>
  </si>
  <si>
    <t xml:space="preserve">    11,45</t>
  </si>
  <si>
    <t>Revestimento de saibro executado mecanicamente (motoniveladora e rolo), comprimido em camada; exclusive o fornecimento e o transporte do saibro, sendo a camada medida após a compressão.</t>
  </si>
  <si>
    <t xml:space="preserve">     8,66</t>
  </si>
  <si>
    <t xml:space="preserve">   393,45</t>
  </si>
  <si>
    <t>BP 10.10 Pavimentos Rígidos</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</si>
  <si>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</si>
  <si>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 xml:space="preserve">   197,81</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</si>
  <si>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</si>
  <si>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 xml:space="preserve">   156,77</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</si>
  <si>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</si>
  <si>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 xml:space="preserve">   149,22</t>
  </si>
  <si>
    <t>BP 10.15 Juntas</t>
  </si>
  <si>
    <t>Junta de retração, serrada com disco de diamantes, para pavimentos de placas de concreto, com 5cm de profundidade, somente o corte, exclusive preenchimento e barras de ligação e de transferência.</t>
  </si>
  <si>
    <t xml:space="preserve">    20,33</t>
  </si>
  <si>
    <t>Junta de retração, serrada com disco de diamante,  em revestimento de placas de concreto, com 5cm de profundidade, inclusive preenchimento de asfalto diluído CM-30, exclusive barras de ligação e de transferência.</t>
  </si>
  <si>
    <t xml:space="preserve">    23,60</t>
  </si>
  <si>
    <t>Junta de retração, em revestimento de placa de concreto do tipo encaixe (macho e fêmea), inclusive preenchimento de asfalto diluído CM-30, exclusive barras de ligação e de transferência.</t>
  </si>
  <si>
    <t xml:space="preserve">    50,28</t>
  </si>
  <si>
    <t>Limpeza e preenchimento de junta de retração, com asfalto duluído CM-30, exclusive corte, barras de ligação e de transferência.</t>
  </si>
  <si>
    <t xml:space="preserve">     5,60</t>
  </si>
  <si>
    <t>BP 10.20 Pavimentos em Lajotas de Concreto Pré-Moldado</t>
  </si>
  <si>
    <t>Assentamento de artefato de concreto, sobre colchão de pó-de-pedra, areia ou material equivalente, com fornecimento de todos os materiais, exclusive o artefato de concreto, inclusive rejuntamento, de acordo com as especificações da PCRJ.</t>
  </si>
  <si>
    <t xml:space="preserve">    52,65</t>
  </si>
  <si>
    <t>Reassentamento de artefato de concreto, com reaproveitamento deste, com limpeza de rejunte aderente, sobre colchão de pó-de-pedra, areia ou material equivalente, inclusive fornecimento de todos os materiais, inclusive rejuntamento.</t>
  </si>
  <si>
    <t xml:space="preserve">    62,24</t>
  </si>
  <si>
    <t>Reassentamento de artefato de concreto, com reaproveitamento deste, sobre colchão de pó-de-pedra, areia ou material equivalente e o fornecimento de todos os materiais.</t>
  </si>
  <si>
    <t xml:space="preserve">    29,19</t>
  </si>
  <si>
    <t>Pavimentação com blocos vazados de concreto, medindo: (50x50x10)cm, assentes em camadas de areia grossa de 2cm, exclusive preparo do terreno, Concregrama CGD, Neo-Rex ou similar.  Fornecimento e assentamento.</t>
  </si>
  <si>
    <t xml:space="preserve">   158,88</t>
  </si>
  <si>
    <t>Pavimentação com blocos vazados de concreto, medindo: (60x45x7,5)cm, assentes em camadas de areia grossa de 2cm, exclusive preparo do terreno, Concregrama CG7, Neo-Rex ou similar.  Fornecimento e assentamento.</t>
  </si>
  <si>
    <t xml:space="preserve">   102,41</t>
  </si>
  <si>
    <t>Rejuntamento de artefato de concreto, com argamassa de cimento e areia no traço 1:3, com fornecimento de todos os materiais.</t>
  </si>
  <si>
    <t xml:space="preserve">    27,28</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</si>
  <si>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</si>
  <si>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110,21</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</si>
  <si>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</si>
  <si>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118,08</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</si>
  <si>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</si>
  <si>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</si>
  <si>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125,96</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</si>
  <si>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</si>
  <si>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</si>
  <si>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154,31</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</si>
  <si>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</si>
  <si>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 xml:space="preserve">   138,56</t>
  </si>
  <si>
    <t>BP 10.25 Pavimentos em Paralelepípedo</t>
  </si>
  <si>
    <t>Paralelepípedos.  Fornecimento.</t>
  </si>
  <si>
    <t xml:space="preserve">     2,00</t>
  </si>
  <si>
    <t>Assentamento de paralelepípedos com reaproveitamento destes, fornecimento de pó-de-pedra e rejuntamento com betume e cascalhinho.</t>
  </si>
  <si>
    <t xml:space="preserve">    91,14</t>
  </si>
  <si>
    <t>Assentamento de paralelepípedos com reaproveitamento destes e fornecimento de pó-de-pedra e rejuntamento com argamassa de cimento e areia no traço 1:3.</t>
  </si>
  <si>
    <t xml:space="preserve">    56,35</t>
  </si>
  <si>
    <t>Arrancamento e reassentamento de paralelepípedos com limpeza de betume, aderente sobre colchão de pó-de-pedra, incluindo fornecimento do pó-de-pedra, exclusive rejuntamento e fornecimento dos paralelepípedos.</t>
  </si>
  <si>
    <t xml:space="preserve">    60,00</t>
  </si>
  <si>
    <t>Arrancamento e reassentamento de paralelepípedos com limpeza do betume, aderente sobre colchão de pó-de-pedra, inclusive fornecimento de pó-de-pedra e rejuntamento com argamassa de cimento e areia no traço 1:3, exclusive fornecimento dos paralelepípedos.</t>
  </si>
  <si>
    <t xml:space="preserve">    81,27</t>
  </si>
  <si>
    <t>Assentamento de paralelepípedos com reaproveitamento destes, inclusive fornecimento de pó-de-pedra, exclusive rejuntamento.</t>
  </si>
  <si>
    <t xml:space="preserve">    42,74</t>
  </si>
  <si>
    <t>Reassentamento de paralelepípedos, com reaproveitamento deste, com limpeza de rejunto aderido, sobre colchão de pó-de-pedra, areia ou material equivalente, inclusive fornecimento de todos os materiais e o rejuntamento.</t>
  </si>
  <si>
    <t xml:space="preserve">    63,65</t>
  </si>
  <si>
    <t>Rejuntamento de pavimentação de paralelepípedos com betume e cascalhinho, exclusive o fornecimento do betume.</t>
  </si>
  <si>
    <t xml:space="preserve">    11,91</t>
  </si>
  <si>
    <t>Rejuntamento de revestimento em paralelepípedos, com CAP-40 e Brita 0, inclusive fornecimento de todos os materiais.</t>
  </si>
  <si>
    <t xml:space="preserve">    28,25</t>
  </si>
  <si>
    <t>Pavimentação com paralelepípedos sobre colchão de pó-de-pedra e rejuntamento com betume e cascalhinho, inclusive fornecimento de todos os materiais.</t>
  </si>
  <si>
    <t xml:space="preserve">   151,62</t>
  </si>
  <si>
    <t>BP 15 Recuperação e Reciclagem de Pavimentos</t>
  </si>
  <si>
    <t>BP 15.05 Fresagem</t>
  </si>
  <si>
    <t>Corte mecânico com fresadora a frio, em zona urbana sem interferências, inclusive coleta do material em caminhão basculante, exclusive transporte do material.</t>
  </si>
  <si>
    <t xml:space="preserve">   195,64</t>
  </si>
  <si>
    <t>Corte mecânico com fresadora à frio, em concreto asfáltico, em zona urbana com interferências, inclusive coleta do material em caminhão basculante, exclusive transporte do material.</t>
  </si>
  <si>
    <t xml:space="preserve">   311,34</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</si>
  <si>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</si>
  <si>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 xml:space="preserve">   462,82</t>
  </si>
  <si>
    <t>BP 20 Meios-Fios, Sarjetas, Tentos e Guias</t>
  </si>
  <si>
    <t>BP 20.05 Meio-Fio e Tento de Granito</t>
  </si>
  <si>
    <t>Meio-fio em granito, com seção de (20x25)cm, formato de paralelogramo com ângulo de 83°, superfícies sem polimento com chanfro de 1cm na parte superior, em uma das faces.  Fornecimento e assentamento.</t>
  </si>
  <si>
    <t xml:space="preserve">   164,91</t>
  </si>
  <si>
    <t>Meio-fio reto de granito, altura de 0,35m, apicoado comum, fornecimento e assentamento com rejuntamento de argamassa de cimento e areia no traço 1:4.</t>
  </si>
  <si>
    <t>Travessão ou tento de granito, fornecimento e assentamento com rejuntamento de argamassa de cimento e areia no traço 1:4.</t>
  </si>
  <si>
    <t xml:space="preserve">   147,67</t>
  </si>
  <si>
    <t>BP 20.10 Meio-Fio e Tento Moldado no Local</t>
  </si>
  <si>
    <t>Cordão de concreto simples, com secção de (6x25)cm, moldados no local, inclusive escavação e reaterro.</t>
  </si>
  <si>
    <t xml:space="preserve">    28,77</t>
  </si>
  <si>
    <t>Cordão de concreto simples, com secção de (10x25)cm, moldados no local, inclusive escavação e reaterro.</t>
  </si>
  <si>
    <t xml:space="preserve">    62,57</t>
  </si>
  <si>
    <t>Meio-fio de concreto simples (fck=13,5MPa), moldado no local, conforme Caderno de Encargos - PCRJ, medindo 0,15m na base e com altura de 0,30m, rejuntamento com argamassa de cimento e areia no traço 1:4, inclusive o fornecimento de todos os materiais, escavação e reaterro.</t>
  </si>
  <si>
    <t xml:space="preserve">    88,95</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</si>
  <si>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</si>
  <si>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 xml:space="preserve">   131,06</t>
  </si>
  <si>
    <t>Meio-fio curvo de concreto simples (fck=13,5MPa), moldado no local, conforme Caderno de Encargos - PCRJ, medindo 0,15m na base e com altura de 0,30m, rejuntamento com argamassa de cimento e areia no traço 1:4; com fornecimento de todos os materiais, escavação e reaterro.</t>
  </si>
  <si>
    <t xml:space="preserve">    97,85</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</si>
  <si>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</si>
  <si>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 xml:space="preserve">   144,17</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</si>
  <si>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</si>
  <si>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 xml:space="preserve">    66,63</t>
  </si>
  <si>
    <t>BP 20.15 Meio-Fio e Sarjeta Conjugados Moldados no Local</t>
  </si>
  <si>
    <t>Sarjeta e meio-fio conjugados, de concreto simples (fck=15MPa), moldado no local, conforme Caderno de Encargos - PCRJ, medindo 0,45m de base e com altura de 0,30m, rejuntamento de argamassa de cimento e areia no traço 1:4; inclusive o fornecimento de todos os materiais.</t>
  </si>
  <si>
    <t xml:space="preserve">   120,89</t>
  </si>
  <si>
    <t>Sarjeta e meio-fio conjugados, de concreto simples (fck=35MPa), moldado no local, conforme Caderno de Encargos - PCRJ, medindo 0,45m de base e com altura de 0,30m, rejuntamento de argamassa de cimento e areia no traço 1:4; inclusive o fornecimento de todos os materiais.</t>
  </si>
  <si>
    <t xml:space="preserve">   131,54</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</si>
  <si>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</si>
  <si>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 xml:space="preserve">   138,78</t>
  </si>
  <si>
    <t>Sarjeta e meio-fio conjugados, de concreto simples (fck=15MPa), moldado no local, conforme Caderno de Encargos - PCRJ, medindo 0,65m de base e com altura de 0,30m, rejuntamento de argamassa de cimento e areia no traço 1:4; inclusive o fornecimento de todos os materiais.</t>
  </si>
  <si>
    <t xml:space="preserve">   149,79</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</si>
  <si>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</si>
  <si>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 xml:space="preserve">   117,38</t>
  </si>
  <si>
    <t>BP 20.20 Meio-Fio e Sarjeta Pré-Moldados</t>
  </si>
  <si>
    <t>Meio-fio de concreto pré-moldado (fck=15MPa), medindo 0,15m na base e com altura de 0,30m, rejuntamento com argamassa de cimento e areia no traço 1:4, inclusive o fornecimento de todos os materiais, escavação e reaterro.</t>
  </si>
  <si>
    <t xml:space="preserve">    51,29</t>
  </si>
  <si>
    <t>Meio-fio de concreto pré-moldado (fck=15MPa), medindo 0,15m na base e com altura de 0,45m, rejuntamento com argamassa de cimento e areia no traço 1:4, inclusive o fornecimento de todos os materiais, escavação e reaterro.</t>
  </si>
  <si>
    <t xml:space="preserve">    79,44</t>
  </si>
  <si>
    <t>BP 20.25 Sarjetas e Guias</t>
  </si>
  <si>
    <t>Guia de concreto armado, destinado ao encunhamento de pavimentação em paralelos, em logradouro com declividade do greide maior que 18%, de seção (0,15x0,40)m, assentado transversalmente ao eixo da via.  Fornecimento e assentamento.</t>
  </si>
  <si>
    <t xml:space="preserve">   255,88</t>
  </si>
  <si>
    <t>Sarjeta-guia de paralelepípedo (1 fiada), assente sobre base de concreto (fck=11MPa); inclusive esta, rejuntamento de argamassa de cimento e areia (traço 1:3), para pavimentação betuminosa.</t>
  </si>
  <si>
    <t xml:space="preserve">    37,83</t>
  </si>
  <si>
    <t xml:space="preserve">    31,43</t>
  </si>
  <si>
    <t xml:space="preserve">    46,96</t>
  </si>
  <si>
    <t>BP 20.30 Levantamentos e Reassentamentos</t>
  </si>
  <si>
    <t xml:space="preserve">    64,42</t>
  </si>
  <si>
    <t>Levantamento e reassentamento de tento ou travessão.</t>
  </si>
  <si>
    <t xml:space="preserve">    51,67</t>
  </si>
  <si>
    <t xml:space="preserve">    51,00</t>
  </si>
  <si>
    <t>Reassentamento de tento ou travessão.</t>
  </si>
  <si>
    <t xml:space="preserve">    45,30</t>
  </si>
  <si>
    <t>CE 05 Serviços de Engenharia e Arquitetura</t>
  </si>
  <si>
    <t>CE 05.05 Acompanhamento e Desenvolvimento de Projetos</t>
  </si>
  <si>
    <t>Prestação de serviços de engenharia para acompanhamento e desenvolvimento de estudos e projetos das Diretorias de Projetos e de Informações Gerenciais, com alocação de técnicos especializados.</t>
  </si>
  <si>
    <t xml:space="preserve">   205,70</t>
  </si>
  <si>
    <t>CE 05.10 Elaboração de Estudos e Projetos</t>
  </si>
  <si>
    <t>Advogado para serviços de consultoria de engenharia e arquitetura, inclusive encargos sociais.</t>
  </si>
  <si>
    <t xml:space="preserve">    25,26</t>
  </si>
  <si>
    <t>Arquiteto júnior de serviços técnicos especializados de consultoria de engenharia e arquitetura.</t>
  </si>
  <si>
    <t xml:space="preserve">   101,64</t>
  </si>
  <si>
    <t>Arquiteto pleno de serviços técnicos especializados de consultoria de engenharia e arquitetura.</t>
  </si>
  <si>
    <t xml:space="preserve">   158,10</t>
  </si>
  <si>
    <t>Arquiteto sênior de serviços técnicos especializados de consultoria de engenharia e arquitetura.</t>
  </si>
  <si>
    <t xml:space="preserve">   225,86</t>
  </si>
  <si>
    <t>Arquivista técnico de serviços técnicos especializados de consultoria de engenharia e arquitetura.</t>
  </si>
  <si>
    <t xml:space="preserve">    13,07</t>
  </si>
  <si>
    <t>Assistente Social para serviços de consultoria de engenharia e arquitetura, inclusive encargos sociais.</t>
  </si>
  <si>
    <t>Auxiliar de laboratorista de serviços técnicos especializados de consultoria de engenharia e arquitetura.</t>
  </si>
  <si>
    <t xml:space="preserve">    12,01</t>
  </si>
  <si>
    <t>Técnico de nível médio de serviços técnicos especializados de consultoria de engenharia e arquitetura.</t>
  </si>
  <si>
    <t>Auxiliar de topografia de serviços técnicos especializados de consultoria de engenharia e arquitetura.</t>
  </si>
  <si>
    <t>Biólogo pleno de serviços técnicos especializados de consultoria de engenharia e arquitetura.</t>
  </si>
  <si>
    <t xml:space="preserve">    44,08</t>
  </si>
  <si>
    <t>Consultor de serviços técnicos especializados de consultoria de engenharia e arquitetura.</t>
  </si>
  <si>
    <t>Coordenador de serviços técnicos especializados de consultoria de engenharia e arquitetura.</t>
  </si>
  <si>
    <t>Desenhista cadista sênior de serviços técnicos especializados de consultoria de engenharia e arquitetura.</t>
  </si>
  <si>
    <t xml:space="preserve">    42,69</t>
  </si>
  <si>
    <t>Desenhista júnior de serviços técnicos especializados de consultoria de engenharia e arquitetura.</t>
  </si>
  <si>
    <t xml:space="preserve">    19,21</t>
  </si>
  <si>
    <t>Desenhista pleno de serviços técnicos especializados de consultoria de engenharia e arquitetura.</t>
  </si>
  <si>
    <t xml:space="preserve">    29,89</t>
  </si>
  <si>
    <t>Encarregado de serviços técnicos especializados de consultoria de engenharia e arquitetura.</t>
  </si>
  <si>
    <t xml:space="preserve">    13,46</t>
  </si>
  <si>
    <t>Engenheiro júnior de serviços técnicos especializados de consultoria de engenharia e arquitetura.</t>
  </si>
  <si>
    <t>Engenheiro pleno de serviços técnicos especializados de consultoria de engenharia e arquitetura.</t>
  </si>
  <si>
    <t>Engenheiro sênior de serviços técnicos especializados de consultoria de engenharia e arquitetura.</t>
  </si>
  <si>
    <t>Geólogo júnior de serviços técnicos especializados de consultoria de engenharia e arquitetura.</t>
  </si>
  <si>
    <t>Geólogo pleno de serviços técnicos especializados de consultoria de engenharia e arquitetura.</t>
  </si>
  <si>
    <t>Geólogo sênior de serviços técnicos especializados de consultoria de engenharia e arquitetura.</t>
  </si>
  <si>
    <t>Laboratorista de serviços técnicos especializados de consultoria de engenharia e arquitetura.</t>
  </si>
  <si>
    <t>Nivelador de serviços técnicos especializados de consultoria de engenharia e arquitetura.</t>
  </si>
  <si>
    <t xml:space="preserve">    10,76</t>
  </si>
  <si>
    <t>Projetista júnior de serviços técnicos especializados de consultoria de engenharia e arquitetura.</t>
  </si>
  <si>
    <t xml:space="preserve">    23,62</t>
  </si>
  <si>
    <t>Projetista pleno de serviços técnicos especializados de consultoria de engenharia e arquitetura.</t>
  </si>
  <si>
    <t xml:space="preserve">    36,76</t>
  </si>
  <si>
    <t>Projetista sênior de serviços técnicos especializados de consultoria de engenharia e arquitetura.</t>
  </si>
  <si>
    <t xml:space="preserve">    52,52</t>
  </si>
  <si>
    <t>Secretária executiva de serviços técnicos especializados de consultoria de engenharia e arquitetura.</t>
  </si>
  <si>
    <t xml:space="preserve">    30,50</t>
  </si>
  <si>
    <t>Secretária júnior de serviços técnicos especializados de consultoria de engenharia e arquitetura.</t>
  </si>
  <si>
    <t xml:space="preserve">    24,70</t>
  </si>
  <si>
    <t>Tecnólogo júnior de serviços técnicos especializados de consultoria de engenharia e arquitetura.</t>
  </si>
  <si>
    <t xml:space="preserve">    24,33</t>
  </si>
  <si>
    <t>Tecnólogo sênior de serviços técnicos especializados de consultoria de engenharia e arquitetura.</t>
  </si>
  <si>
    <t xml:space="preserve">    54,10</t>
  </si>
  <si>
    <t>Topógrafo de serviços técnicos especializados de consultoria de engenharia e arquitetura.</t>
  </si>
  <si>
    <t xml:space="preserve">    20,67</t>
  </si>
  <si>
    <t>CI 05 Cobertura</t>
  </si>
  <si>
    <t>CI 05.05 Madeiramento</t>
  </si>
  <si>
    <t>Colocação de madeiramento de telhas cerâmicas, inclusive pregos, exclusive o fornecimento do madeiramento e das telhas.</t>
  </si>
  <si>
    <t xml:space="preserve">    55,24</t>
  </si>
  <si>
    <t>Madeiramento para cobertura de telhas onduladas de cimento amianto ou Fiber-Glass ou similar, pregadas sem tesouras ou pontaletes, medido pela projeção.</t>
  </si>
  <si>
    <t xml:space="preserve">    40,40</t>
  </si>
  <si>
    <t>Madeiramento para cobertura de telhas cerâmicas, (francesa, portuguesa, duplana, colonial ou similar), constituído de cumeeira, terças, caibros, pontaletes e ripas de madeira serrada, pregados sem tesoura, medido pela projeção horizontal.</t>
  </si>
  <si>
    <t xml:space="preserve">   142,14</t>
  </si>
  <si>
    <t>Peça em madeira serrada, de (7 x 20)cm, para cobertura de qualquer tipo.  Fornecimento e colocação.</t>
  </si>
  <si>
    <t xml:space="preserve">   120,64</t>
  </si>
  <si>
    <t>CI 05.10 Terça</t>
  </si>
  <si>
    <t>Terça em serrada, de (7,5cm x 7,5cm / 3" x 3"), para estrutura de telhados e coberturas.  Fornecimento e colocação.</t>
  </si>
  <si>
    <t xml:space="preserve">    13,13</t>
  </si>
  <si>
    <t>Terça em madeira serrada de (7,5cm x 11,25cm / 3" x 4 1/2"), para estrutura de telhados e coberturas. Fornecimento e colocação.</t>
  </si>
  <si>
    <t xml:space="preserve">    55,37</t>
  </si>
  <si>
    <t>Terça em serrada de (7,5cm x 15cm / 3" x 6"), para estrutura de telhados e coberturas.  Fornecimento e colocação.</t>
  </si>
  <si>
    <t xml:space="preserve">    59,25</t>
  </si>
  <si>
    <t>Terça em madeira serrada, de (7,5cm x 22,5cm / 3" x 9"), para estrutura de telhados e coberturas.  Fornecimento e colocação.</t>
  </si>
  <si>
    <t xml:space="preserve">    78,16</t>
  </si>
  <si>
    <t>CI 05.15 Caibro</t>
  </si>
  <si>
    <t>Caibro em madeira serrada, de (3,75cm x 7,5cm / 1 1/2" x 3").  Fornecimento e colocação.</t>
  </si>
  <si>
    <t xml:space="preserve">    17,94</t>
  </si>
  <si>
    <t>Caibro em madeira serrada, de (5cm x 7,5cm / 2" x 3").  Fornecimento e colocação.</t>
  </si>
  <si>
    <t xml:space="preserve">    71,28</t>
  </si>
  <si>
    <t>CI 05.20 Tesoura</t>
  </si>
  <si>
    <t>Tesoura completa em madeira serrada, para telhados com vãos de 4m.  Fornecimento e colocação.</t>
  </si>
  <si>
    <t xml:space="preserve">  1345,01</t>
  </si>
  <si>
    <t>Tesoura completa em madeira serrada, para telhados com vãos de 5m.  Fornecimento e colocação.</t>
  </si>
  <si>
    <t xml:space="preserve">  1603,67</t>
  </si>
  <si>
    <t>Tesoura completa em madeira serrada, para telhados com vãos de 6m.  Fornecimento e colocação.</t>
  </si>
  <si>
    <t xml:space="preserve">  1983,60</t>
  </si>
  <si>
    <t>Tesoura completa em madeira serrada, para telhados com vãos de 7m.  Fornecimento e colocação.</t>
  </si>
  <si>
    <t xml:space="preserve">  2299,87</t>
  </si>
  <si>
    <t>Tesoura completa em madeira serrada, para telhados com vãos de 8m.  Fornecimento e colocação.</t>
  </si>
  <si>
    <t xml:space="preserve">  2839,45</t>
  </si>
  <si>
    <t>Tesoura completa em madeira serrada, para telhados com vãos de 9m.  Fornecimento e colocação.</t>
  </si>
  <si>
    <t xml:space="preserve">  3186,31</t>
  </si>
  <si>
    <t>Tesoura completa em madeira serrada, para telhados com vãos de 10m.  Fornecimento e colocação.</t>
  </si>
  <si>
    <t xml:space="preserve">  3520,64</t>
  </si>
  <si>
    <t>Tesoura completa em madeira serrada, para telhados com vãos de 12m.  Fornecimento e colocação.</t>
  </si>
  <si>
    <t xml:space="preserve">  4547,45</t>
  </si>
  <si>
    <t>CI 05.25 Pontalete</t>
  </si>
  <si>
    <t>Pontalete em madeira serrada, de (7,5cm x 7,5cm / 3" x 3"), verticais e horizontais para estrutura de telhados de telhas cerâmicas, medido pela projeção horizontal do telhado.  Fornecimento e Colocação.</t>
  </si>
  <si>
    <t xml:space="preserve">    25,07</t>
  </si>
  <si>
    <t>Pontalete em madeira serrada, de (7,5cm x 7,5cm / 3" x 3"), verticais e horizontais para estrutura de coberturas de telhas leves (mineral, fibra-vegetal, fiber-glass e similares), medido pela projeção horizontal do telhado.  Fornecimento e colocação.</t>
  </si>
  <si>
    <t xml:space="preserve">    19,76</t>
  </si>
  <si>
    <t>CI 05.30 Coberturas, Telhas e Complementos</t>
  </si>
  <si>
    <t>Cobertura em telhas coloniais; exclusive cumeeira e madeiramento.  Fornecimento e colocação.</t>
  </si>
  <si>
    <t xml:space="preserve">   160,32</t>
  </si>
  <si>
    <t>Cobertura em telhas francesas; exclusive cumeeira e madeiramento.  Fornecimento e colocação.</t>
  </si>
  <si>
    <t xml:space="preserve">    96,40</t>
  </si>
  <si>
    <t>Cobertura em telha portuguesa, exclusive cumeeira e madeiramento.  Fornecimento e colocação.</t>
  </si>
  <si>
    <t xml:space="preserve">    76,40</t>
  </si>
  <si>
    <t>Colocação de telhas francesas, exclusive fornecimento.</t>
  </si>
  <si>
    <t xml:space="preserve">    85,85</t>
  </si>
  <si>
    <t>Cobertura em telhas de concreto, exclusive cumeeira e madeiramento.  Fornecimento e colocação.</t>
  </si>
  <si>
    <t xml:space="preserve">    76,80</t>
  </si>
  <si>
    <t>Cordão para arremate de telhado, executado com argamassa de cimento, areia e saibro no traço 1:2:2.</t>
  </si>
  <si>
    <t xml:space="preserve">    54,18</t>
  </si>
  <si>
    <t>Cumeeira para cobertura em telhas francesas ou coloniais.  Fornecimento e colocação.</t>
  </si>
  <si>
    <t xml:space="preserve">    34,52</t>
  </si>
  <si>
    <t>Cumeeira para cobertura em telhas de concreto.  Fornecimento e colocação.</t>
  </si>
  <si>
    <t xml:space="preserve">    49,72</t>
  </si>
  <si>
    <t>Telhas francesas.  Fornecimento.</t>
  </si>
  <si>
    <t xml:space="preserve">    44,80</t>
  </si>
  <si>
    <t>CI 05.35 Cobertura Simples em Aço Galvanizado</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</si>
  <si>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</si>
  <si>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 xml:space="preserve">   132,45</t>
  </si>
  <si>
    <t>Telha metálica CE-100, 0,65mm, perfil trapezoidal, fabricado em aço galvanizado com 270g/m2 de zinco, com largura total de 808mm, largura útil de 750mm e comprimento de 6600mm, pintado por processo eletrostático polimerizada em estufa.  Fornecimento.</t>
  </si>
  <si>
    <t xml:space="preserve">   112,31</t>
  </si>
  <si>
    <t>CI 05.37 Cobertura Dupla em Aço Galvanizado</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</si>
  <si>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</si>
  <si>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 xml:space="preserve">   156,45</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</si>
  <si>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</si>
  <si>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 xml:space="preserve">   171,47</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</si>
  <si>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</si>
  <si>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 xml:space="preserve">   197,22</t>
  </si>
  <si>
    <t>CI 05.40 Cobertura Simples em alumínio</t>
  </si>
  <si>
    <t>Cobertura em chapas de alumínio de 0,5mm de espessura, com sobreposição lateral de 1 onda e longitudinal de 14cm, sendo as chapas fixadas com ganchos de alumínio com rosca de 6mm de diâmetro; exclusive madeiramento e cumeeira.</t>
  </si>
  <si>
    <t xml:space="preserve">   112,11</t>
  </si>
  <si>
    <t>Colocação de rufo, cumeeira ou contra-rufo de alumínio com 0,8mmx1056mm.</t>
  </si>
  <si>
    <t xml:space="preserve">   101,80</t>
  </si>
  <si>
    <t>Contra rufo em alumínio, com acabamento em verniz em 1 face e pintada na outra, trapezoidal ou ondulada, medindo: (1500x562x0,8)mm, Alcoa ou similar.  Fornecimento e colocação.</t>
  </si>
  <si>
    <t xml:space="preserve">   150,43</t>
  </si>
  <si>
    <t>Contra rufo em alumínio, com acabamento em verniz nas 2 faces, trapezoidal ou ondulada, medindo: (1500x562x0,8)mm, Alcoa ou similar.  Fornecimento e colocação.</t>
  </si>
  <si>
    <t xml:space="preserve">   141,22</t>
  </si>
  <si>
    <t>Cumeeira em alumínio com acabamento em verniz em 1 face e pintada em outra, trapezoidal ou ondulada, medindo: (1265x600x0,8)mm, Alcoa ou similar.  Fornecimento e colocação.</t>
  </si>
  <si>
    <t xml:space="preserve">    66,25</t>
  </si>
  <si>
    <t>Cumeeira em alumínio com acabamento em verniz nas 2 faces, trapezoidal ou ondulada, medindo: (1265x600x0,8)mm, Alcoa ou similar.  Fornecimento e colocação.</t>
  </si>
  <si>
    <t xml:space="preserve">    58,79</t>
  </si>
  <si>
    <t>Rufo em alumínio, com acabamento em verniz em 1 face e pintada na outra, trapezoidal, medindo: (1265x600x0,8)mm, Alcoa ou similar.  Fornecimento e colocação.</t>
  </si>
  <si>
    <t xml:space="preserve">    46,93</t>
  </si>
  <si>
    <t>Rufo em alumínio, com acabamento em verniz nas 2 faces, trapezoidal ou ondulada, medindo: (1265x600x0,8)mm, Alcoa ou similar.  Fornecimento e colocação.</t>
  </si>
  <si>
    <t xml:space="preserve">   141,82</t>
  </si>
  <si>
    <t>Telha de alumínio, com acabamento em verniz nas 2 faces (interna e externa), no modelo trapezoidal ou ondulada, na espessura de 0,5mm, Alcoflon ou similar.  Fornecimento e colocação.</t>
  </si>
  <si>
    <t xml:space="preserve">    68,88</t>
  </si>
  <si>
    <t>Telha de alumínio, com acabamento em verniz em 1 face e pintado na outra, no modelo trapezoidal ou ondulada, na espessura de 0,5mm, Alcoflon ou similar.  Fornecimento e colocação.</t>
  </si>
  <si>
    <t xml:space="preserve">    70,17</t>
  </si>
  <si>
    <t>CI 05.43 Cobertura Dupla em alumínio</t>
  </si>
  <si>
    <t>Cobertura dupla de 30mm, com telha térmica, trapezoidal em alumínio, inclusive todos os acessórios necessários à sua execução, Bernini ou similar.  Fornecimento e colocação, exclusive transporte.</t>
  </si>
  <si>
    <t xml:space="preserve">   254,43</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</si>
  <si>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</si>
  <si>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 xml:space="preserve">   128,47</t>
  </si>
  <si>
    <t>CI 05.45 Cobertura em Cimento e Fibras Sem Amianto</t>
  </si>
  <si>
    <t>Cobertura em telhas onduladas, sem amianto, com espessura de 4mm, fixadas por pregos, inclusive vedação, exclusive o madeiramento, Vogatex ou similar.  Fornecimento e colocação.</t>
  </si>
  <si>
    <t xml:space="preserve">    38,33</t>
  </si>
  <si>
    <t>Cobertura em telhas onduladas, sem amianto, com espessura de 6mm, fixadas por parafusos galvanizados, inclusive vedação, exclusive o madeiramento, Eternit ou similar.  Fornecimento e colocação.</t>
  </si>
  <si>
    <t xml:space="preserve">    48,77</t>
  </si>
  <si>
    <t>Cobertura em telhas onduladas, sem amianto, com espessura de 6mm, fixadas por parafusos galvanizados, inclusive vedação, exclusive o madeiramento, Maxiplac da Brasilit ou similar.  Fornecimento e colocação.</t>
  </si>
  <si>
    <t xml:space="preserve">    64,88</t>
  </si>
  <si>
    <t>Cobertura em telhas onduladas, sem amianto, com espessura de 8mm, fixadas por parafusos galvanizados, inclusive vedação, exclusive o madeiramento, Eternit ou similar.  Fornecimento e colocação.</t>
  </si>
  <si>
    <t xml:space="preserve">    78,46</t>
  </si>
  <si>
    <t>Cobertura em telhas onduladas, sem amianto, com espessura de 8mm, nas dimensões úteis de (2,30 x 0,50)m, fixadas por parafusos galvanizados, inclusive vedação, exclusive o madeiramento, Modulada da Eternit ou similar.  Fornecimento e colocação.</t>
  </si>
  <si>
    <t xml:space="preserve">   168,56</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</si>
  <si>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</si>
  <si>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 xml:space="preserve">   166,08</t>
  </si>
  <si>
    <t>Cumeeira normal para telhas onduladas de 6mm a 8mm, sem amianto, fixada por parafusos galvanizados, inclusive vedação, Eternit ou similar.  Fornecimento e colocação.</t>
  </si>
  <si>
    <t xml:space="preserve">   102,77</t>
  </si>
  <si>
    <t>Cumeeira normal para telhas onduladas, sem amianto, fixada por parafusos galvanizados, inclusive vedação, Eternit ou similar.  Fornecimento e colocação.</t>
  </si>
  <si>
    <t xml:space="preserve">    69,77</t>
  </si>
  <si>
    <t>Cumeeira normal para telhas canalete 90, sem amianto, fixada por parafusos galvanizados, inclusive vedação, Eternit ou similar.  Fornecimento e colocação.</t>
  </si>
  <si>
    <t xml:space="preserve">   162,13</t>
  </si>
  <si>
    <t>Cumeeira para cobertura tipo Shed e Shed terminal, sem amianto, fixada por parafusos galvanizados, inclusive vedação.  Fornecimento e colocação.</t>
  </si>
  <si>
    <t xml:space="preserve">    64,55</t>
  </si>
  <si>
    <t>Espigão para cobertura em telhas sem amianto, fixado por parafusos galvanizados, inclusive vedação.  Fornecimento e colocação.</t>
  </si>
  <si>
    <t xml:space="preserve">    66,98</t>
  </si>
  <si>
    <t>Rufo para cobertura em telhas sem amianto, fixado por parafusos galvanizados, inclusive vedação.  Fornecimento e colocação.</t>
  </si>
  <si>
    <t xml:space="preserve">    56,86</t>
  </si>
  <si>
    <t>CI 05.50 Cobertura em Fibras Vegetais e Minerais</t>
  </si>
  <si>
    <t>Cobertura em telhas onduladas fabricadas com fibras vegetais e minerais, com espessura de 3mm, presas por pregos galvanizados, exclusive madeiramento, Onduline ou similar.  Fornecimento e colocação.</t>
  </si>
  <si>
    <t xml:space="preserve">   137,40</t>
  </si>
  <si>
    <t>Cumeeira normal, para telhas onduladas, de (0,50x0,90)m, presas por pregos galvanizados, Onduline ou similar.  Fornecimento e colocação.</t>
  </si>
  <si>
    <t xml:space="preserve">    60,11</t>
  </si>
  <si>
    <t>CI 05.55 Cobertura em Policarbonato, Acrílico e Resina</t>
  </si>
  <si>
    <t>Chapa de policarbonato alveolar para caixilho com painel fixo, espessura de 10mm.  Fornecimento e colocação.</t>
  </si>
  <si>
    <t xml:space="preserve">   135,82</t>
  </si>
  <si>
    <t>Cobertura em chapa de policarbonato alveolar, na cor cristal, com 10mm de espessura, incluindo madeiramento em peças de madeira e pilares em tubo de aço galvanizado.  Fornecimento e colocação.</t>
  </si>
  <si>
    <t xml:space="preserve">   493,38</t>
  </si>
  <si>
    <t>Cobertura em chapas de acrílicos translúcidos de 6mm de espessura, inclusive fixação, exclusive estrutura.  Fornecimento e colocação.</t>
  </si>
  <si>
    <t xml:space="preserve">   363,85</t>
  </si>
  <si>
    <t>Cobertura em plástico Night and Day ou similar, liso, translúcido, branco, largura de 1,45m.  Fornecimento e colocação.</t>
  </si>
  <si>
    <t xml:space="preserve">    47,76</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</si>
  <si>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</si>
  <si>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 xml:space="preserve">   146,53</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</si>
  <si>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</si>
  <si>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 xml:space="preserve">   157,18</t>
  </si>
  <si>
    <t>Estrutura em alumínio em clarabóia para chapa de policarbonato.  Fornecimento e colocação.</t>
  </si>
  <si>
    <t xml:space="preserve">   385,47</t>
  </si>
  <si>
    <t>Cobertura em telhas P.V.C colonial (230 x 88)cm cerâmica, fixadas por parafusos galvanizados, inclusive vedação, exclusive o madeiramento. Fornecimento e instalação.</t>
  </si>
  <si>
    <t xml:space="preserve">   118,69</t>
  </si>
  <si>
    <t>Cumeeira central P.V.C cerâmica nas dimensões (1 x 56 x 90)cm, fixada por parafusos galvanizados, inclusive vedação. Fornecimento e colocação.</t>
  </si>
  <si>
    <t xml:space="preserve">   133,57</t>
  </si>
  <si>
    <t>CI 05.60 Calha de PVC Rígido</t>
  </si>
  <si>
    <t>Calha de beiral, semicircular de PVC rígido, exclusive condutores (vide item CI 05.60.0100).  Fornecimento e colocação.</t>
  </si>
  <si>
    <t xml:space="preserve">   157,30</t>
  </si>
  <si>
    <t>Condutor para calha de beiral de PVC rígido, inclusive conexões.  Fornecimento e colocação.</t>
  </si>
  <si>
    <t xml:space="preserve">    43,25</t>
  </si>
  <si>
    <t>CI 05.65 Calha de Cobre</t>
  </si>
  <si>
    <t>Calha de cobre, semicircular, com 25cm de desenvolvimento, inclusive emendas soldadas.  Fornecimento e colocação.</t>
  </si>
  <si>
    <t xml:space="preserve">   155,73</t>
  </si>
  <si>
    <t>CI 05.70 Calha Metálica</t>
  </si>
  <si>
    <t>Calha de beiral, em chapa galvanizada nº 26, com 25cm de desenvolvimento.  Fornecimento e colocação.</t>
  </si>
  <si>
    <t xml:space="preserve">   115,97</t>
  </si>
  <si>
    <t>Calha de platibanda ou de rincão, em chapa galvanizada nº 26, com 25cm de desenvolvimento.  Fornecimento e colocação.</t>
  </si>
  <si>
    <t xml:space="preserve">    72,36</t>
  </si>
  <si>
    <t>Calha de beiral, em chapa galvanizada nº 24, com 75cm de desenvolvimento.  Fornecimento e colocação.</t>
  </si>
  <si>
    <t xml:space="preserve">   227,45</t>
  </si>
  <si>
    <t>CI 05.75 Cobertura em Fiberglass</t>
  </si>
  <si>
    <t>Cobertura em telhas onduladas translúcidas de Fiber-Glass ou similar, exclusive madeiramento.  Fornecimento e colocação.</t>
  </si>
  <si>
    <t xml:space="preserve">    66,79</t>
  </si>
  <si>
    <t>CI 10 Isolamento</t>
  </si>
  <si>
    <t>CI 10.05 Isolamento</t>
  </si>
  <si>
    <t>Argila expandida com granulometria fina de 2215.  Fornecimento, inclusive transporte.</t>
  </si>
  <si>
    <t xml:space="preserve">   541,74</t>
  </si>
  <si>
    <t>Argila expandida com granulometria grossa de 3222.  Fornecimento, inclusive transporte.</t>
  </si>
  <si>
    <t xml:space="preserve">   498,40</t>
  </si>
  <si>
    <t>Chapa de ferro galvanizada nº 11, de 3mm (1/8").  Fornecimento e instalação.</t>
  </si>
  <si>
    <t xml:space="preserve">   517,25</t>
  </si>
  <si>
    <t>Chapa de ferro galvanizado nº 18.  Fornecimento e instalação.</t>
  </si>
  <si>
    <t xml:space="preserve">   194,17</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</si>
  <si>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</si>
  <si>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 xml:space="preserve">    29,22</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</si>
  <si>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</si>
  <si>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 xml:space="preserve">    26,70</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</si>
  <si>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</si>
  <si>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 xml:space="preserve">    24,37</t>
  </si>
  <si>
    <t>Subcobertura em fibras contínuas de polietileno de alta densidade, permeável ao vapor e com resistência à passagem de água, inclusive madeiramento para contra-caibros em madeira serrada de (1,50x4,00)cm, Tyvec ou similar.  Fornecimento e instalação.</t>
  </si>
  <si>
    <t xml:space="preserve">    72,58</t>
  </si>
  <si>
    <t>Tela Sombrit ou similar, com 80% de proteção.  Fornecimento e instalação.</t>
  </si>
  <si>
    <t xml:space="preserve">    29,54</t>
  </si>
  <si>
    <t>CI 15 Impermeabilizações</t>
  </si>
  <si>
    <t>CI 15.05 Impermeabilizações</t>
  </si>
  <si>
    <t>Aplicação de 2 demãos de impermeabilizante por cristalização da Texas, Denver, Reax, Viapol ou similar.</t>
  </si>
  <si>
    <t xml:space="preserve">   120,00</t>
  </si>
  <si>
    <t>Argamassa de proteção mecânica com espessura de 2cm, no traço 1:3, com colação de tela.</t>
  </si>
  <si>
    <t xml:space="preserve">    42,49</t>
  </si>
  <si>
    <t>Impermeabilização de terraços, jardineiras, reservatórios, piscinas, coberturas e superfícies metálicas com membrana flexível aderente, de base acrílica, aplicado a frio, em quatro demãos cruzadas, nas cores branca, azul, cinza ou telha, tipo TECRYL-D3 ou similar.</t>
  </si>
  <si>
    <t xml:space="preserve">    47,29</t>
  </si>
  <si>
    <t>Impermeabilização de terraços, jardineiras e coberturas isoladas com 3 camadas de asfalto oxidado entremeadas por 3 camadas de feltro asfáltico.</t>
  </si>
  <si>
    <t xml:space="preserve">   226,70</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</si>
  <si>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</si>
  <si>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 xml:space="preserve">   129,66</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</si>
  <si>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</si>
  <si>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 xml:space="preserve">   266,64</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</si>
  <si>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</si>
  <si>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 xml:space="preserve">   152,94</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</si>
  <si>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</si>
  <si>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 xml:space="preserve">   105,42</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</si>
  <si>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</si>
  <si>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 xml:space="preserve">    82,14</t>
  </si>
  <si>
    <t>Impermeabilização de caixa d'água elevada com 2Kg de Denverlit ou similar, 0,15Kg de Denverfix ou similar, 1,50Kg de Denver LP 54 e 1,10m2 de tela de poliéster, inclusive proteção mecânica.</t>
  </si>
  <si>
    <t xml:space="preserve">   102,62</t>
  </si>
  <si>
    <t>Impermeabilização de caixa d'água subterrânea com 4Kg de Denverlit ou similar, 0,35Kg de Denverfix ou similar, inclusive proteção mecânica.</t>
  </si>
  <si>
    <t xml:space="preserve">    87,86</t>
  </si>
  <si>
    <t>Impermeabilização de lajes com Hey'di Cryl ou similar, aplicado em 8 demãos e 1 tela de poliéster, sobre 2 demãos de K11-SR misturado ao KZ usados com base diretamente sobre a laje, após limpeza e regularização, exclusive proteção mecânica e térmica.</t>
  </si>
  <si>
    <t xml:space="preserve">    88,12</t>
  </si>
  <si>
    <t>Impermeabilização de laje com 0,45Kg de Denver Primer ou similar, 3,50Kg de Denverpren ou similar e 1,10m2 de poliéster.  Fornecimento e aplicação, exclusive proteção mecânica.</t>
  </si>
  <si>
    <t>Impermeabilização de laje de terraço com 0,45Kg de Denver Primer ou similar, 5Kg de Denverpren ou similar e 1,10m2 de poliéster.  Fornecimento e aplicação, exclusive proteção mecânica e térmica.</t>
  </si>
  <si>
    <t xml:space="preserve">   200,63</t>
  </si>
  <si>
    <t>Impermeabilização de lajes sem proteção mecânica à base de resinas elastoméricas de poliuretano, bicomponente, aplicado e curado a frio, IMP-C (2,2 Kg/m2) da Imperbras ou similar, estruturado com uma camada de bidim (75 g/cm2).</t>
  </si>
  <si>
    <t xml:space="preserve">   247,22</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</si>
  <si>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</si>
  <si>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 xml:space="preserve">   130,39</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</si>
  <si>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</si>
  <si>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 xml:space="preserve">   104,83</t>
  </si>
  <si>
    <t>Pintura asfáltica (uma demão com 200g/m2), para superfícies lisas de marquizes, banheiros e demais superfícies de pequenas dimensões.  Igol 2 ou similar.  Fornecimento e aplicação.</t>
  </si>
  <si>
    <t xml:space="preserve">    10,11</t>
  </si>
  <si>
    <t>Plaqueamento in situ para cobertura de impermeabilização com placas 60x60x2,5cm fundidas e revestidas com argamassa de cimento e areia no traço 1:3 juntas espaçadas de 2,5cm tomadas com mastique de hibroasfalto, cimento e areia no traço 1:3.</t>
  </si>
  <si>
    <t xml:space="preserve">   126,62</t>
  </si>
  <si>
    <t>Revestimento formulado a partir de resinas de poliuretano protetivo sobre impermeabilização elastomérica, acabamento semi-brilho, resistente à abrasão, Top-Coat da Imperbras ou similar.</t>
  </si>
  <si>
    <t xml:space="preserve">    26,48</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</si>
  <si>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</si>
  <si>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</si>
  <si>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</si>
  <si>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Retirada e recolocação de telhas do tipo colonial, inclusive cumeeira e respectiva argamassa, exclusive o fornecimento do material novo.  Medida pela área coberta em projeção.</t>
  </si>
  <si>
    <t xml:space="preserve">    80,84</t>
  </si>
  <si>
    <t>Retirada e recolocação de telhas francesas, inclusive cumeeira excluindo o fornecimento do material novo.  Medida pela área coberta em projeção.</t>
  </si>
  <si>
    <t xml:space="preserve">    65,43</t>
  </si>
  <si>
    <t>Retirada e recolocação de telhas em fibro-cimento, ondulado, tipo convencional, inclusive cumeeira, medida pela área coberta em projeção.</t>
  </si>
  <si>
    <t xml:space="preserve">    23,87</t>
  </si>
  <si>
    <t>Retirada e recolocação de telha em fibro-cimento do tipo Max-calha ou calha 43 ou 49 ou similar, inclusive cumeeira, medida pela área coberta em projeção.</t>
  </si>
  <si>
    <t xml:space="preserve">    21,73</t>
  </si>
  <si>
    <t>Retirada e recolocação de telha em fibro-cimento do tipo canalete 90 ou similar, inclusive cumeeira, medida pela área coberta em projeção.</t>
  </si>
  <si>
    <t xml:space="preserve">    28,21</t>
  </si>
  <si>
    <t>CO 05 Instalações Provisórias</t>
  </si>
  <si>
    <t>CO 05.05 Andaimes, Plataformas, Escadas e Torres de Madeira</t>
  </si>
  <si>
    <t>Andaime de madeira, para altura até 7m, compreendendo montagem e desmontagem, já considerando o reaproveitamento 3 vezes da madeira.</t>
  </si>
  <si>
    <t xml:space="preserve">    32,41</t>
  </si>
  <si>
    <t>Andaime de madeira, para altura entre 7m e 14m, compreendendo montagem e desmontagem, já considerando o reaproveitamento 3 vezes da madeira.</t>
  </si>
  <si>
    <t xml:space="preserve">    44,00</t>
  </si>
  <si>
    <t>Andaime de madeira, tabuado, sobre cavaletes, para pé direito até 4m, já considerando o reaproveitamento 20 vezes da madeira.  Inclusive movimentação.</t>
  </si>
  <si>
    <t xml:space="preserve">     9,15</t>
  </si>
  <si>
    <t>Andaime de madeira, tabuado, sobre cavaletes (inclusive estes), com aproveitamento da madeira 20 vezes, inclusive movimentação para pé direito de 4m.</t>
  </si>
  <si>
    <t xml:space="preserve">    11,24</t>
  </si>
  <si>
    <t>Andaime suspenso de madeira pendente da estrutura por cabos de aço de 3/8", utilização das tábuas 3 vezes, toras e cabos 6 vezes, montagem e desmontagem 1 vez, inclusive plataforma de madeira serrada, e perfuração de laje de concreto, montagem e desmontagem 1 vez.</t>
  </si>
  <si>
    <t xml:space="preserve">    69,18</t>
  </si>
  <si>
    <t>Escada de madeira executada sobre terreno inclinado, com 80cm de largura mínima, com reaproveitamento da madeira uma vez, compreendo montagem e desmontagem.</t>
  </si>
  <si>
    <t xml:space="preserve">   116,14</t>
  </si>
  <si>
    <t>Plano inclinado para transporte de materiais diversos encosta acima, com largura de 1,50m e caçamba 1m3, incluindo todos os materiais para sua instalação, exclusive aluguel de guincho.</t>
  </si>
  <si>
    <t xml:space="preserve">  1636,92</t>
  </si>
  <si>
    <t>Plataforma de madeira apoiada sobre suporte, compreendendo montagem e desmontagem, já considerando o reaproveitamento 20 vezes da madeira.</t>
  </si>
  <si>
    <t xml:space="preserve">    21,37</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</si>
  <si>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</si>
  <si>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 xml:space="preserve">   311,24</t>
  </si>
  <si>
    <t>Plataforma ou passarela de madeira, (2,5 x 30)cm, considerando-se o aproveitamento da madeira 10 vezes, exclusive andaime ou outro suporte e movimentação (vide item CO 05.15.0300).</t>
  </si>
  <si>
    <t xml:space="preserve">     4,39</t>
  </si>
  <si>
    <t>Plataforma ou passarela de madeira, (2,5 x 30)cm, considerando-se o aproveitamento da madeira 20 vezes, exclusive andaime e movimentação (vide item CO 05.15.0300).</t>
  </si>
  <si>
    <t xml:space="preserve">     2,19</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</si>
  <si>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</si>
  <si>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 xml:space="preserve">   183,24</t>
  </si>
  <si>
    <t>Tela para proteção de fachada, Sampa ou similar, malha de (3x3)mm, na cor azul, larguras de 1,50m ou 2,85m, 100% polipropileno.  Fornecimento e assentamento.</t>
  </si>
  <si>
    <t xml:space="preserve">    26,42</t>
  </si>
  <si>
    <t xml:space="preserve">   613,18</t>
  </si>
  <si>
    <t>CO 05.10 Aluguel de Andaimes Metálicos., Elevadores e Teleféricos de Obra</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</si>
  <si>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</si>
  <si>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 xml:space="preserve">     6,00</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</si>
  <si>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</si>
  <si>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 xml:space="preserve">     7,20</t>
  </si>
  <si>
    <t>Aluguel de andaime tubular, para altura de até 4m; exclusive mão-de-obra de montagem e desmontagem e transporte.</t>
  </si>
  <si>
    <t xml:space="preserve">    56,40</t>
  </si>
  <si>
    <t>Aluguel de andaime tubular, para altura de até 15m; exclusive mão-de-obra de montagem e desmontagem, inclusive transporte.</t>
  </si>
  <si>
    <t xml:space="preserve">   306,47</t>
  </si>
  <si>
    <t>Aluguel de andaime tubular, para altura de 16m até 20m; exclusive mão-de-obra de montagem e desmontagem, inclusive transporte.</t>
  </si>
  <si>
    <t xml:space="preserve">   376,67</t>
  </si>
  <si>
    <t>Aluguel de andaime tubular, para altura de 21m até 50m; exclusive mão-de-obra de montagem e desmontagem, inclusive transporte.</t>
  </si>
  <si>
    <t xml:space="preserve">   796,67</t>
  </si>
  <si>
    <t>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t>
  </si>
  <si>
    <t>m3.mês</t>
  </si>
  <si>
    <t xml:space="preserve">    20,40</t>
  </si>
  <si>
    <t>Aluguel de torre-andaime tubular sobre rodízios com largura e profundidade de 1,50m e 10,50m de altura, exclusive transporte dos elementos da torre, plataforma ou passarela  de Pinho ou similar (vide item CO 05.05.0350).  Montagem e desmontagem (vide item CO 05.15.0100).</t>
  </si>
  <si>
    <t xml:space="preserve">   237,60</t>
  </si>
  <si>
    <t>Aluguel de elevador para obra, de elementos tubulares, para transporte vertical de materiais em cabine aberta, inclusive esta, guincho de 10CV, plataforma e cabos de 16m de altura, exclusive: transporte dos elementos até a obra.  Inclusive montagem e desmontagem.</t>
  </si>
  <si>
    <t xml:space="preserve">  5228,75</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</si>
  <si>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</si>
  <si>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 xml:space="preserve">  2392,85</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</si>
  <si>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</si>
  <si>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 xml:space="preserve">  1427,42</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</si>
  <si>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</si>
  <si>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 xml:space="preserve">   900,53</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</si>
  <si>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</si>
  <si>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 xml:space="preserve">   360,00</t>
  </si>
  <si>
    <t>Teleférico de obra para transporte de materiais diversos encosta acima, incluindo todos os materiais para sua instalação, exclusive aluguel guincho, talha manual e montagem e desmontagem.</t>
  </si>
  <si>
    <t xml:space="preserve">   290,20</t>
  </si>
  <si>
    <t>CO 05.15 Montagem, Desmontagem, Remontagem e Movimentação Vertical de Andaimes</t>
  </si>
  <si>
    <t xml:space="preserve">    16,44</t>
  </si>
  <si>
    <t>Montagem e desmontagem de andaime tubular, considerando-se a área vertical recoberta.</t>
  </si>
  <si>
    <t xml:space="preserve">     7,67</t>
  </si>
  <si>
    <t>Montagem e desmontagem de andaime suspenso, considerando-se a extensão horizontal das fachadas e/ou empenas.</t>
  </si>
  <si>
    <t xml:space="preserve">    37,31</t>
  </si>
  <si>
    <t xml:space="preserve">    62,27</t>
  </si>
  <si>
    <t>Movimentação vertical de andaime suspenso, considerando-se uma vez a área trabalhada, em projeção vertical.</t>
  </si>
  <si>
    <t xml:space="preserve">     3,09</t>
  </si>
  <si>
    <t>Movimentação vertical ou horizontal de plataforma ou passarela.</t>
  </si>
  <si>
    <t xml:space="preserve">     0,63</t>
  </si>
  <si>
    <t>CO 05.20 Montagem e Desmontagem de Elevadores de Obras</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</si>
  <si>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</si>
  <si>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 xml:space="preserve">   613,72</t>
  </si>
  <si>
    <t>CO 10 Equipamentos</t>
  </si>
  <si>
    <t>CO 10.05 Equipamentos Auxiliares Diversos</t>
  </si>
  <si>
    <t xml:space="preserve">   127,21</t>
  </si>
  <si>
    <t>DR 05 Assentamentos</t>
  </si>
  <si>
    <t>DR 05.05 Tampão de Ferro Fundido</t>
  </si>
  <si>
    <t>Tampão de ferro fundido, tipo quadrado até (25x25)cm, assentado com argamassa de cimento e areia no traço 1:4 em volume, exclusive o tampão.  Assentamento.</t>
  </si>
  <si>
    <t xml:space="preserve">    49,27</t>
  </si>
  <si>
    <t>Tampão de ferro fundido, tipo quadrado de (50x50)cm até (1x1)m, assentamento com argamassa de cimento e areia no traço 1:4 em volume, exclusive o tampão.</t>
  </si>
  <si>
    <t xml:space="preserve">   100,60</t>
  </si>
  <si>
    <t>Tampão de ferro fundido, tipo leve, ou de polietileno de alta densidade, articulado, completo, de 0,30m de diâmetro, padrão RIOLUZ, assentado com argamassa de cimento e areia no traço 1:4 em volume, exclusive o tampão. Assentamento.</t>
  </si>
  <si>
    <t xml:space="preserve">    28,20</t>
  </si>
  <si>
    <t>Tampão de ferro fundido, tipo leve, ou de polietileno de alta densidade, completo, articulado, de 0,60m de diâmetro, padrão RIOLUZ, assentado com argamassa de cimento e areia no traço 1:4 em volume, exclusive o tempão. Assentamento.</t>
  </si>
  <si>
    <t xml:space="preserve">    78,41</t>
  </si>
  <si>
    <t>Tampão de ferro fundido, circular, de 0,60m de diâmetro, pesando 175Kg, assentado com argamassa de cimento e areia no traço 1:4 em volume, exclusive o tampão.  Assentamento.</t>
  </si>
  <si>
    <t xml:space="preserve">    98,02</t>
  </si>
  <si>
    <t>DR 05.10 Calhas de Concreto Vibrado</t>
  </si>
  <si>
    <t>Calhas meio-tubo circulares de concreto vibrado, diâmetro interno de 0,30m.  Fornecimento e assentamento.</t>
  </si>
  <si>
    <t xml:space="preserve">   195,16</t>
  </si>
  <si>
    <t>Calhas meio-tubo circulares de concreto vibrado, diâmetro interno de 0,40m.  Fornecimento e assentamento.</t>
  </si>
  <si>
    <t xml:space="preserve">    91,91</t>
  </si>
  <si>
    <t>Calhas meio-tubo circulares de concreto vibrado, diâmetro interno de 0,60m.  Fornecimento e assentamento.</t>
  </si>
  <si>
    <t xml:space="preserve">   166,84</t>
  </si>
  <si>
    <t>DR 05.15 Tubo de Concreto Classe PS-1 - Águas Pluviais</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</si>
  <si>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</si>
  <si>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 xml:space="preserve">   134,88</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</si>
  <si>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</si>
  <si>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 xml:space="preserve">   188,91</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</si>
  <si>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</si>
  <si>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 xml:space="preserve">   264,17</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</si>
  <si>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</si>
  <si>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 xml:space="preserve">   322,79</t>
  </si>
  <si>
    <t>DR 05.20 Tubo de Concreto Classe PA-1 - Águas Pluviais</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</si>
  <si>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</si>
  <si>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 xml:space="preserve">   220,91</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</si>
  <si>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</si>
  <si>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 xml:space="preserve">   298,17</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</si>
  <si>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</si>
  <si>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 xml:space="preserve">   383,79</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</si>
  <si>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</si>
  <si>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 xml:space="preserve">   351,53</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</si>
  <si>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</si>
  <si>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 xml:space="preserve">   539,26</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</si>
  <si>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</si>
  <si>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 xml:space="preserve">   694,14</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</si>
  <si>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</si>
  <si>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 xml:space="preserve">   811,69</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</si>
  <si>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</si>
  <si>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 xml:space="preserve">  1047,63</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</si>
  <si>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</si>
  <si>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 xml:space="preserve">  1123,75</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</si>
  <si>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</si>
  <si>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 xml:space="preserve">  1440,56</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</si>
  <si>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</si>
  <si>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 xml:space="preserve">  4018,53</t>
  </si>
  <si>
    <t>DR 05.25 Tubo de Concreto Classe PA-2 - Águas Pluviais</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</si>
  <si>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</si>
  <si>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 xml:space="preserve">   478,31</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</si>
  <si>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</si>
  <si>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 xml:space="preserve">   328,17</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</si>
  <si>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</si>
  <si>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 xml:space="preserve">   286,29</t>
  </si>
  <si>
    <t xml:space="preserve">   300,73</t>
  </si>
  <si>
    <t xml:space="preserve">   454,86</t>
  </si>
  <si>
    <t xml:space="preserve">   590,86</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</si>
  <si>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</si>
  <si>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 xml:space="preserve">  1089,76</t>
  </si>
  <si>
    <t xml:space="preserve">  1118,14</t>
  </si>
  <si>
    <t xml:space="preserve">  1365,06</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</si>
  <si>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</si>
  <si>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 xml:space="preserve">  2865,11</t>
  </si>
  <si>
    <t>DR 05.27 Tubo de Concreto Armado, Classe EA2, Esgoto Sanitário</t>
  </si>
  <si>
    <t>Tubo de concreto armado com junta elástica, classe EA-2, para coletor de esgoto sanitário, com diâmetro de 0,30m, aterro e compactação até a geratriz superior do tubo.  Fornecimento e assentamento.</t>
  </si>
  <si>
    <t xml:space="preserve">   154,25</t>
  </si>
  <si>
    <t>Tubo de concreto armado com junta elástica, classe EA-2, para coletor de esgoto sanitário, com diâmetro de 0,40m, aterro e compactação até a geratriz superior do tubo.  Fornecimento e assentamento.</t>
  </si>
  <si>
    <t xml:space="preserve">   367,36</t>
  </si>
  <si>
    <t>Tubo de concreto armado com junta elástica, classe EA-2, para coletor de esgoto sanitário, com diâmetro de 0,50m, aterro e compactação até a geratriz superior do tubo.  Fornecimento e assentamento.</t>
  </si>
  <si>
    <t xml:space="preserve">   436,11</t>
  </si>
  <si>
    <t>Tubo de concreto armado com junta elástica, classe EA-2, para coletor de esgoto sanitário, com diâmetro de 0,60m, aterro e compactação até a geratriz superior do tubo.  Fornecimento e assentamento.</t>
  </si>
  <si>
    <t xml:space="preserve">   566,21</t>
  </si>
  <si>
    <t>Tubo de concreto armado com junta elástica, classe EA2,  para coletor de esgoto sanitário, com diâmetro de 0,70m, aterro e compactação até a geratriz superior do tubo.  Fornecimento e assentamento.</t>
  </si>
  <si>
    <t xml:space="preserve">   675,66</t>
  </si>
  <si>
    <t>Tubo de concreto armado com junta elástica, classe EA-2, para coletor de esgoto sanitário, com diâmetro de 0,90m, aterro e compactação até a geratriz superior do tubo.  Fornecimento e assentamento.</t>
  </si>
  <si>
    <t xml:space="preserve">  1502,19</t>
  </si>
  <si>
    <t>DR 05.30 Manilhas Cerâmicas Rejuntadas com Argamassa</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</si>
  <si>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</si>
  <si>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</si>
  <si>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 xml:space="preserve">    80,78</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</si>
  <si>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</si>
  <si>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 xml:space="preserve">   105,24</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</si>
  <si>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</si>
  <si>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 xml:space="preserve">   146,32</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</si>
  <si>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</si>
  <si>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 xml:space="preserve">   272,68</t>
  </si>
  <si>
    <t>DR 05.35 Conexões de Cerâmica</t>
  </si>
  <si>
    <t>Curva cerâmica de 45° ou 90° de cerâmica, vibrada internamente, para esgoto, com diâmetro de 0,15m, inclusive fornecimento do material para rejuntamento com argamassa de cimento e areia no traço 1:4.  Fornecimento e assentamento.</t>
  </si>
  <si>
    <t xml:space="preserve">    79,61</t>
  </si>
  <si>
    <t>Junção de 45° ou 90° de cerâmica, vibrada internamente, para esgoto, com diâmetro de 0,15m, inclusive fornecimento do material para rejuntamento com argamassa de cimento e areia no traço 1:4.  Fornecimento e assentamento.</t>
  </si>
  <si>
    <t xml:space="preserve">   124,48</t>
  </si>
  <si>
    <t>Junção de 45° ou 90°, vibrada internamente, para esgoto, com diâmetro de 0,20m, inclusive fornecimento do material para rejuntamento com argamassa de cimento e areia no traço 1:4. Fornecimento e assentamento.</t>
  </si>
  <si>
    <t xml:space="preserve">   226,77</t>
  </si>
  <si>
    <t>DR 05.40 Tubo de PVC Rígido para Esgotos Sanitários</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</si>
  <si>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</si>
  <si>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 xml:space="preserve">    32,04</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</si>
  <si>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</si>
  <si>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 xml:space="preserve">    54,30</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</si>
  <si>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</si>
  <si>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 xml:space="preserve">    73,93</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</si>
  <si>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</si>
  <si>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 xml:space="preserve">   114,98</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</si>
  <si>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</si>
  <si>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 xml:space="preserve">   186,14</t>
  </si>
  <si>
    <t>DR 05.41 Tubulações em PEAD Dupla Parede para Esgotos Sanitários</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</si>
  <si>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</si>
  <si>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 xml:space="preserve">    27,15</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</si>
  <si>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</si>
  <si>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 xml:space="preserve">    78,33</t>
  </si>
  <si>
    <t>DR 05.45 Tubos de PVC rígido para adução e distribuição de àgua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</si>
  <si>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</si>
  <si>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 xml:space="preserve">    16,48</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</si>
  <si>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</si>
  <si>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 xml:space="preserve">    34,29</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</si>
  <si>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</si>
  <si>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 xml:space="preserve">    38,61</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</si>
  <si>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</si>
  <si>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 xml:space="preserve">    18,02</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</si>
  <si>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</si>
  <si>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 xml:space="preserve">    28,69</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</si>
  <si>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</si>
  <si>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 xml:space="preserve">    55,52</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</si>
  <si>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</si>
  <si>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 xml:space="preserve">    25,02</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</si>
  <si>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</si>
  <si>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 xml:space="preserve">    43,49</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</si>
  <si>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</si>
  <si>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 xml:space="preserve">    56,59</t>
  </si>
  <si>
    <t>Tubo de PVC rígido - DEFoFo, para adução e distribuição de águas, com diâmetro nominal de 100mm, compreendendo carga e descarga, colocação na vala, montagem e reaterro até a geratriz superior do tubo, inclusive anel de borracha.  Fornecimento e assentamento.</t>
  </si>
  <si>
    <t xml:space="preserve">    40,54</t>
  </si>
  <si>
    <t>Tubo de PVC rígido - DEFoFo, para adução e distribuição de águas, com diâmetro nominal de 150mm, compreendendo carga e descarga, colocação na vala, montagem e reaterro até a geratriz superior do tubo, inclusive anel de borracha.  Fornecimento e assentamento.</t>
  </si>
  <si>
    <t xml:space="preserve">    90,53</t>
  </si>
  <si>
    <t>Tubo de PVC rígido - DEFoFo, para adução e distribuição de águas, com diâmetro nominal de 200mm, compreendendo carga e descarga, colocação na vala, montagem e reaterro até a geratriz superior do tubo, inclusive  anel de borracha.  Fornecimento e assentamento.</t>
  </si>
  <si>
    <t xml:space="preserve">   147,61</t>
  </si>
  <si>
    <t>Tubo de PVC rígido - DEFoFo, para adução e distribuição de águas, com diâmetro nominal de 250mm, compreendendo carga e descarga, colocação na vala, montagem e reaterro até a geratriz superior do tubo, inclusive anel de borracha.  Fornecimento e assentamento.</t>
  </si>
  <si>
    <t xml:space="preserve">   222,86</t>
  </si>
  <si>
    <t>Tubo de PVC rígido - DEFoFo, para adução e distribuição de águas, com diâmetro nominal de 300mm, compreendendo carga e descarga, colocação na vala, montagem e reaterro até a geratriz superior do tubo, inclusive anel de borracha.  Fornecimento e assentamento.</t>
  </si>
  <si>
    <t xml:space="preserve">   316,69</t>
  </si>
  <si>
    <t>DR 05.50 Conexões e Acessórios de Tubo de PVC Rígido</t>
  </si>
  <si>
    <t>Adaptador de PVC rígido - PBA com 1 bolsa e rosca, classe 12, inclusive fornecimento do material para junta (anel de borracha e lubrificante) com diâmetro de 50mm.  Fornecimento e assentamento.</t>
  </si>
  <si>
    <t xml:space="preserve">    35,82</t>
  </si>
  <si>
    <t>Adaptador de PVC rígido - PBA com 1 bolsa e rosca, classe 12, inclusive fornecimento do material para junta (anel de borracha e lubrificante) com diâmetro de 75mm.  Fornecimento e assentamento.</t>
  </si>
  <si>
    <t xml:space="preserve">    55,06</t>
  </si>
  <si>
    <t>Adaptador de PVC rígido - PBA com 1 bolsa e rosca, classe 12, inclusive fornecimento do material para junta (anel de borracha e lubrificante) com diâmetro de 100mm.  Fornecimento e assentamento.</t>
  </si>
  <si>
    <t xml:space="preserve">    79,06</t>
  </si>
  <si>
    <t>Adaptador de PVC rígido - PBA com 1 bolsa e rosca, classe 12, diâmetro de 50mm.  Fornecimento e assentamento.</t>
  </si>
  <si>
    <t>Adaptador de PVC rígido - PBA com 1 bolsa e rosca, classe 12, diâmetro de 75mm.  Fornecimento e assentamento.</t>
  </si>
  <si>
    <t xml:space="preserve">    46,47</t>
  </si>
  <si>
    <t>Adaptador de PVC rígido - PBA à  bolsa de ferro fundido junta elástica com 1 ponta e 1 bolsa, classe 12, diâmetro de 50mm.  Fornecimento e assentamento.</t>
  </si>
  <si>
    <t xml:space="preserve">    16,91</t>
  </si>
  <si>
    <t>Adaptador de PVC rígido - PBA à  bolsa de ferro fundido junta elástica com 1 ponta e 1 bolsa, classe 12, diâmetro de 75mm.  Fornecimento e assentamento.</t>
  </si>
  <si>
    <t xml:space="preserve">    64,02</t>
  </si>
  <si>
    <t>Adaptador de PVC rígido - PBA à  bolsa de ferro fundido junta elástica com 1 ponta e 1 bolsa, classe 12, diâmetro de 100mm.  Fornecimento e assentamento.</t>
  </si>
  <si>
    <t xml:space="preserve">   101,71</t>
  </si>
  <si>
    <t>Adaptador de PVC rígido, Vinilfort, com 1 ponta e 1 bolsa, para tubo cerâmico, diâmetro de (100x100)mm.  Fornecimento e assentamento.</t>
  </si>
  <si>
    <t xml:space="preserve">    38,38</t>
  </si>
  <si>
    <t>Cap de PVC rígido - PBA com 1 bolsa, classe 12, diâmetro de 50mm.  Fornecimento e assentamento.</t>
  </si>
  <si>
    <t xml:space="preserve">    20,07</t>
  </si>
  <si>
    <t>Cap de PVC rígido - PBA com 1 bolsa, classe 12, diâmetro de 75mm.  Fornecimento e assentamento.</t>
  </si>
  <si>
    <t xml:space="preserve">    31,61</t>
  </si>
  <si>
    <t>Cap de PVC rígido - PBA com 1 bolsa, classe 12, diâmetro de 100mm.  Fornecimento e assentamento.</t>
  </si>
  <si>
    <t xml:space="preserve">    43,87</t>
  </si>
  <si>
    <t>Curva de 22° 30' de  PVC rígido - PBA com 1 ponta e 1 bolsa, classe 12, diâmetro de 50mm. Fornecimento e assentamento.</t>
  </si>
  <si>
    <t xml:space="preserve">    23,29</t>
  </si>
  <si>
    <t>Curva de 22°30' de  PVC rígido - PBA com 1 ponta e 1 bolsa, classe 12, diâmetro de 75mm.  Fornecimento e assentamento.</t>
  </si>
  <si>
    <t xml:space="preserve">    53,35</t>
  </si>
  <si>
    <t>Curva de 22°30' de  PVC rígido - PBA com 1 ponta e 1 bolsa, classe 12, diâmetro de 100mm.  Fornecimento e assentamento.</t>
  </si>
  <si>
    <t xml:space="preserve">    92,95</t>
  </si>
  <si>
    <t>Curva de 45° de PVC rígido - PBA com 1 ponta e 1 bolsa, classe 12, inclusive fornecimento do material para junta (anel de borracha e lubrificante) diâmetro de 50mm.  Fornecimento e assentamento.</t>
  </si>
  <si>
    <t xml:space="preserve">    32,40</t>
  </si>
  <si>
    <t>Curva de 45° de PVC rígido - PBA com 1 ponta e 1 bolsa, classe 12, inclusive fornecimento do material para junta (anel de borracha e lubrificante) diâmetro de 75mm.  Fornecimento e assentamento.</t>
  </si>
  <si>
    <t xml:space="preserve">    50,60</t>
  </si>
  <si>
    <t>Curva de 45° de PVC rígido - PBA com 1 ponta e 1 bolsa, classe 12, inclusive fornecimento do material para junta (anel de borracha e lubrificante) diâmetro de 100mm.  Fornecimento e assentamento.</t>
  </si>
  <si>
    <t xml:space="preserve">   114,47</t>
  </si>
  <si>
    <t>Curva de 45° de PVC rígido - PBA com 1 ponta e 1 bolsa, classe 12, diâmetro de 160mm, inclusive fornecimento do material para junta (anel de borracha elubrificante).  Fornecimento e assentamento.</t>
  </si>
  <si>
    <t xml:space="preserve">   214,21</t>
  </si>
  <si>
    <t>Curva longa de 45° de PVC rígido, Vinilfort, com 1 ponta e 1 bolsa, inclusive fornecimento do material para junta (anel de borracha e lubrificante) diâmetro de 100mm.  Fornecimento e assentamento.</t>
  </si>
  <si>
    <t xml:space="preserve">    49,85</t>
  </si>
  <si>
    <t>Curva curta de 45° de PVC rígido, Vinilfort, com 1 ponta e 1 bolsa, inclusive fornecimento do material para junta (anel de borracha e lubrificante) diâmetro de 100mm.  Fornecimento e assentamento.</t>
  </si>
  <si>
    <t xml:space="preserve">    55,67</t>
  </si>
  <si>
    <t>Curva de 45° de PVC rígido, Vinilfort, com 1 ponta e 1 bolsa, inclusive fornecimento do material para junta (anel de borracha e lubrificante) diâmetro de 150mm.  Fornecimento e assentamento.</t>
  </si>
  <si>
    <t xml:space="preserve">   207,53</t>
  </si>
  <si>
    <t>Curva de 45° de PVC rígido, Vinilfort, com 1 ponta e 1 bolsa, inclusive fornecimento do material para junta (anel de borracha e lubrificante) diâmetro de 200mm.  Fornecimento e assentamento.</t>
  </si>
  <si>
    <t xml:space="preserve">   203,66</t>
  </si>
  <si>
    <t>Curva de 45° de PVC rígido, Vinilfort ou similar, ponta e bolsa, inclusive fornecimento do material para junta (anel de borracha e lubrificante) diâmetro de 250mm.  Fornecimento e assentamento.</t>
  </si>
  <si>
    <t xml:space="preserve">   221,48</t>
  </si>
  <si>
    <t>Curva de 45° de PVC rígido, Vinilfort, com 1 ponta e 1 bolsa, inclusive fornecimento do material para junta (anel de borracha e lubrificante) diâmetro de 300mm.  Fornecimento e assentamento.</t>
  </si>
  <si>
    <t xml:space="preserve">   531,92</t>
  </si>
  <si>
    <t>Curva de 90° de PVC rígido - PBA com 1 ponta e 1 bolsa, classe 12, inclusive fornecimento do material para junta (anel de borracha e lubrificante) diâmetro de 50mm.  Fornecimento e assentamento.</t>
  </si>
  <si>
    <t xml:space="preserve">    35,72</t>
  </si>
  <si>
    <t>Curva de 90º de PVC rígido - PBA com 1 ponta e 1 bolsa, classe 12, inclusive fornecimento do material para junta (anel de borracha e lubrificante) diâmetro de 75mm.  Fornecimento e assentamento.</t>
  </si>
  <si>
    <t xml:space="preserve">    74,07</t>
  </si>
  <si>
    <t>Curva de 90° de PVC rígido - PBA com 1 ponta e 1 bolsa, classe 12, inclusive fornecimento do material para junta (anel de borracha e lubrificante) diâmetro de 100mm.  Fornecimento e assentamento.</t>
  </si>
  <si>
    <t xml:space="preserve">   115,82</t>
  </si>
  <si>
    <t>Curva de 90° de PVC rígido - PBA com 1 ponta e 1 bolsa, classe 12, diâmetro de 200mm, inclusive fornecimento do material para junta (anel de borracha elubrificante).  Fornecimento e assentamento.</t>
  </si>
  <si>
    <t xml:space="preserve">   360,79</t>
  </si>
  <si>
    <t>Curva curta de 90° de PVC rígido, Vinilfort, com 1 ponta e 1 bolsa, inclusive fornecimento do material para junta (anel de borracha e lubrificante) diâmetro de 100mm.  Fornecimento e assentamento.</t>
  </si>
  <si>
    <t xml:space="preserve">    48,32</t>
  </si>
  <si>
    <t>Curva longa de 90° de PVC rígido, Vinilfort, com 1 ponta e 1 bolsa, inclusive fornecimento do material para junta (lubrificante) diâmetro de 150mm.  Fornecimento e assentamento.</t>
  </si>
  <si>
    <t xml:space="preserve">   117,80</t>
  </si>
  <si>
    <t>Curva curta de 90° de PVC rígido para esgoto predial com 1 ponta e 1 bolsa, inclusive fornecimento do material para junta (anel de borracha e lubrificante) diâmetro de 100mm.  Fornecimento e assentamento.</t>
  </si>
  <si>
    <t xml:space="preserve">    32,09</t>
  </si>
  <si>
    <t>Cruzeta de PVC rígido - PBA com 4 bolsas, classe 12, inclusive fornecimento do material para junta (anel de borracha e lubrificante) diâmetro de 75mm.  Fornecimento e assentamento.</t>
  </si>
  <si>
    <t xml:space="preserve">   116,22</t>
  </si>
  <si>
    <t>Cruzeta de redução de PVC rígido - PBA com 4 bolsas, classe 12, inclusive fornecimento do material para junta (anel de borracha, lubrificante) diâmetro de (75x50)mm.  Fornecimento e assentamento.</t>
  </si>
  <si>
    <t xml:space="preserve">   133,54</t>
  </si>
  <si>
    <t>Extremidade de PVC rígido - PBA com 1 flange e 1bolsa, classe 12 , inclusive fornecimento do material para junta ( anel e arruela de borracha, parafusos com porca e lubrificante) diâmetro de 50mm.  Fornecimento e assentamento.</t>
  </si>
  <si>
    <t xml:space="preserve">    91,61</t>
  </si>
  <si>
    <t>Extremidade de PVC rígido - PBA com 1 flange e 1 bolsa, classe 12 , inclusive fornecimento do material para junta (anel e arruela de borracha, parafusos com porca e lubrificante) diâmetro de 75mm.  Fornecimento e assentamento.</t>
  </si>
  <si>
    <t xml:space="preserve">   145,79</t>
  </si>
  <si>
    <t>Extremidade de PVC rígido - PBA com 1 flange e 1 bolsa, classe 12 , inclusive fornecimento do material para junta (anel e arruela de borracha, parafusos com porca e lubrificante) diâmetro de 100mm.  Fornecimento e assentamento.</t>
  </si>
  <si>
    <t xml:space="preserve">   288,48</t>
  </si>
  <si>
    <t>Extremidade de PVC rígido - PBA com 1 flange e 1 ponta, classe 12 , inclusive fornecimento do material para junta (arruela de borracha, parafusos com porca) diâmetro de 50mm.  Fornecimento e assentamento.</t>
  </si>
  <si>
    <t xml:space="preserve">   143,86</t>
  </si>
  <si>
    <t>Extremidade de PVC rígido - PBA com 1 flange e 1 ponta, classe 12 , inclusive fornecimento do material para junta (arruela de borracha, parafusos com porca) diâmetro de 75mm.  Fornecimento e assentamento.</t>
  </si>
  <si>
    <t xml:space="preserve">   189,27</t>
  </si>
  <si>
    <t>Extremidade de PVC rígido - PBA com 1 flange e 1 ponta, classe 12 , inclusive fornecimento do material para junta (arruela de borracha, parafusos com porca) diâmetro de 100mm.  Fornecimento e assentamento.</t>
  </si>
  <si>
    <t xml:space="preserve">   272,04</t>
  </si>
  <si>
    <t>Junção de 45° de PVC rígido, PBA com 3 bolsas, classe 12, inclusive fornecimento do material para junta (anel de borracha, lubrificante) diâmetro de 50mm.  Fornecimento e assentamento.</t>
  </si>
  <si>
    <t xml:space="preserve">    59,39</t>
  </si>
  <si>
    <t>Junção de 45° de PVC rígido, Vinilfort com 3 bolsas, inclusive fornecimento do material para junta (anel de borracha e lubrificante) diâmetro de 100mm.  Fornecimento e assentamento.</t>
  </si>
  <si>
    <t xml:space="preserve">    65,81</t>
  </si>
  <si>
    <t>Luva simples de PVC rígido - PBA, classe 12, inclusive fornecimento do material para junta (anel de borracha) com diâmetro nominal de 50mm.  Fornecimento e assentamento.</t>
  </si>
  <si>
    <t xml:space="preserve">    42,20</t>
  </si>
  <si>
    <t>Luva simples de PVC rígido - PBA, classe 12, inclusive fornecimento do material para junta (anel de borracha) com diâmetro nominal de 75mm.  Fornecimento e assentamento.</t>
  </si>
  <si>
    <t xml:space="preserve">    52,49</t>
  </si>
  <si>
    <t>Luva simples de PVC rígido - PBA, classe 12, inclusive fornecimento do material para junta (anel de borracha) com diâmetro nominal de 100mm.  Fornecimento e assentamento.</t>
  </si>
  <si>
    <t xml:space="preserve">    95,87</t>
  </si>
  <si>
    <t>Luva de correr de PVC rígido - PBA, classe 12, inclusive fornecimento do material para junta (anel de borracha) com diâmetro nominal de 50mm.  Fornecimento e assentamento.</t>
  </si>
  <si>
    <t xml:space="preserve">    49,29</t>
  </si>
  <si>
    <t>Luva de correr de PVC rígido - PBA, classe 12, inclusive fornecimento do material para junta (anel de borracha) com diâmetro nominal de 75mm.  Fornecimento e assentamento.</t>
  </si>
  <si>
    <t xml:space="preserve">    51,95</t>
  </si>
  <si>
    <t>Luva de correr de PVC rígido - PBA, classe 12, inclusive fornecimento do material para junta (anel de borracha) com diâmetro nominal de 100mm.  Fornecimento e assentamento.</t>
  </si>
  <si>
    <t xml:space="preserve">    58,20</t>
  </si>
  <si>
    <t>Luva de correr de PVC rígido - DEFoFo, Vinilfler, classe 12, inclusive fornecimento do material para junta elástica (anel de borracha) com diâmetro nominal de 100mm.  Fornecimento e assentamento.</t>
  </si>
  <si>
    <t xml:space="preserve">    82,49</t>
  </si>
  <si>
    <t>Luva de correr de PVC rígido - DEFoFo, Vinilfler, classe 12, inclusive fornecimento do material para junta elástica (anel de borracha) com diâmetro nominal de 150mm.  Fornecimento e assentamento.</t>
  </si>
  <si>
    <t xml:space="preserve">   144,07</t>
  </si>
  <si>
    <t>Luva de correr de PVC rígido - DEFoFo, Vinilfler, classe 12, inclusive fornecimento do material para junta elástica (anel de borracha) com diâmetro nominal de 200mm.  Fornecimento e assentamento.</t>
  </si>
  <si>
    <t xml:space="preserve">   239,68</t>
  </si>
  <si>
    <t>Luva de correr de PVC rígido - DEFoFo, Vinilfler, classe 12, inclusive fornecimento do material para junta elástica (anel de borracha) com diâmetro nominal de 250mm.  Fornecimento e assentamento.</t>
  </si>
  <si>
    <t xml:space="preserve">   369,66</t>
  </si>
  <si>
    <t>Luva de correr de PVC rígido - DEFoFo, Vinilfler, classe 12, inclusive fornecimento do material para junta elástica (anel de borracha) com diâmetro nominal de 300mm.  Fornecimento e assentamento.</t>
  </si>
  <si>
    <t xml:space="preserve">   530,87</t>
  </si>
  <si>
    <t>Luva de correr de PVC rígido, Vinilfort, classe 12, inclusive fornecimento do material para junta (anel de borracha) com diâmetro nominal de 100mm.  Fornecimento e assentamento.</t>
  </si>
  <si>
    <t xml:space="preserve">    52,09</t>
  </si>
  <si>
    <t>Luva de correr de PVC rígido, Vinilfort, classe 12, inclusive fornecimento do material para junta (anel de borracha) com diâmetro nominal de 150mm.  Fornecimento e assentamento.</t>
  </si>
  <si>
    <t xml:space="preserve">    83,61</t>
  </si>
  <si>
    <t>Luva de correr de PVC rígido, Vinilfort, classe 12, inclusive fornecimento do material para junta (anel de borracha) com diâmetro nominal de 200mm.  Fornecimento e assentamento.</t>
  </si>
  <si>
    <t xml:space="preserve">   144,71</t>
  </si>
  <si>
    <t>Luva de correr de PVC rígido, Vinilfort, classe 12, inclusive fornecimento do material para junta (anel de borracha) com diâmetro nominal de 250mm.  Fornecimento e assentamento.</t>
  </si>
  <si>
    <t xml:space="preserve">   225,65</t>
  </si>
  <si>
    <t>Luva de correr de PVC rígido, Vinilfort, classe 12, inclusive fornecimento do material para junta (anel de borracha) com diâmetro nominal de 300mm.  Fornecimento e assentamento.</t>
  </si>
  <si>
    <t xml:space="preserve">   349,05</t>
  </si>
  <si>
    <t>Redução de PVC rígido - PBA com 1 ponta e 1 bolsa, classe 12, inclusive fornecimento do material para junta (anel de borracha, lubrificante) diâmetro de (75x50)mm.  Fornecimento e assentamento.</t>
  </si>
  <si>
    <t xml:space="preserve">    21,57</t>
  </si>
  <si>
    <t>Redução de PVC rígido - PBA com 1 ponta e 1 bolsa, classe 12, inclusive fornecimento do material para junta (anel de borracha, lubrificante) diâmetro de (100x50)mm.  Fornecimento e assentamento.</t>
  </si>
  <si>
    <t xml:space="preserve">    19,13</t>
  </si>
  <si>
    <t>Redução de PVC rígido - PBA com 1 ponta e 1 bolsa, classe 12, inclusive fornecimento do material para junta (anel de borracha, lubrificante) diâmetro de (100x75)mm.  Fornecimento e assentamento.</t>
  </si>
  <si>
    <t xml:space="preserve">    40,27</t>
  </si>
  <si>
    <t>Redução de PVC rígido - PBA com 1 ponta e 1 bolsa, classe 12, inclusive fornecimento do material para junta (anel de borracha, lubrificante), diâmetro de (160x110)mm.  Fornecimento e assentamento.</t>
  </si>
  <si>
    <t xml:space="preserve">    74,19</t>
  </si>
  <si>
    <t>Redução de PVC rígido - PBA com 1 ponta e 1 bolsa, classe 12, inclusive fornecimento do material para junta (anel de borracha, lubrificante), diâmetro de (200x160)mm.  Fornecimento e assentamento.</t>
  </si>
  <si>
    <t xml:space="preserve">   219,64</t>
  </si>
  <si>
    <t>Redução excêntrica de PVC rígido, Vinilfort, classe 12, com 1 ponta e 1 bolsa, inclusive fornecimento do material para junta (anel de borracha e lubrificante) com diâmetro de (150x100)mm.  Fornecimento e assentamento.</t>
  </si>
  <si>
    <t xml:space="preserve">    42,29</t>
  </si>
  <si>
    <t>Redução excêntrica de PVC rígido, Vinilfort, classe 12, com 1 ponta e 1 bolsa, inclusive fornecimento do material para junta (anel de borracha e lubrificante) com diâmetro de (200x150)mm.  Fornecimento e assentamento.</t>
  </si>
  <si>
    <t xml:space="preserve">    83,35</t>
  </si>
  <si>
    <t>Redução excêntrica de PVC rígido, Vinilfort, classe 12, com 1 ponta e 1 bolsa, inclusive fornecimento do material para junta (anel de borracha e lubrificante) com diâmetro de (250x200)mm.  Fornecimento e assentamento.</t>
  </si>
  <si>
    <t xml:space="preserve">   159,02</t>
  </si>
  <si>
    <t>Redução excêntrica de PVC rígido, Vinilfort, classe 12, com 1 ponta e 1 bolsa, inclusive fornecimento do material para junta (anel de borracha e lubrificante) com diâmetro de (300x250)mm.  Fornecimento e assentamento.</t>
  </si>
  <si>
    <t xml:space="preserve">   326,78</t>
  </si>
  <si>
    <t>Selim de 90° elástico de PVC rígido, Vinilfort, com 1 bolsa, inclusive fornecimento do material para junta (anel de borracha e lubrificante) diâmetro de (150x100)mm.  Fornecimento e assentamento.</t>
  </si>
  <si>
    <t xml:space="preserve">    45,52</t>
  </si>
  <si>
    <t>Selim de 90° elástico de PVC rígido, Vinilfort, com 1 bolsa, inclusive fornecimento do material para junta (anel de borracha e lubrificante) diâmetro de (200x100)mm.  Fornecimento e assentamento.</t>
  </si>
  <si>
    <t xml:space="preserve">    59,46</t>
  </si>
  <si>
    <t>Selim de 90° elástico de PVC rígido, Vinilfort, com 1 bolsa, inclusive fornecimento do material para junta (anel de borracha e lubrificante) diâmetro de (250x100)mm.  Fornecimento e assentamento.</t>
  </si>
  <si>
    <t xml:space="preserve">   107,27</t>
  </si>
  <si>
    <t>Selim de 90° elástico de PVC rígido, Vinilfort, com 1 bolsa, inclusive fornecimento do material para junta (anel de borracha e lubrificante) diâmetro de (300x100)mm.  Fornecimento e assentamento.</t>
  </si>
  <si>
    <t xml:space="preserve">   165,27</t>
  </si>
  <si>
    <t>Tê de PVC rígido - PBA com 3 bolsas, classe 12, inclusive fornecimento do material para junta (anel de borracha, lubrificante) diâmetro de 50mm.  Fornecimento e assentamento.</t>
  </si>
  <si>
    <t xml:space="preserve">    54,19</t>
  </si>
  <si>
    <t>Tê de PVC rígido - PBA com 3 bolsas, classe 12, inclusive fornecimento do material para junta (anel de borracha, lubrificante) diâmetro de 75mm.  Fornecimento e assentamento.</t>
  </si>
  <si>
    <t xml:space="preserve">    78,02</t>
  </si>
  <si>
    <t>Tê de PVC rígido - PBA com 3 bolsas, classe 12, inclusive fornecimento do material para junta (anel de borracha, lubrificante) diâmetro de 100mm.  Fornecimento e assentamento.</t>
  </si>
  <si>
    <t xml:space="preserve">   128,32</t>
  </si>
  <si>
    <t>Tê de PVC rígido - PBA com 3 bolsas, classe 12, inclusive fornecimento do material para junta (anel de borracha, lubrificante), diâmetro de 160mm.  Fornecimento e assentamento.</t>
  </si>
  <si>
    <t xml:space="preserve">   410,69</t>
  </si>
  <si>
    <t>Tê de redução de PVC rígido - PBA com 3 bolsas, classe 12, inclusive fornecimento do material para junta (anel de borracha, lubrificante), diâmetro de (75x50)mm.  Fornecimento e assentamento.</t>
  </si>
  <si>
    <t xml:space="preserve">    70,36</t>
  </si>
  <si>
    <t>Tê de redução de PVC rígido - PBA com 3 bolsas, classe 12, inclusive fornecimento do material para junta (anel de borracha, lubrificante), diâmetro de (100x50)mm.  Fornecimento e assentamento.</t>
  </si>
  <si>
    <t xml:space="preserve">   126,70</t>
  </si>
  <si>
    <t>Tê de redução de PVC rígido - PBA com 3 bolsas, classe 12, inclusive fornecimento do material para junta (anel de borracha, lubrificante), diâmetro de (100x75)mm.  Fornecimento e assentamento.</t>
  </si>
  <si>
    <t xml:space="preserve">   142,41</t>
  </si>
  <si>
    <t>Tê de redução de PVC rígido - PBA com 3 bolsas, classe 12, inclusive fornecimento do material para junta (anel de borracha, lubrificante), diâmetro de (160x85)mm.  Fornecimento e assentamento.</t>
  </si>
  <si>
    <t xml:space="preserve">   229,03</t>
  </si>
  <si>
    <t>Tê de redução de PVC rígido - PBA com 3 bolsas, classe 12, inclusive fornecimento do material para junta (anel de borracha, lubrificante), diâmetro de (160x110)mm.  Fornecimento e assentamento.</t>
  </si>
  <si>
    <t xml:space="preserve">   279,35</t>
  </si>
  <si>
    <t>Tê de redução de PVC rígido - PBA com 3 bolsas, classe 12, inclusive fornecimento do material para junta (anel de borracha, lubrificante), diâmetro de (200x60)mm.  Fornecimento e assentamento.</t>
  </si>
  <si>
    <t xml:space="preserve">   381,09</t>
  </si>
  <si>
    <t>Tê de PVC rígido, Vinilfort, com 3 bolsas, classe 12, inclusive fornecimento do material para junta (anel de borracha e lubrificante) diâmetro nominal de 100mm.  Fornecimento e assentamento.</t>
  </si>
  <si>
    <t xml:space="preserve">    87,65</t>
  </si>
  <si>
    <t>Tê de PVC rígido, Vinilfort, com 3 bolsas, classe 12, inclusive fornecimento do material para junta (anel de borracha e lubrificante) diâmetro nominal de 150mm.  Fornecimento e assentamento.</t>
  </si>
  <si>
    <t xml:space="preserve">   121,72</t>
  </si>
  <si>
    <t>Tê de PVC rígido, Vinilfort, com 3 bolsas, classe 12, inclusive fornecimento do material para junta (anel de borracha e lubrificante) diâmetro nominal de 200mm.  Fornecimento e assentamento.</t>
  </si>
  <si>
    <t xml:space="preserve">   203,21</t>
  </si>
  <si>
    <t>Tê de PVC rígido, Vinilfort, com 3 bolsas, classe 12, inclusive fornecimento do material para junta (anel de borracha e lubrificante) diâmetro nominal de 250mm.  Fornecimento e assentamento.</t>
  </si>
  <si>
    <t xml:space="preserve">   361,14</t>
  </si>
  <si>
    <t>Tê de PVC rígido, Vinilfort, com 3 bolsas, classe 12, inclusive fornecimento do material para junta (anel de borracha e lubrificante) diâmetro nominal de 300mm.  Fornecimento e assentamento.</t>
  </si>
  <si>
    <t xml:space="preserve">   737,86</t>
  </si>
  <si>
    <t>Tê de redução de PVC rígido, Vinilfort, com 3 bolsas, classe 12, inclusive fornecimento do material para junta (anel de borracha) diâmetro de (200x150)mm.  Fornecimento e assentamento.</t>
  </si>
  <si>
    <t xml:space="preserve">   217,73</t>
  </si>
  <si>
    <t>Tê de redução de PVC rígido, Vinilfort, com 3 bolsas, classe 12, inclusive fornecimento do material para junta (anel de borracha), diâmetro de (250x150)mm.  Fornecimento e assentamento.</t>
  </si>
  <si>
    <t xml:space="preserve">   403,05</t>
  </si>
  <si>
    <t>Tê de redução de PVC rígido, Vinilfort, com 3 bolsas, classe 12, inclusive fornecimento do material para junta (anel de borracha), diâmetro de (300x150)mm.  Fornecimento e assentamento.</t>
  </si>
  <si>
    <t xml:space="preserve">   417,42</t>
  </si>
  <si>
    <t>DR 05.55 Tubos de PVC - Águas Pluviais</t>
  </si>
  <si>
    <t>Tubo flexível estruturado de PVC, diâmetro de 300mm, assentado sobre berço flexível, inclusive emendas, aterro e compactação até a geratriz superior do tubo, exclusive material de reaterro.  Fornecimento e assentamento.</t>
  </si>
  <si>
    <t xml:space="preserve">   229,34</t>
  </si>
  <si>
    <t>Tubo flexível estruturado de PVC, diâmetro de 400mm, assentado sobre berço flexível, inclusive emendas, aterro e compactação até a geratriz superior do tubo, exclusive material de reaterro.  Fornecimento e assentamento.</t>
  </si>
  <si>
    <t xml:space="preserve">   233,84</t>
  </si>
  <si>
    <t>Tubo flexível estruturado de PVC, diâmetro de 500mm, assentado sobre berço flexível, inclusive emendas, aterro e compactação até a geratriz superior do tubo, exclusive material de reaterro.  Fornecimento e assentamento.</t>
  </si>
  <si>
    <t xml:space="preserve">   374,67</t>
  </si>
  <si>
    <t>Tubo flexível estruturado de PVC, diâmetro de 600mm, assentado sobre berço flexível, inclusive emendas, aterro e compactação até a geratriz superior do tubo, exclusive material de reaterro.  Fornecimento e assentamento.</t>
  </si>
  <si>
    <t xml:space="preserve">   534,17</t>
  </si>
  <si>
    <t>Tubo flexível estruturado de PVC, diâmetro de 700mm, assentado sobre berço flexível, inclusive emendas, aterro e compactação até a geratriz superior do tubo, exclusive material de reaterro.  Fornecimento e assentamento.</t>
  </si>
  <si>
    <t xml:space="preserve">   764,55</t>
  </si>
  <si>
    <t>Tubo flexível estruturado de PVC, diâmetro de 800mm, assentado sobre berço flexível, inclusive emendas, aterro e compactação até a geratriz superior do tubo, exclusive material de reaterro.  Fornecimento e assentamento.</t>
  </si>
  <si>
    <t xml:space="preserve">   774,79</t>
  </si>
  <si>
    <t>Tubo flexível estruturado de PVC, diâmetro de 900mm, assentado sobre berço flexível, inclusive emendas, aterro e compactação até a geratriz superior do tubo, exclusive material de reaterro.  Fornecimento e assentamento.</t>
  </si>
  <si>
    <t xml:space="preserve">  1435,91</t>
  </si>
  <si>
    <t>Tubo flexível estruturado de PVC, diâmetro de 1000mm, assentado sobre berço flexível, inclusive emendas, aterro e compactação até a geratriz superior do tubo, exclusive material de reaterro.  Fornecimento e assentamento.</t>
  </si>
  <si>
    <t xml:space="preserve">  1447,63</t>
  </si>
  <si>
    <t>Tubo flexível estruturado de PVC, diâmetro de 1100mm, assentado sobre berço flexível, inclusive emendas, aterro e compactação até a geratriz superior do tubo, exclusive material de reaterro.  Fornecimento e assentamento.</t>
  </si>
  <si>
    <t xml:space="preserve">  1456,87</t>
  </si>
  <si>
    <t>Tubo flexível estruturado de PVC, diâmetro de 1200mm, assentado sobre berço flexível, inclusive emendas, aterro e compactação até a geratriz superior do tubo, exclusive material de reaterro.  Fornecimento e assentamento.</t>
  </si>
  <si>
    <t xml:space="preserve">  1786,64</t>
  </si>
  <si>
    <t>DR 05.55.0080 (/)</t>
  </si>
  <si>
    <t>Fornecimento e assentamento de tubo em polietileno de alta densidade (PEAD) DN 400 mm, com aterro e compactação até a geratriz superior do tubo, exclusive material do aterro e inclusive pasta lubrificante.</t>
  </si>
  <si>
    <t xml:space="preserve">   192,38</t>
  </si>
  <si>
    <t>DR 05.55.0085 (/)</t>
  </si>
  <si>
    <t>Fornecimento e assentamento de tubo em polietileno de alta densidade (PEAD) DN 450 mm, com aterro e compactação até a geratriz superior do tubo, exclusive material do aterro e inclusive pasta lubrificante.</t>
  </si>
  <si>
    <t xml:space="preserve">   262,63</t>
  </si>
  <si>
    <t>DR 05.55.0090 (/)</t>
  </si>
  <si>
    <t>Fornecimento e assentamento de tubo em polietileno de alta densidade (PEAD) DN 500 mm, com aterro e compactação até a geratriz superior do tubo, exclusive material do aterro e inclusive pasta lubrificante.</t>
  </si>
  <si>
    <t xml:space="preserve">   301,84</t>
  </si>
  <si>
    <t>DR 05.55.0095 (/)</t>
  </si>
  <si>
    <t>Fornecimento e assentamento de tubo em polietileno de alta densidade (PEAD) DN 600 mm, com aterro e compactação até a geratriz superior do tubo, exclusive material do aterro e inclusive pasta lubrificante.</t>
  </si>
  <si>
    <t xml:space="preserve">   433,16</t>
  </si>
  <si>
    <t>DR 05.55.0100 (/)</t>
  </si>
  <si>
    <t>Fornecimento e assentamento de tubo em polietileno de alta densidade (PEAD) DN 750 mm, com aterro e compactação até a geratriz superior do tubo, exclusive material do aterro e inclusive pasta lubrificante.</t>
  </si>
  <si>
    <t xml:space="preserve">   660,07</t>
  </si>
  <si>
    <t>DR 05.55.0105 (/)</t>
  </si>
  <si>
    <t>Fornecimento e assentamento de tubo em polietileno de alta densidade (PEAD) DN 800 mm, com aterro e compactação até a geratriz superior do tubo, exclusive material do aterro e inclusive pasta lubrificante.</t>
  </si>
  <si>
    <t xml:space="preserve">   760,91</t>
  </si>
  <si>
    <t>DR 05.55.0110 (/)</t>
  </si>
  <si>
    <t>Fornecimento e assentamento de tubo em polietileno de alta densidade (PEAD) DN 900 mm, com aterro e compactação até a geratriz superior do tubo, exclusive material do aterro e inclusive pasta lubrificante.</t>
  </si>
  <si>
    <t xml:space="preserve">   806,93</t>
  </si>
  <si>
    <t>DR 05.55.0115 (/)</t>
  </si>
  <si>
    <t>Fornecimento e assentamento de tubo em polietileno de alta densidade (PEAD) DN 1050 mm, com aterro e compactação até a geratriz superior do tubo, exclusive material do aterro e inclusive pasta lubrificante.</t>
  </si>
  <si>
    <t xml:space="preserve">   930,44</t>
  </si>
  <si>
    <t>DR 05.55.0120 (/)</t>
  </si>
  <si>
    <t>Fornecimento e assentamento de tubo em polietileno de alta densidade (PEAD) DN 1200 mm, com aterro e compactação até a geratriz superior do tubo, exclusive material do aterro e inclusive pasta lubrificante.</t>
  </si>
  <si>
    <t xml:space="preserve">  1487,62</t>
  </si>
  <si>
    <t>DR 05.55.0130 (/)</t>
  </si>
  <si>
    <t>Fornecimento e assentamento de tubo em polietileno de alta densidade (PEAD) DN 1500 mm, com aterro e compactação até a geratriz superior do tubo, exclusive material do aterro e inclusive pasta lubrificante.</t>
  </si>
  <si>
    <t xml:space="preserve">  1869,24</t>
  </si>
  <si>
    <t>DR 10 Tubos e Conexões de Ferro Fundido</t>
  </si>
  <si>
    <t>DR 10.05 Tubo de Ferro Fundido para Pressão</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</si>
  <si>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</si>
  <si>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 xml:space="preserve">   774,09</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</si>
  <si>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</si>
  <si>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 xml:space="preserve">   855,46</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</si>
  <si>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</si>
  <si>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 xml:space="preserve">  1063,96</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</si>
  <si>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</si>
  <si>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 xml:space="preserve">  1295,13</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</si>
  <si>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</si>
  <si>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 xml:space="preserve">  1604,27</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</si>
  <si>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</si>
  <si>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 xml:space="preserve">  1936,97</t>
  </si>
  <si>
    <t>DR 10.15 Conexões de Tubos de Ferro Fundido para Pressão</t>
  </si>
  <si>
    <t>Cap de ferro fundido dúctil, pintado interna e externamente com tinta betuminosa, com uma bolsa, inclusive fornecimento do material para junta (anel de borracha), com diâmetro de 80mm.  Fornecimento e assentamento.</t>
  </si>
  <si>
    <t xml:space="preserve">   181,33</t>
  </si>
  <si>
    <t>Cap de ferro fundido dúctil, pintado interna e externamente com tinta betuminosa, com uma bolsa, inclusive fornecimento do material para junta (anel de borracha), com diâmetro de 100mm.  Fornecimento e assentamento.</t>
  </si>
  <si>
    <t xml:space="preserve">   230,50</t>
  </si>
  <si>
    <t>Cap de ferro fundido dúctil, pintado interna e externamente com tinta betuminosa, com uma bolsa, inclusive fornecimento do material para junta (anel de borracha), com diâmetro de 150mm.  Fornecimento e assentamento.</t>
  </si>
  <si>
    <t xml:space="preserve">   322,29</t>
  </si>
  <si>
    <t>Curva de 90° de ferro fundido dúctil, pintada interna e externamente com tinta betuminosa, com 2 flanges, inclusive  fornecimento do material para junta (arruela de borracha, parafusos com porca), com diâmetro de 50mm.  Fornecimento e assentamento.</t>
  </si>
  <si>
    <t xml:space="preserve">   338,28</t>
  </si>
  <si>
    <t>Curva de 90° de ferro fundido dúctil, pintada interna e externamente com tinta betuminosa, com 2 flanges, inclusive fornecimento do material para junta (arruela de borracha, parafusos com porca), com diâmetro de 80mm.  Fornecimento e assentamento.</t>
  </si>
  <si>
    <t xml:space="preserve">   451,64</t>
  </si>
  <si>
    <t>Curva de 90° de ferro fundido dúctil, pintada interna e externamente com tinta betuminosa, com 2 flanges, inclusive  fornecimento do material para junta (arruela de borracha, parafusos com porca), com diâmetro de 100mm.  Fornecimento e assentamento.</t>
  </si>
  <si>
    <t xml:space="preserve">   597,06</t>
  </si>
  <si>
    <t>Curva de 90° de ferro fundido dúctil, pintada interna e externamente com tinta betuminosa, com 2 flanges, inclusive fornecimento do material para junta (arruela de borracha, parafusos com porca), com diâmetro de 150mm.  Fornecimento e assentamento.</t>
  </si>
  <si>
    <t xml:space="preserve">   931,43</t>
  </si>
  <si>
    <t>Curva de 90° de ferro fundido dúctil, pintada interna e externamente com tinta betuminosa, com 2 flanges, inclusive fornecimento do material para junta (arruela de borracha, parafusos com porca), com diâmetro de 200mm.  Fornecimento e assentamento.</t>
  </si>
  <si>
    <t xml:space="preserve">  1232,54</t>
  </si>
  <si>
    <t>Curva de 90° de ferro fundido dúctil, pintada interna e externamente com tinta betuminosa, com 2 flanges, inclusive fornecimento do material para junta (arruela de borracha, parafusos com porca), com diâmetro de 250mm.  Fornecimento e assentamento.</t>
  </si>
  <si>
    <t xml:space="preserve">  2086,26</t>
  </si>
  <si>
    <t>Curva de 90° de ferro fundido dúctil, pintada interna e externamente com tinta betuminosa, com 2 flanges, inclusive fornecimento de material para junta (arruela de borracha, parafusos com porca), com diâmetro de 300mm.  Fornecimento e Assentamento.</t>
  </si>
  <si>
    <t xml:space="preserve">  3331,57</t>
  </si>
  <si>
    <t>Curva de 45° de ferro fundido dúctil, pintada interna e externamente com tinta betuminosa, com 2 flanges, inclusive fornecimento do material para junta (arruela de borracha, parafusos com porca), com diâmetro de 80mm.  Fornecimento e assentamento.</t>
  </si>
  <si>
    <t xml:space="preserve">   463,29</t>
  </si>
  <si>
    <t>Curva de 45° de ferro fundido dúctil, pintada interna e externamente com tinta betuminosa, com 2 flanges, inclusive fornecimento do material para junta (arruela de borracha, parafusos com porca), com diâmetro de 100mm.  Fornecimento e assentamento.</t>
  </si>
  <si>
    <t xml:space="preserve">   689,61</t>
  </si>
  <si>
    <t>Curva de 45° de ferro fundido dúctil, pintada interna e externamente com tinta betuminosa, com 2 flanges, inclusive fornecimento do material para junta (arruela de borracha, parafusos com porca), com diâmetro de 150mm.  Fornecimento e assentamento.</t>
  </si>
  <si>
    <t xml:space="preserve">   950,58</t>
  </si>
  <si>
    <t>Curva de 45° de ferro fundido dúctil, pintada interna e externamente com tinta betuminosa, com 2 flanges, inclusive fornecimento do material para junta (arruela de borracha, parafusos com porca), com diâmetro de 200mm.  Fornecimento e assentamento.</t>
  </si>
  <si>
    <t xml:space="preserve">  1259,74</t>
  </si>
  <si>
    <t>Curva de 45° de ferro fundido dúctil, pintada interna e externamente com tinta betuminosa, com 2 flanges, inclusive fornecimento do material para junta (arruela de borracha, parafusos com porca), com diâmetro de 250mm.  Fornecimento e assentamento.</t>
  </si>
  <si>
    <t xml:space="preserve">  3290,47</t>
  </si>
  <si>
    <t>Curva de 45° de ferro fundido dúctil, pintada interna e externamente com tinta betuminosa, com 2 flanges, inclusive fornecimento do material para junta (arruela de borracha, parafusos com porca), com diâmetro de 300mm.  Fornecimento e assentamento.</t>
  </si>
  <si>
    <t xml:space="preserve">  3946,87</t>
  </si>
  <si>
    <t>Curva de 22°30' de ferro fundido dúctil, pintada interna e externamente com tinta betuminosa, com 2 flanges, inclusive fornecimento de material para junta (arruela de borracha, parafusos com porca), com diâmetro de 80mm.  Fornecimento e Assentamento.</t>
  </si>
  <si>
    <t xml:space="preserve">   464,71</t>
  </si>
  <si>
    <t>Curva de 22°30' de ferro fundido dúctil, pintada interna e externamente com tinta betuminosa, com 2 flanges, inclusive fornecimento de material para junta (arruela de borracha, parafusos com porca), com diâmetro de 100mm.  Fornecimento e Assentamento.</t>
  </si>
  <si>
    <t xml:space="preserve">   817,91</t>
  </si>
  <si>
    <t>Curva de 22°30' de ferro fundido dúctil, pintada interna e externamente com tinta betuminosa, com 2 flanges, inclusive fornecimento de material para junta (arruela de borracha, parafusos com porca), com diâmetro de 150mm.  Fornecimento e Assentamento.</t>
  </si>
  <si>
    <t xml:space="preserve">  1242,01</t>
  </si>
  <si>
    <t>Curva de 22°30' de ferro fundido dúctil, pintada interna e externamente com tinta betuminosa, com 2 flanges, inclusive fornecimento de material para junta (arruela de borracha, parafusos com porca), com diâmetro de 200mm.  Fornecimento e Assentamento.</t>
  </si>
  <si>
    <t xml:space="preserve">  1400,57</t>
  </si>
  <si>
    <t>Curva de 22°30' de ferro fundido dúctil, pintada interna e externamente com tinta betuminosa, com 2 flanges, inclusive fornecimento de material para junta (arruela de borracha, parafusos com porca), com diâmetro de 250mm.  Fornecimento e Assentamento.</t>
  </si>
  <si>
    <t xml:space="preserve">  2536,13</t>
  </si>
  <si>
    <t>Curva de 22°30' de ferro fundido dúctil, pintada interna e externamente com tinta betuminosa, com 2 flanges, inclusive fornecimento de material para junta (arruela de borracha, parafusos com porca), com diâmetro de 300mm.  Fornecimento e Assentamento.</t>
  </si>
  <si>
    <t xml:space="preserve">  3287,29</t>
  </si>
  <si>
    <t>Extremidade de ferro fundido dúctil, pintado internamente e externamente com tinta betuminosa, com 1 flange e 1 bolsa, inclusive fornecimento do material para junta (arruela, parafusos, anel de borracha), com diâmetro de 80mm.  Fornecimento e assentamento.</t>
  </si>
  <si>
    <t xml:space="preserve">   408,70</t>
  </si>
  <si>
    <t>Extremidade de ferro fundido dúctil, pintado internamente e externamente com tinta betuminosa, com 1 flange e 1 bolsa, inclusive fornecimento do material para junta (arruela, parafusos, anel de borracha), com diâmetro de 100mm.  Fornecimento e assentamento.</t>
  </si>
  <si>
    <t xml:space="preserve">   458,11</t>
  </si>
  <si>
    <t>Extremidade de ferro fundido dúctil, pintado internamente e externamente com tinta betuminosa, com 1 flange e 1 bolsa, inclusive fornecimento do material para junta (arruela, parafusos, anel de borracha), com diâmetro de 150mm.  Fornecimento e assentamento.</t>
  </si>
  <si>
    <t xml:space="preserve">   617,92</t>
  </si>
  <si>
    <t>Extremidade de ferro fundido dúctil, pintado internamente e externamente com tinta betuminosa, com 1 flange e 1bolsa, inclusive fornecimento do material para junta (arruela, parafusos, anel de borracha), com diâmetro de 200mm.  Fornecimento e assentamento.</t>
  </si>
  <si>
    <t xml:space="preserve">   849,81</t>
  </si>
  <si>
    <t>Extremidade de ferro fundido dúctil, pintado internamente e externamente com tinta betuminosa, com 1 flange e 1 bolsa, inclusive fornecimento do material para junta (arruela, parafusos, anel de borracha), com diâmetro de 250mm.  Fornecimento e assentamento.</t>
  </si>
  <si>
    <t xml:space="preserve">  1182,09</t>
  </si>
  <si>
    <t>Extremidade de ferro fundido dúctil, pintado internamente e externamente com tinta betuminosa, com 1 flange e 1 bolsa, inclusive fornecimento do material para junta (arruela, parafusos, anel de borracha), com diâmetro de 300mm.  Fornecimento e assentamento.</t>
  </si>
  <si>
    <t xml:space="preserve">  1463,75</t>
  </si>
  <si>
    <t>Extremidade de ferro fundido dúctil, pintado internamente e externamente com tinta betuminosa, com 1 flange e 1ponta, inclusive fornecimento do material para junta (arruela de borracha, parafusos com porca), com diâmetro de 80mm.  Fornecimento e assentamento.</t>
  </si>
  <si>
    <t xml:space="preserve">   454,15</t>
  </si>
  <si>
    <t>Extremidade de ferro fundido dúctil, pintado internamente e externamente com tinta betuminosa, com 1 flange e 1ponta, inclusive fornecimento do material para junta (arruela de borracha, parafusos com porca), com diâmetro de 100mm.  Fornecimento e assentamento.</t>
  </si>
  <si>
    <t xml:space="preserve">   574,20</t>
  </si>
  <si>
    <t>Extremidade de ferro fundido dúctil, pintado internamente e externamente com tinta betuminosa, com 1 flange e 1ponta, inclusive fornecimento do material para junta (arruela de borracha, parafusos com porca), com diâmetro de 150mm.  Fornecimento e assentamento.</t>
  </si>
  <si>
    <t xml:space="preserve">  1152,81</t>
  </si>
  <si>
    <t>Extremidade de ferro fundido dúctil, pintado internamente e externamente com tinta betuminosa, com 1 flange e 1ponta, inclusive fornecimento do material para junta (arruela de borracha, parafusos com porca), com diâmetro de 200mm.  Fornecimento e assentamento.</t>
  </si>
  <si>
    <t xml:space="preserve">  1564,54</t>
  </si>
  <si>
    <t>Extremidade de ferro fundido dúctil, pintado internamente e externamente com tinta betuminosa, com 1 flange e 1ponta, inclusive fornecimento do material para junta (arruela de borracha, parafusos com porca), com diâmetro de 250mm.  Fornecimento e assentamento.</t>
  </si>
  <si>
    <t xml:space="preserve">  2792,30</t>
  </si>
  <si>
    <t>Extremidade de ferro fundido dúctil, pintado internamente e externamente com tinta betuminosa, com 1 flange e 1ponta, inclusive fornecimento do material para junta (arruela de borracha, parafusos com porca), com diâmetro de 300mm.  Fornecimento e assentamento.</t>
  </si>
  <si>
    <t xml:space="preserve">  3580,11</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</si>
  <si>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</si>
  <si>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 xml:space="preserve">   823,42</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</si>
  <si>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</si>
  <si>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</si>
  <si>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Flange cego de ferro fundido dúctil, pintado interna e externamente com tinta betuminosa, inclusive fornecimento do material para junta (arruela de borracha, parafusos com porca), com diâmetro de 80mm.  Fornecimento e assentamento.</t>
  </si>
  <si>
    <t xml:space="preserve">   203,82</t>
  </si>
  <si>
    <t>Flange cego de ferro fundido dúctil, pintado interna e externamente com tinta betuminosa, inclusive fornecimento do material para junta (arruela de borracha, parafusos com porca), com diâmetro de 100mm.  Fornecimento e assentamento.</t>
  </si>
  <si>
    <t xml:space="preserve">   311,98</t>
  </si>
  <si>
    <t>Flange cego de ferro fundido dúctil, pintado interna e externamente com tinta betuminosa, inclusive fornecimento do material para junta (arruela de borracha, parafusos com porca), com diâmetro de 150mm.  Fornecimento e assentamento.</t>
  </si>
  <si>
    <t xml:space="preserve">   424,65</t>
  </si>
  <si>
    <t>Flange cego de ferro fundido dúctil, pintado interna e externamente com tinta betuminosa, inclusive fornecimento do material para junta (arruela de borracha, parafusos com porca), com diâmetro de 200mm.  Fornecimento e assentamento.</t>
  </si>
  <si>
    <t xml:space="preserve">   475,24</t>
  </si>
  <si>
    <t>Flange cego de ferro fundido dúctil, pintado interna e externamente com tinta betuminosa, inclusive fornecimento do material para junta (arruela de borracha, parafusos com porca), com diâmetro de 250mm.  Fornecimento e assentamento.</t>
  </si>
  <si>
    <t xml:space="preserve">   629,16</t>
  </si>
  <si>
    <t>Flange de ferro fundido dúctil, pintado interna e externamente com tinta betuminosa, inclusive fornecimento do material para junta (arruela de borracha, parafusos com porca), com diâmetro de 75mm (DN 80mm).  Fornecimento e assentamento.</t>
  </si>
  <si>
    <t xml:space="preserve">   226,26</t>
  </si>
  <si>
    <t>Flange de ferro fundido dúctil, pintado interna e externamente com tinta betuminosa, inclusive fornecimento do material para junta (arruela de borracha, parafusos com porca), com diâmetro de 100mm.  Fornecimento e assentamento.</t>
  </si>
  <si>
    <t xml:space="preserve">   358,89</t>
  </si>
  <si>
    <t>Flange de ferro fundido dúctil, pintado interna e externamente com tinta betuminosa, inclusive fornecimento do material para junta (arruela de borracha, parafusos com porca), com diâmetro de 150mm.  Fornecimento e assentamento.</t>
  </si>
  <si>
    <t xml:space="preserve">   481,89</t>
  </si>
  <si>
    <t>Flange de ferro fundido dúctil, pintado interna e externamente com tinta betuminosa, inclusive fornecimento do material para junta (arruela de borracha, parafusos com porca), com diâmetro de 200mm.  Fornecimento e assentamento.</t>
  </si>
  <si>
    <t xml:space="preserve">   562,12</t>
  </si>
  <si>
    <t>Flange de ferro fundido dúctil, pintado interna e externamente com tinta betuminosa, inclusive fornecimento do material para junta (arruela de borracha, parafusos com porca), com diâmetro de 250mm.  Fornecimento e assentamento.</t>
  </si>
  <si>
    <t xml:space="preserve">   690,28</t>
  </si>
  <si>
    <t>Junção de 45° de ferro fundido dúctil, pintado interna e externamente com tinta betuminosa, com 3 flanges, inclusive fornecimento do material para junta (arruela de borracha, parafusos com porca), com diâmetro de (80x80)mm.  Fornecimento e assentamento.</t>
  </si>
  <si>
    <t xml:space="preserve">   951,52</t>
  </si>
  <si>
    <t>Junção de 45° de ferro fundido dúctil, pintado interna e externamente com tinta betuminosa, com 3 flanges, inclusive fornecimento do material para junta (arruela de borracha, parafusos com porca), com diâmetro de (100x80)mm.  Fornecimento e assentamento.</t>
  </si>
  <si>
    <t xml:space="preserve">  1258,15</t>
  </si>
  <si>
    <t>Junção de 45° de ferro fundido dúctil, pintado interna e externamente com tinta betuminosa, com 3 flanges, inclusive fornecimento do material para junta (arruela de borracha, parafusos com porca), com diâmetro de (100x100)mm.  Fornecimento e assentamento.</t>
  </si>
  <si>
    <t xml:space="preserve">  1195,64</t>
  </si>
  <si>
    <t>Junção de 45° de ferro fundido dúctil, pintado interna e externamente com tinta betuminosa, com 3 flanges, inclusive fornecimento do material para junta (arruela de borracha, parafusos com porca), com diâmetro de (150x150)mm.  Fornecimento e assentamento.</t>
  </si>
  <si>
    <t xml:space="preserve">  1991,00</t>
  </si>
  <si>
    <t>Junção de 45° de ferro fundido dúctil, pintado interna e externamente com tinta betuminosa, com 3 flanges, inclusive fornecimento do material para junta (arruela de borracha, parafusos com porca), com diâmetro de (250x250)mm.  Fornecimento e assentamento.</t>
  </si>
  <si>
    <t xml:space="preserve">  5768,44</t>
  </si>
  <si>
    <t>Junta Gibault de ferro fundido dúctil, pintado interna e externamente com tinta betuminosa, inclusive fornecimento do material para junta (anel de borracha, luva, contra-flanges e parafusos com porca), com diâmetro de 50mm.  Fornecimento e assentamento.</t>
  </si>
  <si>
    <t xml:space="preserve">   396,86</t>
  </si>
  <si>
    <t>Junta Gibault de ferro fundido dúctil, pintado interna e externamente com tinta betuminosa, inclusive fornecimento do material para junta (anel de borracha, luva, contra-flanges e parafusos com porca), com diâmetro de 75mm.  Fornecimento e assentamento.</t>
  </si>
  <si>
    <t xml:space="preserve">   411,28</t>
  </si>
  <si>
    <t>Junta Gibault de ferro fundido dúctil, pintado interna e externamente com tinta betuminosa, inclusive fornecimento do material para junta (anel de borracha, luva, contra-flanges e parafusos com porca), com diâmetro de 100mm.  Fornecimento e assentamento.</t>
  </si>
  <si>
    <t xml:space="preserve">   501,91</t>
  </si>
  <si>
    <t>Junta Gibault de ferro fundido dúctil, pintado interna e externamente com tinta betuminosa, inclusive fornecimento do material para junta (anel de borracha, luva, contra-flanges e parafusos com porca), com diâmetro de 150mm.  Fornecimento e assentamento.</t>
  </si>
  <si>
    <t xml:space="preserve">   762,39</t>
  </si>
  <si>
    <t>Junta Gibault de ferro fundido dúctil, pintado interna e externamente com tinta betuminosa, inclusive fornecimento do material para junta (anel de borracha, luva, contra-flanges e parafusos com porca), com diâmetro de 200mm.  Fornecimento e assentamento.</t>
  </si>
  <si>
    <t xml:space="preserve">   919,26</t>
  </si>
  <si>
    <t>Junta Gibault de ferro fundido dúctil, pintado interna e externamente com tinta betuminosa, inclusive fornecimento do material para junta (anel de borracha, luva, contra-flanges e parafusos com porca), com diâmetro de 250mm.  Fornecimento e assentamento.</t>
  </si>
  <si>
    <t xml:space="preserve">  1195,42</t>
  </si>
  <si>
    <t>Junta Gibault de ferro fundido dúctil, pintado interna e externamente com tinta betuminosa, inclusive fornecimento do material para junta (anel de borracha, luva, contra-flanges e parafusos com porca), com diâmetro de 300mm.  Fornecimento e assentamento.</t>
  </si>
  <si>
    <t xml:space="preserve">  1326,61</t>
  </si>
  <si>
    <t>Luva de ferro fundido dúctil, pintado interna e externamente com tinta betuminosa, com 2 bolsas, inclusive fornecimento do material para junta (anel de borracha), com diâmetro de 100mm.  Fornecimento e assentamento.</t>
  </si>
  <si>
    <t xml:space="preserve">   390,67</t>
  </si>
  <si>
    <t>Luva de ferro fundido dúctil, pintado interna e externamente com tinta betuminosa, com 2 bolsas, inclusive fornecimento do material para junta (anel de borracha), com diâmetro de 150mm.  Fornecimento e assentamento.</t>
  </si>
  <si>
    <t xml:space="preserve">   510,19</t>
  </si>
  <si>
    <t>Luva de ferro fundido dúctil, pintado interna e externamente com tinta betuminosa, com 2 bolsas, inclusive fornecimento do material para junta (anel de borracha), com diâmetro de 200mm.  Fornecimento e assentamento.</t>
  </si>
  <si>
    <t xml:space="preserve">   703,96</t>
  </si>
  <si>
    <t>Redução de ferro fundido dúctil, pintada interna e externamente com tinta betuminosa, com ponta e bolsa, inclusive fornecimento do material para junta (anel de borracha), com diâmetro nominal de (100x80)mm.  Fornecimento e assentamento.</t>
  </si>
  <si>
    <t xml:space="preserve">   302,35</t>
  </si>
  <si>
    <t>Redução de ferro fundido dúctil, pintada interna e externamente com tinta betuminosa, com ponta e bolsa, inclusive fornecimento do material para junta (anel de borracha), com diâmetro nominal de (150x80)mm.  Fornecimento e assentamento.</t>
  </si>
  <si>
    <t xml:space="preserve">   433,19</t>
  </si>
  <si>
    <t>Redução de ferro fundido dúctil, pintada interna e externamente com tinta betuminosa, com ponta e bolsa, inclusive fornecimento do material para junta (anel de borracha), com diâmetro nominal de (150x100)mm.  Fornecimento e assentamento.</t>
  </si>
  <si>
    <t xml:space="preserve">   434,27</t>
  </si>
  <si>
    <t>Redução de ferro fundido dúctil, pintada interna e externamente com tinta betuminosa, com ponta e bolsa, inclusive fornecimento do material para junta (anel de borracha), com diâmetro nominal de (200x100)mm.  Fornecimento e assentamento.</t>
  </si>
  <si>
    <t xml:space="preserve">   488,28</t>
  </si>
  <si>
    <t>Redução de ferro fundido dúctil, pintada interna e externamente com tinta betuminosa, com ponta e bolsa, inclusive fornecimento do material para junta (anel de borracha), com diâmetro nominal de (200x150)mm.  Fornecimento e assentamento.</t>
  </si>
  <si>
    <t xml:space="preserve">   566,49</t>
  </si>
  <si>
    <t>Redução de ferro fundido dúctil, pintado interna e externamente com tinta betuminosa, com 2 flanges, inclusive fornecimento do material para junta (arruela de borracha, parafusos com porca) com diâmetro de (80x50)mm.  Fornecimento e assentamento.</t>
  </si>
  <si>
    <t xml:space="preserve">   447,91</t>
  </si>
  <si>
    <t>Redução de ferro fundido dúctil, pintado interna e externamente com tinta betuminosa, com 2 flanges, inclusive fornecimento do material para junta (arruela de borracha, parafusos com porca) com diâmetro de (100x80)mm.  Fornecimento e assentamento.</t>
  </si>
  <si>
    <t xml:space="preserve">   490,37</t>
  </si>
  <si>
    <t>Redução de ferro fundido dúctil, pintado interna e externamente com tinta betuminosa, com 2 flanges, inclusive fornecimento do material para junta (arruela de borracha, parafusos com porca) com diâmetro de (150x80)mm.  Fornecimento e assentamento.</t>
  </si>
  <si>
    <t xml:space="preserve">   775,10</t>
  </si>
  <si>
    <t>Redução de ferro fundido dúctil, pintado interna e externamente com tinta betuminosa, com 2 flanges, inclusive fornecimento do material para junta (arruela de borracha, parafusos com porca) com diâmetro de (150x100)mm.  Fornecimento e assentamento.</t>
  </si>
  <si>
    <t xml:space="preserve">   773,17</t>
  </si>
  <si>
    <t>Redução de ferro fundido dúctil, pintado interna e externamente com tinta betuminosa, com 2 flanges, inclusive fornecimento do material para junta (arruela de borracha, parafusos com porca) com diâmetro de (200x100)mm.  Fornecimento e assentamento.</t>
  </si>
  <si>
    <t xml:space="preserve">  1243,38</t>
  </si>
  <si>
    <t>Redução de ferro fundido dúctil, pintado interna e externamente com tinta betuminosa, com 2 flanges, inclusive fornecimento do material para junta (arruela de borracha, parafusos com porca) com diâmetro de (200x150)mm.  Fornecimento e assentamento.</t>
  </si>
  <si>
    <t xml:space="preserve">  1034,94</t>
  </si>
  <si>
    <t>Redução de ferro fundido dúctil, pintado interna e externamente com tinta betuminosa, com 2 flanges, inclusive fornecimento do material para junta (arruela de borracha, parafusos com porca) com diâmetro de (250x200)mm.  Fornecimento e assentamento.</t>
  </si>
  <si>
    <t xml:space="preserve">  1430,66</t>
  </si>
  <si>
    <t>Redução excêntrica de ferro fundido dúctil, pintado interna e externamente com tinta betuminosa, com 2 flanges,  inclusive fornecimento do material para junta (arruela de borracha, parafusos com porca) com diâmetro de (80x50)mm.  Fornecimento e assentamento.</t>
  </si>
  <si>
    <t xml:space="preserve">   412,29</t>
  </si>
  <si>
    <t>Redução excêntrica de ferro fundido dúctil, pintado interna e externamente com tinta betuminosa, com 2 flanges, inclusive fornecimento do material para junta (arruela de borracha, parafusos com porca) com diâmetro de (100x80)mm.  Fornecimento e assentamento.</t>
  </si>
  <si>
    <t xml:space="preserve">   523,50</t>
  </si>
  <si>
    <t>Redução excêntrica de ferro fundido dúctil, pintado interna e externamente com tinta betuminosa, com 2 flanges, inclusive fornecimento do material para junta (arruela de borracha, parafusos com porca) com diâmetro de (150x80)mm.  Fornecimento e assentamento.</t>
  </si>
  <si>
    <t xml:space="preserve">   747,77</t>
  </si>
  <si>
    <t>Redução excêntrica de ferro fundido dúctil, pintado interna e externamente com tinta betuminosa, com 2 flanges, inclusive fornecimento do material para junta (arruela de borracha, parafusos com porca) com diâmetro de (150x100)mm.  Fornecimento e assentamento.</t>
  </si>
  <si>
    <t xml:space="preserve">   848,43</t>
  </si>
  <si>
    <t>Redução excêntrica de ferro fundido dúctil, pintado interna e externamente com tinta betuminosa, com 2 flanges,  inclusive fornecimento do material para junta (arruela de borracha, parafusos com porca) com diâmetro de (200x100)mm.  Fornecimento e assentamento.</t>
  </si>
  <si>
    <t xml:space="preserve">  1541,34</t>
  </si>
  <si>
    <t>Tê de ferro fundido dúctil, pintado interna e externamente com tinta betuminosa, com 3 bolsas, inclusive fornecimento do material para junta (anel de borracha), com diâmetro nominal de (80x80)mm.  Fornecimento e assentamento.</t>
  </si>
  <si>
    <t xml:space="preserve">   592,23</t>
  </si>
  <si>
    <t>Tê de ferro fundido dúctil, pintado interna e externamente com tinta betuminosa, com 3 bolsas, inclusive fornecimento do material para junta (anel de borracha), com diâmetro nominal de (100x80)mm.  Fornecimento e assentamento.</t>
  </si>
  <si>
    <t xml:space="preserve">   693,23</t>
  </si>
  <si>
    <t>Tê de ferro fundido dúctil, pintado interna e externamente com tinta betuminosa, com 3 bolsas, inclusive fornecimento do material para junta (anel de borracha), com diâmetro nominal de (100x100)mm.  Fornecimento e assentamento.</t>
  </si>
  <si>
    <t xml:space="preserve">   604,69</t>
  </si>
  <si>
    <t>Tê de ferro fundido dúctil, pintado interna e externamente com tinta betuminosa, com 3 bolsas, inclusive fornecimento do material para junta (anel de borracha), com diâmetro nominal de (150x80)mm.  Fornecimento e assentamento.</t>
  </si>
  <si>
    <t xml:space="preserve">   731,17</t>
  </si>
  <si>
    <t>Tê de ferro fundido dúctil, pintado interna e externamente com tinta betuminosa, com 3 bolsas, inclusive fornecimento do material para junta (anel de borracha), com diâmetro nominal de (150x100)mm.  Fornecimento e assentamento.</t>
  </si>
  <si>
    <t xml:space="preserve">   759,04</t>
  </si>
  <si>
    <t>Tê de ferro fundido dúctil, pintado interna e externamente com tinta betuminosa, com 3 bolsas, inclusive fornecimento do material para junta (anel de borracha), com diâmetro nominal de (150x150)mm.  Fornecimento e assentamento.</t>
  </si>
  <si>
    <t xml:space="preserve">   860,00</t>
  </si>
  <si>
    <t>Tê de ferro fundido dúctil, pintado interna e externamente com tinta betuminosa, com 3 bolsas, inclusive fornecimento do material para junta (anel de borracha), com diâmetro nominal de (200x100)mm.  Fornecimento e assentamento.</t>
  </si>
  <si>
    <t xml:space="preserve">  1200,02</t>
  </si>
  <si>
    <t>Tê de ferro fundido dúctil, pintado interna e externamente com tinta betuminosa, com 3 bolsas, inclusive fornecimento de material para junta (anel de borracha), com diâmetro nominal de (200x150)mm.  Fornecimento e Assentamento.</t>
  </si>
  <si>
    <t xml:space="preserve">  1579,50</t>
  </si>
  <si>
    <t>Tê de ferro fundido dúctil, pintado interna e externamente com tinta betuminosa, com 3 bolsas, inclusive fornecimento do material para junta (anel de borracha), com diâmetro nominal de (200x200)mm.  Fornecimento e assentamento.</t>
  </si>
  <si>
    <t xml:space="preserve">  1211,52</t>
  </si>
  <si>
    <t>Tê de ferro fundido dúctil, pintado interna e externamente com tinta betuminosa, com 3 bolsas, inclusive fornecimento do material para junta (anel de borracha), com diâmetro nominal de (250x250)mm.  Fornecimento e assentamento.</t>
  </si>
  <si>
    <t xml:space="preserve">  2467,99</t>
  </si>
  <si>
    <t>Tê de ferro fundido dúctil, pintado interna e externamente com tinta betuminosa, com 3 bolsas, inclusive fornecimento de material para junta (anel de borracha), com diâmetro nominal de (300x250)mm.  Fornecimento e Assentamento.</t>
  </si>
  <si>
    <t xml:space="preserve">  3990,64</t>
  </si>
  <si>
    <t>Tê de ferro fundido dúctil, pintado interna e externamente com tinta betuminosa, com 3 bolsas, inclusive fornecimento de material para junta (anel de borracha), com diâmetro nominal de (300x300)mm.  Fornecimento e Assentamento.</t>
  </si>
  <si>
    <t xml:space="preserve">  2729,13</t>
  </si>
  <si>
    <t>Tê de ferro fundido dúctil, pintado interna e externamente com tinta betuminosa, com 3 flanges, inclusive fornecimento do material para junta (arruela de borracha, parafusos com porca), com diâmetro de (80x50)mm.  Fornecimento e assentamento.</t>
  </si>
  <si>
    <t xml:space="preserve">   828,74</t>
  </si>
  <si>
    <t>Tê de ferro fundido dúctil, pintado interna e externamente com tinta betuminosa, com 3 flanges, inclusive fornecimento do material para junta (arruela de borracha, parafusos com porca), com diâmetro de (80x80)mm.  Fornecimento e assentamento.</t>
  </si>
  <si>
    <t xml:space="preserve">   879,32</t>
  </si>
  <si>
    <t>Tê de ferro fundido dúctil, pintado interna e externamente com tinta betuminosa, com 3 flanges, inclusive fornecimento do material para junta (arruela de borracha, parafusos com porca), com diâmetro de (100x50)mm.  Fornecimento e assentamento.</t>
  </si>
  <si>
    <t xml:space="preserve">   987,63</t>
  </si>
  <si>
    <t>Tê de ferro fundido dúctil, pintado interna e externamente com tinta betuminosa, com 3 flanges, inclusive fornecimento do material para junta (arruela de borracha, parafusos com porca), com diâmetro de (100x100)mm.  Fornecimento e assentamento.</t>
  </si>
  <si>
    <t xml:space="preserve">  1110,75</t>
  </si>
  <si>
    <t>Tê de ferro fundido dúctil, pintado interna e externamente com tinta betuminosa, com 3 flanges, inclusive fornecimento do material para junta (arruela de borracha, parafusos com porca), com diâmetro de (150x80)mm.  Fornecimento e assentamento.</t>
  </si>
  <si>
    <t xml:space="preserve">   976,67</t>
  </si>
  <si>
    <t>Tê de ferro fundido dúctil, pintado interna e externamente com tinta betuminosa, com 3 flanges, inclusive fornecimento do material para junta (arruela de borracha, parafusos com porca), com diâmetro de (150x100)mm.  Fornecimento e assentamento.</t>
  </si>
  <si>
    <t xml:space="preserve">  1464,28</t>
  </si>
  <si>
    <t>Tê de ferro fundido dúctil, pintado interna e externamente com tinta betuminosa, com 3 flanges, inclusive fornecimento do material para junta (arruela de borracha, parafusos com porca), com diâmetro de (150x150)mm.  Fornecimento e assentamento.</t>
  </si>
  <si>
    <t xml:space="preserve">  1624,46</t>
  </si>
  <si>
    <t>Tê de ferro fundido dúctil, pintado interna e externamente com tinta betuminosa, com 3 flanges, inclusive fornecimento do material para junta (arruela de borracha, parafusos com porca), com diâmetro de (200x80)mm.  Fornecimento e assentamento.</t>
  </si>
  <si>
    <t xml:space="preserve">  1865,97</t>
  </si>
  <si>
    <t>Tê de ferro fundido dúctil, pintado interna e externamente com tinta betuminosa, com 3 flanges, inclusive fornecimento do material para junta (arruela de borracha, parafusos com porca), com diâmetro de (200x100)mm.  Fornecimento e assentamento.</t>
  </si>
  <si>
    <t xml:space="preserve">  1944,90</t>
  </si>
  <si>
    <t>Tê de ferro fundido dúctil, pintado interna e externamente com tinta betuminosa, com 3 flanges, inclusive fornecimento de material para junta (arruela de borracha, parafusos com porca), com diâmetro de (200x150)mm.  Fornecimento e Assentamento.</t>
  </si>
  <si>
    <t xml:space="preserve">  2760,13</t>
  </si>
  <si>
    <t>Tê de ferro fundido dúctil, pintado interna e externamente com tinta betuminosa, com 3 flanges, inclusive fornecimento do material para junta (arruela de borracha, parafusos com porca), com diâmetro de (200x200)mm.  Fornecimento e assentamento.</t>
  </si>
  <si>
    <t xml:space="preserve">  2225,88</t>
  </si>
  <si>
    <t>Tê de ferro fundido dúctil, pintado interna e externamente com tinta betuminosa, com 3 flanges, inclusive fornecimento de material para junta (arruela de borracha, parafusos com porca), com diâmetro de (250x200)mm.  Fornecimento e Assentamento.</t>
  </si>
  <si>
    <t xml:space="preserve">  3334,47</t>
  </si>
  <si>
    <t>Tê de ferro fundido dúctil, pintada interna e externamente com tinta betuminosa, com 3 flanges, inclusive fornecimento do material para junta (arruela de borracha, parafusos com porca), com diâmetro de (250x250)mm.  Fornecimento e assentamento.</t>
  </si>
  <si>
    <t xml:space="preserve">  4016,72</t>
  </si>
  <si>
    <t>Tê de ferro fundido dúctil, pintado interna e externamente com tinta betuminosa, com 3 flanges, inclusive fornecimento do material para junta (arruela de borracha, parafusos com porca), com diâmetro de (100x80)mm.  Fornecimento e assentamento.</t>
  </si>
  <si>
    <t xml:space="preserve">  1063,41</t>
  </si>
  <si>
    <t>Tê de ferro fundido dúctil, pintado interna e externamente com tinta betuminosa, com 3 flanges, inclusive fornecimento do material para junta (arruela de borracha, parafusos com porca), com diâmetro de (150x50)mm.  Fornecimento e assentamento.</t>
  </si>
  <si>
    <t xml:space="preserve">  1567,08</t>
  </si>
  <si>
    <t>Tê de ferro fundido dúctil, pintada interna e externamente com tinta betuminosa, com 3 flanges, inclusive fornecimento do material para junta (arruela de borracha, parafusos com porca), com diâmetro de (250x50)mm.  Fornecimento e assentamento.</t>
  </si>
  <si>
    <t xml:space="preserve">  4582,30</t>
  </si>
  <si>
    <t>Toco de ferro fundido dúctil, pintado interna e externamente com tinta betuminosa, com 2 flanges, inclusive fornecimento do material para junta (arruela de borracha, parafusos com porca), comprimento de 0,25m com diâmetro de 50mm.  Fornecimento e assentamento.</t>
  </si>
  <si>
    <t xml:space="preserve">   620,33</t>
  </si>
  <si>
    <t>Toco de ferro fundido dúctil, pintado interna e externamente com tinta betuminosa, com 2 flanges, inclusive fornecimento de material para junta (arruela de borracha, parafusos com porca), comprimento de 0,25m com diâmetro de 80mm.  Fornecimento e Assentamento.</t>
  </si>
  <si>
    <t xml:space="preserve">   767,39</t>
  </si>
  <si>
    <t>Toco de ferro fundido dúctil, pintado interna e externamente com tinta betuminosa, com 2 flanges, inclusive fornecimento do material para junta (arruela de borracha, parafusos com porca), comprimento de 0,25m com diâmetro de 100mm.  Fornecimento e assentamento.</t>
  </si>
  <si>
    <t xml:space="preserve">   735,48</t>
  </si>
  <si>
    <t>Toco de ferro fundido dúctil, pintado interna e externamente com tinta betuminosa, com 2 flanges, inclusive fornecimento do material para junta (arruela de borracha, parafusos com porca), comprimento de 0,25m com diâmetro de 150mm.  Fornecimento e assentamento.</t>
  </si>
  <si>
    <t xml:space="preserve">  1149,53</t>
  </si>
  <si>
    <t>Toco de ferro fundido dúctil, pintado interna e externamente com tinta betuminosa, com 2 flanges, inclusive fornecimento do material para junta (arruela de borracha, parafusos com porca), comprimento de 0,25m com diâmetro de 200mm.  Fornecimento e assentamento.</t>
  </si>
  <si>
    <t xml:space="preserve">  1520,57</t>
  </si>
  <si>
    <t>Toco de ferro fundido dúctil, pintado interna e externamente com tinta betuminosa, com 2 flanges, inclusive fornecimento do material para junta (arruela de borracha, parafusos com porca), comprimento de 0,25m com diâmetro de 250mm.  Fornecimento e assentamento.</t>
  </si>
  <si>
    <t xml:space="preserve">  2233,12</t>
  </si>
  <si>
    <t>Toco de ferro fundido dúctil, pintado interna e externamente com tinta betuminosa, com 2 flanges, inclusive fornecimento do material para junta (arruela de borracha, parafusos com porca), comprimento de 0,50m com diâmetro de 50mm.  Fornecimento e assentamento.</t>
  </si>
  <si>
    <t xml:space="preserve">   818,40</t>
  </si>
  <si>
    <t>Toco de ferro fundido dúctil, pintado interna e externamente com tinta betuminosa, com 2 flanges, inclusive fornecimento de material para junta (arruela de borracha, parafusos com porca), comprimento de 0,50m com diâmetro de 80mm.  Fornecimento e Assentamento.</t>
  </si>
  <si>
    <t xml:space="preserve">   870,67</t>
  </si>
  <si>
    <t>Toco de ferro fundido dúctil, pintado interna e externamente com tinta betuminosa, com 2 flanges,  inclusive fornecimento do material para junta (arruela de borracha, parafusos com porca), comprimento de 0,50m com diâmetro de 100mm.  Fornecimento e assentamento.</t>
  </si>
  <si>
    <t xml:space="preserve">   922,48</t>
  </si>
  <si>
    <t>Toco de ferro fundido dúctil, pintado interna e externamente com tinta betuminosa, com 2 flanges,  inclusive fornecimento do material para junta (arruela de borracha, parafusos com porca), comprimento de 0,50m com diâmetro de 150mm.  Fornecimento e assentamento.</t>
  </si>
  <si>
    <t xml:space="preserve">  1382,73</t>
  </si>
  <si>
    <t>Toco de ferro fundido dúctil, pintado interna e externamente com tinta betuminosa, com 2 flanges, inclusive fornecimento de material para junta (arruela de borracha, parafusos com porca), comprimento de 0,50m com diâmetro de 200mm.  Fornecimento e Assentamento.</t>
  </si>
  <si>
    <t xml:space="preserve">  1701,02</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</si>
  <si>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</si>
  <si>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 xml:space="preserve">  1135,73</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</si>
  <si>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</si>
  <si>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 xml:space="preserve">  1225,62</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</si>
  <si>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</si>
  <si>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 xml:space="preserve">  1704,55</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</si>
  <si>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</si>
  <si>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 xml:space="preserve">  3445,79</t>
  </si>
  <si>
    <t>DR 15 Válvulas, Registros e Acessórios</t>
  </si>
  <si>
    <t>DR 15.10 Registro de Gaveta</t>
  </si>
  <si>
    <t>Registro de gaveta chato de ferro fundido dúctil, pintado interna e externamente com tinta betuminosa, com 2 flanges, inclusive fornecimento de material para junta (arruela de borracha, parafusos com porca), com diâmetro de 80mm.  Fornecimento e Assentamento.</t>
  </si>
  <si>
    <t xml:space="preserve">  1151,34</t>
  </si>
  <si>
    <t>Registro de gaveta chato de ferro fundido dúctil, pintado interna e externamente com tinta betuminosa, com 2 flanges, inclusive fornecimento do material para junta (arruela de borracha, parafusos com porca) com diâmetro de 100mm.  Fornecimento e assentamento.</t>
  </si>
  <si>
    <t xml:space="preserve">  1290,81</t>
  </si>
  <si>
    <t>Registro de gaveta chato de ferro fundido dúctil, pintado interna e externamente com tinta betuminosa, com 2 flanges, inclusive fornecimento do material para junta (arruela de borracha, parafusos com porca) com diâmetro de 150mm.  Fornecimento e assentamento.</t>
  </si>
  <si>
    <t xml:space="preserve">  2030,34</t>
  </si>
  <si>
    <t>Registro de gaveta chato de ferro fundido dúctil, pintado interna e externamente com tinta betuminosa, com 2 flanges, inclusive fornecimento do material para junta (arruela de borracha, parafusos com porca) com diâmetro de 200mm.  Fornecimento e assentamento.</t>
  </si>
  <si>
    <t xml:space="preserve">  3339,02</t>
  </si>
  <si>
    <t>Registro de gaveta chato de ferro fundido dúctil, pintado interna e externamente com tinta betuminosa, com 2 flanges, inclusive fornecimento de material para junta (arruela de borracha, parafusos com porca), com diâmetro de 250mm.  Fornecimento e assentamento.</t>
  </si>
  <si>
    <t xml:space="preserve">  4723,66</t>
  </si>
  <si>
    <t>Registro de gaveta chato de ferro fundido dúctil, pintado interna e externamente com tinta betuminosa, com 2 flanges, inclusive fornecimento do material para junta (arruela de borracha, parafusos com porca) com diâmetro de 300mm.  Fornecimento e assentamento.</t>
  </si>
  <si>
    <t xml:space="preserve">  8564,96</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</si>
  <si>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</si>
  <si>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 xml:space="preserve"> 43748,00</t>
  </si>
  <si>
    <t>Registro de gaveta chato de ferro fundido dúctil, pintado interna e externamente com tinta betuminosa, com 2 bolsas, inclusive anel de borracha para tubos de PVC para água, com diâmetro de 100mm.  Fornecimento e assentamento.</t>
  </si>
  <si>
    <t xml:space="preserve">  1194,85</t>
  </si>
  <si>
    <t>DR 15.15 Registro de Gaveta, Ferro Fundido - Junta de Chumbo</t>
  </si>
  <si>
    <t>Registro de gaveta de ferro fundido com flanges; inclusive fornecimento do material para junta de chumbo e parafusos, com diâmetro de 50mm.  Assentamento, sem fornecimento.</t>
  </si>
  <si>
    <t xml:space="preserve">   107,09</t>
  </si>
  <si>
    <t>Registro de gaveta de ferro fundido com flanges; inclusive fornecimento do material para junta de chumbo e parafusos, com diâmetro de 75mm.  Assentamento, sem fornecimento.</t>
  </si>
  <si>
    <t xml:space="preserve">   149,14</t>
  </si>
  <si>
    <t>Registro de gaveta de ferro fundido com flanges; inclusive fornecimento do material para junta de chumbo e parafusos, com diâmetro de 100mm.  Assentamento, sem fornecimento.</t>
  </si>
  <si>
    <t xml:space="preserve">   212,70</t>
  </si>
  <si>
    <t>Registro de gaveta de ferro fundido com flanges; inclusive fornecimento do material para junta de chumbo e parafusos, com diâmetro de 300mm.  Assentamento, sem fornecimento.</t>
  </si>
  <si>
    <t xml:space="preserve">   457,65</t>
  </si>
  <si>
    <t>DR 15.20 Válvula Angular</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</si>
  <si>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</si>
  <si>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 xml:space="preserve">   917,22</t>
  </si>
  <si>
    <t>DR 15.25 Válvula Borboleta</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</si>
  <si>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</si>
  <si>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 xml:space="preserve">  2762,77</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</si>
  <si>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</si>
  <si>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 xml:space="preserve">  4570,16</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</si>
  <si>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</si>
  <si>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 xml:space="preserve">  6028,28</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</si>
  <si>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</si>
  <si>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 xml:space="preserve">  7551,37</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</si>
  <si>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</si>
  <si>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 xml:space="preserve">  8838,45</t>
  </si>
  <si>
    <t>DR 15.30 Válvulas Redutoras de Pressão</t>
  </si>
  <si>
    <t>Válvula redutora de pressão com roscas de ferro fundido dúctil, classe 1MPa, com diâmetro de 1".  Fornecimento e assentamento.</t>
  </si>
  <si>
    <t xml:space="preserve">  2764,35</t>
  </si>
  <si>
    <t>Válvula redutora de pressão com roscas de ferro fundido dúctil, classe 1MPa, com diâmetro de 1 1/2".  Fornecimento e assentamento.</t>
  </si>
  <si>
    <t xml:space="preserve">  1426,86</t>
  </si>
  <si>
    <t>Válvula redutora de pressão com roscas de ferro fundido dúctil, classe 1MPa, com diâmetro de 2".  Fornecimento e assentamento.</t>
  </si>
  <si>
    <t xml:space="preserve">  1774,47</t>
  </si>
  <si>
    <t>Válvula redutora de pressão com roscas de ferro fundido dúctil, classe 1MPa, com diâmetro de 3".  Fornecimento e assentamento.</t>
  </si>
  <si>
    <t xml:space="preserve">  2448,22</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</si>
  <si>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</si>
  <si>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 xml:space="preserve">  5566,45</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</si>
  <si>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</si>
  <si>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 xml:space="preserve">  5939,80</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</si>
  <si>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</si>
  <si>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 xml:space="preserve">  9621,00</t>
  </si>
  <si>
    <t>DR 15.45 Ventosa</t>
  </si>
  <si>
    <t>Ventosa tríplice com flange, de ferro fundido dúctil, classe 1MPa, pintada interna e externamente com tinta Epóxi poliamida, inclusive fornecimento do material para junta (arruela de borracha, parafusos com porca), com diâmetro de 50mm.  Fornecimento e assentamento.</t>
  </si>
  <si>
    <t xml:space="preserve">  3697,91</t>
  </si>
  <si>
    <t>Ventosa tríplice com flange, de ferro fundido dúctil, classe 1MPa, pintada interna e externamente com tinta Epóxi poliamida, inclusive fornecimento do material para junta (arruela de borracha, parafusos com porca), com diâmetro de 100mm.  Fornecimento e assentamento.</t>
  </si>
  <si>
    <t xml:space="preserve">  5699,95</t>
  </si>
  <si>
    <t>Ventosa tríplice com flange, de ferro fundido dúctil, classe 1MPa, pintada interna e externamente com tinta Epóxi poliamida, inclusive fornecimento do material para junta (arruela de borracha, parafusos com porca), com diâmetro de 150mm.  Fornecimento e assentamento.</t>
  </si>
  <si>
    <t xml:space="preserve"> 10618,99</t>
  </si>
  <si>
    <t>Ventosa tríplice com flange, de ferro fundido dúctil, classe 1MPa, pintada interna e externamente com tinta Epóxi poliamida, inclusive fornecimento do material para junta (arruela de borracha, parafusos com porca), com diâmetro de 200mm.  Fornecimento e assentamento.</t>
  </si>
  <si>
    <t xml:space="preserve"> 16075,53</t>
  </si>
  <si>
    <t>DR 15.50 Volante</t>
  </si>
  <si>
    <t>Volante de ferro fundido dúctil para registros e válvulas com diâmetro de 50mm, referência nº 34, Barbará ou similar.  Fornecimento e assentamento.</t>
  </si>
  <si>
    <t xml:space="preserve">    24,62</t>
  </si>
  <si>
    <t>Volante de ferro fundido dúctil para registros e válvulas com diâmetro de 75mm, referência nº 35, Barbará ou similar.  Fornecimento e assentamento.</t>
  </si>
  <si>
    <t xml:space="preserve">    35,76</t>
  </si>
  <si>
    <t>Volante de ferro fundido dúctil para registros e válvulas com diâmetro de 100mm, referência  nº 36, Barbará ou similar.  Fornecimento e assentamento.</t>
  </si>
  <si>
    <t xml:space="preserve">    75,37</t>
  </si>
  <si>
    <t>Volante de ferro fundido dúctil para registros e válvulas com diâmetro de 150mm e 200mm referência nº 36, Barbará ou similar.  Fornecimento e assentamento.</t>
  </si>
  <si>
    <t xml:space="preserve">   146,85</t>
  </si>
  <si>
    <t>Volante de ferro fundido dúctil para registros e válvulas com diâmetro de 250mm e 300mm referência nº 21, Barbará ou similar.  Fornecimento e assentamento.</t>
  </si>
  <si>
    <t xml:space="preserve">   203,11</t>
  </si>
  <si>
    <t>DR 20 Poços de Visita</t>
  </si>
  <si>
    <t>DR 20.05 Poço de Visita de Concreto Armado para Coletor de Águas Pluviais</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</si>
  <si>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</si>
  <si>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 xml:space="preserve">  3149,45</t>
  </si>
  <si>
    <t>DR 20.10 Poço de Visita de Bloco de Concreto  para Coletor de Águas Pluviais</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</si>
  <si>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</si>
  <si>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 xml:space="preserve">  2970,70</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</si>
  <si>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</si>
  <si>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 xml:space="preserve">  3127,75</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</si>
  <si>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</si>
  <si>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 xml:space="preserve">  3456,83</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</si>
  <si>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</si>
  <si>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 xml:space="preserve">  3956,77</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</si>
  <si>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</si>
  <si>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 xml:space="preserve">  4564,27</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</si>
  <si>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</si>
  <si>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 xml:space="preserve">  5869,62</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</si>
  <si>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</si>
  <si>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 xml:space="preserve">  7857,89</t>
  </si>
  <si>
    <t>DR 20.15 Poço de Visita de Anéis de Concreto para Coletor de Esgoto Sanitário</t>
  </si>
  <si>
    <t>Poço de visita para coletor de esgoto sanitário, em anéis de concreto pré-moldado, diâmetro 600mm, profundidade útil de 0,80m, conforme as especificações da CEDAE; exclusive tampão de ferro fundido.</t>
  </si>
  <si>
    <t xml:space="preserve">   441,93</t>
  </si>
  <si>
    <t>Poço de visita para coletor de esgoto sanitário, em anéis de concreto pré-moldado, diâmetro 600mm, profundidade útil de 1,00m, conforme as especificações da CEDAE, inclusive o fornecimento de degraus de ferro fundido; exclusive o tampão de ferro fundido.</t>
  </si>
  <si>
    <t xml:space="preserve">   601,04</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</si>
  <si>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</si>
  <si>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 xml:space="preserve">  2508,12</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</si>
  <si>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</si>
  <si>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 xml:space="preserve">  2927,19</t>
  </si>
  <si>
    <t>Poço de visita para coletor de esgoto sanitário, em anéis de concreto pré-moldado, diâmetro 1100mm, sem chaminé, profundidade útil de 1,40m, conforme as especificações da CEDAE, inclusive degraus de ferro fundido; exclusive tampão de ferro fundido.</t>
  </si>
  <si>
    <t xml:space="preserve">  3166,18</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</si>
  <si>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</si>
  <si>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 xml:space="preserve">  3850,24</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</si>
  <si>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</si>
  <si>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 xml:space="preserve">  3902,57</t>
  </si>
  <si>
    <t>Poço de visita para coletor de esgoto sanitário, em anéis de concreto pré-moldado, diâmetro 1100mm, sem chaminé, profundidade útil de 1,70m, conforme as especificações da CEDAE, inclusive degraus de ferro fundido; exclusive tampão de ferro fundido.</t>
  </si>
  <si>
    <t xml:space="preserve">  3908,45</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</si>
  <si>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</si>
  <si>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 xml:space="preserve">  4705,72</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</si>
  <si>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</si>
  <si>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 xml:space="preserve">  4840,26</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</si>
  <si>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</si>
  <si>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 xml:space="preserve">  5643,93</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</si>
  <si>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</si>
  <si>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 xml:space="preserve">  6730,86</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</si>
  <si>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</si>
  <si>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 xml:space="preserve">  7494,83</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</si>
  <si>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</si>
  <si>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 xml:space="preserve">  8202,12</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</si>
  <si>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</si>
  <si>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 xml:space="preserve">  8955,54</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</si>
  <si>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</si>
  <si>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 xml:space="preserve">  9518,23</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</si>
  <si>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</si>
  <si>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 xml:space="preserve"> 10254,05</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</si>
  <si>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</si>
  <si>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 xml:space="preserve"> 10989,43</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</si>
  <si>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</si>
  <si>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 xml:space="preserve">   230,62</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</si>
  <si>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</si>
  <si>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 xml:space="preserve">   251,26</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</si>
  <si>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</si>
  <si>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 xml:space="preserve">   148,79</t>
  </si>
  <si>
    <t>DR 20.20 Poço de Visita de Concreto Armado para Coletor de Esgoto Sanitário</t>
  </si>
  <si>
    <t>Poço de visita em concreto armado para profundidades de 3,00 a 5,00m para coletores de esgoto sanitário de diâmetro de 0,80 a 1,00m, inclusive chaminé de acesso de tampão de ferro fundido.</t>
  </si>
  <si>
    <t xml:space="preserve"> 11807,38</t>
  </si>
  <si>
    <t>DR 30 Caixas</t>
  </si>
  <si>
    <t>DR 30.05 Caixa de Passagem</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</si>
  <si>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</si>
  <si>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 xml:space="preserve">   295,81</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</si>
  <si>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</si>
  <si>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 xml:space="preserve">   589,77</t>
  </si>
  <si>
    <t>DR 30.10 Caixa para Registro</t>
  </si>
  <si>
    <t>Caixa para registro, de alvenaria de tijolo maciço (7x10x20)cm, em paredes de meia vez (0,10m), de (0,28x0,28x0,50)m, com tampa de concreto com 0,10m de espessura mínima, utilizando argamassa de cimento e areia, no traço 1:4.</t>
  </si>
  <si>
    <t xml:space="preserve">   289,02</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</si>
  <si>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</si>
  <si>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 xml:space="preserve">   304,99</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</si>
  <si>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</si>
  <si>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 xml:space="preserve">   639,26</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</si>
  <si>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</si>
  <si>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 xml:space="preserve">   381,44</t>
  </si>
  <si>
    <t xml:space="preserve">   190,63</t>
  </si>
  <si>
    <t>DR 30.15 Caixa de Ralo</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</si>
  <si>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</si>
  <si>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 xml:space="preserve">  1970,35</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</si>
  <si>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</si>
  <si>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 xml:space="preserve">  1738,97</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</si>
  <si>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</si>
  <si>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 xml:space="preserve">   969,83</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</si>
  <si>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</si>
  <si>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 xml:space="preserve">  1619,83</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</si>
  <si>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</si>
  <si>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 xml:space="preserve">  1580,96</t>
  </si>
  <si>
    <t>DR 30.20 Caixa de Inspeção</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</si>
  <si>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</si>
  <si>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792,86</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</si>
  <si>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</si>
  <si>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797,15</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</si>
  <si>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</si>
  <si>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 xml:space="preserve">   844,87</t>
  </si>
  <si>
    <t>DR 35 Artefatos de Ferro Fundido</t>
  </si>
  <si>
    <t>DR 35.05 Tampões</t>
  </si>
  <si>
    <t>Tampão de ferro fundido articulado, de 30cm de diâmetro, padrão RIOLUZ/CET-RIO, assentado com argamassa de cimento e areia no traço 1:4 em volume.  Fornecimento e assentamento.</t>
  </si>
  <si>
    <t xml:space="preserve">   158,20</t>
  </si>
  <si>
    <t>Tampão de ferro fundido, articulado, de 0,60m de diâmetro, padrão RIOLUZ, tipo leve, assentado com argamassa de cimento e areia no traço 1:4 em volume.  Fornecimento e assentamento.</t>
  </si>
  <si>
    <t xml:space="preserve">   628,41</t>
  </si>
  <si>
    <t>Tampão de ferro fundido, articulado, de 0,60m de diâmetro, padrão RIOLUZ, tipo pesado, assentado com argamassa de cimento e areia no traço 1:4 em volume.  Fornecimento e assentamento.</t>
  </si>
  <si>
    <t xml:space="preserve">   819,62</t>
  </si>
  <si>
    <t>Tampão de ferro fundido completo, para caixa de inspeção ou semelhante, com 25Kg, assentado com argamassa de cimento e areia no traço 1:4 em volume.  Fornecimento e assentamento.</t>
  </si>
  <si>
    <t xml:space="preserve">   296,29</t>
  </si>
  <si>
    <t>Tampão de ferro fundido completo, de 0,40m a 0,60m de diâmetro, com 125Kg, para caixa de registro, assentamento com argamassa de cimento e areia no traço 1:3 em volume.  Fornecimento e assentamento.</t>
  </si>
  <si>
    <t xml:space="preserve">   437,21</t>
  </si>
  <si>
    <t>Tampão de ferro fundido completo, tipo médio, com 125Kg, para  poço de visita de esgoto sanitário, assentado com argamassa de cimento e areia no traço 1:4 em volume.  Fornecimento e assentamento.</t>
  </si>
  <si>
    <t xml:space="preserve">   456,82</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</si>
  <si>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</si>
  <si>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 xml:space="preserve">   466,65</t>
  </si>
  <si>
    <t>Tampão de ferro fundido completo, articulado, pesado, de 0,60m de diâmetro, tipo avenida, assentado com argamassa de cimento e areia no traço 1:4 em volume.  Fornecimento e assentamento.</t>
  </si>
  <si>
    <t xml:space="preserve">   560,36</t>
  </si>
  <si>
    <t>Tampão de ferro fundido completo, de 0,60m de diâmetro, com 175Kg, para chaminés de caixa de areia ou poço de visita, assentamento com argamassa de cimento e areia no traço 1:4 em volume.  Fornecimento e assentamento.</t>
  </si>
  <si>
    <t xml:space="preserve">   566,35</t>
  </si>
  <si>
    <t>Tampão de ferro fundido completo, de 3 seções, medindo (1,50x0,90)m, com 690Kg, assentamento com argamassa de cimento e areia no traço 1:4 em volume, fixado com concreto simples, dosado para um fck=13,5MPa.  Fornecimento e assentamento.</t>
  </si>
  <si>
    <t xml:space="preserve">  4687,52</t>
  </si>
  <si>
    <t>DR 35.10 Grelhas</t>
  </si>
  <si>
    <t>Grelha de ferro fundido completa, de (30x90)cm, com 135Kg, para caixa de ralo, assentada com argamassa de cimento e areia no traço 1:4.  Fornecimento e assentamento.</t>
  </si>
  <si>
    <t xml:space="preserve">   469,64</t>
  </si>
  <si>
    <t>Grelha de ferro fundido completa, de (30x90)cm, com 135Kg, para caixa de ralo, articulada, assentada com argamassa de cimento e areia no traço 1:4, padrão Prefeitura-RJ.  Fornecimento e colocação.</t>
  </si>
  <si>
    <t xml:space="preserve">   478,20</t>
  </si>
  <si>
    <t>Grelha de ferro fundido, para canaleta, com 0,15m de largura.  Fornecimento e colocação.</t>
  </si>
  <si>
    <t xml:space="preserve">   116,07</t>
  </si>
  <si>
    <t>Grelha de ferro fundido, para canaleta, com 0,30m de largura.  Fornecimento e colocação.</t>
  </si>
  <si>
    <t xml:space="preserve">   310,03</t>
  </si>
  <si>
    <t>Grelha de ferro fundido, para canaleta, com 0,40m de largura.  Fornecimento e colocação.</t>
  </si>
  <si>
    <t xml:space="preserve">   294,37</t>
  </si>
  <si>
    <t>Grelha de ferro fundido completa, articulada, 30Kg, para drenagem de viaduto, com (17x20)cm, com saída para tubo de ferro fundido de diâmetro de 10mm.  Fornecimento e colocação.</t>
  </si>
  <si>
    <t xml:space="preserve">   348,72</t>
  </si>
  <si>
    <t>Grelha articulada de (30x30x1,5)cm, pesando 13Kg em ferro fundido, inclusive caixilho de (34x34x3,5)cm, assentado com argamassa de cimento e areia no traço 1:4.  Fornecimento e assentamento.</t>
  </si>
  <si>
    <t xml:space="preserve">   264,27</t>
  </si>
  <si>
    <t>DR 35.15 Caixa de Rua para Proteção de Registro</t>
  </si>
  <si>
    <t>Caixa de rua completa de ferro fundido, para proteção de registro, com peso total de 59Kg, padrão CEDAE, assentada com argamassa de cimento e areia no traço 1:4 em volume.  Fornecimento e assentamento.</t>
  </si>
  <si>
    <t xml:space="preserve">   424,43</t>
  </si>
  <si>
    <t>DR 35.20 Caixa de Passeio para Proteção de Registro</t>
  </si>
  <si>
    <t>Caixa de passeio de ferro fundido, para proteção de registro, com peso total de 28Kg, padrão CEDAE, assentada com argamassa de cimento e areia no traço 1:4 em volume.  Fornecimento e assentamento.</t>
  </si>
  <si>
    <t xml:space="preserve">   344,17</t>
  </si>
  <si>
    <t>DR 40 Artefatos de Concreto Armado</t>
  </si>
  <si>
    <t>DR 40.05 Tampão de Concreto Armado</t>
  </si>
  <si>
    <t>Tampão de concreto armado 15MPa, com 4cm de espessura, diâmetro de 0,60m, moldado no local, aço CA-60, 4,2mm.</t>
  </si>
  <si>
    <t xml:space="preserve">    46,90</t>
  </si>
  <si>
    <t>DR 40.10 Anel de Concreto</t>
  </si>
  <si>
    <t>Anel de concreto armado, pré-moldado, para caixa de inspeção, com diâmetro de (60x30x5)cm.  Fornecimento.</t>
  </si>
  <si>
    <t>Anel de concreto armado, pré-moldado, para poço de visita de esgoto sanitário com diâmetro nominal de (110x30x8)cm.  Fornecimento.</t>
  </si>
  <si>
    <t xml:space="preserve">   509,51</t>
  </si>
  <si>
    <t>Anel de concreto armado, pré-moldado, com diâmetro de (120x50x5)cm.  Fornecimento.</t>
  </si>
  <si>
    <t xml:space="preserve">   760,23</t>
  </si>
  <si>
    <t>Anel de concreto pré-moldado de (150x40x5)cm.  Fornecimento.</t>
  </si>
  <si>
    <t xml:space="preserve">   170,00</t>
  </si>
  <si>
    <t>DR 40.15 Grelhas</t>
  </si>
  <si>
    <t>Grelha e caixilho de concreto armado, sendo as dimensões externas da grelha de (0,30x0,90)m e do caixilho de (1,00x0,40)m, para caixa de ralo, utilizando argamassa de cimento e areia no traço 1:4.  Fornecimento e assentamento.</t>
  </si>
  <si>
    <t xml:space="preserve">   411,66</t>
  </si>
  <si>
    <t>Grelha e caixilho de concreto armado, sendo as dimensões externas da grelha de (0,40x0,90)m e do caixilho de (1,10x0,54)m.  Fornecimento e assentamento.</t>
  </si>
  <si>
    <t xml:space="preserve">   546,99</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</si>
  <si>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</si>
  <si>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 xml:space="preserve">  1923,32</t>
  </si>
  <si>
    <t>DR 45 Artefatos Mistos</t>
  </si>
  <si>
    <t>DR 45.05 Artefatos de Ferro Fundido e Concreto</t>
  </si>
  <si>
    <t>Tampão misto (ferro fundido e concreto), pesado, de 0,60m de diâmetro, peso total de 106Kg, conforme projeto CEDAE, assentado com argamassa de cimento e areia no traço 1:4 em volume.  Fornecimento e assentamento.</t>
  </si>
  <si>
    <t xml:space="preserve">   636,22</t>
  </si>
  <si>
    <t>Tampão misto (ferro fundido e concreto), leve, de 0,60m de diâmetro, conforme projeto CEDAE, assentado com argamassa de cimento e areia no traço 1:4 em volume.  Fornecimento e assentamento.</t>
  </si>
  <si>
    <t xml:space="preserve">   343,75</t>
  </si>
  <si>
    <t>DR 50 Artefatos de PVC Rígido</t>
  </si>
  <si>
    <t>DR 50.05 Calha Modular</t>
  </si>
  <si>
    <t>Conjunto de calha modular com grelha, para tráfego leve.  Fornecimento e assentamento.</t>
  </si>
  <si>
    <t xml:space="preserve">   353,94</t>
  </si>
  <si>
    <t>Conjunto de calha modular com grelha, para tráfego pesado.  Fornecimento e assentamento.</t>
  </si>
  <si>
    <t>DR 50.10 Grelhas e Tampões</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</si>
  <si>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</si>
  <si>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 xml:space="preserve">   740,39</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</si>
  <si>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</si>
  <si>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 xml:space="preserve">   786,82</t>
  </si>
  <si>
    <t>DR 55 Drenagem, Enrocamento, Embasamento de Tubulação</t>
  </si>
  <si>
    <t>DR 55.05 Drenagem, Enrocamento, Embasamento de Tubulação</t>
  </si>
  <si>
    <t xml:space="preserve">   205,86</t>
  </si>
  <si>
    <t xml:space="preserve">   202,66</t>
  </si>
  <si>
    <t xml:space="preserve">   151,79</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</si>
  <si>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</si>
  <si>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335,21</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</si>
  <si>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</si>
  <si>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420,18</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</si>
  <si>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</si>
  <si>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505,77</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</si>
  <si>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</si>
  <si>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 xml:space="preserve">   596,36</t>
  </si>
  <si>
    <t>Dreno ou Barbaca em tubo de PVC rígido, diâmetro de 2", inclusive fornecimento do tubo e material drenante.</t>
  </si>
  <si>
    <t xml:space="preserve">    87,63</t>
  </si>
  <si>
    <t>Dreno em tubo de PVC rígido, diâmetro de 3", para viadutos, inclusive fornecimento do tubo, exclusive perfuração e colagem.</t>
  </si>
  <si>
    <t xml:space="preserve">    33,95</t>
  </si>
  <si>
    <t>Dreno em tubo de PVC rígido, diâmetro de 4", para viadutos, inclusive fornecimento do tubo, exclusive perfuração e colagem.</t>
  </si>
  <si>
    <t xml:space="preserve">    46,52</t>
  </si>
  <si>
    <t>Dreno ou Barbaca em tubo de PVC rígido, diâmetro de 4", inclusive fornecimento do tubo e material drenante.</t>
  </si>
  <si>
    <t xml:space="preserve">   142,76</t>
  </si>
  <si>
    <t>Dreno profundo em tubo plástico perfurado, 2 1/2" de diâmetro, inclusive tela de nylon e fornecimento dos materiais; exclusive perfuração do terreno.</t>
  </si>
  <si>
    <t xml:space="preserve">    28,16</t>
  </si>
  <si>
    <t>Dreno de tubos de concreto, sem armadura, de 0,30m de diâmetro, perfurado ou não, assentados em drenos de pedra britada, inclusive reaterro e exclusive escavação.</t>
  </si>
  <si>
    <t xml:space="preserve">   121,45</t>
  </si>
  <si>
    <t>Dreno vertical no paramento interno de muros de arrimo, executado em prismas de (0,25x0,25)m de seção, cheios de brita nº 3, admitindo as Barbacãs espaçadas de 1,50m verticalmente e 2m horizontalmente, medindo-se o serviço pela área do muro.</t>
  </si>
  <si>
    <t xml:space="preserve">    12,80</t>
  </si>
  <si>
    <t>Valeta drenante de 0,5m de largura e 0,7m de profundidade, preenchida até 0,3m com pedra britada, incluindo reaterro.</t>
  </si>
  <si>
    <t xml:space="preserve">   103,00</t>
  </si>
  <si>
    <t>Embasamento de tubulação, feito com pó-de-pedra.</t>
  </si>
  <si>
    <t xml:space="preserve">   166,96</t>
  </si>
  <si>
    <t>Enrocamento com  pedra-de-mão jogada, inclusive fornecimento desta.</t>
  </si>
  <si>
    <t xml:space="preserve">   145,23</t>
  </si>
  <si>
    <t>Enrocamento com  pedra-de-mão arrumada, inclusive fornecimento desta.</t>
  </si>
  <si>
    <t xml:space="preserve">   183,58</t>
  </si>
  <si>
    <t>Enrocamento com pedra até 1000Kg, inclusive fornecimento, carga, descarga e colocação com equipamentos pesados, exclusive transporte.</t>
  </si>
  <si>
    <t xml:space="preserve">   246,40</t>
  </si>
  <si>
    <t>Enrocamento com pedra até 1000Kg a 3000Kg, inclusive fornecimento, carga, descarga e colocação com equipamentos pesados, exclusive transporte.</t>
  </si>
  <si>
    <t xml:space="preserve">   263,11</t>
  </si>
  <si>
    <t>Enrocamento com pedra até 4000Kg a 7000Kg, inclusive fornecimento, carga, descarga e colocação com equipamentos pesados, exclusive transporte.</t>
  </si>
  <si>
    <t xml:space="preserve">   244,24</t>
  </si>
  <si>
    <t>DR 55.10 Bueiros em Chapa de Aço Galvanizada</t>
  </si>
  <si>
    <t>Bueiro circular, em chapa galvanizada com revestimento Epóxi, espessura de 2mm, diâmetro de 1,90m, recobrimento mínimo de 0,40m e máximo de 7,90m.</t>
  </si>
  <si>
    <t xml:space="preserve">  5630,97</t>
  </si>
  <si>
    <t>Bueiro circular, em chapa galvanizada com revestimento Epóxi, espessura de 2mm, diâmetro de 2,10m, recobrimento mínimo de 0,50m e máximo de 7,10m.</t>
  </si>
  <si>
    <t xml:space="preserve">  6180,56</t>
  </si>
  <si>
    <t>Bueiro circular, em chapa galvanizada com revestimento Epóxi, espessura de 2,7mm, diâmetro de 3,80m, recobrimento mínimo de 0,60m e máximo de 10,50m.</t>
  </si>
  <si>
    <t xml:space="preserve"> 18112,15</t>
  </si>
  <si>
    <t>Fornecimento de chapas, parafusos, porcas, e ferramentas necessárias à montagem de  bueiro simples, multi-plate circular, com 3,05m de diâmetro, sendo a chapa, revestida com Epóxi, com 2,65mm de espessura, Armco ou similar.</t>
  </si>
  <si>
    <t xml:space="preserve"> 14753,44</t>
  </si>
  <si>
    <t>DR 60 Gabiões</t>
  </si>
  <si>
    <t>DR 60.05 Gabião Caixa</t>
  </si>
  <si>
    <t>Gabião caixa, malha hexagonal de (8x10)cm, fio com 2,4mm de diâmetro, revestido de PVC rígido, inclusive materiais e montagem; exclusive fornecimento de pedra de mão.</t>
  </si>
  <si>
    <t xml:space="preserve">   556,70</t>
  </si>
  <si>
    <t>Gabião caixa, malha hexagonal de (8x10)cm, fio com  2,4mm de diâmetro, revestido de PVC rígido, inclusive materias e montagem.</t>
  </si>
  <si>
    <t xml:space="preserve">   673,28</t>
  </si>
  <si>
    <t>Gabião caixa, malha haxagonal de (8x10)cm, fio com 2,7mm de diâmetro, de aço galvanizado, inclusive materiais e montagem; exclusive fornecimento de pedra de mão.</t>
  </si>
  <si>
    <t xml:space="preserve">   491,24</t>
  </si>
  <si>
    <t>Gabião caixa, em malha de (8x10)cm, com fio 2,7mm de diâmetro, em aço galvanizado.  Fornecimento e colocação de todos os materiais.</t>
  </si>
  <si>
    <t xml:space="preserve">   627,84</t>
  </si>
  <si>
    <t>Gabião caixa, malha haxagonal de (8x10)cm, fio com 2,7mm de diâmetro, de aço galvanizado, inclusive materiais e montagem.</t>
  </si>
  <si>
    <t xml:space="preserve">   607,82</t>
  </si>
  <si>
    <t>DR 60.10 Gabião Manta</t>
  </si>
  <si>
    <t>Gabião manta com espessura de 0,30m, malha de 6x8, fio de 2mm, revestido de PVC, inclusive o fornecimento de todos os materiais e colocação.</t>
  </si>
  <si>
    <t xml:space="preserve">   352,90</t>
  </si>
  <si>
    <t>DR 65 Geossintéticos</t>
  </si>
  <si>
    <t>DR 65.05 Geossintéticos</t>
  </si>
  <si>
    <t>Colchão drenante com camada de 30cm de pedra britada nº 3 e filtro de transição de manta Bidim, tipo OP-30 ou similar.</t>
  </si>
  <si>
    <t xml:space="preserve">    56,49</t>
  </si>
  <si>
    <t>Manta Bidim ou similar tipo OP-30 em drenos subterrâneos, gabiões, filtros de transição, drenos profundos ou valetas.  Fornecimento e colocação.</t>
  </si>
  <si>
    <t xml:space="preserve">     7,23</t>
  </si>
  <si>
    <t>Manta Bidim ou similar tipo OP-40 em drenos subterrâneos, gabiões, filtros de transição, drenos profundos ou valetas.  Fornecimento e colocação.</t>
  </si>
  <si>
    <t xml:space="preserve">    15,62</t>
  </si>
  <si>
    <t>Manta Bidim ou similar tipo OP-60 em drenos subterrâneos, gabiões, filtros de transição, drenos profundos ou valetas.  Fornecimento e colocação.</t>
  </si>
  <si>
    <t xml:space="preserve">    21,79</t>
  </si>
  <si>
    <t>Manta de Geogrelha flexível, em fios multifilamentos de poliéster de alta tenacidade, revestidos de PVC, em forma de grelha com abertura de malha de (20x20)mm, do tipo 20/13-20, Fortrac ou similar.  Fornecimento.</t>
  </si>
  <si>
    <t xml:space="preserve">    22,57</t>
  </si>
  <si>
    <t>Manta de Geogrelha flexível, em fios multifilamentos de poliéster de alta tenacidade, revestidos de PVC, em forma de grelha com abertura de malha de (20x20)mm, do tipo 35/20-20, Fortrac ou similar.  Fornecimento.</t>
  </si>
  <si>
    <t xml:space="preserve">    30,18</t>
  </si>
  <si>
    <t>Manta de Geogrelha flexível, em fios multifilamentos de poliéster de alta tenacidade, revestidos de PVC, em forma de grelha com abertura de malha de (20x20)mm, do tipo 55/30-20, Fortrac ou similar.  Fornecimento.</t>
  </si>
  <si>
    <t xml:space="preserve">    41,15</t>
  </si>
  <si>
    <t>Manta de Geogrelha flexível, em fios multifilamentos de poliéster de alta tenacidade, revestidos de PVC, em forma de grelha com abertura de malha de (20x20)mm, do tipo 80/30-20, Fortrac ou similar.  Fornecimento.</t>
  </si>
  <si>
    <t xml:space="preserve">    49,11</t>
  </si>
  <si>
    <t>Sistema de Confinamento Celular de polietileno texturizado, medindo (2,4x6)m, tipo GW 8204, GEOWEB ou similar.  Fornecimento.</t>
  </si>
  <si>
    <t xml:space="preserve">    59,54</t>
  </si>
  <si>
    <t>Sistema de Confinamento Celular de polietileno texturizado, medindo (2,4x12)m, tipo GW 8404, GEOWEB ou similar.  Fornecimento.</t>
  </si>
  <si>
    <t>DR 70 Revestimento de Canal</t>
  </si>
  <si>
    <t>DR 70.05 Revestimento de Canal</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</si>
  <si>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</si>
  <si>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 xml:space="preserve">    98,55</t>
  </si>
  <si>
    <t>DR 75 Levantamento e Reassentamento</t>
  </si>
  <si>
    <t>DR 75.05 Levantamento e Reassentamento de Tubos</t>
  </si>
  <si>
    <t>Levantamento, limpeza e reassentamento de tubos de concreto para galerias de águas pluviais, com diâmetro de 0,40m.</t>
  </si>
  <si>
    <t xml:space="preserve">   107,64</t>
  </si>
  <si>
    <t>Levantamento, limpeza e reassentamento de tubos de concreto para galerias de águas pluviais, com diâmetro de 0,50m.</t>
  </si>
  <si>
    <t xml:space="preserve">   139,94</t>
  </si>
  <si>
    <t>Levantamento, limpeza e reassentamento de tubos de concreto para galerias de águas pluviais, com diâmetro de 0,60m.</t>
  </si>
  <si>
    <t xml:space="preserve">   164,96</t>
  </si>
  <si>
    <t>Levantamento, limpeza e reassentamento de tubos de concreto para galerias de águas pluviais, com diâmetro de 0,70m.</t>
  </si>
  <si>
    <t xml:space="preserve">   193,71</t>
  </si>
  <si>
    <t>Levantamento, limpeza e reassentamento de tubos de concreto para galerias de águas pluviais, com diâmetro de 0,80m.</t>
  </si>
  <si>
    <t xml:space="preserve">   221,91</t>
  </si>
  <si>
    <t>Levantamento, limpeza e reassentamento de tubos de concreto para galerias de águas pluviais, com diâmetro de 0,90m.</t>
  </si>
  <si>
    <t xml:space="preserve">   293,52</t>
  </si>
  <si>
    <t>Levantamento, limpeza e reassentamento de tubos de concreto para galerias de águas pluviais, com diâmetro de 1,00m.</t>
  </si>
  <si>
    <t xml:space="preserve">   353,21</t>
  </si>
  <si>
    <t>Levantamento, limpeza e reassentamento de tubos de concreto para galerias de águas pluviais, com diâmetro de 1,10m.</t>
  </si>
  <si>
    <t xml:space="preserve">   417,66</t>
  </si>
  <si>
    <t>Levantamento, limpeza e reassentamento de tubos de concreto para galerias de águas pluviais, com diâmetro de 1,20m.</t>
  </si>
  <si>
    <t xml:space="preserve">   457,21</t>
  </si>
  <si>
    <t>Levantamento, limpeza e reassentamento de tubos de concreto para galerias de águas pluviais, com diâmetro de 1,50m.</t>
  </si>
  <si>
    <t xml:space="preserve">   551,35</t>
  </si>
  <si>
    <t>Levantamento, limpeza e reassentamento de tubos de concreto para galerias de águas pluviais, com diâmetro de 2,00m.</t>
  </si>
  <si>
    <t xml:space="preserve">   767,51</t>
  </si>
  <si>
    <t>EQ 05 Equipamentos para Transporte Horizontal e Vertical</t>
  </si>
  <si>
    <t>EQ 05.05 Equipamentos para Transporte Horizontal e Vertical</t>
  </si>
  <si>
    <t>Caminhão basculante, capacidade de 5m3, com motorista, material de operação e material de manutenção, com as seguintes especificações mínimas: motor diesel de 162CV.  Custo horário produtivo.</t>
  </si>
  <si>
    <t xml:space="preserve">   152,03</t>
  </si>
  <si>
    <t>Caminhão basculante, capacidade de 5m3, com motorista e material de operação, com as seguintes especificações mínimas: motor diesel de 162CV.  Custo horário improdutivo (motor funcionando).</t>
  </si>
  <si>
    <t xml:space="preserve">    84,90</t>
  </si>
  <si>
    <t>Caminhão basculante, capacidade de 5m3, com motorista, com as seguintes especificações mínimas: motor diesel de 162CV.  Custo horário improdutivo (motor desligado).</t>
  </si>
  <si>
    <t xml:space="preserve">    32,34</t>
  </si>
  <si>
    <t>Caminhão basculante, capacidade de 5m3, com motorista, material de operação, material de manutenção e licenciamento,  com as seguintes especificações mínimas: motor diesel de 208CV.  Custo mensal.</t>
  </si>
  <si>
    <t xml:space="preserve"> 13977,92</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</si>
  <si>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</si>
  <si>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 xml:space="preserve">   155,88</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</si>
  <si>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</si>
  <si>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 xml:space="preserve">    34,54</t>
  </si>
  <si>
    <t>Caminhão basculante, com capacidade de 7m3, com motorista, material de operação e material de manutenção, com as seguintes especificações mínimas: motor diesel de 208CV.  Custo horário produtivo.</t>
  </si>
  <si>
    <t xml:space="preserve">   177,49</t>
  </si>
  <si>
    <t>Caminhão basculante, com capacidade de 7m3, com motorista e material de operação, com as seguintes especificações mínimas: motor diesel de 208CV.  Custo horário improdutivo (motor funcionando).</t>
  </si>
  <si>
    <t xml:space="preserve">    97,63</t>
  </si>
  <si>
    <t>Caminhão basculante, com capacidade de 7m3, com motorista, com as seguintes especificações mínimas: motor diesel de 208CV.  Custo horário improdutivo (motor desligado).</t>
  </si>
  <si>
    <t xml:space="preserve">    36,31</t>
  </si>
  <si>
    <t>Caminhão basculante, capacidade de 7m3, com motorista, material de  operação, material de manutenção e licenciamento,  com as seguintes especificações mínimas: motor diesel de 208CV.  Custo mensal.</t>
  </si>
  <si>
    <t xml:space="preserve"> 17742,71</t>
  </si>
  <si>
    <t>Caminhão basculante, com capacidade de 8m3 a 10m3, com motorista, material de operação e material de manutenção, com as seguintes especificações mínimas: motor diesel de 210CV. Custo horário produtivo.</t>
  </si>
  <si>
    <t xml:space="preserve">   176,75</t>
  </si>
  <si>
    <t>Caminhão basculante, com capacidade de 8m3 a 10m3, com motorista e material de operação, com as seguintes especificações mínimas: motor diesel de 210CV. Custo horário improdutivo (motor funcionando).</t>
  </si>
  <si>
    <t xml:space="preserve">    97,26</t>
  </si>
  <si>
    <t>Caminhão basculante, com capacidade de 8m3 a 10m3, com motorista, com as seguintes especificações mínimas: motor diesel de 210CV. Custo horário improdutivo (motor desligado).</t>
  </si>
  <si>
    <t xml:space="preserve">    35,94</t>
  </si>
  <si>
    <t>Caminhão basculante, com capacidade de 10m3 a 12m3, com motorista, material de operação e material de manutenção, com as seguintes especificações mínimas: motor diesel de 220CV. Custo horário produtivo.</t>
  </si>
  <si>
    <t xml:space="preserve">   229,01</t>
  </si>
  <si>
    <t>Caminhão basculante, com capacidade de 10m3 a 12m3, com motorista, material de operação, com as seguintes especificações mínimas: motor diesel de 220CV. Custo horário improdutivo (motor funcionando).</t>
  </si>
  <si>
    <t xml:space="preserve">   123,39</t>
  </si>
  <si>
    <t>Caminhão basculante, com capacidade de 10m3 a 12m3, com motorista, com as seguintes especificações mínimas: motor diesel de 220CV. Custo horário improdutivo (motor desligado).</t>
  </si>
  <si>
    <t xml:space="preserve">    59,15</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</si>
  <si>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</si>
  <si>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 xml:space="preserve">  8564,60</t>
  </si>
  <si>
    <t>Caminhão com Carroceria Fixa, capacidade de 3,5t, com motorista, material de operação e material de manutenção, com as seguintes especificações mínimas: motor diesel de 85CV.  Custo horário produtivo.</t>
  </si>
  <si>
    <t xml:space="preserve">   125,63</t>
  </si>
  <si>
    <t>Caminhão com Carroceria Fixa, capacidade de 3,5t, com motorista e material de operação, com as seguintes especificações mínimas: motor diesel de 85CV.  Custo horário improdutivo (motor funcionando).</t>
  </si>
  <si>
    <t xml:space="preserve">    61,55</t>
  </si>
  <si>
    <t>Caminhão com Carroceria Fixa, capacidade de 3,5t, com motorista, com as seguintes especificações mínimas: motor diesel de 85CV.  Custo horário improdutivo (motor desligado).</t>
  </si>
  <si>
    <t xml:space="preserve">    26,52</t>
  </si>
  <si>
    <t>Caminhão Carroceria fixa, capacidade de 3,5t, com motorista, material de operação, material de manutenção e licenciamento, com as seguintes especificações mínimas: motor diesel de 85CV.  Custo mensal.</t>
  </si>
  <si>
    <t xml:space="preserve"> 10596,39</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</si>
  <si>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</si>
  <si>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 xml:space="preserve">   184,55</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</si>
  <si>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</si>
  <si>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 xml:space="preserve">   127,47</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</si>
  <si>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</si>
  <si>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 xml:space="preserve">    74,91</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</si>
  <si>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</si>
  <si>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 xml:space="preserve">   132,08</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</si>
  <si>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</si>
  <si>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 xml:space="preserve">    31,40</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</si>
  <si>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</si>
  <si>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 xml:space="preserve"> 13227,71</t>
  </si>
  <si>
    <t>Caminhão com Carroceria Fixa, capacidade de 7,5t, com motorista, material de operação e material de manutenção, com as seguintes especificações mínimas: motor diesel de 162CV.  Custo horário produtivo.</t>
  </si>
  <si>
    <t xml:space="preserve">   178,67</t>
  </si>
  <si>
    <t>Caminhão com Carroceria Fixa, capacidade de 7,5t, com motorista e material de operação, com as seguintes especificações mínimas: motor diesel de 162CV.  Custo horário improdutivo (motor funcionando).</t>
  </si>
  <si>
    <t xml:space="preserve">    82,90</t>
  </si>
  <si>
    <t>Caminhão com Carroceria Fixa, capacidade de 7,5t, com motorista, com as seguintes especificações mínimas: motor diesel de 162CV.  Custo horário improdutivo (motor desligado).</t>
  </si>
  <si>
    <t xml:space="preserve">    28,51</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</si>
  <si>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</si>
  <si>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 xml:space="preserve">   219,28</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</si>
  <si>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</si>
  <si>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 xml:space="preserve">   119,33</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</si>
  <si>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</si>
  <si>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 xml:space="preserve">    64,94</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</si>
  <si>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</si>
  <si>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 xml:space="preserve">   210,19</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</si>
  <si>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</si>
  <si>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 xml:space="preserve">   120,16</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</si>
  <si>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</si>
  <si>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 xml:space="preserve">    52,12</t>
  </si>
  <si>
    <t>Caminhão plataforma, capacidade de 3,5t, com motorista operador, com as seguintes especificações mínimas: motor diesel de 85CV, elevação de 8,5m.  Custo horário improdutivo (motor desligado).</t>
  </si>
  <si>
    <t xml:space="preserve">    68,67</t>
  </si>
  <si>
    <t>Caminhão com plataforma elevatória pantográfica hidráulica, com elevação até 8,5m, com motorista operador e um ajudante, com as seguintes especificações mínimas: motor diesel de 85CV.  Custo mensal.</t>
  </si>
  <si>
    <t xml:space="preserve"> 18959,11</t>
  </si>
  <si>
    <t>Plataforma pantográfica, elevação até 8,5m, exclusive operador.  Custo horário produtivo.</t>
  </si>
  <si>
    <t xml:space="preserve">    42,15</t>
  </si>
  <si>
    <t>Caminhão tanque, com capacidade de 6000 litros, com motorista, material de operação e material de manutenção, com as seguintes especificações mínimas: motor diesel de 162CV, pipa com motobamba e barra de irrigação.  Custo horário produtivo.</t>
  </si>
  <si>
    <t xml:space="preserve">   185,44</t>
  </si>
  <si>
    <t>Caminhão tanque, com capacidade de 6000 litros, com motorista e material de operação, com as seguintes especificações mínimas: motor diesel de 162CV, pipa com motobamba e barra de irrigação.  Custo horário improdutivo (motor funcionando).</t>
  </si>
  <si>
    <t xml:space="preserve">    85,82</t>
  </si>
  <si>
    <t>Caminhão tanque, com capacidade de 6000 litros, com motorista, com as seguintes especificações mínimas: motor diesel de 162CV, pipa com motobamba e barra de irrigação.  Custo horário improdutivo (motor desligado).</t>
  </si>
  <si>
    <t>Caminhão tanque, capacidade de 10.000l, com motorista, material de operação e material de manutenção, com as seguintes especificações mínimas: motor diesel de 142CV, bomba d'água e mangote com 50m de extensão.  Custo horário produtivo.</t>
  </si>
  <si>
    <t xml:space="preserve">   197,96</t>
  </si>
  <si>
    <t>Caminhão tanque, capacidade de 10.000l, com motorista e material de operação, com as seguintes especificações mínimas: motor diesel de 142CV, bomba d'água e mangote com 50m de extensão.  Custo horário improdutivo (motor funcionando).</t>
  </si>
  <si>
    <t xml:space="preserve">    90,82</t>
  </si>
  <si>
    <t>Caminhão tanque, capacidade de 10.000l, com motorista, com as seguintes especificações mínimas: motor diesel de 142CV, bomba d'água e mangote com 50m de extensão.  Custo horário improdutivo (motor desligado).</t>
  </si>
  <si>
    <t xml:space="preserve">    32,31</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</si>
  <si>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</si>
  <si>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 xml:space="preserve">    12,60</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</si>
  <si>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</si>
  <si>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</si>
  <si>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 xml:space="preserve">   228,20</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</si>
  <si>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</si>
  <si>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 xml:space="preserve">   123,27</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</si>
  <si>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</si>
  <si>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 xml:space="preserve">    73,41</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</si>
  <si>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</si>
  <si>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 xml:space="preserve">   389,15</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</si>
  <si>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</si>
  <si>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 xml:space="preserve">   205,32</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</si>
  <si>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</si>
  <si>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 xml:space="preserve">   155,46</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</si>
  <si>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</si>
  <si>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 xml:space="preserve">   715,17</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</si>
  <si>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</si>
  <si>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 xml:space="preserve">   302,70</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</si>
  <si>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</si>
  <si>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 xml:space="preserve">   252,84</t>
  </si>
  <si>
    <t>Guindauto sobre chassis, capacidade de 3,5t, exclusive operador, inclusive 2 ajudantes, com material de operação e de manutenção, com as seguintes especificações mínimas: Lança com alcance de até 5,9m, ângulo de giro de 180°.  Custo horário produtivo.</t>
  </si>
  <si>
    <t>Guindauto sobre chassis, capacidade de 3,5t, exclusive operador, inclusive 2 ajudantes, com as seguintes especificações mínimas: Lança com alcance de até 5,9m, ângulo de giro de 180°.  Custo horário improdutivo (motor desligado).</t>
  </si>
  <si>
    <t xml:space="preserve">    46,74</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</si>
  <si>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</si>
  <si>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 xml:space="preserve">    20,29</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</si>
  <si>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</si>
  <si>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 xml:space="preserve">     6,83</t>
  </si>
  <si>
    <t>Pórtico móvel metálico, com talha manual de 10t, vão de 5m, curso de 30m em trilhos, exclusive operador.  Custo horário produtivo.</t>
  </si>
  <si>
    <t xml:space="preserve">   132,54</t>
  </si>
  <si>
    <t>Pórtico móvel metálico, com talha manual de 10t, vão de 5m, curso de 30m em trilhos, exclusive operador.  Custo horário improdutivo.</t>
  </si>
  <si>
    <t xml:space="preserve">    80,60</t>
  </si>
  <si>
    <t>EQ 05.10 Equipamentos para Serviços da RIOLUZ</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</si>
  <si>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t>
  </si>
  <si>
    <t xml:space="preserve">   148,11</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</si>
  <si>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t>
  </si>
  <si>
    <t xml:space="preserve">    89,03</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</si>
  <si>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t>
  </si>
  <si>
    <t xml:space="preserve">    39,45</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</si>
  <si>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t>
  </si>
  <si>
    <t xml:space="preserve">   362,88</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</si>
  <si>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t>
  </si>
  <si>
    <t xml:space="preserve">   196,47</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</si>
  <si>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</si>
  <si>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</si>
  <si>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 xml:space="preserve">   177,34</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</si>
  <si>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</si>
  <si>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 xml:space="preserve">   181,71</t>
  </si>
  <si>
    <t>Cavalo mecânico, com semi-reboque extensível até 22m, com motorista, material de operação e material de manutenção, com as seguintes especificações mínimas: motor diesel de 330Cv.  Custo horário diurno (entre 05:00hs e 22:00h).</t>
  </si>
  <si>
    <t xml:space="preserve">   358,65</t>
  </si>
  <si>
    <t>EQ 05.15 Equipamentos para Serviços da SMTR / CET-RIO</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</si>
  <si>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</si>
  <si>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 xml:space="preserve"> 19016,96</t>
  </si>
  <si>
    <t>EQ 10 Equipamentos Pneumáticos Portáteis</t>
  </si>
  <si>
    <t>EQ 10.05 Perfuratriz Pneumática Leve</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</si>
  <si>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</si>
  <si>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 xml:space="preserve">     1,48</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</si>
  <si>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</si>
  <si>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 xml:space="preserve">     0,99</t>
  </si>
  <si>
    <t>EQ 15 Equipamentos para Demolição, Escavação e Movimento de Terra</t>
  </si>
  <si>
    <t>EQ 15.05 Equipamento para Demolição, Escavação e Movimento de Terra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</si>
  <si>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</si>
  <si>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 xml:space="preserve">   262,14</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</si>
  <si>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</si>
  <si>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 xml:space="preserve">   133,09</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</si>
  <si>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</si>
  <si>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 xml:space="preserve">    81,58</t>
  </si>
  <si>
    <t>Fresadora/recicladora acoplável à pá-carregadeira, exclusive esta, com as seguintes especificações mínimas:  motor de 123 CV, largura de corte de 1000 mm e profundidade de corte de 200 mm como recicladora e 80 mm como fresadora.  Custo horário corrido.</t>
  </si>
  <si>
    <t xml:space="preserve">   134,92</t>
  </si>
  <si>
    <t>Fresadora à frio, com operador, material de operação e material de manutenção, com as seguintes especificações mínimas: motor de 211CV, largura de corte de 1000mm e profundidade de corte 300mm.  Custo horário produtivo.</t>
  </si>
  <si>
    <t xml:space="preserve">  1470,92</t>
  </si>
  <si>
    <t>Fresadora à frio, com operador e material de operação, com as seguintes especificações mínimas: motor de 211CV, largura de corte de 1000mm e profundidade de corte 300mm.  Custo horário improdutivo (motor funcionando).</t>
  </si>
  <si>
    <t xml:space="preserve">   337,63</t>
  </si>
  <si>
    <t>Fresadora à frio, com operador, com as seguintes especificações mínimas: motor de 211CV, largura de corte de 1000mm e profundidade de corte 300mm.  Custo horário improdutivo (motor desligado).</t>
  </si>
  <si>
    <t xml:space="preserve">   279,18</t>
  </si>
  <si>
    <t>Grade de disco, peso de 13t, exclusive operador, com material de manutenção, com as seguintes especificações mínimas: armadura leve, composta de 20 discos, largura de corte de 2,30m, acionamento mecânico.  Custo horário produtivo.</t>
  </si>
  <si>
    <t xml:space="preserve">     7,12</t>
  </si>
  <si>
    <t>Grade de disco, peso de 13t, exclusive operador, com as seguintes especificações mínimas: armadura leve, composta de 20 discos, largura de corte de 2,30m, acionamento mecânico.  Custo horário improdutivo.</t>
  </si>
  <si>
    <t xml:space="preserve">     3,52</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</si>
  <si>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</si>
  <si>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 xml:space="preserve">   130,81</t>
  </si>
  <si>
    <t>Minicarregadeira, com operador e as seguintes especificações mínimas: motor diesel de 50CV, peso de operação de 2,5t, capacidade de operação de 680Kg, força de desagregação de 1.400Kgf, altura de descarga de 2,3m.  Custo horário improdutivo (motor desligado).</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</si>
  <si>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</si>
  <si>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 xml:space="preserve">   319,56</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</si>
  <si>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</si>
  <si>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 xml:space="preserve">   161,80</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</si>
  <si>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</si>
  <si>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 xml:space="preserve">   110,29</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</si>
  <si>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</si>
  <si>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 xml:space="preserve">   251,67</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</si>
  <si>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</si>
  <si>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 xml:space="preserve">   111,96</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</si>
  <si>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</si>
  <si>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 xml:space="preserve">    79,41</t>
  </si>
  <si>
    <t>Pá-Carregadeira (Carregador frontal) sobre rodas, capacidade rasa de 2,66m3, com operador, material de operação e material de manutenção, com as seguintes especificações mínimas: motor diesel de 183,7CV.  Custo horário produtivo.</t>
  </si>
  <si>
    <t xml:space="preserve">   463,01</t>
  </si>
  <si>
    <t>Pá-Carregadeira (Carregador frontal) sobre rodas, capacidade rasa de 2,66m3, com operador, material de operação, com as seguintes especificações mínimas: motor diesel de 183,7CV.  Custo horário improdutivo (motor funcionando).</t>
  </si>
  <si>
    <t xml:space="preserve">   227,48</t>
  </si>
  <si>
    <t>Pá-Carregadeira (Carregador frontal) sobre rodas, capacidade rasa de 2,66m3, com operador, com as seguintes especificações mínimas: motor diesel de 183,7CV.  Custo horário improdutivo (motor desligado).</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</si>
  <si>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</si>
  <si>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 xml:space="preserve">   141,17</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</si>
  <si>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</si>
  <si>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 xml:space="preserve">    77,34</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</si>
  <si>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</si>
  <si>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 xml:space="preserve">    44,79</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</si>
  <si>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</si>
  <si>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 xml:space="preserve">    30,30</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</si>
  <si>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</si>
  <si>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 xml:space="preserve">    63,22</t>
  </si>
  <si>
    <t>Tesoura hidraúlica (pulverizador) com peso operacional de 1500Kg, adaptável à escavadeira hidraúlica.  Custo horário corrido.</t>
  </si>
  <si>
    <t xml:space="preserve">    62,60</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</si>
  <si>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</si>
  <si>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 xml:space="preserve">   252,76</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</si>
  <si>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</si>
  <si>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 xml:space="preserve">   131,83</t>
  </si>
  <si>
    <t>Trator de esteiras, com operador, com as seguintes especificações mínimas: motor diesel de 80HP, peso operacional de 8t, capacidade da lâmina de 1,8m3, profundidade de escavação com o riper de 0,35m.  Custo horário improdutivo (motor desligado).</t>
  </si>
  <si>
    <t xml:space="preserve">    93,99</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</si>
  <si>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</si>
  <si>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 xml:space="preserve">   438,15</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</si>
  <si>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</si>
  <si>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 xml:space="preserve">   217,67</t>
  </si>
  <si>
    <t>Trator de esteiras, com operador, com as seguintes especificações mínimas: motor diesel de 110HP, peso operacional de 11t, capacidade da lâmina de 3,2m3, profundidade de escavação com o riper de 0,50m.  Custo horário improdutivo (motor desligado).</t>
  </si>
  <si>
    <t xml:space="preserve">   152,50</t>
  </si>
  <si>
    <t>Trator de pneus, com operador, material de operação e material de manutenção, com as seguintes especificações mínimas: motor diesel de 75HP, tração 4x2, raio de giro 3.200mm e peso operacional de 3,7t.  Custo horário produtivo.</t>
  </si>
  <si>
    <t xml:space="preserve">   110,19</t>
  </si>
  <si>
    <t>Trator de pneus, com operador, material de operação, com as seguintes especificações mínimas: motor diesel de 75HP, tração 4x2, raio de giro 3.200mm e peso operacional de 3,7t.  Custo horário improdutivo (motor funcionando).</t>
  </si>
  <si>
    <t xml:space="preserve">    63,29</t>
  </si>
  <si>
    <t>Trator de pneus, com operador, com as seguintes especificações mínimas: motor diesel de 75HP, tração 4x2, raio de giro 3.200mm e peso operacional de 3,7t.  Custo horário improdutivo (motor desligado).</t>
  </si>
  <si>
    <t xml:space="preserve">    36,51</t>
  </si>
  <si>
    <t>EQ 20 Equipamento para Execução de Bases e Pavimentos</t>
  </si>
  <si>
    <t>EQ 20.05 Equipamento para Execução de Bases e Pavimentação</t>
  </si>
  <si>
    <t>Conjunto de Britagem, capacidade de 30m3/h de brita, com operador, energia de operação por grupo gerador, com as seguintes especificações mínimas: britador, rebritador, silos, gerador,estrutura de suporte tranportável e desmontável. Custo horário produtivo.</t>
  </si>
  <si>
    <t xml:space="preserve">   872,61</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</si>
  <si>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</si>
  <si>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 xml:space="preserve">   231,27</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</si>
  <si>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</si>
  <si>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 xml:space="preserve">   118,86</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</si>
  <si>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</si>
  <si>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 xml:space="preserve">    72,19</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</si>
  <si>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</si>
  <si>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 xml:space="preserve"> 42849,61</t>
  </si>
  <si>
    <t>Compactador Vibratório, com tambor Pé-de-Carneiro, auto-propulsor, com operador, material de operação e material de manutenção, com as seguintes especificações mínimas: motor diesel de 76HP, largura de 1,85m, com 6t a 7t.  Custo horário produtivo.</t>
  </si>
  <si>
    <t xml:space="preserve">   125,92</t>
  </si>
  <si>
    <t>Compactador Vibratório, com tambor Pé-de-Carneiro, auto-propulsor, com operador e material de operação, com as seguintes especificações mínimas: motor diesel de 76HP, largura de 1,85m, com 6t a 7t.  Custo horário improdutivo (motor funcionando).</t>
  </si>
  <si>
    <t xml:space="preserve">    70,03</t>
  </si>
  <si>
    <t>Compactador Vibratório, com tambor Pé-de-Carneiro, auto-propulsor, com operador, com as seguintes especificações mínimas: motor diesel de 76HP, largura de 1,85m, com 6t a 7t.  Custo horário improdutivo (motor desligado).</t>
  </si>
  <si>
    <t xml:space="preserve">    38,71</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</si>
  <si>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</si>
  <si>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 xml:space="preserve">   293,31</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</si>
  <si>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</si>
  <si>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 xml:space="preserve">    67,94</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</si>
  <si>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</si>
  <si>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 xml:space="preserve"> 54417,01</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</si>
  <si>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</si>
  <si>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 xml:space="preserve">     5,22</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</si>
  <si>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</si>
  <si>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 xml:space="preserve">     3,92</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</si>
  <si>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</si>
  <si>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 xml:space="preserve">   505,12</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</si>
  <si>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</si>
  <si>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 xml:space="preserve">   335,46</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</si>
  <si>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</si>
  <si>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 xml:space="preserve">    45,78</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</si>
  <si>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</si>
  <si>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 xml:space="preserve">    35,71</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</si>
  <si>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</si>
  <si>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 xml:space="preserve">    30,08</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</si>
  <si>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</si>
  <si>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 xml:space="preserve">    61,20</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</si>
  <si>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</si>
  <si>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 xml:space="preserve">    49,47</t>
  </si>
  <si>
    <t>Rolo Compactador Tanden Vibratório auto-propelido, capacidade de 4t para reparo de pavimentação, com operador, com as seguintes especificações mínimas: motor diesel de 13CV e respectiva carreta transportadora.  Custo horário improdutivo (motor desligado).</t>
  </si>
  <si>
    <t xml:space="preserve">    42,10</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</si>
  <si>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</si>
  <si>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 xml:space="preserve"> 11386,79</t>
  </si>
  <si>
    <t>Rolo Compactador Tandem, com operador, material de operação e material de manutenção, com as seguintes especificações mínimas: motor diesel de 58,5CV,  de 5t a 10t.  Custo horário produtivo.</t>
  </si>
  <si>
    <t xml:space="preserve">   105,04</t>
  </si>
  <si>
    <t>Rolo Compactador Tandem, com operador e material de operação,  com as seguintes especificações mínimas: motor diesel de 58,5CV,  de 5t a 10t.  Custo horário improdutivo (motor funcionando).</t>
  </si>
  <si>
    <t xml:space="preserve">    61,39</t>
  </si>
  <si>
    <t>Rolo Compactador Tandem, com operador, com as seguintes especificações mínimas: motor diesel de 58,5CV,  de 5t a 10t.  Custo horário improdutivo (motor desligado).</t>
  </si>
  <si>
    <t xml:space="preserve">    37,28</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</si>
  <si>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</si>
  <si>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 xml:space="preserve">   135,31</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</si>
  <si>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</si>
  <si>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 xml:space="preserve">    78,37</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</si>
  <si>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</si>
  <si>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 xml:space="preserve">    61,67</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</si>
  <si>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</si>
  <si>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 xml:space="preserve"> 25094,18</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</si>
  <si>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</si>
  <si>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 xml:space="preserve">     7,73</t>
  </si>
  <si>
    <t>Rolo Compactador Pé-de-Carneiro, rebocável duplo, com peso líquido 2,1t sem lastro e com lastro de areia, máximo de 6t, sem operador, com as seguintes especificações mínimas: dois tambores de 1,22m de comprimento, com patas, rebocável.  Custo horário improdutivo.</t>
  </si>
  <si>
    <t xml:space="preserve">     4,98</t>
  </si>
  <si>
    <t>Rolo Vibratório Liso de 7t, auto-propulsor para pavimentação, com operador, material de operação e material de manutenção, com as seguintes especificações mínimas: motor diesel de 76,5HP, largura total de 2,015m.  Custo horário produtivo.</t>
  </si>
  <si>
    <t xml:space="preserve">   139,18</t>
  </si>
  <si>
    <t>Rolo Vibratório Liso de 7t, auto-propulsor para pavimentação, com operador e material de operação, com as seguintes especificações mínimas: motor diesel de 76,5HP, largura total de 2,015m.  Custo horário improdutivo (motor funcionando).</t>
  </si>
  <si>
    <t xml:space="preserve">    76,60</t>
  </si>
  <si>
    <t>Rolo Vibratório Liso de 7t, auto-propulsor para pavimentação, com operador, com as seguintes especificações mínimas: motor diesel de 76,5HP, largura total de 2,015m.  Custo horário improdutivo (motor desligado).</t>
  </si>
  <si>
    <t xml:space="preserve">    45,08</t>
  </si>
  <si>
    <t>Rolo Compactador Tandem Vibratório, auto-propelido, para reparo de pavimentação, com operador, material de operação e material de manutenção, com as seguintes especificações mínimas: motor diesel de 28HP.  Custo horário produtivo.</t>
  </si>
  <si>
    <t xml:space="preserve">    78,35</t>
  </si>
  <si>
    <t>Rolo Compactador Tandem Vibratório, auto-propelido, para reparo de pavimentação, com operador e material de operação, com as seguintes especificações mínimas: motor diesel de 28HP.  Custo horário improdutivo (motor funcionando).</t>
  </si>
  <si>
    <t xml:space="preserve">    51,19</t>
  </si>
  <si>
    <t>Rolo Compactador Tandem Vibratório, auto-propelido, para reparo de pavimentação, com operador, com as seguintes especificações mínimas: motor diesel de 28HP.  Custo horário improdutivo (motor desligado).</t>
  </si>
  <si>
    <t xml:space="preserve">    39,65</t>
  </si>
  <si>
    <t>Soquete Vibratório de 78Kg, sem operador, com material de operação e material de manutenção, com as seguintes especificações mínimas: motor a gasolina de 2,5CV.  Custo horário produtivo.</t>
  </si>
  <si>
    <t xml:space="preserve">     6,37</t>
  </si>
  <si>
    <t>Soquete Vibratório de 78Kg, sem operador, com as seguintes especificações mínimas: motor a gasolina de 2,5CV.  Custo horário improdutivo</t>
  </si>
  <si>
    <t xml:space="preserve">     2,18</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</si>
  <si>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</si>
  <si>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 xml:space="preserve">   308,96</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</si>
  <si>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</si>
  <si>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 xml:space="preserve">   238,35</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</si>
  <si>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</si>
  <si>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 xml:space="preserve">  4867,77</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</si>
  <si>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t>
  </si>
  <si>
    <t xml:space="preserve">   640,70</t>
  </si>
  <si>
    <t>Vassoura Mecânica, sem operador, com material de manutenção, com as seguintes especificações mínimas: largura de trabalho de 2,44m, rebocável.  Custo horário produtivo.</t>
  </si>
  <si>
    <t xml:space="preserve">    11,77</t>
  </si>
  <si>
    <t>Vassoura Mecânica, sem operador, com as seguintes especificações mínimas: largura de trabalho de 2,44m, rebocável.  Custo horário improdutivo.</t>
  </si>
  <si>
    <t xml:space="preserve">     4,71</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</si>
  <si>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</si>
  <si>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 xml:space="preserve">   399,43</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</si>
  <si>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</si>
  <si>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 xml:space="preserve">   189,15</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</si>
  <si>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</si>
  <si>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 xml:space="preserve">   148,77</t>
  </si>
  <si>
    <t>Vibro-acabadora para asfalto, capacidade do silo de 10,5t, com operador e um servente, material de operação e material de manutenção, com as seguintes especificações mínimas: motor diesel de 98CV (96,04HP), largura de pavimentação 4,55m.  Custo horário produtivo.</t>
  </si>
  <si>
    <t xml:space="preserve">   256,59</t>
  </si>
  <si>
    <t>Vibro-acabadora para asfalto, capacidade do silo de 10,5t, com operador e um servente, material de operação, com as seguintes especificações mínimas: motor diesel de 98CV (96,04HP), largura de pavimentação 4,55m.  Custo horário improdutivo (motor funcionando).</t>
  </si>
  <si>
    <t xml:space="preserve">   132,02</t>
  </si>
  <si>
    <t>Vibro-acabadora para asfalto, capacidade do silo de 10,5t, com operador e um servente, com as seguintes especificações mínimas: motor diesel de 98CV (96,04HP), largura de pavimentação 4,55m.  Custo horário improdutivo (motor desligado).</t>
  </si>
  <si>
    <t xml:space="preserve">    91,23</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</si>
  <si>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</si>
  <si>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 xml:space="preserve"> 46039,20</t>
  </si>
  <si>
    <t>Kit do Sistema de nivelamento eletrônico para Vibro-acabadoras.  Custo horário.</t>
  </si>
  <si>
    <t xml:space="preserve">     1,98</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</si>
  <si>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</si>
  <si>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 xml:space="preserve">   349,59</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</si>
  <si>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</si>
  <si>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 xml:space="preserve">    99,22</t>
  </si>
  <si>
    <t>EQ 25 Equipamento para Cravação de Estacas e Tubulões</t>
  </si>
  <si>
    <t>EQ 25.05 Equipamento para Cravação de Estacas e Tubulões</t>
  </si>
  <si>
    <t>Bate Estacas sobre rolos, de queda simples com martelo de até 0,75t, com operador, encarregado geral de cravação e um servente, com material de operação e material de manutenção.  Custo horário produtivo.</t>
  </si>
  <si>
    <t xml:space="preserve">   179,94</t>
  </si>
  <si>
    <t>Bate Estacas sobre rolos, de queda simples com martelo de até 0,75t, com operador, encarregado geral de cravação e um servente, com material de operação.  Custo horário improdutivo (motor funcionando).</t>
  </si>
  <si>
    <t xml:space="preserve">   154,03</t>
  </si>
  <si>
    <t>Bate Estacas sobre rolos, de queda simples com martelo de até 0,75t, com operador, encarregado geral de cravação e um servente.  Custo horário improdutivo (motor desligado).</t>
  </si>
  <si>
    <t xml:space="preserve">   136,79</t>
  </si>
  <si>
    <t>Bate Estacas sobre rolos, de queda simples com martelo de 1,5t a 2,2t, com operador, encarregado geral de cravação e um servente, com material de operação e material de manutenção.  Custo horário produtivo.</t>
  </si>
  <si>
    <t xml:space="preserve">   191,91</t>
  </si>
  <si>
    <t>Bate Estacas sobre rolos, de queda simples com martelo de 1,5t a 2,2t, com operador, encarregado geral de cravação e um servente, com material de operação.  Custo horário improdutivo (motor funcionando).</t>
  </si>
  <si>
    <t xml:space="preserve">   159,68</t>
  </si>
  <si>
    <t>Bate Estacas sobre rolos, de queda simples com martelo de 1,5t a 2,2t, com operador, encarregado geral de cravação e um servente.  Custo horário improdutivo (motor desligado).</t>
  </si>
  <si>
    <t xml:space="preserve">   138,24</t>
  </si>
  <si>
    <t>Bate Estacas sobre rolos, de queda simples com martelo de 2,5t a 3,0t, com operador, encarregado geral de cravação e um servente, com material de operação e material de manutenção.  Custo horário produtivo.</t>
  </si>
  <si>
    <t xml:space="preserve">   203,93</t>
  </si>
  <si>
    <t>Bate Estacas sobre rolos, de queda simples com martelo de 2,5t a 3,0t, com operador, encarregado geral de cravação e um servente, com material de operação.  Custo horário improdutivo (motor funcionando).</t>
  </si>
  <si>
    <t xml:space="preserve">   165,39</t>
  </si>
  <si>
    <t>Bate Estacas sobre rolos, de queda simples com martelo de 2,5t a 3,0t, com operador, encarregado geral de cravação e um servente.  Custo horário improdutivo (motor desligado).</t>
  </si>
  <si>
    <t xml:space="preserve">   139,74</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</si>
  <si>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</si>
  <si>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 xml:space="preserve">   237,46</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</si>
  <si>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</si>
  <si>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 xml:space="preserve">   192,40</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</si>
  <si>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</si>
  <si>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 xml:space="preserve">   162,55</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</si>
  <si>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</si>
  <si>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 xml:space="preserve">   265,23</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</si>
  <si>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</si>
  <si>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 xml:space="preserve">   213,73</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</si>
  <si>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</si>
  <si>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 xml:space="preserve">   179,67</t>
  </si>
  <si>
    <t>Campânula para Tubulão Pneumático, capacidade de içamento de até 800Kg, sem operador, com as seguintes especificações mínimas: pressão de serviço de até 2,5Kg/cm2, inclusive guincho elétrico de içamento.  Custo horário produtivo.</t>
  </si>
  <si>
    <t xml:space="preserve">    27,54</t>
  </si>
  <si>
    <t>Campânula para Tubulão Pneumático, capacidade de içamento de até 800Kg, sem operador, com as seguintes especificações mínimas: pressão de serviço de até 2,5Kg/cm2, inclusive guincho elétrico de içamento.  Custo horário improdutivo.</t>
  </si>
  <si>
    <t xml:space="preserve">    20,64</t>
  </si>
  <si>
    <t>EQ 30 Equipamento para Preparo e Lançamento de Concreto</t>
  </si>
  <si>
    <t>EQ 30.05 Equipamento para Preparo e Lançamento de Concreto</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</si>
  <si>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</si>
  <si>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 xml:space="preserve">     4,15</t>
  </si>
  <si>
    <t>Betoneira com capacidade de 320l de mistura seca, sem operador, com as seguintes especificações mínimas: motor elétrico trifásico de 2CV, carregamento mecânico e tambor reversível.  Custo horário improdutivo.</t>
  </si>
  <si>
    <t xml:space="preserve">     0,56</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</si>
  <si>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</si>
  <si>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 xml:space="preserve">     7,91</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</si>
  <si>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</si>
  <si>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 xml:space="preserve">     0,86</t>
  </si>
  <si>
    <t>Betoneira com capacidade de 580l, carregador e motor elétrico WEG 7,5CV, 4 pólos, 220/380V, sem caixa d'água, Menegotti ou similar, sem operador.  Aluguel produtivo.</t>
  </si>
  <si>
    <t xml:space="preserve">    16,25</t>
  </si>
  <si>
    <t>Betoneira com capacidade de 580l, carregador e motor elétrico WEG 7,5CV, 4 pólos, 220/380V, sem caixa d'água, Menegotti ou similar, sem operador.  Aluguel improdutivo motor parado.</t>
  </si>
  <si>
    <t xml:space="preserve">     6,07</t>
  </si>
  <si>
    <t>Bomba de argamassa, com unidade misturadora e bombeadora, com capacidade de 60l/min, com motor elétrico, exclusive operador. Custo horário produtivo.</t>
  </si>
  <si>
    <t xml:space="preserve">    47,78</t>
  </si>
  <si>
    <t>Bomba de argamassa, com unidade misturadora e bombeadora, com capacidade de 60l/min, com motor elétrico, exclusive operador. Custo horário improdutivo.</t>
  </si>
  <si>
    <t>Conjunto para projeção de concreto.  Custo horário produtivo.</t>
  </si>
  <si>
    <t xml:space="preserve">   104,92</t>
  </si>
  <si>
    <t>Conjunto para projeção de concreto.  Custo horário improdutivo.</t>
  </si>
  <si>
    <t xml:space="preserve">    31,72</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</si>
  <si>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</si>
  <si>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Vibrador de Imersão com tubo de 48mmx480mm, sem operador, com as seguintes especificações mínimas: motor elétrico trifásico de 2CV e mangote de 5m de comprimentor.  Custo horário improdutivo.</t>
  </si>
  <si>
    <t xml:space="preserve">     0,47</t>
  </si>
  <si>
    <t>EQ 35 Equipamentos para Poços, Drenagem, Sucção e Recalque d'Água</t>
  </si>
  <si>
    <t>EQ 35.05 Equipamentos para Poços Profundos</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</si>
  <si>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</si>
  <si>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 xml:space="preserve">   797,58</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</si>
  <si>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</si>
  <si>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 xml:space="preserve">   511,22</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</si>
  <si>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</si>
  <si>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 xml:space="preserve">   463,34</t>
  </si>
  <si>
    <t>EQ 35.10 Equipamentos para Drenagem</t>
  </si>
  <si>
    <t>Bomba Hidráulica Submersível, monofásica, com motor elétrico com potência de 1CV - 220V/380V, marca ABS modelo UNI 500 ou similar, exclusive acessórios.  Fornecimento e colocação.</t>
  </si>
  <si>
    <t xml:space="preserve">  5138,97</t>
  </si>
  <si>
    <t>Bomba Hidráulica Submersível, trifásica, com motor elétrico com potência de 2CV - 220V/380V, marca ABS modelo UNI 600T ou similar, exclusive acessórios.  Fornecimento e colocação.</t>
  </si>
  <si>
    <t xml:space="preserve">  7108,97</t>
  </si>
  <si>
    <t>Bomba Hidráulica Submersível, trifásica, com motor elétrico com potência de 3,5CV - 220V/380V, modelo AFP-100 ou similar, exclusive acessórios.  Fornecimento e colocação.</t>
  </si>
  <si>
    <t xml:space="preserve">  7538,16</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</si>
  <si>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</si>
  <si>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</si>
  <si>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 xml:space="preserve">     2,98</t>
  </si>
  <si>
    <t>Bomba Hidráulica Submersível, trifásica, com motor elétrico com potência de 8CV - 220V/380V, modelo JUMBO S1ND ou similar, exclusive acessórios.  Fornecimento e instalação hidráulica e elétrica.</t>
  </si>
  <si>
    <t xml:space="preserve"> 22748,97</t>
  </si>
  <si>
    <t>Bomba hidráulica submersível, trifásica, motor elétrico com potência de 3,8CV, 220/380V, para tubulação de 3", modelo Jumbo 24ND da ABS ou similar.  Fornecimento.</t>
  </si>
  <si>
    <t xml:space="preserve"> 30031,00</t>
  </si>
  <si>
    <t>Bomba hidráulica submersível, trifásica, motor elétrico com potência de 2CV, 220/380V, para tubulação de 2", modelo Jumbo 14D da ABS ou similar.  Fornecimento.</t>
  </si>
  <si>
    <t xml:space="preserve">  6984,29</t>
  </si>
  <si>
    <t>Bomba hidráulica submersível, trifásica, motor elétrico com potência de 1,5CV, 220/380V, para tubulação de 2", modelo Jumbo 12D da ABS ou similar.  Fornecimento.</t>
  </si>
  <si>
    <t xml:space="preserve"> 23100,00</t>
  </si>
  <si>
    <t>Bomba hidráulica submersível, trifásica, motor elétrico com potência de 15CV, 220/380V, para tubulação de 6", modelo Jumbo 84LD da ABS ou similar.  Fornecimento.</t>
  </si>
  <si>
    <t xml:space="preserve"> 32033,57</t>
  </si>
  <si>
    <t>EQ 35.10.0263 (/)</t>
  </si>
  <si>
    <t>Bomba hidráulica submersível, trifásica, motor elétrico com potência de 15CV, 220/380V, para tubulação de 6", modelo Jumbo 84LD da ABS ou similar. Custo horário improdutivo.</t>
  </si>
  <si>
    <t xml:space="preserve">     5,34</t>
  </si>
  <si>
    <t>EQ 35.10.0264 (/)</t>
  </si>
  <si>
    <t>Bomba hidráulica submersível, trifásica, motor elétrico com potência de 15CV, 220/380V, para tubulação de 6", modelo Jumbo 84LD da ABS ou similar. Custo horário produtivo.</t>
  </si>
  <si>
    <t>Bomba hidráulica submersível, trifásica, motor elétrico com potência de 15CV, 220/380V, para tubulação de 4", modelo Jumbo 84ND da ABS ou similar.  Fornecimento.</t>
  </si>
  <si>
    <t xml:space="preserve"> 29841,56</t>
  </si>
  <si>
    <t>Bomba hidráulica submersível, trifásica, motor elétrico com potência de 9CV, 220/380V, para tubulação de 4", modelo Jumbo 54HD da ABS ou similar.  Fornecimento.</t>
  </si>
  <si>
    <t xml:space="preserve"> 42613,62</t>
  </si>
  <si>
    <t>Bomba hidráulica submersível, trifásica, motor elétrico com potência de 6CV, 220/380V, para tubulação de 3", modelo Jumbo 30MD da ABS ou similar.  Fornecimento.</t>
  </si>
  <si>
    <t xml:space="preserve">  7955,00</t>
  </si>
  <si>
    <t>Bomba hidráulica submersível, trifásica, motor elétrico com potência de 6CV, 220/380V, para tubulação de 2", modelo Jumbo 30HD da ABS ou similar.  Fornecimento.</t>
  </si>
  <si>
    <t xml:space="preserve"> 35396,92</t>
  </si>
  <si>
    <t>Bomba hidráulica centrífuga submersa, com motor elétrico de 10CV, exclusive acessórios.   Fornecimento e instalação hidráulica e elétrica.</t>
  </si>
  <si>
    <t xml:space="preserve">  7390,40</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</si>
  <si>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</si>
  <si>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 xml:space="preserve"> 24417,25</t>
  </si>
  <si>
    <t>Bomba submersível para esgoto sanitário, curva 483, 7,5KW-1745RPM, 220/380 ou 440V,  trifásico, descarga de 100m, modelo CP 3127, tipo Flygt ou similar.  Fornecimento, instalação hidráulica e elétrica.</t>
  </si>
  <si>
    <t xml:space="preserve"> 71497,21</t>
  </si>
  <si>
    <t>Bomba Hidráulica Centrífuga Submersível, de 30CV, saída de 4" ou 6", modelo Jumbo 201, fabricação ABS ou similar.  Fornecimento.</t>
  </si>
  <si>
    <t>100130,04</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</si>
  <si>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</si>
  <si>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 xml:space="preserve">     4,11</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</si>
  <si>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</si>
  <si>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 xml:space="preserve">     0,62</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</si>
  <si>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</si>
  <si>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 xml:space="preserve">    20,77</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</si>
  <si>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</si>
  <si>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 xml:space="preserve">    11,57</t>
  </si>
  <si>
    <t>Moto Bomba Susuki ou similar, com bomba centrífuga auto-escorvante de rotor aberto, bocais de sucção de 3 , motor a gasolina de 5,3HP, inclusive mangueiras de sucção e recalque, sem operador.  Fornecimento.</t>
  </si>
  <si>
    <t xml:space="preserve">  3330,00</t>
  </si>
  <si>
    <t>Recuperação de bomba hidráulica, centrífuga, trifásica, com motor elétrico de 3/4CV - 220V/380V, compreendendo a troca de selo, gaxetas, buchas, mancal, rolamentos e a pintura externa.</t>
  </si>
  <si>
    <t xml:space="preserve">   739,00</t>
  </si>
  <si>
    <t>Recuperação de bomba hidráulica, centrífuga submersível, monofásica, com motor elétrico de 1CV - 220V/380V, tipo ABS ou similar, compreendendo a troca de selo, gaxetas, buchas, mancal, rolamentos e a pintura externa.</t>
  </si>
  <si>
    <t xml:space="preserve">  2500,00</t>
  </si>
  <si>
    <t>Recuperação de bomba hidráulica centrífuga, trifásica, motor elétrico de 1CV, modelo 250RS, Dancor ou similar, compreendendo a troca de selo, gaxetas, buchas, mancal, rolamentos e pintura externa.</t>
  </si>
  <si>
    <t xml:space="preserve">   925,50</t>
  </si>
  <si>
    <t>Recuperação de bomba hidráulica centrífuga, com motor elétrico, potência de 2CV, 220V, compreendendo a troca de selo, gaxetas, buchas, mancal, rolamentos e a pintura externa.</t>
  </si>
  <si>
    <t xml:space="preserve">   980,00</t>
  </si>
  <si>
    <t>Recuperação de bomba hidráulica, submersível, trifásica, com motor elétrico de 2CV - 220V/380V, tipo ABS ou similar, compreendendo a troca de selo, gaxetas, buchas, mancal, rolamentos e a pintura externa.</t>
  </si>
  <si>
    <t xml:space="preserve">  3485,00</t>
  </si>
  <si>
    <t>Recuperação de bomba hidráulica, centrifuga submersível, tipo "sapo", trifásica, com motor elétrico de 2CV - 220V, compreendendo a troca de selo, gaxetas, buchas, mancal, rolamentos e a pintura externa.</t>
  </si>
  <si>
    <t xml:space="preserve">  1725,93</t>
  </si>
  <si>
    <t>Recuperação de bomba hidráulica, vazão de 42m3/h, centrífuga submersível, refrigerada a água, trifásica com motor elétrico de 2,4CV - 220V/380V, compreendendo a troca de selo, gaxetas, buchas, mancal, rolamentos e a pintura externa.</t>
  </si>
  <si>
    <t xml:space="preserve">  2279,70</t>
  </si>
  <si>
    <t>Recuperação de bomba hidráulica, centrífuga submersível, trifásica com motor elétrico de 3,5CV - 220V/380V, compreendendo a troca de selo, gaxetas, buchas, mancal, rolamentos e a pintura externa, tipo AFP-100 ou similar.</t>
  </si>
  <si>
    <t xml:space="preserve">  3699,60</t>
  </si>
  <si>
    <t>Recuperação de bomba hidráulica centrífuga, submersível, trifásica, motor elétrico de 3,8CV modelo Jumbo 24ND, ABS ou similar, compreendendo a troca de selo, gaxetas, buchas, mancal, rolamentos e pintura externa.</t>
  </si>
  <si>
    <t xml:space="preserve"> 15015,50</t>
  </si>
  <si>
    <t>Recuperação de bomba hidráulica centrífuga, trifásica, motor elétrico de 5CV, série CAM,  modelo 618TJM, Dancor ou similar, compreendendo a troca de selo, gaxetas, buchas, mancal, rolamentos e pintura externa.</t>
  </si>
  <si>
    <t xml:space="preserve">  1082,51</t>
  </si>
  <si>
    <t>Recuperação de bomba hidráulica, centrífuga submersível, trifásica com motor elétrico de 8CV - 220V/380V, tipo JUMBO S1ND ou similar, compreendendo a troca de selo, gaxetas, buchas, mancal, rolamentos e a pintura externa.</t>
  </si>
  <si>
    <t xml:space="preserve"> 11305,00</t>
  </si>
  <si>
    <t>Recuperação de bomba hidráulica centrífuga, submersível, trifásica, motor elétrico de 9CV modelo Jumbo 54HD, ABS ou similar, compreendendo a troca de selo, gaxetas, buchas, mancal, rolamentos e pintura externa.</t>
  </si>
  <si>
    <t xml:space="preserve"> 21306,81</t>
  </si>
  <si>
    <t>Recuperação de bomba hidráulica, centrífuga submersível, trifásica com motor elétrico de 4,2CV - 220V/380V, tipo SPV 30/2 ou similar, compreendendo a troca de selo, gaxetas, buchas, mancal, rolamentos e a pintura externa.</t>
  </si>
  <si>
    <t xml:space="preserve">  6125,00</t>
  </si>
  <si>
    <t>Recuperação de bomba hidráulica, centrífuga submersível, trifásica com motor elétrico de 6,3CV - 220V/380V, compreendendo a troca de selo, gaxetas, buchas, mancal, rolamentos e a pintura externa, tipo SPV 40/C ou similar.</t>
  </si>
  <si>
    <t xml:space="preserve">  8375,00</t>
  </si>
  <si>
    <t>Recuperação de Bomba Hidráulica Centrífuga Submersível, de 30CV, saída de 4" ou 6", modelo Jumbo 201, fabricação ABS ou similar.</t>
  </si>
  <si>
    <t xml:space="preserve"> 50065,02</t>
  </si>
  <si>
    <t>EQ 35.15 Eletrobombas</t>
  </si>
  <si>
    <t>Bomba Hidráulica Centrífuga trifásica, com motor elétrico de 3/4CV - 220V/380V, marca Worthington modelo D-520 ou similar, exclusive acessórios.  Fornecimento e colocação.</t>
  </si>
  <si>
    <t xml:space="preserve">  1616,97</t>
  </si>
  <si>
    <t>Bomba Hidráulica Centrífuga, com motor elétrico, potência de 1CV, sucção de 1", elevação de 1", vazão de 5m3/h, altura manométrica máxima de 35MCA, trifásica, modelo 250RS da Dancor ou similar, exclusive acessórios.  Fornecimento e colocação.</t>
  </si>
  <si>
    <t xml:space="preserve">  2124,84</t>
  </si>
  <si>
    <t>Bomba Hidráulica centrífuga, trifásica, motor elétrico 220/380V, com potência de 5CV, com sucção de 2" e elevação de 1 1/2", série CAM, modelo 618TJM, Dancor ou similar.  Fornecimento.</t>
  </si>
  <si>
    <t xml:space="preserve">  2165,01</t>
  </si>
  <si>
    <t>Bomba Hidráulica Centrífuga, com motor elétrico, potência de 2CV; exclusive acessórios.   Fornecimento e colocação.</t>
  </si>
  <si>
    <t xml:space="preserve">  2272,22</t>
  </si>
  <si>
    <t>Bomba hidráulica centrífuga, trifásica, motor elétrico de 3CV, tipo Mark Peerless DB7-C ou similar, exclusive acessórios.  Fornecimento e colocação.</t>
  </si>
  <si>
    <t xml:space="preserve">  2155,97</t>
  </si>
  <si>
    <t>Bomba hidráulica centrífuga, trifásica, motor elétrico de 7,5CV, modelo DS9, WEG ou similar, exclusive acessórios.  Fornecimento e colocação.</t>
  </si>
  <si>
    <t xml:space="preserve">  7711,22</t>
  </si>
  <si>
    <t>Bomba Hidráulica Centrífuga, com motor elétrico, potência de 10CV; exclusive acessórios.   Fornecimento e colocação.</t>
  </si>
  <si>
    <t xml:space="preserve">  7452,52</t>
  </si>
  <si>
    <t>Bomba Hidráulica Centrífuga trifásica, com motor elétrico de 15CV - 220V/380V, marca Worthington modelo D-1020 ou similar, exclusive acessórios.  Fornecimento e colocação.</t>
  </si>
  <si>
    <t xml:space="preserve">  8673,41</t>
  </si>
  <si>
    <t>Bomba Hidráulica Centrífuga, trifásica, com motor elétrico com potência de 25CV - 220V/380V, sucção de 2", elevação de 1 1/2", vazão de 40m3/h, altura de recalque de 90m, marca Alleri ou similar, exclusive acessórios.  Fornecimento e colocação.</t>
  </si>
  <si>
    <t xml:space="preserve"> 17149,88</t>
  </si>
  <si>
    <t>Bomba de eixo vertical, 1HP, 380V, diâmetro de 2" do tubo de elevação, AMT=5m, vazão de 26m3/h, modelo 1063 da Dancor, ou similar.  Fornecimento e colocação.</t>
  </si>
  <si>
    <t xml:space="preserve">  6191,34</t>
  </si>
  <si>
    <t>Recuperação de bomba hidráulica, centrífuga, trifásica, com motor elétrico de 0,5CV, vazão de 9m3/h, compreendendo a troca de selo, gaxetas, buchas, mancal, rolamentos e a pintura externa, tipo Mark Peerless XD2-003 ou similar.</t>
  </si>
  <si>
    <t xml:space="preserve">   526,00</t>
  </si>
  <si>
    <t>Recuperação de bomba hidráulica, centrífuga, trifásica, com motor elétrico de 3CV, tipo Mark Peerless DBC 710 ou similar, compreendendo a troca de selo, gaxetas, buchas, mancal, rolamentos e a pintura externa.</t>
  </si>
  <si>
    <t xml:space="preserve">  1008,50</t>
  </si>
  <si>
    <t>Recuperação de bomba hidráulica, centrífuga, trifásica, com motor elétrico de 7,5CV - 220/380V, tipo Mark Peerless DS9-009 ou similar, compreendendo a troca de selo, gaxetas, buchas, mancal, rolamentos e a pintura externa.</t>
  </si>
  <si>
    <t xml:space="preserve">  3786,13</t>
  </si>
  <si>
    <t>Recuperação de bomba hidráulica, centrífuga, trifásica, com motor elétrico de 10CV - 220/380V, compreendendo a troca de selo, gaxetas, buchas, mancal, rolamentos e a pintura externa.</t>
  </si>
  <si>
    <t xml:space="preserve">  3625,72</t>
  </si>
  <si>
    <t>Recuperação de bomba hidráulica, centrífuga, trifásica, com motor elétrico de 15CV - 220/380V, tipo Worthington D-1020 ou similar, compreendendo a troca de selo, gaxetas, buchas, mancal, rolamentos e a pintura externa.</t>
  </si>
  <si>
    <t xml:space="preserve">  4260,28</t>
  </si>
  <si>
    <t>Recuperação de bomba hidráulica, centrífuga, trifásica, com motor elétrico de 25CV - 220/380V, sucção com diâmetro de 2", recalque com diâmetro de 1 1/2", compreendendo a troca de selo, gaxetas, buchas, mancal, rolamentos e a pintura externa, tipo Alleri ou similar.</t>
  </si>
  <si>
    <t xml:space="preserve">  8488,08</t>
  </si>
  <si>
    <t>EQ 40 Equipamento para Desobstrução e Dragagem</t>
  </si>
  <si>
    <t>EQ 40.05 Equipamento para Desobstrução e Dragagem</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</si>
  <si>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</si>
  <si>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 xml:space="preserve">   346,70</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</si>
  <si>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</si>
  <si>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 xml:space="preserve">   408,90</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</si>
  <si>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</si>
  <si>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 xml:space="preserve">   248,74</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</si>
  <si>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</si>
  <si>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 xml:space="preserve">    57,89</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</si>
  <si>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</si>
  <si>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 xml:space="preserve">    29,76</t>
  </si>
  <si>
    <t>Equipamento para desobstrução de galerias (Bucket - Machine), sem operador, com as seguintes especificações mínimas: motor diesel de 12CV, avanço mecânico, jogo completo de acessórios e rebocável.  Custo horário improdutivo (motor desligado).</t>
  </si>
  <si>
    <t xml:space="preserve">    24,82</t>
  </si>
  <si>
    <t>Escavadeira sobre esteiras, com Clam - Shell, capacidade de 0,78m3, com operador, com material de operação e material de manutenção.  Custo horário corrido.</t>
  </si>
  <si>
    <t xml:space="preserve">   416,45</t>
  </si>
  <si>
    <t>Escavadeira sobre esteiras, com Drag - Line, capacidade de 0,78m3, com operador, com material de operação e material de manutenção.  Custo horário corrido.</t>
  </si>
  <si>
    <t xml:space="preserve">   451,38</t>
  </si>
  <si>
    <t>EQ 45 Equipamento de Ar Comprimido, Geradores e Máquinas de Soldar</t>
  </si>
  <si>
    <t>EQ 45.05 Equipamento de Ar Comprimido</t>
  </si>
  <si>
    <t>Broca de metal duro para perfuratriz pneumática, com comprimento de 0,80m, série 12 (800x40)mm, haste de 7/8".  Custo horário produtivo.</t>
  </si>
  <si>
    <t xml:space="preserve">    35,88</t>
  </si>
  <si>
    <t>Broca de metal duro para perfuratriz pneumática, com comprimento de 1,60m, série 12 (1600x39)mm, haste de 7/8".  Custo horário produtivo.</t>
  </si>
  <si>
    <t>Broca de metal duro para perfuratriz pneumática, com comprimento de 2,40m, série 12 (2400x38)mm, haste de 7/8".  Custo horário produtivo.</t>
  </si>
  <si>
    <t xml:space="preserve">    27,97</t>
  </si>
  <si>
    <t>Mangueira para compressor de ar, duas lonas, diâmetro de 3/4".  Custo horário corrido por decâmetro.</t>
  </si>
  <si>
    <t xml:space="preserve">     0,20</t>
  </si>
  <si>
    <t>Compressor de ar, portátil e rebocável, sem operador, com material de operação e material de manutenção, com as seguintes especificações mínimas: motor diesel de 40CV, pressão de trabalho de 102PSI, descarga livre de 170PCM.  Custo horário produtivo.</t>
  </si>
  <si>
    <t xml:space="preserve">    94,34</t>
  </si>
  <si>
    <t>Compressor de ar, portátil e rebocável, sem operador, com material de operação, com as seguintes especificações mínimas: motor diesel de 40CV, pressão de trabalho de 102PSI, descarga livre de 170PCM.  Custo horário improdutivo (motor funcionando).</t>
  </si>
  <si>
    <t xml:space="preserve">    39,24</t>
  </si>
  <si>
    <t>Compressor de ar, portátil e rebocável, sem operador, com as seguintes especificações mínimas: motor diesel de 40CV, pressão de trabalho de 102PSI, descarga livre de 170PCM.  Custo horário improdutivo (motor desligado).</t>
  </si>
  <si>
    <t>Compressor de ar, portátil e rebocável, sem operador, com material de operação e material de manutenção, com as seguintes especificações mínimas: motor diesel de 77CV, pressão de trabalho de 102PSI, descarga livre de 250PCM.  Custo horário produtivo.</t>
  </si>
  <si>
    <t xml:space="preserve">   112,38</t>
  </si>
  <si>
    <t>Compressor de ar, portátil e rebocável, sem operador, com material de operação, com as seguintes especificações mínimas: motor diesel de 77CV, pressão de trabalho de 102PSI, descarga livre de 250PCM.  Custo horário improdutivo (motor funcionando).</t>
  </si>
  <si>
    <t xml:space="preserve">    48,26</t>
  </si>
  <si>
    <t>Compressor de ar, portátil e rebocável, sem operador, com as seguintes especificações mínimas: motor diesel de 77CV, pressão de trabalho de 102PSI, descarga livre de 250PCM.  Custo horário improdutivo (motor desligado).</t>
  </si>
  <si>
    <t xml:space="preserve">    16,53</t>
  </si>
  <si>
    <t>Compressor de ar, portátil e rebocável, sem operador, com material de operação e material de manutenção, com as seguintes especificações mínimas: motor diesel de 77CV, pressão de trabalho de 102PSI, descarga livre de 335PCM.  Custo horário produtivo.</t>
  </si>
  <si>
    <t xml:space="preserve">   192,52</t>
  </si>
  <si>
    <t xml:space="preserve">    57,19</t>
  </si>
  <si>
    <t xml:space="preserve">    43,99</t>
  </si>
  <si>
    <t>Compressor de ar, estacionário, sem operador, com material de operação e material de manutenção, com as seguintes especificações mínimas: motor diesel de 125HP, pressão de trabalho de 100PSI, descarga livre de 631PCM.  Custo horário produtivo.</t>
  </si>
  <si>
    <t xml:space="preserve">   231,07</t>
  </si>
  <si>
    <t>Compressor de ar, estacionário, sem operador, com material de operação, com as seguintes especificações mínimas: motor diesel de 125HP, pressão de trabalho de 100PSI, descarga livre de 631PCM.  Custo horário improdutivo (motor funcionando).</t>
  </si>
  <si>
    <t xml:space="preserve">    44,44</t>
  </si>
  <si>
    <t>Compressor de ar, estacionário, sem operador, com as seguintes especificações mínimas: motor diesel de 125HP, pressão de trabalho de 100PSI, descarga livre de 631PCM.  Custo horário improdutivo (motor desligado).</t>
  </si>
  <si>
    <t xml:space="preserve">    24,74</t>
  </si>
  <si>
    <t>Rompedor Pneumático, peso de 32,6Kg, com material de manutenção, exclusive o operador, ponteiro e mangueira, com as seguintes especificações mínimas: consumo de ar de 38,8l/s, freqüência de impactos 1110 impactos/min.  Custo horário produtivo.</t>
  </si>
  <si>
    <t xml:space="preserve">     1,74</t>
  </si>
  <si>
    <t>Rompedor Pneumático, peso de 32,6Kg, exclusive o operador, ponteiro e mangueira, com as seguintes especificações mínimas: consumo de ar de 38,8l/s, freqüência de impactos 1110 impactos/min.  Custo horário improdutivo (motor desligado).</t>
  </si>
  <si>
    <t xml:space="preserve">     1,16</t>
  </si>
  <si>
    <t>EQ 45.10 Geradores</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</si>
  <si>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</si>
  <si>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Grupo gerador transportável, com potência de 2500W, sem operador, com as seguintes especificações mínimas: motor a gasolina de 5,5CV, 110V / 240V de corrente alternada ou 12V / 8,3A de corrente contínua.  Custo horário improdutivo.</t>
  </si>
  <si>
    <t xml:space="preserve">     0,37</t>
  </si>
  <si>
    <t>Grupo gerador transportável sobre rodas, com potência de 80/84Kva, sem operador, com material de operação e material de manutenção, com as seguintes especificações mínimas: motor diesel de 85CV a 1800RPM e partida automática.  Custo horário produtivo.</t>
  </si>
  <si>
    <t xml:space="preserve">    95,80</t>
  </si>
  <si>
    <t>Grupo gerador transportável sobre rodas, com potência de 80/84Kva, sem operador, com material de operação, com as seguintes especificações mínimas: motor diesel de 85CV a 1800RPM e partida automática.  Custo horário improdutivo (motor funcionando).</t>
  </si>
  <si>
    <t xml:space="preserve">    39,53</t>
  </si>
  <si>
    <t>Grupo gerador transportável sobre rodas, com potência de 80/84Kva, sem operador, com as seguintes especificações mínimas: motor diesel de 85CV a 1800RPM e partida automática.  Custo horário improdutivo (motor desligado).</t>
  </si>
  <si>
    <t xml:space="preserve">     4,50</t>
  </si>
  <si>
    <t>Grupo gerador estacionário, com potência de 139/150Kva, sem operador, com material de operação e material de manutenção, com as seguintes especificações mínimas: motor diesel de 180CV a 1800RPM e partida automática.  Custo horário produtivo.</t>
  </si>
  <si>
    <t xml:space="preserve">   194,39</t>
  </si>
  <si>
    <t>Grupo gerador estacionário, com potência de 139/150Kva, sem operador, com as seguintes especificações mínimas: motor diesel de 180CV a 1800RPM e partida automática.  Custo horário improdutivo.</t>
  </si>
  <si>
    <t xml:space="preserve">     4,89</t>
  </si>
  <si>
    <t>EQ 45.15 Máquinas de Soldar</t>
  </si>
  <si>
    <t>Retificador de solda, elétrico, de 430A.  Custo horário corrido.</t>
  </si>
  <si>
    <t xml:space="preserve">    22,10</t>
  </si>
  <si>
    <t>EQ 50 Equipamentos para Sinalização de Tráfego</t>
  </si>
  <si>
    <t>EQ 50.05 Equipamentos para Sinalização Gráfica Horizontal</t>
  </si>
  <si>
    <t>Máquina demarcadora de faixas, a frio, sem operador.  Custo horário produtivo.</t>
  </si>
  <si>
    <t xml:space="preserve">   143,13</t>
  </si>
  <si>
    <t>Máquina demarcadora de faixas, com fusor aplicador e fusor derretedor, sem operador.  Custo horário produtivo.</t>
  </si>
  <si>
    <t xml:space="preserve">   394,79</t>
  </si>
  <si>
    <t>Máquina demarcadora de faixas, montada sobre caminhão, com fusor aplicador de massa termoplástica por extrusão, sem operador.  Custo horáriol produtivo.</t>
  </si>
  <si>
    <t xml:space="preserve">   235,64</t>
  </si>
  <si>
    <t>EQ 60 Equipamentos Auxiliares Diversos</t>
  </si>
  <si>
    <t>EQ 60.05 Talha Guincho</t>
  </si>
  <si>
    <t>Talha Guincho manual de 10Kg, sem operador, com as seguintes especificações mínimas: capacidade de içamento de 1500Kg e de tração de 1800Kg, cabo de aço com curso ilimitado, alavanca, gancho e carretel.  Custo horário corrido.</t>
  </si>
  <si>
    <t xml:space="preserve">     0,24</t>
  </si>
  <si>
    <t>EQ 60.10 Serra Circular</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</si>
  <si>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</si>
  <si>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 xml:space="preserve">     4,29</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</si>
  <si>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</si>
  <si>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 xml:space="preserve">     1,73</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</si>
  <si>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</si>
  <si>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 xml:space="preserve">     0,29</t>
  </si>
  <si>
    <t>Serra de alta potência (moto serra), sem operador, com as seguintes especificações mínimas: motor a gasolina com potência de 43Kw, sabre de 63cm.  Custo horário produtivo.</t>
  </si>
  <si>
    <t xml:space="preserve">     3,78</t>
  </si>
  <si>
    <t>Serra de alta potência (moto serra), sem operador, com as seguintes especificações mínimas: motor a gasolina com potência de 43Kw, sabre de 63cm.  Custo horário improdutivo.</t>
  </si>
  <si>
    <t xml:space="preserve">     1,25</t>
  </si>
  <si>
    <t>EQ 60.99 Diversos</t>
  </si>
  <si>
    <t>Corrente galvanizada com diâmetro do arame de 3/16", inclusive acessórios, destinada à sustentação de bombas submersíveis até 60Kg.  Fornecimento.</t>
  </si>
  <si>
    <t xml:space="preserve">    15,21</t>
  </si>
  <si>
    <t>Equipamento com circuito fechado de televisão, para inspeção em galerias de águas pluviais e de esgoto sanitário, com caminhoneta para 09 passageiros com motorista, material de operação e material de manutenção, sem operador.  Custo horário produtivo.</t>
  </si>
  <si>
    <t xml:space="preserve">   154,47</t>
  </si>
  <si>
    <t>Roçadeira costal motorizada, sem operador, com as seguintes especificações mínimas: motor a gasolina de dois tempos, potência de 1,7Kw.  Custo horário produtivo.</t>
  </si>
  <si>
    <t xml:space="preserve">     1,94</t>
  </si>
  <si>
    <t>Roçadeira costal motorizada, sem operador, com as seguintes especificações mínimas: motor a gasolina de dois tempos, potência de 1,7Kw.  Custo horário improdutivo (motor desligado).</t>
  </si>
  <si>
    <t xml:space="preserve">     0,66</t>
  </si>
  <si>
    <t>Estação total eletrônica TOPCON, GTS236W ou similar, com bateria, tripé, prisma, acessórios e software de coleta de dados.</t>
  </si>
  <si>
    <t xml:space="preserve">     9,56</t>
  </si>
  <si>
    <t>Receptor GPS TOPCON, Hiper L1 + L2 ou similar, coletor de dados, tripé, acessórios e licença software.</t>
  </si>
  <si>
    <t>Teodolito eletrônico, com tripé, bateria, recarregador e demais acessórios, sem equipe de topografia.  Custo horário produtivo.</t>
  </si>
  <si>
    <t xml:space="preserve">     0,48</t>
  </si>
  <si>
    <t>ES 05 Esquadrias de Ferro</t>
  </si>
  <si>
    <t>ES 05.05 Portas</t>
  </si>
  <si>
    <t>Porta de enrolar em chapa raiada nº 24, completa, com guias eixos e molas, com fechadura no centro e cadeado de piso, inclusive este.  Fornecimento e instalação.</t>
  </si>
  <si>
    <t xml:space="preserve">   619,00</t>
  </si>
  <si>
    <t>Porta de ferro em barra chata de 1 1/4" medindo: (0,40x0,90)m.  Fornecimento e instalação.</t>
  </si>
  <si>
    <t xml:space="preserve">   143,81</t>
  </si>
  <si>
    <t>Porta de ferro em barras horizontais de (1 1/4"x1/4"), a cada 10cm, contorno do mesmo material, revestida com chapa de ferro galvanizado nº 16, guarnição em cantoneira de (1 1/2"x1/8"), com fecho para cadeado de 30mm, exclusive este.  Fornecimento e instalação.</t>
  </si>
  <si>
    <t xml:space="preserve">   656,25</t>
  </si>
  <si>
    <t>Porta de ferro, com largura 1m, em barra de (1 1/4"x5/16"), cantoneira (1 1/2"x1/8"), 3 dobradiças (4"x3"), referência 1244G e (3"x2 1/2"), Pagé ou similar.  Fornecimento e instalação.</t>
  </si>
  <si>
    <t xml:space="preserve">  1397,31</t>
  </si>
  <si>
    <t>Porta tipo grade de ferro com 2 folhas de abrir, grade de (10x10)cm, confeccionada em barra de (1/2"x1/4"), tubular de (70x30)cm, com pintura eletrostática na cor azul, altura de 2,14m e largura de 2,40m.  Fornecimento e instalação.</t>
  </si>
  <si>
    <t xml:space="preserve">  8505,00</t>
  </si>
  <si>
    <t>Porta tipo grade de ferro com 2 folhas de abrir, grade de (10x10)cm, confeccionada em barra de (1/2"x1/4"), tubular de (70x30)cm, vidro plano  transparente de 5mm e pintura eletrostática na cor azul, altura de 2,14m e largura de 2,40m.  Fornecimento e instalação.</t>
  </si>
  <si>
    <t xml:space="preserve">  7059,52</t>
  </si>
  <si>
    <t>Portinhola para alçapão, cisterna ou caixa d'água elevada em chapa de ferro galvanizada nº 16, medindo: (0,80x0,80)m, com guarnição e alça para fechamento a cadeado, exclusive este.  Fornecimento e instalação.</t>
  </si>
  <si>
    <t xml:space="preserve">  1697,93</t>
  </si>
  <si>
    <t>ES 05.10 Portas Corta-Fogo</t>
  </si>
  <si>
    <t>Porta corta-fogo de (90x210)cm com 4,5cm de espessura, revestida de chapa de aço, tendo marcos do mesmo material e 3 pares de dobradiças com mola, fabricação Brasmet ou similar.  Fornecimento e instalação.</t>
  </si>
  <si>
    <t xml:space="preserve">  1308,96</t>
  </si>
  <si>
    <t>ES 05.15 Portões</t>
  </si>
  <si>
    <t>Portão de chapa de ferro galvanizado, com espessura de 0,5mm, com altura entre 2m e 3m e área total de 6m2 a 9m2, exclusive fechadura.</t>
  </si>
  <si>
    <t>Portão de chapa de ferro galvanizado de nº 16, com 2,5 a 3m de altura e área total de 6 a 9m2, em 2 folhas, sobre estrutura de marcos perfilados, com 5 pares de dobradiça extra fortes em cada folha, exclusive fechadura.  Fornecimento.</t>
  </si>
  <si>
    <t xml:space="preserve">  2247,90</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</si>
  <si>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</si>
  <si>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 xml:space="preserve">   822,61</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</si>
  <si>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</si>
  <si>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</si>
  <si>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 xml:space="preserve">  6658,22</t>
  </si>
  <si>
    <t>Portão de ferro, em 2 folhas, medindo: (2,10x1,60)m cada uma, em barras verticais em aço redondo de 1/2", espaçados de 15cm, contorno em barra chata de (2"x5/8"), inclusive ferragens e pintura.  Fornecimento e instalação.</t>
  </si>
  <si>
    <t xml:space="preserve">  2881,28</t>
  </si>
  <si>
    <t>Portão de ferro, em 2 folhas, medindo: (2,27x2,20)m, barras verticais, em aço com diâmetro de 3/4", espaçamento entre eixos de 0,12m, contorno em barras de aço com diâmetro de (2"x1/2"), inclusive ferragens.  Fornecimento e instalação, inclusive pintura.</t>
  </si>
  <si>
    <t xml:space="preserve">  2294,90</t>
  </si>
  <si>
    <t>Portão de ferro, medindo: (2x2,90)m, sendo 1m fixo e 1m móvel, em barras verticais de ferro com diâmetro de 3/4", com espaçamento entre eixos de 0,12m, contorno em barras de (2"x1/2"), inclusive ferragens.  Fornecimento e instalação, inclusive pintura.</t>
  </si>
  <si>
    <t xml:space="preserve">  5882,58</t>
  </si>
  <si>
    <t>Portão de ferro, em 2 folhas, medindo: (2,27x3,00)m, barras verticais em aço com diâmetro de 3/4", espaçamento entre eixos de 0,12m, contorno em barra chata de aço de (2"x12"), inclusive ferragens.  Fornecimento e instalação, inclusive pintura.</t>
  </si>
  <si>
    <t xml:space="preserve">  2681,22</t>
  </si>
  <si>
    <t>Portão em 2 folhas, medindo: (3,00x1,20)m, constituindo-se de 2 quadros com 2 travamentos horizontais em tubo de ferro galvanizado de 4", fixados em montantes do mesmo material, conforme projeto RIOZOO.  Fornecimento e instalação.</t>
  </si>
  <si>
    <t xml:space="preserve">  3996,14</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</si>
  <si>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</si>
  <si>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 xml:space="preserve">   873,97</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</si>
  <si>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</si>
  <si>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 xml:space="preserve"> 10527,18</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</si>
  <si>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</si>
  <si>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 xml:space="preserve">  7559,84</t>
  </si>
  <si>
    <t>Portão de ferro, confeccionado em barra redonda ou perfil de 5/8", pintada com 1 demão de zarcão verde, inclusive fechadura e cadeado.  Fornecimento e instalação.</t>
  </si>
  <si>
    <t xml:space="preserve">  1134,00</t>
  </si>
  <si>
    <t>ES 05.20 Janelas</t>
  </si>
  <si>
    <t>Basculante de ferro em caixilho de cantoneira de 3/4", básculas de cantoneira de 5/8",  alavanca com punho cromado.  Fornecimento e instalação.</t>
  </si>
  <si>
    <t xml:space="preserve">   762,00</t>
  </si>
  <si>
    <t>Janela basculante em ferro, medindo (100x100)cm, fixação de vidros, exclusive estes, mediante massa.  Fornecimento e instalação.</t>
  </si>
  <si>
    <t xml:space="preserve">  1263,88</t>
  </si>
  <si>
    <t>Janela basculante em ferro, medindo (150x150)cm, fixação de vidros, exclusive estes, mediante massa.  Fornecimento e instalação.</t>
  </si>
  <si>
    <t xml:space="preserve">  2822,00</t>
  </si>
  <si>
    <t>Janela basculante em ferro, medindo (150x200)cm, fixação de vidros, exclusive estes, mediante massa.  Fornecimento e instalação.</t>
  </si>
  <si>
    <t xml:space="preserve">  3764,59</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</si>
  <si>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</si>
  <si>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 xml:space="preserve">   762,88</t>
  </si>
  <si>
    <t>ES 05.25 Grades e Cercas</t>
  </si>
  <si>
    <t>Cerca em tubo de ferro galvanizado de 4" em módulos de (3,00x1,20)m, constituindo-se cada módulo por 2 montantes de 1,20m de altura e 2 travamentos horizontais com 3m.</t>
  </si>
  <si>
    <t xml:space="preserve">  1233,62</t>
  </si>
  <si>
    <t>Grade de ferro formada por barras de ferros chatos verticais de (1 1/2"x3/8") e barras horizontais de (2"x3/8"), com montantes de (1 1/2"x1 1/2") a cada 2m.  Fornecimento e instalação.</t>
  </si>
  <si>
    <t xml:space="preserve">   835,83</t>
  </si>
  <si>
    <t>Grade de ferro para proteção de janela ou aparelhos de ar condicionado, formado por barras quadradas de 3/8", chumbadas na alvenaria.  Fornecimento e instalação.</t>
  </si>
  <si>
    <t xml:space="preserve">   685,80</t>
  </si>
  <si>
    <t>Grade pantográfica de ferro para janelas ou portas, em perfis de 3/4" com altura até 2,20m correndo sobre canaletas com fecho para instalação de cadeado, inclusive este.  Fornecimento e instalação.</t>
  </si>
  <si>
    <t xml:space="preserve">   930,90</t>
  </si>
  <si>
    <t>Gradil em aço redondo de 1/2", espaçados de 15cm, montantes em aço redondo de 2" e 2 barras chatas de (2"x5/8") horizontais, tendo 2,50m de largura e 1,60m de altura, conforme projeto FPJ, inclusive pintura.  Fornecimento e instalação.</t>
  </si>
  <si>
    <t xml:space="preserve">  1653,18</t>
  </si>
  <si>
    <t>Gradil em barras de aço com diâmetro de 3/4", formando módulos de 2m, com 1,80m de altura, conforme projeto FPJ.  Fornecimento e instalação.</t>
  </si>
  <si>
    <t xml:space="preserve">  2100,90</t>
  </si>
  <si>
    <t>Gradil em barras de aço de 3/4", espaçadas de 12cm, montantes em barra quadrada de 2" e 2 barras chatas de (2"x1/2") horizontais, tudo em 2m de largura e 1,35m de altura.  Fornecimento e instalação, inclusive pinrtura.</t>
  </si>
  <si>
    <t xml:space="preserve">  1658,69</t>
  </si>
  <si>
    <t>Haste em barra de aço de 3/4", para fixação de gradil em muro.  Soldada em gradil e chumbada no muro, inclusive pintura.</t>
  </si>
  <si>
    <t>Gradil de ferro, altura de 0,85m, com montantes a cada 1,30m em barras verticais quadradas de (1"x1"), fixadas em blocos de concreto de (0,20x0,20x0,20)m, soldadas em 2 barras horizontais, superior e inferior, de (1 1/2"x3/8").  Fornecimento e instalação, inclusive pintura.</t>
  </si>
  <si>
    <t xml:space="preserve">   568,44</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</si>
  <si>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</si>
  <si>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 xml:space="preserve">   886,53</t>
  </si>
  <si>
    <t>Gradil de ferro, altura de 1,20m, em barras verticais quadradas de 5/8" e espaçadas de 12,50cm, soldadas em duas barras, superior e inferior de (1 1/2"x1/4"), montantes a cada 1,50m em barras de (1 1/2"x3/8").  Fornecimento e instalação, inclusive pintura.</t>
  </si>
  <si>
    <t xml:space="preserve">   638,84</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</si>
  <si>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</si>
  <si>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 xml:space="preserve">  1473,67</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</si>
  <si>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</si>
  <si>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 xml:space="preserve">   759,28</t>
  </si>
  <si>
    <t>Gradil de ferro em ferro confeccionado em barra redonda de 5/8", pintada com 1 demão de zarcão verde.  Fornecimento e instalação.</t>
  </si>
  <si>
    <t xml:space="preserve">   755,55</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</si>
  <si>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</si>
  <si>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 xml:space="preserve">   520,79</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</si>
  <si>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</si>
  <si>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 xml:space="preserve">  1171,88</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</si>
  <si>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</si>
  <si>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 xml:space="preserve">  9388,89</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</si>
  <si>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</si>
  <si>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 xml:space="preserve">  3249,06</t>
  </si>
  <si>
    <t>Gradil de ferro em módulo de 2,10m de comprimento com altura de 2,60m, barra redonda de 5/8", barra chata de (1 1/2"x1/4"), tubo de ferro galvanizado de 3", conforme projeto FPJ.  Fornecimento e instalação, inclusive pintura.</t>
  </si>
  <si>
    <t xml:space="preserve">  1617,59</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</si>
  <si>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</si>
  <si>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 xml:space="preserve">  3506,56</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</si>
  <si>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</si>
  <si>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 xml:space="preserve">  1356,10</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</si>
  <si>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</si>
  <si>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 xml:space="preserve">   729,71</t>
  </si>
  <si>
    <t>Gradil eletrofundido tipo Orsometal ou similar, na malha (65x132)mm e barra portante (25x2)mm, fio 5, montantes (2120x76x8)mm, parafusos, pintura eletrostática nas cores verde ou cinza; inclusive montagem.</t>
  </si>
  <si>
    <t xml:space="preserve">   429,10</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</si>
  <si>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</si>
  <si>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 xml:space="preserve">  1277,53</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</si>
  <si>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</si>
  <si>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 xml:space="preserve">   185,39</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</si>
  <si>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</si>
  <si>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 xml:space="preserve">  1972,86</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</si>
  <si>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</si>
  <si>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 xml:space="preserve">   848,24</t>
  </si>
  <si>
    <t>Tela para proteção em arame galvanizado nº 12, soldada em cantoneira de ferro em "L" de  (1 1/2"x1 1/2"x3/16"), fixada em alvenaria.  Fornecimento e instalação.</t>
  </si>
  <si>
    <t xml:space="preserve">   386,17</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</si>
  <si>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</si>
  <si>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 xml:space="preserve">  1155,45</t>
  </si>
  <si>
    <t>Recuperação de gradil, módulo de (2,40 x 2,20) m, considerando-se a substituição de partes das barras redondas de aço de 1 1/4", verticais inferiores, anueto, ponta de lança e pinha, decapagem e pintura do módulo.</t>
  </si>
  <si>
    <t xml:space="preserve">  2337,74</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</si>
  <si>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</si>
  <si>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 xml:space="preserve">  3078,98</t>
  </si>
  <si>
    <t>ES 05.27 Chapas de Aço</t>
  </si>
  <si>
    <t>Chapa de aço SAE 1006/10-LF, perfurada, furos redondos de 1,80mm, longitudinalmente, distância entre furos de 2,55mm (de centro), nas dimensões de (2000x1000x1,00)mm.  Fornecimento.</t>
  </si>
  <si>
    <t xml:space="preserve">   379,85</t>
  </si>
  <si>
    <t>Chapa de aço SAE 1006/10-LF, perfurada, furos redondos, de 6,35mm longitudinalmente, distância entre furos de 9,00mm (de centro), nas dimensões de (2000x1000x1,50)mm.  Fornecimento.</t>
  </si>
  <si>
    <t xml:space="preserve">   301,93</t>
  </si>
  <si>
    <t>ES 05.30 Corrimões e Guarda-Corpos</t>
  </si>
  <si>
    <t>Corrimão de tubo de ferro galvanizado com diâmetro de 1 1/4", preso por chumbadores a cada metro.  Fornecimento e instalação.</t>
  </si>
  <si>
    <t xml:space="preserve">   153,74</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</si>
  <si>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</si>
  <si>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 xml:space="preserve">   680,26</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</si>
  <si>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</si>
  <si>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 xml:space="preserve">   927,46</t>
  </si>
  <si>
    <t>Guarda-corpo de ferro galvanizado, com módulo de 2,20m de comprimento, com dois tubos de 2" na horizontal, pilaretes de concreto com seção (20x20)cm e 1m de altura, incluindo todos os materiais e pintura a óleo.  Fornecimento e instalação.</t>
  </si>
  <si>
    <t xml:space="preserve">   385,20</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</si>
  <si>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</si>
  <si>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 xml:space="preserve">   323,19</t>
  </si>
  <si>
    <t>Guarda-corpo de tubo de ferro galvanizado com dois montantes em tubo de 1", uma travessa superior em tubo de 2" e duas travessas inferiores em tubo de 1", em módulos de 2,20m de comprimento e 1m de altura, inclusive pintura a óleo.  Fornecimento e instalação.</t>
  </si>
  <si>
    <t xml:space="preserve">   387,68</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</si>
  <si>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</si>
  <si>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 xml:space="preserve">   385,36</t>
  </si>
  <si>
    <t>Guarda-corpo de tubos de aço galvanizado soldados, formando módulos de 2,20m de comprimento e 1m de altura, com 3 montantes de 2" de diâmetro chumbados no concreto, travessa superior de 2" e travessa inferior e intermediária de 1".  Fornecimento e instalação.</t>
  </si>
  <si>
    <t xml:space="preserve">   417,92</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</si>
  <si>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</si>
  <si>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 xml:space="preserve">  1782,60</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</si>
  <si>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</si>
  <si>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 xml:space="preserve">  2451,39</t>
  </si>
  <si>
    <t>ES 05.35 Escadas</t>
  </si>
  <si>
    <t>Escada em ferro de 3/4", com 3m de altura, considerando 10 degraus espaçadas de 30cm.  Fornecimento e instalação.</t>
  </si>
  <si>
    <t xml:space="preserve">   892,44</t>
  </si>
  <si>
    <t>Escada de marinheiro, com largura de 0,40m, executada em barras de (1 1/2"x1/4"), sendo os degraus em ferro redondo de 5/8".  Espaçados de 0,30cm.  Fornecimento e instalação.</t>
  </si>
  <si>
    <t xml:space="preserve">   339,70</t>
  </si>
  <si>
    <t>ES 05.99 Diversos</t>
  </si>
  <si>
    <t>Barra de ferro vertical de 1 1/4" com 1,50m de altura, fixadas em 2 barras horizontais de (2 1/2"x5/8") (exclusive estas), inclusive 1 ponta de lança e 4 anuetos.  Fornecimento e instalação.</t>
  </si>
  <si>
    <t xml:space="preserve">   628,51</t>
  </si>
  <si>
    <t>Estrutura de fixação de quadros constituído por barra chata de ferro de (2"x3/8").  Fornecimento e instalação.</t>
  </si>
  <si>
    <t xml:space="preserve">    35,54</t>
  </si>
  <si>
    <t>Estrutura de sustentação para gaiolas, em módulo de 1,80m com 2 barras quadradas de 1" em paralelo, com 2 montantes em tubo de ferro galvanizado de 3", sendo 0,50m livre e 0,20m enterrado, conforme projeto RIOZOO.  Fornecimento e instalação.</t>
  </si>
  <si>
    <t xml:space="preserve">   521,29</t>
  </si>
  <si>
    <t>Estrutura de sustentação para gaiolas, em módulo de 1,80m com 2 barras quadradas de 1" em paralelo, com 2 montantes em tubo de ferro galvanizado de 3", sendo 3m livres e 0,50m enterrado, conforme projeto RIOZOO.  Fornecimento e instalação.</t>
  </si>
  <si>
    <t xml:space="preserve">  1355,51</t>
  </si>
  <si>
    <t>Gaiola de (1,50x1,50x2)m montada em estrutura de cantoneira de ferro por (1 1/2"x1 1/2"x3/16"), conforme projeto RIOZOO.  Fornecimento e instalação.</t>
  </si>
  <si>
    <t xml:space="preserve">   731,03</t>
  </si>
  <si>
    <t>Gaveta em chapa de aço de 1/2" nas dimensões de altura de 10cm, largura de 20cm e comprimento de 30cm, conforme projeto RIOZOO.  Fornecimento e instalação.</t>
  </si>
  <si>
    <t xml:space="preserve">   441,87</t>
  </si>
  <si>
    <t>Grelha de ferro, fixada pelo interior da edificação, confeccionada em barra de (1/2"x1/4"), malha de (5x5)cm, com pintura eletrostática, na cor azul, com altura de 0,70m e largura de 2,40m.  Fornecimento e instalação.</t>
  </si>
  <si>
    <t xml:space="preserve">   967,24</t>
  </si>
  <si>
    <t>Pinha de ferro fundido com 35cm de altura, fixada em montante de ferro (exclusive este).  Fornecimento e instalação.</t>
  </si>
  <si>
    <t xml:space="preserve">   295,12</t>
  </si>
  <si>
    <t>Ponta de lança de ferro fundido com 12cm de altura, fixada em barra redonda de 1 1/4" (exclusive esta).  Fornecimento e instalação.</t>
  </si>
  <si>
    <t xml:space="preserve">    56,22</t>
  </si>
  <si>
    <t>Quadro de (2,05x2,05)m montado em cantoneira de ferro de (1 1/2"x3/16") e tela losangular galvanizada de 1 1/2", fio 8, fixação em plano horizontal.  Fornecimento e instalação.</t>
  </si>
  <si>
    <t xml:space="preserve">  2163,44</t>
  </si>
  <si>
    <t>Quadro de (2,05x2,05)m montado em cantoneira de ferro de (1 1/2"x3/16"), e tela losangular galvanizada de 1 1/2" (37,5x37,5)mm, fio 12, fixação em plano horizontal.  Fornecimento e instalação.</t>
  </si>
  <si>
    <t xml:space="preserve">  1570,06</t>
  </si>
  <si>
    <t>Quadro de (2,05x2,05)m montado em cantoneira de ferro de (1 1/2"x3/16"), barra chata de (1 1/2"x1/4") e tela losangular galvanizada de 1" (25x25)mm, fio 12, fixação em plano vertical.  Fornecimento e instalação.</t>
  </si>
  <si>
    <t xml:space="preserve">  1447,74</t>
  </si>
  <si>
    <t>Suporte para aparelho de ar condicionado de 1 a 2HP, em cantoneira de ferro de (1/4"x1 1/8").  Fornecimento e instalação.</t>
  </si>
  <si>
    <t xml:space="preserve">   525,28</t>
  </si>
  <si>
    <t>Tela em chapa de metal expandido, malha losangular de (8"x3"), em chapa de 3/16".  Fornecimento e instalação.</t>
  </si>
  <si>
    <t xml:space="preserve">   316,12</t>
  </si>
  <si>
    <t>Tela para proteção de janela, varanda e vãos com malha de 5cm x 5cm e fio 2mm, fixada na alvenaria através de gancho galvanizado de 8cm.  Fornecimento e colocação.</t>
  </si>
  <si>
    <t xml:space="preserve">    46,29</t>
  </si>
  <si>
    <t>ES 10 Esquadrias de Madeira</t>
  </si>
  <si>
    <t>ES 10.05 Aduelas, Marcos e Alizares</t>
  </si>
  <si>
    <t>Aduela de madeira aparelhada de (13 x 3)cm, com rebaixo.  Fornecimento e instalação.</t>
  </si>
  <si>
    <t xml:space="preserve">    64,99</t>
  </si>
  <si>
    <t>Aduela de madeira aparelhada de (14 x 3)cm, com rebaixo.  Fornecimento e instalação.</t>
  </si>
  <si>
    <t xml:space="preserve">    78,49</t>
  </si>
  <si>
    <t>Alizar de madeira aparelhada, de (5 x 2)cm.  Fornecimento e instalação.</t>
  </si>
  <si>
    <t xml:space="preserve">    13,87</t>
  </si>
  <si>
    <t>Marco de madeira aparelhada de (7 x 3)cm.  Fornecimento e instalação.</t>
  </si>
  <si>
    <t xml:space="preserve">    51,18</t>
  </si>
  <si>
    <t>ES 10.10 Portas e Portinholas de Compensado</t>
  </si>
  <si>
    <t>Porta em madeira maciça aparelhada, folheada nas duas faces com 3cm de espessura.  Fornecimento e instalação, exclusive fornecimento de ferragens, aduelas e alizares.</t>
  </si>
  <si>
    <t xml:space="preserve">   350,95</t>
  </si>
  <si>
    <t>Porta compensada, de (60x210x3)cm, folheada nas duas faces.  Fornecimento e instalação exclusive fornecimento de ferragems, aduela e alizares.</t>
  </si>
  <si>
    <t xml:space="preserve">   380,60</t>
  </si>
  <si>
    <t>Porta compensada, de (70x210)cm, folheada nas 2 faces.  Fornecimento e instalação exclusive fornecimento de ferragens, aduela e alizares.</t>
  </si>
  <si>
    <t>Porta compensada, de (100x210)cm, folheada nas 2 faces.  Fornecimento e instalação, exclusive fornecimento de ferragens, aduela e alizares.</t>
  </si>
  <si>
    <t xml:space="preserve">   495,88</t>
  </si>
  <si>
    <t>Porta compensada, de (60 x 210 x 3)cm, folheada nas 2 faces, inclusive guarnição, sendo a aduela de (13 x 3)cm e alizares de (5 x 2)cm.  Fornecimento e instalação, exclusive fornecimento das ferragens.</t>
  </si>
  <si>
    <t xml:space="preserve">   814,64</t>
  </si>
  <si>
    <t>Porta compensada, de (70 x 210 x 3)cm, folheada nas 2 faces, inclusive guarnição, sendo a aduela de (13 x 3)cm e alizares de (5 x 2)cm.  Fornecimento e instalação, exclusive fornecimento de ferragens.</t>
  </si>
  <si>
    <t xml:space="preserve">   865,98</t>
  </si>
  <si>
    <t>Porta compensada, de (80 x 210 x 3)cm, folheada nas 2 faces, inclusive guarnição, sendo a aduela de (13 x 3)cm e alizares de (5 x 2)cm.  Fornecimento e instalação, exclusive fornecimento de ferragens.</t>
  </si>
  <si>
    <t xml:space="preserve">   893,41</t>
  </si>
  <si>
    <t>Porta compensada, revestida com fórmica de espessura de 1mm, de (80 x 210)cm, marco (7 x 3)cm.  Fornecimento e instalação, exclusive fornecimento de ferragens.</t>
  </si>
  <si>
    <t xml:space="preserve">   971,91</t>
  </si>
  <si>
    <t>Porta compensada, revestida com fórmica de espessura de 1mm, de (120 x 210)cm, marco (7 x 3)cm.  Fornecimento e instalação, exclusive o fornecimento de ferragens.</t>
  </si>
  <si>
    <t xml:space="preserve">  1447,36</t>
  </si>
  <si>
    <t>Porta lisa de fibra de madeira prensada tipo Duradoor ou similar, de (70x210)cm para acabamento.  Fornecimento e instalação, exclusive fornecimento de ferragens, aduela e alizares.</t>
  </si>
  <si>
    <t xml:space="preserve">   304,62</t>
  </si>
  <si>
    <t>Porta lisa de fibra de madeira prensada tipo Duradoor ou similar, de (80x210)cm, para acabamento.  Fornecimento e instalação, exclusive fornecimento de ferragens, aduela e alizares.</t>
  </si>
  <si>
    <t xml:space="preserve">   321,06</t>
  </si>
  <si>
    <t>Porta compensada, de (120 x 210 x 3)cm, em 2 folhas, inclusive guarnição, sendo a aduela de (13 x 3)cm, alizares de (5 x 2)cm.  Fornecimento e instalação, exclusive fornecimento de ferragens.</t>
  </si>
  <si>
    <t xml:space="preserve">  1354,08</t>
  </si>
  <si>
    <t>Porta compensada, de (140 x 210 x 3)cm, em 2 folhas, inclusive guarnição, sendo a  aduela (13 x 3)cm e alizares de  (5 x 2)cm.  Fornecimento e instalação, exclusive fornecimento de ferragens.</t>
  </si>
  <si>
    <t xml:space="preserve">  1295,93</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</si>
  <si>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</si>
  <si>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 xml:space="preserve">   758,78</t>
  </si>
  <si>
    <t>Porta de correr compensada, de (80 x 210 x 3)cm, pendurada em roldanas, correndo dentro do trilho oco, guiada por canaleta embutida no piso com marco de (7 x 3)cm.  Fornecimento e instalação, exclusive fornecimento de ferragens, do trilho e das roldanas.</t>
  </si>
  <si>
    <t xml:space="preserve">   663,12</t>
  </si>
  <si>
    <t>Porta de serviço, de (70x210)cm, com almofada na parte inferior e acima, veneziana e caixilho para vidro com postigo.  Fornecimento e instalação, exclusive fornecimento de ferragens, marcos e alizares.</t>
  </si>
  <si>
    <t xml:space="preserve">   407,32</t>
  </si>
  <si>
    <t>Porta de serviço, de (80x210x3)cm, com almofada na parte inferior e acima, veneziana e caixilho para vidro com postigo.  Fornecimento e instalação, exclusive fornecimento de ferragens, marcos e alizares.</t>
  </si>
  <si>
    <t xml:space="preserve">   424,74</t>
  </si>
  <si>
    <t>Portinhola em chapa de madeira compensada, de 20mm, para fechamento de quadros de luz ou armários, inclusive guarnição, exclusive ferragens.</t>
  </si>
  <si>
    <t xml:space="preserve">   436,25</t>
  </si>
  <si>
    <t>ES 10.15 Portas em Madeira Maciça</t>
  </si>
  <si>
    <t>Porta mexicana, de (70 x 210 x 3)cm, inclusive guarnição, sendo a aduela de (13 x 3)cm e alizares de (5 x 2)cm.  Fornecimento e instalação, exclusive fornecimento das ferragens.</t>
  </si>
  <si>
    <t xml:space="preserve">  1809,10</t>
  </si>
  <si>
    <t>Porta mexicana, de (80 x 210 x 3)cm, inclusive guarnição, sendo a aduela de (13 x 3)cm e alizares de (5 x 2)cm.  Fornecimento e instalação, exclusive fornecimento das ferragens.</t>
  </si>
  <si>
    <t xml:space="preserve">  1810,25</t>
  </si>
  <si>
    <t>Porta com painel de veneziana, de (70x210)cm.  Fornecimento e instalação, exclusive fornecimento de ferragens, aduela e alizares.</t>
  </si>
  <si>
    <t xml:space="preserve">   871,56</t>
  </si>
  <si>
    <t>Porta com painel de veneziana, de (70 x 210 x 3)cm, inclusive guarnição, sendo a aduela de (13 x 3)cm e alizares de (5 x 2)cm.  Fornecimento e instalação, exclusive fornecimento de ferragens.</t>
  </si>
  <si>
    <t xml:space="preserve">  1293,08</t>
  </si>
  <si>
    <t>Porta com painel de veneziana, de (70 x 210 x 3)cm, inclusive guarnição, sendo a aduela de (14 x 3)cm e alizares de (5 x 2)cm.  Fornecimento e instalação, exclusive fornecimento de ferragens.</t>
  </si>
  <si>
    <t xml:space="preserve">  1356,94</t>
  </si>
  <si>
    <t>Porta com painel de veneziana, para PC, de (300 x 200 x 3)cm, em 4 folhas guarnição de marco, de (7 x 3)cm.  Fornecimento e instalação, exclusive fornecimento de ferragens.</t>
  </si>
  <si>
    <t xml:space="preserve">  4201,74</t>
  </si>
  <si>
    <t>ES 10.20 Janelas</t>
  </si>
  <si>
    <t>Janela basculante em madeira, medindo: (0,80 x 1,45)m, com 3 folhas, com acabamento para pintura.  Exclusive pintura, vidro e ferragem.  Fornecimento e instalação.</t>
  </si>
  <si>
    <t xml:space="preserve">  2726,37</t>
  </si>
  <si>
    <t>Janela de correr em madeira medindo: (110 x 140)cm, com 2 folhas, inclusive guarnição.  Fornecimento e instalação, exclusive fornecimento de ferragens.</t>
  </si>
  <si>
    <t xml:space="preserve">  1127,78</t>
  </si>
  <si>
    <t>Janela de correr em madeira, medindo: (150 x 150 x 3,5)cm, com 2 folhas, para vidro, com bandeira em caixilho de vidro, inclusive guarnição.  Fornecimento e instalação, exclusive fornecimento de ferragens.</t>
  </si>
  <si>
    <t xml:space="preserve">  4671,42</t>
  </si>
  <si>
    <t>Janela de correr em madeira, medindo: (150 x 150 x 3,5)cm, com 2 folhas, para vidro, com bandeira em caixilho de vidro, inclusive guarnição, sendo a aduela de (13 x 3)cm, e alizares de (5 x 2)cm.  Fornecimento e coloção, exclusive fornecimento de ferragens.</t>
  </si>
  <si>
    <t xml:space="preserve">  4668,94</t>
  </si>
  <si>
    <t>Janela de madeira medindo: (300 x 200)cm, tipo caixilho para vidro, bandeira em veneziana, com 2 folhas de correr, inclusive guarnição, com acabamento para pintura.  Exclusive pintura, vidro e ferragem.  Fornecimento e instalação.</t>
  </si>
  <si>
    <t xml:space="preserve">  9409,91</t>
  </si>
  <si>
    <t>Janela de correr em madeira, medindo: (210 x 140)cm, com 4 folhas, inclusive guarnição.  Fornecimento e instalação, exclusive fornecimento de ferragens.</t>
  </si>
  <si>
    <t xml:space="preserve">  4842,98</t>
  </si>
  <si>
    <t>Janela guilhotina em madeira, medindo: (150 x 150 x 3)cm, com 2 folhas, inclusive guarnição com marco duplo, em caixilho para vidro, presos em borboletas.  Fornecimento e instalação, exclusive fornecimento de ferragem.</t>
  </si>
  <si>
    <t xml:space="preserve">  4363,26</t>
  </si>
  <si>
    <t>Janela guilhotina de madeira maciça medindo: (150 x 150 x 3,5)cm, com 2 folhas, em caixilho para vidro, marco duplo, com caixas para contra pesos.  Fornecimento e instalação, exclusive fornecimento de ferragens.</t>
  </si>
  <si>
    <t xml:space="preserve">  4413,18</t>
  </si>
  <si>
    <t>Janela veneziana em madeira, medindo: (100 x 100 x 3)cm, tipo VVP, vidro e postigo em 2 folhas, inclusive guarnição com marco de (7 x 3)cm e alizar(5 x 2)cm.  Exclusive fornecimento de ferragem.  Fornecimento e instalação.</t>
  </si>
  <si>
    <t xml:space="preserve">  1742,73</t>
  </si>
  <si>
    <t>Janela veneziana em madeira, medindo: (120 x 150 x 3)cm, tipo VVP, vidro e postigo em 2 folhas, inclusive guarnição com marco de (7 x 3)cm e alizar (5 x 2)cm.  Exclusive fornecimento de ferragem.  Fornecimento e instalação.</t>
  </si>
  <si>
    <t xml:space="preserve">  1792,84</t>
  </si>
  <si>
    <t>Janela em veneziana de madeira medindo: (230 x 80)cm, com 2 folhas de correr, inclusive guarnição, com acabamento para pintura.  Exclusive pintura, vidro e ferragem.  Fornecimento e instalação.</t>
  </si>
  <si>
    <t xml:space="preserve">  1823,69</t>
  </si>
  <si>
    <t>ES 10.25 Peças de Madeira</t>
  </si>
  <si>
    <t>Compensado - chapa de madeira compensada, de 6mm de espessura medindo: (2,20 x 1,60)m.  Fornecimento.</t>
  </si>
  <si>
    <t xml:space="preserve">    24,84</t>
  </si>
  <si>
    <t>Compensado - chapa de madeira compensada, de 8mm de espessura, medindo: (2,20 x 1,60)m.  Fornecimento.</t>
  </si>
  <si>
    <t xml:space="preserve">    34,51</t>
  </si>
  <si>
    <t>Compensado - chapa de madeira compensada, de 15mm de espessra, medindo: (2,20 x 1,60)m.  Fornecimento.</t>
  </si>
  <si>
    <t xml:space="preserve">    51,11</t>
  </si>
  <si>
    <t>Compensado - chapa de madeira compensada, de 20mm de espessura, medindo: (2,20 x 1,60m).  Fornecimento.</t>
  </si>
  <si>
    <t xml:space="preserve">    86,51</t>
  </si>
  <si>
    <t>Compensado - chapa de madeira compensada, de 25mm de espessura, medindo: (2,20 x 1,60)m.  Fornecimento.</t>
  </si>
  <si>
    <t xml:space="preserve">   121,51</t>
  </si>
  <si>
    <t>Compensado naval de 10mm (chapa de 2,20x1,10)m.  Fornecimento.</t>
  </si>
  <si>
    <t>Compensado naval de 14mm (chapa de 2,20x1,10)m.  Fornecimento.</t>
  </si>
  <si>
    <t xml:space="preserve">    64,33</t>
  </si>
  <si>
    <t>Madeira de reflorestamento, em tora, até 6m de comprimento, diâmetro de 12cm - Fornecimento.</t>
  </si>
  <si>
    <t xml:space="preserve">     9,71</t>
  </si>
  <si>
    <t>Madeira de reflorestamento, em tora, até 10m de comprimento, com diâmetro de 15cm - Fornecimento.</t>
  </si>
  <si>
    <t xml:space="preserve">    12,10</t>
  </si>
  <si>
    <t>Madeira de reflorestamento, em tora, auto clavada, até 10m de comprimento, com diâmetro de 15cm - Fornecimento.</t>
  </si>
  <si>
    <t xml:space="preserve">    49,94</t>
  </si>
  <si>
    <t>Madeira de reflorestamento, em tora, até 10m de comprimento, com diâmetro de 25cm - Fornecimento.</t>
  </si>
  <si>
    <t xml:space="preserve">    36,30</t>
  </si>
  <si>
    <t>Peça em madeira aparelhada, de (5 x 2,5)cm.  Fornecimento.</t>
  </si>
  <si>
    <t>Peça (pranchão) em madeira serrada, de (2"x8").  Fornecimento.</t>
  </si>
  <si>
    <t xml:space="preserve">    45,60</t>
  </si>
  <si>
    <t>Peça em madeira aparelhada, de (1,5 x 5)cm.  Fornecimento.</t>
  </si>
  <si>
    <t>Peça em madeira serrada, de (7,5cm x 7,5cm / 3" x 3").  Fornecimento.</t>
  </si>
  <si>
    <t xml:space="preserve">     3,58</t>
  </si>
  <si>
    <t>Peça em madeira serrada, de (7,5cm x 11,25cm / 3" x 4 1/2").  Fornecimento.</t>
  </si>
  <si>
    <t xml:space="preserve">    39,90</t>
  </si>
  <si>
    <t>Peça em madeira serrada, seção (7,5cm x 15cm / 3" x 6").  Fornecimento.</t>
  </si>
  <si>
    <t xml:space="preserve">    40,80</t>
  </si>
  <si>
    <t>Peça de madeira serrada, de (7,5 x 15)cm.  Fornecimento.</t>
  </si>
  <si>
    <t>ES 10.30 Prateleiras</t>
  </si>
  <si>
    <t>Prateleira em chapa compensado de 20mm de espessura, com largura de 40cm, encabeçada com sarrafo aparelhado de (2 x 2)cm, sobre cantoneiras de ferro.  Fornecimento e instalação.</t>
  </si>
  <si>
    <t xml:space="preserve">   118,09</t>
  </si>
  <si>
    <t>Prateleira em compensado, com espessura 2cm, largura 40cm, revestida em fórmica nas 2 faces e espessura, sobre cantoneira de ferro.</t>
  </si>
  <si>
    <t xml:space="preserve">   280,21</t>
  </si>
  <si>
    <t>Prateleira em chapa de compensado de 20mm de espessura, com largura de 50cm, encabeçada com sarrafo aparelhado de (2 x 2)cm, sobre cantoneiras de ferro.  Fornecimento e instalação.</t>
  </si>
  <si>
    <t xml:space="preserve">   129,89</t>
  </si>
  <si>
    <t>Prateleira em compensado, com espessura 2cm, largura 50cm, revestida em fórmica nas 2 faces e espessura, sobre cantoneira de chapa de ferro com abas iguais de 1"x1/8".</t>
  </si>
  <si>
    <t xml:space="preserve">   223,67</t>
  </si>
  <si>
    <t>Prateleira em chapa de compensado de 20mm de espessura, com largura de 60cm, encabeçada com sarrafo aparelhado de (2 x 2)cm, sobre cantoneiras de ferro.  Fornecimento e instalação.</t>
  </si>
  <si>
    <t xml:space="preserve">   142,09</t>
  </si>
  <si>
    <t>Prateleira em compensado, com espessura 2cm, largura 60cm, revestida em fórmica nas 2 faces e espessura, sobre cantoneira de ferro.</t>
  </si>
  <si>
    <t xml:space="preserve">   258,43</t>
  </si>
  <si>
    <t>Prateleira em compensado, com espessura 2cm, largura 60cm, revestida em fórmica nas 2 faces e espessura, sobre cantoneira de chapa de ferro com abas iguais de 1"x1/8".</t>
  </si>
  <si>
    <t xml:space="preserve">   254,17</t>
  </si>
  <si>
    <t>ES 10.35 Quadros</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</si>
  <si>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</si>
  <si>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 xml:space="preserve">  3513,88</t>
  </si>
  <si>
    <t>Quadro mural em compensado, de 10mm, inclusive moldura de madeira aparelhada.  Fornecimento e instalação.</t>
  </si>
  <si>
    <t xml:space="preserve">   311,35</t>
  </si>
  <si>
    <t>Quadro mural de Celotex ou similar com flanelógrafo, medindo: (5,85x1,20)m, moldura de madeira aparelhada envernizada.  Fornecimento e instalação.</t>
  </si>
  <si>
    <t xml:space="preserve">  2004,20</t>
  </si>
  <si>
    <t>ES 10.99 Diversos</t>
  </si>
  <si>
    <t>Balcão basculável em compensado naval de 10mm, com acabamento de fórmica, medindo: (1,50x0,30)m.  Fornecimento e instalação.</t>
  </si>
  <si>
    <t xml:space="preserve">  1397,58</t>
  </si>
  <si>
    <t>Barra em madeira maciça, de (20 x 2,5)cm, aparelhada em uma face e nos topos, para proteção de paredes de salas de aula.  Fornecimento e instalação.</t>
  </si>
  <si>
    <t xml:space="preserve">    62,46</t>
  </si>
  <si>
    <t>Caixilho fixo, em madeira maciça aparelhada, modulado, com 3cm de espessura, para aplicação de vidro, exclusive a guarnição.  Fornecimento e instalação.</t>
  </si>
  <si>
    <t xml:space="preserve">   287,51</t>
  </si>
  <si>
    <t>Caixilho fixo, em madeira maciça aparelhada, modulado com 3cm de espessura, em venezianas, exclusive a guarnição.  Fornecimento e instalação.</t>
  </si>
  <si>
    <t xml:space="preserve">   460,32</t>
  </si>
  <si>
    <t>Cerca de sarrafos verticais em madeira maciça aparelhada, (1,5 x 4)cm e 120cm de altura, pregados sobre sarrafos horizontais de (5 x 5)cm, apoiados sobre montantes de (7,5 x 7,5)cm, espaçados de 2m.  Fornecimento e instalação.</t>
  </si>
  <si>
    <t xml:space="preserve">   369,49</t>
  </si>
  <si>
    <t>Cerca divisória em madeira de reflorestamento, tratada, com Pentox ou similar, módulo de 12,30, com diâmetro de 0,15m, altura variável de 1m a 1,50m livre, 1m enterrado, espaçados de 1,35m com 5 fios corridos de arame galvanizado nº 12 (módulo).</t>
  </si>
  <si>
    <t xml:space="preserve">  2409,23</t>
  </si>
  <si>
    <t>Corrimão de madeira aparelhada e envernizada, nas dimensões (5 X 2,50)cm, fixado em parede por grampos metálicos. Fornecimento e instalação.</t>
  </si>
  <si>
    <t xml:space="preserve">    98,49</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</si>
  <si>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</si>
  <si>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 xml:space="preserve">  2478,57</t>
  </si>
  <si>
    <t>Deck em madeira aparelhada, com assoalho de (20 x 2)cm, vigas longitudinais de (7,5 x 15)cm, transversais de (10 x 15)cm, guarda-corpo composto de peças de (15 x 15)cm e (20 x 2,5)cm, conforme projeto.  Fornecimento e instalação.</t>
  </si>
  <si>
    <t xml:space="preserve">   581,91</t>
  </si>
  <si>
    <t>Esquadrias, armários, bancas e balcões de madeira com revestimento em laminado melamínico texturizado, com espessura 1,3mm.  Fornecimento e instalação.</t>
  </si>
  <si>
    <t xml:space="preserve">  2920,21</t>
  </si>
  <si>
    <t>Estrado em madeira serrada, formado por ripas com intervalo de 2,5cm e apoiados em travessas de (7,5 x 7,5)cm espaçadas em 10cm, fixadas com parafusos de latão de 1 1/2".  Fornecimento e instalação.</t>
  </si>
  <si>
    <t xml:space="preserve">   272,56</t>
  </si>
  <si>
    <t>Estrutura treliçada para fixação de luminárias, conforme projeto RIO-URBE.  Fornecimento e instalação.</t>
  </si>
  <si>
    <t xml:space="preserve">   335,00</t>
  </si>
  <si>
    <t>Frisos em madeira aparelhada, de (3 x 1,5)cm, boleado.  Fornecimento e instalação.</t>
  </si>
  <si>
    <t xml:space="preserve">    50,04</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</si>
  <si>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</si>
  <si>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 xml:space="preserve">   210,70</t>
  </si>
  <si>
    <t>Ninho para passarinho em madeira serrada, conforme projeto RIOZOO.  Fornecimento e instalação.</t>
  </si>
  <si>
    <t xml:space="preserve">   297,59</t>
  </si>
  <si>
    <t>Porta acústica Somax ou similar, 46db referência PS2, nas dimensões de (1800x2100)mm, inclusive fechadura com maçaneta, cilindro e marco removível.  Fornecimento e instalação.</t>
  </si>
  <si>
    <t xml:space="preserve"> 14086,00</t>
  </si>
  <si>
    <t>Porta acústica Somax ou similar, 56db referência PS1, nas dimensões de (1600x2100)mm, inclusive ferragens anti-pânico e marco removível.  Fornecimento e instalação.</t>
  </si>
  <si>
    <t>101446,00</t>
  </si>
  <si>
    <t>Porta acústica Somax ou similar, 56db referência PS3 e PS4, nas dimensões de (2000x2100)mm, inclusive ferragens anti-pânico e marco removível.  Fornecimento e instalação.</t>
  </si>
  <si>
    <t>117000,00</t>
  </si>
  <si>
    <t>ES 15 Esquadrias de Alumínio</t>
  </si>
  <si>
    <t>ES 15.05 Portas</t>
  </si>
  <si>
    <t>Porta de alumínio anodizado, medindo: (0,80x2,10)m, tendo 1 contra-pinázio dividindo a esquadria em 2 vazios para vidro, em perfis série 25.  Fornecimento e instalação, exclusive fechaduras.</t>
  </si>
  <si>
    <t xml:space="preserve">  1685,50</t>
  </si>
  <si>
    <t>Porta de alumínio anodizado, medindo: (1,50x2,10)m, em 2 folhas de abrir, tendo 1 contra-pinázio dividindo a esquadria em 2 vazios para vidro, em perfis série 25.  Fornecimento e instalaçãoo, exclusive fechadura.</t>
  </si>
  <si>
    <t xml:space="preserve">   728,92</t>
  </si>
  <si>
    <t>Porta de alumínio anodizado natural, perfil série 25, em veneziana.  Fornecimento e instalação.</t>
  </si>
  <si>
    <t xml:space="preserve">  1386,00</t>
  </si>
  <si>
    <t>Porta de correr em alumínio, em perfis série 30, com marco.  Fornecimento e instalação, exclusive fechadura.</t>
  </si>
  <si>
    <t xml:space="preserve">   808,20</t>
  </si>
  <si>
    <t>ES 15.10 Janelas</t>
  </si>
  <si>
    <t>Janela de alumínio anodizado, tipo projetante medindo: (0,60x0,90)m, com 1 painel projetante, provida de haste de comando, em perfis série 25.  Fornecimento e instalação.</t>
  </si>
  <si>
    <t xml:space="preserve">   727,30</t>
  </si>
  <si>
    <t>Janela de alumínio anodizado, fosco, tipo Maxim-Air ou similar, série 25, com 50cm de altura, em 4 módulos de 1m cada, com parte inferior fixa.  Fornecimento e instalação.</t>
  </si>
  <si>
    <t xml:space="preserve">  2634,90</t>
  </si>
  <si>
    <t>Janela de alumínio anodizado, fosco, tipo Maxim-Air ou similar, série 25, com 90cm de altura, em 4 módulos de 1m cada, com parte inferior fixa.  Fornecimento e instalação.</t>
  </si>
  <si>
    <t xml:space="preserve">  2694,50</t>
  </si>
  <si>
    <t>Janela de alumínio anodizado, natural fosco, em perfis extrutados, liga ASTM 6063, dureza T5, medindo: (9,50x1,75)m, conforme projeto Sambódromo.  Fornecimento e instalação.</t>
  </si>
  <si>
    <t xml:space="preserve">   639,01</t>
  </si>
  <si>
    <t>Janela projetante de alumínio anodizado, tipo maxim-air, em perfis série 25, com 1painel deslizante-projetante.  Fornecimento e instalação.</t>
  </si>
  <si>
    <t xml:space="preserve">   376,36</t>
  </si>
  <si>
    <t>Janela de correr de alumínio anodizado, em perfis série 28, com 2 folhas de correr.  Fornecimento e instalação.</t>
  </si>
  <si>
    <t xml:space="preserve">   931,28</t>
  </si>
  <si>
    <t>Janela de correr de alumínio anodizado, em perfis série 28, com 2 folhas de correr e bandeira de 0,50m com 2 painéis basculantes.  Fornecimento e instalação.</t>
  </si>
  <si>
    <t xml:space="preserve">   327,28</t>
  </si>
  <si>
    <t>Janela basculante em alumínio anodizado, perfis Série 28, com 1 ordem e báscula inferior fixa.  Fornecimento e instalação.</t>
  </si>
  <si>
    <t xml:space="preserve">  1333,50</t>
  </si>
  <si>
    <t>Janela basculante em alumínio anodizado, perfis Série 28, com 2 ordens e báscula inferior fixa.  Fornecimento e instalação.</t>
  </si>
  <si>
    <t>Janela de correr de alumínio anodizado, em perfis série 28, com 2 folhas fixas e 2 folhas de correr.  Fornecimento e instalação.</t>
  </si>
  <si>
    <t xml:space="preserve">   714,06</t>
  </si>
  <si>
    <t>Janela de correr de alumínio anodizado, em perfis série 28, com 2 folhas fixas, 2 folhas de correr e bandeira de 0,50m com 2 painéis basculantes.  Fornecimento e instalação.</t>
  </si>
  <si>
    <t xml:space="preserve">   530,18</t>
  </si>
  <si>
    <t>Janela fixa em alumínio anodizado, perfil extrudado, série especial, com espessura mínima de camada anódica de 20 micra, na cor preta, com duas folha tipo veneziana, medindo: (1,70x0,40)m, com ferragens e gaxetas de primeira qualidade.  Fornecimento e instalação.</t>
  </si>
  <si>
    <t xml:space="preserve">  1082,66</t>
  </si>
  <si>
    <t>Janela fixa em alumínio anodizado, perfil extrudado, série especial, com espessura mínima de camada anódica de 20 micra, na cor preta, folha tipo veneziana, medindo: (1,95x0,60)m, com ferragens e gaxetas de primeira qualidade.  Fornecimento e instalação.</t>
  </si>
  <si>
    <t xml:space="preserve">   981,99</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</si>
  <si>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</si>
  <si>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 xml:space="preserve">  3011,33</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</si>
  <si>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</si>
  <si>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 xml:space="preserve">  3259,30</t>
  </si>
  <si>
    <t>ES 15.99 Diversos</t>
  </si>
  <si>
    <t>Bate-macas de alumínio para proteção das portas, constituído em chapas de alumínio, fixada por meio de rebites.</t>
  </si>
  <si>
    <t xml:space="preserve">    95,85</t>
  </si>
  <si>
    <t>Caixilho fixo, de alumínio anodizado em veneziana para vidro, perfil série 25.  Fornecimento e instalação.</t>
  </si>
  <si>
    <t xml:space="preserve">  2054,90</t>
  </si>
  <si>
    <t>Guichê em alumínio, tipo guilhotina, com (1,00x1,00)m.  Fornecimento e instalação.</t>
  </si>
  <si>
    <t xml:space="preserve">   668,74</t>
  </si>
  <si>
    <t>Proteção de arestas de parede em cantoneira de alumínio de (1 1/2"x1/8"), fixado com parafuso de ferro cromado e buchas de plástico.  Fornecimento e instalação.</t>
  </si>
  <si>
    <t xml:space="preserve">    53,28</t>
  </si>
  <si>
    <t>ES 20 Esquadrias de Aço Laminado</t>
  </si>
  <si>
    <t>ES 20.05 Portas de Aço Laminado</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</si>
  <si>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</si>
  <si>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 xml:space="preserve">  2727,63</t>
  </si>
  <si>
    <t>Porta de abrir de aço laminado a frio com adição de cobre (Aço-Cor),  tipo Veneziana, pintada com tinta primer, com altura e largura aproximada de (0,80x2,10)m,  inclusive fechadura de cilindro e dobradiças.   Fornecimento e instalação.</t>
  </si>
  <si>
    <t xml:space="preserve">   446,06</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</si>
  <si>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</si>
  <si>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 xml:space="preserve">   523,96</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</si>
  <si>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</si>
  <si>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 xml:space="preserve">   478,72</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</si>
  <si>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</si>
  <si>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 xml:space="preserve">   629,04</t>
  </si>
  <si>
    <t>Porta de abrir em aço laminado a frio com adição de cobre (aço-Cor), em duas folhas, com divisões horizontais, pintada com tinta primer, com altura e largura aproximadamente de (1,40x2,10)m, inclusive fechadura de cilindro e dobradiças.  Fornecimento e instalação.</t>
  </si>
  <si>
    <t xml:space="preserve">   961,87</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</si>
  <si>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</si>
  <si>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 xml:space="preserve">  1293,29</t>
  </si>
  <si>
    <t>Porta de abrir em aço laminado a frio com adição de cobre (Aço-Cor), tipo veneziana, pintada com tinta primer, com altura e largura aproximadas de (0,60x2,10)m,  inclusive fechadura de cilindro e dobradiças.  Fornecimento e instalação.</t>
  </si>
  <si>
    <t xml:space="preserve">   496,84</t>
  </si>
  <si>
    <t>Porta de abrir em aço laminado a frio com adição de cobre (Aço-Cor), tipo veneziana, pintada com tinta primer, com altura e largura aproximadas de (0,70x2,10)m,  inclusive fechadura de cilindro e dobradiças.  Fornecimento e instalação.</t>
  </si>
  <si>
    <t xml:space="preserve">   446,02</t>
  </si>
  <si>
    <t>ES 20.10 Janelas de Aço Laminado</t>
  </si>
  <si>
    <t>Janela basculante de aço laminado a frio com adição de cobre, de 1 seção com 1 báscula, medindo: (0,40x0,60)m, pré-pintada, completa, com 2 quadros fixos, sendo 1 superior e 1 inferior.  Fixação de vidros, exclusive estes, mediante massa.   Fornecimento e instalação.</t>
  </si>
  <si>
    <t xml:space="preserve">   132,41</t>
  </si>
  <si>
    <t>Janela basculante de aço laminado a frio com adição de cobre, de 1 seção com 2 básculas, medindo: (0,60x0,60)m, pré-pintada, completa, com 2 quadros fixos, sendo 1 superior e 1 inferior.  Fixação de vidros, exclusive estes, mediante massa.   Fornecimento e instalação.</t>
  </si>
  <si>
    <t xml:space="preserve">   173,77</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</si>
  <si>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</si>
  <si>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 xml:space="preserve">   196,20</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</si>
  <si>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</si>
  <si>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 xml:space="preserve">   204,71</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</si>
  <si>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</si>
  <si>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 xml:space="preserve">   223,08</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</si>
  <si>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</si>
  <si>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 xml:space="preserve">   312,46</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</si>
  <si>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</si>
  <si>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 xml:space="preserve">   218,52</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</si>
  <si>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</si>
  <si>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 xml:space="preserve">   247,62</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</si>
  <si>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</si>
  <si>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 xml:space="preserve">   239,83</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</si>
  <si>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</si>
  <si>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 xml:space="preserve">   218,34</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</si>
  <si>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</si>
  <si>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 xml:space="preserve">   313,94</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</si>
  <si>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</si>
  <si>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 xml:space="preserve">   359,29</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</si>
  <si>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</si>
  <si>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 xml:space="preserve">   447,92</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</si>
  <si>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</si>
  <si>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 xml:space="preserve">   450,01</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</si>
  <si>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</si>
  <si>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 xml:space="preserve">   637,97</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</si>
  <si>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</si>
  <si>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 xml:space="preserve">   498,13</t>
  </si>
  <si>
    <t>Janela de correr de aço laminado a frio com adição de cobre, Maxim-Ar, medindo: (0,60x0,40x0,05)m, com baguete externo, com grade elo, pré-pintada, referência 6541303-5, modelo JMGE, inclusive ferragens, Sasazaki ou similar.  Fornecimento e instalação.</t>
  </si>
  <si>
    <t xml:space="preserve">   195,72</t>
  </si>
  <si>
    <t>Janela de correr de aço laminado a frio com adição de cobre, Maxim-Ar, medindo: (0,60x0,60x0,05)cm, com massa externa quadriculada, grade, pré-pintada, referência 6541723-5, modelo JMQGQ, inclusive ferragens, Sasazaki ou similar.   Fornecimento e instalação.</t>
  </si>
  <si>
    <t xml:space="preserve">   283,34</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</si>
  <si>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</si>
  <si>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 xml:space="preserve">   339,68</t>
  </si>
  <si>
    <t>Janela de aço laminado a frio com adição de cobre, Maxim-Ar, medindo: (1,00x0,60x0,05)m, com massa externa quadriculada, com grade, pré-pintada, referência 6541743-0, modelo JMQGQ, inclusive ferragens, Sasazaki ou similar.  Fornecimento e instalação.</t>
  </si>
  <si>
    <t xml:space="preserve">   321,65</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</si>
  <si>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</si>
  <si>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 xml:space="preserve">   400,64</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</si>
  <si>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</si>
  <si>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 xml:space="preserve">   487,97</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</si>
  <si>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</si>
  <si>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 xml:space="preserve">   490,96</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</si>
  <si>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</si>
  <si>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 xml:space="preserve">   689,96</t>
  </si>
  <si>
    <t>Janela de correr de aço laminado a frio com adição de cobre, Maxim-Ar, medindo: (1,40x6,00)m, com grade, pré-pintada, referência 6541363-9, modelo JMGE, inclusive ferragens, Sasazaki ou similar.   Exclusive os vidros.  Fornecimento e instalação.</t>
  </si>
  <si>
    <t xml:space="preserve">   439,75</t>
  </si>
  <si>
    <t>Janela de aço laminado a frio com adição de cobre, Maxim-Ar, medindo: (0,40x0,60)m, quadriculada com grade interna, referência 6541703-0, modelo JMQGQ, Sasazaki ou similar. Exclusive os vidros.  Fornecimento e instalação.</t>
  </si>
  <si>
    <t xml:space="preserve">   471,44</t>
  </si>
  <si>
    <t>Janela de aço laminado a frio com adição de cobre, medindo: (0,60x1,20)m, referência 6541753-7, modelo JMQGQ, Sasazaki ou similar. Exclusive os vidros.  Fornecimento e instalação.</t>
  </si>
  <si>
    <t xml:space="preserve">   698,62</t>
  </si>
  <si>
    <t>Janela de aço laminado a frio com adição de cobre, com bandeira projetante, medindo:  (1,00x2,00x0,14)m, massa externa com divisão, pré-pintada, referência 6341202-3, modelo JCBMD, inclusive ferragens, Sasazaki ou similar.  Fornecimento e instalação.</t>
  </si>
  <si>
    <t xml:space="preserve">   577,09</t>
  </si>
  <si>
    <t>Janela de aço laminado a frio com adição de cobre, Maxim-Ar, medindo: (1,20x2,00)m, quadriculada com grade interna, referência 63612529, modelo JCBMQGQ, Sasazaki ou similar. Exclusive os vidros.  Fornecimento e instalação.</t>
  </si>
  <si>
    <t xml:space="preserve">   870,58</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</si>
  <si>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</si>
  <si>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 xml:space="preserve">   900,14</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</si>
  <si>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</si>
  <si>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 xml:space="preserve">   804,86</t>
  </si>
  <si>
    <t>Janela veneziana de aço laminado a frio com adição de cobre, medindo: (1,20x2,00)m, referência 6121108-0, com postigo de vidro interno, Linha Multiflex, modelo JVM, Sasazaki ou similar.  Exclusive os vidros.  Fornecimento e instalação.</t>
  </si>
  <si>
    <t xml:space="preserve">  1503,86</t>
  </si>
  <si>
    <t>Janela veneziana de aço laminado a frio com adição de cobre, com 6 folhas, medindo: (1,50x1,20)m, Linha Silenfort, referência 6241207-0, modelo JVS, Sasazaki ou similar.  Exclusive os vidros.  Fornecimento e instalação.</t>
  </si>
  <si>
    <t xml:space="preserve">   662,96</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</si>
  <si>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</si>
  <si>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</si>
  <si>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 xml:space="preserve">   704,54</t>
  </si>
  <si>
    <t>ES 20.10.0650 (/)</t>
  </si>
  <si>
    <t>Janela veneziana de aço laminado a frio com adição de cobre, medindo: (2,00x1,00x0,14)m, com grade quadriculada, pré-pintada, Linha Silenfort, referência 6231142-8, modelo JVSGQ, inclusive ferragens, Sasazaki ou similar.  Fornecimento e instalação.</t>
  </si>
  <si>
    <t xml:space="preserve">   682,09</t>
  </si>
  <si>
    <t>ES 30 Esquadrias de PVC</t>
  </si>
  <si>
    <t>ES 30.05 Portas</t>
  </si>
  <si>
    <t>ES 30.05.0041 (/)</t>
  </si>
  <si>
    <t>Porta sanfonada em PVC, cor bege ou similar, medindo: (0,60x2,10)m.  Fornecimento e instalação.</t>
  </si>
  <si>
    <t xml:space="preserve">   225,67</t>
  </si>
  <si>
    <t>ES 30.05.0044 (/)</t>
  </si>
  <si>
    <t>Porta sanfonada em PVC, cor bege ou similar, medindo: (0,70x2,10)m.  Fornecimento e instalação.</t>
  </si>
  <si>
    <t xml:space="preserve">   244,51</t>
  </si>
  <si>
    <t>ES 30.05.0047 (/)</t>
  </si>
  <si>
    <t>Porta sanfonada em PVC, cor bege ou similar, medindo: (0,80x2,10)m.  Fornecimento e instalação.</t>
  </si>
  <si>
    <t xml:space="preserve">   267,83</t>
  </si>
  <si>
    <t>ES 30.05.0050 (A)</t>
  </si>
  <si>
    <t>Porta sanfonada em PVC, cor bege ou similar, medindo: (1,00x2,10)m.  Fornecimento e instalação.</t>
  </si>
  <si>
    <t xml:space="preserve">   177,05</t>
  </si>
  <si>
    <t>ES 30.10 Cortinas Hospitalares</t>
  </si>
  <si>
    <t>ES 30.10.0100 (/)</t>
  </si>
  <si>
    <t>Cortina de PVC para divisória de leitos.  Fornecimento e instalação.</t>
  </si>
  <si>
    <t xml:space="preserve">   318,80</t>
  </si>
  <si>
    <t>ES 32 Esquadrias Ecológicas</t>
  </si>
  <si>
    <t>ES 32.05 Corrimões e Guarda-Corpos</t>
  </si>
  <si>
    <t>ES 32.05.0500 (/)</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</si>
  <si>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t>
  </si>
  <si>
    <t xml:space="preserve">  2414,44</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</si>
  <si>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</si>
  <si>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</si>
  <si>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</si>
  <si>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 xml:space="preserve">   726,48</t>
  </si>
  <si>
    <t>ES 35 Esquadrias Especiais</t>
  </si>
  <si>
    <t>ES 35.05 Esquadrias Especiais</t>
  </si>
  <si>
    <t>ES 35.05.0050 (/)</t>
  </si>
  <si>
    <t>Caixa passa-filmes de 4 portas em chapa de aço pintado nas dimensões e profundidade de 50mm blindado com chumbo de 1mm na face interna da sala de Raio X.</t>
  </si>
  <si>
    <t xml:space="preserve">  2896,00</t>
  </si>
  <si>
    <t>ES 35.05.0100 (/)</t>
  </si>
  <si>
    <t>Defensório, executado com barras chatas de aço de (2"x1/2") e (1"x1/8"), chumbadas em muro de pedra, módulos de 2m, conforme projeto FPJ.  Fornecimento e instalação, inclusive pintura.</t>
  </si>
  <si>
    <t xml:space="preserve">   369,34</t>
  </si>
  <si>
    <t>ES 35.05.0150 (/)</t>
  </si>
  <si>
    <t>Painel blindado com chumbo de 1mm para uso em divisórias ou biombos radiológicos, inclusive mão-de-obra de instalação, perfis, portas e elementos de fixação.</t>
  </si>
  <si>
    <t xml:space="preserve">  1133,73</t>
  </si>
  <si>
    <t>ES 35.05.0153 (/)</t>
  </si>
  <si>
    <t>Painel blindado com chumbo de 1,50mm para uso em divisórias ou biombos radiológicos, inclusive mão-de-obra de instalação, perfis, portas e elementos de fixação.</t>
  </si>
  <si>
    <t xml:space="preserve">  1337,71</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</si>
  <si>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</si>
  <si>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</si>
  <si>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 xml:space="preserve">  5191,00</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</si>
  <si>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</si>
  <si>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</si>
  <si>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 xml:space="preserve">  1269,36</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</si>
  <si>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</si>
  <si>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</si>
  <si>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 xml:space="preserve">  2088,70</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</si>
  <si>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</si>
  <si>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</si>
  <si>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 xml:space="preserve">  2013,60</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</si>
  <si>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</si>
  <si>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</si>
  <si>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 xml:space="preserve">   114,30</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</si>
  <si>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</si>
  <si>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</si>
  <si>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 xml:space="preserve">   367,63</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</si>
  <si>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</si>
  <si>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</si>
  <si>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 xml:space="preserve">   289,63</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</si>
  <si>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</si>
  <si>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</si>
  <si>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 xml:space="preserve">   806,63</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</si>
  <si>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</si>
  <si>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</si>
  <si>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 xml:space="preserve">   593,53</t>
  </si>
  <si>
    <t>ES 35.05.0450 (/)</t>
  </si>
  <si>
    <t>Veneziana para exaustor de fabricação da Fundição Áurea ou similar.  Fornecimento e instalação.</t>
  </si>
  <si>
    <t xml:space="preserve">   431,30</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</si>
  <si>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</si>
  <si>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</si>
  <si>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</si>
  <si>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</si>
  <si>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 xml:space="preserve">   208,51</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</si>
  <si>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</si>
  <si>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</si>
  <si>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 xml:space="preserve">   499,18</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</si>
  <si>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</si>
  <si>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</si>
  <si>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 xml:space="preserve">    59,90</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</si>
  <si>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</si>
  <si>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</si>
  <si>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 xml:space="preserve">    69,84</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</si>
  <si>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</si>
  <si>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</si>
  <si>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 xml:space="preserve">    94,50</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</si>
  <si>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</si>
  <si>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</si>
  <si>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 xml:space="preserve">   976,91</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</si>
  <si>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</si>
  <si>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</si>
  <si>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</si>
  <si>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</si>
  <si>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 xml:space="preserve">   297,84</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</si>
  <si>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</si>
  <si>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</si>
  <si>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 xml:space="preserve">   221,35</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</si>
  <si>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</si>
  <si>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</si>
  <si>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 xml:space="preserve">   357,51</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</si>
  <si>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</si>
  <si>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</si>
  <si>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 xml:space="preserve">    54,02</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</si>
  <si>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</si>
  <si>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</si>
  <si>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 xml:space="preserve">   116,02</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</si>
  <si>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</si>
  <si>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</si>
  <si>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 xml:space="preserve">   227,99</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</si>
  <si>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</si>
  <si>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</si>
  <si>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 xml:space="preserve">   759,86</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</si>
  <si>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</si>
  <si>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</si>
  <si>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 xml:space="preserve">  1725,90</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</si>
  <si>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</si>
  <si>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</si>
  <si>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 xml:space="preserve">  1003,44</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</si>
  <si>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</si>
  <si>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</si>
  <si>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</si>
  <si>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</si>
  <si>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</si>
  <si>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</si>
  <si>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 xml:space="preserve">    56,85</t>
  </si>
  <si>
    <t>ES 40.05.0480 (/)</t>
  </si>
  <si>
    <t>Dobradiça 3"x3 1/2" de latão cromado referência 344 da Pagé ou similar, com pino, bolas e anéis de latão.  Fornecimento da peça.</t>
  </si>
  <si>
    <t xml:space="preserve">    34,17</t>
  </si>
  <si>
    <t>ES 40.05.0483 (/)</t>
  </si>
  <si>
    <t>Dobradiça com mola, de (70x100)mm, referência 521, La Fonte ou similar.  Fornecimento e instalação.</t>
  </si>
  <si>
    <t xml:space="preserve">   139,98</t>
  </si>
  <si>
    <t>ES 40.05.0486 (/)</t>
  </si>
  <si>
    <t>Colocação de dobradiça, tipo vaivem, em madeira, exclusive o fornecimento da peça.</t>
  </si>
  <si>
    <t xml:space="preserve">    28,54</t>
  </si>
  <si>
    <t>ES 40.05.0500 (/)</t>
  </si>
  <si>
    <t>Fechadura, para portas de madeira de entrada principal referência 330 ST-2, cromada, maçanetas referência 204 e espelho referência 134, La Fonte ou similar.  Fornecimento da peça.</t>
  </si>
  <si>
    <t xml:space="preserve">   613,83</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</si>
  <si>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</si>
  <si>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</si>
  <si>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 xml:space="preserve">   642,09</t>
  </si>
  <si>
    <t>ES 40.05.0550 (/)</t>
  </si>
  <si>
    <t>Fechadura, para portas de madeira de banheiro referência 7070 ST-2, cromada, maçanetas referência 435, tranqueta referência 687-TE, rosetas referência 687-R e entrada referência 687-E, La Fonte ou similar.  Fornecimento da peça.</t>
  </si>
  <si>
    <t xml:space="preserve">   260,78</t>
  </si>
  <si>
    <t>ES 40.05.0570 (/)</t>
  </si>
  <si>
    <t>Fechadura, cromada, para portas de correr de ferro ou alumínio, referência 1222/22mm, La Fonte ou similar.  Fornecimento da peça.</t>
  </si>
  <si>
    <t xml:space="preserve">   119,21</t>
  </si>
  <si>
    <t>ES 40.05.0573 (/)</t>
  </si>
  <si>
    <t>Fechadura, cromada, para portas de abrir de ferro ou alumínio, referência 1330/22mm, La Fonte ou similar.  Fornecimento da peça.</t>
  </si>
  <si>
    <t xml:space="preserve">   100,54</t>
  </si>
  <si>
    <t>ES 40.05.0576 (/)</t>
  </si>
  <si>
    <t>Fechadura de sobrepor de ferro cromado, com cilindro, para portão, referência 032, Haga ou similar.  Fornecimento.</t>
  </si>
  <si>
    <t xml:space="preserve">    44,52</t>
  </si>
  <si>
    <t>ES 40.05.0650 (/)</t>
  </si>
  <si>
    <t>Ferragens para portas, 1 folha de vidro temperado de 10mm; só fornecimento, exclusive mola hidráulica de piso.</t>
  </si>
  <si>
    <t xml:space="preserve">   298,57</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</si>
  <si>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</si>
  <si>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</si>
  <si>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 xml:space="preserve">   150,74</t>
  </si>
  <si>
    <t>ES 40.05.1000 (/)</t>
  </si>
  <si>
    <t>Fornecimento de mola aérea, exclusive instalação.</t>
  </si>
  <si>
    <t xml:space="preserve">   241,42</t>
  </si>
  <si>
    <t>ES 40.05.1050 (/)</t>
  </si>
  <si>
    <t>Mola hidráulica de piso para portas de vidro temperado de 10mm.  Fornecimento da peça.</t>
  </si>
  <si>
    <t xml:space="preserve">   202,00</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</si>
  <si>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</si>
  <si>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</si>
  <si>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</si>
  <si>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</si>
  <si>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</si>
  <si>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</si>
  <si>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</si>
  <si>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 xml:space="preserve">   136,28</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</si>
  <si>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</si>
  <si>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</si>
  <si>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 xml:space="preserve">   146,65</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</si>
  <si>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</si>
  <si>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</si>
  <si>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</si>
  <si>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 xml:space="preserve">   234,61</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</si>
  <si>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</si>
  <si>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</si>
  <si>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 xml:space="preserve">   855,88</t>
  </si>
  <si>
    <t>ES 40.15.0100 (/)</t>
  </si>
  <si>
    <t>Fornecimento, exclusive instalação, de conjunto de ferragens para divisórias de sanitários em mármore ou marmorite, composto por cantoneiras, porcas e parafusos de alumínio, Udinese ou similar.</t>
  </si>
  <si>
    <t xml:space="preserve">   338,00</t>
  </si>
  <si>
    <t>ES 45 Vidros e Similares</t>
  </si>
  <si>
    <t>ES 45.05 Vidros para Esquadrias</t>
  </si>
  <si>
    <t>ES 45.05.0050 (A)</t>
  </si>
  <si>
    <t>Espelho de cristal, com espessura de 4mm e moldura de madeira aparelhada.  Fornecimento e instalação.</t>
  </si>
  <si>
    <t xml:space="preserve">   318,26</t>
  </si>
  <si>
    <t>ES 45.05.0100 (A)</t>
  </si>
  <si>
    <t>Vidro aramado, com espessura de 7mm.  Fornecimento e instalação.</t>
  </si>
  <si>
    <t xml:space="preserve">   362,32</t>
  </si>
  <si>
    <t>ES 45.05.0212 (/)</t>
  </si>
  <si>
    <t>Vidro liso, incolor, com espessura de 10mm.  Fornecimento e instalação.</t>
  </si>
  <si>
    <t>ES 45.05.0256 (/)</t>
  </si>
  <si>
    <t>Vidro laminado, com espessura de 6mm.  Fornecimento e instalação.</t>
  </si>
  <si>
    <t xml:space="preserve">   407,50</t>
  </si>
  <si>
    <t>ES 45.05.0262 (/)</t>
  </si>
  <si>
    <t>Vidro laminado, com espessura de 10mm.  Fornecimento e instalação.</t>
  </si>
  <si>
    <t xml:space="preserve">   357,50</t>
  </si>
  <si>
    <t>ES 45.05.0300 (A)</t>
  </si>
  <si>
    <t>Vidro liso, incolor, com espessura de 3mm.  Fornecimento e instalação.</t>
  </si>
  <si>
    <t xml:space="preserve">   143,87</t>
  </si>
  <si>
    <t>ES 45.05.0303 (A)</t>
  </si>
  <si>
    <t>Vidro liso, incolor, com espessura de 4mm.  Fornecimento e instalação.</t>
  </si>
  <si>
    <t xml:space="preserve">   187,87</t>
  </si>
  <si>
    <t>ES 45.05.0306 (A)</t>
  </si>
  <si>
    <t>Vidro liso, incolor, com espessura de 5mm.  Fornecimento e instalação.</t>
  </si>
  <si>
    <t xml:space="preserve">   208,87</t>
  </si>
  <si>
    <t>ES 45.05.0309 (A)</t>
  </si>
  <si>
    <t>Vidro liso, incolor, com espessura de 6mm. Fornecimento e instalação.</t>
  </si>
  <si>
    <t>ES 45.05.0350 (/)</t>
  </si>
  <si>
    <t>Vidro fantasia tipo canelado, martelado, ártico ou lixa, incolor, com espessura de 4mm.  Fornecimento e instalação.</t>
  </si>
  <si>
    <t xml:space="preserve">   108,48</t>
  </si>
  <si>
    <t>ES 45.10 Vidros Temperados</t>
  </si>
  <si>
    <t>ES 45.10.0050 (A)</t>
  </si>
  <si>
    <t>Vidro temperado incolor(liso ou martelado) com espessura de 10mm.  Fornecimento e instalação.</t>
  </si>
  <si>
    <t xml:space="preserve">   466,25</t>
  </si>
  <si>
    <t>ES 45.15 Vidros Especiais</t>
  </si>
  <si>
    <t>ES 45.15.0050 (/)</t>
  </si>
  <si>
    <t>Vidro plumbífero com espessura máxima de 8mm, para uso em salas radiológicas à prova de Raio X, nas dimensõesde (0,30x0,30)m, inclusive caixilho e mão-de-obra de instalação.</t>
  </si>
  <si>
    <t xml:space="preserve">  2400,00</t>
  </si>
  <si>
    <t>ES 45.20 Placas de Policarbonato</t>
  </si>
  <si>
    <t>ES 45.20.0053 (/)</t>
  </si>
  <si>
    <t>Placa de policarbonato em cristal compacto, em placas de (2,44x1,22x0,004)m.  Fornecimento  sem instalação.</t>
  </si>
  <si>
    <t xml:space="preserve">   187,37</t>
  </si>
  <si>
    <t>ES 45.20.0056 (/)</t>
  </si>
  <si>
    <t>Placa de policarbonato em cristal compacto, em placas de (2,44x1,22x0,006)m.  Fornecimento  sem instalação.</t>
  </si>
  <si>
    <t xml:space="preserve">   305,58</t>
  </si>
  <si>
    <t>ES 45.20.0059 (/)</t>
  </si>
  <si>
    <t>Placa de policarbonato em cristal compacto, em placas de (2,44x1,22x0,008)m.  Fornecimento  sem instalação.</t>
  </si>
  <si>
    <t xml:space="preserve">   402,93</t>
  </si>
  <si>
    <t>ES 45.20.0100 (/)</t>
  </si>
  <si>
    <t>Placa de policarbonato compacto cristal, em placas de (2,44x1,22x0,01)m.  Fornecimento  sem instalação.</t>
  </si>
  <si>
    <t xml:space="preserve">   500,29</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</si>
  <si>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</si>
  <si>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</si>
  <si>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</si>
  <si>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 xml:space="preserve">    98,24</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</si>
  <si>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</si>
  <si>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</si>
  <si>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</si>
  <si>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</si>
  <si>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 xml:space="preserve">  1212,11</t>
  </si>
  <si>
    <t>ES 50.05.0053 (A)</t>
  </si>
  <si>
    <t>Mastro metálico em tubo de ferro galvanizado de 3" com altura de 6m, equipado com roldana fixado em prisma de concreto de (30x30x50)cm, inclusive este, exclusive pintura.  Fornecimento e instalação.</t>
  </si>
  <si>
    <t xml:space="preserve">  1275,05</t>
  </si>
  <si>
    <t>ES 99 Diversos</t>
  </si>
  <si>
    <t>ES 99.99 Diversos</t>
  </si>
  <si>
    <t>ES 99.99.0050 (/)</t>
  </si>
  <si>
    <t>Arruela de 5/16".  Fornecimento.</t>
  </si>
  <si>
    <t xml:space="preserve">     0,09</t>
  </si>
  <si>
    <t>ES 99.99.0100 (/)</t>
  </si>
  <si>
    <t>Cadeado de 30mm.  Fornecimento.</t>
  </si>
  <si>
    <t>ES 99.99.0103 (/)</t>
  </si>
  <si>
    <t>Cadeado de 50mm.  Fornecimento.</t>
  </si>
  <si>
    <t xml:space="preserve">    28,57</t>
  </si>
  <si>
    <t>ES 99.99.0150 (/)</t>
  </si>
  <si>
    <t>Caixilho fixo, de alumínio, para chapa de policarbonato de 10mm.  Fornecimento e instalação.</t>
  </si>
  <si>
    <t xml:space="preserve">   547,29</t>
  </si>
  <si>
    <t>ES 99.99.0153 (/)</t>
  </si>
  <si>
    <t>Caixilho metade fixo para vidro e metade fixo em veneziana, de alumínio; exclusive fornecimento e instalação do vidro.  Fornecimento e instalação.</t>
  </si>
  <si>
    <t xml:space="preserve">  1601,04</t>
  </si>
  <si>
    <t>ES 99.99.0200 (/)</t>
  </si>
  <si>
    <t>Colocação de carranca, fixada na parte externa de janelas de abrir, exclusive o fornecimento da peça.</t>
  </si>
  <si>
    <t>ES 99.99.0206 (/)</t>
  </si>
  <si>
    <t>Colocação de cremone, em madeira com vara de ferro de 1,50m, exclusive o fornecimento.</t>
  </si>
  <si>
    <t xml:space="preserve">    57,08</t>
  </si>
  <si>
    <t>ES 99.99.0350 (/)</t>
  </si>
  <si>
    <t>Conjunto completo de ferragens para painéis fixos de vidro temperado de 10mm.  Fornecimento.</t>
  </si>
  <si>
    <t xml:space="preserve">   127,52</t>
  </si>
  <si>
    <t>ES 99.99.0550 (/)</t>
  </si>
  <si>
    <t>Fecho CR-719AZ.  Fornecimento.</t>
  </si>
  <si>
    <t xml:space="preserve">    57,00</t>
  </si>
  <si>
    <t>ES 99.99.0700 (/)</t>
  </si>
  <si>
    <t>Parafuso de (8x250)mm, com rosca.  Fornecimento.</t>
  </si>
  <si>
    <t xml:space="preserve">     3,24</t>
  </si>
  <si>
    <t>ES 99.99.0800 (/)</t>
  </si>
  <si>
    <t>Porca de 5/16".  Fornecimento.</t>
  </si>
  <si>
    <t xml:space="preserve">     0,17</t>
  </si>
  <si>
    <t>ES 99.99.0900 (/)</t>
  </si>
  <si>
    <t>Prego com cabeça chata 23x54, em caixa de 100Kg ou quantidades equivalentes, inclusive transporte até a obra, exclusive instalação.  Fornecimento.</t>
  </si>
  <si>
    <t xml:space="preserve">    12,13</t>
  </si>
  <si>
    <t>ES 99.99.0950 (/)</t>
  </si>
  <si>
    <t>Targete em ferro cromado, de fio redondo de 2", referência CR-1 FR, La Fonte ou similar.  Fornecimento da peça.</t>
  </si>
  <si>
    <t xml:space="preserve">     2,81</t>
  </si>
  <si>
    <t>ES 99.99.0959 (/)</t>
  </si>
  <si>
    <t>Targetão em ferro galvanizado de 5/8"x160mm, referência 831 Datti ou similar, inclusive cadeado de 50mm.  Fornecimento e instalação.</t>
  </si>
  <si>
    <t xml:space="preserve">   140,82</t>
  </si>
  <si>
    <t>ET 05 Estruturas de Concreto</t>
  </si>
  <si>
    <t>ET 05.05 Concreto Dosado Racionalmente</t>
  </si>
  <si>
    <t>Materiais para confecção de concreto estrutural dosado para uma resistência característica à compressão (fck) mínimo de 10MPa, inclusive perdas.  Fornecimento.</t>
  </si>
  <si>
    <t xml:space="preserve">   324,81</t>
  </si>
  <si>
    <t>Materiais para confecção de concreto estrutural dosado para uma resistência característica à compressão (fck) mínimo de 11MPa, inclusive perdas.  Fornecimento.</t>
  </si>
  <si>
    <t xml:space="preserve">   350,54</t>
  </si>
  <si>
    <t>Materiais para confecção de concreto estrutural dosado para uma resistência característica à compressão (fck) mínimo de 13,5MPa, inclusive perdas.  Fornecimento.</t>
  </si>
  <si>
    <t xml:space="preserve">   343,53</t>
  </si>
  <si>
    <t>Materiais para confecção de concreto estrutural dosado para uma resistência característica à compressão (fck) mínimo de 15MPa, inclusive perdas.  Fornecimento.</t>
  </si>
  <si>
    <t xml:space="preserve">   350,58</t>
  </si>
  <si>
    <t>Materiais para confecção de concreto estrutural dosado para uma resistência característica à compressão (fck) mínimo de 18MPa, inclusive perdas.  Fornecimento.</t>
  </si>
  <si>
    <t xml:space="preserve">   361,61</t>
  </si>
  <si>
    <t>Materiais para confecção de concreto estrutural dosado para uma resistência característica à compressão (fck) mínimo de 20MPa, inclusive perdas.  Fornecimento.</t>
  </si>
  <si>
    <t xml:space="preserve">   366,94</t>
  </si>
  <si>
    <t>Materiais para confecção de concreto estrutural dosado para uma resistência característica à compressão (fck) mínimo de 22,5MPa, inclusive perdas.  Fornecimento.</t>
  </si>
  <si>
    <t xml:space="preserve">   386,83</t>
  </si>
  <si>
    <t>Materiais para confecção de concreto estrutural dosado para uma resistência característica à compressão (fck) mínimo de 25MPa, inclusive perdas.  Fornecimento.</t>
  </si>
  <si>
    <t xml:space="preserve">   403,08</t>
  </si>
  <si>
    <t>Materiais para confecção de concreto estrutural dosado para uma resistência característica à compressão (fck) mínimo de 30MPa, inclusive perdas.  Fornecimento.</t>
  </si>
  <si>
    <t xml:space="preserve">   420,09</t>
  </si>
  <si>
    <t>Materiais para confecção de concreto estrutural dosado para uma resistência característica à compressão (fck) mínima de 35MPa.  Inclusive perdas.  Fornecimento.</t>
  </si>
  <si>
    <t xml:space="preserve">   443,42</t>
  </si>
  <si>
    <t>Materiais para confecção de concreto estrutural dosado para uma resistência característica à compressão (fck) mínima de 40MPa.  Inclusive perdas.  Fornecimento.</t>
  </si>
  <si>
    <t xml:space="preserve">   494,65</t>
  </si>
  <si>
    <t>Materiais para confecção de concreto colorido, com óxido de ferro vermelho sintético, dosado para uma resistência característica à compressão (fck) mínimo de 13,5MPa, inclusive perdas.  Fornecimento.</t>
  </si>
  <si>
    <t xml:space="preserve">   384,01</t>
  </si>
  <si>
    <t>ET 05.10 Camada Preparatória de Concreto</t>
  </si>
  <si>
    <t>Concreto para camada preparatória com 180Kg de cimento por m3 de concreto, compreendendo apenas o fornecimento dos materiais, inclusive perdas de 5%.</t>
  </si>
  <si>
    <t xml:space="preserve">   305,38</t>
  </si>
  <si>
    <t>ET 05.15 Concreto para Meios Agressivos</t>
  </si>
  <si>
    <t>Concreto para meios agressivos com utilização de cimento resistente a sulfatos (baixo teor de C3A), com fator água e cimento, menor ou igual a 0,50, com consumo mínimo de PC maior ou igual a 400Kg.</t>
  </si>
  <si>
    <t xml:space="preserve">   593,25</t>
  </si>
  <si>
    <t>ET 05.20 Preparo de Concreto</t>
  </si>
  <si>
    <t xml:space="preserve">   137,06</t>
  </si>
  <si>
    <t>Preparo mecânico de concreto, compreendendo a mistura e o amassamento em betoneira, exclusive materiais, considerando produção normal.</t>
  </si>
  <si>
    <t xml:space="preserve">    70,40</t>
  </si>
  <si>
    <t>Preparo mecânico de concreto, compreendendo a mistura e o amassamento em betoneira, exclusive materiais, considerando a produção baixa.</t>
  </si>
  <si>
    <t xml:space="preserve">   103,79</t>
  </si>
  <si>
    <t>ET 05.25 Lançamento de Concreto</t>
  </si>
  <si>
    <t>Lançamento de concreto em peças sem armadura, inclusive a colocação, o adensamento e o acabamento, exclusive o transporte (TC 05.10.0050), considerando a produção normal.</t>
  </si>
  <si>
    <t xml:space="preserve">    55,44</t>
  </si>
  <si>
    <t>Lançamento de concreto em peças sem armadura, inclusive a colocação, o adensamento e o acabamento, exclusive o transporte (TC 05.10.0050), considerando a produção baixa.</t>
  </si>
  <si>
    <t xml:space="preserve">    64,98</t>
  </si>
  <si>
    <t>Lançamento de concreto em peças armadas, inclusive a colocação, o adensamento e o acabamento, exclusive o transporte (TC 05.10.0050), considerando a produção normal.</t>
  </si>
  <si>
    <t xml:space="preserve">    57,09</t>
  </si>
  <si>
    <t>Lançamento de concreto em peças armadas, inclusive a colocação, o adensamento e o acabamento, exclusive o transporte (TC 05.10.0050), considerando a produção baixa.</t>
  </si>
  <si>
    <t>ET 05.30 Concreto Simples</t>
  </si>
  <si>
    <t>Concreto simples dosado racionalmente para uma resistência mínima característica à compressão de 11MPa, inclusive materiais, preparo, lançamento, colocação e adensamento, exclusive transporte.</t>
  </si>
  <si>
    <t xml:space="preserve">   476,38</t>
  </si>
  <si>
    <t>ET 05.35 Concreto para Peças Armadas</t>
  </si>
  <si>
    <t>Concreto dosado racionalmente para uma resistência mínima característica à compressão de 15MPa, inclusive materiais, preparo, lançamento, colocação e adensamento, exclusive transporte.</t>
  </si>
  <si>
    <t xml:space="preserve">   478,07</t>
  </si>
  <si>
    <t>ET 05.40 Concreto Ciclópico</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</si>
  <si>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</si>
  <si>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 xml:space="preserve">   352,68</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</si>
  <si>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</si>
  <si>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 xml:space="preserve">   405,14</t>
  </si>
  <si>
    <t>ET 05.45 Peças Diversas em Concreto Armado</t>
  </si>
  <si>
    <t>Chapim de concreto aparente com acabamento desempenhado, usando forma de Madeirit ou similar, medindo: (14x10)cm, fundido no local.  Fornecimento e colocação.</t>
  </si>
  <si>
    <t xml:space="preserve">    62,04</t>
  </si>
  <si>
    <t xml:space="preserve">  2156,27</t>
  </si>
  <si>
    <t>ET 05.55 Camadas Impermeabilizantes</t>
  </si>
  <si>
    <t>Lona de polietileno (lona terreiro) com espessura de 0,20mm para impermeabilização de solo, medida pela área coberta.  Fornecimento e colocação, inclusive com perdas e transpasse.</t>
  </si>
  <si>
    <t xml:space="preserve">     4,28</t>
  </si>
  <si>
    <t>ET 05.60 Concreto Armado</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</si>
  <si>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</si>
  <si>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 xml:space="preserve">  2544,78</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</si>
  <si>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</si>
  <si>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 xml:space="preserve">  2874,35</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</si>
  <si>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</si>
  <si>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 xml:space="preserve">  2910,49</t>
  </si>
  <si>
    <t>ET 05.65 Guarda Rodas de Concreto Armado</t>
  </si>
  <si>
    <t>Guarda-rodas de concreto armado, para viadutos, moldados no local, compreendendo vigas longitudinais apoiadas sobre montantes (conforme especificação da Prefeitura da Cidade do Rio de Janeiro).</t>
  </si>
  <si>
    <t xml:space="preserve">   323,61</t>
  </si>
  <si>
    <t xml:space="preserve">   579,12</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</si>
  <si>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</si>
  <si>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 xml:space="preserve">   228,40</t>
  </si>
  <si>
    <t>ET 05.70 Guarda Corpos</t>
  </si>
  <si>
    <t>Guarda-corpo de concreto armado em lances de 3m de comprimento e 60cm de altura, constando de 1 corrimão de (10x15)cm, feito com forma de Madeirit ou similar, apoiado em 4 colunas, com forma perdida de tubo de cimento amianto de 4".</t>
  </si>
  <si>
    <t xml:space="preserve">    65,41</t>
  </si>
  <si>
    <t>Guarda-corpo em concreto armado (fck=15MPa, aço CA-50), formado por quadros retangulares de (1,90x0,50)m sustentados por 2 montantes de 0,85m de altura, inclusive fornecimento de materiais e elementos de fixação na ponte.</t>
  </si>
  <si>
    <t xml:space="preserve">   208,14</t>
  </si>
  <si>
    <t>ET 10 Armaduras</t>
  </si>
  <si>
    <t>ET 10.05 Barras e Fios de Aço</t>
  </si>
  <si>
    <t>Aço CA-25 para armadura de concreto, redonda, sem saliência ou mossa, coeficiente de conformação mínima (aderência) igual a 1, diâmetro igual a 5mm.  Fornecimento, incluindo 10% de perdas e arame 18.</t>
  </si>
  <si>
    <t xml:space="preserve">     7,17</t>
  </si>
  <si>
    <t>Aço CA-25 para armadura de concreto, redonda, sem saliência ou mossa, coeficiente de conformação mínima (aderência) igual a 1, diâmetro de 6,3 à 8mm.  Fornecimento, incluindo 10% de perdas e arame 18.</t>
  </si>
  <si>
    <t xml:space="preserve">     7,16</t>
  </si>
  <si>
    <t>Aço CA-25 para armadura de concreto, redonda, sem saliência ou mossa, coeficiente de conformação mínima (aderência) igual a 1, diâmetro maior ou igual a 10mm.  Fornecimento, incluindo 10% de perdas  e arame 18.</t>
  </si>
  <si>
    <t xml:space="preserve">     7,04</t>
  </si>
  <si>
    <t>Aço CA-25 para armadura de concreto, redonda, sem saliência ou mossa, coeficiente de conformação mínima (aderência) igual a 1, diâmetro igual a 10mm.  Fornecimento, incluindo 10% de perdas e arame 18.</t>
  </si>
  <si>
    <t xml:space="preserve">     7,13</t>
  </si>
  <si>
    <t>Aço CA-25 para armadura de concreto, redonda, sem saliência ou mossa, coeficiente conformação mínima (aderência) igual a 1, diâmetro igual a 12,5mm.  Fornecimento, incluindo 10% de perdas e arame 18.</t>
  </si>
  <si>
    <t xml:space="preserve">     6,74</t>
  </si>
  <si>
    <t>Aço CA-25 para armadura de concreto, redonda, sem saliência ou mossa, coeficiente conformação mínima (aderência) igual a 1, diâmetro igual a 16mm.  Fornecimento, incluindo 10% de perdas e arame 18.</t>
  </si>
  <si>
    <t xml:space="preserve">     7,64</t>
  </si>
  <si>
    <t>Aço CA-25 para armadura de concreto, redonda, sem saliência ou mossa , coeficiente conformação mínima (aderência) igual a 1, diâmetro igual a 20mm.  Fornecimento, incluindo 10% de perdas  e arame 18.</t>
  </si>
  <si>
    <t>Aço CA-25 para armadura de concreto, redonda, sem saliência ou mossa , coeficiente conformação mínima (aderência) igual a 1, diâmetro igual a 22,3mm.  Fornecimento, incluindo 10% de perdas e arame 18.</t>
  </si>
  <si>
    <t xml:space="preserve">     6,10</t>
  </si>
  <si>
    <t>Aço CA-25 para armadura de concreto, redonda, sem saliência ou mossa , coeficiente conformação mínima (aderência) igual a 1, diâmetro igual a 25mm.  Fornecimento, incluindo 10% de perdas e arame 18.</t>
  </si>
  <si>
    <t>Aço CA-50 para armadura de concreto, com saliência ou mossa, coeficiente de conformação superficial mínimo (aderência) igual a 1,5, diâmetro de 6,3mm.  Fornecimento, incluindo 10% de perdas e arame 18.</t>
  </si>
  <si>
    <t>Aço CA-50 para armadura de concreto, com saliência ou mossa, coeficiente de conformação superficial mínimo (aderência) igual a 1,5, diâmetro de 8mm.  Fornecimento, incluimdo 10% de perdas e arame 18.</t>
  </si>
  <si>
    <t>Aço CA-50 para armadura de concreto, com saliência ou mossa, coeficiente de conformação superficial mínimo (aderência) igual a 1,5, diâmetro de 10mm.  Fornecimento, incluindo 10% de perdas e arame 18.</t>
  </si>
  <si>
    <t xml:space="preserve">     6,39</t>
  </si>
  <si>
    <t>Aço CA-50 para armadura de concreto, com saliência ou mossa, coeficiente de conformação superficial mínimo (aderência) igual a 1,5, diâmetro de 12,5mm.  Fornecimento, incluindo 10% de perdas e arame 18.</t>
  </si>
  <si>
    <t xml:space="preserve">     6,28</t>
  </si>
  <si>
    <t>Aço CA-50 para armadura de concreto, com saliência ou mossa, coeficiente de conformação superficial mínimo (aderência) igual a 1,5, diâmetro de 16mm.  Fornecimento, incluindo 10% de perdas e arame 18.</t>
  </si>
  <si>
    <t>Aço CA-50 para armadura de concreto, com saliência ou mossa, coeficiente de conformação superficial mínimo (aderência) igual a 1,5, diâmetro de 20mm.  Fornecimento, incluindo 10% de perdas e arame 18.</t>
  </si>
  <si>
    <t>Aço CA-50 para armadura de concreto, com saliência ou mossa, coeficiente de conformação superficial mínimo (aderência) igual a 1,5, diâmetro de 25mm.  Fornecimento, incluindo 10% de perdas  e arame 18.</t>
  </si>
  <si>
    <t xml:space="preserve">     6,14</t>
  </si>
  <si>
    <t>Aço CA-50 para armadura de concreto, com saliência ou mossa, coeficiente de conformação superficial mínimo (aderência) igual a 1,5, diâmetro de 32mm.  Fornecimento, incluindo 10% de perdas e arame 18.</t>
  </si>
  <si>
    <t xml:space="preserve">     4,97</t>
  </si>
  <si>
    <t>Aço CA-60 para armadura de concreto, redondo, sem saliência ou mossa, coeficiente de conformação superficial mínimo (aderência) igual a 1,5, diâmetro de 3,4mm.  Fornecimento, incluindo  10% de perdas e arame 18.</t>
  </si>
  <si>
    <t xml:space="preserve">     5,17</t>
  </si>
  <si>
    <t>Aço CA-60 para armadura de concreto, redondo, sem saliência ou mossa, coeficiente de conformação superficial mínimo (aderência) igual a 1,5, diâmetro de 4,20mm.  Fornecimento, incluindo 10% de perdas e arame 18.</t>
  </si>
  <si>
    <t xml:space="preserve">     5,79</t>
  </si>
  <si>
    <t>Aço CA-60 para armadura de concreto, redondo, sem saliência ou mossa, coeficiente de conformação superficial mínimo (aderência) igual a 1,5, diâmetro de 4,60mm.  Fornecimento, incluindo 10% de perdas e arame 18.</t>
  </si>
  <si>
    <t>Aço CA-60 para armadura de concreto, redondo, sem saliência ou mossa, coeficiente de conformação superficial mínimo (aderência) igual a 1,5, diâmetro de 5mm.  Fornecimento, incluindo 10% de perdas e arame 18.</t>
  </si>
  <si>
    <t>Aço CA-60 para armadura de concreto, redondo, sem saliência ou mossa, coeficiente de conformação superficial mínimo (aderência) igual a 1,5, diâmetro de 6mm.  Fornecimento, incluindo 10% de  perdas e arame 18.</t>
  </si>
  <si>
    <t xml:space="preserve">     8,24</t>
  </si>
  <si>
    <t>Aço CA-60 para armadura de concreto, redondo, sem saliência ou mossa, coeficiente de conformação superficial mínimo (aderência) igual a 1,5, diâmetro de 6,40mm.  Fornecimento, incluindo 10% de perdas e arame 18.</t>
  </si>
  <si>
    <t>Aço CA-60 para armadura de concreto, redondo, sem saliência ou mossa, coeficiente de conformação superficial mínimo (aderência) igual a 1,5, diâmetro de 7mm.  Fornecimento, incluindo 10% de perdas de pontas e arame 18.</t>
  </si>
  <si>
    <t xml:space="preserve">     8,35</t>
  </si>
  <si>
    <t>Aço CA-60 para armadura de concreto, redondo, sem saliência ou mossa, coeficiente de conformação superficial mínimo (aderência) igual a 1,5, diâmetro de 8mm.  Fornecimento, incluindo 10% de perdas e arame 18.</t>
  </si>
  <si>
    <t>Cabo de aço galvanizado, diâmetro de 3/8", com alma de fibra, 6 pernas com 19 fios.  Fornecimento.</t>
  </si>
  <si>
    <t xml:space="preserve">    14,38</t>
  </si>
  <si>
    <t>Cabo de aço galvanizado, diâmetro de 5/8".  Fornecimento.</t>
  </si>
  <si>
    <t xml:space="preserve">    24,77</t>
  </si>
  <si>
    <t>ET 10.10 Corte, Dobragem, Montagem e Colocação de Ferragens nas Formas</t>
  </si>
  <si>
    <t>Corte, dobragem, montagem e colocação de ferragens nas formas, aço CA-25, barra redonda com diâmetro igual a 5mm.</t>
  </si>
  <si>
    <t xml:space="preserve">     5,48</t>
  </si>
  <si>
    <t>Corte, dobragem, montagem e colocação de ferragens nas formas, aço CA-25, barra redonda com diâmetro entre 6,3mm a 8mm.</t>
  </si>
  <si>
    <t xml:space="preserve">     4,57</t>
  </si>
  <si>
    <t>Corte, dobragem, montagem e colocação de ferragens nas formas, aço CA-25, barra redonda com diâmetro maior ou igual a 10mm.</t>
  </si>
  <si>
    <t xml:space="preserve">     3,66</t>
  </si>
  <si>
    <t>Corte, dobragem, montagem e colocação de ferragens nas formas, aço CA-50, em barra redonda, com diâmetro igual a 6,3mm.</t>
  </si>
  <si>
    <t>Corte, dobragem, montagem e colocação de ferragens nas formas, aço CA-50, em barra redonda, com diâmetro entre 8mm e 12,5mm.</t>
  </si>
  <si>
    <t xml:space="preserve">     4,80</t>
  </si>
  <si>
    <t>Corte, dobragem, montagem e colocação de ferragens nas formas, aço CA-50, em barra redonda, com diâmetro maior ou igual a 16mm.</t>
  </si>
  <si>
    <t xml:space="preserve">     4,12</t>
  </si>
  <si>
    <t>Corte, dobragem, montagem e colocação de ferragens nas formas, aço CA-60, em fio redondo, com diâmetro entre 4,2mm a 6mm.</t>
  </si>
  <si>
    <t xml:space="preserve">     5,03</t>
  </si>
  <si>
    <t>Corte, dobragem, montagem e colocação de ferragens nas formas, aço CA-60, em fio redondo, com diâmetro entre 7mm e 8mm.</t>
  </si>
  <si>
    <t>ET 15 Formas</t>
  </si>
  <si>
    <t>ET 15.05 Formas Especiais de Madeira</t>
  </si>
  <si>
    <t>Formas especiais de madeira para peças de concreto pré-moldado, servindo 20 vezes, tábuas de madeira serrada, com 2,5cm de espessura, moldagem e desmoldagem.</t>
  </si>
  <si>
    <t xml:space="preserve">    31,11</t>
  </si>
  <si>
    <t>ET 15.10 Formas para Peças Comuns</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</si>
  <si>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</si>
  <si>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 xml:space="preserve">   124,41</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</si>
  <si>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</si>
  <si>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 xml:space="preserve">   116,87</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</si>
  <si>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</si>
  <si>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 xml:space="preserve">    98,72</t>
  </si>
  <si>
    <t>Formas de madeira para moldagem de peças de concreto com paramentos curvos servindo a madeira 1,4 vezes inclusive desmoldagem exclusive escoramento.</t>
  </si>
  <si>
    <t xml:space="preserve">   155,18</t>
  </si>
  <si>
    <t>Formas de madeira para moldagem de peças de concreto com paramentos curvos servindo a madeira 2 vezes inclusive desmoldagem exclusive escoramento.</t>
  </si>
  <si>
    <t xml:space="preserve">   131,18</t>
  </si>
  <si>
    <t>Formas de madeira, para galerias retangulares de concreto armado, servindo a madeira 3 vezes, inclusive  escoramento, fornecimento dos materiais e desmoldagem.</t>
  </si>
  <si>
    <t xml:space="preserve">    90,76</t>
  </si>
  <si>
    <t>Forma de madeira com utilização de 1,4 vezes e escoramento de laje superior.</t>
  </si>
  <si>
    <t xml:space="preserve">   144,99</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</si>
  <si>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</si>
  <si>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 xml:space="preserve">    65,62</t>
  </si>
  <si>
    <t>Formas de madeira serrada, com aproveitamento da madeira apenas 1 vez, para viaduto de concreto, com escoramento metálico, exclusive aluguel deste, inclusive fornecimento de materiais, e desmoldagem.</t>
  </si>
  <si>
    <t xml:space="preserve">   303,99</t>
  </si>
  <si>
    <t xml:space="preserve">    69,36</t>
  </si>
  <si>
    <t>ET 15.15 Formas Metálicas para Concreto</t>
  </si>
  <si>
    <t>Forma metálica para concreto, inclusive fornecimento, confecção, montagem e desmontagem sem utilização de guindaste, admitindo 50 vezes de utilização, exclusive escoramento.</t>
  </si>
  <si>
    <t xml:space="preserve">    38,83</t>
  </si>
  <si>
    <t>Forma metálica alto portante, para laje, sem reutilização, para vãos até 4,40m, com espessura de 0,80mm, tipo STEEL DECK MR-75, da Metform ou similar.  Fornecimento e instalação.</t>
  </si>
  <si>
    <t xml:space="preserve">   316,58</t>
  </si>
  <si>
    <t>Forma metálica alto portante, para laje, sem reutilização, para vãos até 3,75m, com espessura de 0,95mm, tipo STEEL DECK MR-75, da Metform ou similar.  Fornecimento e instalação.</t>
  </si>
  <si>
    <t xml:space="preserve">   161,97</t>
  </si>
  <si>
    <t>Forma metálica alto portante, para laje, sem reutilização, para vãos até 4,40m, com espessura de 1,25mm, tipo STEEL DECK MR-75, da Metform ou similar.  Fornecimento e instalação.</t>
  </si>
  <si>
    <t xml:space="preserve">   198,27</t>
  </si>
  <si>
    <t>ET 15.20 Formas de Madeirit</t>
  </si>
  <si>
    <t>Formas de placas de Madeirit ou similar, empregando-se as de 14mm, resinadas e também as de 20mm de espessura, plastificadas, servindo 4 vezes, e a madeira serrada, auxiliar 1 vez, inclusive fornecimento e desmoldagem, exclusive escoramento.</t>
  </si>
  <si>
    <t xml:space="preserve">   109,68</t>
  </si>
  <si>
    <t>Formas de placas de Madeirit ou similar, empregando-se as de 14mm, resinadas e também as de 20mm de espessura, plastificadas, servindo 4 vezes, e a madeira serrada 3 vezes, inclusive fornecimento e desmontagem, exclusive escoramento.</t>
  </si>
  <si>
    <t xml:space="preserve">    92,63</t>
  </si>
  <si>
    <t>Forma de chapas de madeira plastificada, de 17mm de espessura, servindo 1 vez, para viadutos, incluindo peças de transferência para escoramento metálico, exclusive este, inclusive fornecimento de materiais e desmoldagem.</t>
  </si>
  <si>
    <t xml:space="preserve">   303,94</t>
  </si>
  <si>
    <t>Forma de chapas de madeira plastificada, de 17mm de espessura, servindo 2 vezes,  para viadutos, incluindo peças de transferência para escoramento metálico, exclusive este, inclusive fornecimento de materiais e desmoldagem.</t>
  </si>
  <si>
    <t xml:space="preserve">   210,25</t>
  </si>
  <si>
    <t xml:space="preserve">   120,60</t>
  </si>
  <si>
    <t>ET 20 Escoramentos</t>
  </si>
  <si>
    <t>ET 20.05 Escoramento de Madeira em Obras de artes Especiais</t>
  </si>
  <si>
    <t>Escoramento de pontilhões, pontes e viadutos, de concreto armado, com madeira serrada, com 30% de aproveitamento da madeira, medido pelo volume do escoramento, inclusive montagem e desmontagem.</t>
  </si>
  <si>
    <t xml:space="preserve">   182,20</t>
  </si>
  <si>
    <t>ET 20.10 Escoramento Tubular em Obras de Artes Especiais</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</si>
  <si>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</si>
  <si>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</si>
  <si>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 xml:space="preserve">    23,01</t>
  </si>
  <si>
    <t>ET 20.20 Escoramento de Formas Comuns</t>
  </si>
  <si>
    <t>Escoramento de formas até 3,00m de pé direito, utilizando madeira serrada, tábuas empregadas 3 vezes, prumos 4 vezes.</t>
  </si>
  <si>
    <t>Escoramento de formas de 3,01m até 3,99m de pé direito, utilizando madeira serrada, tábuas empregadas 3 vezes, prumos 4 vezes.</t>
  </si>
  <si>
    <t xml:space="preserve">    21,89</t>
  </si>
  <si>
    <t>Escoramento de formas de 4,00m até 5,00m de pé direito, utilizando madeira serrada, tábuas empregadas 3 vezes, prumos 4 vezes.</t>
  </si>
  <si>
    <t xml:space="preserve">    33,68</t>
  </si>
  <si>
    <t>ET 20.25 Escoramento de Vigas Isoladas</t>
  </si>
  <si>
    <t>Escoramento de formas de moldagem de peças de concreto em vigas isoladas e semelhantes, até 5m de pé direito, utilizando madeira serrada, empregada 2 vezes, medida pela área de projeção lateral de escoramento.</t>
  </si>
  <si>
    <t xml:space="preserve">   140,87</t>
  </si>
  <si>
    <t>ET 20.30 Escoramento de Parametros Verticais</t>
  </si>
  <si>
    <t>Escoramento de formas de caixas de concreto em geral, cintas, blocos de fundação e ou paramentos verticais até 1,5m; com aproveitamento da madeira 2 vezes, inclusive retirada.</t>
  </si>
  <si>
    <t xml:space="preserve">    49,93</t>
  </si>
  <si>
    <t>Escoramento de formas de paramentos verticais de mais de 1,50m e até 5m de altura, utilizando madeira serrada, com 30% do aproveitamento da madeira, inclusive retirada.</t>
  </si>
  <si>
    <t xml:space="preserve">    80,66</t>
  </si>
  <si>
    <t>Escoramento de formas de paramentos verticais de mais de 5m e até 8m de altura, utilizando madeira serrada, com 30% do aproveitamento da madeira, inclusive retirada.</t>
  </si>
  <si>
    <t xml:space="preserve">   117,77</t>
  </si>
  <si>
    <t>Escoramento de formas de paramentos verticais, para altura de 1,50m até 5m, utilizando madeira serrada, com aproveitamento da madeira 2 vezes, inclusive retirada.</t>
  </si>
  <si>
    <t xml:space="preserve">    66,84</t>
  </si>
  <si>
    <t>Escoramento de formas de paramentos verticais, para altura de 5m até 8m, utilizando madeira serrada, com aproveitamento da madeira 2 vezes, inclusive retirada.</t>
  </si>
  <si>
    <t xml:space="preserve">    84,41</t>
  </si>
  <si>
    <t>Escoramento de formas de paramentos verticais, para altura de 8m até 12m, utilizando madeira serrada, com 30% de aproveitamento da madeira, inclusive retirada.</t>
  </si>
  <si>
    <t xml:space="preserve">   142,21</t>
  </si>
  <si>
    <t>ET 25 Estrutura Metálica</t>
  </si>
  <si>
    <t>ET 25.05 Estrutura Metálica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</si>
  <si>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</si>
  <si>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 xml:space="preserve">   218,31</t>
  </si>
  <si>
    <t>Instalação de barreiras dinâmicas modelo ROCCO da Geobrugg ou similar até 4 metros de altura para proteção contra queda de rochas (Não incluso materiais)</t>
  </si>
  <si>
    <t xml:space="preserve">   217,64</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</si>
  <si>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t>
  </si>
  <si>
    <t xml:space="preserve">  1773,03</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</si>
  <si>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t>
  </si>
  <si>
    <t xml:space="preserve">  1919,89</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</si>
  <si>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</si>
  <si>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 xml:space="preserve">   416,17</t>
  </si>
  <si>
    <t>Perfil "I" de aço carbono, padrão americano, de 8"x4".  Fornecimento e corte.</t>
  </si>
  <si>
    <t xml:space="preserve">   333,01</t>
  </si>
  <si>
    <t>Estrutura metálica para cobertura em telhas metálicas, exclusive as telhas.  Fornecimento e montagem.</t>
  </si>
  <si>
    <t xml:space="preserve">   338,82</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</si>
  <si>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</si>
  <si>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 xml:space="preserve">    26,45</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</si>
  <si>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</si>
  <si>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 xml:space="preserve">  1065,58</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</si>
  <si>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</si>
  <si>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 xml:space="preserve">   795,63</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</si>
  <si>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</si>
  <si>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 xml:space="preserve">   226,45</t>
  </si>
  <si>
    <t>Estrutura metálica em aço especial resistente a corrosão (aço USI-SAC ou similar) para pontes, viadutos, passarelas.  Fornecimento do aço.</t>
  </si>
  <si>
    <t xml:space="preserve"> 10657,50</t>
  </si>
  <si>
    <t>Estrutura metálica (montagem) em aço especial resistente a corrosão (aço USI-SAC ou similar) para pontes, viadutos e passarelas, incluindo fornecimento de materiais e de todos os serviços necessários, inclusive pintura protetora, exclusive o fornecimento do aço.</t>
  </si>
  <si>
    <t xml:space="preserve"> 20473,47</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</si>
  <si>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</si>
  <si>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 xml:space="preserve">   563,20</t>
  </si>
  <si>
    <t>Peças em chapa de aço 3/8", galvanizadas, nas dimensões (3x0,10)m.  Fornecimento dos materiais e mão de obra de colocação.</t>
  </si>
  <si>
    <t xml:space="preserve">    14,48</t>
  </si>
  <si>
    <t>Peças em chapa de aço 3/8", galvanizadas, dobradas nas dimensões (15x20x14)cm com largura de 20cm.  Fornecimento dos materiais e mão de obra de colocação.</t>
  </si>
  <si>
    <t xml:space="preserve">    15,57</t>
  </si>
  <si>
    <t>Peças em chapa de aço 3/8", galvanizadas, dobradas nas dimensões (25x20x7)cm com largura de 20 cm.  Fornecimento dos materiais e mão de obra de colocação.</t>
  </si>
  <si>
    <t xml:space="preserve">    15,18</t>
  </si>
  <si>
    <t>Perfil em alumínio série 25 para separação de revestimentos variados, sobre paredes externas ou internas.  Fornecimento e colcoação.</t>
  </si>
  <si>
    <t xml:space="preserve">    52,24</t>
  </si>
  <si>
    <t>Reconstituição de estruturas metálicas leves, por Kg de aço necessário (chapa e perfis) com fornecimento de materiais e pintura anti-oxidante.</t>
  </si>
  <si>
    <t xml:space="preserve">    21,40</t>
  </si>
  <si>
    <t>ET 30 Juntas de Dilatação e Aparelho de Apoio</t>
  </si>
  <si>
    <t>ET 30.05 Aparelho de Neoprene</t>
  </si>
  <si>
    <t>Aparelho de apoio de Neoprene, fretado (1,40kg/dm3), inclusive preparo do berço.  Fornecimento e colocação.</t>
  </si>
  <si>
    <t xml:space="preserve">    30,95</t>
  </si>
  <si>
    <t>ET 30.10 Junta de Dilatação e Vedação</t>
  </si>
  <si>
    <t>Junta de dilatação e vedação de isopor na espessura de 1cm, fixada com cola Emulplast ou similar.  Fornecimento e colocação.</t>
  </si>
  <si>
    <t xml:space="preserve">    29,93</t>
  </si>
  <si>
    <t>Junta de dilatação e vedação confeccionada com aplicação de Sikaflex 1A sobre superfície limpa, na espessura de 20mm e profundidade de 15mm, inclusive alimpeza.  Foenecimento e colocação.</t>
  </si>
  <si>
    <t xml:space="preserve">    91,70</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</si>
  <si>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</si>
  <si>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 xml:space="preserve"> 26102,00</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</si>
  <si>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</si>
  <si>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 xml:space="preserve">   782,47</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</si>
  <si>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</si>
  <si>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 xml:space="preserve">  1122,09</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</si>
  <si>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</si>
  <si>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 xml:space="preserve">  1595,34</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</si>
  <si>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</si>
  <si>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 xml:space="preserve">  1814,50</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</si>
  <si>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</si>
  <si>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</si>
  <si>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 xml:space="preserve">  1729,00</t>
  </si>
  <si>
    <t>Junta elástica pré-moldada, perfilado em termoplástico PVC, tipo 0-22 Fugenband ou similar.  Fornecimento e colocação.</t>
  </si>
  <si>
    <t xml:space="preserve">   173,86</t>
  </si>
  <si>
    <t>Recuperação de juntas de dilatação de obras de contenção até 2m de abertura com proteção de Bikaflex ou similar, até a profundidade de 1m, exclusive andaime e recuperação estrutural das faces laterais da junta.</t>
  </si>
  <si>
    <t xml:space="preserve">    90,13</t>
  </si>
  <si>
    <t>ET 30.15 Aparelho de Apoio</t>
  </si>
  <si>
    <t>Macaqueamento para troca de aparelho de apoio com utilização de macaco pistão, capacidade de 100Tf.</t>
  </si>
  <si>
    <t xml:space="preserve">  1903,16</t>
  </si>
  <si>
    <t>ET 35 Protensão</t>
  </si>
  <si>
    <t>ET 35.05 Tirantes</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</si>
  <si>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</si>
  <si>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 xml:space="preserve">   325,06</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</si>
  <si>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</si>
  <si>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 xml:space="preserve">   766,71</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</si>
  <si>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</si>
  <si>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 xml:space="preserve">   352,25</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</si>
  <si>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</si>
  <si>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 xml:space="preserve">   793,90</t>
  </si>
  <si>
    <t>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t>
  </si>
  <si>
    <t xml:space="preserve">   293,01</t>
  </si>
  <si>
    <t>Acessórios para tirante de aço ST85/105, diâmetro de 15mm, incluindo o fornecimento e instalação da placa metálica de (12x12)cm e porca.  Exclusive protensão.</t>
  </si>
  <si>
    <t xml:space="preserve">    63,21</t>
  </si>
  <si>
    <t>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t>
  </si>
  <si>
    <t xml:space="preserve">   141,37</t>
  </si>
  <si>
    <t>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t>
  </si>
  <si>
    <t xml:space="preserve">   222,27</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</si>
  <si>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</si>
  <si>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 xml:space="preserve">   693,42</t>
  </si>
  <si>
    <t>ET 35.10 Forma Interna em Tubo de PVC Rígido e Cambotas Metálicas</t>
  </si>
  <si>
    <t>Forma interna em tubo de PVC rígido, diâmetro externo de 25cm para alívio de peso próprio de peça estrutural, inclusive fornecimento dos materiais.</t>
  </si>
  <si>
    <t xml:space="preserve">    58,61</t>
  </si>
  <si>
    <t>ET 35.13 Tirante para Protensão - Estruturas de Concreto</t>
  </si>
  <si>
    <t>Cabo de aço de 6 cordoalhas de 1/2" (12,5mm) inclusive bainha metálica, e 10% de perdas de pontas, compreendendo apenas o fornecimento medido pelo peso do cabo de aço geometricamente necessário.</t>
  </si>
  <si>
    <t xml:space="preserve">    25,88</t>
  </si>
  <si>
    <t>Cabo de aço de 12 cordoalhas de 1/2" (12,5mm) inclusive bainha metálica, e 10% de perdas de pontas, com fornecimento medido pelo peso do cabo de aço geometricamente necessários.</t>
  </si>
  <si>
    <t xml:space="preserve">    21,68</t>
  </si>
  <si>
    <t>Cabo de aço de 19 cordoalhas de 1/2" (12,5mm) inclusive bainha metálica, e 10% de perdas de pontas, com fornecimento medido pelo peso do cabo de aço geometricamente necessários.</t>
  </si>
  <si>
    <t>Preparo e colocação de 6 cordoalhas de 12,5mm nas formas, compreendendo corte, montagem, enfiação na bainha e fornecimento de cimento para injeção.</t>
  </si>
  <si>
    <t xml:space="preserve">    16,05</t>
  </si>
  <si>
    <t>Preparo e colocação de 12 cordoalhas de 12,5mm nas formas compreendendo corte, montagem, enfiação e fornecimento de cimento para injeção.</t>
  </si>
  <si>
    <t xml:space="preserve">    41,57</t>
  </si>
  <si>
    <t>Preparo e colocação de 19 cordoalhas de 12,5mm nas formas, compreendendo corte, dobragem, enfiação na bainha, bem como o fornecimento de cimento para injeção.</t>
  </si>
  <si>
    <t xml:space="preserve">    22,17</t>
  </si>
  <si>
    <t>ET 35.15 Tirante para Protensão - Solo</t>
  </si>
  <si>
    <t>Protensão de tirante de 10 e 12 cordoalhas de 1/2", exclusive o fornecimentos dos materiais.</t>
  </si>
  <si>
    <t xml:space="preserve">  1543,10</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</si>
  <si>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</si>
  <si>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 xml:space="preserve">   153,04</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</si>
  <si>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</si>
  <si>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 xml:space="preserve">   118,41</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</si>
  <si>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</si>
  <si>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 xml:space="preserve">   176,38</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</si>
  <si>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</si>
  <si>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 xml:space="preserve">   124,44</t>
  </si>
  <si>
    <t>ET 35.20 Acessórios para Protensão</t>
  </si>
  <si>
    <t>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t>
  </si>
  <si>
    <t xml:space="preserve">   998,13</t>
  </si>
  <si>
    <t>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t>
  </si>
  <si>
    <t xml:space="preserve">  1078,40</t>
  </si>
  <si>
    <t>ET 35.25 Cone de Ancoragem</t>
  </si>
  <si>
    <t>Cone de ancoragem de cabo de aço de 6 cordoalhas de 12,5mm, compreendendo fornecimento do cone, de luva cone-bainha, de 2m de mola central e bainha, bem como as operações de protensão e injeção de cimento.</t>
  </si>
  <si>
    <t xml:space="preserve">   712,40</t>
  </si>
  <si>
    <t>Cone ancoragem de cabo de aço de 12 cordoalhas de 12,50mm, compreendendo fornecimento do cone, de luva cone-bainha, de 2m de mola central e bainha, bem como as operações de protensão e injeção de cimento.</t>
  </si>
  <si>
    <t xml:space="preserve">  1900,14</t>
  </si>
  <si>
    <t>Cone de ancoragem de cabo de aço de 19 cordoalhas de 12,5mm, compreendendo fornecimento do cone, de luva cone-bainha, de 2m de mola central e bainha, bem como as operações de protensão e injeção de cimento.</t>
  </si>
  <si>
    <t xml:space="preserve">  4020,47</t>
  </si>
  <si>
    <t>ET 40 Telas</t>
  </si>
  <si>
    <t>ET 40.05 Telas de Aço e Galvanizadas</t>
  </si>
  <si>
    <t>Tela de aço de alta resistência em malha hexagonal de dupla torção, tipo (8x10)cm, diâmetro 2,40mm, com revestimento em PVC, Inclusive o arame de amarração.  Fornecimento.</t>
  </si>
  <si>
    <t xml:space="preserve">    84,40</t>
  </si>
  <si>
    <t>Tela de aço de alta resistência em malha hexagonal de dupla torção, tipo (8x10)cm, diâmetro 2,70mm, galvanizada, Inclusive o arame de amarração.  Fornecimento.</t>
  </si>
  <si>
    <t xml:space="preserve">    73,49</t>
  </si>
  <si>
    <t>Tela de aço soldada Telcon Q-113 ou similar, com malha de (10x10)cm, CA-60, com diâmetro de 3,8mm e 1,8Kg/m2.  Fornecimento e colocação.</t>
  </si>
  <si>
    <t xml:space="preserve">     8,84</t>
  </si>
  <si>
    <t>Tela de aço soldada Telcon Q-138 ou similar, com malha de (10x10)cm, CA-60, com diâmetro de 4,2mm e 2,2Kg/m2.  Fornecimento.</t>
  </si>
  <si>
    <t xml:space="preserve">    19,92</t>
  </si>
  <si>
    <t>Tela de aço soldada Telcon Q-196 ou similar, com malha de (10x10)cm, CA-60, com diâmetro de 5mm e 3,11Kg/m2.  Fornecimento e colocação.</t>
  </si>
  <si>
    <t xml:space="preserve">    25,12</t>
  </si>
  <si>
    <t>Tela de aço soldada Telcon Q-246 ou similar, com malha de (10x10)cm, CA-60, com diâmetro de 5,6mm e 3,91Kg/m2.  Fornecimento e colocação.</t>
  </si>
  <si>
    <t xml:space="preserve">    36,47</t>
  </si>
  <si>
    <t>Tela de aço soldada Telcon Q-283 ou similar, com malha de (10x10)cm, CA-60, com diâmetro de 6mm e 4,48Kg/m2.  Fornecimento e colocação.</t>
  </si>
  <si>
    <t xml:space="preserve">    42,26</t>
  </si>
  <si>
    <t>Tela de aço soldada Telcon Q-396 ou similar, com malha de (10x10)cm, CA-60, com diâmetro de 7,1mm e 6,28Kg/m2.  Fornecimento e colocação.</t>
  </si>
  <si>
    <t xml:space="preserve">    58,67</t>
  </si>
  <si>
    <t>Tela de aço soldada Telcon Q-503 ou similar, com malha de (10x10)cm, CA-60, com diâmetro de 8mm e 7,97Kg/m2.  Fornecimento e colocação.</t>
  </si>
  <si>
    <t xml:space="preserve">    74,10</t>
  </si>
  <si>
    <t>Tela de aço soldada Telcon Q-636 ou similar, com malha de (10x10)cm, CA-60, com diâmetro de 9mm e 10,09Kg/m2.  Fornecimento e colocação.</t>
  </si>
  <si>
    <t xml:space="preserve">   118,06</t>
  </si>
  <si>
    <t>Tela de aço soldada Telcon Q-61 ou similar, com malha de (15x15)cm, CA-60, com diâmetro de 3,4mm e 0,97Kg/m2.  Fornecimento e colocação.</t>
  </si>
  <si>
    <t xml:space="preserve">     9,65</t>
  </si>
  <si>
    <t>Tela de aço soldada Telcon Q-75 ou similar, com malha de (15x15)cm, CA-60, diâmetro de 3,8mm e 1,21Kg/m2.  Fornecimento.</t>
  </si>
  <si>
    <t xml:space="preserve">    13,63</t>
  </si>
  <si>
    <t>Tela de aço soldada Telcon Q-92 ou similar, com malha de (15x15)cm, CA-60, com diâmetro de 4,2mm e 1,48Kg/m2.  Fornecimento e colocação.</t>
  </si>
  <si>
    <t xml:space="preserve">    12,88</t>
  </si>
  <si>
    <t>Tela de aço soldada Telcon Q-335 ou similar, com malha de (15x15)cm, CA-60, com diâmetro de 8mm e 5,37Kg/m2.  Fornecimento e colocação.</t>
  </si>
  <si>
    <t xml:space="preserve">    50,35</t>
  </si>
  <si>
    <t>Tela de aço soldada Telcon L-159 ou similar, com malha de (10x30)cm, CA-60, com diâmetro de 4,5mm e 1,69Kg/m2.  Fornecimento.</t>
  </si>
  <si>
    <t xml:space="preserve">    12,94</t>
  </si>
  <si>
    <t>Tela de aço Telcon ou similar.  Colocação.</t>
  </si>
  <si>
    <t xml:space="preserve">     0,76</t>
  </si>
  <si>
    <t>ET 45 Concreto Projetado e Bombeado</t>
  </si>
  <si>
    <t>ET 45.05 Concreto Projetado</t>
  </si>
  <si>
    <t>Concreto projetado, consumo de 355kg/m3 de cimento, com aditivo, aplicado em superfícies verticais ou superiores, medido pelo volume aplicado, inclusive 5% de perdas.</t>
  </si>
  <si>
    <t xml:space="preserve">  2051,70</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</si>
  <si>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</si>
  <si>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 xml:space="preserve">  2045,09</t>
  </si>
  <si>
    <t>ET 45.10 Concreto Bombeado</t>
  </si>
  <si>
    <t>Concreto bombeado, fck=15MPa, compreendendo o fornecimento de concreto importado de usina, colocação nas formas, espalhamento, adensamento mecânico e acabamento.</t>
  </si>
  <si>
    <t xml:space="preserve">   596,01</t>
  </si>
  <si>
    <t>Concreto bombeado, fck=18MPa, compreendendo o fornecimento de concreto importado de usina, colocação nas formas, espalhamento, adensamento mecânico e acabamento.</t>
  </si>
  <si>
    <t xml:space="preserve">   452,52</t>
  </si>
  <si>
    <t>Concreto bombeado, fck=20MPa, compreendendo o fornecimento de concreto importado de usina, colocação nas formas, espalhamento, adensamento mecânico e acabamento.</t>
  </si>
  <si>
    <t xml:space="preserve">   556,86</t>
  </si>
  <si>
    <t>Concreto bombeado, fck=22,5MPa, compreendendo o fornecimento de concreto importado de usina, colocação nas formas, espalhamento, adensamento mecânico e acabamento.</t>
  </si>
  <si>
    <t xml:space="preserve">   537,69</t>
  </si>
  <si>
    <t>Concreto bombeado com fck=25MPa, compreendendo o fornecimento de concreto importado de usina, colocação nas formas, espalhamento, adensamento mecânico e acabamento.</t>
  </si>
  <si>
    <t xml:space="preserve">   561,42</t>
  </si>
  <si>
    <t>Concreto bombeado, fck=30MPa, compreendendo o fornecimento de concreto importado de usina, colocação nas formas, espalhamento, adensamento mecânico e acabamento.</t>
  </si>
  <si>
    <t xml:space="preserve">   572,16</t>
  </si>
  <si>
    <t>Concreto bombeado com fck=35MPa, compreendendo o fornecimento de concreto importado de usina, colocação nas formas, espalhamento, adensamento mecânico e acabamento.</t>
  </si>
  <si>
    <t xml:space="preserve">   593,79</t>
  </si>
  <si>
    <t>Concreto bombeado com fck=40MPa, compreendendo o fornecimento de concreto importado de usina, colocação nas formas, espalhamento, adensamento mecânico e acabamento.</t>
  </si>
  <si>
    <t xml:space="preserve">   639,52</t>
  </si>
  <si>
    <t>ET 50 Serviços de Proteção e Contenção</t>
  </si>
  <si>
    <t>ET 50.05 Serviços de Proteção e Contenção</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</si>
  <si>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t>
  </si>
  <si>
    <t xml:space="preserve">   160,51</t>
  </si>
  <si>
    <t>Execução de revestimento de canal, utilizando o colchão em concreto VSL ou similar, com espessura de 0,15m, incluindo fornecimento dos materiais.</t>
  </si>
  <si>
    <t xml:space="preserve">   805,90</t>
  </si>
  <si>
    <t>Muro de contenção de taludes em alvenaria de bloco de concreto estrutural de (19x19x39)cm, até 1,80m de altura, incluindo base de concreto, aço CA-50 e enchimento de blocos e medido pela área real.</t>
  </si>
  <si>
    <t xml:space="preserve">   496,23</t>
  </si>
  <si>
    <t>ET 55 Pré-Moldados</t>
  </si>
  <si>
    <t>ET 55.05 Laje Pré-Moldada</t>
  </si>
  <si>
    <t>Colagem com adesivo especial estrutural de peças de concreto pré-fabricadas, sobre laje preparada e regularizada, exclusive esta camada, estimando-se a aplicação de uma camada de adesivo nas faces.</t>
  </si>
  <si>
    <t xml:space="preserve">   955,79</t>
  </si>
  <si>
    <t>Laje pré-moldada, ßeta 11, para sobrecarga de 1KN/m2 e vão até 4,40m, considerando vigotas, tijolos e armadura negativa, inclusive capeamento de 4cm de espessura, com concreto fck=20MPa e escoramento.  Fornecimento e montagem.</t>
  </si>
  <si>
    <t xml:space="preserve">   100,09</t>
  </si>
  <si>
    <t>Laje pré-moldada, ßeta 12, para sobrecarga de 3,5KN/m2 e vão de 4,10m, considerando vigotas, tijolos e armadura negativa, inclusive capeamento de 4cm de espessura, com concreto fck=20MPa e escoramento.  Fornecimento e montagem.</t>
  </si>
  <si>
    <t xml:space="preserve">   154,27</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</si>
  <si>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</si>
  <si>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 xml:space="preserve">   143,77</t>
  </si>
  <si>
    <t>Laje pré-moldada, ßeta 16, para sobrecarga de 3,5KN/m2 e vão até 5,20m, considerando vigotas, tijolos e armadura negativa, inclusive capeamento de 4cm de espesssura, com concreto fck=15MPa e escoramento.  Fornecimento e montagem do conjunto.</t>
  </si>
  <si>
    <t xml:space="preserve">   254,81</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</si>
  <si>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</si>
  <si>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 xml:space="preserve">   191,87</t>
  </si>
  <si>
    <t>Laje pré-moldada, ßeta 20, para sobrecarga de 3,5KN/m2 e vão até 6,20m, considerando vigotas, tijolos e armadura negativa, inclusive capeamento de 4cm de espessura, com concreto fck=20MPa e escoramento.  Fornecimento e montagem.</t>
  </si>
  <si>
    <t xml:space="preserve">   223,68</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</si>
  <si>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</si>
  <si>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 xml:space="preserve">   225,55</t>
  </si>
  <si>
    <t>ET 55.10 Estrutura de Concreto Pré-Moldado</t>
  </si>
  <si>
    <t>Bloco de concreto, intertravado, dimensão de (40x40x20)cm e peso mínimo de 29Kg, modelo Terrae W, sem jardineira, Terrae ou similar, para paramentos de estruturas de contenção.  Fornecimento.</t>
  </si>
  <si>
    <t xml:space="preserve">    51,93</t>
  </si>
  <si>
    <t>Bloco de concreto, intertravado, dimensão de (40x40x20)cm e peso mínimo de 25Kg, modelo Terrae F, com jardineira, Terrae ou similar, para paramentos de estruturas de contenção.  Fornecimento.</t>
  </si>
  <si>
    <t xml:space="preserve">    48,80</t>
  </si>
  <si>
    <t>Canal pré-fabricado, em concreto protendido e/ou armado, com seção em U, medido pela área do perímetro interno da seção vezes o comprimento do canal, inclusive transporte das peças até a obra.  Fornecimento e assentamento.</t>
  </si>
  <si>
    <t xml:space="preserve">   937,19</t>
  </si>
  <si>
    <t>Cobertura de canal pré-fabricado, em concreto armado, para vãos de até 5m, inclusive transporte das peças até a obra.  Fornecimento e colocação.</t>
  </si>
  <si>
    <t xml:space="preserve">  1043,17</t>
  </si>
  <si>
    <t>Superestrutura de concreto protendido pré-fabricada de passarela para pedestre, com 2,00m de largura.  Incluindo guarda-corpos metálicos com pintura, transporte até a obra e montagem.  Vão livre entre 7,50 a 15,00m.</t>
  </si>
  <si>
    <t xml:space="preserve">  9539,62</t>
  </si>
  <si>
    <t>Superestrutura de concreto protendido pré-fabricada de passarela para pedestre, com 2,00m de largura.  Incluindo guarda-corpos metálicos com pintura, transporte até a obra e montagem.  Vão livre entre 15,01m a 22,50m.</t>
  </si>
  <si>
    <t xml:space="preserve"> 12401,51</t>
  </si>
  <si>
    <t>Superestrutura de concreto protendido pré-fabricada de passarela para pedestre, com 2,00m de largura.  Incluindo guarda-corpos metálicos com pintura, transporte até a obra e montagem.  Vão livre entre 22,51m a 25,00m.</t>
  </si>
  <si>
    <t xml:space="preserve"> 12878,55</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</si>
  <si>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</si>
  <si>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 xml:space="preserve"> 19659,44</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</si>
  <si>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</si>
  <si>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 xml:space="preserve"> 22608,43</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</si>
  <si>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</si>
  <si>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 xml:space="preserve"> 24082,83</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</si>
  <si>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</si>
  <si>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 xml:space="preserve"> 25557,32</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</si>
  <si>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</si>
  <si>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 xml:space="preserve"> 48068,61</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</si>
  <si>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</si>
  <si>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 xml:space="preserve"> 52875,48</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</si>
  <si>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</si>
  <si>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 xml:space="preserve"> 57682,34</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</si>
  <si>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</si>
  <si>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 xml:space="preserve"> 67296,07</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</si>
  <si>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</si>
  <si>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 xml:space="preserve"> 50855,14</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</si>
  <si>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</si>
  <si>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 xml:space="preserve"> 55940,64</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</si>
  <si>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</si>
  <si>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 xml:space="preserve"> 61026,15</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</si>
  <si>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</si>
  <si>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 xml:space="preserve"> 71197,17</t>
  </si>
  <si>
    <t>ET 55.15 Estrutura de Concreto Armado Pré-Fabricado</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</si>
  <si>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</si>
  <si>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 xml:space="preserve">   746,09</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</si>
  <si>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</si>
  <si>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 xml:space="preserve">   316,20</t>
  </si>
  <si>
    <t>ET 60 Concreto Importado de Usinas</t>
  </si>
  <si>
    <t>ET 60.05 Concreto Importado de Usinas</t>
  </si>
  <si>
    <t>Concreto importado de usina dosado racionalmente para uma resistência característica à compressão de fck=10MPa.</t>
  </si>
  <si>
    <t xml:space="preserve">   379,28</t>
  </si>
  <si>
    <t>Concreto importado de usina dosado racionalmente para uma resistência característica à compressão de 15MPa.</t>
  </si>
  <si>
    <t xml:space="preserve">   527,07</t>
  </si>
  <si>
    <t>Concreto importado de usina dosado racionalmente para uma resistência característica à compressão de 18MPa.</t>
  </si>
  <si>
    <t xml:space="preserve">   350,00</t>
  </si>
  <si>
    <t>Concreto importado de usina dosado racionalmente para uma resistência característica à compressão de 20MPa.</t>
  </si>
  <si>
    <t xml:space="preserve">   457,60</t>
  </si>
  <si>
    <t>Concreto importado de usina dosado racionalmente para uma resistência característica à compressão de 22,5MPa.</t>
  </si>
  <si>
    <t xml:space="preserve">   313,71</t>
  </si>
  <si>
    <t>Concreto importado de usina dosado racionalmente para uma resistência característica à compressão de fck=25MPa.</t>
  </si>
  <si>
    <t xml:space="preserve">   587,16</t>
  </si>
  <si>
    <t>Concreto importado de usina dosado racionalmente para uma resistência característica à compressão de fck=30MPa.</t>
  </si>
  <si>
    <t xml:space="preserve">   427,34</t>
  </si>
  <si>
    <t>Concreto importado de usina dosado racionalmente para uma resistência característica à compressão de fck=35MPa.</t>
  </si>
  <si>
    <t xml:space="preserve">   545,83</t>
  </si>
  <si>
    <t>Concreto importado de usina dosado racionalmente para uma resistência característica à compressão de 40Mpa.</t>
  </si>
  <si>
    <t xml:space="preserve">   618,03</t>
  </si>
  <si>
    <t>Concreto colorido, com óxido de ferro vermelho sintético, importado de usina, dosado racionalmente para uma resistência característica à compressão de 15 Mpa.</t>
  </si>
  <si>
    <t xml:space="preserve">   546,50</t>
  </si>
  <si>
    <t>ET 60.10 Concreto de Alto Desempenho Importado de Usina</t>
  </si>
  <si>
    <t>Concreto de alto desempenho, importado de usina, dosado racionalmente para uma resistência característica a compressão de 30 Mpa, fator água cimento 0,30 a 0,40, incluindo aditivos.</t>
  </si>
  <si>
    <t>Concreto de alto desempenho, importado de usina, dosado racionalmente para resistência característica a compressão de 50 Mpa, fator água cimento 0,30 a 0,40, incluindo aditivos.</t>
  </si>
  <si>
    <t xml:space="preserve">   701,73</t>
  </si>
  <si>
    <t>ET 60.15 Bombeamento de Concreto Importado de Usina</t>
  </si>
  <si>
    <t xml:space="preserve">    45,00</t>
  </si>
  <si>
    <t>ET 65 Recuperação de Ferragem e Estrutura de Concreto</t>
  </si>
  <si>
    <t>ET 65.05 Recuperação de Ferragem e Estrutura de Concreto</t>
  </si>
  <si>
    <t>Aplicação com Air Less de inibidor de corrosão Sika Ferrogard-903 ou similar em estrutura de comcreto armado nos serviços de recuperação estrutural.  Exclusive limpeza da estrutura.</t>
  </si>
  <si>
    <t xml:space="preserve">    70,12</t>
  </si>
  <si>
    <t>Recuperação de ferragem em estrutura de concreto, sem utilização de solda, incluindo fornecimento, corte, dobragem e colocação.</t>
  </si>
  <si>
    <t>Recuperação de armadura de concreto, por meio de solda elétrica.</t>
  </si>
  <si>
    <t xml:space="preserve">   209,20</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</si>
  <si>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</si>
  <si>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 xml:space="preserve">  1430,14</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</si>
  <si>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</si>
  <si>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 xml:space="preserve">   210,84</t>
  </si>
  <si>
    <t xml:space="preserve">    86,71</t>
  </si>
  <si>
    <t>ET 70 Saco de Solo Cimento</t>
  </si>
  <si>
    <t>ET 70.05 Saco de Solo Cimento</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</si>
  <si>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</si>
  <si>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 xml:space="preserve">    26,69</t>
  </si>
  <si>
    <t>ET 75 Injeções e Consolidações</t>
  </si>
  <si>
    <t>ET 75.05 Injeções e Consolidações</t>
  </si>
  <si>
    <t>Berço de argamassa Epóxi (Grout).</t>
  </si>
  <si>
    <t xml:space="preserve">  6478,34</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</si>
  <si>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</si>
  <si>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 xml:space="preserve">   143,19</t>
  </si>
  <si>
    <t>Fornecimento e aplicação de Grout ou similar.</t>
  </si>
  <si>
    <t xml:space="preserve">  6078,51</t>
  </si>
  <si>
    <t>Injeção de calda de cimento, admitindo uma produção média bruta de 0,5saco/h, inclusive fornecimento dos materiais, medido por saco de 50Kg.</t>
  </si>
  <si>
    <t xml:space="preserve">   282,18</t>
  </si>
  <si>
    <t>Injeção de calda de cimento, admitindo uma produção média bruta de 1saco/h, inclusive fornecimento dos materiais, medido por saco de 50Kg.</t>
  </si>
  <si>
    <t xml:space="preserve">   161,05</t>
  </si>
  <si>
    <t>Injeção de calda de cimento, admitindo uma produção média bruta de 2 sacos/h, inclusive fornecimento dos materiais, medido por saco de 50Kg.</t>
  </si>
  <si>
    <t xml:space="preserve">    97,83</t>
  </si>
  <si>
    <t>Injeção de calda de cimento para chumbamento de tirantes, com pressão de 0,20MPa, aferida através de manômetro, incluindo todos os materiais, equipamentos e mão de obra.</t>
  </si>
  <si>
    <t xml:space="preserve">    81,57</t>
  </si>
  <si>
    <t>Injeção de resina Epóxica em fissuras de concreto estrutural, inclusive preparo do local, perfuração, vedação e fornecimento dos materiais a injetar.  Custo por metro linear de fissura.</t>
  </si>
  <si>
    <t>Resina acrílica como ponte de aderência para argamassa em serviços de recuperação estrutural.  Fornecimento e aplicação.</t>
  </si>
  <si>
    <t xml:space="preserve">     9,47</t>
  </si>
  <si>
    <t>ET 80 Concreto com Aditivo</t>
  </si>
  <si>
    <t>ET 80.05 Concreto com Aditivo</t>
  </si>
  <si>
    <t>Aditivo a base de sílica ativa, dosado sobre o peso do cimento, na proporção média de 10%, incluindo mão-de-obra e perdas.  Por m3 de concreto.</t>
  </si>
  <si>
    <t xml:space="preserve">    72,59</t>
  </si>
  <si>
    <t>Agente de cura química para concreto pronto para uso. Fornecimento e Aplicação.</t>
  </si>
  <si>
    <t xml:space="preserve">    11,22</t>
  </si>
  <si>
    <t>Concreto (Sikagrout ou similar) incluindo 50% de pedrisco, compreendendo fornecimento, preparo e lançamento.</t>
  </si>
  <si>
    <t xml:space="preserve">  4061,73</t>
  </si>
  <si>
    <t>Microconcreto de endurecimento ultra-rápido, apresentando resistência mecânica à compressão de no mínimo 20MPA em 2,0 horas e 40MPA em 24,0 horas após a execução. Inclusive fornecimento, preparo e lançamento do material.</t>
  </si>
  <si>
    <t xml:space="preserve"> 14811,44</t>
  </si>
  <si>
    <t>Plastiment VZ líquido ou similar, adicionado ao concreto na proporção de 500g/saco de cimento.</t>
  </si>
  <si>
    <t xml:space="preserve">     5,78</t>
  </si>
  <si>
    <t>ET 85 Terra Armada</t>
  </si>
  <si>
    <t>ET 85.05 Construção de Maciço de Terra Armada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</si>
  <si>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</si>
  <si>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1304,39</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</si>
  <si>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</si>
  <si>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1439,18</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</si>
  <si>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</si>
  <si>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 xml:space="preserve">  2127,56</t>
  </si>
  <si>
    <t>ET 90 Estrutura em Madeira</t>
  </si>
  <si>
    <t>ET 90.05 Estrutura em Eucalipto</t>
  </si>
  <si>
    <t>Pilar em madeira de reflorestamento, com 25cm de diâmetro, tratado com pintura imunizante Pentox ou similar, exclusive escavação, fundação e reaterro.  Fornecimento e assentamento.</t>
  </si>
  <si>
    <t xml:space="preserve">    68,16</t>
  </si>
  <si>
    <t>ET 90.10 Estrutura em Madeira de Lei</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</si>
  <si>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</si>
  <si>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 xml:space="preserve">  1173,28</t>
  </si>
  <si>
    <t>ET 99 Diversos</t>
  </si>
  <si>
    <t>ET 99.99 Diversos</t>
  </si>
  <si>
    <t xml:space="preserve">   233,55</t>
  </si>
  <si>
    <t>FD 05 Estacas</t>
  </si>
  <si>
    <t>FD 05.05 Cravação de Estacas de Aço</t>
  </si>
  <si>
    <t>Cravação de estaca de aço, perfil H de (6"x6"), 1ª alma, em terreno de média resistência à penetração, inclusive fornecimento e um corte ao maçarico e perda de 5% do perfil, exclusive emendas entaladas.</t>
  </si>
  <si>
    <t xml:space="preserve">   509,92</t>
  </si>
  <si>
    <t>Cravação de estaca de aço I, de 15" a 20", em terreno de média resistência à penetração, inclusive um corte ao maçarico, exclusive emendas, fornecimento e perdas do perfil.</t>
  </si>
  <si>
    <t xml:space="preserve">   115,10</t>
  </si>
  <si>
    <t>Cravação de estaca, trilho TR-37, duplo, em terreno de média resistência à penetração, inclusive fornecimento, um corte ao maçarico e perdas, exclusive emendas transversais e dispositivos contra a punção.</t>
  </si>
  <si>
    <t xml:space="preserve">   632,44</t>
  </si>
  <si>
    <t>Cravação de estaca, trilho TR-37, simples, em terreno de média resistência à penetração, inclusive fornecimento dos materiais, um corte ao maçarico e perdas, exclusive emendas transversais e dispositivos contra a punção.</t>
  </si>
  <si>
    <t xml:space="preserve">   256,98</t>
  </si>
  <si>
    <t>FD 05.10 Cravação de Estacas Pré-Moldada em Concreto e Emenda Metálica</t>
  </si>
  <si>
    <t>Cravação de estaca pré-moldada, de concreto armado centrifugado, tipo Scac Standard ou similar, com diâmetro de 20cm e capacidade de carga de 25t a 30t, inclusive fornecimento e exclusive emendas e transporte do Bate Estaca.</t>
  </si>
  <si>
    <t xml:space="preserve">   160,37</t>
  </si>
  <si>
    <t>Cravação de estaca pré-moldada, de concreto armado centrifugado, tipo Scac Standard ou similar, com diâmetro de 26cm e capacidade de carga de 30t a 40t, inclusive fornecimento e exclusive emendas e transporte de Bate Estaca.</t>
  </si>
  <si>
    <t xml:space="preserve">   193,27</t>
  </si>
  <si>
    <t>Cravação de estaca pré-moldada, de concreto armado centrifugado, tipo Scac Standard ou similar, com diâmetro de 33cm e capacidade de carga de 40t a 60t, inclusive fornecimento e exclusive emendas e transporte de Bate Estaca.</t>
  </si>
  <si>
    <t xml:space="preserve">   266,00</t>
  </si>
  <si>
    <t>Emenda metálica em estaca pré-moldada tipo Scac Standard ou similar, com diâmetro de 20cm e capacidade de carga de 25t a 30t.</t>
  </si>
  <si>
    <t xml:space="preserve">    77,11</t>
  </si>
  <si>
    <t>Emenda metálica em estaca pré-moldada tipo Scac Standard ou similar, com diâmetro de 26cm e capacidade de carga de 30t a 40t.</t>
  </si>
  <si>
    <t xml:space="preserve">   100,26</t>
  </si>
  <si>
    <t>Emenda metálica em estaca pré-moldada tipo Scac Standard ou similar, com diâmetro de 33cm e capacidade de carga de 40t a 60t.</t>
  </si>
  <si>
    <t>Emenda de estaca pré-moldada de concreto armado, tipo POE-XR ou similar, com diâmetro nominal de 455mm.</t>
  </si>
  <si>
    <t xml:space="preserve">    84,65</t>
  </si>
  <si>
    <t>Fornecimento e cravação vertical de estaca pré-moldada de concreto armado com fck de 22,5 MPa, POE-XR ou similar, com diâmetro nominal de 455mm, inclusive o transporte da estaca, exclusive emendas, a mobilização e a desmobilização do bate estacas.</t>
  </si>
  <si>
    <t xml:space="preserve">   484,23</t>
  </si>
  <si>
    <t>Fornecimento e cravação inclinada até 12º de estaca pré-moldada de concreto armado com fck de 22,5 MPa, POE-XR ou similar, com diâmetro nominal de 455mm, inclusive o transporte da estaca, exclusive emendas, a mobilização e a desmobilização do bate estacas.</t>
  </si>
  <si>
    <t xml:space="preserve">   505,85</t>
  </si>
  <si>
    <t>FD 05.15 Cravação de Estacas de Eucalipto</t>
  </si>
  <si>
    <t>Cravação de estaca em madeira de reflorestamento, com diâmetro de 25cm, em terreno de fraca resistência à penetração, inclusive fornecimento da estaca.</t>
  </si>
  <si>
    <t xml:space="preserve">    95,36</t>
  </si>
  <si>
    <t>Cravação de estaca em madeira de reflorestamento, com diâmetro de 25cm, em terreno de média resistência à penetração, inclusive fornecimento da estaca.</t>
  </si>
  <si>
    <t xml:space="preserve">   108,61</t>
  </si>
  <si>
    <t>FD 05.20 Estaca de Concreto Armado Moldado no Terreno</t>
  </si>
  <si>
    <t>Estaca de concreto armado, moldado no terreno, tipo Franki Standard ou similar, com diâmetro de 400mm, profundidade até 16m, capacidade média de carga igual a 70t, inclusive fornecimento dos materiais, considerando o trecho cravado e concretado.</t>
  </si>
  <si>
    <t xml:space="preserve">   268,82</t>
  </si>
  <si>
    <t>Estaca de concreto armado, moldado no terreno, tipo Franki Standart ou similar, com diâmetro de 600m, profundidade até 16m, capacidade média de carga igual 170t, inclusive fornecimento dos materiais, considerando o trecho cravado e concretado.</t>
  </si>
  <si>
    <t xml:space="preserve">   484,17</t>
  </si>
  <si>
    <t>FD 05.23 Estaca Escavada</t>
  </si>
  <si>
    <t>Estaca de concreto armado, moldada no terreno, tipo hélice contínua, diâmetro de 400mm, capacidade de carga de 60t a 80t, inclusive fornecimento dos materiais, considerando o trecho cravado e concretado.</t>
  </si>
  <si>
    <t xml:space="preserve">   448,88</t>
  </si>
  <si>
    <t>Estaca de concreto armado, moldada no terreno, tipo hélice contínua, diâmetro de 500mm, capacidade de carga de 80t a 130t, inclusive fornecimento dos materiais, considerando o trecho cravado e concretado.</t>
  </si>
  <si>
    <t xml:space="preserve">   543,83</t>
  </si>
  <si>
    <t>Estaca de concreto armado, moldada no terreno tipo hélice contínua, com diâmetro de 600mm, com capacidade de carga de 131 a 150t, incluindo o fornecimento de todos os materiais, considerando o trecho cravado e concretado.</t>
  </si>
  <si>
    <t xml:space="preserve">   820,51</t>
  </si>
  <si>
    <t>FD 05.25 Tubulão com Camisa de Concreto Armado</t>
  </si>
  <si>
    <t>Tubulão com camisa de concreto armado com diâmetro de 1m.  Fornecimento, preparo e colocação dos materiais para execução (concreto fck=18,5MPa para camisa e fck=15MPa para enchimento, forma curva, aço CA-50).</t>
  </si>
  <si>
    <t xml:space="preserve">  1140,76</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</si>
  <si>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</si>
  <si>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 xml:space="preserve">  1825,10</t>
  </si>
  <si>
    <t>Tubulão com camisa de concreto armado com diâmetro de 1,20m.  Fornecimento, preparo e execução (concreto fck=18MPa) para camisa  e fck=15MPa para enchimento, forma curva, aço CA-50B.</t>
  </si>
  <si>
    <t xml:space="preserve">  1550,07</t>
  </si>
  <si>
    <t>Tubulão com camisa de concreto armado com diâmetro de 1,2m.  Fornecimento, preparo e colocação dos materiais (concreto fck=15MPa) para execução de base alargada.</t>
  </si>
  <si>
    <t xml:space="preserve">   744,22</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</si>
  <si>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</si>
  <si>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2685,02</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</si>
  <si>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</si>
  <si>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3607,34</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</si>
  <si>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</si>
  <si>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 xml:space="preserve">  3806,91</t>
  </si>
  <si>
    <t>FD 05.30 Escavação de Base de Tubulões</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</si>
  <si>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</si>
  <si>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 xml:space="preserve">  2427,65</t>
  </si>
  <si>
    <t>FD 05.35 Emendas de Perfil de Aço e Trilhos para Estacas</t>
  </si>
  <si>
    <t>Emenda de perfil de aço H, de 6", 1ª alma, para estaca, considerando-se um corte ao maçarico e soldagem de topo em todo o perímetro e de 4 talas, em barras chatas de 5/16" de espessura, inclusive fornecimento de todo o material.</t>
  </si>
  <si>
    <t xml:space="preserve">   153,75</t>
  </si>
  <si>
    <t>Emenda de perfil de aço I, de 10", 1ª alma, para estaca, considerando-se um corte ao maçarico e soldagem de topo em todo o perímetro e de 4 talas, em barras chatas de 5/16" de espessura, inclusive fornecimento de todo o material.</t>
  </si>
  <si>
    <t xml:space="preserve">   158,01</t>
  </si>
  <si>
    <t>Emenda de perfil de aço I, de 12", 1ª alma, para estaca, considerando-se um corte ao maçarico e soldagem de topo em todo o perímetro e de 4 talas, em barras chatas de 5/16" de espessura, inclusive fornecimento de todo o material.</t>
  </si>
  <si>
    <t xml:space="preserve">   906,09</t>
  </si>
  <si>
    <t>Emenda de perfil de aço I, de 15", 1ª alma, para estaca, considerando-se um corte ao maçarico e soldagem de topo em todo o perímetro e de 4 talas, em barras chatas de 5/16" de espessura, inclusive fornecimento de todo o material.</t>
  </si>
  <si>
    <t xml:space="preserve">  1017,16</t>
  </si>
  <si>
    <t>Trilho TR-32 ou similar, usado.  Fornecimento.</t>
  </si>
  <si>
    <t xml:space="preserve">     5,00</t>
  </si>
  <si>
    <t>Trilho TR-37 ou similar, usado.  Fornecimento.</t>
  </si>
  <si>
    <t>FD 05.40 Arrasamento Manual (marreta e ponteiro) de Estaca de Concreto Armado</t>
  </si>
  <si>
    <t>Arrasamento de estaca de concreto armado, até 30cm de lado ou diâmetro.</t>
  </si>
  <si>
    <t xml:space="preserve">    52,63</t>
  </si>
  <si>
    <t>Arrasamento de estaca de concreto armado, de 31 a 50cm de lado ou de diâmetro.</t>
  </si>
  <si>
    <t xml:space="preserve">   100,58</t>
  </si>
  <si>
    <t>Arrasamento de estaca de concreto armado, de 51 a 80cm de lado ou de diâmetro.</t>
  </si>
  <si>
    <t xml:space="preserve">   153,20</t>
  </si>
  <si>
    <t>Arrasamento de tubulão de concreto, com diâmetro acima de 80cm.</t>
  </si>
  <si>
    <t xml:space="preserve">   205,84</t>
  </si>
  <si>
    <t>FD 05.45 Escora de Perfil de Aço</t>
  </si>
  <si>
    <t>Placa de aço contra a punção, com espessura de 1/2", soldada sobre cabeça de estaca metálica de perfil de 10", inclusive fornecimento.</t>
  </si>
  <si>
    <t xml:space="preserve">   154,41</t>
  </si>
  <si>
    <t>FD 05.55 Cravação de Perfil - Pranchada Horizontal</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</si>
  <si>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</si>
  <si>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 xml:space="preserve">   184,60</t>
  </si>
  <si>
    <t>FD 05.60 Cravação de Estaca Prancha</t>
  </si>
  <si>
    <t>Cravação de estaca prancha de concreto pré-moldado, com largura útil de 30cm e comprimento até 7m, considerando-se toda a superfície da estaca, em terreno de resistência a penetração, exclusive estaca.</t>
  </si>
  <si>
    <t xml:space="preserve">   211,02</t>
  </si>
  <si>
    <t>FD 05.65 Estaca Raiz</t>
  </si>
  <si>
    <t>Estaca raíz com diâmetro de 6", perfurada em solo, incluindo a perfuração, o fornecimento de todos os materiais e a injeção.</t>
  </si>
  <si>
    <t xml:space="preserve">   660,00</t>
  </si>
  <si>
    <t>FD 05.65.0051 (/)</t>
  </si>
  <si>
    <t>Estaca raiz com diâmetro de 6"(150mm), perfurada em alteração de rocha, incluindo a perfuração, o fornecimento de todos os materiais e a injeção.</t>
  </si>
  <si>
    <t xml:space="preserve">   388,83</t>
  </si>
  <si>
    <t>FD 05.65.0052 (/)</t>
  </si>
  <si>
    <t>Estaca raiz com diâmetro de 6"(150mm), perfurada em rocha sã, incluindo a perfuração, o fornecimento de todos os materiais e a injeção.</t>
  </si>
  <si>
    <t xml:space="preserve">   751,67</t>
  </si>
  <si>
    <t>FD 05.65.0053 (/)</t>
  </si>
  <si>
    <t>Estaca raiz com diâmetro de 6"(150mm), perfurada em solo, incluindo a perfuração, o fornecimento de todos os materiais e a injeção.</t>
  </si>
  <si>
    <t xml:space="preserve">   307,71</t>
  </si>
  <si>
    <t>Estaca raíz com diâmetro de 8", perfurada em solo,  incluindo a perfuração, o fornecimento de todos os materiais e a injeção.</t>
  </si>
  <si>
    <t xml:space="preserve">   800,00</t>
  </si>
  <si>
    <t>FD 05.65.0101 (/)</t>
  </si>
  <si>
    <t>Estaca raiz com diâmetro de 8" (200mm), perfurada em alteração de rocha, incluindo a perfuração, o fornecimento de todos os materiais e a injeção.</t>
  </si>
  <si>
    <t xml:space="preserve">   481,78</t>
  </si>
  <si>
    <t>FD 05.65.0102 (/)</t>
  </si>
  <si>
    <t>Estaca raiz com diâmetro de 8" (200mm), perfurada em rocha sã, incluindo a perfuração, o fornecimento de todos os materiais e a injeção.</t>
  </si>
  <si>
    <t xml:space="preserve">   999,74</t>
  </si>
  <si>
    <t>FD 05.65.0103 (/)</t>
  </si>
  <si>
    <t>Estaca raiz com diâmetro de 8" (200mm), perfurada em solo, incluindo a perfuração, o fornecimento de todos os materiais e a injeção.</t>
  </si>
  <si>
    <t xml:space="preserve">   372,28</t>
  </si>
  <si>
    <t>Estaca raíz com diâmetro de 10", perfurada em solo,  incluindo a perfuração, o fornecimento de todos os materiais e a injeção.</t>
  </si>
  <si>
    <t xml:space="preserve">   900,00</t>
  </si>
  <si>
    <t>FD 05.65.0151 (/)</t>
  </si>
  <si>
    <t>Estaca raiz com diâmetro de 10" (250mm), perfurada em alteração de rocha, incluindo a perfuração, o fornecimento de todos os materiais e a injeção.</t>
  </si>
  <si>
    <t xml:space="preserve">   618,75</t>
  </si>
  <si>
    <t>FD 05.65.0152 (/)</t>
  </si>
  <si>
    <t>Estaca raiz com diâmetro de 10" (250mm), perfurada em rocha sã, incluindo a perfuração, o fornecimento de todos os materiais e a injeção.</t>
  </si>
  <si>
    <t xml:space="preserve">  1303,26</t>
  </si>
  <si>
    <t>FD 05.65.0153 (/)</t>
  </si>
  <si>
    <t>Estaca raiz com diâmetro de 10" (250mm), perfurada em solo, incluindo a perfuração, o fornecimento de todos os materiais e a injeção.</t>
  </si>
  <si>
    <t xml:space="preserve">   518,92</t>
  </si>
  <si>
    <t>Estaca raíz com diâmetro de 12", perfurada em solo,  incluindo a perfuração, o fornecimento de todos os materiais e a injeção.</t>
  </si>
  <si>
    <t xml:space="preserve">  1110,00</t>
  </si>
  <si>
    <t>FD 05.65.0201 (/)</t>
  </si>
  <si>
    <t>Estaca raiz com diâmetro de 12"(300mm), perfurada em alteração de rocha, incluindo a perfuração, o fornecimento de todos os materiais e a injeção.</t>
  </si>
  <si>
    <t xml:space="preserve">   726,04</t>
  </si>
  <si>
    <t>FD 05.65.0202 (/)</t>
  </si>
  <si>
    <t>Estaca raiz com diâmetro de 12"(300mm), perfurada em rocha sã, incluindo a perfuração, o fornecimento de todos os materiais e a injeção.</t>
  </si>
  <si>
    <t xml:space="preserve">  1547,42</t>
  </si>
  <si>
    <t>FD 05.65.0203 (/)</t>
  </si>
  <si>
    <t>Estaca raiz com diâmetro de 12"(300mm), perfurada em solo, incluindo a perfuração, o fornecimento de todos os materiais e a injeção.</t>
  </si>
  <si>
    <t xml:space="preserve">   606,22</t>
  </si>
  <si>
    <t>FD 05.65.0250 (/)</t>
  </si>
  <si>
    <t>Injeção de argamassa de cimento e areia, com resistência de 20MPa, conforme ABNT NBR 6122, utilizando bomba de argamassa, destinada a execução de fundações, inclusive o fornecimento de materiais.</t>
  </si>
  <si>
    <t xml:space="preserve">   707,31</t>
  </si>
  <si>
    <t>FD 10 Escoramentos e Ensecadeiras</t>
  </si>
  <si>
    <t>FD 10.05 Ensecadeira de Estacas Pranchas de Aço</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</si>
  <si>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</si>
  <si>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 xml:space="preserve">   444,87</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</si>
  <si>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</si>
  <si>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 xml:space="preserve">   809,80</t>
  </si>
  <si>
    <t>FD 10.10 Ensecadeira de Estacas Pranchas de Madeira</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</si>
  <si>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</si>
  <si>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 xml:space="preserve">   292,71</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</si>
  <si>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</si>
  <si>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 xml:space="preserve">   307,35</t>
  </si>
  <si>
    <t>FD 10.15 Ensecadeira Simples de Estacas Pranchas de Pinho</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</si>
  <si>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</si>
  <si>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 xml:space="preserve">   248,34</t>
  </si>
  <si>
    <t>FD 10.20 Ensecadeira de Sacos de Areia</t>
  </si>
  <si>
    <t>Barragem provisória ou ensecadeira, para desvios de pequenos cursos d'água, com saco de areia.</t>
  </si>
  <si>
    <t xml:space="preserve">    10,51</t>
  </si>
  <si>
    <t>FD 10.25 Escoramento de Vala Madeira com Escavadeira Hidráulica</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</si>
  <si>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</si>
  <si>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 xml:space="preserve">    76,85</t>
  </si>
  <si>
    <t>FD 10.30 Consolo e Escora de Perfil de Aço</t>
  </si>
  <si>
    <t>Consolo de perfil de aço, com peso até 10Kg, para suporte de guia (viga, longarina), em trabalhos do escoramento e congêneres, soldado em estaca do mesmo material, inclusive fornecimento, colocação e retirada, admitindo-se sua utilização 10 vezes.</t>
  </si>
  <si>
    <t>Estronca (escora) de perfil de aço I, de 6", 1ª alma, em trabalhos de escoramento e congêneres, tendo comprimento de 2,50m a 3m, soldada em guias, inclusive fornecimento, colocação, retirada e transporte interno com caminhão, admitindo-se sua utilização 7 vezes.</t>
  </si>
  <si>
    <t xml:space="preserve">   184,49</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</si>
  <si>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</si>
  <si>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 xml:space="preserve">    77,18</t>
  </si>
  <si>
    <t>FD 15 Parede Diafragma</t>
  </si>
  <si>
    <t>FD 15.05 Parede Diafragma</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</si>
  <si>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</si>
  <si>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 xml:space="preserve">   707,66</t>
  </si>
  <si>
    <t>Gaiola armadura para parede diafragma, em aço CA-50, incluindo fornecimento, perdas, corte, dobragem, montagem e soldas.</t>
  </si>
  <si>
    <t>FD 20 Fundações de Alvenaria de Pedra</t>
  </si>
  <si>
    <t>FD 20.05 Fundações de Alvenaria de Pedra</t>
  </si>
  <si>
    <t>Fundação de alvenaria de pedra, com argamassa de cimento saibro e areia, no traço 1:2:3, tendo 0,35 a 0,45m de largura.</t>
  </si>
  <si>
    <t xml:space="preserve">   530,31</t>
  </si>
  <si>
    <t>Fundação de alvenaria de pedra, com argamassa de cimento saibro e areia, no traço 1:2:3, tendo 0,60 a 0,80m de largura.</t>
  </si>
  <si>
    <t xml:space="preserve">   653,59</t>
  </si>
  <si>
    <t>IP 05 Postes</t>
  </si>
  <si>
    <t>IP 05.05 Postes de Concreto</t>
  </si>
  <si>
    <t>Poste de concreto, com seção circular, reto, com 9 m de comprimento, tipo leve, inclusive transporte.  Fornecimento.</t>
  </si>
  <si>
    <t xml:space="preserve">  1029,00</t>
  </si>
  <si>
    <t>Poste de concreto, com seção circular, reto, com 11m de comprimento, tipo leve, com cabeça de concreto, inclusive transporte.  Fornecimento.</t>
  </si>
  <si>
    <t xml:space="preserve">  2006,00</t>
  </si>
  <si>
    <t>Poste de concreto, com seção circular, reto, com 11m de comprimento, tipo pesado, com cabeça de concreto, inclusive transporte.  Fornecimento.</t>
  </si>
  <si>
    <t xml:space="preserve">  2390,00</t>
  </si>
  <si>
    <t>Poste de concreto, com seção circular, reto, com 12m de comprimento, tipo leve, com cabeça de concreto, inclusive transporte.  Fornecimento.</t>
  </si>
  <si>
    <t xml:space="preserve">  2550,00</t>
  </si>
  <si>
    <t>Poste de concreto, com seção circular, reto, com 12m de comprimento, tipo pesado, com cabeça de concreto, inclusive transporte.  Fornecimento.</t>
  </si>
  <si>
    <t xml:space="preserve">  2800,00</t>
  </si>
  <si>
    <t>Poste de concreto, com seção circular, reto, com13m de comprimento, conicidade reduzida, carga nominal de 200Kg.  Fornecimento.</t>
  </si>
  <si>
    <t xml:space="preserve">  5152,09</t>
  </si>
  <si>
    <t>Poste de concreto, com seção circular, reto, com 17m de comprimento, conicidade reduzida, com cabeça de concreto, inclusive transporte.  Fornecimento.</t>
  </si>
  <si>
    <t xml:space="preserve">  7438,00</t>
  </si>
  <si>
    <t>Poste de concreto, com seção circular, reto, com 22,50m de comprimento, conicidade reduzida, com cabeça de concreto, inclusive transporte.  Fornecimento.</t>
  </si>
  <si>
    <t xml:space="preserve"> 12017,50</t>
  </si>
  <si>
    <t>IP 05.10 Postes de Aço</t>
  </si>
  <si>
    <t>Poste de aço, reto, cônico contínuo, altura de 3,50m, sem sapata.  Fornecimento.</t>
  </si>
  <si>
    <t>Poste de aço, reto, cônico contínuo, altura de 4,5m, sem sapata, especificação EM-CME-04 da RIOLUZ.  Fornecimento.</t>
  </si>
  <si>
    <t xml:space="preserve">   615,00</t>
  </si>
  <si>
    <t>Poste de aço, reto, cônico contínuo, altura de 4,50m, com sapata.  Fornecimento.</t>
  </si>
  <si>
    <t>Poste de aço, reto, cônico contínuo ou escalonado, altura de 6m, sem sapata.  Fornecimento.</t>
  </si>
  <si>
    <t xml:space="preserve">  1142,50</t>
  </si>
  <si>
    <t>Poste de aço, reto, cônico contínuo, altura de 7m, sem sapata.  Fornecimento.</t>
  </si>
  <si>
    <t xml:space="preserve">  1707,00</t>
  </si>
  <si>
    <t>Poste de aço, reto, cônico contínuo, altura de 9m, sem sapata.  Fornecimento.</t>
  </si>
  <si>
    <t xml:space="preserve">  2222,00</t>
  </si>
  <si>
    <t>Poste de aço, reto, cônico contínuo, altura de 9m, com sapata.  Fornecimento.</t>
  </si>
  <si>
    <t xml:space="preserve">  2402,95</t>
  </si>
  <si>
    <t>Poste de aço, curvo, cônico contínuo, simples, (9x2,5)m, sem sapata.  Fornecimento.</t>
  </si>
  <si>
    <t xml:space="preserve">  5515,29</t>
  </si>
  <si>
    <t>Poste de aço, curvo, cônico contínuo, simples, (9x2,5)m, com sapata.  Fornecimento.</t>
  </si>
  <si>
    <t xml:space="preserve">  5768,08</t>
  </si>
  <si>
    <t>Poste de aço, curvo, cônico contínuo, duplo, (9x2,5)m, com sapata.  Fornecimento.</t>
  </si>
  <si>
    <t xml:space="preserve">  7780,29</t>
  </si>
  <si>
    <t>Poste de aço, curvo, cônico contínuo, duplo, (9x2,5)m, sem sapata.  Fornecimento.</t>
  </si>
  <si>
    <t xml:space="preserve">  4200,00</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</si>
  <si>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</si>
  <si>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 xml:space="preserve"> 15877,93</t>
  </si>
  <si>
    <t>Poste de aço, reto, cônico contínuo, altura de 15m, com sapata.  Fornecimento.</t>
  </si>
  <si>
    <t xml:space="preserve">  7400,62</t>
  </si>
  <si>
    <t>IP 05.12 Postes de Poliéster reforçado com Fibra de Vidro</t>
  </si>
  <si>
    <t>Poste composto de Poliéster reforçado com Fibra de Vidro - PRFV, seção única, altura total de 4,50 m, conicidade reduzida, carga nominal de 50 daN, diâmetro no topo de 60 mm, com flange(sapata), especificação EM- RIOLUZ Nº 101. Fornecimento e assentamento.</t>
  </si>
  <si>
    <t xml:space="preserve">  1273,75</t>
  </si>
  <si>
    <t>Poste composto de Poliéster reforçado com Fibra de Vidro - PRFV, seção única, altura total de 6,00 m, conicidade reduzida, carga nominal de 50 daN, diâmetro no topo de 60 mm, com flange (sapata), especificação EM-RIOLUZ Nº101. Fornecimento e assentamento.</t>
  </si>
  <si>
    <t xml:space="preserve">  1718,46</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</si>
  <si>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</si>
  <si>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 xml:space="preserve">  1537,83</t>
  </si>
  <si>
    <t>Poste composto de Poliéster reforçado com Fibra de Vidro - PRFV, seção única, altura total de 9,00 m, conicidade reduzida, carga nominal de 60 daN, diâmetro no topo de 60 mm, com flange (sapata), especificação EM-RIOLUZ Nº101. Fornecimento e assentamento.</t>
  </si>
  <si>
    <t xml:space="preserve">  2637,00</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</si>
  <si>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</si>
  <si>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 xml:space="preserve">  3031,95</t>
  </si>
  <si>
    <t>Poste composto de Poliéster reforçado com Fibra de Vidro - PRFV, seção única, altura total de 11,00 m, conicidade reduzida, carga nominal de 200 daN, diâmetro no topo de 110 mm, com flange (sapata), especificação EM-RIOLUZ Nº101. Fornecimento e assentamento.</t>
  </si>
  <si>
    <t xml:space="preserve">  3878,89</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</si>
  <si>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</si>
  <si>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 xml:space="preserve">  4489,82</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</si>
  <si>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</si>
  <si>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 xml:space="preserve">  6251,12</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</si>
  <si>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</si>
  <si>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 xml:space="preserve">  5392,53</t>
  </si>
  <si>
    <t>Poste composto de Poliéster reforçado com Fibra de Vidro - PRFV, seção única, altura total de 15,00 m, conicidade reduzida, carga nominal de 200 daN, diâmetro no topo de 110 mm, com flange (sapata), especificação EM-RIOLUZ Nº101. Fornecimento e assentamento.</t>
  </si>
  <si>
    <t xml:space="preserve">  6953,09</t>
  </si>
  <si>
    <t>IP 05.25 Assentamento de Postes</t>
  </si>
  <si>
    <t>Poste de aço reto de 3,50m, com flange de aço soldado na sua base, fixado por parafuso chumbadores engastados em fundação de concreto, exclusive fundação e fornecimento do poste.  Assentamento.</t>
  </si>
  <si>
    <t xml:space="preserve">   164,39</t>
  </si>
  <si>
    <t>Poste de aço reto de 3,50m com engastamento da parte inferior da coluna diretamente no solo, exclusive fornecimento do poste.  Assentamento.</t>
  </si>
  <si>
    <t xml:space="preserve">   143,94</t>
  </si>
  <si>
    <t>Poste de aço, reto, ou de composto de poliéster reforçado com fibra de vidro - PRFV, seção única, reto, ambos de 4,50m ate 6,00m, com engastamento da parte inferior da coluna diretamente no solo; exclusive fornecimento do poste. Assentamento.</t>
  </si>
  <si>
    <t xml:space="preserve">   176,82</t>
  </si>
  <si>
    <t>Poste de aço, reto, ou de composto de poliéster reforçado com fibra de vidro - PRFV, seção única, reto, ambos de 7,00m ate 12,00m, com engastamento da parte inferior da coluna diretamente no solo; exclusive fornecimento do poste. Assentamento.</t>
  </si>
  <si>
    <t xml:space="preserve">   356,60</t>
  </si>
  <si>
    <t>Poste de aço, reto, de 13m até 20m, com engastamento da parte inferior da coluna diretamente no solo; exclusive fornecimento do poste.  Assentamento.</t>
  </si>
  <si>
    <t xml:space="preserve">   714,28</t>
  </si>
  <si>
    <t>Poste de aço, curvo, de 1 braço, de 8m até 12m, com engastamento da parte inferior da coluna diretamente no solo; exclusive fornecimento do poste.  Assentamento.</t>
  </si>
  <si>
    <t>Poste de aço, curvo, de 2 braços, de 8m até 12m, com engastamento da parte inferior da coluna diretamente no solo; exclusive fornecimento do poste.  Assentamento.</t>
  </si>
  <si>
    <t xml:space="preserve">   422,35</t>
  </si>
  <si>
    <t>Poste de aço curvo, de 2 braços, de 10m a 12m, com flange de aço soldado na sua base, fixado por parafusos chumbadores engastados em fundação de concreto.  Assentamento.</t>
  </si>
  <si>
    <t xml:space="preserve">   328,78</t>
  </si>
  <si>
    <t>Poste de aço, curvo, cônico contínuo, simples, sem base, com janela de inspeção, com altura de 9m.  Fornecimento e assentamento.</t>
  </si>
  <si>
    <t xml:space="preserve">  5679,68</t>
  </si>
  <si>
    <t>Poste de concreto, com seção circular, com 7m de comprimento e carga nominal no topo, de 100Kg, inclusive escavação e exclusive transporte.  Fornecimento e assentamento.</t>
  </si>
  <si>
    <t xml:space="preserve">   992,54</t>
  </si>
  <si>
    <t>Poste de concreto, com seção circular, com 7m de comprimento e carga nominal no topo, de 200Kg, inclusive escavação e exclusive transporte.  Fornecimento e assentamento.</t>
  </si>
  <si>
    <t xml:space="preserve">  1265,60</t>
  </si>
  <si>
    <t>Poste de concreto, com seção circular, com 7m de comprimento e carga nominal horizontal no topo, de 300Kg, inclusive escavação exclusive transporte.  Fornecimento e assentamento.</t>
  </si>
  <si>
    <t xml:space="preserve">  1580,41</t>
  </si>
  <si>
    <t>Poste de concreto, circular reto de 9m, com cabeça de concreto; exclusive fornecimento do poste e da cabeça.  Assentamento.</t>
  </si>
  <si>
    <t xml:space="preserve">   370,76</t>
  </si>
  <si>
    <t>Poste de concreto, circular reto de 11m, com cabeça de concreto; exclusive fornecimento do poste e da cabeça.  Assentamento.</t>
  </si>
  <si>
    <t xml:space="preserve">   403,63</t>
  </si>
  <si>
    <t>Poste de concreto, circular reto de 12m, com cabeça de concreto; exclusive fornecimento do poste e da cabeça.  Assentamento.</t>
  </si>
  <si>
    <t xml:space="preserve">   464,76</t>
  </si>
  <si>
    <t>Poste de concreto, circular reto de 13m, com cabeça de concreto; exclusive fornecimento do poste e da cabeça.  Assentamento.</t>
  </si>
  <si>
    <t xml:space="preserve">   569,18</t>
  </si>
  <si>
    <t>Poste de concreto, circular reto de 17m, com cabeça de concreto; exclusive fornecimento do poste e da cabeça.  Assentamento.</t>
  </si>
  <si>
    <t xml:space="preserve">   756,26</t>
  </si>
  <si>
    <t>Poste de composto de poliéster reforçado com fibra de vidro - PRFV, seção única, reto, de 4,50m a 6m, com flange fixado por parafusos chumbadores engastados em fundação de concreto, exclusive fundação e fornecimento do poste. Assentamento.</t>
  </si>
  <si>
    <t xml:space="preserve">   115,07</t>
  </si>
  <si>
    <t>Poste de composto de poliéster reforçado com fibra de vidro - PRFV, seção única, reto, de 7,00m a 11,00m, com flange fixado por parafusos chumbadores engastados em fundação de concreto, exclusive fundação e fornecimento do poste.Assentamento.</t>
  </si>
  <si>
    <t xml:space="preserve">   197,27</t>
  </si>
  <si>
    <t>IP 05.30 Assentamento de Postes de Concreto e Aço em Fundação Especial</t>
  </si>
  <si>
    <t>Poste de aço, reto, de 4,50m a 6m, com flange de aço soldado na base, fixado por parafusos chumbadores engastados em fundação de concreto, exclusive fundação e fornecimento do poste.  Assentamento.</t>
  </si>
  <si>
    <t>Poste de aço, reto, de 7m a 11m, com flange de aço soldado na sua base, fixado por parafusos chumbadores engastados em fundação de concreto, exclusive fundação e fornecimento do poste.  Assentamento.</t>
  </si>
  <si>
    <t xml:space="preserve">   246,58</t>
  </si>
  <si>
    <t>Poste de aço, reto, de 12m a 20m, com flange de aço soldado na sua base, fixado por parafusos chumbadores engastados em fundação de concreto, exclusive fundação e fornecimento do poste.  Assentamento.</t>
  </si>
  <si>
    <t>Poste de aço, curvo, de 1 braço, de 8m a 9m, com flange de aço soldado na sua base, fixado por parafusos chumbadores engastados em fundação de concreto, exclusive fundação e poste.</t>
  </si>
  <si>
    <t>Poste de aço, curvo, de 2 braços, de 8m a 9m, com flange de aço soldado na sua base, fixado por parafusos chumbadores engastados em fundação de concreto, exclusive fundação e poste.  Assentamento.</t>
  </si>
  <si>
    <t>Poste de aço, curvo, de 1 braço, de 10m a 12m, com flange de aço soldado na sua base, fixado por parafusos chumbadores engastados em fundação de concreto, exclusive fundação e poste.  Assentamento.</t>
  </si>
  <si>
    <t xml:space="preserve">   263,02</t>
  </si>
  <si>
    <t>Poste de concreto circular, reto, de 23m em fundação especial, exclusive fundação e fornecimento do poste.  Assentamento.</t>
  </si>
  <si>
    <t xml:space="preserve">   909,80</t>
  </si>
  <si>
    <t>IP 05.35 Fundação Simples para Poste de Aço</t>
  </si>
  <si>
    <t>Fundação simples de concreto pré-moldado, padrão RIOLUZ, com chumbadores de aço provido de arruelas e porcas, para fixação de poste de aço reto de 3,5m, exclusive o  poste e chumbadores.</t>
  </si>
  <si>
    <t xml:space="preserve">   178,41</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</si>
  <si>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</si>
  <si>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 xml:space="preserve">   180,17</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</si>
  <si>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</si>
  <si>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 xml:space="preserve">   195,94</t>
  </si>
  <si>
    <t>Fundação simples de concreto pré-moldado, padrão RIOLUZ, com chumbadores de aço provido de arruelas e porcas, para fixação de postes de aço curvo, de 1 braço, de 8m a 9m, exclusive o poste e chumbadores.</t>
  </si>
  <si>
    <t>Fundação simples de concreto pré-moldado, padrão RIOLUZ, com chumbadores de aço provido de arruelas e porcas, para fixação de postes de aço curvo, de 1 braço, de 10m a 12m, exclusive o poste e chumbadores.</t>
  </si>
  <si>
    <t xml:space="preserve">   347,16</t>
  </si>
  <si>
    <t>Fundação simples de concreto pré-moldado, padrão RIOLUZ, com chumbadores de aço provido de arruelas e porcas, para fixação de postes de aço reto de 12m a 15m, exclusive o poste e chumbadores.</t>
  </si>
  <si>
    <t xml:space="preserve">   571,05</t>
  </si>
  <si>
    <t>Fundação simples de concreto pré-moldado, padrão RIOLUZ, com chumbadores de aço provido de arruelas e porcas, para fixação de poste de aço curvo, de 2 braços, de 8m a 9m, exclusive o poste e chumbadores.</t>
  </si>
  <si>
    <t>Fundação simples de concreto pré-moldado, padrão RIOLUZ, com chumbadores de aço provido de arruelas e porcas, para fixação de postes de aço curvo, de 2 braços, de 10m a 12m, exclusive o poste e chumbadores.</t>
  </si>
  <si>
    <t>IP 05.40 Fundação Especial para Poste</t>
  </si>
  <si>
    <t>Fundação especial de concreto padrão RIOLUZ, com chumbadores de aço, provido de arruelas e porcas, para fixação de postes de aço reto de 12 a 15m, exclusive o poste e chumbadores.</t>
  </si>
  <si>
    <t xml:space="preserve">   792,45</t>
  </si>
  <si>
    <t>Fundação especial de concreto de (0,70x0,70x1,50)m, para poste de aço reto de12 a 15m, inclusive fornecimento de todo o material, exclusive chumbadores.  Construção.</t>
  </si>
  <si>
    <t xml:space="preserve">  1270,81</t>
  </si>
  <si>
    <t>Fundação para poste de concreto de 13m, em terreno de areia, argila ou piçarra, inclusive instalação e fornecimento de tampa de proteção.  Construção.</t>
  </si>
  <si>
    <t xml:space="preserve">  2519,32</t>
  </si>
  <si>
    <t>Fundação especial para fixação de poste de concreto circular, reto, de 17m, em terreno pantanoso ou aterrado, exclusive o poste.</t>
  </si>
  <si>
    <t xml:space="preserve">  3767,46</t>
  </si>
  <si>
    <t>Fundação especial para fixação de poste de concreto circular, reto, de 23m, em terreno pantanoso ou aterrado, exclusive o poste.</t>
  </si>
  <si>
    <t xml:space="preserve">  4498,00</t>
  </si>
  <si>
    <t>Fundação especial para fixação de poste de aço, reto ou curvo com flange, de 1 ou 2 braços de 16m a 20m, em terreno pantanoso ou aterrado, exclusive o poste.</t>
  </si>
  <si>
    <t xml:space="preserve">  4807,19</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</si>
  <si>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</si>
  <si>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 xml:space="preserve">  2002,51</t>
  </si>
  <si>
    <t>IP 05.45 Base Para Postes</t>
  </si>
  <si>
    <t>IP 05.50 Braços para Postes</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</si>
  <si>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</si>
  <si>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 xml:space="preserve">   128,87</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</si>
  <si>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</si>
  <si>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 xml:space="preserve">   226,63</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</si>
  <si>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</si>
  <si>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 xml:space="preserve">   386,26</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</si>
  <si>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</si>
  <si>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 xml:space="preserve">   628,91</t>
  </si>
  <si>
    <t>Braço de aço galvanizado, curvo, com 2,5m de projeção horizontal e diâmetro externo de 48mm.  Fornecimento.</t>
  </si>
  <si>
    <t xml:space="preserve">   248,61</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</si>
  <si>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</si>
  <si>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 xml:space="preserve">   707,17</t>
  </si>
  <si>
    <t>IP 05.55 Colocação de Braços</t>
  </si>
  <si>
    <t>Colocação de braço, padrão RIOLUZ, exclusive fornecimento das ferragens de fixação e do braço.</t>
  </si>
  <si>
    <t xml:space="preserve">    32,88</t>
  </si>
  <si>
    <t>Colocação de braço, padrão RIOLUZ, com 0,57m ou 1,77m de projeção horizontal, para luminária LRJ-10, em poste de concreto, com fornecimento das ferragens de fixação; exclusive fornecimento do braço.</t>
  </si>
  <si>
    <t xml:space="preserve">   168,39</t>
  </si>
  <si>
    <t>Colocação de braço, padrão RIOLUZ, de 1,5m até 2,50m de projeção horizontal, em poste reto de aço ou concreto, com fornecimento das ferragens de fixação; exclusive fornecimento do braço.</t>
  </si>
  <si>
    <t xml:space="preserve">   336,78</t>
  </si>
  <si>
    <t>Colocação de braço, padrão RIOLUZ, de 2,6m até 3,50m de projeção horizontal, em poste reto de aço ou concreto, com fornecimento das ferragens de fixação; exclusive fornecimento do braço.</t>
  </si>
  <si>
    <t>Colocação de base quádrupla para topo de poste, em poste reto de aço ou concreto, para altura de até 15m, para luminária tipo ponta de braço; exclusive luminárias e base quádrupla.</t>
  </si>
  <si>
    <t xml:space="preserve">    49,32</t>
  </si>
  <si>
    <t>IP 05.60 Pintura de Poste</t>
  </si>
  <si>
    <t>Pintura de braço com 2 demãos de tinta Aluminac ou similar.</t>
  </si>
  <si>
    <t xml:space="preserve">    33,14</t>
  </si>
  <si>
    <t>Pintura de poste de aço curvo, de 1 braço, de 8m até 10m, com 2 demãos de tinta Aluminac ou similar.</t>
  </si>
  <si>
    <t xml:space="preserve">   148,99</t>
  </si>
  <si>
    <t>Pintura de poste de aço curvo, de 1 braço, de 11m até 15m, com 2 demãos de tinta Aluminac ou similar.</t>
  </si>
  <si>
    <t xml:space="preserve">   208,17</t>
  </si>
  <si>
    <t>Pintura de poste de aço curvo, de 2 braços, de 8m até 10m, com 2 demãos de tinta Aluminac ou similar.</t>
  </si>
  <si>
    <t xml:space="preserve">   197,52</t>
  </si>
  <si>
    <t>Pintura de poste de aço curvo, de 2 braços, de 11m até 15m, com 2 demãos de tinta Aluminac ou similar.</t>
  </si>
  <si>
    <t xml:space="preserve">   529,45</t>
  </si>
  <si>
    <t>Pintura de poste de concreto, de 17m, com 1 demão de tinta Sikatop ou similar e 2 demãos de tinta Internacional ou similar.</t>
  </si>
  <si>
    <t xml:space="preserve">  1123,69</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</si>
  <si>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</si>
  <si>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</si>
  <si>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</si>
  <si>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</si>
  <si>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</si>
  <si>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sem cotação</t>
  </si>
  <si>
    <t>IP 10 Ferragens</t>
  </si>
  <si>
    <t>IP 10.05 Ferragens para Rede de Baixa Tensão</t>
  </si>
  <si>
    <t>Armação secundária vertical, completa, para uma rede de baixa tensão (BT), sem fornecimento da armação e das cintas de fixação.  Instalação.</t>
  </si>
  <si>
    <t>Armação secundária vertical de 1 estribo.  Fornecimento.</t>
  </si>
  <si>
    <t xml:space="preserve">    31,41</t>
  </si>
  <si>
    <t>Armação secundária vertical de 3 estribos.  Fornecimento.</t>
  </si>
  <si>
    <t xml:space="preserve">    83,11</t>
  </si>
  <si>
    <t>Armação secundária vertical, de 3 estribos, completa, para uma rede de baixa tensão (BT), de 3 condutores, para alinhamento reto, ângulo inferior a 90° e ponto terminal, exclusive fornecimento das cintas de fixação (ver conjunto BTV1).  Fornecimento e instalação.</t>
  </si>
  <si>
    <t xml:space="preserve">   115,03</t>
  </si>
  <si>
    <t>Armação secundária vertical, de 4 estribos, completa, para uma rede de baixa tensão (BT), de 4 condutores, para alinhamento reto, ângulo inferior a 90° e ponto terminal, exclusive fornecimento das cintas de fixação (ver conjunto BTV1).  Fornecimento e instalação.</t>
  </si>
  <si>
    <t xml:space="preserve">   185,01</t>
  </si>
  <si>
    <t>IP 10.10 Ferragens Singelas para Linha de 13,8Kv</t>
  </si>
  <si>
    <t>Conjunto para fixação de rede 13,8Kv, trifásica, exclusive fornecimento dos isoladores e ferragens.  Instalação.</t>
  </si>
  <si>
    <t xml:space="preserve">   131,51</t>
  </si>
  <si>
    <t>Instalação de ferragens singelas, para 1 linha, de 13,8Kv, bifásica triangular, poste ao centro, para alinhamentos retos e ângulos até 30° (conjunto 13A1).  Instalação.</t>
  </si>
  <si>
    <t>Conjunto para fixação de rede 13,8Kv, trifásica, horizontal, poste ao centro, para pequenos ângulos, padrão madeira, montagem normal, tipo 13N2.  Fornecimento e instalação.</t>
  </si>
  <si>
    <t xml:space="preserve">  1010,23</t>
  </si>
  <si>
    <t>Conjunto para fixação de rede 13,8Kv, trifásica, horizontal, poste ao centro, para fim de linha, padrão madeira, montagem normal, tipo 13N5.  Fornecimento e instalação.</t>
  </si>
  <si>
    <t xml:space="preserve">  1839,25</t>
  </si>
  <si>
    <t>Ferragens singelas e 2 chaves fusíveis, em 1 linha de 13,8Kv, horizontal, poste ao centro; exclusive fornecimento das chaves fusíveis, dos isoladores e ferragens da linha existente. Instalação.</t>
  </si>
  <si>
    <t>Ferragens singelas e 3 chaves fusíveis, em 1 linha de 13,8Kv, horizontal, poste ao centro, exclusive fornecimento das chaves fusíveis dos isoladores e ferragens da linha existente.  Instalação.</t>
  </si>
  <si>
    <t>Fornecimento e instalação de 3 chaves fusíveis, em 1 linha de 13,8Kv, horizontal, poste centro, inclusive suporte de fixação, padrão madeira, montagem normal, tipo 13N8, exclusive isoladores e ferragens da linha existente.</t>
  </si>
  <si>
    <t xml:space="preserve">  2049,63</t>
  </si>
  <si>
    <t>IP 10.15 Ferragens Singelas para Linha de 25Kv</t>
  </si>
  <si>
    <t>Instalação de ferragens singelas, para 2 linhas, de 25Kv, horizontais, poste ao centro, para alinhamentos retos e ângulos até 30° (conjunto 25 E1).</t>
  </si>
  <si>
    <t>IP 10.20 Colocação de Núcleo para Fixação em Luminária</t>
  </si>
  <si>
    <t>Núcleo para fixação de luminária, tipo Pétala, em poste reto (aço ou concreto) de 15m, exclusive luminária e núcleo.  Colocação.</t>
  </si>
  <si>
    <t xml:space="preserve">    98,63</t>
  </si>
  <si>
    <t>Núcleo para fixação de luminária, tipo Pétala, em poste reto (aço ou concreto) de 20m, exclusive luminária e núcleo.  Colocação.</t>
  </si>
  <si>
    <t>IP 10.25 Alças Pré-Formadas</t>
  </si>
  <si>
    <t>Alça pré-formada de distribuição, de aço recoberto de alumínio, para cabo de alumínio nu, bitola de 25mm2, segundo desenho A4-154-CP.  Fornecimento e colocação.</t>
  </si>
  <si>
    <t xml:space="preserve">     7,68</t>
  </si>
  <si>
    <t>Alça pré-formada de serviço, de aço recoberto, para cabo de alumínio nu, bitola de 25mm2, segundo desenho A4-148-CP.  Fornecimento e colocação.</t>
  </si>
  <si>
    <t xml:space="preserve">     5,61</t>
  </si>
  <si>
    <t>Alça pré-formada de distribuição, de aço recoberto de alumínio, para cabo encapado, bitola de 25mm2, segundo desenho A4-154-CP.  Fornecimento e colocação.</t>
  </si>
  <si>
    <t xml:space="preserve">    18,20</t>
  </si>
  <si>
    <t>Alça pré-formada de serviço, de aço recoberto com alumínio encapado, bitola de 25mm2, segundo desenho A4-148-CP.  Fornecimento e colocação.</t>
  </si>
  <si>
    <t xml:space="preserve">     5,81</t>
  </si>
  <si>
    <t>Alça pré-formada para cabo de 35mm2.  Fornecimento.</t>
  </si>
  <si>
    <t>IP 10.30 Conectores e Grampos Paralelos</t>
  </si>
  <si>
    <t>Conector de aterramento tipo KC 22H, Burndy ou similar.  Fornecimento e instalação.</t>
  </si>
  <si>
    <t xml:space="preserve">    55,93</t>
  </si>
  <si>
    <t>Conector para haste de aterramento de pára-raio, com uma descida de 5/8".  Fornecimento.</t>
  </si>
  <si>
    <t xml:space="preserve">     4,36</t>
  </si>
  <si>
    <t>Conector de parafuso fendido (Split-Bolt) em liga de cobre.  Fornecimento e instalação.</t>
  </si>
  <si>
    <t xml:space="preserve">     6,47</t>
  </si>
  <si>
    <t>Conector tipo Split-Bolt, para cabo de 16mm2.  Fornecimento.</t>
  </si>
  <si>
    <t xml:space="preserve">     5,42</t>
  </si>
  <si>
    <t>Conector de parafusos fendido para cabo de 35x70mm2, KS-26, Burndy ou similar.  Fornecimento e instalação.</t>
  </si>
  <si>
    <t xml:space="preserve">    13,80</t>
  </si>
  <si>
    <t>Conector tipo estribo para condutor de alumínio, 1/0AWG.  Fornecimento.</t>
  </si>
  <si>
    <t xml:space="preserve">    34,14</t>
  </si>
  <si>
    <t>Conector tipo cunha, em liga de cobre estanhado, para a fixação de condutores de alumínio ou cobre, por efeito de mola.  Modelo nº 1, padrão RIOLUZ, tipo G, AMP ou similar.  Fornecimento e instalação.</t>
  </si>
  <si>
    <t xml:space="preserve">    10,24</t>
  </si>
  <si>
    <t>Conector tipo cunha, em liga de cobre estanhado, para a fixação de condutores de alumínio ou cobre, por efeito de mola.  Modelo tipo nº 2, padrão RIOLUZ, tipo H, AMP ou similar.  Fornecimento e instalação.</t>
  </si>
  <si>
    <t xml:space="preserve">    10,28</t>
  </si>
  <si>
    <t>Conector tipo cunha, em liga de cobre estanhado, para a fixação de condutores de alumínio ou cobre, por efeito de mola.  Modelo tipo nº 3, padrão RIOLUZ, tipo K, AMP ou similar.  Fornecimento e instalação.</t>
  </si>
  <si>
    <t xml:space="preserve">    10,52</t>
  </si>
  <si>
    <t>Conector tipo cunha, em liga de cobre estanhado, para a fixação de condutores de alumínio ou cobre, por efeito de mola.  Modelo tipo nº 4, padrão RIOLUZ, tipo V, AMP ou similar.  Fornecimento e instalação.</t>
  </si>
  <si>
    <t>Conector tipo cunha, em liga de cobre estanhado, para a fixação de condutores de alumínio ou cobre, por efeito de mola.  Modelo tipo nº 5, padrão RIOLUZ, tipo IV, AMP ou similar.  Fornecimento e instalação.</t>
  </si>
  <si>
    <t xml:space="preserve">     8,56</t>
  </si>
  <si>
    <t>Conector tipo cunha, em liga de cobre estanhado, para a fixação de condutores de alumínio ou cobre, por efeito de mola.  Modelo tipo nº 6, padrão RIOLUZ, tipo B, AMP ou similar.  Fornecimento e instalação.</t>
  </si>
  <si>
    <t xml:space="preserve">    11,94</t>
  </si>
  <si>
    <t>Conector tipo cunha, em liga de cobre estanhado, para a fixação de condutores de alumínio ou cobre, por efeito de mola.  Modelo tipo nº 7, padrão RIOLUZ, tipo A, AMP ou similar.  Fornecimento e instalação.</t>
  </si>
  <si>
    <t xml:space="preserve">    14,69</t>
  </si>
  <si>
    <t>Conector tipo cunha, em liga de cobre estanhado, para a fixação de condutores de alumínio ou cobre, por efeito de mola.  Modelo nº 8, padrão RIOLUZ, tipo C, AMP ou similar.  Fornecimento e instalação.</t>
  </si>
  <si>
    <t xml:space="preserve">    10,86</t>
  </si>
  <si>
    <t>Conector tipo cunha, em liga de cobre estanhado, para a fixação de condutores de alumínio ou cobre, por efeito de mola.  Modelo nº 9, padrão RIOLUZ, tipo J, AMP ou similar.  Fornecimento e instalação.</t>
  </si>
  <si>
    <t>Conector tipo cunha, em liga de cobre estanhado, para a fixação de condutores de alumínio ou cobre, por efeito de mola.  Modelo nº 10, padrão RIOLUZ, tipo F, AMP ou similar.  Fornecimento e instalação.</t>
  </si>
  <si>
    <t xml:space="preserve">    10,16</t>
  </si>
  <si>
    <t>Conector tipo cunha, em liga de cobre estanhado, para a fixação de condutores de alumínio ou cobre, por efeito de mola.  Modelo nº 11, padrão RIOLUZ, tipo D, AMP ou similar.  Fornecimento e instalação.</t>
  </si>
  <si>
    <t xml:space="preserve">    15,58</t>
  </si>
  <si>
    <t>Conector tipo cunha, em liga de cobre estanhado, para a fixação de condutores de alumínio ou cobre, por efeito de mola.  Modelo nº 12, padrão RIOLUZ, tipo I, AMP ou similar.  Fornecimento e instalação.</t>
  </si>
  <si>
    <t>Conector tipo cunha, em liga de cobre estanhado, para a fixação de condutores de alumínio ou cobre, por efeito de mola.  Modelo nº 13, padrão RIOLUZ, tipo VII, AMP ou similar.  Fornecimento e instalação.</t>
  </si>
  <si>
    <t xml:space="preserve">    22,39</t>
  </si>
  <si>
    <t>Conector tipo cunha, em liga de cobre estanhado, para a fixação de condutores de alumínio ou cobre, por efeito de mola.  Modelo nº 14, padrão RIOLUZ, tipo VI, AMP ou similar.  Fornecimento e instalação.</t>
  </si>
  <si>
    <t xml:space="preserve">    13,94</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</si>
  <si>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</si>
  <si>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 xml:space="preserve">    22,00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</si>
  <si>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</si>
  <si>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 xml:space="preserve">   112,00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</si>
  <si>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</si>
  <si>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</si>
  <si>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 xml:space="preserve">   300,00</t>
  </si>
  <si>
    <t>Conectores para interligação entre cabo singelo ou múltiplo ou haste de aterramento, exclusive fornecimento do conector. Instalação</t>
  </si>
  <si>
    <t xml:space="preserve">     4,93</t>
  </si>
  <si>
    <t>Grampo paralelo universal de alumínio fundido ou extrudado, de 2 parafusos, com pasta anti óxido, segundo desenho A3-142-CP.  Fornecimento e colocação.</t>
  </si>
  <si>
    <t xml:space="preserve">     7,49</t>
  </si>
  <si>
    <t>Grampo de linha viva em alumínio.  Fornecimento.</t>
  </si>
  <si>
    <t xml:space="preserve">    74,72</t>
  </si>
  <si>
    <t>IP 10.35 Caixa de Ligação</t>
  </si>
  <si>
    <t>Condulete de alumínio sílico tipo LL de 19mm (3/4") com tampa.  Fornecimento.</t>
  </si>
  <si>
    <t xml:space="preserve">     8,07</t>
  </si>
  <si>
    <t>Condulete de alumínio sílico tipo LR de 19mm (3/4") com tampa.  Fornecimento.</t>
  </si>
  <si>
    <t xml:space="preserve">     6,62</t>
  </si>
  <si>
    <t>Condulete de alumínio sílico tipo T de 19mm (3/4") com tampa.  Fornecimento.</t>
  </si>
  <si>
    <t xml:space="preserve">     7,30</t>
  </si>
  <si>
    <t>Caixa de ligação tipo Petrolets R=15/C, R=15/TB, R=15/LB ou similar, com entradas rosqueadas de 1" (25mm).  Fornecimento e colocação.</t>
  </si>
  <si>
    <t xml:space="preserve">    25,51</t>
  </si>
  <si>
    <t>Caixa de ligação tipo Petrolets R=15/C, R=15/TB, R=15/LB ou similar, com entradas rosqueadas de 2" (50mm).  Fornecimento e colocação.</t>
  </si>
  <si>
    <t xml:space="preserve">    63,38</t>
  </si>
  <si>
    <t>Condulete de alumínio tipo T de 75mm (3").  Fornecimento.</t>
  </si>
  <si>
    <t xml:space="preserve">   130,65</t>
  </si>
  <si>
    <t>Caixa de ligação tipo Condulets R-15/LB-22 ou similar, com entrada rosqueadas de 1 1/2" (27mm).  Fornecimento e colocação.</t>
  </si>
  <si>
    <t xml:space="preserve">    22,76</t>
  </si>
  <si>
    <t>IP 10.40 Laços de Roldanas Pré-Formadas</t>
  </si>
  <si>
    <t>Laço de roldana pré-formado, de aço recoberto de alumínio, para cabo de alumínio nu, bitola de 25mm2, segundo desenho A4-139-CP.  Fornecimento e colocação.</t>
  </si>
  <si>
    <t xml:space="preserve">     6,26</t>
  </si>
  <si>
    <t>Laço de roldana pré-formado, de aço recoberto de alumínio, para cabo de alumínio encapado, bitola de 25mm2, segundo desenho A4-139-CP.  Fornecimento e colocação.</t>
  </si>
  <si>
    <t xml:space="preserve">     7,53</t>
  </si>
  <si>
    <t>IP 15 Instalação de Rede</t>
  </si>
  <si>
    <t>IP 15.05 Instalação de Baixa Tensão</t>
  </si>
  <si>
    <t>Rede de baixa tensão (BT), aérea, com 1 condutor de cobre, exclusive fornecimento do condutor (lance).  Instalação.</t>
  </si>
  <si>
    <t>Rede de baixa tensão (BT), aérea, com 1 condutor de alumínio, exclusive fornecimento do condutor (lance).  Instalação.</t>
  </si>
  <si>
    <t>Instalação de rede de baixa tensão (BT), aérea, com cabo Multiplex, ou similar, de alumínio, exclusive fornecimento do cabo.</t>
  </si>
  <si>
    <t xml:space="preserve">     9,54</t>
  </si>
  <si>
    <t>Rede de baixa tensão (BT), aérea, com 2 condutores de alumínio, exclusive fornecimento dos condutores (lance).  Instalação.</t>
  </si>
  <si>
    <t xml:space="preserve">    82,19</t>
  </si>
  <si>
    <t>Rede de baixa tensão (BT), aérea, com 3 condutores de cobre, exclusive fornecimento do condutor (lance).  Instalação.</t>
  </si>
  <si>
    <t>Rede de baixa tensão (BT), aérea, com 3 condutores de alumínio, exclusive fornecimento dos condutores (lance).  Instalação.</t>
  </si>
  <si>
    <t xml:space="preserve">   106,85</t>
  </si>
  <si>
    <t>Rede de baixa tensão (BT), aérea, com 4 condutores de alumínio, exclusive fornecimento dos condutores (lance).  Instalação.</t>
  </si>
  <si>
    <t>IP 15.10 Instalação de Rede de 13,8Kv</t>
  </si>
  <si>
    <t>Instalação de rede de alta tensão (AT) aérea, com cabo triplex de cobre, exclusive fornecimento de cabo.</t>
  </si>
  <si>
    <t xml:space="preserve">   103,57</t>
  </si>
  <si>
    <t>Rede de alta tensão (AT), aérea, com 2 condutores de alumínio; exclusive fornecimento dos condutores (lance).  Instalação.</t>
  </si>
  <si>
    <t>Rede de alta tensão (AT), aérea, com 2 condutores de cobre, exclusive fornecimento dos condutores (lance).  Instalação.</t>
  </si>
  <si>
    <t>Rede de alta tensão (AT), aérea, com 3 condutores de alumínio; exclusive fornecimento dos condutores (lance).  Instalação.</t>
  </si>
  <si>
    <t>Rede de alta tensão (AT), aérea, com 3 condutores de cobre, exclusive fornecimento dos condutores (lance).  Instalação.</t>
  </si>
  <si>
    <t>IP 15.15 Isoladores</t>
  </si>
  <si>
    <t>Isolador de baixa tensão (BT), tipo carretel, na cor marrom, medindo (72x72)mm.  Fornecimento.</t>
  </si>
  <si>
    <t xml:space="preserve">     5,16</t>
  </si>
  <si>
    <t>Isolador tipo pino, 13,8Kv.  Fornecimento.</t>
  </si>
  <si>
    <t xml:space="preserve">    26,60</t>
  </si>
  <si>
    <t>IP 15.20 Muflas</t>
  </si>
  <si>
    <t>Mufla terminal para cabo singelo 50mm2, 15Kv, inclusive braçadeira para fixação.  Fornecimento e assentamento.</t>
  </si>
  <si>
    <t xml:space="preserve">   255,30</t>
  </si>
  <si>
    <t>IP 15.25 Cabos de Cobre Nu</t>
  </si>
  <si>
    <t>Cabo de cobre nu, seção de 16mm2.  Fornecimento. (1Kg = 7,04 metros)</t>
  </si>
  <si>
    <t xml:space="preserve">    76,24</t>
  </si>
  <si>
    <t>Cabo de cobre nu, seção de 25mm2.  Fornecimento. (1Kg = 4,51 metros)</t>
  </si>
  <si>
    <t xml:space="preserve">    89,30</t>
  </si>
  <si>
    <t>Cabo de cobre nu, seção de 35mm2.  Fornecimento. (1Kg = 3,16 metros)</t>
  </si>
  <si>
    <t xml:space="preserve">    86,90</t>
  </si>
  <si>
    <t>IP 15.30 Cabos de Cobre Flexível</t>
  </si>
  <si>
    <t>Cabo de cobre, 750V, seção de 1,5mm2.  Fornecimento.</t>
  </si>
  <si>
    <t xml:space="preserve">     0,96</t>
  </si>
  <si>
    <t>Cabo de cobre flexível, 750V, seção de 2x1,5mm2, PVC/ 70°C.  Fornecimento.</t>
  </si>
  <si>
    <t xml:space="preserve">     3,73</t>
  </si>
  <si>
    <t>Cabo de cobre flexível, 750V, seção de 3x1,5mm2, PVC/ 70°C, classe 4.  Fornecimento.</t>
  </si>
  <si>
    <t xml:space="preserve">     3,64</t>
  </si>
  <si>
    <t>Cabo de cobre flexível, 750V, seção de 3x1,5mm2, PVC/ 70°C, classe 4.  Fornecimento e colocação.</t>
  </si>
  <si>
    <t xml:space="preserve">    16,54</t>
  </si>
  <si>
    <t>Cabo de cobre flexível, 750V, seção de 3x2,5mm2, PVC/70°C.  Fornecimento</t>
  </si>
  <si>
    <t xml:space="preserve">     6,03</t>
  </si>
  <si>
    <t>Cabo de cobre flexível, 750V, seção de 2x4mm2, PVC/ 70°C, classe4.  Fornecimento.</t>
  </si>
  <si>
    <t xml:space="preserve">     6,43</t>
  </si>
  <si>
    <t>Cabo de cobre flexível, 750V, seção de 3x4mm2, PVC/ 70°C.  Fornecimento.</t>
  </si>
  <si>
    <t xml:space="preserve">     9,55</t>
  </si>
  <si>
    <t>Cabo de cobre flexível, 750V, seção de 4x4mm2, PVC/ 70°C.  Fornecimento.</t>
  </si>
  <si>
    <t>Cabo de cobre flexível, 750V, seção de 3x6mm2, PVC/ 70°C.  Fornecimento.</t>
  </si>
  <si>
    <t xml:space="preserve">    14,90</t>
  </si>
  <si>
    <t>Cabo de cobre flexível, 750V, seção de 2x10mm2, PVC/ 70°C.  Fornecimento.</t>
  </si>
  <si>
    <t xml:space="preserve">    15,61</t>
  </si>
  <si>
    <t>Cabo de cobre, flexível, 750V, seção de 3x10mm2, PVC/ 70°C.  Fornecimento.</t>
  </si>
  <si>
    <t>Cabo de cobre flexível, 750V, seção de 4x10mm2, PVC/ 70°C.  Fornecimento.</t>
  </si>
  <si>
    <t xml:space="preserve">    28,74</t>
  </si>
  <si>
    <t>Cabo de cobre flexível, 750V/70°, seção de 16mm2.  Fornecimento.</t>
  </si>
  <si>
    <t xml:space="preserve">    10,43</t>
  </si>
  <si>
    <t>Cabo de cobre flexível, 750V, seção de 3x16mm2, PVC/ 70°C.  Fornecimento.</t>
  </si>
  <si>
    <t xml:space="preserve">    40,52</t>
  </si>
  <si>
    <t>IP 15.35 Cabos de Cobre Rígido</t>
  </si>
  <si>
    <t>Cabo de cobre rígido, 1Kv, 6mm2, PVC/ 70°C.  Fornecimento.</t>
  </si>
  <si>
    <t xml:space="preserve">     5,38</t>
  </si>
  <si>
    <t>Cabo de cobre, 750V, seção de 2x6mm2, PVC/ 70°C.  Fornecimento.</t>
  </si>
  <si>
    <t xml:space="preserve">     9,62</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</si>
  <si>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</si>
  <si>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 xml:space="preserve">     7,85</t>
  </si>
  <si>
    <t>Cabo de cobre, 1Kv, 16mm2, PVC/ 70°C.  Fornecimento.</t>
  </si>
  <si>
    <t xml:space="preserve">    10,19</t>
  </si>
  <si>
    <t>Cabo de cobre rígido, 1Kv, 25mm2, PVC/ 70°C.  Fornecimento.</t>
  </si>
  <si>
    <t xml:space="preserve">    15,39</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</si>
  <si>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</si>
  <si>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 xml:space="preserve">    21,67</t>
  </si>
  <si>
    <t>Cabo de cobre rígido, 25mm2, 8,7 a 15Kv, isolado EPR/XLPE.  Fornecimento.</t>
  </si>
  <si>
    <t xml:space="preserve">    27,62</t>
  </si>
  <si>
    <t>Cabo de cobre rígido, 1Kv, 35mm2, PVC/ 70°C.  Fornecimento.</t>
  </si>
  <si>
    <t xml:space="preserve">    18,50</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</si>
  <si>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</si>
  <si>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 xml:space="preserve">    28,00</t>
  </si>
  <si>
    <t>Cabo de cobre rígido, 1Kv, 50mm2, PVC/ 70°C.  Fornecimento.</t>
  </si>
  <si>
    <t xml:space="preserve">    29,91</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</si>
  <si>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</si>
  <si>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Cabo de cobre rígido, seção de 3x1x50mm2, triplexado, 20Kv, isolado EPR/XLPE.  Fornecimento.</t>
  </si>
  <si>
    <t xml:space="preserve">   172,29</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</si>
  <si>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</si>
  <si>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 xml:space="preserve">    38,78</t>
  </si>
  <si>
    <t>IP 15.40 Cabos de Alumínio</t>
  </si>
  <si>
    <t>Cabo de alumínio nu, 2AWG, sem alma de aço (CA).  Fornecimento. (1m=0,093Kg)</t>
  </si>
  <si>
    <t xml:space="preserve">     3,79</t>
  </si>
  <si>
    <t>Cabo de alumínio WPP 2AWG.  Fornecimento.</t>
  </si>
  <si>
    <t xml:space="preserve">     3,44</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</si>
  <si>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</si>
  <si>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 xml:space="preserve">     1,96</t>
  </si>
  <si>
    <t>Cabo de alumínio nu, 1/0AWG, com alma de aço (CAA).  Fornecimento. (1m=0,216Kg)</t>
  </si>
  <si>
    <t xml:space="preserve">    13,56</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</si>
  <si>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</si>
  <si>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Cabo de alumínio WPP, 1Kv, 1/0AWG.  Fornecimento.</t>
  </si>
  <si>
    <t xml:space="preserve">     5,44</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</si>
  <si>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</si>
  <si>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 xml:space="preserve">     3,10</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</si>
  <si>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</si>
  <si>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</si>
  <si>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 xml:space="preserve">     4,78</t>
  </si>
  <si>
    <t>IP 15.43 Cabos Multiplexados</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</si>
  <si>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</si>
  <si>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 xml:space="preserve">    10,50</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</si>
  <si>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</si>
  <si>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 xml:space="preserve">    11,09</t>
  </si>
  <si>
    <t>IP 15.45 Colocação de Condutores em Dutos</t>
  </si>
  <si>
    <t>Colocação e fornecimento de arame de ferro galvanizado, seção de 2mm2 (12AWG), embuchado com papel, em linha de dutos; exclusive dutos.</t>
  </si>
  <si>
    <t xml:space="preserve">     2,46</t>
  </si>
  <si>
    <t>Colocação de 1 condutor singelo em linha de dutos; exclusive fornecimento de condutor e dos dutos.</t>
  </si>
  <si>
    <t xml:space="preserve">     3,29</t>
  </si>
  <si>
    <t>Colocação de 3 condutores singelos em linha de dutos; exclusive fornecimento de condutor e dos dutos.</t>
  </si>
  <si>
    <t>Colocação de 4 condutores singelos em linha de dutos; exclusive fornecimento de condutor e dos dutos.</t>
  </si>
  <si>
    <t xml:space="preserve">     6,57</t>
  </si>
  <si>
    <t>Colocação de 5 condutores singelos em linha de dutos; exclusive fornecimento do condutor e dos dutos.</t>
  </si>
  <si>
    <t xml:space="preserve">     8,22</t>
  </si>
  <si>
    <t>Colocação de 1 cabo bifásico, em linha de dutos; exclusive fornecimento dos cabos e dos dutos.</t>
  </si>
  <si>
    <t>Colocação de 1 cabo trifásico, em linha de dutos; exclusive fornecimento dos cabos e dos dutos.</t>
  </si>
  <si>
    <t>Cabo múltiplo em poste reto ou curvo; braço reto ou curvo ou base múltipla; exclusive fornecimento dos cabos. Colocação</t>
  </si>
  <si>
    <t>IP 15.50 Anilhas</t>
  </si>
  <si>
    <t>Anilha de nylon para identificação de condutor XLPE de 25 a 35mm2.  Fornecimento.</t>
  </si>
  <si>
    <t xml:space="preserve">     0,12</t>
  </si>
  <si>
    <t>Anilha de nylon para identificação de condutor XLPE de 50 a 70mm2.  Fornecimento.</t>
  </si>
  <si>
    <t>IP 15.55 Transformadores</t>
  </si>
  <si>
    <t>Transformador de distribuição monofásico, para iluminação pública, para poste, 60Hz, 250/125V, de 10Kva.  Fornecimento.</t>
  </si>
  <si>
    <t xml:space="preserve">  3697,00</t>
  </si>
  <si>
    <t>Transformador de distribuição monofásico, de 25Kva, 60HZ, tensão secundária de 250/125V.  Fornecimento.</t>
  </si>
  <si>
    <t xml:space="preserve">  6835,00</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</si>
  <si>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</si>
  <si>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 xml:space="preserve">  9053,00</t>
  </si>
  <si>
    <t>Transformador de distribuição trifásico, de 30Kva, 60HZ, tensão secundária de 220/127V.  Fornecimento.</t>
  </si>
  <si>
    <t xml:space="preserve"> 11065,00</t>
  </si>
  <si>
    <t>Transformador de distribuição trifásico, de 45Kva, 60HZ, tensão secundária de 220/127V.  Fornecimento.</t>
  </si>
  <si>
    <t xml:space="preserve"> 14021,00</t>
  </si>
  <si>
    <t>Transformador de distribuição trifásico, de 75Kva, 60HZ, tensão secundária de 220/127V.  Fornecimento.</t>
  </si>
  <si>
    <t xml:space="preserve"> 17848,00</t>
  </si>
  <si>
    <t>Transformador de distribuição trifásico, de 75Kva, tensão primária de 13,2Kv, tensão secundária de 380/220V.  Fornecimento.</t>
  </si>
  <si>
    <t>Suporte para montagem de transformador em poste.  Fornecimento.</t>
  </si>
  <si>
    <t xml:space="preserve">   236,13</t>
  </si>
  <si>
    <t>IP 15.60 Instalação de Transformadores</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</si>
  <si>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</si>
  <si>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</si>
  <si>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</si>
  <si>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</si>
  <si>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</si>
  <si>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 xml:space="preserve">    40,98</t>
  </si>
  <si>
    <t>IP 20.05.0053 (/)</t>
  </si>
  <si>
    <t>Aterramento de poste de aço, inclusive fornecimento dos materiais.</t>
  </si>
  <si>
    <t xml:space="preserve">    71,81</t>
  </si>
  <si>
    <t>IP 20.05.0056 (A)</t>
  </si>
  <si>
    <t>Aterramento de tampão, inclusive fornecimento dos materiais.</t>
  </si>
  <si>
    <t xml:space="preserve">   114,89</t>
  </si>
  <si>
    <t>IP 20.05.0103 (/)</t>
  </si>
  <si>
    <t>Haste para aterramento, de 5/8" (16mm), com 2,50m de comprimento.  Fornecimento.</t>
  </si>
  <si>
    <t xml:space="preserve">   105,57</t>
  </si>
  <si>
    <t>IP 20.05.0106 (/)</t>
  </si>
  <si>
    <t>Haste para aterramento, de 5/8" (16mm), com 2,50m a 3m de comprimento.  Colocação.</t>
  </si>
  <si>
    <t>IP 20.05.0150 (/)</t>
  </si>
  <si>
    <t>Conjunto de aterramento para transformador (ver desenho  A2-134-CP).  Instalação.</t>
  </si>
  <si>
    <t xml:space="preserve">   147,95</t>
  </si>
  <si>
    <t>IP 20.05.0153 (/)</t>
  </si>
  <si>
    <t>Conjunto de aterramento de transformador.  Fornecimento e instalação.</t>
  </si>
  <si>
    <t xml:space="preserve">   905,73</t>
  </si>
  <si>
    <t>IP 20.05.0156 (/)</t>
  </si>
  <si>
    <t>Conjunto de aterramento de transformador (ver desenho A2-134-CP).  Fornecimento e instalação.</t>
  </si>
  <si>
    <t xml:space="preserve">   363,62</t>
  </si>
  <si>
    <t>IP 20.05.0200 (/)</t>
  </si>
  <si>
    <t>Conjunto de aterramento de rede de baixa tensão (BT).  Fornecimento e instalação.</t>
  </si>
  <si>
    <t xml:space="preserve">   126,45</t>
  </si>
  <si>
    <t>IP 20.05.0203 (/)</t>
  </si>
  <si>
    <t>Conjunto de aterramento de rede de baixa tensão (BT) (ver desenho A2-134-CP).  Fornecimento e instalação.</t>
  </si>
  <si>
    <t xml:space="preserve">   215,90</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</si>
  <si>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</si>
  <si>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</si>
  <si>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</si>
  <si>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</si>
  <si>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 xml:space="preserve">    13,21</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</si>
  <si>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</si>
  <si>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</si>
  <si>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</si>
  <si>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</si>
  <si>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</si>
  <si>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</si>
  <si>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 xml:space="preserve">    33,18</t>
  </si>
  <si>
    <t>IP 25.05.0100 (/)</t>
  </si>
  <si>
    <t>Caixa de passagem em alumínio fundido (15x15x10)cm, com saídas rosqueadas de 3/4" e tampa removível.  Fornecimento.</t>
  </si>
  <si>
    <t xml:space="preserve">    43,62</t>
  </si>
  <si>
    <t>IP 25.05.0150 (/)</t>
  </si>
  <si>
    <t>Caixa de passagem de alvenaria com dimensões de (1x1x1)m, inclusive escavação e reaterro, exclusive fornecimento do tampão.</t>
  </si>
  <si>
    <t xml:space="preserve">   694,58</t>
  </si>
  <si>
    <t>IP 25.10 Caixa de Hand-Hole</t>
  </si>
  <si>
    <t>IP 25.10.0025 (/)</t>
  </si>
  <si>
    <t>Caixa Hand-Hole, pré-moldada, circular, de concreto, padrão RIOLUZ, com dimensões (0,30x0,30)m; inclusive escavação e reaterro; exclusive fornecimento do tampão.  Fornecimento e colocação.</t>
  </si>
  <si>
    <t xml:space="preserve">   207,96</t>
  </si>
  <si>
    <t>IP 25.10.0050 (A)</t>
  </si>
  <si>
    <t>Caixa Hand-Hole em alvenaria, retangular com dimensões (40x40x60)cm, com tampão de concreto pré-moldado, com alça.  Construção.</t>
  </si>
  <si>
    <t xml:space="preserve">   413,61</t>
  </si>
  <si>
    <t>IP 25.10.0059 (A)</t>
  </si>
  <si>
    <t>Caixa Hand-Hole em alvenaria, retangular com dimensões (40x40x90)cm, com tampão de concreto pré-moldado, com alça.  Construção.</t>
  </si>
  <si>
    <t xml:space="preserve">   612,19</t>
  </si>
  <si>
    <t>IP 25.10.0100 (/)</t>
  </si>
  <si>
    <t>Caixa Hand-Hole, pré-moldada, circular, de concreto, padrão RIOLUZ, com dimensões (0,60x0,30)m; inclusive escavação e reaterro, exclusive tampão.  Fornecimento e assentamento.</t>
  </si>
  <si>
    <t xml:space="preserve">   241,23</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</si>
  <si>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</si>
  <si>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</si>
  <si>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</si>
  <si>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</si>
  <si>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 xml:space="preserve">   272,45</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</si>
  <si>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</si>
  <si>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</si>
  <si>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</si>
  <si>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</si>
  <si>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</si>
  <si>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</si>
  <si>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 xml:space="preserve">   375,80</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</si>
  <si>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</si>
  <si>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</si>
  <si>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 xml:space="preserve">   369,26</t>
  </si>
  <si>
    <t>IP 25.10.0203 (/)</t>
  </si>
  <si>
    <t>Construção de caixa de alvenaria com base de concreto para fixação de projetor, com tampa de tela maletada de (5x5)cm e cadeado nas dimensões (80x80x80)cm, inclusive fornecimento de todo o material necessário para sua construção.</t>
  </si>
  <si>
    <t xml:space="preserve">   478,38</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</si>
  <si>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</si>
  <si>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</si>
  <si>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</si>
  <si>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</si>
  <si>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 xml:space="preserve">   583,26</t>
  </si>
  <si>
    <t>IP 25.10.0259 (/)</t>
  </si>
  <si>
    <t>Construção de caixa de alvenaria com base de concreto para fixação de projetor e equipamento auxiliar, com grade protetora e cadeado, nas dimensões (1,10x1,20x1)m, inclusive fornecimento de todo o material necessário para sua construção.</t>
  </si>
  <si>
    <t xml:space="preserve">   968,85</t>
  </si>
  <si>
    <t>IP 25.10.0500 (/)</t>
  </si>
  <si>
    <t>Tampão espiral de polietileno de alta densidade, de diâmetro 50mm (2"), para terminação de dutos de idêntico material, tipo Kanalex ou similar, em caixa Hand-Hole.  Fornecimento e assentamento.</t>
  </si>
  <si>
    <t xml:space="preserve">    15,71</t>
  </si>
  <si>
    <t>IP 25.15 Caixa Hermética</t>
  </si>
  <si>
    <t>IP 25.15.0050 (/)</t>
  </si>
  <si>
    <t>Caixa hermética para chave faca trifásica.  Colocação.</t>
  </si>
  <si>
    <t>IP 25.20 Tampões</t>
  </si>
  <si>
    <t>IP 25.20.0050 (/)</t>
  </si>
  <si>
    <t>Tampão de ferro tipo leve padrão RIOLUZ.  Fornecimento.</t>
  </si>
  <si>
    <t xml:space="preserve">   550,00</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</si>
  <si>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</si>
  <si>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</si>
  <si>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 xml:space="preserve">   722,12</t>
  </si>
  <si>
    <t>IP 25.20.0150 (/)</t>
  </si>
  <si>
    <t>Tampão de ferro fundido cinzento, articulado, tipo leve, carga máxima no cenrto de 2000Kgf, diâmetro interno de 300mm, fornecido com colar e com recobrimento, confome desenho A4-1200-PD, especificação em RIOLUZ nº 10.  Fornecimento.</t>
  </si>
  <si>
    <t xml:space="preserve">   130,00</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</si>
  <si>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</si>
  <si>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</si>
  <si>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 xml:space="preserve">   235,75</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</si>
  <si>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</si>
  <si>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</si>
  <si>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 xml:space="preserve">   419,55</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</si>
  <si>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</si>
  <si>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</si>
  <si>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</si>
  <si>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</si>
  <si>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 xml:space="preserve">  1550,00</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</si>
  <si>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</si>
  <si>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</si>
  <si>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</si>
  <si>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</si>
  <si>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</si>
  <si>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</si>
  <si>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 xml:space="preserve">    23,68</t>
  </si>
  <si>
    <t>IP 30.05.0200 (A)</t>
  </si>
  <si>
    <t>Eletroduto de aço galvanizado, diâmetro de 38mm (1 1/2").  Fornecimento.</t>
  </si>
  <si>
    <t xml:space="preserve">    26,83</t>
  </si>
  <si>
    <t>IP 30.05.0250 (A)</t>
  </si>
  <si>
    <t>Eletroduto de aço galvanizado, diâmetro de 50mm (2").  Fornecimento.</t>
  </si>
  <si>
    <t xml:space="preserve">    48,69</t>
  </si>
  <si>
    <t>IP 30.05.0350 (/)</t>
  </si>
  <si>
    <t>Eletroduto de aço galvanizado, diâmetro de 75mm (3").  Fornecimento.</t>
  </si>
  <si>
    <t xml:space="preserve">    76,87</t>
  </si>
  <si>
    <t>IP 30.10 Conexões de Aço</t>
  </si>
  <si>
    <t>IP 30.10.0103 (/)</t>
  </si>
  <si>
    <t>Curva longa de 90° para eletroduto, de aço galvanizado, de 25mm (1").  Fornecimento.</t>
  </si>
  <si>
    <t xml:space="preserve">     5,28</t>
  </si>
  <si>
    <t>IP 30.10.0112 (/)</t>
  </si>
  <si>
    <t>Curva longa de 90° para eletroduto, de aço galvanizado, de 50mm (2").  Fornecimento.</t>
  </si>
  <si>
    <t xml:space="preserve">    26,55</t>
  </si>
  <si>
    <t>IP 30.10.0118 (/)</t>
  </si>
  <si>
    <t>Curva longa de 90° para eletroduto, de aço galvanizado, de 75mm (3").  Fornecimento.</t>
  </si>
  <si>
    <t xml:space="preserve">    88,32</t>
  </si>
  <si>
    <t>IP 30.10.0503 (/)</t>
  </si>
  <si>
    <t>Luva para eletroduto, de aço galvanizado, de 25mm (1").  Fornecimento.</t>
  </si>
  <si>
    <t xml:space="preserve">    12,83</t>
  </si>
  <si>
    <t>IP 30.10.0509 (/)</t>
  </si>
  <si>
    <t>Luva para eletroduto, de aço galvanizado, de 38mm (1 1/2").  Fornecimento.</t>
  </si>
  <si>
    <t xml:space="preserve">    21,38</t>
  </si>
  <si>
    <t>IP 30.10.0512 (/)</t>
  </si>
  <si>
    <t>Luva para eletroduto, de aço galvanizado, de 50mm (2").  Fornecimento.</t>
  </si>
  <si>
    <t>IP 30.10.0518 (/)</t>
  </si>
  <si>
    <t>Luva para eletroduto, de aço galvanizado, de 75mm (3").  Fornecimento.</t>
  </si>
  <si>
    <t xml:space="preserve">    14,19</t>
  </si>
  <si>
    <t>IP 30.15 Eletrodutos de PVC Rígido</t>
  </si>
  <si>
    <t>IP 30.15.0100 (/)</t>
  </si>
  <si>
    <t>Eletroduto de PVC rígido, roscável, de 19mm (3/4").  Fornecimento.</t>
  </si>
  <si>
    <t xml:space="preserve">     2,15</t>
  </si>
  <si>
    <t>IP 30.15.0200 (/)</t>
  </si>
  <si>
    <t>Eletroduto de PVC rígido, roscável, de 32mm (1 1/4").  Fornecimento.</t>
  </si>
  <si>
    <t xml:space="preserve">    18,92</t>
  </si>
  <si>
    <t>IP 30.15.0400 (A)</t>
  </si>
  <si>
    <t>Eletroduto de PVC rígido, roscável, de 75mm (3").  Fornecimento.</t>
  </si>
  <si>
    <t xml:space="preserve">    17,26</t>
  </si>
  <si>
    <t>IP 30.20 Conexões de PVC Rígido</t>
  </si>
  <si>
    <t>IP 30.20.0100 (/)</t>
  </si>
  <si>
    <t>Curva longa de 90° para eletroduto, de PVC rígido, roscável, de 25mm (1").  Fornecimento.</t>
  </si>
  <si>
    <t xml:space="preserve">     1,77</t>
  </si>
  <si>
    <t>IP 30.20.0103 (/)</t>
  </si>
  <si>
    <t>Curva de 90° para eletroduto, de PVC rígido, roscável, de 32mm (1 1/4").  Fornecimento.</t>
  </si>
  <si>
    <t xml:space="preserve">     4,05</t>
  </si>
  <si>
    <t>IP 30.20.0109 (/)</t>
  </si>
  <si>
    <t>Curva de 90° para eletroduto, de PVC rígido, roscável, de 50mm (2").  Fornecimento.</t>
  </si>
  <si>
    <t xml:space="preserve">    11,96</t>
  </si>
  <si>
    <t>IP 30.20.0115 (/)</t>
  </si>
  <si>
    <t>Curva longa de 90° para eletroduto, de PVC rígido, roscável, de 80mm (3").  Fornecimento.</t>
  </si>
  <si>
    <t xml:space="preserve">    17,35</t>
  </si>
  <si>
    <t>IP 30.20.0118 (/)</t>
  </si>
  <si>
    <t>Curva longa de 90° para eletroduto, de PVC rígido, roscável, de 100mm (4").  Fornecimento.</t>
  </si>
  <si>
    <t xml:space="preserve">    96,85</t>
  </si>
  <si>
    <t>IP 30.20.0503 (/)</t>
  </si>
  <si>
    <t>Luva para eletroduto, de PVC rígido, roscável, de 25mm (1").  Fornecimento.</t>
  </si>
  <si>
    <t>IP 30.20.0506 (A)</t>
  </si>
  <si>
    <t>Luva, para eletroduto, de PVC rígido, roscável, de 32mm (1 1/4").  Fornecimento.</t>
  </si>
  <si>
    <t xml:space="preserve">     1,30</t>
  </si>
  <si>
    <t>IP 30.20.0509 (/)</t>
  </si>
  <si>
    <t>Luva para eletroduto, de PVC rígido, roscável, de 50mm (2").  Fornecimento.</t>
  </si>
  <si>
    <t xml:space="preserve">    10,32</t>
  </si>
  <si>
    <t>IP 30.20.0515 (/)</t>
  </si>
  <si>
    <t>Luva para eletroduto, de PVC rígido, roscável, de 75mm (3").  Fornecimento.</t>
  </si>
  <si>
    <t xml:space="preserve">     8,50</t>
  </si>
  <si>
    <t>IP 30.25 Eletrodutos Flexíveis</t>
  </si>
  <si>
    <t>IP 30.25.0053 (/)</t>
  </si>
  <si>
    <t>Conduite flexível galvanizado, de 19mm (3/4").  Fornecimento e colocação.</t>
  </si>
  <si>
    <t xml:space="preserve">    17,59</t>
  </si>
  <si>
    <t>IP 30.30 Conexões de Alumínio</t>
  </si>
  <si>
    <t>IP 30.30.0112 (/)</t>
  </si>
  <si>
    <t>Box curvo de alumínio de 38mm (1 1/2").  Fornecimento.</t>
  </si>
  <si>
    <t>IP 30.30.0115 (/)</t>
  </si>
  <si>
    <t>Box curvo de alumínio com bucha e arruela de 50mm (2").  Fornecimento.</t>
  </si>
  <si>
    <t xml:space="preserve">    67,20</t>
  </si>
  <si>
    <t>IP 30.30.0121 (/)</t>
  </si>
  <si>
    <t>Box curvo de alumínio com bucha e arruela de 75mm (3").  Fornecimento.</t>
  </si>
  <si>
    <t xml:space="preserve">   155,55</t>
  </si>
  <si>
    <t>IP 35 Quadros, Armários, Gabinetes e Equipamentos</t>
  </si>
  <si>
    <t>IP 35.10 Gabinetes</t>
  </si>
  <si>
    <t>IP 35.10.0050 (/)</t>
  </si>
  <si>
    <t>Chapa de ferro galvanizado nº 24, de (1x2)m.  Fornecimento.</t>
  </si>
  <si>
    <t xml:space="preserve">    16,50</t>
  </si>
  <si>
    <t>IP 35.15 Comandos</t>
  </si>
  <si>
    <t>IP 35.15.0050 (/)</t>
  </si>
  <si>
    <t>Comando em grupo CRJ-04 ou similar, 85A.  Fornecimento.</t>
  </si>
  <si>
    <t xml:space="preserve">  6486,00</t>
  </si>
  <si>
    <t>IP 35.15.0200 (/)</t>
  </si>
  <si>
    <t>Comando em grupo CRJ-05/220V(140A).  Fornecimento.</t>
  </si>
  <si>
    <t xml:space="preserve">  7452,00</t>
  </si>
  <si>
    <t>IP 35.15.0400 (/)</t>
  </si>
  <si>
    <t>Comando para IP, com caixa trifásico, capacidade de 45A, tipo CRJ-07, 220/127V.  Fornecimento.</t>
  </si>
  <si>
    <t xml:space="preserve">  4393,00</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</si>
  <si>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</si>
  <si>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</si>
  <si>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</si>
  <si>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</si>
  <si>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</si>
  <si>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 xml:space="preserve">   329,83</t>
  </si>
  <si>
    <t>IP 35.20.0250 (/)</t>
  </si>
  <si>
    <t>Conjunto para montagem de indicador visual de direção de vento (biruta) adaptado para balizamento noturno.  Fornecimento.</t>
  </si>
  <si>
    <t xml:space="preserve">  6251,00</t>
  </si>
  <si>
    <t>IP 35.20.0500 (/)</t>
  </si>
  <si>
    <t>Fonte de emergência (No BreaK), com potência de 2Kva, 220V/220V, autonomia a plena carga de 30min.  Fornecimento.</t>
  </si>
  <si>
    <t xml:space="preserve">  4547,78</t>
  </si>
  <si>
    <t>IP 40 Chaves, Fusíveis e Disjuntores</t>
  </si>
  <si>
    <t>IP 40.05 Chaves</t>
  </si>
  <si>
    <t>IP 40.05.0100 (/)</t>
  </si>
  <si>
    <t>Chave blindada, bipolar, 60A.  Fornecimento.</t>
  </si>
  <si>
    <t xml:space="preserve">   306,31</t>
  </si>
  <si>
    <t>IP 40.05.0300 (/)</t>
  </si>
  <si>
    <t>Chave corta circuito, de 100A, 15Kv, com fusível de cartucho tipo S-1, exclusive elos fusíveis.  Fornecimento.</t>
  </si>
  <si>
    <t xml:space="preserve">   273,12</t>
  </si>
  <si>
    <t>IP 40.10 Elo-Fusíveis e Fusíveis</t>
  </si>
  <si>
    <t>IP 40.10.0200 (/)</t>
  </si>
  <si>
    <t>Elo-fusível, tipo H, de 100A.  Fornecimento.</t>
  </si>
  <si>
    <t xml:space="preserve">     2,47</t>
  </si>
  <si>
    <t>IP 40.10.0300 (/)</t>
  </si>
  <si>
    <t>Elo-fusível, tipo K, de 100A, 15Kv.  Fornecimento.</t>
  </si>
  <si>
    <t>IP 40.10.0350 (/)</t>
  </si>
  <si>
    <t>Elo-fusível, tipo K, de 200A, 15Kv.  Fornecimento.</t>
  </si>
  <si>
    <t xml:space="preserve">    50,96</t>
  </si>
  <si>
    <t>IP 40.10.0500 (/)</t>
  </si>
  <si>
    <t>Fusível NH, tamanho 01, corrente nominal de 36A, Siemens ou similar.  Fornecimento.</t>
  </si>
  <si>
    <t>IP 40.10.0521 (/)</t>
  </si>
  <si>
    <t>Fusível NH, tamanho 00, corrente nominal de 125A, Siemens ou similar.  Fornecimento.</t>
  </si>
  <si>
    <t xml:space="preserve">    24,16</t>
  </si>
  <si>
    <t>IP 40.10.0532 (/)</t>
  </si>
  <si>
    <t>Fusível NH, tamanho 00, corrente nominal de 160A, Siemens ou similar.  Fornecimento.</t>
  </si>
  <si>
    <t xml:space="preserve">    29,97</t>
  </si>
  <si>
    <t>IP 40.15 Disjuntores</t>
  </si>
  <si>
    <t>IP 40.15.0106 (/)</t>
  </si>
  <si>
    <t>Disjuntor termomagnético, bipolar de 20A.  Fornecimento.</t>
  </si>
  <si>
    <t>IP 40.15.0212 (/)</t>
  </si>
  <si>
    <t>Disjuntor termomagnético, tripolar de 40A.  Fornecimento.</t>
  </si>
  <si>
    <t xml:space="preserve">    81,22</t>
  </si>
  <si>
    <t>IP 40.15.0250 (/)</t>
  </si>
  <si>
    <t>Disjuntor termomagnético, tripolar de 100A.  Fornecimento.</t>
  </si>
  <si>
    <t xml:space="preserve">   205,80</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</si>
  <si>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</si>
  <si>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</si>
  <si>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</si>
  <si>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</si>
  <si>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</si>
  <si>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</si>
  <si>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 xml:space="preserve">    24,96</t>
  </si>
  <si>
    <t>IP 45.05.0300 (/)</t>
  </si>
  <si>
    <t>Relé temporizado, coel, tipo RTQD.  Fornecimento.</t>
  </si>
  <si>
    <t xml:space="preserve">   260,19</t>
  </si>
  <si>
    <t>IP 45.05.0350 (/)</t>
  </si>
  <si>
    <t>Relé temporizado, tipo FLT 01/NF.  Fornecimento.</t>
  </si>
  <si>
    <t xml:space="preserve">    47,07</t>
  </si>
  <si>
    <t>IP 45.10 Colocação de Relés</t>
  </si>
  <si>
    <t>IP 45.10.0050 (/)</t>
  </si>
  <si>
    <t>Colocação de relé fotoelétrico individual, com base em poste (aço ou concreto) de acordo com o padrão da RIOLUZ; exclusive fornecimento do relé e base.</t>
  </si>
  <si>
    <t xml:space="preserve">    26,19</t>
  </si>
  <si>
    <t>IP 45.10.0100 (/)</t>
  </si>
  <si>
    <t>Colocação de relé fotoelétrico individual, com base, em ponta de braço ou poste curvo (aço ou concreto) de acordo com o padrão da RIOLUZ, com fornecimento das ferragens de fixação; exclusive fornecimento do relé e base.</t>
  </si>
  <si>
    <t xml:space="preserve">   130,45</t>
  </si>
  <si>
    <t>IP 45.10.0150 (/)</t>
  </si>
  <si>
    <t>Colocação de relé fotoelétrico individual, com base em poste (aço ou concreto) de acordo com o padrão da RIOLUZ, exclusive fornecimento das ferragens de fixação e do relé fotoelétrico e base.</t>
  </si>
  <si>
    <t xml:space="preserve">    24,66</t>
  </si>
  <si>
    <t>IP 50 Luminárias, Projetores, Reatores e Lâmpadas</t>
  </si>
  <si>
    <t>IP 50.05 Luminárias</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</si>
  <si>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</si>
  <si>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 xml:space="preserve">   498,00</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</si>
  <si>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</si>
  <si>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 xml:space="preserve">   538,00</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</si>
  <si>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</si>
  <si>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 xml:space="preserve">   790,00</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</si>
  <si>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</si>
  <si>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 xml:space="preserve">   594,00</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</si>
  <si>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</si>
  <si>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 xml:space="preserve">   840,00</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</si>
  <si>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</si>
  <si>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 xml:space="preserve">   789,00</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</si>
  <si>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</si>
  <si>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</si>
  <si>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 xml:space="preserve">   899,18</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</si>
  <si>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</si>
  <si>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 xml:space="preserve">  1180,21</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</si>
  <si>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</si>
  <si>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 xml:space="preserve">  1174,77</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</si>
  <si>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</si>
  <si>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 xml:space="preserve">  1058,20</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</si>
  <si>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</si>
  <si>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 xml:space="preserve">  1710,11</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</si>
  <si>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</si>
  <si>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 xml:space="preserve">  1528,70</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</si>
  <si>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</si>
  <si>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 xml:space="preserve">  1578,10</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</si>
  <si>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</si>
  <si>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 xml:space="preserve">  2293,04</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</si>
  <si>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</si>
  <si>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 xml:space="preserve">  2905,99</t>
  </si>
  <si>
    <t>IP 50.10 Luminárias Decorativas</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</si>
  <si>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</si>
  <si>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 xml:space="preserve">   572,96</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</si>
  <si>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</si>
  <si>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 xml:space="preserve">   743,70</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</si>
  <si>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</si>
  <si>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</si>
  <si>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Luminária decorativa LDRJ-16, para lâmpada multivapor metálico de 70/100/150W, para instalação em piso, receptáculo E-27, conforme desenho A4-1904-PD EM-RIOLUZ  nº 23.  Fornecimento.</t>
  </si>
  <si>
    <t xml:space="preserve">   516,03</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</si>
  <si>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</si>
  <si>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 xml:space="preserve">  1075,34</t>
  </si>
  <si>
    <t>Luminária decorativa LDRJ-11 para lâmpada MVM 150W, com equipamento auxiliar integrado, projetor para vapor de metálico bilateral 150 W, rebatedor, e suporte (conjunto completo).  Conforme especificação EM-RIOLUZ-23, Desenho A4-1863-PD (ultima revisão).  Fornecimento.</t>
  </si>
  <si>
    <t xml:space="preserve">  3700,65</t>
  </si>
  <si>
    <t>Luminária decorativa LED, LEDDRJ-27/50V, potência 69W, encaixe de 60,3mm. Temperatura de cor 4000 K, IP 66, IK 08, tensão de 50 VAC, eficiência 130 lm/W, IRC maior ou igual a 70, temperatura de operação de - 20 a 75° C.ESPECIFICAÇÃO: EM-RIOLUZ-109. Fornecimento.</t>
  </si>
  <si>
    <t xml:space="preserve">  3315,50</t>
  </si>
  <si>
    <t>IP 50.15 Projetores</t>
  </si>
  <si>
    <t>Projetor a led, PLRJ-12.2/W-50V, led branco, temperatura de cor entre 3500/5500 K, IP 66, IK 08, tensão de 50 VCA, eficiência mínima 100 lm/W, potência de 110 à 150 W, temperatura de operação de -20 a 75° C, facho simétrico de 10° ou 60 °. ESPECIFICAÇÃO: EM-RIOLUZ-109. Fornecimento.</t>
  </si>
  <si>
    <t xml:space="preserve">  2976,00</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</si>
  <si>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</si>
  <si>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 xml:space="preserve">   835,00</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</si>
  <si>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t>
  </si>
  <si>
    <t xml:space="preserve">  2999,00</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</si>
  <si>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t>
  </si>
  <si>
    <t xml:space="preserve">  3190,00</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</si>
  <si>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t>
  </si>
  <si>
    <t xml:space="preserve">  2820,00</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</si>
  <si>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t>
  </si>
  <si>
    <t xml:space="preserve">  3070,00</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</si>
  <si>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t>
  </si>
  <si>
    <t xml:space="preserve">  3260,00</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</si>
  <si>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t>
  </si>
  <si>
    <t xml:space="preserve">  3310,00</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</si>
  <si>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t>
  </si>
  <si>
    <t xml:space="preserve">  3650,00</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</si>
  <si>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t>
  </si>
  <si>
    <t xml:space="preserve">  3770,00</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</si>
  <si>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t>
  </si>
  <si>
    <t xml:space="preserve">  3910,00</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</si>
  <si>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t>
  </si>
  <si>
    <t xml:space="preserve">  3985,00</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</si>
  <si>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t>
  </si>
  <si>
    <t xml:space="preserve">  1650,00</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</si>
  <si>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t>
  </si>
  <si>
    <t xml:space="preserve">  1770,00</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</si>
  <si>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t>
  </si>
  <si>
    <t xml:space="preserve">  1990,00</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</si>
  <si>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t>
  </si>
  <si>
    <t xml:space="preserve">  2105,00</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</si>
  <si>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t>
  </si>
  <si>
    <t xml:space="preserve">  4180,00</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</si>
  <si>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t>
  </si>
  <si>
    <t xml:space="preserve">  4550,00</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</si>
  <si>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t>
  </si>
  <si>
    <t xml:space="preserve">  5650,00</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</si>
  <si>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t>
  </si>
  <si>
    <t xml:space="preserve">  5890,00</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</si>
  <si>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t>
  </si>
  <si>
    <t xml:space="preserve">  5997,00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</si>
  <si>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t>
  </si>
  <si>
    <t xml:space="preserve">  1540,00</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</si>
  <si>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t>
  </si>
  <si>
    <t xml:space="preserve">  1590,00</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</si>
  <si>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t>
  </si>
  <si>
    <t>IP 50.20 Bases e Núcleos para Luminárias</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</si>
  <si>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</si>
  <si>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93,98</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</si>
  <si>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</si>
  <si>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 xml:space="preserve">   343,98</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</si>
  <si>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</si>
  <si>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 xml:space="preserve">   544,57</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</si>
  <si>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</si>
  <si>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123,98</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</si>
  <si>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</si>
  <si>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 xml:space="preserve">   396,98</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</si>
  <si>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</si>
  <si>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151,98</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</si>
  <si>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</si>
  <si>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 xml:space="preserve">   566,98</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</si>
  <si>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</si>
  <si>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 xml:space="preserve">   190,44</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</si>
  <si>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</si>
  <si>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 xml:space="preserve">   656,98</t>
  </si>
  <si>
    <t>Base múltipla para fixação de luminárias, em poste reto de 4,50 m até 6,00 m exclusive luminária e base. Colocação.</t>
  </si>
  <si>
    <t>Base múltipla para fixação de luminárias, em poste reto, de 7,00m até 9,00 m, exclusive luminária e base. Colocação.</t>
  </si>
  <si>
    <t>Base múltipla para fixação de luminárias, em poste reto de 10m até 11,00 m, exclusive luminária e base. Colocação.</t>
  </si>
  <si>
    <t>Base múltipla para fixação de luminárias, em poste reto de 12m até 15m, exclusive luminária e base. Colocação</t>
  </si>
  <si>
    <t>Base múltipla para fixação de luminárias, em poste reto de 16m até 20m, exclusive luminária e base. Colocação.</t>
  </si>
  <si>
    <t>Suporte para instalação de projetores, em poste reto, de aço, concreto ou composto de poliéster reforçado com fibra de vidro - PRFV, de 7,00m até 9,00m, exclusive fornecimento do projetor e do suporte. Colocação</t>
  </si>
  <si>
    <t>Suporte para instalação de projetores, em poste reto, de aço, concreto ou composto de Poliéster reforçado com Fibra de Vidro - PRFV, de 10,00m até 11,00m, exclusive fornecimento do projetor e do suporte. Colocação.</t>
  </si>
  <si>
    <t>Suporte para instalação de projetores, em poste reto, de aço, concreto ou composto de poliéster reforçado com fibra de vidro - PRFV, de 12,00m até 15,00 m, exclusive fornecimento do projetor e do suporte. Colocação.</t>
  </si>
  <si>
    <t>Suporte para instalação de projetores, em poste reto, de aço, concreto ou composto de poliéster reforçado com fibra de vidro - PRFV, de 16,00m até 20,00 m, exclusive fornecimento de projetor e do suporte. Colocação.</t>
  </si>
  <si>
    <t>IP 50.25 Lâmpadas</t>
  </si>
  <si>
    <t>Lâmpada fluorescente compacta, espiral, 15W, base E-27, 220V, cor amarela. Fornecimento.</t>
  </si>
  <si>
    <t xml:space="preserve">     9,90</t>
  </si>
  <si>
    <t>Lâmpada fluorescente compacta, dupla, de 18W, 2700ºK, referência PLC 18W.  Fornecimento.</t>
  </si>
  <si>
    <t>Lâmpada fluorescente (PL) compactada dupla de 26W.  Fornecimento</t>
  </si>
  <si>
    <t xml:space="preserve">    38,89</t>
  </si>
  <si>
    <t>Lâmpada multivapor metálico (MVM) de 35W, par, 3000°K, 30°.  Fornecimento.</t>
  </si>
  <si>
    <t xml:space="preserve">    99,80</t>
  </si>
  <si>
    <t>Lâmpada de multivapor metálico (MVM) de 70W/220V/E-27, clara 4000°K, bulbo ovóide.  Fornecimento.</t>
  </si>
  <si>
    <t xml:space="preserve">   132,00</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</si>
  <si>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</si>
  <si>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 xml:space="preserve">     8,69</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</si>
  <si>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</si>
  <si>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 xml:space="preserve">   217,23</t>
  </si>
  <si>
    <t>Lâmpada de multivapor metálico (MVM) de 150W/220V/E-27.  Fornecimento.</t>
  </si>
  <si>
    <t xml:space="preserve">   287,02</t>
  </si>
  <si>
    <t>Lâmpada de multivapor metálico (MVM) de 250/220V, bulbo ovóide.  Fornecimento.</t>
  </si>
  <si>
    <t xml:space="preserve">   114,25</t>
  </si>
  <si>
    <t>Lâmpada de multivapor metálica (MVM), base E-40, bulbo tubular, de 250W, 4000/4600ºK, pulso de 0,58/0,75Kv.  Fornecimento.</t>
  </si>
  <si>
    <t xml:space="preserve">    77,97</t>
  </si>
  <si>
    <t>Lâmpada multivapor metálico (MVM) de 400W, bulbo tubular, tensão de ignição maior ou igual a 3Kv e menor ou igual a 4,5Kv, temperatura de cor entre 4000 e 5000°K, posição de funcionamento horizontal mais ou menos 20° ou qualquer.  Fornecimento.</t>
  </si>
  <si>
    <t xml:space="preserve">    71,31</t>
  </si>
  <si>
    <t>Lâmpada de multivapor metálico (MVM) de 400W, base E-40, bulbo ovóide, pulso 3,0/4,5Kv.  Fornecimento.</t>
  </si>
  <si>
    <t xml:space="preserve">    34,19</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</si>
  <si>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</si>
  <si>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 xml:space="preserve">    31,80</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</si>
  <si>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</si>
  <si>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 xml:space="preserve">    19,00</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</si>
  <si>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</si>
  <si>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</si>
  <si>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 xml:space="preserve">    55,53</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</si>
  <si>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</si>
  <si>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 xml:space="preserve">    69,30</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</si>
  <si>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</si>
  <si>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 xml:space="preserve">    55,40</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</si>
  <si>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</si>
  <si>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</si>
  <si>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 xml:space="preserve">    59,00</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</si>
  <si>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</si>
  <si>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 xml:space="preserve">   112,30</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</si>
  <si>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</si>
  <si>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 xml:space="preserve">    84,70</t>
  </si>
  <si>
    <t>IP 50.30 Reatores</t>
  </si>
  <si>
    <t>Reator aéreo para lâmpada VS/MVM 70W, com ignitor pico de tensão 2,8 a 4Kv, fator de potência mínimo 0,92, tensão de alimentação 220V, corrente na lâmpada 0,98A, tensão na lâmpada 90V, EM-RIOLUZ-30. Fornecimento.</t>
  </si>
  <si>
    <t xml:space="preserve">    70,98</t>
  </si>
  <si>
    <t>Reator aéreo para lâmpada VS/MVM 150W, com ignitor pico de tensão 2,8 a 4Kv, fator de potência mínimo 0,92, tensão de alimentação 220V, corrente na lâmpada 1,8A, tensão na lâmpada 100V, EM-RIOLUZ-30, NBR-13593/13594, IEC-662.  Fornecimento.</t>
  </si>
  <si>
    <t xml:space="preserve">    87,75</t>
  </si>
  <si>
    <t>Reator integrado para lâmpada VS/MVM 70W, com ignitor pico de tensão 2,8 a 4Kv, fator de potência mínimo 0,92, tensão de alimentação 220V, corrente na lâmpada 0,98A, tensão na lâmpada 90V, EM-RIOLUZ-30.  Fornecimento.</t>
  </si>
  <si>
    <t xml:space="preserve">    59,75</t>
  </si>
  <si>
    <t>Reator integrado para lâmpada VS/MVM 150W, com ignitor pico de tensão 2,8 a 4Kv, fator de potência mínimo 0,92, tensão de alimentação 220/250V, corrente na lâmpada 1,8A, tensão na lâmpada 100V, EM-RIOLUZ-30, NBR-13593/13594, IEC-662.  Fornecimento.</t>
  </si>
  <si>
    <t xml:space="preserve">    71,95</t>
  </si>
  <si>
    <t>IP 50.35 Colocação de Luminária e Projetor em Cordoalha, Teto e Parede</t>
  </si>
  <si>
    <t>Colocação de luminária equipada com lâmpada de descarga e acessórios, em cordoalha, exclusive luminária, inclusive fornecimento da cordoalha.</t>
  </si>
  <si>
    <t xml:space="preserve">   445,25</t>
  </si>
  <si>
    <t>Colocação de luminária equipada com lâmpada de descarga e acessórios, em cordoalha, exclusive luminária e o fornecimento da cordoalha.</t>
  </si>
  <si>
    <t>Colocação de luminária equipada com lâmpada de descarga e acessórios, em teto ou parede; exclusive luminária.</t>
  </si>
  <si>
    <t xml:space="preserve">   107,41</t>
  </si>
  <si>
    <t>Colocação de 2 projetores equipados com lâmpada de descarga, fixado em  poste de aço ou concreto, inclusive ferragens de fixação, exclusive projetor.</t>
  </si>
  <si>
    <t xml:space="preserve">   341,77</t>
  </si>
  <si>
    <t>Colocação de 2 projetores equipados com lâmpada de descarga, fixado em cruzeta nº 1; inclusive ferragens de fixação, exclusive projetor.</t>
  </si>
  <si>
    <t xml:space="preserve">   246,77</t>
  </si>
  <si>
    <t>Colocação de 3 projetores equipados com lâmpadas de descarga, fixado em poste de concreto, inclusive ferragens de fixação, exclusive projetor.</t>
  </si>
  <si>
    <t xml:space="preserve">   313,88</t>
  </si>
  <si>
    <t>Colocação de 4 projetores equipados com lâmpada de descarga, fixados em poste de aço reto; inclusive ferragens de fixação, exclusive projetores.</t>
  </si>
  <si>
    <t xml:space="preserve">   404,94</t>
  </si>
  <si>
    <t>Colocação de projetor fixado em bandeja através de chumbadores de aço inox, exclusive projetor, chumbador e bandejamento.</t>
  </si>
  <si>
    <t xml:space="preserve">     6,63</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</si>
  <si>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</si>
  <si>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</si>
  <si>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</si>
  <si>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</si>
  <si>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</si>
  <si>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Colocação de luminária com lâmpada de descarga, com ou sem reator integrado, em ponta de braço ou poste reto (aço, concreto ou composto de poliéster reforçado com fibra de vidro - PRFV, seção única) até 6m de altura, exclusive fornecimento da luminária.</t>
  </si>
  <si>
    <t>Colocação de luminária aberta com lâmpada de descarga, sem reator integrado, em ponta de braço, até 10m de altura, exclusive fornecimento da luminária.</t>
  </si>
  <si>
    <t>Colocação de luminária fechada com lâmpada de descarga, com reator integrado, em ponta de braço ou poste de aço curvo até 10m de altura, exclusive fornecimento da luminária.</t>
  </si>
  <si>
    <t>Colocação de luminária fechada com lâmpada de descarga, sem reator integrado, em ponta de braço ou poste de aço curvo, até 10m de altura, exclusive fornecimento da luminária.</t>
  </si>
  <si>
    <t>Colocação de luminária com lâmpada de descarga, com ou sem reator integrado, em ponta de braço ou poste de aço curvo, de 11m até 15m de altura, exclusive fornecimento da luminária.</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</si>
  <si>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</si>
  <si>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Colocação de luminária com lâmpada de descarga tipo Pétala, com ou sem reator integrado, em ponta de braço ou poste reto (aço ou concreto) de 15m de altura, exclusive fornecimento da luminária e núcleo de fixação.</t>
  </si>
  <si>
    <t>Colocação de luminária com lâmpada de descarga tipo Pétala, com ou sem reator integrado, em ponta de braço ou poste reto (aço ou concreto) de 20m de altura, exclusive fornecimento da luminária e núcleo de fixação.</t>
  </si>
  <si>
    <t>IP 50.45 Colocação de Reatores</t>
  </si>
  <si>
    <t>Colocação de reator, padrão RIOLUZ, para lâmpada de descarga, em poste de aço, concreto ou madeira, exclusive fornecimento do reator e ferragens de fixação.</t>
  </si>
  <si>
    <t>Colocação de reator, padrão RIOLUZ, para lâmpada de descarga em poste (aço ou concreto), incluindo interligação na rede e na luminária e ferragens de fixação; exclusive fornecimento do reator.</t>
  </si>
  <si>
    <t>Colocação de reator para lâmpada de descarga em teto, piso ou parede, inclusive interligação na rede e na luminária e ferragens de fixação, exclusive fornecimento de reator.</t>
  </si>
  <si>
    <t xml:space="preserve">    49,88</t>
  </si>
  <si>
    <t>Colocação de reator com ignitor em bandeja.</t>
  </si>
  <si>
    <t xml:space="preserve">     3,98</t>
  </si>
  <si>
    <t>IP 55 Isolantes e Acessórios para Fixação</t>
  </si>
  <si>
    <t>IP 55.05 Isolantes</t>
  </si>
  <si>
    <t>Fita isolante auto-fusão, de 19mmx10m.  Fornecimento.</t>
  </si>
  <si>
    <t xml:space="preserve">    21,66</t>
  </si>
  <si>
    <t>Fita isolante plástica adesiva, de 19mmx20m.  Fornecimento.</t>
  </si>
  <si>
    <t xml:space="preserve">    16,09</t>
  </si>
  <si>
    <t>Fita isolante, plástica ou auto-fusão, para proteção de emendas entre condutores, singelos ou múltiplos, exclusive fornecimento da fita isolante. Instalação.</t>
  </si>
  <si>
    <t xml:space="preserve">     0,41</t>
  </si>
  <si>
    <t>IP 55.10 Acessórios para Fixação</t>
  </si>
  <si>
    <t>Arruela em alumínio de (13x2)mm.  Fornecimento.</t>
  </si>
  <si>
    <t xml:space="preserve">     0,40</t>
  </si>
  <si>
    <t>Arruela de pressão de (13x2,5)mm.  Fornecimento.</t>
  </si>
  <si>
    <t xml:space="preserve">     0,42</t>
  </si>
  <si>
    <t>Braçadeira, tipo copo, diâmetro 75mm (3").  Fornecimento.</t>
  </si>
  <si>
    <t xml:space="preserve">     2,05</t>
  </si>
  <si>
    <t>Calço duplo número 4.  Fornecimento.</t>
  </si>
  <si>
    <t xml:space="preserve">    13,79</t>
  </si>
  <si>
    <t>Chumbador de aço inoxidável 304, Tec Bolt, TBM 12.100, comprimento de 96mm e diâmetro de 1/2", com arruela lisa e de pressão e porca, Tecnart ou similar.  Fornecimento.</t>
  </si>
  <si>
    <t xml:space="preserve">    21,60</t>
  </si>
  <si>
    <t>Chumbador de expansão de aço, com diâmetro de 1/2" e comprimento do parafuso de 3".    Fornecimento.</t>
  </si>
  <si>
    <t xml:space="preserve">    11,27</t>
  </si>
  <si>
    <t>Cinta de aço galvanizado de 140mm (5 1/2").  Fornecimento.</t>
  </si>
  <si>
    <t xml:space="preserve">    49,36</t>
  </si>
  <si>
    <t>Cinta de aço galvanizado de 220mm.  Fornecimento.</t>
  </si>
  <si>
    <t>Cruzeta Q-3, de 6 pinos.  Fornecimento.</t>
  </si>
  <si>
    <t>Grampo "U", número 5.  Fornecimento.</t>
  </si>
  <si>
    <t>Parafuso com cabeça sextavada (5/8"x1 1/2").  Fornecimento.</t>
  </si>
  <si>
    <t xml:space="preserve">     2,53</t>
  </si>
  <si>
    <t>Parafuso com cabeça sextavada de (12x1,75x50)mm.  Fornecimento.</t>
  </si>
  <si>
    <t xml:space="preserve">     1,75</t>
  </si>
  <si>
    <t>Parafuso francês de (5/8"x2 1/2"). Fornecimento.</t>
  </si>
  <si>
    <t xml:space="preserve">     5,40</t>
  </si>
  <si>
    <t>Parafuso de máquina sextavada de (1/2"x1 1/2").  Fornecimento.</t>
  </si>
  <si>
    <t xml:space="preserve">     1,07</t>
  </si>
  <si>
    <t>Porca sextavada, em aço galvanizado, de 5/8" (16mm).  Fornecimento.</t>
  </si>
  <si>
    <t xml:space="preserve">     1,13</t>
  </si>
  <si>
    <t>Porca sextavada de (12x1,75)mm.  Fornecimento.</t>
  </si>
  <si>
    <t xml:space="preserve">     0,81</t>
  </si>
  <si>
    <t>IP 55.15 Acessórios para Fixação de Postes</t>
  </si>
  <si>
    <t>Base de aço para sustentação de poste fixada por chumbador em fundação de concreto armado.  Assentamento.</t>
  </si>
  <si>
    <t xml:space="preserve">    99,08</t>
  </si>
  <si>
    <t>Cruzeta nº 2, de 2 pinos.  Fornecimento.</t>
  </si>
  <si>
    <t xml:space="preserve">   185,00</t>
  </si>
  <si>
    <t>IP 60 Serviços</t>
  </si>
  <si>
    <t>IP 60.05 Manutenção</t>
  </si>
  <si>
    <t>Mão-de-obra para serviços de qualquer natureza. Turma de reparos.</t>
  </si>
  <si>
    <t>Serviço de apoio às instalações requeridas à empreiteira, sendo: 1 encarregado. Turma de reparos.  Horário diurno.</t>
  </si>
  <si>
    <t>Serviço de apoio às instalações requeridas à empreiteira, sendo: 2 ajudantes de  montador eletromecânico ou eletricista. Turma Técnica. Horário diurno.</t>
  </si>
  <si>
    <t>IP 60.10 Montagem de Postes de Ferro</t>
  </si>
  <si>
    <t>Montagem de poste de ferro fundido tipo H-1, de 4,50m de altura útil, equipado com globo.</t>
  </si>
  <si>
    <t xml:space="preserve">   216,33</t>
  </si>
  <si>
    <t>Montagem de poste de ferro fundido tipo H-3, de 4,50m de altura útil, equipado com globo.</t>
  </si>
  <si>
    <t xml:space="preserve">   331,33</t>
  </si>
  <si>
    <t>IP 60.20 Retiradas</t>
  </si>
  <si>
    <t>Retirada de braço, padrão RIOLUZ, para fixação de luminárias.</t>
  </si>
  <si>
    <t>Retirada de conjunto de ferragens em linha baixa tensão (B.T).</t>
  </si>
  <si>
    <t>Retirada de conjunto de ferragens em rede de alta tensão (AT).</t>
  </si>
  <si>
    <t>Retirada de condutores singelos ou múltiplos instalados em linha de dutos.</t>
  </si>
  <si>
    <t>Retirada de conjunto de chaves fusíveis e ferragens em linha de 13,2Kv.</t>
  </si>
  <si>
    <t>Retirada de lâmpada e acondicionamento em caixa de papelão, exclusive fornecimento da caixa.</t>
  </si>
  <si>
    <t>Retirada de luminária em poste com 4,50m a 9m de altura.</t>
  </si>
  <si>
    <t>Retirada de luminária em poste com 10m a 12m de altura.</t>
  </si>
  <si>
    <t>Retirada de luminária em poste com 13m a 15m de altura.</t>
  </si>
  <si>
    <t>Retirada de luminária em poste com 16m a 23m de altura.</t>
  </si>
  <si>
    <t>Retirada de luminária em poste com 30m de altura.</t>
  </si>
  <si>
    <t>Retirada de luminária, instalada em cordoalha, teto ou parede.</t>
  </si>
  <si>
    <t>Retirada de núcleo, para fixação de luminárias, instalado em topo de poste, até 15m de altura.</t>
  </si>
  <si>
    <t>Retirada de núcleo, para fixação de luminárias, instalado em topo de poste, de 16m até 20m de altura.</t>
  </si>
  <si>
    <t>Retirada de núcleo, para fixação de luminárias, instalado em topo de poste, de 21m até 45m de altura.</t>
  </si>
  <si>
    <t>Retirada de poste de concreto ou aço de 4,50m a 9m.</t>
  </si>
  <si>
    <t>Retirada de poste de concreto ou aço de 10m a 12m.</t>
  </si>
  <si>
    <t>Retirada de poste de concreto ou aço de 13m a 15m.</t>
  </si>
  <si>
    <t>Retirada de poste de concreto ou aço de 16m a 23m.</t>
  </si>
  <si>
    <t xml:space="preserve">   410,97</t>
  </si>
  <si>
    <t xml:space="preserve">   143,07</t>
  </si>
  <si>
    <t>Retirada de rede aérea de baixa tensão (BT) (lance).</t>
  </si>
  <si>
    <t>Retirada de rede aérea de 13,2Kv (lance).</t>
  </si>
  <si>
    <t>Retirada de reator para lâmpada de descarga instalado até 7m de altura.</t>
  </si>
  <si>
    <t>Retirada de reator para lâmpada de descarga instalado de 8m até 12m de altura.</t>
  </si>
  <si>
    <t>Retirada de reator para lâmpada de descarga instalado em caixa de passagem.</t>
  </si>
  <si>
    <t>Retirada ou substituição de relé fotoelétrico individual, instalado até 12m de altura.</t>
  </si>
  <si>
    <t>Retirada de transformadores de 5Kva até 112,5Kva.</t>
  </si>
  <si>
    <t>Substituição de lâmpada e lavagem do refletor.</t>
  </si>
  <si>
    <t>Substitução de lâmpada e lavagem do refrator.</t>
  </si>
  <si>
    <t>Retirada de base múltipla para fixação de luminárias, instalado em topo de poste, de 4,50 m até 6,00 m de altura.</t>
  </si>
  <si>
    <t>Retirada de base múltipla para fixação de luminárias, instalado em topo de poste, de 7,00m até 9,00 m de altura.</t>
  </si>
  <si>
    <t>Retirada de base múltipla para fixação de luminárias, instalado em topo de poste, de 10,00 m até 11,00 m de altura.</t>
  </si>
  <si>
    <t>Retirada de base múltipla para fixação de luminárias, instalado em topo de poste, de 12,00m até 15,00m de altura.</t>
  </si>
  <si>
    <t>Retirada de base múltipla para fixação de luminárias, instalado em topo de poste, de 16,00m até 20,00m de altura.</t>
  </si>
  <si>
    <t>Retirada de suporte para instalação de projetores instalado em poste reto de 12,00m até 15,00 m.</t>
  </si>
  <si>
    <t>Retirada de suporte para instalação de projetores instalado em poste reto de 16,00m até 20,00 m.</t>
  </si>
  <si>
    <t>IP 99 Diversos</t>
  </si>
  <si>
    <t>IP 99.99 Diversos</t>
  </si>
  <si>
    <t>Arame de ferro galvanizado de 12BWG, 2,76mm.  Fornecimento.</t>
  </si>
  <si>
    <t xml:space="preserve">    16,20</t>
  </si>
  <si>
    <t>Calha de madeira com 2700mm de comprimento.  Fornecimento.</t>
  </si>
  <si>
    <t>Capa isolante com resina de silicone para conector tipo cunha em instalação subterrânea.  Fornecimento e colocação.</t>
  </si>
  <si>
    <t xml:space="preserve">    12,36</t>
  </si>
  <si>
    <t>Capa isolante para conector tipo cunha, para instalação subterrânea, tensão de 600V, com isolação de silicone estabilizado, para uso nos modelos de conectores de 1 a 14, padrão RIOLUZ.  Fornecimento.</t>
  </si>
  <si>
    <t xml:space="preserve">     7,43</t>
  </si>
  <si>
    <t>IT 02 Instalações de Ar Condicionado</t>
  </si>
  <si>
    <t>IT 02.05 Dutos e Tubulações</t>
  </si>
  <si>
    <t>Duto em chapa de aço galvanizado para condicionamento de ar, isolado com chapa de isopor, inclusive grelha de aço carbono de (2,40x0,70)m.  Fornecimento, montagem e instalação.</t>
  </si>
  <si>
    <t xml:space="preserve">   211,03</t>
  </si>
  <si>
    <t>Tubulação em cobre para interligação de Split System ao condensador/evaporador, inclusive isolamento térmico, alimentação elétrica, conexões e fixação, para aparelhos até 48.000 BTU.  Fornecimento e instalação.</t>
  </si>
  <si>
    <t xml:space="preserve">   233,27</t>
  </si>
  <si>
    <t>IT 05 Instalações Hidráulicas, de Gás e de Incêndio</t>
  </si>
  <si>
    <t>IT 05.05 Abertura e Fechamento Manual de Rasgos em Alvenaria e Concreto</t>
  </si>
  <si>
    <t>Abertura e fechamento manual de rasgo em alvenaria, para passagem de tubos e dutos, com diâmetro de 1/2" a 1".</t>
  </si>
  <si>
    <t xml:space="preserve">    15,27</t>
  </si>
  <si>
    <t>Abertura e fechamento manual de rasgo em alvenaria, para passagem de tubos e dutos, com diâmetro de 1 1/4" a 2".</t>
  </si>
  <si>
    <t xml:space="preserve">    24,56</t>
  </si>
  <si>
    <t>Abertura e fechamento manual de rasgo em alvenaria, para passagem de tubos e dutos, com diâmetro de 2 1/2" a 4".</t>
  </si>
  <si>
    <t xml:space="preserve">    35,74</t>
  </si>
  <si>
    <t>Abertura e fechamento manual de rasgo em concreto, para passagem de tubos e dutos, com diâmetro de 1/2" a 1".</t>
  </si>
  <si>
    <t xml:space="preserve">    74,50</t>
  </si>
  <si>
    <t>Abertura e fechamento manual de rasgo em concreto, para passagem de tubos e dutos, com diâmetro de 1 1/4" a 2".</t>
  </si>
  <si>
    <t xml:space="preserve">   118,22</t>
  </si>
  <si>
    <t>Abertura e fechamento manual de rasgo em concreto, para passagem de tubos e dutos, com diâmetro de 2 1/2" a 4".</t>
  </si>
  <si>
    <t xml:space="preserve">   169,54</t>
  </si>
  <si>
    <t>IT 05.10 Tubulações em PVC Rígido para Água Fria</t>
  </si>
  <si>
    <t>Tubo de PVC rígido, roscável, para água fria, com diâmetro de 1/2" (20mm), inclusive conexões e emendas, exclusive abertura e fechamento de rasgo.  Fornecimento e instalação.</t>
  </si>
  <si>
    <t xml:space="preserve">    14,36</t>
  </si>
  <si>
    <t>Tubo de  PVC rígido, roscável, para água fria, com diâmetro de  3/4" (19mm), inclusive conexões e emendas, exclusive abertura e fechamento de rasgo.  Fornecimento e instalação.</t>
  </si>
  <si>
    <t xml:space="preserve">    17,24</t>
  </si>
  <si>
    <t>Tubo de PVC rígido, roscável, para água fria, com diâmetro de  1" (32mm), inclusive conexões e emendas, exclusive abertura e fechamento de rasgo.  Fornecimento e instalação.</t>
  </si>
  <si>
    <t xml:space="preserve">    31,34</t>
  </si>
  <si>
    <t>Tubo de PVC rígido, roscável, para água fria, com diâmetro de  1 1/4" (40mm), inclusive conexões e emendas, exclusive abertura e fechamento de rasgo.  Fornecimento e instalação.</t>
  </si>
  <si>
    <t xml:space="preserve">    34,15</t>
  </si>
  <si>
    <t>Tubo de PVC rígido, roscável, para água fria, com diâmetro de 1 1/2" (50mm), inclusive conexões e emendas, exclusive abertura e fechamento de rasgo.  Fornecimento e instalação.</t>
  </si>
  <si>
    <t xml:space="preserve">    41,17</t>
  </si>
  <si>
    <t>Tubo de PVC rígido, roscável, para água fria, com diâmetro de  2" (60mm), inclusive conexões e emendas, exclusive abertura e fechamento de rasgo.  Fornecimento e instalação.</t>
  </si>
  <si>
    <t xml:space="preserve">    65,18</t>
  </si>
  <si>
    <t>Tubo de PVC rígido, roscável, para água fria, com diâmetro de 2 1/2" (70mm), inclusive conexões e emendas, exclusive abertura e fechamento de rasgo.  Fornecimento e instalação.</t>
  </si>
  <si>
    <t xml:space="preserve">    88,53</t>
  </si>
  <si>
    <t>Tubo de PVC rígido, roscável, para água fria, com diâmetro de 3" (85mm), inclusive conexões e emendas, exclusive abertura e fechamento de rasgo.  Fornecimento e instalação.</t>
  </si>
  <si>
    <t xml:space="preserve">   104,35</t>
  </si>
  <si>
    <t>Tubo de PVC rígido, roscável, para água fria, com diâmetro de 4" (110mm), inclusive conexões e emendas, exclusive abertura e fechamento de rasgo.  Fornecimento e instalação.</t>
  </si>
  <si>
    <t xml:space="preserve">   125,28</t>
  </si>
  <si>
    <t>Tubo de PVC rígido, soldável, para água fria, com diâmetro de 20mm (1/2"), inclusive conexões e emendas, exclusive abertura e fechamento de rasgo.  Fornecimento e instalação.</t>
  </si>
  <si>
    <t xml:space="preserve">     8,46</t>
  </si>
  <si>
    <t>Tubo de PVC rígido, soldável, para água fria, com diâmetro de 25mm (3/4"), inclusive conexões e emendas, exclusive abertura e fechamento de rasgo.  Fornecimento e instalação.</t>
  </si>
  <si>
    <t xml:space="preserve">     9,87</t>
  </si>
  <si>
    <t>Tubo de PVC rígido, soldável, para água fria, com diâmetro de 32mm (1"), inclusive conexões e emendas, exclusive abertura e fechamento de rasgo.  Fornecimento e instalação.</t>
  </si>
  <si>
    <t>Tubo de PVC rígido, soldável, para água fria, com diâmetro de 40mm (1 1/4"), inclusive conexões e emendas, exclusive abertura e fechamento de rasgo.  Fornecimento e instalação.</t>
  </si>
  <si>
    <t xml:space="preserve">    21,30</t>
  </si>
  <si>
    <t>Tubo de PVC rígido, soldável, para água fria, com diâmetro de 60mm (2"), inclusive conexões e emendas, exclusive abertura e fechamento de rasgo.  Fornecimento e instalação.</t>
  </si>
  <si>
    <t xml:space="preserve">    37,57</t>
  </si>
  <si>
    <t>Tubo de PVC rígido, soldável, para água fria, com diâmetro de 85mm (3"), inclusive conexões e emendas, exclusive abertura e fechamento de rasgo.  Fornecimento e instalação.</t>
  </si>
  <si>
    <t xml:space="preserve">    88,35</t>
  </si>
  <si>
    <t>Tubo de PVC rígido, soldável, para água fria, com diâmetro de 110mm (4"), inclusive conexões e emendas, exclusive abertura e fechamento de rasgo.  Fornecimento e instalação.</t>
  </si>
  <si>
    <t xml:space="preserve">   152,48</t>
  </si>
  <si>
    <t>IT 05.15 Conexões em PVC Rígido para Água Fria</t>
  </si>
  <si>
    <t>Bucha de redução em PVC, soldável, longa, Tigre ou similar DN 50 x DN 32.  Fornecimento.</t>
  </si>
  <si>
    <t xml:space="preserve">     4,33</t>
  </si>
  <si>
    <t>Colar de tomada em PVC rígido, de 50mmx1/2".  Fornecimento.</t>
  </si>
  <si>
    <t xml:space="preserve">    10,00</t>
  </si>
  <si>
    <t>Colar de tomada em PVC rígido, de 75mmx1/2".  Fornecimento.</t>
  </si>
  <si>
    <t xml:space="preserve">     9,41</t>
  </si>
  <si>
    <t>Curva de PVC rígido, 90º, roscável, diâmetro nominal de 3/4".  Fornecimento e instalação.</t>
  </si>
  <si>
    <t xml:space="preserve">     7,11</t>
  </si>
  <si>
    <t>Curva de PVC rígido, 90º, roscável, diâmetro nominal de 1".  Fornecimento e instalação.</t>
  </si>
  <si>
    <t xml:space="preserve">    11,72</t>
  </si>
  <si>
    <t>Curva de 45° de PVC rígido, soldável, Tigre ou similar, diâmetro nominal de 32mm.  Fornecimento.</t>
  </si>
  <si>
    <t xml:space="preserve">     3,90</t>
  </si>
  <si>
    <t>Curva de 90° de PVC rígido, soldável, Tigre ou similar, diâmetro nominal de 32mm.  Fornecimento.</t>
  </si>
  <si>
    <t xml:space="preserve">     4,45</t>
  </si>
  <si>
    <t>Curva de 45° de PVC rígido - PBA com 1 ponta e 1 bolsa, classe 12, diâmetro de 50mm.  Fornecimento e instalação.</t>
  </si>
  <si>
    <t xml:space="preserve">    41,60</t>
  </si>
  <si>
    <t>Joelho de PVC rígido, 90º, roscável, diâmetro nominal de 3/4".  Fornecimento e instalação.</t>
  </si>
  <si>
    <t>Joelho de PVC rígido, 90º, roscável, diâmetro nominal de 1".  Fornecimento e instalação.</t>
  </si>
  <si>
    <t xml:space="preserve">     7,63</t>
  </si>
  <si>
    <t>Luva de PVC rígido, roscável, diâmetro nominal de 3/4".  Fornecimento e instalação.</t>
  </si>
  <si>
    <t xml:space="preserve">     5,98</t>
  </si>
  <si>
    <t>Luva de PVC rígido, roscável, diâmetro nominal de 1".  Fornecimento e instalação.</t>
  </si>
  <si>
    <t xml:space="preserve">     6,86</t>
  </si>
  <si>
    <t>Luva de PVC rígido de 2".  Fornecimento e instalação.</t>
  </si>
  <si>
    <t xml:space="preserve">    13,98</t>
  </si>
  <si>
    <t>Niple duplo de PVC rígido, diâmetro nominal de 2".  Fornecimento e instalação.</t>
  </si>
  <si>
    <t xml:space="preserve">    30,87</t>
  </si>
  <si>
    <t>Tê de redução de PVC rígido, soldável, Tigre ou similar, diâmetro nominal de (50x32)mm.  Fornecimento.</t>
  </si>
  <si>
    <t xml:space="preserve">    10,92</t>
  </si>
  <si>
    <t>IT 05.20 Barriletes em PVC Rígido</t>
  </si>
  <si>
    <t>Alça para barrilete de distribuição, do tipo concentrado, sob reservatório duplo, inclusive ramos para extravasor e limpeza, comprendendo: 5,5m de tubo de PVC rígido de 1 1/2", registros e conexões.  Fornecimento e instalação.</t>
  </si>
  <si>
    <t xml:space="preserve">  1481,05</t>
  </si>
  <si>
    <t>Alça para barrilete de distribuição, do tipo concentrado, sob reservatório duplo, inclusive ramos para extravasor e limpeza, comprendendo: 5,5m de tubo de PVC rígido de  2", registros e conexões.  Fornecimento e instalação.</t>
  </si>
  <si>
    <t xml:space="preserve">  1086,40</t>
  </si>
  <si>
    <t>Interligação de sistema de barrilete de caixa d'água de 30000l com sistema alternativo de abastecimento.</t>
  </si>
  <si>
    <t xml:space="preserve">  7251,74</t>
  </si>
  <si>
    <t>IT 05.25 Colunas de Águas em PVC Rígido</t>
  </si>
  <si>
    <t>Coluna de PVC rígido, de diâmetro 3/4", exclusive peças de derivação.  Fornecimento e instalação.</t>
  </si>
  <si>
    <t xml:space="preserve">    45,15</t>
  </si>
  <si>
    <t>Coluna de PVC rígido, de diâmetro 1", exclusive peças de derivação.  Fornecimento e instalação.</t>
  </si>
  <si>
    <t xml:space="preserve">    60,98</t>
  </si>
  <si>
    <t>Coluna de PVC rígido, de diâmetro 1 1/4", exclusive peças de derivação.  Fornecimento e instalação.</t>
  </si>
  <si>
    <t xml:space="preserve">    67,43</t>
  </si>
  <si>
    <t>Coluna de PVC rígido, de diâmetro 1 1/2", exclusive peças de derivação.  Fornecimento e instalação.</t>
  </si>
  <si>
    <t xml:space="preserve">    73,27</t>
  </si>
  <si>
    <t>Coluna de PVC rígido, de diâmetro 2", exclusive peças de derivação.  Fornecimento e instalação.</t>
  </si>
  <si>
    <t xml:space="preserve">   104,07</t>
  </si>
  <si>
    <t>Coluna de PVC rígido, de diâmetro 2 1/2", exclusive peças de derivação.  Fornecimento e instalação.</t>
  </si>
  <si>
    <t xml:space="preserve">   130,78</t>
  </si>
  <si>
    <t>IT 05.30 Tubulações em PVC Rígido para Sistema de Irrigação</t>
  </si>
  <si>
    <t>Tubo de PVC rígido, com diâmetro de 50mm, PBL, LF 26, PN80, Tigre Irriga LF ou similar.  Fornecimento.</t>
  </si>
  <si>
    <t xml:space="preserve">     5,26</t>
  </si>
  <si>
    <t>IT 05.35 Conexões em PVC Rígido para Sistema de Irrigação</t>
  </si>
  <si>
    <t>Adaptador de PVC rígido soldável, linha Irriga LF 08, Tigre, ou similar, com bolsa soldável e rosca macho, diâmetro nominal de 50mm.  Fornecimento.</t>
  </si>
  <si>
    <t xml:space="preserve">     3,40</t>
  </si>
  <si>
    <t>Curva de 90° de PVC rígido, soldável, linha Irriga LF 10, Tigre ou similar, diâmetro nominal de 50mm e pressão nominal de 80.  Fornecimento.</t>
  </si>
  <si>
    <t xml:space="preserve">     9,00</t>
  </si>
  <si>
    <t>Luva em PVC rígido soldável, linha Irriga LF 12, Tigre, ou similar.  Fornecimento.</t>
  </si>
  <si>
    <t xml:space="preserve">     3,00</t>
  </si>
  <si>
    <t>Tê de PVC rígido soldável, linha Irriga LF 16, Tigre, ou similar.  Fornecimento.</t>
  </si>
  <si>
    <t xml:space="preserve">     6,20</t>
  </si>
  <si>
    <t>IT 05.50 Isolamento para Tubulações</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</si>
  <si>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</si>
  <si>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 xml:space="preserve">    53,80</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</si>
  <si>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</si>
  <si>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 xml:space="preserve">    73,50</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</si>
  <si>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</si>
  <si>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 xml:space="preserve">    80,15</t>
  </si>
  <si>
    <t>IT 05.55 Tubulações de Ferro Galvanizado, com costura</t>
  </si>
  <si>
    <t>Tubo em ferro galvanizado, com costura, com diâmetro de 1/2", inclusive conexões e emendas, exclusive abertura e fechamento de rasgo.  Fornecimento e instalação.</t>
  </si>
  <si>
    <t xml:space="preserve">    28,88</t>
  </si>
  <si>
    <t>Tubo em ferro galvanizado, com costura, com diâmetro de 3/4", inclusive conexões e emendas, exclusive abertura e fechamento de rasgo.  Fornecimento e instalação.</t>
  </si>
  <si>
    <t xml:space="preserve">    32,52</t>
  </si>
  <si>
    <t>Tubo em ferro galvanizado, com costura, com diâmetro de 1", inclusive conexões e emendas, exclusive abertura e fechamento  de rasgo.  Fornecimento e instalação.</t>
  </si>
  <si>
    <t xml:space="preserve">    49,35</t>
  </si>
  <si>
    <t>Tubo em ferro galvanizado, com costura, com diâmetro de 1 1/4", inclusive conexões e emendas, exclusive abertura e fechamento  de rasgo.  Fornecimento e instalação.</t>
  </si>
  <si>
    <t xml:space="preserve">    69,64</t>
  </si>
  <si>
    <t>Tubo em ferro galvanizado, com costura, com diâmetro de 1 1/2", inclusive conexões e emendas, exclusive abertura e fechamento de rasgo.  Fornecimento e instalação.</t>
  </si>
  <si>
    <t xml:space="preserve">    82,84</t>
  </si>
  <si>
    <t>Tubo em ferro galvanizado, com costura, com diâmetro de 2", inclusive conexões e emendas, exclusive abertura e fechamento de rasgo.  Fornecimento e instalação.</t>
  </si>
  <si>
    <t xml:space="preserve">   112,46</t>
  </si>
  <si>
    <t>Tubo em ferro galvanizado, com costura, com diâmetro de 2 1/ 2", inclusive conexões e emendas, exclusive abertura e fechamento  de rasgo.  Fornecimento e instalação.</t>
  </si>
  <si>
    <t xml:space="preserve">   160,92</t>
  </si>
  <si>
    <t>Tubo em ferro galvanizado, com costura, com diâmetro de 3",  inclusive conexões e emendas, exclusive abertura e fechamento  de rasgo.  Fornecimento e instalação.</t>
  </si>
  <si>
    <t xml:space="preserve">   165,79</t>
  </si>
  <si>
    <t>Tubo em ferro galvanizado, com costura, com diâmetro de 4", inclusive conexões e emendas, exclusive abertura e fechamento  de rasgo.  Fornecimento e instalação.</t>
  </si>
  <si>
    <t xml:space="preserve">   248,25</t>
  </si>
  <si>
    <t>Tubo de aço galvanizado, com costura, com diâmetro de 2", DIN-2440.  Fornecimento.</t>
  </si>
  <si>
    <t xml:space="preserve">    81,61</t>
  </si>
  <si>
    <t>Tubo de aço galvanizado, com costura, com diâmetro de 2 1/ 2", DIN-2440. Fornecimento.</t>
  </si>
  <si>
    <t xml:space="preserve">    89,15</t>
  </si>
  <si>
    <t>IT 05.60 Tubulações de Ferro Galvanizado, sem costura</t>
  </si>
  <si>
    <t>Tubo em ferro galvanizado, com costura eletrônica, com diâmetro de 1/2", inclusive conexões e emendas, exclusive abertura e fechamento de rasgo.  Fornecimento e instalação.</t>
  </si>
  <si>
    <t>Tubo em ferro galvanizado, com costura eletrônica, com diâmetro de 3/4", inclusive conexões e emendas, exclusive abertura e fechamento manual de rasgo.  Fornecimento e instalação.</t>
  </si>
  <si>
    <t>Tubo de ferro galvanizado, com costura eletrônica, com diâmetro de 1", inclusive conexões e emendas, exclusive abertura e fechamento manual de rasgo.  Fornecimento e instalação.</t>
  </si>
  <si>
    <t>Tubo em ferro galvanizado, com costura eletrônica, com diâmetro de 1 1/4", inclusive conexões e emendas, exclusive abertura e fechamento de rasgo.  Fornecimento e instalação.</t>
  </si>
  <si>
    <t xml:space="preserve">    74,94</t>
  </si>
  <si>
    <t>Tubo em ferro galvanizado, com costura eletrônica, com diâmetro de 1 1/ 2", inclusive conexões e emendas, exclusive abertura e fechamento manual de rasgo.  Fornecimento e instalação.</t>
  </si>
  <si>
    <t>Tubo em ferro galvanizado, com costura eletrônica, com diâmetro de 2", inclusive conexões e emendas, exclusive abertura e fechamento de rasgo.  Fornecimento e instalação.</t>
  </si>
  <si>
    <t>Tubo em ferro galvanizado, com costura eletrônica, com diâmetro de 2 1/2", inclusive conexões e emendas, exclusive abertura e fechamento de rasgo.  Fornecimento e instalação.</t>
  </si>
  <si>
    <t>Tubo em ferro galvanizado, com costura eletrônica, com diâmetro de 3", inclusive conexões e emendas, exclusive abertura e fechamento de rasgo.  Fornecimento e instalação.</t>
  </si>
  <si>
    <t>Tubo em ferro galvanizado, com costura eletrônica, com diâmetro de 4", inclusive conexões e emendas, exclusive abertura e fechamento de rasgo.  Fornecimento e instalação.</t>
  </si>
  <si>
    <t>IT 05.65 Conexões em Ferro Galvanizado</t>
  </si>
  <si>
    <t>Flange padrão ANSI 16.5, classe 150, LBS, galvanizado, com rosca, diâmetro de 2", com revestimento interno e externo, inclusive parafusos e arruelas.  Fornecimento e instalação.</t>
  </si>
  <si>
    <t xml:space="preserve">    89,87</t>
  </si>
  <si>
    <t>Flange padrão ANSI 16.5, classe 150, LBS, galvanizado com rosca, diâmetro de 3", com revestimento interno e externo, inclusive parafusos e arruelas.  Fornecimento e instalação.</t>
  </si>
  <si>
    <t xml:space="preserve">   346,21</t>
  </si>
  <si>
    <t>Flange padrão ANSI 16.5, classe 150, LBS, galvanizado com rosca, diâmetro de 4", com revestimento interno e externo, inclusive parafusos e arruelas.  Fornecimento e instalação.</t>
  </si>
  <si>
    <t xml:space="preserve">   210,15</t>
  </si>
  <si>
    <t>Flange de aço galvanizado, PB, classe 15, com rosca, diâmetro de 6".  Fornecimento e instalação.</t>
  </si>
  <si>
    <t xml:space="preserve">   327,94</t>
  </si>
  <si>
    <t>Joelho de ferro galvanizado, 45°, diâmetro de 1".  Fornecimento.</t>
  </si>
  <si>
    <t xml:space="preserve">    20,35</t>
  </si>
  <si>
    <t>Joelho de ferro galvanizado, 90°, diâmetro de 1", classe 10.  Fornecimento e instalação.</t>
  </si>
  <si>
    <t xml:space="preserve">    28,37</t>
  </si>
  <si>
    <t>Luva de aço galvanizado, de 25mm (1").  Fornecimento.</t>
  </si>
  <si>
    <t>Luva de redução em aço galvanizado, de (1 1/2"x3/4"), Tupy ou similar.  Fornecimento.</t>
  </si>
  <si>
    <t xml:space="preserve">    24,46</t>
  </si>
  <si>
    <t>Niple de aço galvanizado, duplo, 3/4", classe 10, Tupy ou similar.  Fornecimento.</t>
  </si>
  <si>
    <t xml:space="preserve">     2,48</t>
  </si>
  <si>
    <t>Niple de aço galvanizado, duplo, 3/4", classe 10.  Fornecimento e instalação.</t>
  </si>
  <si>
    <t xml:space="preserve">    14,37</t>
  </si>
  <si>
    <t>Niple duplo de ferro galvanizado, diâmetro nominal de 3".  Fornecimento e asssentamento.</t>
  </si>
  <si>
    <t xml:space="preserve">    47,04</t>
  </si>
  <si>
    <t>Luva em PVC rigido soldável, diâmetro nominal de 32mm, Tigre ou similar.  Fornecimento.</t>
  </si>
  <si>
    <t xml:space="preserve">     1,53</t>
  </si>
  <si>
    <t>Tê de ferro galvanizado, diâmetro de 3", classe 10.  Fornecimento e instalação.</t>
  </si>
  <si>
    <t xml:space="preserve">   151,97</t>
  </si>
  <si>
    <t>Tê de redução de aço galvanizado, diâmetro de (3/4"x1/2").  Fornecimento e instalação.</t>
  </si>
  <si>
    <t xml:space="preserve">    27,30</t>
  </si>
  <si>
    <t>Tê de redução de aço galvanizado, diâmetro de (1 1/4"x3/4").  Fornecimento e instalação.</t>
  </si>
  <si>
    <t xml:space="preserve">    59,44</t>
  </si>
  <si>
    <t>União de ferro galvanizado, assento plano, 3/4", classe 10.  Fornecimento e instalação.</t>
  </si>
  <si>
    <t xml:space="preserve">    62,68</t>
  </si>
  <si>
    <t>IT 05.70 Colunas em Ferro Galvanizado</t>
  </si>
  <si>
    <t>Coluna de ferro galvanizado de diâmetro 1 1/4", exclusive peças de derivação.</t>
  </si>
  <si>
    <t xml:space="preserve">   110,31</t>
  </si>
  <si>
    <t>Coluna de ferro galvanizado de diâmetro 1 1/2", exclusive peças de derivação.</t>
  </si>
  <si>
    <t xml:space="preserve">   127,01</t>
  </si>
  <si>
    <t>Coluna de ferro galvanizado de diâmetro 2", exclusive peças de derivação.</t>
  </si>
  <si>
    <t xml:space="preserve">   157,87</t>
  </si>
  <si>
    <t>IT 05.75 Tubulações em Cobre para Água Quente</t>
  </si>
  <si>
    <t>Tubo de cobre, classe I, diâmetro de 15mm.  Fornecimento.</t>
  </si>
  <si>
    <t xml:space="preserve">    45,94</t>
  </si>
  <si>
    <t>Tubo de cobre, classe I, diâmetro de 22mm.  Fornecimento.</t>
  </si>
  <si>
    <t xml:space="preserve">    79,76</t>
  </si>
  <si>
    <t>Tubo de cobre, classe I, diâmetro de 28mm.  Fornecimento.</t>
  </si>
  <si>
    <t xml:space="preserve">   119,75</t>
  </si>
  <si>
    <t>Tubo de cobre, classe I, diâmetro de 42mm.  Fornecimento.</t>
  </si>
  <si>
    <t xml:space="preserve">   166,23</t>
  </si>
  <si>
    <t>Tubo de cobre, classe A, diâmetro de 22mm, exclusive conexões, emendas abertura e fechamento do rasgo e isolamento.  Fornecimento.</t>
  </si>
  <si>
    <t xml:space="preserve">    77,25</t>
  </si>
  <si>
    <t>IT 05.95 Corte e Abertura de Roscas</t>
  </si>
  <si>
    <t>Corte e abertura de 2 roscas, por tarracha manual e instalação de conexões de PVC, com diâmetro de 3/4", exclusive a peça.</t>
  </si>
  <si>
    <t xml:space="preserve">    16,00</t>
  </si>
  <si>
    <t>Corte e abertura de 2 roscas, por tarracha manual e instalação de conexões de ferro galvanizado, com diâmetro de 1/2"; exclusive a peça.</t>
  </si>
  <si>
    <t xml:space="preserve">    13,72</t>
  </si>
  <si>
    <t>Corte e abertura de 2 roscas, por tarracha manual e instalação de conexões de ferro galvanizado, com diâmetro de 3/4"; exclusive a peça.</t>
  </si>
  <si>
    <t>Corte e abertura de 2 roscas, por tarracha manual e instalação de conexões de ferro galvanizado, com diâmetro de 1"; exclusive a peça.</t>
  </si>
  <si>
    <t xml:space="preserve">    19,65</t>
  </si>
  <si>
    <t>Corte e abertura de 2 roscas, por tarracha manual e instalação de conexões de ferro galvanizado, com diâmetro de 1 1/4"; exclusive a peça.</t>
  </si>
  <si>
    <t xml:space="preserve">    21,94</t>
  </si>
  <si>
    <t>Corte e abertura de 2 roscas, por tarracha manual e instalação de conexões de ferro galvanizado, com diâmetro de 1 1/2"; exclusive a peça.</t>
  </si>
  <si>
    <t xml:space="preserve">    29,71</t>
  </si>
  <si>
    <t>Corte e abertura de 2 roscas, por tarracha manual e instalação de conexões de ferro galvanizado, com diâmetro de 2"; exclusive a peça.</t>
  </si>
  <si>
    <t xml:space="preserve">    49,03</t>
  </si>
  <si>
    <t>Corte e abertura de 2 roscas, por tarracha manual e instalação de conexões de ferro galvanizado, com diâmetro de 2 1/2"; exclusive a peça.</t>
  </si>
  <si>
    <t>Corte e abertura de 2 roscas, por tarracha manual e instalação de conexões de ferro galvanizado, com diâmetro de 3"; exclusive a peça.</t>
  </si>
  <si>
    <t xml:space="preserve">    92,59</t>
  </si>
  <si>
    <t>Corte e abertura de 2 roscas, por tarracha manual e instalação de conexões de ferro galvanizado, com diâmetro de 4"; exclusive a peça.</t>
  </si>
  <si>
    <t xml:space="preserve">   116,40</t>
  </si>
  <si>
    <t>IT 05.98 Fixação de Tubulações</t>
  </si>
  <si>
    <t>Braçadeira em aço inoxidável de 1/2", regulável.  Fornecimento e instalação.</t>
  </si>
  <si>
    <t>Braçadeira em ferro de 1/2", regulável.  Fornecimento e instalação.</t>
  </si>
  <si>
    <t xml:space="preserve">     4,68</t>
  </si>
  <si>
    <t>Braçadeira de fixação, tipo copo, estampada em chapa de ferro zincada, composta de canopla, parafusos e braçadeira propriamente dita, no diâmetro 2".  Fornecimento e instalação.</t>
  </si>
  <si>
    <t xml:space="preserve">    10,49</t>
  </si>
  <si>
    <t>Fixação suspensa de tubulações de diâmetros variáveis, através de fita metálica galvanizada, perfurada, tipo  Walsiwa.</t>
  </si>
  <si>
    <t xml:space="preserve">    17,96</t>
  </si>
  <si>
    <t>Suporte com 2 chumbadores, para fixação tubulações no diâmetro interno de 2".  Fornecimento e instalação.</t>
  </si>
  <si>
    <t xml:space="preserve">    45,98</t>
  </si>
  <si>
    <t>Suporte com 2 chumbadores, para fixação de tubulações no diâmetro interno de 2 1/2" e 3".  Fornecimento e instalação.</t>
  </si>
  <si>
    <t>Suporte com 2 chumbadores, para fixação de tubulações no diâmetro interno de 4" e 6".  Fornecimento e instalação.</t>
  </si>
  <si>
    <t>IT 10 Acessórios, Válvulas e Registros</t>
  </si>
  <si>
    <t>IT 10.05 Caixas de Incêndio</t>
  </si>
  <si>
    <t>Caixa de incêndio, de embutir padrão CBRJ, de aço, medindo (70x50x25)cm, compreendendo: 1 lance de 15m de mangueira de fibra de poliéster puro revestida internamente com borracha vulcanizada no diâmetro 1 1/2", empatada e com registro.  Fornecimento e instalação.</t>
  </si>
  <si>
    <t xml:space="preserve">   877,72</t>
  </si>
  <si>
    <t>Caixa de incêndio, de embutir padrão CBRJ, de aço, medindo (70x50x25)cm, compreendendo: 2 lances de 15m de mangueira de fibra de poliéster puro, revestida internamente com borracha vulcanizada no diâmetro 1 1/2", empatada e com registro.  Fornecimento e instalação.</t>
  </si>
  <si>
    <t xml:space="preserve">  1017,72</t>
  </si>
  <si>
    <t>IT 10.10 Splinkler</t>
  </si>
  <si>
    <t>Sprinkler, bico de 1/2".  Fornecimento e instalação.</t>
  </si>
  <si>
    <t xml:space="preserve">    66,90</t>
  </si>
  <si>
    <t>Sprinkler - cruzeta galvanizada de 2 1/2".  Fornecimento e instalação.</t>
  </si>
  <si>
    <t>Sprinkler - joelho de 45° de ferro galvanizado 2 1/2".  Fornecimento e instalação.</t>
  </si>
  <si>
    <t xml:space="preserve">   114,02</t>
  </si>
  <si>
    <t>Sprinkler - redução de ferro galvanizado (2 1/2"x2").  Fornecimento e instalação.</t>
  </si>
  <si>
    <t xml:space="preserve">    37,48</t>
  </si>
  <si>
    <t>IT 10.15 Chafarizes</t>
  </si>
  <si>
    <t>Distribuidor de água em tubos de ferro galvanizado, rosca BS de 6", vedável nas duas bordas com flanges de 6".  Fornecimento e instalação.</t>
  </si>
  <si>
    <t xml:space="preserve">   732,25</t>
  </si>
  <si>
    <t>Panela hidráulica para efeitos visuais em chafariz, em chapa galvanizada nº 16, diâmetro de 1,20m, 50 bicos para jato sólido, de ferro galvanizado de 1/2".  Fornecimento e instalação.</t>
  </si>
  <si>
    <t xml:space="preserve">  4015,71</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</si>
  <si>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</si>
  <si>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 xml:space="preserve">  3445,01</t>
  </si>
  <si>
    <t>Sistema de filtragem composto de 2 telas galvanizadas para proteção de sucção de bomba, inclusive cantoneiras e barras chatas de fixação.  Fornecimento e instalação.</t>
  </si>
  <si>
    <t xml:space="preserve">   771,96</t>
  </si>
  <si>
    <t>IT 10.20 Hidrantes</t>
  </si>
  <si>
    <t>Hidrante de coluna completo, para linha de 100mm; inclusive peças complementares até o início da tubulação horizontal e fornecimento do material para rejuntamento.  Fornecimento e instalação.</t>
  </si>
  <si>
    <t xml:space="preserve">  9604,42</t>
  </si>
  <si>
    <t>IT 10.25 Hidrômetros e Abrigos para Hidrômetros e Bombas</t>
  </si>
  <si>
    <t>Fornecimento de hidrômetro de 1/2".</t>
  </si>
  <si>
    <t xml:space="preserve">   223,59</t>
  </si>
  <si>
    <t>Fornecimento de hidrômetro de 3/4".</t>
  </si>
  <si>
    <t xml:space="preserve">   109,28</t>
  </si>
  <si>
    <t>Fornecimento de hidrômetro de 1".</t>
  </si>
  <si>
    <t xml:space="preserve">   409,80</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</si>
  <si>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</si>
  <si>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 xml:space="preserve">  1049,78</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</si>
  <si>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</si>
  <si>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 xml:space="preserve">  1150,62</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</si>
  <si>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</si>
  <si>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 xml:space="preserve">   808,15</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</si>
  <si>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</si>
  <si>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</si>
  <si>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 xml:space="preserve">  1269,76</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</si>
  <si>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</si>
  <si>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 xml:space="preserve">  1146,11</t>
  </si>
  <si>
    <t>IT 10.30 Registro de Gaveta</t>
  </si>
  <si>
    <t>Registro de gaveta, em bronze, com diâmetro de 1/2".  Fornecimento e instalação.</t>
  </si>
  <si>
    <t xml:space="preserve">    80,70</t>
  </si>
  <si>
    <t>Registro de gaveta, em bronze, com diâmetro de 3/4".  Fornecimento e instalação.</t>
  </si>
  <si>
    <t xml:space="preserve">    65,53</t>
  </si>
  <si>
    <t>Registro de gaveta, em bronze, com diâmetro de 1".  Fornecimento e instalação.</t>
  </si>
  <si>
    <t xml:space="preserve">   184,41</t>
  </si>
  <si>
    <t>Registro de gaveta, em bronze, com diâmetro de 1 1/4".  Fornecimento e instalação.</t>
  </si>
  <si>
    <t xml:space="preserve">   114,15</t>
  </si>
  <si>
    <t>Registro de gaveta, em bronze, com diâmetro de 1 1/2".  Fornecimento e instalação.</t>
  </si>
  <si>
    <t xml:space="preserve">   172,91</t>
  </si>
  <si>
    <t>Registro de gaveta, em bronze, com diâmetro de 2".  Fornecimento e instalação.</t>
  </si>
  <si>
    <t xml:space="preserve">   180,29</t>
  </si>
  <si>
    <t>Registro de gaveta, em bronze, com diâmetro de 2 1/2".  Fornecimento e instalação.</t>
  </si>
  <si>
    <t xml:space="preserve">   460,82</t>
  </si>
  <si>
    <t>Registro de gaveta, em bronze, com diâmetro de 3".  Fornecimento e instalação.</t>
  </si>
  <si>
    <t xml:space="preserve">   675,48</t>
  </si>
  <si>
    <t>Registro de gaveta, em bronze, com diâmetro de 4".  Fornecimento e instalação.</t>
  </si>
  <si>
    <t xml:space="preserve">  1150,77</t>
  </si>
  <si>
    <t>Registro de gaveta, em bronze, com diâmetro de 1 1/4", com acabamento.  Fornecimento e instalação.</t>
  </si>
  <si>
    <t xml:space="preserve">   141,57</t>
  </si>
  <si>
    <t>Registro de gaveta, em bronze, com diâmetro de 1 1/2", com acabamento.  Fornecimento e instalação.</t>
  </si>
  <si>
    <t xml:space="preserve">   162,95</t>
  </si>
  <si>
    <t>Registro de gaveta, diâmetro de 3/4", F.271, Niagara ou similar.  Fornecimento e instalação.</t>
  </si>
  <si>
    <t xml:space="preserve">    58,05</t>
  </si>
  <si>
    <t>Registro de gaveta Niagara ou similar, F.271, diâmetro de 1".  Fornecimento e instalação.</t>
  </si>
  <si>
    <t xml:space="preserve">   181,90</t>
  </si>
  <si>
    <t>Registro de gaveta Niagara ou similar, F.271, diâmetro de 2".  Fornecimento e instalação.</t>
  </si>
  <si>
    <t xml:space="preserve">   208,08</t>
  </si>
  <si>
    <t>Registro de gaveta chato, em ferro fundido, com flanges internos em bronze, com diâmetro de 6" (150mm).  Fornecimento e instalação.</t>
  </si>
  <si>
    <t xml:space="preserve">  1781,95</t>
  </si>
  <si>
    <t>IT 10.35 Válvulas em Bronze e em Ferro Fundido</t>
  </si>
  <si>
    <t>Válvula de esfera em bronze, com diâmetro de 3/4", referência 1552, Deca ou similar.  Fornecimentoe instalação</t>
  </si>
  <si>
    <t xml:space="preserve">   120,88</t>
  </si>
  <si>
    <t>Válvula de pé com crivo, em bronze, com diâmetro de 3/4".  Fornecimento e instalação.</t>
  </si>
  <si>
    <t xml:space="preserve">   118,63</t>
  </si>
  <si>
    <t>Válvula de pé com crivo, em bronze, com diâmetro de 1".  Fornecimento e instalação.</t>
  </si>
  <si>
    <t xml:space="preserve">   134,85</t>
  </si>
  <si>
    <t>Válvula de pé com crivo, em bronze, com diâmetro de 1 1/4".  Fornecimento e instalação.</t>
  </si>
  <si>
    <t xml:space="preserve">   182,73</t>
  </si>
  <si>
    <t>Válvula de pé com crivo, em bronze, com diâmetro de 1 1/2".  Fornecimento e instalação.</t>
  </si>
  <si>
    <t xml:space="preserve">   172,60</t>
  </si>
  <si>
    <t>Válvula de pé com crivo, em bronze, com diâmetro de 2".  Fornecimento e instalação.</t>
  </si>
  <si>
    <t xml:space="preserve">   247,68</t>
  </si>
  <si>
    <t>Válvula de pé com crivo, em bronze, com diâmetro de 3".  Fornecimento e instalação.</t>
  </si>
  <si>
    <t xml:space="preserve">   600,45</t>
  </si>
  <si>
    <t>Válvula de pé com crivo, em bronze, com diâmetro de 4".  Fornecimento e instalação.</t>
  </si>
  <si>
    <t xml:space="preserve">  1154,98</t>
  </si>
  <si>
    <t>Válvula de retenção horizontal em bronze, com diâmetro de 3/4".  Fornecimento e instalação.</t>
  </si>
  <si>
    <t xml:space="preserve">   117,33</t>
  </si>
  <si>
    <t>Válvula de retenção horizontal em bronze, com diâmetro de 1".  Fornecimento e instalação.</t>
  </si>
  <si>
    <t xml:space="preserve">   226,54</t>
  </si>
  <si>
    <t>Válvula de retenção horizontal em bronze, com diâmetro de 1 1/2".  Fornecimento e instalação.</t>
  </si>
  <si>
    <t xml:space="preserve">   452,95</t>
  </si>
  <si>
    <t>Válvula de retenção horizontal em bronze, com diâmetro de 2".  Fornecimento e instalação.</t>
  </si>
  <si>
    <t xml:space="preserve">   641,22</t>
  </si>
  <si>
    <t>Válvula de retenção horizontal, de ferro fundido, com anel de vedação em bronze, flangeada, diâmetro nominal de 150mm.  Fornecimento e instalação.</t>
  </si>
  <si>
    <t xml:space="preserve">  3081,27</t>
  </si>
  <si>
    <t>Válvula de retenção vertical em bronze, com diâmetro de 3/4".  Fornecimento e instalação.</t>
  </si>
  <si>
    <t xml:space="preserve">   100,27</t>
  </si>
  <si>
    <t>Válvula de retenção vertical em bronze, com diâmetro de 1".  Fornecimento e instalação.</t>
  </si>
  <si>
    <t xml:space="preserve">   124,01</t>
  </si>
  <si>
    <t>Válvula de retenção vertical em bronze, com diâmetro de 1 1/4".  Fornecimento e instalação.</t>
  </si>
  <si>
    <t xml:space="preserve">   139,41</t>
  </si>
  <si>
    <t>Válvula de retenção vertical em bronze, com diâmetro de 1 1/2".  Fornecimento e instalação.</t>
  </si>
  <si>
    <t xml:space="preserve">   192,58</t>
  </si>
  <si>
    <t>Válvula de retenção vertical em bronze, com diâmetro de 2".  Fornecimento e instalação.</t>
  </si>
  <si>
    <t xml:space="preserve">   267,37</t>
  </si>
  <si>
    <t>Válvula de retenção vertical em bronze, com diâmetro de 2 1/2".  Fornecimento e instalação.</t>
  </si>
  <si>
    <t xml:space="preserve">   414,31</t>
  </si>
  <si>
    <t>Válvula de retenção vertical em bronze, com diâmetro de 3".  Fornecimento e instalação.</t>
  </si>
  <si>
    <t xml:space="preserve">   463,70</t>
  </si>
  <si>
    <t>Válvula de retenção vertical em bronze, com diâmetro de 4".  Fornecimento e instalação.</t>
  </si>
  <si>
    <t xml:space="preserve">  1036,26</t>
  </si>
  <si>
    <t>IT 10.40 Ligações Prediais de Água Potável</t>
  </si>
  <si>
    <t xml:space="preserve">   477,07</t>
  </si>
  <si>
    <t>Conjunto de materiais para cavalete de ramal predial de água, padrão normal, tipo A de 1/2".  Fornecimento.</t>
  </si>
  <si>
    <t xml:space="preserve">   126,24</t>
  </si>
  <si>
    <t>Conjunto de materiais para cavalete de ramal predial de água, padrão normal, tipo A 3/4".  Fornecimento.</t>
  </si>
  <si>
    <t xml:space="preserve">   106,09</t>
  </si>
  <si>
    <t>Conjunto de materiais para cavalete de ramal predial de água, padrão normal, tipo A de 1".  Fornecimento.</t>
  </si>
  <si>
    <t xml:space="preserve">   366,12</t>
  </si>
  <si>
    <t>Conjunto de materiais para cavalete de ramal predial de água, padrão normal, tipo A de 1 1/2".  Fornecimento.</t>
  </si>
  <si>
    <t xml:space="preserve">   386,25</t>
  </si>
  <si>
    <t>IT 10.45 Ligações Prediais e Abrigos de Gás</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</si>
  <si>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</si>
  <si>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 xml:space="preserve">   957,92</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</si>
  <si>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</si>
  <si>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 xml:space="preserve">  1155,26</t>
  </si>
  <si>
    <t>IT 10.50 Instalação de Gás de Ferro Galvanizado em Aparelhos Individuais</t>
  </si>
  <si>
    <t>Instalação de aquecedor a gás encanado, exclusive fornecimento do aparelho, compreendendo: 8m de tubo de cobre, classe I de 22mm, conexões e chaminé de alumínio e veneziana.  Instalação e assentamento.</t>
  </si>
  <si>
    <t xml:space="preserve">  1689,51</t>
  </si>
  <si>
    <t>Instalação de fogão a gás encanado, exclusive fornecimento do aparelho, compreendendo: 15m de tubo de cobre classe industrial, conexões e válvula de esfera.  Instalação e assentamento.</t>
  </si>
  <si>
    <t xml:space="preserve">  2143,85</t>
  </si>
  <si>
    <t>Instalação de fogão a gás de botijões de 45 Kg (exclusive este), com 5m de tubo de ferro galvanizado sem costura de 1/2", conexões, reguladores e demais peças necessárias.  Instalação e assentamento.</t>
  </si>
  <si>
    <t xml:space="preserve">   635,84</t>
  </si>
  <si>
    <t>IT 10.99 Diversos</t>
  </si>
  <si>
    <t>Haste de prolongamento com quadrado e boca de chave em ferro trefilado, pintado com tinta betuminosa com diâmetro de 1 1/8"  e comprimento de 100m para registros, válvulas e afins. Fornecimento e instalação.</t>
  </si>
  <si>
    <t xml:space="preserve">  1864,53</t>
  </si>
  <si>
    <t>IT 15 Instalações Sanitárias</t>
  </si>
  <si>
    <t>IT 15.05 Tubulações em PVC rígido para Esgotos e Águas Pluviais</t>
  </si>
  <si>
    <t>Ligação à coluna de gordura do esgoto de pias em tubo de PVC rígido com diâmetro de 50mm, com conexões.  Fornecimento e instalação.</t>
  </si>
  <si>
    <t xml:space="preserve">    69,63</t>
  </si>
  <si>
    <t>Tubo de PVC rígido, soldável, para esgoto, com diâmetro de 40mm, inclusive conexões e emendas, exclusive abertura e fechamento de rasgo.  Fornecimento e instalação.</t>
  </si>
  <si>
    <t xml:space="preserve">    20,06</t>
  </si>
  <si>
    <t>Tubo de PVC rígido para esgoto, com diâmetro de 50mm.  Fornecimento e instalação.</t>
  </si>
  <si>
    <t xml:space="preserve">    37,55</t>
  </si>
  <si>
    <t>Tubo de PVC rígido, soldável, para esgoto e águas pluviais, com diâmetro de 75mm, inclusive conexões e emendas, exclusive abertura e fechamento de rasgo.  Fornecimento e instalação.</t>
  </si>
  <si>
    <t xml:space="preserve">    52,18</t>
  </si>
  <si>
    <t>Tubo de PVC rígido de 100mm, soldável, para esgoto e águas pluviais, inclusive conexões e emendas, exclusive abertura e fechamento de rasgo.  Fornecimento e instalação.</t>
  </si>
  <si>
    <t xml:space="preserve">    38,24</t>
  </si>
  <si>
    <t>Tubo de PVC rígido de 150mm, soldável, série normal, para esgoto e águas pluviais, inclusive conexões e emendas, exclusive abertura e fechamento de rasgo.  Fornecimento e instalação.</t>
  </si>
  <si>
    <t xml:space="preserve">    49,97</t>
  </si>
  <si>
    <t>Tubo de PVC rígido, soldável, para esgoto e águas pluviais, com diâmetro de 200mm, inclusive conexões e emendas, exclusive abertura e fechamento de rasgo.  Fornecimento e instalação.</t>
  </si>
  <si>
    <t xml:space="preserve">   120,86</t>
  </si>
  <si>
    <t>Tubo de PVC rígido, soldável, com diâmetro de 250mm.  Fornecimento.</t>
  </si>
  <si>
    <t>Tubo de PVC rígido, soldável, com diâmetro de 40mm.  Fornecimento.</t>
  </si>
  <si>
    <t xml:space="preserve">    11,63</t>
  </si>
  <si>
    <t>Tubo de PVC rígido, soldável, com diâmetro de 50mm.  Fornecimento.</t>
  </si>
  <si>
    <t xml:space="preserve">    12,22</t>
  </si>
  <si>
    <t>Tubo de PVC rígido, soldável, para esgoto e águas pluviais, com diâmetro de 50mm, inclusive conexões e emendas, exclusive abertura e fechamento de rasgo.  Fornecimento e instalação.</t>
  </si>
  <si>
    <t xml:space="preserve">    21,84</t>
  </si>
  <si>
    <t>IT 15.10 Conexões em PVC rígido para Esgotos e Águas Pluviais</t>
  </si>
  <si>
    <t>Anel de borracha para PVC, com diâmetro de 75mm.  Fornecimento e instalação.</t>
  </si>
  <si>
    <t xml:space="preserve">     5,01</t>
  </si>
  <si>
    <t>Curva de 90° de PVC rígido, roscável, de 2".  Fornecimento e instalação.</t>
  </si>
  <si>
    <t xml:space="preserve">    56,78</t>
  </si>
  <si>
    <t>Curva curta de PVC rígido, 87° 30', série R, diâmetro de 75mm.  Fornecimento e instalação.</t>
  </si>
  <si>
    <t xml:space="preserve">    36,73</t>
  </si>
  <si>
    <t>Joelho de PVC rígido, série R, 45°, ponta e bolsa, diâmetro de 75mm.  Fornecimento e instalação.</t>
  </si>
  <si>
    <t xml:space="preserve">    28,67</t>
  </si>
  <si>
    <t>Joelho de PVC rígido, série R, 45°, ponta e bolsa, diâmetro de 100mm.  Fornecimento e instalação.</t>
  </si>
  <si>
    <t xml:space="preserve">    29,70</t>
  </si>
  <si>
    <t>Joelho de PVC rígido, 45°, série R, ponta e bolsa, diâmetro de 150mm.  Fornecimento e instalação.</t>
  </si>
  <si>
    <t xml:space="preserve">    69,52</t>
  </si>
  <si>
    <t>Joelho de PVC rígido, série R, 90°, ponta e bolsa, diâmetro de 50mm.  Fornecimento e instalação.</t>
  </si>
  <si>
    <t xml:space="preserve">    19,83</t>
  </si>
  <si>
    <t>Joelho de PVC rígido para esgoto, série R, 90°, diâmetro de 75mm.  Fornecimento e instalação.</t>
  </si>
  <si>
    <t xml:space="preserve">    29,65</t>
  </si>
  <si>
    <t>Joelho de PVC rígido, 90°, série R, ponta e bolsa, diâmetro de 100mm.  Fornecimento e instalação.</t>
  </si>
  <si>
    <t>Junção simples de PVC rígido, série R, diâmetro de 75mm.  Fornecimento e instalação.</t>
  </si>
  <si>
    <t xml:space="preserve">    33,24</t>
  </si>
  <si>
    <t>Junção simples de PVC rígido, série R, diâmetro de 100mm.  Fornecimento e instalação.</t>
  </si>
  <si>
    <t xml:space="preserve">    62,77</t>
  </si>
  <si>
    <t>Junção simples de PVC rígido, série R, diâmetro de 150mm.  Fornecimento e instalação.</t>
  </si>
  <si>
    <t xml:space="preserve">   147,60</t>
  </si>
  <si>
    <t>Junção simples de PVC rígido, série R, diâmetro de (150x100)mm.  Fornecimento e instalação.</t>
  </si>
  <si>
    <t xml:space="preserve">    67,16</t>
  </si>
  <si>
    <t>Junção de 45° de PVC rígido, diâmetro de 40mm.  Fornecimento e instalação.</t>
  </si>
  <si>
    <t xml:space="preserve">    16,11</t>
  </si>
  <si>
    <t>Luva dupla de PVC rígido para esgoto, de 50mm.  Fornecimento e instalação.</t>
  </si>
  <si>
    <t xml:space="preserve">    18,06</t>
  </si>
  <si>
    <t>Luva dupla de PVC rígido para esgoto, de 75mm.  Fornecimento e instalação.</t>
  </si>
  <si>
    <t xml:space="preserve">    20,32</t>
  </si>
  <si>
    <t>Luva dupla de PVC rígido para esgoto e águas pluviais, com parede reforçada, série R, de 100mm.  Fornecimento e instalação.</t>
  </si>
  <si>
    <t xml:space="preserve">    23,36</t>
  </si>
  <si>
    <t>Tê de inspeção de PVC rígido, série R, diâmetro de 75mm.  Fornecimento e instalação.</t>
  </si>
  <si>
    <t xml:space="preserve">    39,41</t>
  </si>
  <si>
    <t>Tê sanitário de PVC rígido, série R, diâmetro de 75mm.  Fornecimento e instalação.</t>
  </si>
  <si>
    <t xml:space="preserve">    39,67</t>
  </si>
  <si>
    <t>Tê sanitário de PVC rígido, série R, diâmetro de 100mm.  Fornecimento e instalação.</t>
  </si>
  <si>
    <t xml:space="preserve">    60,56</t>
  </si>
  <si>
    <t>Tê sanitário, de PVC rígido, série R, diâmetro de (50x75)mm.  Fornecimento e instalação.</t>
  </si>
  <si>
    <t xml:space="preserve">    44,58</t>
  </si>
  <si>
    <t>Tê sanitário de PVC rígido, série R, diâmetro de (100x75)mm.  Fornecimento e instalação.</t>
  </si>
  <si>
    <t xml:space="preserve">    67,86</t>
  </si>
  <si>
    <t>IT 15.20 Conexões em Ferro Fundido</t>
  </si>
  <si>
    <t>Bucha de redução em ferro fundido, BRHL, diâmetro de (75x50)mm.  Fornecimento e instalação.</t>
  </si>
  <si>
    <t xml:space="preserve">    95,09</t>
  </si>
  <si>
    <t>Curva de ferro fundido, 90°, com flanges, diâmetro de 150mm.  Fornecimento e instalação.</t>
  </si>
  <si>
    <t xml:space="preserve">   658,87</t>
  </si>
  <si>
    <t>Extremidade de ferro fundido, com flange e junta elástica, diâmetro de 200mm.  Fornecimento e instalação.</t>
  </si>
  <si>
    <t xml:space="preserve">   680,38</t>
  </si>
  <si>
    <t>Joelho de ferro fundido, 87° 30', J87HL, diâmetro de 100mm.  Fornecimento e instalação.</t>
  </si>
  <si>
    <t xml:space="preserve">   348,46</t>
  </si>
  <si>
    <t>Luva de ferro fundido, bolsa bolsa, LBBHL, diâmetro de 100mm.  Fornecimento e instalação.</t>
  </si>
  <si>
    <t xml:space="preserve">   379,91</t>
  </si>
  <si>
    <t>IT 15.25 Tubos de Queda e de Ventilação</t>
  </si>
  <si>
    <t>Tubo de queda de PVC rígido, de 75mm, inclusive tê sanitário.  Fornecimento e instalação.</t>
  </si>
  <si>
    <t xml:space="preserve">    42,24</t>
  </si>
  <si>
    <t>Tubo de queda de PVC rígido, de 100mm, inclusive tê sanitário.  Fornecimento e instalação.</t>
  </si>
  <si>
    <t xml:space="preserve">    63,00</t>
  </si>
  <si>
    <t>Tubo de queda de PVC rígido, série normal, de 150mm, inclusive tê sanitário.  Fornecimento e instalação.</t>
  </si>
  <si>
    <t xml:space="preserve">    76,68</t>
  </si>
  <si>
    <t>Tubo de ventilação de PVC rígido de 75mm, inclusive tê sanitário.  Fornecimento e instalação.</t>
  </si>
  <si>
    <t xml:space="preserve">    36,22</t>
  </si>
  <si>
    <t>Tubo para ventilação de PVC rígido, de 100mm, inclusive tê sanitário.  Fornecimento e instalação.</t>
  </si>
  <si>
    <t xml:space="preserve">    57,07</t>
  </si>
  <si>
    <t>Tubo de queda ferro fundido, diâmetro de 100mm, inclusive tê sanitário.  Fornecimento e instalação.</t>
  </si>
  <si>
    <t xml:space="preserve">   452,13</t>
  </si>
  <si>
    <t>IT 15.30 Caixas de Inspeção</t>
  </si>
  <si>
    <t>Caixa de alvenaria de tijolo maciço (7x10x20)cm, em paredes de meia vez, com dimensões de (0,20x0,20x0,30)m, assentada com argamassa de cimento e areia no traço 1:4, revestida internamente com a mesma argamassa, inclusive tampa de concreto simples.</t>
  </si>
  <si>
    <t xml:space="preserve">   172,74</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</si>
  <si>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</si>
  <si>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 xml:space="preserve">   417,15</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</si>
  <si>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</si>
  <si>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 xml:space="preserve">   556,38</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</si>
  <si>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</si>
  <si>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 xml:space="preserve">   626,51</t>
  </si>
  <si>
    <t>IT 15.35 Caixas de Gordura</t>
  </si>
  <si>
    <t>Caixa de gordura simples (CGS) de concreto, conforme especificação da CEDAE, inclusive tampa de concreto, escavação e reaterro, exclusive retirada do material excedente.  Fornecimento e instalação.</t>
  </si>
  <si>
    <t xml:space="preserve">   196,87</t>
  </si>
  <si>
    <t>Caixa de gordura dupla (CGD) de concreto, conforme especificação da CEDAE, inclusive tampa de concreto, escavação e reaterro, exclusive retirada do material excedente.  Fornecimento e instalação.</t>
  </si>
  <si>
    <t xml:space="preserve">   273,70</t>
  </si>
  <si>
    <t>Caixa de gordura especial em concreto, conforme especificações da CEDAE, de (0,80x1,50x1,00)m, inclusive tampa de concreto, escavação e reaterro, exclusive retirada do material excedente.  Fornecimento e instalação.</t>
  </si>
  <si>
    <t xml:space="preserve">  2623,38</t>
  </si>
  <si>
    <t>Caixa de gordura especial de alvenaria de tijolo maciço, em paredes de 1 vez (0,20)m, para 350 pessoas, medindo (1x1,20x1)m, inclusive escavação, reaterro e tampão de ferro fundido, exclusive retirada de material excedente. Fornecimento e instalação.</t>
  </si>
  <si>
    <t xml:space="preserve">  2661,97</t>
  </si>
  <si>
    <t>IT 15.40 Caixas Sifonadas</t>
  </si>
  <si>
    <t>Ralo sifonado de PVC rígido, cilíndrico, altura regulável, com diâmetro de 75mm e saída de 40mm.  Fornecimento e instalação.</t>
  </si>
  <si>
    <t xml:space="preserve">    93,15</t>
  </si>
  <si>
    <t>Caixa sifonada de anel de concreto com diâmetro de 42cm e profundidade de 60cm, inclusive escavação, reaterro, exclusive retirada do material excedente.  Fornecimento e instalação</t>
  </si>
  <si>
    <t xml:space="preserve">   199,32</t>
  </si>
  <si>
    <t>IT 15.45 Fossas Sépticas</t>
  </si>
  <si>
    <t>Fossa séptica, de câmara submersa, tipo Inhoff de concreto pré-moldado, com capacidade para 5 contribuintes, inclusive escavação e reaterro, exclusive retirada do material excedente.  Fornecimento e instalação.</t>
  </si>
  <si>
    <t xml:space="preserve">  6190,30</t>
  </si>
  <si>
    <t>Fossa séptica, de câmara submersa, tipo Inhoff de concreto pré-moldado, com capacidade para 10 contribuintes, inclusive escavação e reaterro, exclusive retirada do material excedente.  Fornecimento e instalação.</t>
  </si>
  <si>
    <t xml:space="preserve">  6716,89</t>
  </si>
  <si>
    <t>Fossa séptica, de câmara submersa, tipo Inhoff de concreto pré-moldado, com capacidade para 50 contribuintes, inclusive escavação e reaterro, exclusive retirada do material excedente.  Fornecimento e instalação.</t>
  </si>
  <si>
    <t xml:space="preserve">  9713,20</t>
  </si>
  <si>
    <t>Fossa séptica, de câmara submersa, tipo Inhoff de concreto pré-moldado, com capacidade para 100 contribuintes, inclusive escavação e reaterro, exclusive retirada do material excedente.  Fornecimento e instalação.</t>
  </si>
  <si>
    <t xml:space="preserve"> 12218,96</t>
  </si>
  <si>
    <t>IT 15.50 Filtros</t>
  </si>
  <si>
    <t>Filtro anaeróbico para 200 contribuintes, em concreto armado, inclusive escavação e reaterro.</t>
  </si>
  <si>
    <t xml:space="preserve"> 24987,06</t>
  </si>
  <si>
    <t>IT 15.55 Sumidouros</t>
  </si>
  <si>
    <t>Sumidouro para 10 contribuintes ligado a fossa, exclusive fossas e manilhas.  Fornecimento e instalação.</t>
  </si>
  <si>
    <t xml:space="preserve">  4021,47</t>
  </si>
  <si>
    <t>IT 15.60 Instalações Prediais de Esgoto Sanitário, de Águas Pluviais e Servidas</t>
  </si>
  <si>
    <t>Ligação de água e esgoto à rede pública de residência.</t>
  </si>
  <si>
    <t>Ligação domiciliar em redes novas de esgoto sanitário, com diâmetro de 100mm, compreendendo junção, tubo e caixa de inspeção de (0,30x0,37)m, exclusive escavação e reaterro.  Preço para 3m.</t>
  </si>
  <si>
    <t xml:space="preserve">   586,28</t>
  </si>
  <si>
    <t>Ligação domiciliar de esgoto sanitário, compreendendo de manilha cerâmica vidrada e junção cerâmica com diâmetro de 100mm, caixa de inspeção de  anel de concreto pré-moldado (0,30x0,37)m, com tampa e caixilho de ferro fundido.</t>
  </si>
  <si>
    <t xml:space="preserve">   509,04</t>
  </si>
  <si>
    <t>Ligação domiciliar de esgoto sanitário, compreendendo selim, tubo e caixa de inspeção de (0,30x0,37)m.  Exclusive escavação e reaterro.</t>
  </si>
  <si>
    <t xml:space="preserve">   499,56</t>
  </si>
  <si>
    <t>Ligação domiciliar de esgoto sanitário, compreendendo selim, tubo e caixa de inspeção de (0,40x0,37)m.  Exclusive escavação e reaterro.</t>
  </si>
  <si>
    <t xml:space="preserve">   455,05</t>
  </si>
  <si>
    <t>Ligação domiciliar de esgoto sanitário, compreendendo de manilha cerâmica vidrada e junção cerâmica com diâmetro de 100mm, caixa de inspeção de anel de concreto pré-moldado (0,40x0,37)m, com tampa e caixilho de ferro fundido.</t>
  </si>
  <si>
    <t xml:space="preserve">   433,27</t>
  </si>
  <si>
    <t>Ligação de esgoto sanitário, em manilha de 100mm de diâmetro, incluindo escavação, reaterro até 1m; excluindo remoção e reposição de pavimento.  Preço para 10m.</t>
  </si>
  <si>
    <t>Ligação predial de esgoto em tubo de PVC rígido de 100mm, compreendendo caixa de inspeção, selim, curva de 45°, tubo e tampão de concreto; exclusive escavação, reaterro, demolição de pavimentos e transporte bota-fora.  Fornecimento e instalação.</t>
  </si>
  <si>
    <t xml:space="preserve">   913,71</t>
  </si>
  <si>
    <t>Ligação em tubulação de PVC rígido, para esgoto, com 100mm de diâmetro, incluindo escavação e reaterro até 1m, excluindo remoção de pavimento.  Preço para 10m.</t>
  </si>
  <si>
    <t xml:space="preserve">  1247,90</t>
  </si>
  <si>
    <t>Ligação domiciliar em redes novas de esgoto sanitário, com diâmetro de 100mm, compreendendo junção, tubo e caixa de inspeção de 0,60m de diâmetro e profundidade de 0,625m, exclusive escavação e reaterro.  Preço para 5m.</t>
  </si>
  <si>
    <t xml:space="preserve">  1163,77</t>
  </si>
  <si>
    <t>Ligação de esgoto, em manilha cerâmica de 150mm de diâmetro, incluindo escavação, reaterro até 1m, excluindo remoção e reposição de pavimento.  Preço para 10m.</t>
  </si>
  <si>
    <t xml:space="preserve">  1758,43</t>
  </si>
  <si>
    <t>Ligação em tubulação de PVC rígido, para esgoto, com 150mm de diâmetro, incluindo escavação e reaterro até 1m, excluindo remoção de pavimento.  Preço para 10m.</t>
  </si>
  <si>
    <t xml:space="preserve">  1682,55</t>
  </si>
  <si>
    <t>Ligação de esgoto, em manilha cerâmica de 200mm de diâmetro, incluindo escavação, reaterro até 1m, excluindo remoção e reposição de pavimento.  Preço para 10m.</t>
  </si>
  <si>
    <t xml:space="preserve">  2142,56</t>
  </si>
  <si>
    <t>Ligação de águas pluviais ou servidas domiciliares à sarjeta.</t>
  </si>
  <si>
    <t xml:space="preserve">  1416,96</t>
  </si>
  <si>
    <t>Ligação de águas pluviais ou servidas domiciliares à vala.</t>
  </si>
  <si>
    <t xml:space="preserve">   840,11</t>
  </si>
  <si>
    <t>IT 15.65 Grelhas</t>
  </si>
  <si>
    <t>Grade metálica em aço carbono, galvanizada, tipo PS-253-70, nas dimensões de (1120x530)mm, sem recortes.  Fornecimento e instalação sobre cantoneiras de ferro existentes.</t>
  </si>
  <si>
    <t xml:space="preserve">   306,44</t>
  </si>
  <si>
    <t>Grade metálica em aço carbono, galvanizada, tipo PS-253-70, nas dimensões de (1120x570)mm, sem recortes.  Fornecimento e instalação sobre cantoneiras de ferro existentes.</t>
  </si>
  <si>
    <t xml:space="preserve">   320,48</t>
  </si>
  <si>
    <t>Grade metálica em aço carbono, galvanizada, tipo PS-253-70, nas dimensões de (1190x580)mm, sem recortes.  Fornecimento e instalação sobre cantoneiras de ferro existentes.</t>
  </si>
  <si>
    <t xml:space="preserve">   343,89</t>
  </si>
  <si>
    <t>Grade metálica em aço carbono, galvanizada, tipo PS-253-70, nas dimensões de (1195x530)mm, sem recortes.  Fornecimento e instalação sobre cantoneiras de ferro existentes.</t>
  </si>
  <si>
    <t xml:space="preserve">   322,25</t>
  </si>
  <si>
    <t>IT 20 Instalações Hidro-Sanitárias em Aparelhos</t>
  </si>
  <si>
    <t>IT 20.05 Instação Hidro-Sanitária em Aparelhos Individuais</t>
  </si>
  <si>
    <t>Caixa de descarga elevada (exclusive o fornecimento da caixa), compreendendo: 2m de tubo de PVC rígido de 3/4", 1,20m de tubo de PVC rígido de 40mm, conexões e montagem.  Instalação e assentamento.</t>
  </si>
  <si>
    <t xml:space="preserve">   262,07</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</si>
  <si>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</si>
  <si>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 xml:space="preserve">   638,95</t>
  </si>
  <si>
    <t>Chuveiro, exclusive fornecimento do aparelho e registros, compreendendo: 5m de tubo de PVC rígido de 3/4", ralo simples de PVC rígido com grelha, 2m de tubo de PVC rígido de 50mm e conexões.  Instalação e assentamento.</t>
  </si>
  <si>
    <t xml:space="preserve">   349,68</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</si>
  <si>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</si>
  <si>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 xml:space="preserve">   561,39</t>
  </si>
  <si>
    <t>Duchinha manual para banheiro, exclusive fornecimento do aparelho.  Instalação e assentamento.</t>
  </si>
  <si>
    <t xml:space="preserve">   267,30</t>
  </si>
  <si>
    <t>Execução de uma junta elástica, em tubo de ferro fundido com diâmetro de 50mm, inclusive material da junta, exclusive tubo ou peça de conexão.</t>
  </si>
  <si>
    <t xml:space="preserve">    13,84</t>
  </si>
  <si>
    <t>Filtro residencial (exclusive fornecimento do aparelho), compreendendo: 2m de tubo de PVC rígido de 3/4", conexões e torneira.  Instalação e assentamento.</t>
  </si>
  <si>
    <t xml:space="preserve">   237,26</t>
  </si>
  <si>
    <t>Filtro, exclusive fornecimento do aparelho, compreendendo: 2m de tubo de ferro galvanizado de 3/4", conexões e torneira.  Instalação e assentamento.</t>
  </si>
  <si>
    <t xml:space="preserve">   326,15</t>
  </si>
  <si>
    <t>Lavatório de 1 torneira (exclusive o fornecimento do aparelho), compreendendo: 4m de tubo PVC rígido de 3/4", 3m de tubo PVC rígido de 40mm, e conexões.  Instalação e assentamento.</t>
  </si>
  <si>
    <t xml:space="preserve">   355,51</t>
  </si>
  <si>
    <t>Lavatório de uma torneira, exclusive fornecimento do aparelho e isolamento, compreendendo: 4m de tubo de cobre recozido, sodas e conexões.  Instalação e assentamento.</t>
  </si>
  <si>
    <t xml:space="preserve">   486,51</t>
  </si>
  <si>
    <t>Lavatório com 2 torneiras, inclusive tubo de PVC rígido e conexões, exclusive o lavatório e os metais.  Instalação e assentamento.</t>
  </si>
  <si>
    <t xml:space="preserve">   444,39</t>
  </si>
  <si>
    <t>Lavatório ou aparelho de instalação semelhante, em bateria, exclusive o fornecimento do aparelho, compreendendo: 1m de tubo PVC rígido de 1", 0,6m de tubo PVC rígido de 3/4" com conexões e esgotamento, PVC rígido de 50mm, até o ralo.  Instalação e assentamento.</t>
  </si>
  <si>
    <t xml:space="preserve">   322,07</t>
  </si>
  <si>
    <t>Pia com 1 cuba (exclusive fornecimento do aparelho), compreendendo: 6m de tubo de PVC rígido de 3/4", 3m tubo de PVC rígido de 50mm e conexões.  Instalação e assentamento.</t>
  </si>
  <si>
    <t xml:space="preserve">   351,39</t>
  </si>
  <si>
    <t>Pia com 2 cubas (exclusive fornecimento do aparelho), compreendendo: 6m de tubo de PVC rígido de 3/4", 3m de tubo de PVC rígido de 80mm e conexões.  Instalação e assentamento.</t>
  </si>
  <si>
    <t xml:space="preserve">   466,61</t>
  </si>
  <si>
    <t>Ligação a coluna de esgoto de pias em tubo de PVC rígido de 50mm com conexões.</t>
  </si>
  <si>
    <t xml:space="preserve">    76,89</t>
  </si>
  <si>
    <t>Mictório, exclusive fornecimento do aparelho, compreendendo: 3m de tubo de PVC rígido de 3/4", 2m de tubo de PVC rígido de 40mm e conexões.  Instalação e assentamento.</t>
  </si>
  <si>
    <t xml:space="preserve">   240,03</t>
  </si>
  <si>
    <t>Mictório tipo calha, exclusive fornecimento do aparelho, compreendendo: 3m de tubo de PVC rígido de 3/4", 3m de tubo de PVC rígido de 50mm, conexões, registro e válvula de saída.  Instalação e assentamento.</t>
  </si>
  <si>
    <t xml:space="preserve">   535,68</t>
  </si>
  <si>
    <t>Ralo simples de PVC rígido, com grelha, compreendendo: efluente de 40mm em PVC rígido com 2m de extensão e ligação ao ralo sifonado.  Fornecimento e instalação.</t>
  </si>
  <si>
    <t xml:space="preserve">    76,03</t>
  </si>
  <si>
    <t>Ralo sifonado de PVC rígido, em pavimento térreo, com saída de 75mm, grelha redonda e porta grelha, compreendendo: 3m de tubo de PVC rígido de 75mm e ligação até a junção de ventilação.  Fornecimento e instalação.</t>
  </si>
  <si>
    <t xml:space="preserve">   146,52</t>
  </si>
  <si>
    <t>Ralo sifonado de PVC rígido em pavimento elevado, com saída de 75mm, grelha redonda e porta-grelha, compreendendo: 3m de tubo de PVC rígido de 75mm e sua ligação ao ramal de queda e ventilação.  Fornecimento e instalação.</t>
  </si>
  <si>
    <t xml:space="preserve">   262,35</t>
  </si>
  <si>
    <t>Ralo sifonado de PVC rígido, cilíndrico, de altura regulável, com diâmetro de 100mm e saída de 40mm.  Fornecimento e instalação.</t>
  </si>
  <si>
    <t xml:space="preserve">    53,17</t>
  </si>
  <si>
    <t>Ralo de cobertura semi-esférico de ferro fundido, tipo abacaxi, com 3".  Fornecimento e instalação.</t>
  </si>
  <si>
    <t xml:space="preserve">    55,51</t>
  </si>
  <si>
    <t>Ralo de cobertura semi-esférico de ferro fundido, tipo abacaxi, com 4".  Fornecimento e instalação.</t>
  </si>
  <si>
    <t xml:space="preserve">    72,02</t>
  </si>
  <si>
    <t>Reparo de válvula de descarga.  Fornecimento e substituição.</t>
  </si>
  <si>
    <t xml:space="preserve">    83,58</t>
  </si>
  <si>
    <t>Tanque de serviço (exclusive o fornecimento do aparelho), compreendendo: 6m de tubo de PVC rígido de 3/4", 3m de tubo de PVC rígido de 50mm e conexões.  Instalação e assentamento.</t>
  </si>
  <si>
    <t xml:space="preserve">   363,03</t>
  </si>
  <si>
    <t>Válvula de descarga, em PVC rígido.  Exclusive fornecimento da válvula.  Instalação e assentamento.</t>
  </si>
  <si>
    <t xml:space="preserve">   454,91</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</si>
  <si>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</si>
  <si>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 xml:space="preserve">   621,91</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</si>
  <si>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</si>
  <si>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 xml:space="preserve">   715,69</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</si>
  <si>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</si>
  <si>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 xml:space="preserve">   611,89</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</si>
  <si>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</si>
  <si>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 xml:space="preserve">   417,18</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</si>
  <si>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</si>
  <si>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 xml:space="preserve">   611,66</t>
  </si>
  <si>
    <t>IT 20.10 Instação Hidro-Sanitária em Aparelhos em Bateria</t>
  </si>
  <si>
    <t>Instalação e assentamento de 1 chuveiro em bateria, exclusive fornecimento do aparelho e registro.</t>
  </si>
  <si>
    <t xml:space="preserve">   631,41</t>
  </si>
  <si>
    <t>IT 25 Instalações Elétricas e de Telefones</t>
  </si>
  <si>
    <t>IT 25.02 Abertura e Fechamento Manual de Rasgo em Alvenaria e Concreto</t>
  </si>
  <si>
    <t>Corte em alvenaria de tijolo, para instalação de caixa de (0,25x0,25x0,12)m, inclusive arremates de recomposição.</t>
  </si>
  <si>
    <t xml:space="preserve">    14,28</t>
  </si>
  <si>
    <t>Corte em alvenaria de tijolo, para instalação de caixa de (0,35x0,45x0,15)m, inclusive arremates de recomposição.</t>
  </si>
  <si>
    <t>Corte em alvenaria de tijolo, para instalação de caixa de (0,50x1x0,15)m, inclusive arremates de recomposição.</t>
  </si>
  <si>
    <t>Corte em alvenaria de tijolo, para instalação de caixa de (1x1x0,15)m, inclusive arremates de recomposição.</t>
  </si>
  <si>
    <t xml:space="preserve">   128,44</t>
  </si>
  <si>
    <t>IT 25.04 Eletroduto de PVC Rígido Roscável</t>
  </si>
  <si>
    <t>Eletroduto de PVC rígido, diâmetro de 1/2", inclusive conexões e emendas, exclusive abertura e fechamento de rasgo.  Fornecimento e instalação.</t>
  </si>
  <si>
    <t>Eletroduto de PVC rígido, diâmetro de 3/4", inclusive conexões e emendas, exclusive abertura e fechamento de rasgo.  Fornecimento e instalação.</t>
  </si>
  <si>
    <t xml:space="preserve">     8,15</t>
  </si>
  <si>
    <t>Eletroduto de PVC rígido, diâmetro de 1", inclusive conexões e emendas, exclusive abertura e fechamento de rasgo.  Fornecimento e instalação.</t>
  </si>
  <si>
    <t xml:space="preserve">    11,01</t>
  </si>
  <si>
    <t>Eletroduto de PVC rígido, diâmetro de 1 1/4", inclusive conexões e emendas, exclusive abertura e fechamento de rasgo.  Fornecimento e instalação.</t>
  </si>
  <si>
    <t xml:space="preserve">    14,65</t>
  </si>
  <si>
    <t>Eletroduto de PVC rígido, diâmetro de 1 1/2", inclusive conexões e emendas, exclusive abertura e fechamento de rasgo.  Fornecimento e instalação.</t>
  </si>
  <si>
    <t xml:space="preserve">    16,16</t>
  </si>
  <si>
    <t>Eletroduto de PVC rígido, diâmetro de 2", inclusive conexões e emendas, exclusive abertura e fechamento de rasgo.  Fornecimento e instalação.</t>
  </si>
  <si>
    <t xml:space="preserve">    20,78</t>
  </si>
  <si>
    <t>Eletroduto de PVC rígido, diâmetro de 3", inclusive conexões e emendas, exclusive abertura e fechamento de rasgo.  Fornecimento e instalação.</t>
  </si>
  <si>
    <t xml:space="preserve">    33,45</t>
  </si>
  <si>
    <t>Eletroduto de PVC rígido, diâmetro de 4", inclusive conexões e emendas, exclusive abertura e fechamento de rasgo.  Fornecimento e instalação.</t>
  </si>
  <si>
    <t xml:space="preserve">    69,35</t>
  </si>
  <si>
    <t>IT 25.06 Conexões para Eletroduto de PVC Rígido Roscável</t>
  </si>
  <si>
    <t>Curva de 90°, para eletroduto de PVC rígido, roscável, com diâmetro de 3/4".  Fornecimento e instalação.</t>
  </si>
  <si>
    <t xml:space="preserve">     8,17</t>
  </si>
  <si>
    <t>Curva de 90°, para eletroduto de PVC rígido, roscável, com diâmetro de 1".  Fornecimento e instalação.</t>
  </si>
  <si>
    <t xml:space="preserve">     7,71</t>
  </si>
  <si>
    <t>IT 25.08 Eletroduto de PVC Espiral Corrugado</t>
  </si>
  <si>
    <t>Eletroduto de PVC aspiral corrugado, diâmetro de 1/2", inclusive conexões e emendas.  Fornecimento e instalação.</t>
  </si>
  <si>
    <t xml:space="preserve">     5,47</t>
  </si>
  <si>
    <t>Eletroduto de PVC aspiral corrugado, diâmetro de 3/4", inclusive conexões e emendas.  Fornecimento e instalação.</t>
  </si>
  <si>
    <t xml:space="preserve">     5,31</t>
  </si>
  <si>
    <t>Eletroduto de PVC aspiral corrugado, diâmetro de 1", inclusive conexões e emendas.  Fornecimento e instalação.</t>
  </si>
  <si>
    <t>IT 25.10 Eletroduto de PAD Espiral Flexível</t>
  </si>
  <si>
    <t>Eletroduto espiral flexível de polietileno de alta densidade, tipo Kanalex ou similar, diâmetro de 32mm (1 1/4"), com arame-guia galvanizado revestido em PVC, inclusive emendas e tamponamento.  Fornecimento.</t>
  </si>
  <si>
    <t xml:space="preserve">     4,67</t>
  </si>
  <si>
    <t>Eletroduto espiral flexível em polietileno de alta densidade, tipo Kanalex ou similar, diâmetro de 50mm (2" ), com arame-guia galvanizado revestido em PVC, inclusive emendas e tamponamento.  Fornecimento.</t>
  </si>
  <si>
    <t xml:space="preserve">     7,45</t>
  </si>
  <si>
    <t>Eletroduto espiral flexível em polietileno de alta densidade, tipo Kanalex ou similar, diâmetro de 75mm (3" ), com arame-guia galvanizado revestido em PVC, inclusive emendas e tamponamento.  Fornecimento.</t>
  </si>
  <si>
    <t xml:space="preserve">    13,40</t>
  </si>
  <si>
    <t>Eletroduto espiral flexível de polietileno de alta densidade, tipo Kanalex ou similar, diâmetro de 100mm (4" ), com arame-guia galvanizado revestido em PVC, inclusive emendas e tamponamento.  Fornecimento.</t>
  </si>
  <si>
    <t xml:space="preserve">    15,41</t>
  </si>
  <si>
    <t>Eletroduto espiral flexível de polietileno de alta densidade, tipo Kanalex ou similar, diâmetro de 125mm (5" ), com arame-guia galvanizado revestido em PVC, inclusive emendas e tamponamento.  Fornecimento.</t>
  </si>
  <si>
    <t xml:space="preserve">    16,78</t>
  </si>
  <si>
    <t>Linha de duto espiral flexível de polietileno de alta densidade, tipo Kanalex ou similar, diâmetro de 32mm (1 1/4" ),  com arame-guia galvanizado revestido em PVC, inclusive emendas e tamponamento, exclusive escavação e reaterro.</t>
  </si>
  <si>
    <t xml:space="preserve">    13,30</t>
  </si>
  <si>
    <t>Linha de duto espiral flexível em polietileno de alta densidade, tipo Kanalex ou similar, diâmetro de 50mm (2" ), lançado diretamente ao solo com com arame-guia galvanizado revestido em PVC, inclusive emendas e tamponamento, exclusive excavação e reaterro.</t>
  </si>
  <si>
    <t xml:space="preserve">    16,08</t>
  </si>
  <si>
    <t>Linha de duto espiral flexível em polietileno de alta densidade, tipo Kanalex ou similar, diâmetro de 75mm (3" ), lançado diretamente ao solo com com arame-guia galvanizado revestido em PVC, inclusive emendas e tamponamento, exclusive excavação e reaterro.</t>
  </si>
  <si>
    <t xml:space="preserve">    22,03</t>
  </si>
  <si>
    <t>Linha de duto espiral flexível de polietileno de alta densidade, tipo Kanalex ou similar, diâmetro de 100mm (4" ), com arame-guia galvanizado revestido em PVC, inclusive emendas e tamponamento, exclusive escavação e reaterro.</t>
  </si>
  <si>
    <t xml:space="preserve">    24,04</t>
  </si>
  <si>
    <t>Linha de duto espiral flexível de polietileno de alta densidade, tipo Kanalex ou similar, diâmetro de 125mm (5" ), com arame-guia galvanizado revestido em PVC, inclusive emendas e tamponamento, exclusive escavação e reaterro.</t>
  </si>
  <si>
    <t xml:space="preserve">    25,41</t>
  </si>
  <si>
    <t>Linha dupla de duto espiral flexível em polietileno de alta densidade, tipo Kanalex ou similar, diâmetro de 50mm (2" ), lançadi diretamente ao solo com com arame-guia galvanizado revestido em PVC, inclusive emendas e tamponamento, exclusive excavação e reaterro.</t>
  </si>
  <si>
    <t xml:space="preserve">    26,02</t>
  </si>
  <si>
    <t>Linha dupla de duto espiral flexível em polietileno de alta densidade, tipo Kanalex ou similar, diâmetro de 75mm (3" ), lançadi diretamente ao solo com com arame-guia galvanizado revestido em PVC, inclusive emendas e tamponamento, exclusive excavação e reaterro.</t>
  </si>
  <si>
    <t>Linha dupla de duto espiral flexível de polietileno de alta densidade, tipo Kanalex ou similar, diâmetro de 100mm (4" ),lançado diretamente no solo com arame-guia galvanizado revestido em PVC, inclusive emendas e tamponamento, exclusive escavação e reaterro.</t>
  </si>
  <si>
    <t xml:space="preserve">    82,03</t>
  </si>
  <si>
    <t>Linha dupla de duto espiral flexível de polietileno de alta densidade, tipo Kanalex ou similar, diâmetro de 125mm (5" ),lançado diretamente no solo com arame-guia galvanizado revestido em PVC, inclusive emendas e tamponamento, exclusive escavação e reaterro.</t>
  </si>
  <si>
    <t xml:space="preserve">    84,77</t>
  </si>
  <si>
    <t>IT 25.12 Eletroduto de PVC Rígido para Telefone</t>
  </si>
  <si>
    <t>Construção de linha simples de tubo de PVC rígido, série R de 100mm, para proteção de condutores de sistema de telefonia, assentados e cobertos com camada de concreto simples, exclusive escavação e reaterro.</t>
  </si>
  <si>
    <t>Construção de linha dupla de tubo de PVC rígido, série R de 100mm, para proteção de condutores de sistema de telefonia, assentados e cobertos com camada de concreto simples, exclusive escavação e reaterro.</t>
  </si>
  <si>
    <t>Construção de linha tripla de tubo de PVC rígido, série R de 100mm, para proteção de condutores de sistema de telefonia, assentados e cobertos com camada de concreto simples, exclusive escavação e reaterro.</t>
  </si>
  <si>
    <t xml:space="preserve">   174,18</t>
  </si>
  <si>
    <t>Construção de linha quádrupla de tubo de PVC rígido, série R de 100mm, para proteção de condutores de sistema de telefonia, assentados e cobertos com camada de concreto simples, exclusive escavação e reaterro.</t>
  </si>
  <si>
    <t xml:space="preserve">   232,24</t>
  </si>
  <si>
    <t>Construção de linha sextupla de tubo de PVC rígido, série R de 100mm, para proteção de condutores de sistema de telefonia, assentados e cobertos com camada de concreto simples, exclusive escavação e reaterro.</t>
  </si>
  <si>
    <t xml:space="preserve">   348,34</t>
  </si>
  <si>
    <t>IT 25.13 Canaletas de PVC e Acessórios</t>
  </si>
  <si>
    <t>Canaleta em PVC tipo evolutiva DLP 80x35mm, em peça de 2,00m, com tampa flexível e cotovelo 90º, fabricação Pial Legrand ou similar.  Fornecimento e instalação.</t>
  </si>
  <si>
    <t xml:space="preserve">   261,11</t>
  </si>
  <si>
    <t>Tomada 2P+T - 10A/250V padrão brasileiro, sistema "X" fabricação Pial Legrand ou similar.  Fornecimento e instalação.</t>
  </si>
  <si>
    <t xml:space="preserve">    45,55</t>
  </si>
  <si>
    <t>Tomada RJ11 2 fios, sistema "X", fabricação Pial Legrand ou similar.  Fornecimento e instalação.</t>
  </si>
  <si>
    <t xml:space="preserve">    95,49</t>
  </si>
  <si>
    <t>Tomada padrão brasileiro 2P+T 10A/250V, em módulo Pialplus, com placa e suporte para mecanismo de 01 posto, para canaleta em PVC tipo evolutiva DLP 80x35mm, fabricação Pial Legrand ou similar.  Fornecimento e instalação.</t>
  </si>
  <si>
    <t xml:space="preserve">    52,06</t>
  </si>
  <si>
    <t>Tomada RJ11, em módulo Pialplus, com placa e suporte para mecanismo de 01 posto, para canaleta evolutiva 80x35mm, sistema DLP, fabricação Pial Legrand ou similar.  Fornecimento e instalação.</t>
  </si>
  <si>
    <t xml:space="preserve">    67,60</t>
  </si>
  <si>
    <t>IT 25.14 Eletroduto de Ferro Galvanizado</t>
  </si>
  <si>
    <t>Eletroduto de ferro galvanizado, diâmetro de 19mm (3/4"), inclusive conexões e emendas, exclusive abertura de rasgo.  Fornecimento e instalação.</t>
  </si>
  <si>
    <t xml:space="preserve">    16,39</t>
  </si>
  <si>
    <t>Eletroduto de ferro galvanizado, diâmetro de 25mm (1"), inclusive conexões e emendas, exclusive abertura e fechamento rasgo.  Fornecimento e instalação.</t>
  </si>
  <si>
    <t xml:space="preserve">    31,15</t>
  </si>
  <si>
    <t>Eletroduto de ferro galvanizado, diâmetro de 40mm(1 1/2"), inclusive conexões e emendas, exclusive abertura e fechamento rasgo.  Fornecimento e instalação.</t>
  </si>
  <si>
    <t xml:space="preserve">    35,41</t>
  </si>
  <si>
    <t>Eletroduto de ferro galvanizado, diâmetro de 50mm (2"), inclusive conexões e emendas, exclusive abertura e fechamento rasgo.  Fornecimento e instalação.</t>
  </si>
  <si>
    <t xml:space="preserve">    57,75</t>
  </si>
  <si>
    <t>Eletroduto de ferro galvanizado, diâmetro de 50mm (2"), exclusive luvas, curvas, abertura e fechamento de rasgo.  Fornecimento e instalação.</t>
  </si>
  <si>
    <t xml:space="preserve">    61,56</t>
  </si>
  <si>
    <t>Eletroduto de ferro galvanizado, diâmetro de 65mm(2 1/2"), inclusive conexões e emendas, exclusive abertura e fechamento de rasgo.  Fornecimento e instalação.</t>
  </si>
  <si>
    <t xml:space="preserve">    75,80</t>
  </si>
  <si>
    <t>Eletroduto de ferro galvanizado, diâmetro de 75mm (3"), exclusive luvas, curvas, abertura e fechamento rasgo.  Fornecimento e instalação.</t>
  </si>
  <si>
    <t xml:space="preserve">    95,25</t>
  </si>
  <si>
    <t>Eletroduto de ferro galvanizado, diâmetro de 75mm (3"), inclusive conexões e emendas, exclusive abertura e fechamento rasgo.  Fornecimento e instalação.</t>
  </si>
  <si>
    <t>Eletroduto de ferro galvanizado, diâmetro de 100mm (4"), inclusive conexões e emendas, exclusive abertura e fechamento rasgo.  Fornecimento e instalação.</t>
  </si>
  <si>
    <t>Eletroduto tipo pesado, com diâmetro de 32mm(1 1/4"), inclusive conexões e emendas, exclusive abertura e fechamento de rasgo.  Fornecimento e instalação.</t>
  </si>
  <si>
    <t>IT 25.16 Conexões de Ferro Galvanizado</t>
  </si>
  <si>
    <t>Bucha redonda de ferro galvanizado, diâmetro de 50mm (2"), para o de 25mm (1").  Fornecimento e instalação.</t>
  </si>
  <si>
    <t xml:space="preserve">    32,07</t>
  </si>
  <si>
    <t>Curva longa de ferro galvanizado, diâmetro de 50mm (2").  Fornecimento e instalação.</t>
  </si>
  <si>
    <t xml:space="preserve">    34,77</t>
  </si>
  <si>
    <t>IT 25.18 Eletrocalha</t>
  </si>
  <si>
    <t>Eletrocalha perfurada, dobra "C", medindo (200x75)mm.  Fornecimento e instalação.</t>
  </si>
  <si>
    <t xml:space="preserve">   113,56</t>
  </si>
  <si>
    <t>Eletrocalha perfurada, dobra "C", medindo (500x75)mm.  Fornecimento e instalação.</t>
  </si>
  <si>
    <t>Eletrocalha perfurada U, medindo (100x100)mm, sem tampa.  Fornecimento.</t>
  </si>
  <si>
    <t xml:space="preserve">    41,68</t>
  </si>
  <si>
    <t>Eletrocalha perfurada U, medindo (300x150)mm, sem tampa.  Fornecimento.</t>
  </si>
  <si>
    <t xml:space="preserve">   124,76</t>
  </si>
  <si>
    <t>IT 25.20 Ponto de Luz</t>
  </si>
  <si>
    <t>Conjunto de embutir Pial Silentoque, fosforescente, com placa, 1 tecla paralela e 1 tomada universal redonda.  Fornecimento e instalação.</t>
  </si>
  <si>
    <t xml:space="preserve">    47,09</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</si>
  <si>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</si>
  <si>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 xml:space="preserve">   228,80</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</si>
  <si>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</si>
  <si>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 xml:space="preserve">   430,35</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</si>
  <si>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</si>
  <si>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 xml:space="preserve">   255,02</t>
  </si>
  <si>
    <t>Instalação de ponto de luz aparente, sobre madeira, compreendendo: fita isolante, plafonier, receptáculo, parafusos e buchas de nylon, 12m de fio paralelo de 2,5mm2.</t>
  </si>
  <si>
    <t xml:space="preserve">   133,53</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</si>
  <si>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</si>
  <si>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 xml:space="preserve">   457,34</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</si>
  <si>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</si>
  <si>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 xml:space="preserve">   583,23</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</si>
  <si>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</si>
  <si>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 xml:space="preserve">  1431,55</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</si>
  <si>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</si>
  <si>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 xml:space="preserve">   740,38</t>
  </si>
  <si>
    <t>Instalação de um conjunto de 5 pontos de luz com eletroduto de PVC rígido de 1/2", inclusive abertura e fechamento de rasgo em alvenaria.</t>
  </si>
  <si>
    <t xml:space="preserve">   693,03</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</si>
  <si>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</si>
  <si>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 xml:space="preserve">   702,24</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</si>
  <si>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</si>
  <si>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 xml:space="preserve">   830,06</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</si>
  <si>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</si>
  <si>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 xml:space="preserve">   770,86</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</si>
  <si>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</si>
  <si>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 xml:space="preserve">   977,04</t>
  </si>
  <si>
    <t>Instalação de ponto de campainha de alta potência, compreendendo: 5 varas de eletroduto de 3/4", 50m de fio # 1,5mm², botão e campainha sincronizada de 8".</t>
  </si>
  <si>
    <t xml:space="preserve">  1159,96</t>
  </si>
  <si>
    <t>Instalação de ponto de campainha tipo cigarra, compreendendo: 3 varas de eletroduto de 3/4", 20m de fio # 1,5mm², botão e cigarra.</t>
  </si>
  <si>
    <t xml:space="preserve">   224,25</t>
  </si>
  <si>
    <t>IT 25.22 Ponto de Força</t>
  </si>
  <si>
    <t>Instalação de ponto de força até 2 CV, equivalente a 2 varas de eletroduto pesado de 1/2", Apollo ou similar.</t>
  </si>
  <si>
    <t xml:space="preserve">   502,12</t>
  </si>
  <si>
    <t>Instalação de ponto de força até 2 CV, equivalente a 2 varas de eletroduto de PVC rígido de 1/2", 20m de fio de 2,5mm2, caixas e conexões.</t>
  </si>
  <si>
    <t xml:space="preserve">   455,44</t>
  </si>
  <si>
    <t>Instalação de ponto de força até 4 CV, equivalente a 2 varas de eletroduto pesado de 3/4" Apollo ou similar.</t>
  </si>
  <si>
    <t xml:space="preserve">   860,62</t>
  </si>
  <si>
    <t>Instalação de ponto de força até 5 CV, equivalente a 2 varas de eletroduto pesado de 3/4" Apollo, 20m de fio 4mm2, caixas e conexões.</t>
  </si>
  <si>
    <t xml:space="preserve">   665,27</t>
  </si>
  <si>
    <t>Instalação de ponto de força até 10 CV, equivalente a 2 varas de eletroduto pesado de 1" Apollo, 20m de fio 6mm2, caixas e conexões.</t>
  </si>
  <si>
    <t xml:space="preserve">   701,45</t>
  </si>
  <si>
    <t>Instalação de ponto de força até 15 CV, equivalente a 2 varas de eletroduto de PVC rígido de 1 1/2".</t>
  </si>
  <si>
    <t xml:space="preserve">   978,61</t>
  </si>
  <si>
    <t>IT 25.24 Ponto Telefônico</t>
  </si>
  <si>
    <t>Instalação de ponto de telefone, compreendendo: 3 varas de eletroduto de 3/4", conexões, caixas e guia de arame galvanizado nº 16.</t>
  </si>
  <si>
    <t xml:space="preserve">   170,77</t>
  </si>
  <si>
    <t>IT 25.26 Ponto de Tomada</t>
  </si>
  <si>
    <t>Instalação de ponto de tomada com 1 vara em eletroduto de PVC, rígido 3/4", 10,5m de diâmetro 2,5mm2, inclusive abertura e fechamento de rasgo de alvenaria.</t>
  </si>
  <si>
    <t xml:space="preserve">   155,44</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</si>
  <si>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</si>
  <si>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 xml:space="preserve">   224,12</t>
  </si>
  <si>
    <t>Instalação de ponto de tomada equivalente a 2 varas de eletroduto de PVC rígido de 3/4", 19m de fio 2,5mm2, 1caixa 4"X2", conexões e tomada de embutir com placa fosforescente, linha Silentoque, da Pial ou similar, inclusive abertura e fechamento de rasgo em alvenaria.</t>
  </si>
  <si>
    <t xml:space="preserve">   227,23</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</si>
  <si>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</si>
  <si>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 xml:space="preserve">   312,64</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</si>
  <si>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</si>
  <si>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 xml:space="preserve">   457,71</t>
  </si>
  <si>
    <t>Fornecimento e instalação de tomada fosforescente Universal, linha Silentoque, da Pial ou similar, externa, com placa.</t>
  </si>
  <si>
    <t>Instalação de tomada de embutir, referência 54322, 3P-20A, linha Silentoque, da Pial ou similar, com placa, inclusive fornecimento.</t>
  </si>
  <si>
    <t xml:space="preserve">    20,88</t>
  </si>
  <si>
    <t>Instalação para ponto de rede de computador equivalente a 2 varas de eletroduto de PVC rígido de 3/4", 6,5m de cabo para rede (KMP, 4 pares, 8 vias, categoria 5), conector RJ 45, inclusive abertura e fechamento de rasgo de alvenaria.</t>
  </si>
  <si>
    <t xml:space="preserve">   205,91</t>
  </si>
  <si>
    <t>Instalação de ponto de tomada de sobrepor, compreendendo: 12m de fio paralelo de 2,5mm2, bucha de nylon, parafusos e tomada de sobrepor.</t>
  </si>
  <si>
    <t xml:space="preserve">   131,34</t>
  </si>
  <si>
    <t>Fornecimento e instalação de tomada de piso simples 4"x2", 2 pinos mais terra (2p+t), universal, com corpo em alumínio fundido e tampa em latão polido (tipo unha), 25A/600V.</t>
  </si>
  <si>
    <t xml:space="preserve">    75,75</t>
  </si>
  <si>
    <t>Instalação de um conjunto de 3 tomadas equivalentes a 4 varas de eletroduto de PVC de 3/4", 25m de fio 2,5mm2, caixas, conexões e tomadas de embutir com placa fosforescente, linha Silentoque, da Pial ou similar, inclusive abertura e fechamento de rasgo em alvenaria.</t>
  </si>
  <si>
    <t xml:space="preserve">   424,96</t>
  </si>
  <si>
    <t>Instalação de um conjunto de 4 tomadas equivalentes a 5 varas de eletroduto de PVC de 3/4", 30m de fio 2,5mm2, caixas, conexões e tomadas de embutir com placa fosforescente, linha Silentoque, da Pial ou similar, inclusive abertura e fechamento de rasgo em alvenaria.</t>
  </si>
  <si>
    <t xml:space="preserve">   501,41</t>
  </si>
  <si>
    <t>Instalação de tomada trifásica para pino tipo faca de 20A/220V com 2 disjuntores de 30A montados em caixa de chapa de ferro estampada de (15x15)cm, inclusive abertura e fechamento do rasgo em alvenaria.</t>
  </si>
  <si>
    <t xml:space="preserve">   318,83</t>
  </si>
  <si>
    <t>Instalação de tomada tripolar Universal de embutir com placa 4"x2" em material termoplástico, 15A/250V, inclusive fornecimento, abertura e fechamento do rasgo em alvenaria.  Fornecimento.</t>
  </si>
  <si>
    <t xml:space="preserve">    39,58</t>
  </si>
  <si>
    <t>Plug, 3P20A-125/250V, referência 54341, linha Seis, Pial ou similar, preto.  Fornecimento e instalação.</t>
  </si>
  <si>
    <t>IT 25.28 Interruptores</t>
  </si>
  <si>
    <t>Instalação de interruptor de embutir com 1 seção, linha Silentoque, da Pial ou similar, com placa em material termoplástico  de 4"x2", inclusive fornecimento.</t>
  </si>
  <si>
    <t xml:space="preserve">    21,55</t>
  </si>
  <si>
    <t>Instalação de interruptor de embutir fosforescente, linha Silentoque, da Pial ou similar, com placa, 2 teclas paralelas, inclusive fornecimento.</t>
  </si>
  <si>
    <t xml:space="preserve">    33,01</t>
  </si>
  <si>
    <t>Instalação de interruptor de embutir fosforescente, linha Silentoque, da Pial ou similar, com placa, three way, inclusive fornecimento.</t>
  </si>
  <si>
    <t xml:space="preserve">    48,05</t>
  </si>
  <si>
    <t>Instalação de interruptor simples, referência 1100, 10A-250V, linha Silentoque, da Pial ou similar, com placa, inclusive fornecimento.</t>
  </si>
  <si>
    <t xml:space="preserve">    11,55</t>
  </si>
  <si>
    <t>Instalação de interruptor de sobrepor, compreendendo: 12m de fio paralelo de 2,5mm2, fita isolante, bucha de nylon, parafusos e interruptor de sobrepor.</t>
  </si>
  <si>
    <t xml:space="preserve">   145,22</t>
  </si>
  <si>
    <t>Instalação de 2 interruptores verticais em caixa estampada de 4"x4" com placa contendo 2 módulos verticais, inclusive fornecimento.</t>
  </si>
  <si>
    <t xml:space="preserve">   150,71</t>
  </si>
  <si>
    <t>Instalação de placa cega instalada em caixa de 4"x2", inclusive fornecimento.</t>
  </si>
  <si>
    <t xml:space="preserve">    16,23</t>
  </si>
  <si>
    <t>IT 25.32 Cabos com Isolamento Termoplástico, para Instalação Interna de Luz e Força - Tensão Nominal 450/750 Volts</t>
  </si>
  <si>
    <t>Cabo de cobre rígido, com isolamento termoplástico, compreendendo: preparo, corte e enfiação em eletrodutos em bitola de 1,5mm2 com tensão nominal de 450/750V.  Fornecimento e instalação.</t>
  </si>
  <si>
    <t xml:space="preserve">     3,75</t>
  </si>
  <si>
    <t>Cabo de cobre rígido, com isolamento termoplástico, compreendendo: preparo, corte e enfiação em eletrodutos em bitola de 2,5mm2 com tensão nominal de 450/750V.  Fornecimento e instalação.</t>
  </si>
  <si>
    <t xml:space="preserve">     4,43</t>
  </si>
  <si>
    <t>Cabo de cobre rígido, 750V, com isolamento termoplástico, compreendendo: preparo, corte e enfiação em eletrodutos em bitola de 4mm2.  Fornecimento e instalação.</t>
  </si>
  <si>
    <t xml:space="preserve">     5,93</t>
  </si>
  <si>
    <t>Cabo de cobre rígido, com isolamento termoplástico, compreendendo: preparo, corte e  enfiação em eletrodutos em bitola de 6mm2.  Fornecimento e instalação.</t>
  </si>
  <si>
    <t xml:space="preserve">     8,58</t>
  </si>
  <si>
    <t>Cabo de cobre rígido, com isolamento termoplástico, compreendendo: preparo, corte e enfiação em eletrodutos em bitola de 10mm2 com tensão nominal de 450/750V.  Fornecimento e instalação.</t>
  </si>
  <si>
    <t xml:space="preserve">    12,91</t>
  </si>
  <si>
    <t>Cabo de cobre rígido, com isolamento termoplástico, compreendendo: preparo, corte e enfiação em eletrodutos em bitola de 16mm2 com tensão nominal de 450/750V.  Fornecimento e instalação.</t>
  </si>
  <si>
    <t>Cabo de cobre rígido, com isolamento termoplástico, compreendendo: preparo, corte e enfiação em eletrodutos, na bitola de 25mm2.  Fornecimento e instalação.</t>
  </si>
  <si>
    <t xml:space="preserve">    33,67</t>
  </si>
  <si>
    <t>Cabo de cobre rígido, com isolamento termoplástico, compreendendo: preparo, corte e enfiação em eletrodutos em  bitola de 50mm2 com tensão nominal de 450/750V.  Fornecimento e instalação.</t>
  </si>
  <si>
    <t xml:space="preserve">    59,66</t>
  </si>
  <si>
    <t>Cabo de cobre rígido, com isolamento termoplástico, compreendendo: preparo, corte e enfiação em eletrodutos, na  bitola de 70mm2.  Fornecimento e instalação.</t>
  </si>
  <si>
    <t>Cabo de cobre flexível, 750V, seção de 3x1mm2, com condutores de cobre nu, coberto com camada isolante de PVC.  Fornecimento e instalação.</t>
  </si>
  <si>
    <t xml:space="preserve">     9,06</t>
  </si>
  <si>
    <t>IT 25.34 Cabos com Isolamento Termoplástico, para Instalação Interna/ Externa de Luz e Força - Tensão Nominal 600/1000 Volts</t>
  </si>
  <si>
    <t>Cabo de cobre rígido, com isolamento termoplástico, antichama, compreendendo: preparo, corte e enfiação em eletrodutos, 600/1000V, na bitola de 1,5mm2.  Fornecimento e instalação.</t>
  </si>
  <si>
    <t xml:space="preserve">     4,06</t>
  </si>
  <si>
    <t>Cabo de cobre rígido, com isolamento termoplástico, antichama, compreendendo: preparo, corte e enfiação em eletrodutos, 600/1000V, na bitola de 2,5mm2.  Fornecimento e instalação.</t>
  </si>
  <si>
    <t xml:space="preserve">     5,55</t>
  </si>
  <si>
    <t>Cabo de cobre rígido, com isolamento termoplástico, antichama, compreendendo: preparo, corte e enfiação em eletrodutos, 600/1000V,  na bitola de 10mm2.  Fornecimento e instalação.</t>
  </si>
  <si>
    <t xml:space="preserve">    14,16</t>
  </si>
  <si>
    <t>Cabo de cobre rígido, com isolamento termoplástico, antichama, compreendendo: preparo, corte e enfiação em eletrodutos, 600/1000V, na bitola de 16mm2.  Fornecimento e instalação.</t>
  </si>
  <si>
    <t xml:space="preserve">    19,57</t>
  </si>
  <si>
    <t>Cabo de cobre rígido, com isolamento termoplástico, antichama, compreendendo: preparo, corte e enfiação em eletrodutos, 1Kv, na bitola de 35mm2.  Fornecimento e instalação.</t>
  </si>
  <si>
    <t xml:space="preserve">    34,06</t>
  </si>
  <si>
    <t>Cabo de cobre rígido, com isolamento termoplástico, antichama, compreendendo: preparo, corte e enfiação em eletrodutos, 600/1000V, na bitola de 50mm2.  Fornecimento e instalação.</t>
  </si>
  <si>
    <t xml:space="preserve">    57,65</t>
  </si>
  <si>
    <t>Cabo de cobre rígido, com isolamento termoplástico, compreendendo: preparo, corte e enfiação em eletrodutos em bitola de 95mm2.  Fornecimento e instalação.</t>
  </si>
  <si>
    <t xml:space="preserve">   112,23</t>
  </si>
  <si>
    <t>Cabo de cobre rígido, com isolamento termoplástico, compreendendo: preparo, corte e enfiação em eletrodutos em bitola de 120mm2.  Fornecimento e instalação.</t>
  </si>
  <si>
    <t xml:space="preserve">   147,88</t>
  </si>
  <si>
    <t>Cabo de cobre rígido, com isolamento termoplástico, compreendendo: preparo, corte e enfiação em eletrodutos em bitola de 150mm2.  Fornecimento e instalação.</t>
  </si>
  <si>
    <t xml:space="preserve">   181,17</t>
  </si>
  <si>
    <t>Cabo de cobre rígido, com isolamento termoplástico, compreendendo: preparo, corte e enfiação em eletrodutos em bitola de 185mm2.  Fornecimento e instalação.</t>
  </si>
  <si>
    <t xml:space="preserve">   206,64</t>
  </si>
  <si>
    <t>Cabo de cobre rígido, com isolamento termoplástico, compreendendo: preparo, corte e enfiação em eletrodutos em bitola de 240mm2.  Fornecimento e instalação.</t>
  </si>
  <si>
    <t xml:space="preserve">   246,99</t>
  </si>
  <si>
    <t>Cabo de cobre rígido, com isolamento termoplástico, compreendendo: preparo, corte e enfiação em eletrodutos em bitola de 300mm2.  Fornecimento e instalação.</t>
  </si>
  <si>
    <t xml:space="preserve">   251,48</t>
  </si>
  <si>
    <t>Cabo de cobre rígido, seção de 3x25mm2, 0,6/1Kv, antichama, compreendendo preparo, corte e enfiação em eletrodutos, Sintenax ou similar.  Fornecimento e instalação.</t>
  </si>
  <si>
    <t xml:space="preserve">    64,00</t>
  </si>
  <si>
    <t>Cabo de cobre rígido, seção de 35mm2, 0,6/1Kv, isolado XLPE.  Fornecimento.</t>
  </si>
  <si>
    <t>Cabo de cobre rígido, 1Kv, com isolamento termoplástico, compreendendo: preparo, corte e enfiação em eletrodutos em bitola de 4mm2.  Fornecimento e instalação.</t>
  </si>
  <si>
    <t xml:space="preserve">     7,41</t>
  </si>
  <si>
    <t>Cabo de cobre rígido, 1Kv, PVC/70°C, 4mm2.  Fornecimento e instalação.</t>
  </si>
  <si>
    <t xml:space="preserve">     8,51</t>
  </si>
  <si>
    <t>Cabo de cobre rígido, 1Kv, PVC/70°C, 6mm2.  Fornecimento e instalação.</t>
  </si>
  <si>
    <t xml:space="preserve">    13,99</t>
  </si>
  <si>
    <t>Cabo de cobre rígido, isolado, antichama, unipolar, 10mm2, 1000V, referência Sintenax, Pirelli ou similar. Fornecimento e instalação.</t>
  </si>
  <si>
    <t xml:space="preserve">    13,92</t>
  </si>
  <si>
    <t>Cabo de cobre rígido, isolado, antichama, unipolar, 16mm2, 1000V, referência Sintenax, Pirelli ou similar. Fornecimento e instalação.</t>
  </si>
  <si>
    <t xml:space="preserve">    19,33</t>
  </si>
  <si>
    <t>Cabo de cobre rígido, 1Kv, PVC/70°C, 25mm2.  Fornecimento e instalação.</t>
  </si>
  <si>
    <t xml:space="preserve">    37,44</t>
  </si>
  <si>
    <t>Cabo de cobre rígido, isolado, antichama, unipolar, 50mm2, 1000V, referência Sintenax, Pirelli ou similar. Fornecimento e instalação.</t>
  </si>
  <si>
    <t xml:space="preserve">    57,33</t>
  </si>
  <si>
    <t>Cabo de cobre rígido, isolado, antichama, unipolar, 70mm2, 1000V, referência Sintenax, Pirelli ou similar. Fornecimento e instalação.</t>
  </si>
  <si>
    <t>Cabo de cobre rígido, isolado, antichama, unipolar, 95mm2, 1000V, referência Sintenax, Pirelli ou similar. Fornecimento e instalação.</t>
  </si>
  <si>
    <t>Cabo de cobre rígido, isolado, antichama, unipolar, 120mm2, 1000V, referência Sintenax, Pirelli ou similar. Fornecimento e instalação.</t>
  </si>
  <si>
    <t xml:space="preserve">   151,80</t>
  </si>
  <si>
    <t>Cabo de cobre rígido com isolamento Sintenax, classe 0,6/1Kv, seção de 150mm2.  Fornecimento e instalação.</t>
  </si>
  <si>
    <t>Cabo de cobre rígido com isolamento Sintenax, classe 0,6/1Kv, seção de 240mm2.  Fornecimento e instalação.</t>
  </si>
  <si>
    <t xml:space="preserve">   215,24</t>
  </si>
  <si>
    <t>IT 25.36 Cabos com Isolamento Termoplástico, para Instalação Interna de Luz e Força - Tensão Nominal 870/1500 Volts</t>
  </si>
  <si>
    <t>Cabo de cobre isolado EPR, unipolar, 50mm2, 8,7/15Kv, referência Epotrenax FX-3, Pirelli ou similar. Fornecimento e instalação.</t>
  </si>
  <si>
    <t xml:space="preserve">    52,81</t>
  </si>
  <si>
    <t>IT 25.38 Cabos e Fios Telefônicos</t>
  </si>
  <si>
    <t>Cabo telefônico de cobre recozido estanhado, tipo CI, uso interno, 0,40mm2, 10 pares, para instalações internas primárias.  Fornecimento e instalação.</t>
  </si>
  <si>
    <t xml:space="preserve">     9,46</t>
  </si>
  <si>
    <t>Cabo telefônico de cobre recozido estanhado, tipo CI, uso interno, 0,40mm2, 20 pares, para instalações internas primárias.  Fornecimento e instalação.</t>
  </si>
  <si>
    <t>Cabo telefônico de cobre estanhado, tipo CCI, sem blindagem, 0,50mm2, 2 pares, para instalações internas secundárias.  Fornecimento e instalação.</t>
  </si>
  <si>
    <t xml:space="preserve">     2,12</t>
  </si>
  <si>
    <t>Cabo telefônico de cobre estanhado, tipo CCI, sem blindagem, 0,50mm2, 4 pares, para instalações internas secundárias.  Fornecimento e instalação.</t>
  </si>
  <si>
    <t xml:space="preserve">     3,69</t>
  </si>
  <si>
    <t>Cabo telefônico de cobre estanhado, tipo CCI, sem blindagem, 0,50mm2, 6 pares, para instalações internas secundárias.  Fornecimento e instalação.</t>
  </si>
  <si>
    <t xml:space="preserve">     6,19</t>
  </si>
  <si>
    <t>Fio telefônico tipo FE, bitola de 1mm2, para instalações áreas.  Fornecimento e instalação.</t>
  </si>
  <si>
    <t xml:space="preserve">    60,57</t>
  </si>
  <si>
    <t>IT 25.40 Cabos de Cobre Nu</t>
  </si>
  <si>
    <t>Cabo de cobre nu, seção de 6mm2.  Fornecimento e instalação (1kg = 18,87 metros).</t>
  </si>
  <si>
    <t xml:space="preserve">    60,35</t>
  </si>
  <si>
    <t>Cabo de cobre nu, seção de 16mm2.  Fornecimento e instalação (1kg = 7,04 metros).</t>
  </si>
  <si>
    <t xml:space="preserve">    84,02</t>
  </si>
  <si>
    <t>Cabo de cobre nu, seção de 25mm2.  Fornecimento e instalação (1kg = 4,51 metros).</t>
  </si>
  <si>
    <t xml:space="preserve">    97,98</t>
  </si>
  <si>
    <t>Cabo de cobre nu, seção de 35mm2.  Fornecimento e instalação (1kg = 3,16 metros).</t>
  </si>
  <si>
    <t xml:space="preserve">    96,04</t>
  </si>
  <si>
    <t>Cabo de cobre nu, seção de 50mm2.  Fornecimento e instalação (1kg = 2,27 metros).</t>
  </si>
  <si>
    <t xml:space="preserve">    82,97</t>
  </si>
  <si>
    <t>IT 25.42 Fios com Isolamento Termoplástico, para Instalação Interna de Luz e Força - Tensão Nominal 450/750 Volts</t>
  </si>
  <si>
    <t>Fio de cobre rígido, com isolamento termoplástico, antichama, compreendendo: preparo, corte e enfiação em eletrodutos, na bitola de 1mm2.  Fornecimento e instalação.</t>
  </si>
  <si>
    <t xml:space="preserve">     2,55</t>
  </si>
  <si>
    <t>Fio de cobre rígido, com isolamento termoplástico, antichama, compreendendo: preparo, corte e enfiação em eletrodutos, na bitola de 1,5mm2.  Fornecimento e instalação.</t>
  </si>
  <si>
    <t xml:space="preserve">     3,27</t>
  </si>
  <si>
    <t>Fio de cobre rígido, com isolamento termoplástico, antichama, compreendendo: preparo, corte e enfiação em eletrodutos, na bitola de 2,5mm2.  Fornecimento e instalação.</t>
  </si>
  <si>
    <t xml:space="preserve">     4,07</t>
  </si>
  <si>
    <t>Fio de cobre rígido, com isolamento termoplástico, antichama, compreendendo: preparo, corte e enfiação em eletrodutos, na bitola de 4mm2.  Fornecimento e instalação.</t>
  </si>
  <si>
    <t xml:space="preserve">     5,99</t>
  </si>
  <si>
    <t>Fio de cobre rígido, com isolamento termoplástico, antichama, compreendendo: preparo, corte e enfiação em eletrodutos, na bitola de 6mm2.  Fornecimento e instalação.</t>
  </si>
  <si>
    <t xml:space="preserve">     8,65</t>
  </si>
  <si>
    <t>Fio de cobre rígido, com isolamento termoplástico, antichama, compreendendo: preparo, corte e enfiação em eletrodutos, na bitola de 10mm2.  Fornecimento e instalação.</t>
  </si>
  <si>
    <t xml:space="preserve">    13,18</t>
  </si>
  <si>
    <t>Fio de cobre flexível, paralelo, com isolamento termoplástico, 300V, na bitola de (2x1,5)mm2.  Fornecimento e instalação.</t>
  </si>
  <si>
    <t xml:space="preserve">     6,24</t>
  </si>
  <si>
    <t>Fio paralelo, com isolamento termoplástico, na bitola de (2x2,5)mm2.  Fornecimento e instalação.</t>
  </si>
  <si>
    <t xml:space="preserve">     6,84</t>
  </si>
  <si>
    <t>Fio de cobre flexível, paralelo, com isolamento termoplástico, 300V, na bitola de (2x4)mm2.  Fornecimento e instalação.</t>
  </si>
  <si>
    <t xml:space="preserve">     9,72</t>
  </si>
  <si>
    <t>IT 25.44 Fios de Cobre Nu</t>
  </si>
  <si>
    <t>Fio de cobre nu, na bitola de 1mm2.  Fornecimento e instalação.</t>
  </si>
  <si>
    <t xml:space="preserve">     1,76</t>
  </si>
  <si>
    <t>Fio de cobre nu, na bitola de 1,5mm2.  Fornecimento e instalação.</t>
  </si>
  <si>
    <t xml:space="preserve">     2,43</t>
  </si>
  <si>
    <t>Fio de cobre nu, na bitola de 2,5mm2.  Fornecimento e instalação.</t>
  </si>
  <si>
    <t xml:space="preserve">     2,99</t>
  </si>
  <si>
    <t>Fio de cobre nu, na bitola de 4mm2.  Fornecimento e instalação.</t>
  </si>
  <si>
    <t xml:space="preserve">     7,59</t>
  </si>
  <si>
    <t>Fio de cobre nu, na bitola de 6mm2.  Fornecimento e instalação.</t>
  </si>
  <si>
    <t xml:space="preserve">     8,23</t>
  </si>
  <si>
    <t>Fio de cobre nu, na bitola de 10mm2.  Fornecimento e instalação.</t>
  </si>
  <si>
    <t xml:space="preserve">    16,38</t>
  </si>
  <si>
    <t>Fio de cobre nu, na bitola de 16mm2.  Fornecimento e instalação.</t>
  </si>
  <si>
    <t xml:space="preserve">    24,78</t>
  </si>
  <si>
    <t>IT 25.46 Caixas de Passagem</t>
  </si>
  <si>
    <t>Caixa estampada de 2"x4", inclusive buchas e arruelas.  Fornecimento e instalação.</t>
  </si>
  <si>
    <t xml:space="preserve">    15,33</t>
  </si>
  <si>
    <t>Caixa estampada de 3"x3", inclusive buchas e arruelas.  Fornecimento e instalação.</t>
  </si>
  <si>
    <t xml:space="preserve">    14,45</t>
  </si>
  <si>
    <t>Caixa estampada de 4"x4", inclusive buchas e arruelas.  Fornecimento e instalação.</t>
  </si>
  <si>
    <t xml:space="preserve">    17,67</t>
  </si>
  <si>
    <t>Caixa de passagem em aço estampado, de 4"x2", exclusive abertura e fechamento do rasgo.  Fornecimento e instalação.</t>
  </si>
  <si>
    <t xml:space="preserve">     9,78</t>
  </si>
  <si>
    <t>Caixa de passagem em aço estampado, de 4"x4", exclusive abertura e fechamento do rasgo.  Fornecimento e instalação.</t>
  </si>
  <si>
    <t xml:space="preserve">    15,45</t>
  </si>
  <si>
    <t>Caixa de passagem em chapa com tampa aparafusada de (20x20x10)cm.  Fornecimento e instalação.</t>
  </si>
  <si>
    <t xml:space="preserve">   108,81</t>
  </si>
  <si>
    <t>Caixa de passagem para telefone, conforme especificação da Telebrás, nas dimensões (20x20x12)cm.  Fornecimento e instalação.</t>
  </si>
  <si>
    <t xml:space="preserve">   108,75</t>
  </si>
  <si>
    <t>Caixa de passagem para telefone, conforme especificação da Telebrás, nas dimensões (40x40x12)cm.  Fornecimento e instalação.</t>
  </si>
  <si>
    <t xml:space="preserve">   281,28</t>
  </si>
  <si>
    <t>Caixa de passagem para telefone, conforme especificação da Telebrás, nas dimensões (60x60x12)cm.  Fornecimento e instalação.</t>
  </si>
  <si>
    <t xml:space="preserve">   270,64</t>
  </si>
  <si>
    <t>Caixa de passagem para telefone, conforme especificação da Telebrás, nas dimensões (80x80x12)cm.  Fornecimento e instalação.</t>
  </si>
  <si>
    <t xml:space="preserve">   773,81</t>
  </si>
  <si>
    <t>Caixa de passagem para telefone, conforme especificação da Telebrás, nas dimensões (120x120x12)cm.  Fornecimento e instalação.</t>
  </si>
  <si>
    <t xml:space="preserve">  1086,90</t>
  </si>
  <si>
    <t>Caixa de passagem para telefone, conforme especificação da Telebrás, nas dimensões (150x150x12)cm.  Fornecimento e instalação.</t>
  </si>
  <si>
    <t xml:space="preserve">  1495,00</t>
  </si>
  <si>
    <t>Caixa de passagem em alvenaria, dimensões de (60x60x60)cm, com tampão de ferro.  Construção.</t>
  </si>
  <si>
    <t xml:space="preserve">   492,15</t>
  </si>
  <si>
    <t>Caixa de passagem em alvenaria, dimensões de (80x80x80)cm, com tampão de ferro. Construção.</t>
  </si>
  <si>
    <t xml:space="preserve">   571,34</t>
  </si>
  <si>
    <t>Reparo em caixa de passagem de energia elétrica de alvenaria de (60x60)cm, com troca de tampa de concreto, com espessuras de 6cm.</t>
  </si>
  <si>
    <t xml:space="preserve">   151,93</t>
  </si>
  <si>
    <t>Caixa de ligação de alumínio silício, tipo Condulete ou similar, no formato B com diâmetro de 1", fornecimento e instalação.</t>
  </si>
  <si>
    <t xml:space="preserve">    19,20</t>
  </si>
  <si>
    <t>Caixa de ligação de alumínio silício, tipo Condulete ou similar, no formato C com diâmetro de 1", fornecimento e instalação.</t>
  </si>
  <si>
    <t>Caixa de ligação de alumínio silício, tipo Condulete ou similar, no formato E com diâmetro de 1",fornecimento e instalação.</t>
  </si>
  <si>
    <t>Caixa de ligação de alumínio silício, tipo Condulete ou similar, no formato LB com diâmetro de 1", fornecimento e instalação.</t>
  </si>
  <si>
    <t>Caixa de ligação de alumínio silício, tipo Condulete ou similar, no formato LL com diâmetro de 1", fornecimento e instalação.</t>
  </si>
  <si>
    <t xml:space="preserve">    22,08</t>
  </si>
  <si>
    <t>Caixa de ligação de alumínio silício, tipo Condulete ou similar, no formato T com diâmetro de 1", fornecimento e instalação.</t>
  </si>
  <si>
    <t xml:space="preserve">    24,92</t>
  </si>
  <si>
    <t>Caixa de ligação de alumínio silício, tipo Condulets ou similar, no formato X com diâmetro de 1",fornecimento e instalação.</t>
  </si>
  <si>
    <t xml:space="preserve">    31,33</t>
  </si>
  <si>
    <t>IT 25.48 Centros e Quadros de Distribuição</t>
  </si>
  <si>
    <t>Quadro de distribuição de energia para disjuntores termo-magnéticos unipolares, de embutir, com porta e barramento neutro, para instalação de até 3 disjuntores, sem dispositivo para chave geral.  Fornecimento e instalação.</t>
  </si>
  <si>
    <t xml:space="preserve">   110,07</t>
  </si>
  <si>
    <t>Centro de distribuição da Dutoplast ou similar, modelo externo, com previsão para instalação de 6 disjuntores.  Fornecimento e instalação.</t>
  </si>
  <si>
    <t xml:space="preserve">   122,70</t>
  </si>
  <si>
    <t>Quadro de distribuição de energia para disjuntores termo-magnéticos unipolares, de embutir, com porta, para instalação de até 6 disjuntores, sem dispositivo para chave geral.  Fornecimento e instalação.</t>
  </si>
  <si>
    <t xml:space="preserve">   123,33</t>
  </si>
  <si>
    <t>Quadro de distribuição de energia, para disjuntores termo-magnéticos unipolares, de embutir, com porta e barramento neutro, para instalação de até 12 disjuntores, sem dispositivo para chave geral.  Fornecimento e instalação.</t>
  </si>
  <si>
    <t xml:space="preserve">   207,65</t>
  </si>
  <si>
    <t>Quadro de distribuição de energia, trifásico, para 12 circuitos.  Fornecimento e instalação.</t>
  </si>
  <si>
    <t xml:space="preserve">   604,15</t>
  </si>
  <si>
    <t>Quadro de distribuição de energia, para disjuntores termo-magnéticos unipolares, de embutir, com porta e barramento neutro e trifásicos, para instalação de até 18 disjuntores, com dispositivo para chave geral.  Fornecimento e instalação.</t>
  </si>
  <si>
    <t xml:space="preserve">   224,06</t>
  </si>
  <si>
    <t>Quadro de distribuição de energia para disjuntores termo-magnéticos unipolares, de embutir, com porta e barramento neutro e trifásico, para instalação de até 24 disjuntores, com dispositivo para chave geral.  Fornecimento e instalação.</t>
  </si>
  <si>
    <t xml:space="preserve">   278,96</t>
  </si>
  <si>
    <t>Quadro de distribuição de energia para disjuntores termo-magnéticos unipolares, de embutir, com porta e barramento neutro e trifásico, para instalação de até 32 disjuntores, com dispositivo para chave geral.  Fornecimento e instalação.</t>
  </si>
  <si>
    <t xml:space="preserve">   364,51</t>
  </si>
  <si>
    <t>Quadro de distribuição de energia para disjuntores termo-magnéticos unipolares, de embutir, com porta e barramento neutro e trifásico, para instalação de até 40 disjuntores, com dispositivo para chave geral.  Fornecimento e instalação.</t>
  </si>
  <si>
    <t>Quadro de distribuição de energia para disjuntores termo-magnéticos unipolares, de embutir, com porta e barramento neutro e trifásico, para instalação de até 50 disjuntores, com dispositivo para chave geral.  Fornecimento e instalação.</t>
  </si>
  <si>
    <t xml:space="preserve">  2528,06</t>
  </si>
  <si>
    <t>Base de armário Ardsal 10/14.  Fornecimento.</t>
  </si>
  <si>
    <t xml:space="preserve">  1529,75</t>
  </si>
  <si>
    <t>Quadro monobloco em chapa de aço com 1,5mm de espessura, medindo (1200x600x300)mm, referência EE-362 ou similar.  Fornecimento e instalação.</t>
  </si>
  <si>
    <t xml:space="preserve">  1646,86</t>
  </si>
  <si>
    <t>Quadro de partida e comando para grupo gerador fixo existente com potência de 145Kva.  Fornecimento e instalação</t>
  </si>
  <si>
    <t xml:space="preserve"> 15246,04</t>
  </si>
  <si>
    <t>IT 25.50 Disjuntores</t>
  </si>
  <si>
    <t>Disjuntor, unipolar, do tipo Quicklag de 10A a 30A.  Fornecimento e instalação.</t>
  </si>
  <si>
    <t xml:space="preserve">    22,88</t>
  </si>
  <si>
    <t>Disjuntor, unipolar, do tipo Quicklag de 35A.  Fornecimento e instalação.</t>
  </si>
  <si>
    <t xml:space="preserve">    40,34</t>
  </si>
  <si>
    <t>Disjuntor termomagnético em caixa moldada, unipolar de 70A.  Fornecimento e instalação.</t>
  </si>
  <si>
    <t xml:space="preserve">   106,78</t>
  </si>
  <si>
    <t>Disjuntor, tripolar, tipo C, de 10A a 50A, Eletromar ou similar.  Fornecimento e instalação.</t>
  </si>
  <si>
    <t xml:space="preserve">   142,84</t>
  </si>
  <si>
    <t>Disjuntor, tripolar de 40A.  Fornecimento e instalação.</t>
  </si>
  <si>
    <t xml:space="preserve">    99,50</t>
  </si>
  <si>
    <t>Disjuntor, tripolar de 50A.  Fornecimento e instalação.</t>
  </si>
  <si>
    <t xml:space="preserve">   102,96</t>
  </si>
  <si>
    <t>Disjuntor, tripolar, tipo C, de 60A a 100A, Eletromar ou similar.  Fornecimento e instalação.</t>
  </si>
  <si>
    <t>Disjuntor, tripolar de 125A.  Fornecimento e instalação.</t>
  </si>
  <si>
    <t xml:space="preserve">   744,64</t>
  </si>
  <si>
    <t>Disjuntor, tripolar, tipo DA, 250A a 400A, Eletromar ou similar.  Fornecimento e instalação.</t>
  </si>
  <si>
    <t xml:space="preserve">  2434,39</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</si>
  <si>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</si>
  <si>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 xml:space="preserve"> 54034,52</t>
  </si>
  <si>
    <t>Disjuntor termomagnético, tripolar de 200A, 25KA, referência XE225NC, Terasaki ou similar.  Fornecimento e instalação.</t>
  </si>
  <si>
    <t xml:space="preserve">   633,70</t>
  </si>
  <si>
    <t>Disjuntor termomagnético, tripolar de 100A, 35/50KA, referência XS100NS, Terasaki ou similar.  Fornecimento e instalação.</t>
  </si>
  <si>
    <t xml:space="preserve">   585,34</t>
  </si>
  <si>
    <t>Disjuntor termomagnético, tripolar de 125A, 35/50KA, referência XS225NS, Terasaki ou similar.  Fornecimento e instalação.</t>
  </si>
  <si>
    <t>Disjuntor termomagnético, tripolar de 225A, 35/50KA, referência XS225NS, Terasaki ou similar.  Fornecimento e instalação.</t>
  </si>
  <si>
    <t xml:space="preserve">  1041,40</t>
  </si>
  <si>
    <t>Disjuntor termomagnético, tripolar de 400A, 35KA, referência XE600NS, Terasaki ou similar.  Fornecimento e instalação.</t>
  </si>
  <si>
    <t xml:space="preserve">  3850,32</t>
  </si>
  <si>
    <t>Disjuntor de volume reduzido de óleo tripolar, classe 15Kv, corrente nominal de 800A/500MVA, com os acessórios: carregador de mola motorizado, relés de abertura e fechamento, bloqueio mecânico Kirk.  Fornecimento e instalação.</t>
  </si>
  <si>
    <t xml:space="preserve"> 65122,36</t>
  </si>
  <si>
    <t>IT 25.52 Chaves</t>
  </si>
  <si>
    <t>Chave blindada, tripolar de 250V de 100A, Continental ou similar.  Fornecimento e instalação.</t>
  </si>
  <si>
    <t xml:space="preserve">  1041,60</t>
  </si>
  <si>
    <t>Chave blindada, tripolar de 250V de 200A, Continental ou similar.  Fornecimento e instalação.</t>
  </si>
  <si>
    <t xml:space="preserve">   403,28</t>
  </si>
  <si>
    <t>Chave blindada, tripolar de 250V de 400A, Continental ou similar.  Fornecimento e instalação.</t>
  </si>
  <si>
    <t xml:space="preserve">  1098,28</t>
  </si>
  <si>
    <t>Chave comutadora de 250A modelo 3Kw 1- 314, Siemens ou similar.  Fornecimento e instalação.</t>
  </si>
  <si>
    <t xml:space="preserve">  4090,87</t>
  </si>
  <si>
    <t>Chave comutadora de 630A modelo 3Kw 1- 627, Siemens ou similar.  Fornecimento e instalação.</t>
  </si>
  <si>
    <t xml:space="preserve">  7487,80</t>
  </si>
  <si>
    <t>Chave comutadora com botão XB2 BD21 ou similar.  Fornecimento e instalação.</t>
  </si>
  <si>
    <t xml:space="preserve">   180,91</t>
  </si>
  <si>
    <t>Chave Pacco interruptora referência P63 1/3hs CN 63A.  Fornecimento e instalação.</t>
  </si>
  <si>
    <t xml:space="preserve">   554,38</t>
  </si>
  <si>
    <t>Chave Pacco interruptora referência P100 1/3hs CN 100A.  Fornecimento e instalação.</t>
  </si>
  <si>
    <t xml:space="preserve">   843,67</t>
  </si>
  <si>
    <t>Chave faca, base ardósia, 250V, com porta fusíveis, tripolar de 30A .  Fornecimento e instalação.</t>
  </si>
  <si>
    <t xml:space="preserve">    53,07</t>
  </si>
  <si>
    <t>Chave faca blindada, completa, 80A, modelo 3NP4, da Siemens ou similar.  Fornecimento e instalação.</t>
  </si>
  <si>
    <t xml:space="preserve">   231,23</t>
  </si>
  <si>
    <t>Chave faca, base ardósia, 250V, com porta fusíveis, tripolar de 100A.  Fornecimento e instalação.</t>
  </si>
  <si>
    <t xml:space="preserve">   110,53</t>
  </si>
  <si>
    <t>Chave faca, base ardósia, 250V, com porta fusíveis, tripolar de 400A.  Fornecimento e instalação.</t>
  </si>
  <si>
    <t xml:space="preserve">  1002,76</t>
  </si>
  <si>
    <t>Chave blindada tripolar, SCHAK de 400A ou similar.  Fornecimento e instalação.</t>
  </si>
  <si>
    <t xml:space="preserve">  1102,86</t>
  </si>
  <si>
    <t>Chave tipo faca aberta, reforçada de reversão, base de mármore 250V, bipolar, de 30A.  Fornecimento e instalação.</t>
  </si>
  <si>
    <t xml:space="preserve">   161,22</t>
  </si>
  <si>
    <t>Chave tipo faca aberta, reforçada de reversão, base de mármore 250V, bipolar de 60A.  Fornecimento e instalação.</t>
  </si>
  <si>
    <t xml:space="preserve">    49,86</t>
  </si>
  <si>
    <t>Chave tipo faca aberta, reforçada de reversão, base de mármore 250V, tripolar de 60A.  Fornecimento e instalação.</t>
  </si>
  <si>
    <t xml:space="preserve">    68,60</t>
  </si>
  <si>
    <t>Chave guarda motor, trifásica, até 3CV, 220V, compreendendo chave magnética SA-10 com relé térmico e botoeira liga/desliga, Eletromar ou similar.  Fornecimento e instalação.</t>
  </si>
  <si>
    <t xml:space="preserve">   303,02</t>
  </si>
  <si>
    <t>Chave guarda motor, trifásica, até 5CV, 220V, compreendendo chave magnético SA-16 com relé térmico e botoeira liga/desliga, Eletromar ou similar.  Fornecimento e instalação.</t>
  </si>
  <si>
    <t xml:space="preserve">   765,70</t>
  </si>
  <si>
    <t>Chave guarda motor, trifásica, até 7,5/10CV, 220V, compreendendo chave magnética SA-32 com  relé térmico e botoeira liga/desliga, Eletromar ou similar.  Fornecimento e instalação.</t>
  </si>
  <si>
    <t xml:space="preserve">   162,08</t>
  </si>
  <si>
    <t>Chave bóia, automática, de mercúrio, unipolar.  Fornecimento e instalação.</t>
  </si>
  <si>
    <t xml:space="preserve">   306,40</t>
  </si>
  <si>
    <t>IT 25.54 Fusíveis</t>
  </si>
  <si>
    <t>Fusível cartucho de 15A a 30A, 250V.  Fornecimento e instalação.</t>
  </si>
  <si>
    <t>Fusível cartucho de 35A a 60A, 250V.  Fornecimento e instalação.</t>
  </si>
  <si>
    <t xml:space="preserve">    19,60</t>
  </si>
  <si>
    <t>Fuzível Diazed, de 2A, com base, tampa, anel e parafuso de ajuste, Siemens ou similar.  Fornecimento e instalação.</t>
  </si>
  <si>
    <t xml:space="preserve">    32,24</t>
  </si>
  <si>
    <t>Fuzível Diazed, de 10A, com base, tampa, anel e parafuso de ajuste, Siemens ou similar.  Fornecimento e instalação.</t>
  </si>
  <si>
    <t>Fuzível Diazed, de 16A, com base, tampa, anel e parafuso de ajuste, Siemens ou similar.  Fornecimento e instalação.</t>
  </si>
  <si>
    <t>Fuzível Diazed, de 30A, com base, tampa, anel e parafuso de ajuste,  Siemens ou similar.  Fornecimento e instalação.</t>
  </si>
  <si>
    <t xml:space="preserve">    99,99</t>
  </si>
  <si>
    <t>Fuzível Diazed, de 63A, com base, tampa, anel e parafuso de ajuste, Siemens ou similar.  Fornecimento e instalação.</t>
  </si>
  <si>
    <t xml:space="preserve">    37,72</t>
  </si>
  <si>
    <t>Fuzível Diazed, de 100A, com base, tampa, anel e parafuso de ajuste, Siemens ou similar.  Fornecimento e instalação.</t>
  </si>
  <si>
    <t xml:space="preserve">    31,64</t>
  </si>
  <si>
    <t>Fusível NH, tamanho 00, corrente nominal de 80A.  Fornecimento e instalação.</t>
  </si>
  <si>
    <t>Fusíveis NH, tamanho 1, corrente nominal de 36 à 200A , 500V.  Fornecimento e instalação.</t>
  </si>
  <si>
    <t xml:space="preserve">    50,03</t>
  </si>
  <si>
    <t>Fusíveis NH, tamanho 1, corrente nominal de 224 à 250A , 500V.  Fornecimento e instalação.</t>
  </si>
  <si>
    <t>IT 25.56 Capacitores</t>
  </si>
  <si>
    <t>Capacitor trifásico de 10Kv, 220V, 60Hz.  Fornecimento e instalação.</t>
  </si>
  <si>
    <t xml:space="preserve">  2948,66</t>
  </si>
  <si>
    <t>Capacitor trifásico de 15Kv, 220V, 60Hz.  Fornecimento e instalação.</t>
  </si>
  <si>
    <t xml:space="preserve">  3172,78</t>
  </si>
  <si>
    <t>IT 25.58 Contactores</t>
  </si>
  <si>
    <t>Contactor magnético, com bobina de 220V/60Hz, modelo 3TB-40, Siemens ou similar.  Fornecimento e instalação.</t>
  </si>
  <si>
    <t xml:space="preserve">   222,14</t>
  </si>
  <si>
    <t>Contactor magnético, com bobina de 220V/60Hz, modelo 3TB-43, Siemens ou similar.  Fornecimento e instalação.</t>
  </si>
  <si>
    <t xml:space="preserve">   299,14</t>
  </si>
  <si>
    <t>Contactor magnético, com bobina de 32A, 220V/60Hz, modelo 3TB-44, Siemens ou similar.  Fornecimento e instalação.</t>
  </si>
  <si>
    <t xml:space="preserve">   459,14</t>
  </si>
  <si>
    <t>Contactor magnético, com bobina de 220V/60Hz, modelo 3TB-46, Siemens ou similar.  Fornecimento e instalação.</t>
  </si>
  <si>
    <t xml:space="preserve">   782,14</t>
  </si>
  <si>
    <t>Contactor magnético, com bobina de 63A, 220V/60Hz, modelo 3TB-47, Siemens ou similar.  Fornecimento e instalação.</t>
  </si>
  <si>
    <t xml:space="preserve">  1158,14</t>
  </si>
  <si>
    <t>Contactor magnético, com bobina de 220V/60Hz, modelo 3TB-48, Siemens ou similar.  Fornecimento e instalação.</t>
  </si>
  <si>
    <t xml:space="preserve">  1224,14</t>
  </si>
  <si>
    <t>Contactor magnético, com bobina de 220V/60Hz, modelo 3RT10 17-1AN11, Siemens ou similar.  Fornecimento e instalação.</t>
  </si>
  <si>
    <t xml:space="preserve">   398,48</t>
  </si>
  <si>
    <t>Contactor magnético, com bobina de 220V/60Hz, modelo 3RT10 25-1AN10, Siemens ou similar.  Fornecimento e instalação.</t>
  </si>
  <si>
    <t xml:space="preserve">   302,39</t>
  </si>
  <si>
    <t>Contactor magnético, com bobina de 110A, 220V/60Hz, modelo 3TB-50, Siemens ou similar.  Fornecimento e instalação.</t>
  </si>
  <si>
    <t xml:space="preserve">  2578,74</t>
  </si>
  <si>
    <t>Contactor magnético, com bobina de 220V/60Hz, modelo LC1 D-0910 ou similar.  Fornecimento e instalação.</t>
  </si>
  <si>
    <t xml:space="preserve">   279,91</t>
  </si>
  <si>
    <t>Contactor magnético, com bobina de 220V/60Hz, modelo LC1 D-2510 ou similar.  Fornecimento e instalação.</t>
  </si>
  <si>
    <t xml:space="preserve">   420,91</t>
  </si>
  <si>
    <t>Contactor magnético, com bobina de 220V/60Hz, modelo LC1 D-5011 ou similar.  Fornecimento e instalação.</t>
  </si>
  <si>
    <t xml:space="preserve">  1035,79</t>
  </si>
  <si>
    <t>Contactor magnético, com bobina de 220V/60Hz, modelo LC1 D-4011 ou similar.  Fornecimento e instalação.</t>
  </si>
  <si>
    <t xml:space="preserve">   944,91</t>
  </si>
  <si>
    <t>Contactor magnético, com bobina de 220V/60Hz, modelo CA2 DN40 ou similar.  Fornecimento e instalação.</t>
  </si>
  <si>
    <t xml:space="preserve">   589,98</t>
  </si>
  <si>
    <t>Contactor magnético, modelo E-111 Rafix, Siemens ou similar.  Fornecimento e instalação.</t>
  </si>
  <si>
    <t xml:space="preserve">    64,57</t>
  </si>
  <si>
    <t>IT 25.60 Conectores e Terminais</t>
  </si>
  <si>
    <t>Conector de parafusos fendido KS-17, Burndy ou similar.  Fornecimento e instalação.</t>
  </si>
  <si>
    <t xml:space="preserve">    11,67</t>
  </si>
  <si>
    <t>Terminal mecânico de cabo de 16mm2.  Fornecimento e instalação.</t>
  </si>
  <si>
    <t xml:space="preserve">     3,68</t>
  </si>
  <si>
    <t>Terminal mecânico de cabo de 25mm2.  Fornecimento e instalação.</t>
  </si>
  <si>
    <t>Terminal mecânico de cabo de 150mm2.  Fornecimento e instalação.</t>
  </si>
  <si>
    <t>Terminal mecânico de cabo de 240mm2.  Fornecimento e instalação.</t>
  </si>
  <si>
    <t>Terminal mecânico de cabo de 500mm2.  Fornecimento e instalação.</t>
  </si>
  <si>
    <t xml:space="preserve">    82,07</t>
  </si>
  <si>
    <t>IT 25.62 Reatores</t>
  </si>
  <si>
    <t>Reator de partida convencional 220V/60Hz,  para lâmpada PLC 18W.  Fornecimento.</t>
  </si>
  <si>
    <t xml:space="preserve">    15,19</t>
  </si>
  <si>
    <t>Reator simples, partida convencional 220V/60Hz, baixo fator de potência,  para lâmpada fluorescente (PL) compacta de 26W.  Fornecimento.</t>
  </si>
  <si>
    <t xml:space="preserve">    11,62</t>
  </si>
  <si>
    <t>Reator de partida convencional, fator de potência natural, para lâmpada fluorescente de 1x40W.  Fornecimento e instalação.</t>
  </si>
  <si>
    <t xml:space="preserve">    15,94</t>
  </si>
  <si>
    <t>Reator para lâmpadas fluorescentes de 2x20W, partida rápida.  Fornecimento e instalação.</t>
  </si>
  <si>
    <t xml:space="preserve">    39,93</t>
  </si>
  <si>
    <t>Reator para lâmpada fluorescente de 1x40W, partida rápida.  Fornecimento e instalação.</t>
  </si>
  <si>
    <t xml:space="preserve">    14,94</t>
  </si>
  <si>
    <t>Reator para lâmpadas fluorescentes de 2x40W, partida rápida.  Fornecimento e instalação.</t>
  </si>
  <si>
    <t xml:space="preserve">    47,40</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</si>
  <si>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</si>
  <si>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</si>
  <si>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 xml:space="preserve">    55,15</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</si>
  <si>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</si>
  <si>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 xml:space="preserve">    42,90</t>
  </si>
  <si>
    <t>Reator para lâmpada a vapor metálico de 150W, tensão 220V, fator de potência mínimo 0,88, com ignitor e capacitor incorporados, perda máxima igual a 10% do conjunto, vida útil mínima de 20.000h,  Osram RQI 150 Ig 400 ou similar.  Fornecimento e instalação.</t>
  </si>
  <si>
    <t xml:space="preserve">   106,87</t>
  </si>
  <si>
    <t>Reator fabricado com chapa de aço protegida por uma camada anticorrosiva e acabamento em esmalte, tendo ignitor incorporado para funcionar em 60Hz e 220V em rede, para acendimento de lâmpada multi vapor metálico de 70W.  Fornecimento e instalação.</t>
  </si>
  <si>
    <t xml:space="preserve">   153,49</t>
  </si>
  <si>
    <t>IT 25.64 Relés</t>
  </si>
  <si>
    <t>Relé térmico de 2,5 A a 4 A, modelo 30U 5000, Siemens ou similar.  Fornecimento e instalação.</t>
  </si>
  <si>
    <t xml:space="preserve">   152,72</t>
  </si>
  <si>
    <t>Relé bimetálico de 25 A a 36 A, modelo 3UA 54, Siemens ou similar.  Fornecimento e instalação.</t>
  </si>
  <si>
    <t xml:space="preserve">   186,83</t>
  </si>
  <si>
    <t>Relé bimetálico de 90 A a 120 A, modelo 3UA 62, Siemens ou similar.  Fornecimento e instalação.</t>
  </si>
  <si>
    <t xml:space="preserve">  4623,08</t>
  </si>
  <si>
    <t>Relé térmico de 4 A a 6 A, modelo LR1 D12316 ou similar.  Fornecimento e instalação.</t>
  </si>
  <si>
    <t>Relé térmico de 4 A a 6 A, modelo 3UA 50 ou similar.  Fornecimento e instalação.</t>
  </si>
  <si>
    <t xml:space="preserve">   151,59</t>
  </si>
  <si>
    <t>Relé térmico de 10 A a 15 A.  Fornecimento e instalação.</t>
  </si>
  <si>
    <t xml:space="preserve">   218,54</t>
  </si>
  <si>
    <t>Relé térmico de 16 A a 25 A.  Fornecimento e instalação.</t>
  </si>
  <si>
    <t xml:space="preserve">   352,08</t>
  </si>
  <si>
    <t>Relé térmico de 38 A a 50 A, modelo LR1 06 3357 ou similar.  Fornecimento e instalação.</t>
  </si>
  <si>
    <t xml:space="preserve">   338,27</t>
  </si>
  <si>
    <t>Relé de falta de fase, 220V/60Hz.  Fornecimento e instalação.</t>
  </si>
  <si>
    <t xml:space="preserve">   316,66</t>
  </si>
  <si>
    <t>Relé de tempo, modelo 7PU 60, Siemens ou similar.  Fornecimento e instalação.</t>
  </si>
  <si>
    <t xml:space="preserve">   198,58</t>
  </si>
  <si>
    <t>IT 25.66 Subestações, Entradas de Energia e Cubículos de Medição</t>
  </si>
  <si>
    <t>Fornecimento e instalação de armação secundária ou Rex, para 3 linhas, completa.</t>
  </si>
  <si>
    <t xml:space="preserve">   255,77</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</si>
  <si>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</si>
  <si>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 xml:space="preserve"> 14322,86</t>
  </si>
  <si>
    <t>Cubículo de medição, padrão LIGHT, para alta tensão.  Fornecimento e instalação.</t>
  </si>
  <si>
    <t xml:space="preserve">  3196,09</t>
  </si>
  <si>
    <t>Cubículo tipo Metal-Clad, 17,5Kva, 2500A, referência versão 1 ABB-SACE.  Fornecimento e instalação.</t>
  </si>
  <si>
    <t>109038,08</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</si>
  <si>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</si>
  <si>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 xml:space="preserve"> 12606,71</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</si>
  <si>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</si>
  <si>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 xml:space="preserve"> 43396,81</t>
  </si>
  <si>
    <t>IT 25.68 Seccionadores</t>
  </si>
  <si>
    <t>Seccionador tripolar, acionamento simultâneo, comando por punho, 15Kv-400A.  Fornecimento e instalação.</t>
  </si>
  <si>
    <t xml:space="preserve">  1816,36</t>
  </si>
  <si>
    <t>Seccionador tripolar, com fusíveis, acionamento simultâneo, comando por punho, 15Kv-400A.  Fornecimento e instalação.</t>
  </si>
  <si>
    <t xml:space="preserve">  2565,64</t>
  </si>
  <si>
    <t>Seccionador tripolar, com fusíveis, acionamento simultâneo, comando por vara de manobra, 15Kv-400A.  Fornecimento e instalação.</t>
  </si>
  <si>
    <t xml:space="preserve">  2063,56</t>
  </si>
  <si>
    <t>Seccionador tripolar, acionamento simultâneo, comando por vara de manobra, 15Kv-400A.  Fornecimento e instalação.</t>
  </si>
  <si>
    <t xml:space="preserve">  1561,49</t>
  </si>
  <si>
    <t>Chave seccionada, tripolar, abertura sem carga, comando manual em grupo, instalação abrigada, com chave de bloqueio mecânico tipo kirk, 400A/17,5Kv, referência NTL2-17,5, ABB-SACE ou similar.  Fornecimento e instalação.</t>
  </si>
  <si>
    <t xml:space="preserve">  2620,70</t>
  </si>
  <si>
    <t>Chave seccionada, tripolar, abertura com carga, comando manual em grupo, instalação abrigada, com chave de bloqueio mecânico tipo kirk, 630A/17,5Kv e porta fusíveis HH, referência NAL-17,5, ABB-SACE ou similar.  Fornecimento e instalação.</t>
  </si>
  <si>
    <t xml:space="preserve">  7076,10</t>
  </si>
  <si>
    <t>IT 25.70 Sistema de Proteção de Descargas  Atmosférica, Aterramento e Proteção</t>
  </si>
  <si>
    <t>Fonte de Emergência, No Break, trifásico, potência de 50Kva, on-line, tensão de entrada e saída de 220V, banco de baterias seladas em gabinete para autonomia à plena carga de 10 a 25 minutos, modelo série 300, Liebert ou similar.  Fornecimento.</t>
  </si>
  <si>
    <t>153000,00</t>
  </si>
  <si>
    <t>Haste para aterramento, de cobre, de 5/8", com 3m de comprimento.  Fornecimento e instalação.</t>
  </si>
  <si>
    <t xml:space="preserve">   205,37</t>
  </si>
  <si>
    <t>Haste para aterramento, tipo Copperweld, de 5/8" (16mm), com 2,40m de comprimento, referência PK-065, Paraklin ou similar.  Fornecimento e instalação.</t>
  </si>
  <si>
    <t xml:space="preserve">   258,04</t>
  </si>
  <si>
    <t>Pára-raio de distribuição em corpo polimérico de ZNO, para 15Kv/10Ka.  Fornecimento e instalação.</t>
  </si>
  <si>
    <t xml:space="preserve">   273,98</t>
  </si>
  <si>
    <t>Sistema de aterramento específico para sala radiológica, com 3 hastes em cobre com diâmetro de 3/4", equidistantes de 1500mm umas das outras, inclusive caixa de inspeção, gel, conectores e cabos de transmissão de 70mm2, em distância de 10 a 20m.</t>
  </si>
  <si>
    <t xml:space="preserve">  4745,83</t>
  </si>
  <si>
    <t>IT 25.72 Transformadores</t>
  </si>
  <si>
    <t>Transformador de corrente, classe 15Kv, para sistema de proteção, relação 100/5A.   Fornecimento e instalação.</t>
  </si>
  <si>
    <t xml:space="preserve">  4417,89</t>
  </si>
  <si>
    <t>Transformador de potência a óleo mineral, uso interno, classe 15Kv, tensão primária de 13,8Kv, tensão secundária de 220/127V, potência de 300Kva, com acessórios.  Fornecimento e instalação.</t>
  </si>
  <si>
    <t xml:space="preserve"> 45945,65</t>
  </si>
  <si>
    <t>Transformador de potência a óleo mineral, uso interno, classe 15Kv, tensão primária de 13,8Kv, tensão secundária de 220/127V, potência de 500Kva, com acessórios.  Fornecimento e instalação.</t>
  </si>
  <si>
    <t xml:space="preserve"> 55921,15</t>
  </si>
  <si>
    <t>Transformador de potência a óleo mineral, uso interno, classe 15Kv, tensão primária de 13,8Kv, tensão secundária de 220/127V, potência de 750Kva, com acessórios.  Fornecimento e instalação.</t>
  </si>
  <si>
    <t xml:space="preserve"> 75952,15</t>
  </si>
  <si>
    <t>Transformador de potência a óleo mineral, uso interno, classe 15Kv, tensão primária de 13,8Kv, tensão secundária de 220/127V, potência de 1000Kva, com acessórios.  Fornecimento e instalação.</t>
  </si>
  <si>
    <t xml:space="preserve"> 95950,65</t>
  </si>
  <si>
    <t>Transformador de potência a óleo mineral, uso interno, classe 15Kv, tensão primária de 13,8Kv, tensão secundária de 220/127V, potência de 1500Kva, com acessórios.  Fornecimento e instalação.</t>
  </si>
  <si>
    <t>127761,65</t>
  </si>
  <si>
    <t>Transformador de potência a óleo mineral, uso interno, classe 15Kv, tensão primária de 13,8Kv, tensão secundária de 220/127V, potência de 2000Kva, com acessórios.  Fornecimento e instalação.</t>
  </si>
  <si>
    <t>208122,94</t>
  </si>
  <si>
    <t>Transformador de potência a óleo mineral, uso interno, classe 15Kv, tensão primária de 13,8Kv, tensão secundária de 220/127V, potência de 2750Kva, com acessórios.  Fornecimento e instalação.</t>
  </si>
  <si>
    <t>273592,65</t>
  </si>
  <si>
    <t>Transformador de distribuição trifásico, de 30Kva, tensão primária de 13,2Kv, tensão secundaria de 127/220V.  Fornecimento e instalação.</t>
  </si>
  <si>
    <t xml:space="preserve"> 11454,28</t>
  </si>
  <si>
    <t>Transformador de distribuição trifásico, de 112,5Kva, 60Hz.  Fornecimento e instalação.</t>
  </si>
  <si>
    <t xml:space="preserve"> 24949,48</t>
  </si>
  <si>
    <t>Transformador de potência a seco, uso interno, classe 15Kv, tensão primária de 13,8Kv, tensão secundária de 220/127V, potência de 300Kva, com acessórios.  Fornecimento e instalação.</t>
  </si>
  <si>
    <t xml:space="preserve"> 50240,65</t>
  </si>
  <si>
    <t>Transformador de potência a seco, uso interno, classe 15Kv, tensão primária de 13,8Kv, tensão secundária de 220/127V, potência de 500Kva, com acessórios.  Fornecimento e instalação.</t>
  </si>
  <si>
    <t xml:space="preserve"> 63999,65</t>
  </si>
  <si>
    <t>Transformador de potência a seco, uso interno, classe 15Kv, tensão primária de 13,8Kv, tensão secundária de 220/127V, potência de 750Kva, com acessórios.  Fornecimento e instalação.</t>
  </si>
  <si>
    <t xml:space="preserve"> 82467,15</t>
  </si>
  <si>
    <t>Transformador de potência a seco, uso interno, classe 15Kv, tensão primária de 13,8Kv, tensão secundária de 220/127V, potência de 1000Kva, com acessórios.  Fornecimento e instalação.</t>
  </si>
  <si>
    <t>104657,15</t>
  </si>
  <si>
    <t>Transformador de potência a seco, uso interno, classe 15Kv, tensão primária de 13,8Kv, tensão secundária de 220/127V, potência de 1500Kva, com acessórios.  Fornecimento e instalação.</t>
  </si>
  <si>
    <t>159496,65</t>
  </si>
  <si>
    <t>IT 25.74 Fixação de Tubulações</t>
  </si>
  <si>
    <t>Braçadeira para fixação de eletroduto de ferro galvanizado, diâmetro de 19mm (3/4").  Fornecimento e instalação.</t>
  </si>
  <si>
    <t xml:space="preserve">    10,59</t>
  </si>
  <si>
    <t>Braçadeira para fixação de eletroduto de ferro galvanizado, diâmetro de 25mm (1").  Fornecimento e instalação.</t>
  </si>
  <si>
    <t xml:space="preserve">    10,81</t>
  </si>
  <si>
    <t>Braçadeira para fixação de eletroduto de ferro galvanizado, diâmetro de 40mm (1 1/2").  Fornecimento e instalação.</t>
  </si>
  <si>
    <t>Braçadeira para fixação de eletroduto de ferro galvanizado, diâmetro de 50mm (2").  Fornecimento e instalação.</t>
  </si>
  <si>
    <t xml:space="preserve">    11,46</t>
  </si>
  <si>
    <t>Braçadeira para fixação de eletroduto de ferro galvanizado, diâmetro de 75mm (3").  Fornecimento e instalação.</t>
  </si>
  <si>
    <t>IT 25.99 Diversos</t>
  </si>
  <si>
    <t>Amperímetro (96x96)mm com escala de 0A a 500A.  Fornecimento e instalação.</t>
  </si>
  <si>
    <t>Base de ferro retangular, para caixa subterrânea, modelo QC-43, padrão Telerj.  Fornecimento.</t>
  </si>
  <si>
    <t xml:space="preserve">    40,00</t>
  </si>
  <si>
    <t>Tampa de ferro retangular, medindo (1,07x0,52)m, para caixa subterrânea, modelo QC-43, padrão Telerj.  Fornecimento.</t>
  </si>
  <si>
    <t xml:space="preserve">   598,00</t>
  </si>
  <si>
    <t>Botão de comando Rafix, modelo K3 - 01, Siemens ou similar.  Fornecimento e instalação.</t>
  </si>
  <si>
    <t xml:space="preserve">    82,47</t>
  </si>
  <si>
    <t>Instalação de cabo em eletroduto com diâmetro de 1" até 3", exclusive fornecimento do eletroduto e cabos.</t>
  </si>
  <si>
    <t xml:space="preserve">     9,14</t>
  </si>
  <si>
    <t>Kit emenda para cabos classe 0,6/1,0Kv.  Fornecimento e instalação.</t>
  </si>
  <si>
    <t xml:space="preserve">   189,80</t>
  </si>
  <si>
    <t>Sinaleira para entrada/saída de veículos, completa (com lâmpadas e cigarra), lentes na cor âmbar ou vermelha. Fornecimento e instalação.</t>
  </si>
  <si>
    <t xml:space="preserve">   237,70</t>
  </si>
  <si>
    <t>Temporizador  LA2-D22 para bomba de 30CV.  Fornecimento e instalação.</t>
  </si>
  <si>
    <t xml:space="preserve">   259,26</t>
  </si>
  <si>
    <t>Timer Switch com acionamento liga/desliga até 7 opções de horário por 24 horas, operando em 120V ou 220V.  Fornecimento e instalação.</t>
  </si>
  <si>
    <t xml:space="preserve">   305,89</t>
  </si>
  <si>
    <t>Voltímetro (96x96)mm com escala de 0A a 250V.  Fornecimento e instalação.</t>
  </si>
  <si>
    <t xml:space="preserve">   249,08</t>
  </si>
  <si>
    <t>IT 30 Luminárias, Projetores e Refletores</t>
  </si>
  <si>
    <t>IT 30.05 Arandelas, Globos, Spots e Receptáculos</t>
  </si>
  <si>
    <t>Arandela completa com receptáculo para lâmpada incandescente de referência 1670 da Lorenzetti ou similar.  Fornecimento e instalação.</t>
  </si>
  <si>
    <t xml:space="preserve">   260,86</t>
  </si>
  <si>
    <t>Arandela em alumínio fundido com grade de proteção e vidro temperado para lâmpada incandescente de 100W, tipo RPI 3017 G da Raphael Paci ou similar.  Fornecimento e instalação.</t>
  </si>
  <si>
    <t xml:space="preserve">   111,74</t>
  </si>
  <si>
    <t>Arandela de parede para lâmpada incandescente até 100W tipo A-005 da Lumini ou similar.  Fornecimento e instalação.</t>
  </si>
  <si>
    <t xml:space="preserve">   190,01</t>
  </si>
  <si>
    <t>Arandela oval em alumínio fundido com grade de proteção e vidro temperado modelo RPI-3016/P marca Raphael Paci ou similar, para lâmpada fluorescente compacta, espiral, 15W, base E-27, 127V, cor amarela. Fornecimento e instalação</t>
  </si>
  <si>
    <t xml:space="preserve">   119,56</t>
  </si>
  <si>
    <t>Arandela oval em aluminio fundido com grade de proteção e vidro temperado modelo RPI-3017/P marca Raphael Paci ou similar, para lâmpada fluorescente compacta, espiral, 15W, base E-27, 127V, cor amarela. Fornecimento e instalação.</t>
  </si>
  <si>
    <t xml:space="preserve">   225,04</t>
  </si>
  <si>
    <t>Arandela oval em alumínio fundido com grade de proteção e vidro temperado para lâmpada incandescente de 100W tipo RPI-3017/P da Raphael Paci ou similar.  Fornecimento e instalação.</t>
  </si>
  <si>
    <t>Arandela oval em alumínio fundido com grade de proteção e vidro temperado para lâmpada incandescente de 100W tipo RPI-3016/G da Raphael Paci ou similar.  Fornecimento e instalação.</t>
  </si>
  <si>
    <t>Globo esférico, plafonier repuxado de alumínio com difusor em base de vidro de 4"x6".  Fornecimento e instalação.</t>
  </si>
  <si>
    <t xml:space="preserve">    50,19</t>
  </si>
  <si>
    <t>Globo de vidro fosco, plafonier tipo drops para lâmpada incandescente de 100W tipo   C-2019M da Projeto ou similar.  Fornecimento e instalação.</t>
  </si>
  <si>
    <t xml:space="preserve">    37,73</t>
  </si>
  <si>
    <t>Luminária fabricação, completa, inclusive lâmpada incandescente de 100W, modelo UD 540/1, Unilux ou similar.  Fornecimento e instalação.</t>
  </si>
  <si>
    <t xml:space="preserve">   355,94</t>
  </si>
  <si>
    <t>Plafonier em alumínio pintado para 1 lâmpada vapor metálico de 70W, tipo C-2208 da Projeto ou similar.  Fornecimento e instalação.</t>
  </si>
  <si>
    <t xml:space="preserve">   270,33</t>
  </si>
  <si>
    <t>Plafonier repuxado de alumínio, com receptáculo de louça.  Fornecimento e instalação.</t>
  </si>
  <si>
    <t xml:space="preserve">    29,16</t>
  </si>
  <si>
    <t>Receptáculo de louça para lâmpada.  Fornecimento e instalação.</t>
  </si>
  <si>
    <t xml:space="preserve">     6,91</t>
  </si>
  <si>
    <t>Spot embutido para lâmpada de 60W.  Fornecimento.</t>
  </si>
  <si>
    <t xml:space="preserve">    12,15</t>
  </si>
  <si>
    <t>IT 30.10 Luminárias de Embutir</t>
  </si>
  <si>
    <t>Luminária de embutir para iluminação comercial ou residencial de interiores, para 1 lâmpada com porta-lâmpada E-27, equipada com 1 lâmpada fluorescente compacta PLE 23W em 220V com reator incorporado.  Fornecimento e instalação.</t>
  </si>
  <si>
    <t xml:space="preserve">   106,84</t>
  </si>
  <si>
    <t>Luminária de embutir para iluminação comercial de interiores, para 2 lâmpadas fluorescentes possuindo aletas anti-ofuscantes, equipada com lâmpadas de 32W e reator eletrônico em 220V.  Fornecimento e instalação.</t>
  </si>
  <si>
    <t xml:space="preserve">   275,37</t>
  </si>
  <si>
    <t>Luminária de embutir, modelo C-2169, fabricação Lustres Projeto ou similar, equipada com 1 lâmpada dicróica de 50W e transformador para 12V.  Fornecimento.</t>
  </si>
  <si>
    <t xml:space="preserve">   165,80</t>
  </si>
  <si>
    <t>Luminária de embutir, equipada com 1 lâmpada incandescente de 150W/220V, modelo C-2107/G, Lustres Projeto ou similar.  Fornecimento.</t>
  </si>
  <si>
    <t xml:space="preserve">    44,28</t>
  </si>
  <si>
    <t>Luminária de embutir para lâmpada de vapor metálico de 400W tipo E-2020/400 da Lumini ou similar.  Fornecimento e instalação.</t>
  </si>
  <si>
    <t xml:space="preserve">   829,35</t>
  </si>
  <si>
    <t>IT 30.15 Luminárias de Sobrepor</t>
  </si>
  <si>
    <t>Luminária de sobrepor, fixada em laje ou forro, tipo calha, chanfrada ou prismática, com lâmpadas aparentes, esmaltada, completa, equipada com starters, reatores simples de partida convencional e lâmpada fluorescente (1x20W).  Fornecimento e instalação.</t>
  </si>
  <si>
    <t xml:space="preserve">    78,88</t>
  </si>
  <si>
    <t>Luminária de sobrepor, fixada em laje ou forro, tipo calha, chanfrada ou prismática, com lâmpadas aparentes, esmaltadas, completa, equipada com reatores de partida rápida e lâmpadas fluorescentes (2x20W).  Fornecimento e instalação.</t>
  </si>
  <si>
    <t xml:space="preserve">   157,24</t>
  </si>
  <si>
    <t>Luminária de sobrepor, fixada em laje ou forro, tipo calha, chanfrada ou prismática, com lâmpadas aparentes, esmaltada, completa, equipada com starters, reatores simples de partida convencional e lâmpadas fluorescentes (2x20W).  Fornecimento e instalação.</t>
  </si>
  <si>
    <t xml:space="preserve">   128,98</t>
  </si>
  <si>
    <t>Luminária de sobrepor, fixada em laje ou forro, tipo calha, chanfrada ou prismática, com lâmpadas aparentes, esmaltada, completa, equipada com starters, reatores simples de partida convencional e lâmpadas fluorescentes (4x20W).  Fornecimento e instalação.</t>
  </si>
  <si>
    <t xml:space="preserve">   225,03</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</si>
  <si>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</si>
  <si>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 xml:space="preserve">   250,05</t>
  </si>
  <si>
    <t>Luminária de sobrepor para iluminação comercial de interiores, para 2 lâmpadas fluorescentes possuindo aletas anti-ofuscantes, equipada com lâmpadas de 32W e reator eletrônico em 220V.  Fornecimento e instalação.</t>
  </si>
  <si>
    <t xml:space="preserve">   309,19</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</si>
  <si>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</si>
  <si>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 xml:space="preserve">   282,35</t>
  </si>
  <si>
    <t>Calha chanfrada de sobrepor, fixada em laje ou forro, em chapa de aço fosfatizada, esmaltada em estufa a 150°C, para lâmpadas fluorescente de (2x40W), exclusive reatores, starters e lâmpadas.  Fornecimento e instalação.</t>
  </si>
  <si>
    <t xml:space="preserve">   128,80</t>
  </si>
  <si>
    <t>Luminária de sobrepor, fixada em laje ou forro, tipo calha, chanfrada ou prismática, com lâmpadas aparentes, esmaltada, completa, equipada com reatores de partida rápida e lâmpadas fluorescentes (2x40W).  Fornecimento e instalação.</t>
  </si>
  <si>
    <t xml:space="preserve">   254,75</t>
  </si>
  <si>
    <t>Luminária de sobrepor, fixada em laje ou forro, tipo calha, chanfrada ou prismática, com lâmpadas aparentes, esmaltada, completa, equipada com starters, reatores simples de partida convencional e lâmpadas fluorescentes (2x40W).  Fornecimento e instalação.</t>
  </si>
  <si>
    <t xml:space="preserve">   221,46</t>
  </si>
  <si>
    <t>Luminária elevada MM-100, A1/M, para circuito paralelo ou similar, com refrator prismático em borosilicato, na cor amarela, com lâmpada incandescente em 40W/220V, com filamento reforçado.  Fornecimento.</t>
  </si>
  <si>
    <t xml:space="preserve">   541,50</t>
  </si>
  <si>
    <t>Luminária de sobrepor/embutir, equipada com 2 lâmpadas fluorescentes de 40W, modelo C-2155, Lustres Projeto ou similar.  Fornecimento.</t>
  </si>
  <si>
    <t xml:space="preserve">   200,57</t>
  </si>
  <si>
    <t>Luminária de sobrepor, fixada em laje ou forro, tipo calha, chanfrada ou prismática, com lâmpadas aparentes, esmaltada, completa, equipada com reatores de partida rápida e lâmpadas fluorescentes (3x40W).  Fornecimento e instalação.</t>
  </si>
  <si>
    <t xml:space="preserve">   260,81</t>
  </si>
  <si>
    <t>Luminária de sobrepor, fixada em laje ou forro, tipo calha, chanfrada ou prismática, com lâmpadas aparentes, esmaltada, completa, equipada com reatores de partida rápida e lâmpadas fluorescentes (4x40W).  Fornecimento e instalação.</t>
  </si>
  <si>
    <t xml:space="preserve">   323,06</t>
  </si>
  <si>
    <t>Luminária de sobrepor, fixada em laje ou forro, tipo calha chanfrada ou prismática em lâmpadas aparentes, esmaltadas, completa, equipada com starters, reatores simples de partida convencional e lâmpadas fluorescentes (3x40W).  Fornecimento e instalação.</t>
  </si>
  <si>
    <t xml:space="preserve">   228,17</t>
  </si>
  <si>
    <t>Luminária de sobrepor, fixada em laje ou forro, tipo calha chanfrada ou prismática em lâmpadas aparentes, esmaltadas, completa, equipada com starters, reatores simples de partida convencional e lâmpadas fluorescentes (4x40W).  Fornecimento e instalação.</t>
  </si>
  <si>
    <t xml:space="preserve">   270,76</t>
  </si>
  <si>
    <t>Luminária hermética de embutir, com difusor em vidro cristal plano temperado e pintura eletrostática na cor branca, (2x40W), fixadas com tirantes já existentes na luminária.  Fornecimento e instalação.</t>
  </si>
  <si>
    <t xml:space="preserve">   501,89</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</si>
  <si>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</si>
  <si>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 xml:space="preserve">   528,96</t>
  </si>
  <si>
    <t>Luminária hermética de embutir, com difusor em vidro cristal plano temperado e pintura eletrostática na cor branca, (4x40W), fixadas com tirantes já existentes na luminária.  Fornecimento e instalação.</t>
  </si>
  <si>
    <t xml:space="preserve">   463,76</t>
  </si>
  <si>
    <t>Luminária fabricação Unilux ou similar, modelo ULD 50/12V, completa, inclusive lâmpada dicróica e canopla.  Fornecimento e instalação.</t>
  </si>
  <si>
    <t xml:space="preserve">    44,41</t>
  </si>
  <si>
    <t>Luminária de sobrepor/arandela, modelo F-5011, fabricação Lustres Projeto ou similar, equipada com 1 lâmpada incandescente de 100W.  Fornecimento.</t>
  </si>
  <si>
    <t xml:space="preserve">   131,19</t>
  </si>
  <si>
    <t>Luminária de sobrepor, modelo C-2044/M, fabricação Lustres Projeto ou similar, equipada com 1 lâmpada incandescente de 100W.  Fornecimento.</t>
  </si>
  <si>
    <t xml:space="preserve">    48,02</t>
  </si>
  <si>
    <t>Luminária fabricação Relumi ou similar, modelo D1290, fechada, corpo e grade de proteção em liga de alumínio fundido com lâmpada incandescente de 100W.  Fornecimento e instalação.</t>
  </si>
  <si>
    <t xml:space="preserve">   240,86</t>
  </si>
  <si>
    <t>Luminária à prova de explosão, fabricação Lumen ou similar, modelo NLPE-751/3.  Fornecimento e instalação.</t>
  </si>
  <si>
    <t xml:space="preserve">   309,71</t>
  </si>
  <si>
    <t>Luminária para quadra de esportes, com lâmpada mista de vapor de mercúrio 250W, reator de partida rápida e alto fator de potência, com grade protetora, modelo T-39/3 completa, Peterco ou similar.  Fornecimento e instalação.</t>
  </si>
  <si>
    <t xml:space="preserve">   344,19</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</si>
  <si>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</si>
  <si>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</si>
  <si>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Projetor para iluminação interna, de embutir, fechado para lâmpada de vapor metálico de 70W ou 150W, com corpo em chapa de aço pintada com tinta Epóxi, contendo vidro temperado resistente às temperaturas de operação.  Fornecimento e instalação.</t>
  </si>
  <si>
    <t xml:space="preserve">    98,15</t>
  </si>
  <si>
    <t>Projetor para iluminação de quadras, pátios ou fachadas, para lâmpada Standard até 500W, ou mista até 250W, modelo LE-512, Lumen Eletrometalúrgica ou similar.  Fornecimento e instalação.</t>
  </si>
  <si>
    <t xml:space="preserve">  1344,00</t>
  </si>
  <si>
    <t>Projetor subaquático, de 120mm de diâmetro; 110mm de altura, base GU5,3, com lâmpada halôgena dicróica de 50W e 127/220V, modelo PD-50.  Fornecimento.</t>
  </si>
  <si>
    <t xml:space="preserve">   682,80</t>
  </si>
  <si>
    <t>Projetor subaquático, de 190mm de diâmetro; 190mm de altura, base E-27, com lâmpada incandescente de 150/200W e 127/220V, modelo PI-200.  Fornecimento.</t>
  </si>
  <si>
    <t xml:space="preserve">  1150,00</t>
  </si>
  <si>
    <t>Projetor subaquático, de 220mm de diâmetro; 270mm de altura, base E-27, com lâmpada mista de 160W/220V, modelo PM-160.  Fornecimento.</t>
  </si>
  <si>
    <t xml:space="preserve">  1595,00</t>
  </si>
  <si>
    <t>Projetor subaquático, de 220mm de diâmetro; 270mm de altura, base E-27, com lâmpada mista de 250W/220V, modelo PM-250.  Fornecimento.</t>
  </si>
  <si>
    <t xml:space="preserve">  1720,00</t>
  </si>
  <si>
    <t>Projetor subaquático, de 260mm de diâmetro; 120mm de altura, base R7S, com lâmpada halôgena 300W e 127/220V, modelo PH-300.  Fornecimento.</t>
  </si>
  <si>
    <t xml:space="preserve">  1300,00</t>
  </si>
  <si>
    <t>Projetor subaquático, de 260mm de diâmetro; 120mm de altura, base R7S, com lâmpada halôgena 500W e 127/220V, modelo PH-500.  Fornecimento.</t>
  </si>
  <si>
    <t>Projetor subaquático, de 290mm de diâmetro; 360mm de altura, base E-40, com lâmpada mista de 500W/220V, modelo PM-500.  Fornecimento.</t>
  </si>
  <si>
    <t xml:space="preserve">  2250,00</t>
  </si>
  <si>
    <t>Refletor, incluindo lâmpada halógena de 300W, referência PT-87, Wetzel ou similar.  Fornecimento e instalação.</t>
  </si>
  <si>
    <t xml:space="preserve">   131,99</t>
  </si>
  <si>
    <t>Refletor, incluindo lâmpada halógena de 300W, referência F-5050, Projetos ou similar.  Fornecimento e instalação.</t>
  </si>
  <si>
    <t xml:space="preserve">   109,61</t>
  </si>
  <si>
    <t>IT 30.25 Lâmpadas Incandescentes</t>
  </si>
  <si>
    <t>Lâmpada incandescente de 100W.  Fornecimento e instalação.</t>
  </si>
  <si>
    <t xml:space="preserve">     3,48</t>
  </si>
  <si>
    <t>Lâmpada dicróica de 75W, 110/130V, com 38° de abertura.  Fornecimento e colcação.</t>
  </si>
  <si>
    <t xml:space="preserve">    64,76</t>
  </si>
  <si>
    <t>IT 30.30 Lâmpadas Fluorescentes</t>
  </si>
  <si>
    <t>Lâmpada fluorescente compacta, espiral, 15W, base E-27, 127V, cor amarela. Fornecimento e instalação</t>
  </si>
  <si>
    <t>Lâmpada fluorescente tubular de 16W, fluxo luminoso mínimo 1200 lumens, cor 840, índice de reprodução de cores 85, base G13, vida útil mínima 7500h, OSRAM Energy Saver L16/21-840 ou similar.  Fornecimento e instalação.</t>
  </si>
  <si>
    <t xml:space="preserve">    21,56</t>
  </si>
  <si>
    <t>Lâmpada fluorescente de 20W.  Fornecimento e instalação.</t>
  </si>
  <si>
    <t xml:space="preserve">     8,47</t>
  </si>
  <si>
    <t>Lâmpada fluorescente compacta eletrônica de 23W, com reator incorporado, fluxo luminoso mínimo 1500 lumens, cor 41, base E27, vida útil mínima 10.000h, OSRAM Dulux EL 23W/41 ou similar.  Fornecimento e instalação.</t>
  </si>
  <si>
    <t xml:space="preserve">    16,79</t>
  </si>
  <si>
    <t>Lâmpada fluorescente tubular de 32W, fluxo luminoso mínimo 1200 lumens, cor 840, índice de reprodução de cores 85, base G13, vida útil mínima 7500h, OSRAM Energy Saver L16/21-840 ou similar.  Fornecimento e instalação.</t>
  </si>
  <si>
    <t xml:space="preserve">    13,34</t>
  </si>
  <si>
    <t>Lâmpada fluorescente de 40W.  Fornecimento e instalação.</t>
  </si>
  <si>
    <t xml:space="preserve">    15,56</t>
  </si>
  <si>
    <t>Lâmpada fluorescente tubular, fluxo luminoso mínimo 3350lm, cor 840, índice de reprodução de cores 85, base G13, vida útil mínima de 7500h, potência de 36W.  Fornecimento e instalação.</t>
  </si>
  <si>
    <t xml:space="preserve">    18,56</t>
  </si>
  <si>
    <t>Lâmpada fluorescente compacta, espiral, 58W, base E-27, 220V, cor branca. Fornecimento e instalação.</t>
  </si>
  <si>
    <t>Lâmpada fluorescente compacta, espiral, 85W, base E-27, 220V, cor branca. Fornecimento e instalação.</t>
  </si>
  <si>
    <t xml:space="preserve">    88,60</t>
  </si>
  <si>
    <t>IT 30.35 Lâmpadas Multivapor de Mercúrio</t>
  </si>
  <si>
    <t>Lâmpada multivapor metálico (MVM) de 70W, com duplo contato, bulbo externo de quartzo e um tubo de descarga de quartzo, temperatura de cor na ordem de 3000°K.  Fornecimento e instalação.</t>
  </si>
  <si>
    <t>Lâmpada a vapor metálico, tubular, de 150W, fluxo luminoso mínimo 1200 lumens, temperatura de cor 3000K, índice de reprodução de cores 80, base G12, vida útil mínima 10.000h, OSRAM Powerstar HQI-T 150 WDL ou similar.  Fornecimento e instalação.</t>
  </si>
  <si>
    <t xml:space="preserve">   221,43</t>
  </si>
  <si>
    <t>IT 30.40 Lâmpadas Vapor de Sódio</t>
  </si>
  <si>
    <t>Lâmpada de vapor de sódio de 220Vx250W, bulbo ovóide.  Fornecimento e instalação.</t>
  </si>
  <si>
    <t xml:space="preserve">    78,26</t>
  </si>
  <si>
    <t>IT 30.45 Lâmpadas Halógenas</t>
  </si>
  <si>
    <t>Lâmpada halógena de 300W, tipo lapiseira ou palito.  Fornecimento e instalação.</t>
  </si>
  <si>
    <t xml:space="preserve">    36,60</t>
  </si>
  <si>
    <t>IT 30.50 Lâmpadas LED</t>
  </si>
  <si>
    <t>Lâmpada LED, bulbo, A60, 9W, 100/240V, base E-27. Fornecimento e colocação.</t>
  </si>
  <si>
    <t>Lâmpada LED, bulbo, A60, 15W, 100/240V, base E-27. Fornecimento e colocação.</t>
  </si>
  <si>
    <t xml:space="preserve">     8,20</t>
  </si>
  <si>
    <t>Lâmpada LED, bulbo, A60, 20W, 100/240V, base E-27. Fornecimento e colocação.</t>
  </si>
  <si>
    <t xml:space="preserve">    13,33</t>
  </si>
  <si>
    <t>Lâmpada LED, bulbo, A60, 30W, 100/240V, base E-27. Fornecimento e colocação.</t>
  </si>
  <si>
    <t>IT 35 Instalação Hospitalar</t>
  </si>
  <si>
    <t>IT 35.05 Luminárias para Cabeceira de Leito Hospitalar</t>
  </si>
  <si>
    <t>Luminaria articulada para cabeceira de leito hospitalar, com 1 lâmpada fluorescente compacta, espiral, 15W, base E-27, 127V, cor amarela. Fornecimento e instalação.</t>
  </si>
  <si>
    <t xml:space="preserve">   159,83</t>
  </si>
  <si>
    <t>IT 35.10 Painel de Cabeceira de Leito Hospitalar</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</si>
  <si>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</si>
  <si>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 xml:space="preserve">  3684,43</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</si>
  <si>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</si>
  <si>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 xml:space="preserve">  4556,73</t>
  </si>
  <si>
    <t>IT 40 Instalações Aproveitamento de Água de Chuva (AAC)</t>
  </si>
  <si>
    <t>IT 40.05 Filtros e Acessórios</t>
  </si>
  <si>
    <t>Conjunto flutuante de sucção / recalque de 1" para AAC, para instalação no interior dos reservatórios de AAC, composto de mangueira plástica flexível não dobrável e ponteira em metal. Fornecimento.</t>
  </si>
  <si>
    <t xml:space="preserve">   631,80</t>
  </si>
  <si>
    <t>Conjunto flutuante de sucção / recalque de 2" para AAC, para instalação no interior dos reservatórios de AAC, composto de mangueira plástica flexível não dobrável e ponteira em metal. Fornecimento.</t>
  </si>
  <si>
    <t xml:space="preserve">  1272,50</t>
  </si>
  <si>
    <t>Extravasor, sifão/ladrão, de 100mm, para excesso de água, retirada de impurezas da superfície e manutenção do nível máximo determinado para os reservatórios de AAC. Bloqueia cheiros da galeria pluvial e dificulta entrada de pragas. Fornecimento.</t>
  </si>
  <si>
    <t xml:space="preserve">   341,17</t>
  </si>
  <si>
    <t>Extravasor, sifão/ladrão, de 200mm, para excesso de água, retirada de impurezas da superfície e manutenção do nível máximo determinado para os reservatórios de AAC. Bloqueia cheiros da galeria pluvial e dificulta entrada de pragas. Fornecimento.</t>
  </si>
  <si>
    <t xml:space="preserve">  1995,00</t>
  </si>
  <si>
    <t>Extravasor, sifão/ladrão, de 400mm, para excesso de água, retirada de impurezas da superfície e manutenção do nível máximo determinado para os reservatórios de AAC. Bloqueia cheiros da galeria pluvial e dificulta entrada de pragas. Fornecimento.</t>
  </si>
  <si>
    <t xml:space="preserve">  3459,75</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</si>
  <si>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</si>
  <si>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 xml:space="preserve">  2089,50</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</si>
  <si>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</si>
  <si>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 xml:space="preserve"> 15015,00</t>
  </si>
  <si>
    <t>Freio hidráulico de 100mm para enchimento dos reservatórios de AAC, através de fluxo ascendente. Fornecimento.</t>
  </si>
  <si>
    <t xml:space="preserve">   136,50</t>
  </si>
  <si>
    <t>Freio hidráulico de 200mm para enchimento dos reservatórios de AAC, através de fluxo ascendente. Fornecimento.</t>
  </si>
  <si>
    <t xml:space="preserve">  1727,25</t>
  </si>
  <si>
    <t>Freio hidráulico de 400mm para enchimento dos reservatórios de AAC, através de fluxo ascendente. Fornecimento.</t>
  </si>
  <si>
    <t xml:space="preserve">  2052,75</t>
  </si>
  <si>
    <t>IT 50 Aeradores</t>
  </si>
  <si>
    <t>IT 50.05 Aerador Mecânico Superficial, de Fluxo Descendente, Alta Rotação</t>
  </si>
  <si>
    <t>Aerador mecânico superficial de 3,0 CV, de fluxo descendente, alta rotação, fornecimento e instalação.</t>
  </si>
  <si>
    <t xml:space="preserve"> 20465,96</t>
  </si>
  <si>
    <t>Aerador mecânico superficial de 15,0 CV, de fluxo descendente, alta rotação, fornecimento e instalação.</t>
  </si>
  <si>
    <t xml:space="preserve"> 38373,22</t>
  </si>
  <si>
    <t>Aerador mecânico superficial de 25,0 CV, de fluxo descendente, alta rotação, fornecimento e instalação.</t>
  </si>
  <si>
    <t xml:space="preserve"> 46596,96</t>
  </si>
  <si>
    <t>Aerador mecânico superficial de 30,0 CV, de fluxo descendente, alta rotação, fornecimento e instalação.</t>
  </si>
  <si>
    <t xml:space="preserve"> 58397,90</t>
  </si>
  <si>
    <t>MP 15 Manutenção Predial</t>
  </si>
  <si>
    <t>MP 15.05 Mão de Obra</t>
  </si>
  <si>
    <t>Ajudante de instalação e manutenção de equipamentos (Ar Condicionado central Self / Exp. direta, Caldeira, Gerador, Subestação e Elevador), inclusive encargos sociais e insalubridade.</t>
  </si>
  <si>
    <t xml:space="preserve">    17,31</t>
  </si>
  <si>
    <t>Eletricista de instalação e manutenção de equipamentos (Ar Condicionado central Self / Exp. direta, Caldeira, Gerador, Subestação e Elevador), inclusive encargos sociais e periculosidade.</t>
  </si>
  <si>
    <t xml:space="preserve">    28,41</t>
  </si>
  <si>
    <t>Encarregado de instalação e manutenção de equipamentos (Ar Condicionado central Self / Exp. direta, Caldeira, Gerador, Subestação e Elevador), inclusive encargos sociais e insalubridade.</t>
  </si>
  <si>
    <t xml:space="preserve">    31,94</t>
  </si>
  <si>
    <t>Engenheiro mecânico ou eletricista de instalação e manutenção de equipamentos (Ar Condicionado central Self / Exp. direta, Caldeira, Gerador, Subestação e Elevador), inclusive encargos sociais e insalubridade.</t>
  </si>
  <si>
    <t xml:space="preserve">   147,57</t>
  </si>
  <si>
    <t>Mecânico de instalação e manutenção de equipamentos (Ar Condicionado central Self / Exp. direta, Caldeira, Gerador, Subestação e Elevador), inclusive encargos sociais e periculosidade.</t>
  </si>
  <si>
    <t>Meio oficial de instalação e manutenção de equipamentos (Ar Condicionado central Self / Exp. direta, Caldeira, Gerador, Subestação e Elevador), inclusive encargos sociais e insalubridade.</t>
  </si>
  <si>
    <t xml:space="preserve">    18,69</t>
  </si>
  <si>
    <t>Operador de equipamentos (Ar Condicionado central Self / Exp. direta, Caldeira, Gerador, Subestação e Elevador), inclusive encargos sociais e insalubridade.</t>
  </si>
  <si>
    <t>MP 15.10 Serviço</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</si>
  <si>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</si>
  <si>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 xml:space="preserve">   289,46</t>
  </si>
  <si>
    <t>Tratamento químico da água dos sistemas de ar condicionado central, inclusive coleta e relatório de amostra para controle (incluindo bacias das torres e tanques de expansão).</t>
  </si>
  <si>
    <t>cj.mês</t>
  </si>
  <si>
    <t xml:space="preserve">  1901,92</t>
  </si>
  <si>
    <t>Execução de limpeza, higienização e descontaminação de rede de dutos dos sistemas de ar condicionado, conforme Portaria 3523 do Ministério da Saúde e Norma Técnica RE-09, bem como posteriores, incluindo relatório técnico.</t>
  </si>
  <si>
    <t xml:space="preserve">    40,03</t>
  </si>
  <si>
    <t>Análise microbiológica do ar interior de ambiente climatizado em unidade hospitalar, inclusive coleta de amostra e laudo físico-químico e microbiológico, conforme Resolução RE nº 09 de 16/01/2003 da ANVISA.</t>
  </si>
  <si>
    <t xml:space="preserve">   175,32</t>
  </si>
  <si>
    <t>MP 20 Manutenção de Sistema de Chafarizes</t>
  </si>
  <si>
    <t>MP 20.05 Equipe de Serviços</t>
  </si>
  <si>
    <t>Equipe de serviços atuando corretivamente em chafarizes para retirada, desobstrução e recolocação de bicos, exclusive transporte.</t>
  </si>
  <si>
    <t>Equipe de serviços atuando corretivamente em chafarizes para retirada de peças hidráulicas e/ou elétricas, exclusive transporte.</t>
  </si>
  <si>
    <t xml:space="preserve">   152,77</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</si>
  <si>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</si>
  <si>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</si>
  <si>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</si>
  <si>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Serviço de calibragem de dispositivos de controle (balanças, termômetros, tacômetros, pressostatos, etc.) de Usinas de Asfalto, exclusive peças.</t>
  </si>
  <si>
    <t xml:space="preserve">   274,33</t>
  </si>
  <si>
    <t>Serviço de manutenção e regulagem de queimadores a gás de secadores e geradores de calor de Usinas de Asfálto, exclusive peças.</t>
  </si>
  <si>
    <t xml:space="preserve">  1912,11</t>
  </si>
  <si>
    <t>Serviço  de usinagem de peças para Usinas de Asfalto, exclusive materiais.</t>
  </si>
  <si>
    <t xml:space="preserve">   482,34</t>
  </si>
  <si>
    <t>MT 05 Escavações Manuais</t>
  </si>
  <si>
    <t>MT 05.05 Escavação Manual de Vala - Material de 1ª Categoria</t>
  </si>
  <si>
    <t>Escavação manual de vala em material de 1ª categoria (areia, argila ou piçarra), até 1,50m,  exclusive escoramento e esgotamento.</t>
  </si>
  <si>
    <t xml:space="preserve">    38,36</t>
  </si>
  <si>
    <t>Escavação manual de vala em material de 1ª categoria (areia, argila ou piçarra), acima de 1,50m até 3m de profundidade, exclusive escoramento e esgotamento.</t>
  </si>
  <si>
    <t xml:space="preserve">    86,30</t>
  </si>
  <si>
    <t>Escavação manual de vala em material de 1ª categoria (areia, argila ou piçarra), acima de 3m até 4,50m de profundidade, exclusive escoramento e esgotamento.</t>
  </si>
  <si>
    <t>Escavação manual de vala em material de 1ª categoria (areia, argila ou piçarra), acima de  4,50m até 6m de profundidade, exclusive escoramento e esgotamento.</t>
  </si>
  <si>
    <t xml:space="preserve">   153,43</t>
  </si>
  <si>
    <t>MT 05.10 Escavação Manual de Vala - Material de 2ª Categoria</t>
  </si>
  <si>
    <t>Desmonte manual em material de 2ª categoria (moledo ou rocha decomposta).</t>
  </si>
  <si>
    <t xml:space="preserve">    80,38</t>
  </si>
  <si>
    <t>Escavação manual de vala a frio em material de 2ª categoria (moledo ou rocha decomposta) até 1,50m de profundidade, exclusive escoramento e esgotamento.</t>
  </si>
  <si>
    <t xml:space="preserve">    96,24</t>
  </si>
  <si>
    <t>Escavação manual de vala a frio em material de 2ª categoria (moledo ou rocha decomposta) de 1,50m e 3m de profundidade, exclusive escoramento e esgotamento.</t>
  </si>
  <si>
    <t xml:space="preserve">   102,91</t>
  </si>
  <si>
    <t>Marroamento de material de 2ª categoria (rocha decomposta), com volume máximo de 0,064m3, para redução a pedra-de-mão, referindo-se o preço ao material solto, depois de marroado.</t>
  </si>
  <si>
    <t xml:space="preserve">    37,70</t>
  </si>
  <si>
    <t>MT 05.15 Escavação Manual de Vala em Lodo</t>
  </si>
  <si>
    <t>Escavação manual de cova em área de manguezal, com 1,00m de profundidade e 0,15 de diâmetro.</t>
  </si>
  <si>
    <t xml:space="preserve">     6,96</t>
  </si>
  <si>
    <t>Escavação manual de vala em lodo, até 1,50m de profundidade, exclusive escoramento e esgotamento.</t>
  </si>
  <si>
    <t xml:space="preserve">   105,48</t>
  </si>
  <si>
    <t>MT 05.20 Escavação Manual de Valas e Reaterro para Ligações Prediais</t>
  </si>
  <si>
    <t>Escavação e reaterro de vala, em material de 1ª categoria, para ligação de água potavél.</t>
  </si>
  <si>
    <t xml:space="preserve">     9,59</t>
  </si>
  <si>
    <t>Escavação e reaterro de vala, em material de 1ª categoria, para ligação predial de esgoto sanitário.</t>
  </si>
  <si>
    <t xml:space="preserve">    47,18</t>
  </si>
  <si>
    <t>MT 05.25 Desmonte Manual - Material 3ª Categoria</t>
  </si>
  <si>
    <t>Desmonte manual de bloco de material de 3ª categoria (rocha viva), inclusive redução a pedra-de-mão.</t>
  </si>
  <si>
    <t xml:space="preserve">    89,31</t>
  </si>
  <si>
    <t>MT 05.30 Escavação a Céu Aberto - Material de 1ª Categoria</t>
  </si>
  <si>
    <t>Escavação manual em material de 1ª categoria, a céu aberto, até 0,50m de profundidade com remoção até 1 dam.</t>
  </si>
  <si>
    <t xml:space="preserve">    46,03</t>
  </si>
  <si>
    <t>Escavação manual em material de 1ª categoria, a céu aberto, para profundidades maiores que 0,50m, com remoção até 10m (1dam).</t>
  </si>
  <si>
    <t xml:space="preserve">    53,70</t>
  </si>
  <si>
    <t>MT 05.35 Escoramento de Vala Pouca Profundidade</t>
  </si>
  <si>
    <t>Escoramento simples, aberto, de vala de pouca profundidade, inclusive fornecimento dos materiais (peças de madeira serrada - 1" x 12" e 3" x 6").</t>
  </si>
  <si>
    <t xml:space="preserve">    54,22</t>
  </si>
  <si>
    <t>Escoramento simples, fechado, de vala de pouca profundidade, inclusive fornecimento dos materiais (peças de madeira serrada - 1 x 12" e 3" x 6").</t>
  </si>
  <si>
    <t xml:space="preserve">   112,83</t>
  </si>
  <si>
    <t>MT 05.40 Proteção de Valas</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</si>
  <si>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</si>
  <si>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 xml:space="preserve">    22,44</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</si>
  <si>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</si>
  <si>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 xml:space="preserve">     6,42</t>
  </si>
  <si>
    <t>Cerca protetora de borda de vala, construída com montantes de madeira serrada de (7,5 x 7,5)cm, com 1,50m de comprimento, ficando 0,50m enterrado, com intervalo de 6m e 1 linha de fita plástica zebrada, horizontal, com aproveitamento de 3 vezes da madeira.</t>
  </si>
  <si>
    <t xml:space="preserve">     4,35</t>
  </si>
  <si>
    <t>Retirada e recolocação de cerca protetora de borda de vala, construída com montantes de (3"x3") de Pinho de 3ª, com 1,50m de comprimento, com intervalo de 2m e 2 tábuas de (1"x12") e (1"x9"), horizontais, com 0,40m de separação, exceto materiais.</t>
  </si>
  <si>
    <t xml:space="preserve">    14,73</t>
  </si>
  <si>
    <t>Retirada e recolocação de cerca protetora de vala, construída com montantes de (3"x3") de Pinho de 3ª, com 1,50m de comprimento, com intervalo de 6m e 1 linha de fita plástica zebrada, horizontal, exceto materiais.</t>
  </si>
  <si>
    <t>MT 05.45 Escavação e Desmonte a Fogo</t>
  </si>
  <si>
    <t>Desmonte a fogo de bloco de material de 3ª categoria (rocha viva), com volume de 1m3 a 50m3, sendo a ar comprimido tanto a perfuração como a redução a pedra-de-mão, e a explosão pelo sistema de iniciação não elétrico.</t>
  </si>
  <si>
    <t xml:space="preserve">   201,63</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</si>
  <si>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</si>
  <si>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 xml:space="preserve">   204,00</t>
  </si>
  <si>
    <t>Escavação de rocha ou material de 3ª categoria, com utilização de fogo cuidadoso (Smootuing blasting), a céu aberto, em área urbana.</t>
  </si>
  <si>
    <t xml:space="preserve">   185,98</t>
  </si>
  <si>
    <t>MT 10 Escavações Mecânicas</t>
  </si>
  <si>
    <t>MT 10.05 Escavação Mecânica com Retro - Escavadeira</t>
  </si>
  <si>
    <t>Escavação mecânica, em material de 1ª categoria (areia, argila ou piçarra),  utilizando Retro-Escavadeira.</t>
  </si>
  <si>
    <t>MT 10.10 Escavação Mecânica com Escavadeira Hidráulica</t>
  </si>
  <si>
    <t>Escavação mecânica, em material de 1ª categoria (areia, argila ou piçarra), utilizando Escavadeira Hidráulica de 0,78m3.</t>
  </si>
  <si>
    <t xml:space="preserve">     4,09</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</si>
  <si>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</si>
  <si>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 xml:space="preserve">    25,96</t>
  </si>
  <si>
    <t>MT 10.15 Escavação e Remoção Mecânica a Céu Aberto com Trator</t>
  </si>
  <si>
    <t>Escavação mecânica com trator tipo D-6R, em material de 1ª categoria, com transporte a 20m.</t>
  </si>
  <si>
    <t xml:space="preserve">     1,45</t>
  </si>
  <si>
    <t>MT 10.20 Dragagem</t>
  </si>
  <si>
    <t>Dragagem de leito de rio ou canal, em material mole, utilizando escavadeira sobre esteiras, versão Drag-Line, com capacidade de 0,78m3.</t>
  </si>
  <si>
    <t>Dragagem de leito de rio ou canal, em material mole, utilizando escavadeira sobre esteiras, versão Clam-Shell, com capacidade de 0,78m3.</t>
  </si>
  <si>
    <t xml:space="preserve">     8,33</t>
  </si>
  <si>
    <t>MT 10.25 Escavação com Equipamento de Ar Comprimido</t>
  </si>
  <si>
    <t>Desmonte de bloco de material de 2ª categoria, sem utilização de explosivos, com rompedor a ar comprimido.</t>
  </si>
  <si>
    <t xml:space="preserve">   439,50</t>
  </si>
  <si>
    <t>Desmonte de bloco de material de 3ª categoria (rocha viva), com equipamento de ar comprimido, sem a utilização de explosivos, com volume até 1m3, inclusive redução a pedra-de-mão com o mesmo equipamento.</t>
  </si>
  <si>
    <t xml:space="preserve">   187,53</t>
  </si>
  <si>
    <t>Desmonte de bloco de material de 3ª categoria, com utilização de argamassa expansiva, rompedor e perfuratriz a ar comprimido</t>
  </si>
  <si>
    <t xml:space="preserve">   448,30</t>
  </si>
  <si>
    <t>Escavação em material de 2ª categoria (moledo ou rocha muito decomposta), com equipamento de ar comprimido, sem utilização de explosivos, em taludes ou valas com largura mínima de 3m até 1,50m profundidade, exclusive escoramento e limpeza.</t>
  </si>
  <si>
    <t xml:space="preserve">   180,48</t>
  </si>
  <si>
    <t>Escavação em material de 2ª categoria (rocha decomposta), sem uso de explosivos, utilizando equipamento de ar comprimido.  O preço se refere a taludes ou valas com largura mínima de 3m até 1,50m de profundidade, exclusive escoramento e limpeza.</t>
  </si>
  <si>
    <t xml:space="preserve">   521,39</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</si>
  <si>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</si>
  <si>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 xml:space="preserve">  1636,03</t>
  </si>
  <si>
    <t>Escavação em material de 3ª categoria (rocha viva), sem uso de explosivos, utilizando equipamento de ar comprimido e serração com brocas, seguida de encunhamento.  O preço se refere a taludes com largura mínima de 3m, inclusive limpeza manual.</t>
  </si>
  <si>
    <t xml:space="preserve">  1349,18</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</si>
  <si>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</si>
  <si>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 xml:space="preserve">   575,68</t>
  </si>
  <si>
    <t>MT 15 Aterro e Reaterro</t>
  </si>
  <si>
    <t>MT 15.05 Aterro e Compactação Manual</t>
  </si>
  <si>
    <t>Aterro com material de 1ª categoria, compactado manualmente em camadas de 20cm, incluindo 2 tiros de pá, inclusive espalhamento e rega, exclusive material e transporte.</t>
  </si>
  <si>
    <t>Compactação de aterro em camadas de 15cm, com maço.</t>
  </si>
  <si>
    <t>Compactação de aterro em camadas de 20cm, com maço.</t>
  </si>
  <si>
    <t xml:space="preserve">    47,95</t>
  </si>
  <si>
    <t>Compactação de material de 1ª categoria, inclusive descarga de Caminhão Basculante, movimentação a 1 tiro de pá, espalhamento e compactação manual em camadas de 30cm de material apiloado, exclusive material.</t>
  </si>
  <si>
    <t>Reaterro de vala, compactado a maço, em camadas de 30cm de espessura máxima, com material de boa qualidade.</t>
  </si>
  <si>
    <t>Reaterro de vala, com pó-de-pedra, compactado manualmente, inclusive fornecimento do material.</t>
  </si>
  <si>
    <t xml:space="preserve">   156,98</t>
  </si>
  <si>
    <t>MT 15.10 Aterro e Compactação Mecânica</t>
  </si>
  <si>
    <t>Aterro com material de 1ª categoria, espalhado com motoniveladora,  em camadas de 20cm de material adensado, regado por Caminhão Tanque e compactado a 95% com Rolo Pé de Carneiro, auto propelido,  intervindo 2 serventes, exclusive o fornecimento do material.</t>
  </si>
  <si>
    <t>Aterro com material de 1ª categoria, espalhado com retro-escavadeira, em camadas de 20cm, utilizando rolo compactador, com intervenção de 2 serventes, inclusive rega, exclusive fornecimento do material.</t>
  </si>
  <si>
    <t>Aterro de vala com trator carregadeira e retro-escavadeira, com material de boa qualidade, em camadas de 20cm, utilizando  Vibro Compactador Portátil e operador, com intervenção de 2 serventes,  exclusive o fornecimento do material.</t>
  </si>
  <si>
    <t xml:space="preserve">     4,84</t>
  </si>
  <si>
    <t>MT 15.15 Preparo do Solo</t>
  </si>
  <si>
    <t>Preparo de solo até 30cm de profundidade, compreedendo escavação e acerto manuais e compactação mecânica com remoção até 20m.</t>
  </si>
  <si>
    <t xml:space="preserve">    14,76</t>
  </si>
  <si>
    <t>MT 20 Espalhamento de Solo</t>
  </si>
  <si>
    <t>MT 20.05 Espalhamento de Solo Mecânico</t>
  </si>
  <si>
    <t>Espalhamento de material de 1ª categoria com motoniveladora, exclusive o fornecimento do material.</t>
  </si>
  <si>
    <t xml:space="preserve">     0,89</t>
  </si>
  <si>
    <t>PJ 05 Gramas e Coberturas Vegetais</t>
  </si>
  <si>
    <t>PJ 05.05 Fornecimento de Plantas de Cobertura</t>
  </si>
  <si>
    <t>Espécies vegetais com altura de (0,40 a 1,50)m, tipo Gardenia Jasminóides (Jasmim do Cabo), Alpínia Purpurata (Gengibre Vermelho), Cordyline Terminalis (Dracena Vermelha), Dieffenbachia Amoema (Comigo Ninguém Pode) ou similar e considerando 4 mudas por m2.  Fornecimento.</t>
  </si>
  <si>
    <t xml:space="preserve">   100,00</t>
  </si>
  <si>
    <t>Espécies vegetais com altura de (0,60 a 1,50)m, tipo Calliandra Tweedii (Esponjinha Vermelha), Hibiscus Rosa-Sinensis (Hibisco Argentino), Malvaviscus Arboreus (Hibisco Colibri) ou similar e considerando 4 mudas por m2.  Fornecimento.</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</si>
  <si>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</si>
  <si>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 xml:space="preserve">   144,00</t>
  </si>
  <si>
    <t>Espécies vegetais com altura de (0,40 a 1,50)m, tipo Arundina Bambusifolia (Orquidea Bambu), Jatropha Podagrica (Batata do Inferno), Strelitzia Reginae (Flor Ave do Paraiso), Heliconia Angusta (Falsa Ave do Paraiso) ou similar e considerando 8 mudas por m2.  Fornecimento.</t>
  </si>
  <si>
    <t xml:space="preserve">   240,00</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</si>
  <si>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</si>
  <si>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 xml:space="preserve">   192,00</t>
  </si>
  <si>
    <t>Espécies vegetais com altura de (0,20 a 0,80)m, tipo Helicônia Psittacorum (Helicônia Papagaio), Xanthosoma Lindeni (Xantia), Calathea Zebrina (Calatea Zebra), Jasminum Sambac (Bogari) ou similar e considerando 12 mudas por m2.  Fornecimento.</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</si>
  <si>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</si>
  <si>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 xml:space="preserve">   256,00</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</si>
  <si>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</si>
  <si>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 xml:space="preserve">   128,00</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</si>
  <si>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</si>
  <si>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</si>
  <si>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 xml:space="preserve">    46,75</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</si>
  <si>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</si>
  <si>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 xml:space="preserve">    95,00</t>
  </si>
  <si>
    <t>Espécies vegetais com altura de (0,15 a 0,30)m, tipo Ophiopogon jaburan (Barba - de - Serpente), Kalanchoe Blossfeldiana (Calancoê), Maranta Bicolor (Caetê) ou similar e considerando 25 mudas por m2.  Fornecimento.</t>
  </si>
  <si>
    <t xml:space="preserve">    50,00</t>
  </si>
  <si>
    <t>PJ 05.10 Plantio de Gramas e Leguminosas</t>
  </si>
  <si>
    <t xml:space="preserve">     0,53</t>
  </si>
  <si>
    <t xml:space="preserve">     4,24</t>
  </si>
  <si>
    <t xml:space="preserve">     6,36</t>
  </si>
  <si>
    <t xml:space="preserve">     8,48</t>
  </si>
  <si>
    <t xml:space="preserve">    13,25</t>
  </si>
  <si>
    <t>Plantio de grama em placas, tipo São Carlos, Batatais ou Larga, inclusive o fornecimento da grama  e preparo de terreno.</t>
  </si>
  <si>
    <t xml:space="preserve">    35,62</t>
  </si>
  <si>
    <t>Plantio de grama, tipo Stenotaphrum Secundatum Variação Variegatum, inclusive transporte e fornecimento.</t>
  </si>
  <si>
    <t xml:space="preserve">    38,13</t>
  </si>
  <si>
    <t>Plantio de grama em placas, tipo São Carlos, Batatais ou Larga, inclusive compra e arrancamento no local de origem, carga, transporte, descarga e preparo do terreno, para recomposição de áreas gramadas eventualmente danificadas.</t>
  </si>
  <si>
    <t xml:space="preserve">    22,89</t>
  </si>
  <si>
    <t>Biomanta vegetal para quantidades de até 500,00m2, incluindo coveamento, plantio de sementes de espécies nativas da região, insumos para adubação e irrigação.  Fornecimento e colocação.</t>
  </si>
  <si>
    <t xml:space="preserve">    81,49</t>
  </si>
  <si>
    <t>Biomanta vegetal para quantidades de 501,00m2 a 1.000,00m2, incluindo coveamento, plantio de sementes de espécies nativas da região, insumos para adubação e irrigação.  Fornecimento e colocação.</t>
  </si>
  <si>
    <t xml:space="preserve">    76,04</t>
  </si>
  <si>
    <t>Biomanta vegetal para quantidades superiores a 1.000,00m2, incluindo coveamento, plantio de sementes de espécies nativas da região, insumos para adubação e irrigação.  Fornecimento e colocação.</t>
  </si>
  <si>
    <t xml:space="preserve">    70,61</t>
  </si>
  <si>
    <t>PJ 05.20 Gramas Sintéticas</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</si>
  <si>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</si>
  <si>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</si>
  <si>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 xml:space="preserve">   200,00</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</si>
  <si>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</si>
  <si>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</si>
  <si>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 xml:space="preserve">   257,88</t>
  </si>
  <si>
    <t>Remoção de grama sintética, inclusive carga, descarga e transporte a 30 Km.</t>
  </si>
  <si>
    <t xml:space="preserve">     6,92</t>
  </si>
  <si>
    <t>PJ 10 Árvores e Arbustos</t>
  </si>
  <si>
    <t>PJ 10.05 Plantio de Árvores e Arbustos</t>
  </si>
  <si>
    <t>Amarrio de mudas de árvore ao tutor, com fitilho plástico, exclusive este.</t>
  </si>
  <si>
    <t xml:space="preserve">     3,07</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</si>
  <si>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</si>
  <si>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 xml:space="preserve">   250,64</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</si>
  <si>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</si>
  <si>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 xml:space="preserve">   297,09</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</si>
  <si>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</si>
  <si>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 xml:space="preserve">   336,35</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</si>
  <si>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</si>
  <si>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 xml:space="preserve">   375,62</t>
  </si>
  <si>
    <t xml:space="preserve">   414,88</t>
  </si>
  <si>
    <t xml:space="preserve">   454,16</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</si>
  <si>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</si>
  <si>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 xml:space="preserve">   493,42</t>
  </si>
  <si>
    <t xml:space="preserve">   532,70</t>
  </si>
  <si>
    <t xml:space="preserve">   571,96</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</si>
  <si>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</si>
  <si>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 xml:space="preserve">   611,23</t>
  </si>
  <si>
    <t xml:space="preserve">   650,50</t>
  </si>
  <si>
    <t>PJ 10.30 Espécies Vegetais - Fornecimento</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</si>
  <si>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</si>
  <si>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 xml:space="preserve">    25,00</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</si>
  <si>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</si>
  <si>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 xml:space="preserve">    18,00</t>
  </si>
  <si>
    <t>PJ 10.50 Árvores</t>
  </si>
  <si>
    <t>Espécies vegetais nativas com CAP (Circunferência na Altura do Peito) variando entre 0,10m e 0,15m e altura entre 2,50m e 3,00m.  Fornecimento.</t>
  </si>
  <si>
    <t>Espécies vegetais nativas com CAP (Circunferência na Altura do Peito) variando entre 0,15m e 0,20m e altura entre 3,00m e 3,50m.  Fornecimento.</t>
  </si>
  <si>
    <t>Espécies vegetais nativas com CAP (Circunferência na Altura do Peito) variando entre 0,20m e 0,25m e altura entre 3,50m e 4,00m.  Fornecimento.</t>
  </si>
  <si>
    <t xml:space="preserve">   220,00</t>
  </si>
  <si>
    <t>PJ 10.60 Palmeiras</t>
  </si>
  <si>
    <t>Espécies vegetais com altura de (0,60 a 1,00)m, tipo Palmeira Phoenix Roebelenii (Tamareira Anã), Coccothrinax SP (Leque-Prateada), Elaeis Guineensis (Dendezeiro), Gaussia Maya (Palmeira Maia) ou similar.  Fornecimento.</t>
  </si>
  <si>
    <t xml:space="preserve">    70,00</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</si>
  <si>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</si>
  <si>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 xml:space="preserve">   150,00</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</si>
  <si>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</si>
  <si>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</si>
  <si>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</si>
  <si>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</si>
  <si>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 xml:space="preserve">   123,01</t>
  </si>
  <si>
    <t>Cerca protetora de jardim com 18cm de altura, em barra chata de aço ASTM 588 de (3" x 1/4"), com montantes do mesmo material, distanciados de 1,00m, chumbados em bloco de concreto, inclusive escavação, reaterro, carga, descarga e transporte.</t>
  </si>
  <si>
    <t xml:space="preserve">   185,02</t>
  </si>
  <si>
    <t>Cerca protetora de jardim, tipo capelinha, em módulos de 1,20m.  Fornecimento e colocação.</t>
  </si>
  <si>
    <t xml:space="preserve">   167,04</t>
  </si>
  <si>
    <t>Cerca protetora para jardim, em tela em chapa de metal expandido, malha de (8"x3"), chapa de 3/16", inclusive pintura.  Fornecimento e colocação.</t>
  </si>
  <si>
    <t xml:space="preserve">   324,69</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</si>
  <si>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</si>
  <si>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 xml:space="preserve">   211,16</t>
  </si>
  <si>
    <t>Guarda-corpo em toras de madeira de reflorestamento e entrelaçado com corda sizal.  Fornecimento e colocação.</t>
  </si>
  <si>
    <t xml:space="preserve">    44,72</t>
  </si>
  <si>
    <t>Limitador de grama em polietileno - Linha Borda.  Fornecimento e colocação.</t>
  </si>
  <si>
    <t xml:space="preserve">     8,31</t>
  </si>
  <si>
    <t>Limitador de grama em polietileno - Linha Plana.  Fornecimento e colocação</t>
  </si>
  <si>
    <t xml:space="preserve">    10,60</t>
  </si>
  <si>
    <t>Moirão em madeira de reflorestamento, para sustentação de retentores em área de manguezal, com seção de diâmetro de 15cm, altura livre média de 2,00m, enterrado a 1,00m de profundidade, incluindo escavação manual de cova.  Fornecimento e colocação.</t>
  </si>
  <si>
    <t xml:space="preserve">    69,56</t>
  </si>
  <si>
    <t>Protetor de arvore em ferro de 3/8", circular com diâmetro de 30cm, altura de 2m, base em concreto, engastado no solo de 50cm, inclusive pintura a óleo.  Fornecimento e colocação.</t>
  </si>
  <si>
    <t xml:space="preserve">   102,70</t>
  </si>
  <si>
    <t>Protetor de arvore em ferro de 3/8", circular com diâmetro de 40cm, altura de 2m, base em concreto, engastado no solo de 50cm, inclusive pintura a óleo.  Fornecimento e colocação.</t>
  </si>
  <si>
    <t xml:space="preserve">   133,72</t>
  </si>
  <si>
    <t>Protetor (gola) de árvore em ferro fundido nodular, nas dimensões de (1,00x1,00x0,60)m.  Fornecimento.</t>
  </si>
  <si>
    <t xml:space="preserve">   803,16</t>
  </si>
  <si>
    <t>Protetor (gola) de árvore em ferro fundido nodular, nas dimensões de (1,28x1,28x0,90)m.  Fornecimento.</t>
  </si>
  <si>
    <t xml:space="preserve">  1358,00</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</si>
  <si>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</si>
  <si>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 xml:space="preserve">   711,75</t>
  </si>
  <si>
    <t>Retentor flutuante para proteção de manguezal. Confecção e instalação.</t>
  </si>
  <si>
    <t xml:space="preserve">    85,55</t>
  </si>
  <si>
    <t>PJ 15.10 Telas</t>
  </si>
  <si>
    <t>Tela de arame galvanizado nº 14, com malha losangular de 1/2".  Fornecimento.</t>
  </si>
  <si>
    <t xml:space="preserve">   192,51</t>
  </si>
  <si>
    <t>Tela de arame galvanizado nº 12, com malha losangular de 1".  Fornecimento.</t>
  </si>
  <si>
    <t xml:space="preserve">   108,86</t>
  </si>
  <si>
    <t>Tela de arame galvanizado nº 08, com malha losangular de 1 1/2".  Fornecimento.</t>
  </si>
  <si>
    <t xml:space="preserve">   250,14</t>
  </si>
  <si>
    <t>Tela de arame galvanizado nº 08, com malha losangular de 1 1/2", soldada em quadro de ferro.  Colocação.</t>
  </si>
  <si>
    <t xml:space="preserve">    38,23</t>
  </si>
  <si>
    <t>Tela de arame galvanizado nº 08, com malha quadrada (fios ondulados) de (2 x 2)cm.  Fornecimento.</t>
  </si>
  <si>
    <t xml:space="preserve">   275,89</t>
  </si>
  <si>
    <t>Tela de arame galvanizado nº 12, com malha losangular de 5cm.  Fornecimento.</t>
  </si>
  <si>
    <t xml:space="preserve">    50,40</t>
  </si>
  <si>
    <t>Tela de arame galvanizado nº 12, com malha losangular de 5cm, fixada com arame galvanizado nº 12, à armação tubular de ferro galvanizado (exclusive esta).  Fornecimento e colocação.</t>
  </si>
  <si>
    <t xml:space="preserve">    94,33</t>
  </si>
  <si>
    <t>Tela de arame galvanizado n° 12, revestido de PVC, com malha losangular de 5cm, fixada com arame galvanizado nº 12, à armação tubular de ferro galvanizado (exclusive esta). Fornecimento e colocação.</t>
  </si>
  <si>
    <t xml:space="preserve">   139,71</t>
  </si>
  <si>
    <t>Tela em polietileno de alta densidade, 100% virgem, com malha de (5x5)cm, com resistência a tração de 500Kgf.  Fornecimento e colocação.</t>
  </si>
  <si>
    <t xml:space="preserve">    36,09</t>
  </si>
  <si>
    <t>PJ 15.15 Alambrados</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</si>
  <si>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</si>
  <si>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 xml:space="preserve">   237,62</t>
  </si>
  <si>
    <t>PJ 15.15.0099 (/)</t>
  </si>
  <si>
    <t>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t>
  </si>
  <si>
    <t xml:space="preserve">   363,40</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</si>
  <si>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</si>
  <si>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 xml:space="preserve">   302,67</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</si>
  <si>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</si>
  <si>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 xml:space="preserve">   318,02</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</si>
  <si>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</si>
  <si>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 xml:space="preserve">   345,05</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</si>
  <si>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</si>
  <si>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 xml:space="preserve">   336,60</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</si>
  <si>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</si>
  <si>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 xml:space="preserve">   350,65</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</si>
  <si>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</si>
  <si>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 xml:space="preserve">   377,75</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</si>
  <si>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</si>
  <si>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 xml:space="preserve">   249,35</t>
  </si>
  <si>
    <t>PJ 15.15.0107 (/)</t>
  </si>
  <si>
    <t>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t>
  </si>
  <si>
    <t xml:space="preserve">   396,03</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</si>
  <si>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</si>
  <si>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 xml:space="preserve">   344,96</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</si>
  <si>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</si>
  <si>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 xml:space="preserve">   356,36</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</si>
  <si>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</si>
  <si>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</si>
  <si>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 xml:space="preserve">   382,55</t>
  </si>
  <si>
    <t>PJ 15.15.0114 (/)</t>
  </si>
  <si>
    <t>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</si>
  <si>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 xml:space="preserve">   427,93</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</si>
  <si>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</si>
  <si>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 xml:space="preserve">   390,08</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</si>
  <si>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</si>
  <si>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 xml:space="preserve">   400,82</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</si>
  <si>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</si>
  <si>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 xml:space="preserve">   435,27</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</si>
  <si>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</si>
  <si>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 xml:space="preserve">   196,39</t>
  </si>
  <si>
    <t>PJ 15.15.0119 (/)</t>
  </si>
  <si>
    <t>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</si>
  <si>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 xml:space="preserve">   480,65</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</si>
  <si>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</si>
  <si>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 xml:space="preserve">   298,05</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</si>
  <si>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</si>
  <si>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 xml:space="preserve">   183,39</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</si>
  <si>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</si>
  <si>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 xml:space="preserve">   403,46</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</si>
  <si>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</si>
  <si>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 xml:space="preserve">   348,21</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</si>
  <si>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</si>
  <si>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 xml:space="preserve">   367,88</t>
  </si>
  <si>
    <t>Contraventamento de alambrado com tubos de ferro galvanizado (externa e internamente), com diâmetro interno de 2" e espessura de parede de 1/8".  Fornecimento e colocação.</t>
  </si>
  <si>
    <t xml:space="preserve">   161,42</t>
  </si>
  <si>
    <t>Contraventamento de alambrado com tubos de ferro galvanizado (externa e internamente), com diâmetro interno de 2" e espessura de parede de 1/8", com costura.  Fornecimento e colocação.</t>
  </si>
  <si>
    <t>Contraventamento de alambrado com tubos de ferro galvanizado (externa e internamente), com diâmetro interno de 2 1/2" e espessura de parede de 1/8", sem costura.  Fornecimento e colocação.</t>
  </si>
  <si>
    <t>Contraventamento de alambrado com tubos de ferro galvanizado (externa e internamente), com diâmetro interno de 3" e espessura de parede de 1/8", sem costura.  Fornecimento e colocação.</t>
  </si>
  <si>
    <t xml:space="preserve">   189,14</t>
  </si>
  <si>
    <t>Reuperação do apoio de alambrado em quadra polivalente com pavimento rígido, considerando-se a substituição de 30 cm de tubo de ferro galvanizado de 2" na base, pintura, demolição e recomposição de pavimento rígido.</t>
  </si>
  <si>
    <t xml:space="preserve">   130,71</t>
  </si>
  <si>
    <t>Reuperação do apoio de alambrado em campo de saibro, considerando-se a substituição de 50 cm de tubo de ferro galvanizado de 2" na base, pintura, escavação, demolição e confecção de bloco de concreto.</t>
  </si>
  <si>
    <t xml:space="preserve">   153,66</t>
  </si>
  <si>
    <t>PJ 20 Conservação e Limpeza</t>
  </si>
  <si>
    <t>PJ 20.05 Tratamento, Conservação e Limpeza</t>
  </si>
  <si>
    <t>Adubo orgânico (esterco de gado).  Fornecimento.</t>
  </si>
  <si>
    <t xml:space="preserve">   214,29</t>
  </si>
  <si>
    <t>Adubação química com fórmula completa (NPK-04-14-08), em gramados (1 vez por ano).</t>
  </si>
  <si>
    <t xml:space="preserve">  2781,00</t>
  </si>
  <si>
    <t>Terra estrumada, inclusive carga, transporte e descarga.  Fornecimento.</t>
  </si>
  <si>
    <t>Terra tipo capa de morro, inclusive carga, descarga e transporte.  Fornecimento.</t>
  </si>
  <si>
    <t xml:space="preserve">   190,00</t>
  </si>
  <si>
    <t>Aparo manual, com enxadão ou tesoura, de beiral de gramado.</t>
  </si>
  <si>
    <t xml:space="preserve">     0,38</t>
  </si>
  <si>
    <t xml:space="preserve">     1,92</t>
  </si>
  <si>
    <t>Arrancamento de ervas daninhas pela raiz, em área gramada.</t>
  </si>
  <si>
    <t>Aterro com terra preta simples, para execução de gramados.</t>
  </si>
  <si>
    <t xml:space="preserve">   350,16</t>
  </si>
  <si>
    <t xml:space="preserve">  1341,58</t>
  </si>
  <si>
    <t>Capina de ervas, gramíneas, etc, em área de brita.</t>
  </si>
  <si>
    <t>Capina de ervas, gramíneas e etc., em superfície ensaibrada.</t>
  </si>
  <si>
    <t xml:space="preserve">     0,23</t>
  </si>
  <si>
    <t>Capina de conservação em superfície ensaibrada, gramada, etc.</t>
  </si>
  <si>
    <t>Capina para construção de trilhas e aceiros, sobre material de 1ª categoria, a céu aberto, até a profundidade de 0,10m.</t>
  </si>
  <si>
    <t>Capina manual, remoção e seleção de mudas de essências florestais, custo válido para cada 100 unidades, com altura de 14cm, largura de 10cm.</t>
  </si>
  <si>
    <t>Capina manual, remoção e seleção de mudas de essências florestais, custo válido para cada 100 unidades, com altura de 20cm e largura de 13cm.</t>
  </si>
  <si>
    <t xml:space="preserve">     2,49</t>
  </si>
  <si>
    <t>Capina manual, remoção e seleção de mudas de essências florestais, custo válido para cada 100 unidades, com altura de 30cm e largura de 15cm.</t>
  </si>
  <si>
    <t>Capina manual, remoção e seleção de mudas de essências florestais, custo válido para cada 100 unidades, com altura de 35cm e largura de 25cm.</t>
  </si>
  <si>
    <t>Cesto de tela para retirada de lixo, confeccionado em aço e sombrit, modelo COMLURB.  Fornecimento.</t>
  </si>
  <si>
    <t xml:space="preserve">    56,05</t>
  </si>
  <si>
    <t>Corte de grama com máquinas motorizadas, inclusive varredura e recolhimento de resíduos.</t>
  </si>
  <si>
    <t xml:space="preserve">  2043,36</t>
  </si>
  <si>
    <t>Combate de formigas, com aplicação de formicida, em encosta.</t>
  </si>
  <si>
    <t xml:space="preserve">   279,53</t>
  </si>
  <si>
    <t>Catação manual de papéis em superfície gramada.</t>
  </si>
  <si>
    <t xml:space="preserve">    30,68</t>
  </si>
  <si>
    <t>Irrigação de gramado e/ou canteiro com Caminhão Pipa, exclusive o fornecimento da água.</t>
  </si>
  <si>
    <t xml:space="preserve">     0,13</t>
  </si>
  <si>
    <t>Irrigação de gramado e/ou canteiros com Caminhão Pipa, inclusive fornecimento da água.</t>
  </si>
  <si>
    <t xml:space="preserve">     0,32</t>
  </si>
  <si>
    <t>Irrigação de árvore e/ou palmeira com Caminhão Pipa, exclusive o fornecimento da água.</t>
  </si>
  <si>
    <t xml:space="preserve">     1,02</t>
  </si>
  <si>
    <t>Irrigação de árvore e/ou palmeira com Caminhão Pipa, inclusive fornecimento da água.</t>
  </si>
  <si>
    <t xml:space="preserve">     1,21</t>
  </si>
  <si>
    <t>Limpeza de superfície e fundo de lagos e bacias de chafarizes e entornos, sem esvaziamento, exclusive transporte.</t>
  </si>
  <si>
    <t xml:space="preserve">    76,90</t>
  </si>
  <si>
    <t>Limpeza, após esvaziamento, de fundo de lago e/ou canal.</t>
  </si>
  <si>
    <t xml:space="preserve">     2,87</t>
  </si>
  <si>
    <t>Limpeza de caixa de ralo em praça e/ou parque.</t>
  </si>
  <si>
    <t>Limpeza de folhas e papéis flutuando em lago e/ou canal.</t>
  </si>
  <si>
    <t xml:space="preserve">   191,79</t>
  </si>
  <si>
    <t>Manutenção e recomposição de áreas ajardinadas, corte de folhas e ramos secos, retirada de parasitas, limpeza e replantio de arbustos.</t>
  </si>
  <si>
    <t>Nivelamento e compactação de áreas ensaibradas.</t>
  </si>
  <si>
    <t xml:space="preserve">  3635,09</t>
  </si>
  <si>
    <t>Rega de jardim ou gramado, com esguicho, usando água local canalizada.</t>
  </si>
  <si>
    <t>Retirada de gramineas em piso de pedra portuguesa, utilizando roçadeira costal.</t>
  </si>
  <si>
    <t xml:space="preserve">     2,45</t>
  </si>
  <si>
    <t>Retirada de material proveniente de poda de varredura ou de limpeza diversas, a ser feita em caminhão com no mínimo 4m3 de capacidade, compreendendo carga, descarga e transporte até 30Km de distância.</t>
  </si>
  <si>
    <t>Retirada de protetor de árvore, inclusive carga, descarga e transporte.</t>
  </si>
  <si>
    <t>Retirada de galhos secos e de parasitas em árvores.</t>
  </si>
  <si>
    <t xml:space="preserve">    95,89</t>
  </si>
  <si>
    <t>Revolvimento de solo até 20cm de profundidade.</t>
  </si>
  <si>
    <t>Varredura de folhas, papéis, etc, em área de brita.</t>
  </si>
  <si>
    <t xml:space="preserve">     0,64</t>
  </si>
  <si>
    <t>Varredura de folhas, papéis e etc., em área ensaibrada.</t>
  </si>
  <si>
    <t xml:space="preserve">   421,93</t>
  </si>
  <si>
    <t>Varredura de folhas, papéis e etc., em área gramada.</t>
  </si>
  <si>
    <t xml:space="preserve">   479,47</t>
  </si>
  <si>
    <t>Varredura de folhas, papéis e etc., em área pavimentada.</t>
  </si>
  <si>
    <t xml:space="preserve">   383,57</t>
  </si>
  <si>
    <t>PJ 20.10 Poda e Destocamento de Árvores</t>
  </si>
  <si>
    <t>Arrancamento e replantio de árvore adulta, entre 3m e 5m de altura e até 20cm de diâmetro, inclusive escavação e rega durante 15 dias, exclusive transporte.</t>
  </si>
  <si>
    <t xml:space="preserve">   201,38</t>
  </si>
  <si>
    <t>Destocamento de árvores de médio porte até 60cm DAP e raízes profundas, com auxílio mecânico, inclusive carga, descarga e transporte do material resultante até 30Km.</t>
  </si>
  <si>
    <t xml:space="preserve">  1177,20</t>
  </si>
  <si>
    <t>Destocamento de árvores de grande porte acima de 61cm DAP e raízes profundas, com auxílio mecânico, inclusive carga, descarga e transporte do material resultante até 30Km.</t>
  </si>
  <si>
    <t xml:space="preserve">  1754,39</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</si>
  <si>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</si>
  <si>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</si>
  <si>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 xml:space="preserve">   344,43</t>
  </si>
  <si>
    <t>Poda de condução de muda de árvore até 3m de altura, inclusive carga, descarga e transporte do material resultante.</t>
  </si>
  <si>
    <t xml:space="preserve">     4,90</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</si>
  <si>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</si>
  <si>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 xml:space="preserve">   913,83</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</si>
  <si>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</si>
  <si>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 xml:space="preserve">  1370,74</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</si>
  <si>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</si>
  <si>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 xml:space="preserve">   952,14</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</si>
  <si>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</si>
  <si>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 xml:space="preserve">  1904,28</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</si>
  <si>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</si>
  <si>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 xml:space="preserve">  2129,34</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</si>
  <si>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</si>
  <si>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 xml:space="preserve">  3658,67</t>
  </si>
  <si>
    <t>Remoção manual de raízes de árvores, incluindo abertura de cava com 30 cm de profundidade média, reaterro, sinalização de desvio de tráfego de veículos, pedestres, equipamento de segurança, carga, descarga e transporte do material resultante até 30 Km.</t>
  </si>
  <si>
    <t xml:space="preserve">   115,20</t>
  </si>
  <si>
    <t>PJ 25 Mobiliário e Acessórios</t>
  </si>
  <si>
    <t>PJ 25.05 Bancos e Mesas de Jardim</t>
  </si>
  <si>
    <t>Banco em concreto armado, sem encosto, medindo (225x50x50)cm, modelo B7 da Neorex ou similar.  Fornecimento.</t>
  </si>
  <si>
    <t xml:space="preserve">  1010,84</t>
  </si>
  <si>
    <t>Banco de concreto aparente, com 45cm de largura e 10cm de espessura, sobre 2 apoios do mesmo material, com secção de (10x30)cm.</t>
  </si>
  <si>
    <t xml:space="preserve">   239,65</t>
  </si>
  <si>
    <t>Banco contínuo em concreto armado, aparente, assento com 50cm de largura e 15cm de espessura, sobre apoios do mesmo material, com seção de (15 x 30)cm, inclusive lixamento, pintura com verniz acrílico, escavação e reaterro.</t>
  </si>
  <si>
    <t xml:space="preserve">   480,58</t>
  </si>
  <si>
    <t>Banco de concreto aparente, medindo 2x0,40x0,20m, fixados sobre apoio do mesmo material, seção de 10x30cm, inclusive carga, descarga e transporte, conforme projeto FPJ.  Fornecimento e colocação.</t>
  </si>
  <si>
    <t xml:space="preserve">   880,37</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</si>
  <si>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</si>
  <si>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 xml:space="preserve">  1852,55</t>
  </si>
  <si>
    <t>Banco rústico, referência M-25, conforme o modelo Pactaplayground ou similar.  Fornecimento e colocação.</t>
  </si>
  <si>
    <t xml:space="preserve">   834,30</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</si>
  <si>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</si>
  <si>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 xml:space="preserve">  1459,97</t>
  </si>
  <si>
    <t>Banco padrão "Rio Cidade Leblon" com assento em ripas de maçaranduba envernizadas, presas por cabo de aço. Suporte em barras de aço galvanizada dobradas, na cor prata. Fornecimento e instalação.</t>
  </si>
  <si>
    <t xml:space="preserve">  1961,04</t>
  </si>
  <si>
    <t>Mesa de jogos com 4 bancos, tampo de mesa em marmorite armado, na cor natural, tendo no centro tabuleiro de xadrez em marmorite nas cores branca e preta, pés (mesa e bancos) de concreto armado, conforme projeto FPJ.  Fornecimento e colocação.</t>
  </si>
  <si>
    <t xml:space="preserve">  1783,82</t>
  </si>
  <si>
    <t>Prancha em madeira aparelhada para bancos de jardins, com seção de (15x4,5)cm e comprimento de 2,20m, presa com parafusos e porcas nos pés de ferro e pintura na cor a ser indicada.  Fornecimento e colocação.</t>
  </si>
  <si>
    <t xml:space="preserve">   176,69</t>
  </si>
  <si>
    <t>Régua madeira aparelhada para bancos de jardins, com secção de (5,5 x 3,75)cm e comprimento de 2m, presas com parafusos de porcas nos pés de ferro fundido e pintura na cor a ser indicada.  Fornecimento e colocação.</t>
  </si>
  <si>
    <t xml:space="preserve">    90,37</t>
  </si>
  <si>
    <t>Régua de madeira aparelhada para bancos de jardins, com secção de (3x1,5)cm e comprimento de 1m, presas com parafusos de porcas nos pés de ferro e envernizada na cor a ser indicada.  Fornecimento e colocação.</t>
  </si>
  <si>
    <t xml:space="preserve">   109,96</t>
  </si>
  <si>
    <t>PJ 25.10 Equipamentos para Praças e Jardins</t>
  </si>
  <si>
    <t>Amarelinha em blocos de concreto pré-moldadas com aplicação de letras e números coloridos em baixo relevo.  Fornecimento e aplicação.</t>
  </si>
  <si>
    <t xml:space="preserve">   892,78</t>
  </si>
  <si>
    <t>Arco simples em tubos de ferro galvanizado (externa e internamente) de 1" e 2" e espessura de parede de 1/8", chumbados em blocos de concreto, com pintura de base Galvite ou similar e 2 demãos de acabamento, conforme projeto FPJ.  Fornecimento e colocação.</t>
  </si>
  <si>
    <t xml:space="preserve">  2285,40</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</si>
  <si>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</si>
  <si>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 xml:space="preserve">  1605,54</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</si>
  <si>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</si>
  <si>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 xml:space="preserve">  1883,42</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</si>
  <si>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</si>
  <si>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 xml:space="preserve">  1495,74</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</si>
  <si>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</si>
  <si>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 xml:space="preserve"> 13311,80</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</si>
  <si>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</si>
  <si>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 xml:space="preserve">  2760,92</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</si>
  <si>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</si>
  <si>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 xml:space="preserve">  3084,31</t>
  </si>
  <si>
    <t>Cadeira de balanço completa, com correntes, braçadeiras, rolamentos, parafusos, barras, etc., inclusive desmontagem da danificada, pintura e transporte, conforme projeto FPJ.  Fornecimento e colocação.</t>
  </si>
  <si>
    <t xml:space="preserve">   989,98</t>
  </si>
  <si>
    <t>Bola ao aro em tubo de ferro galvanizado (externa e internamente) de 3", 2" e 3/4" e espessura de parede de 1/8", pintura com uma demão de galvite e duas demãos de esmalte sintético, conforme projeto FPJ.  Fornecimento e colocação.</t>
  </si>
  <si>
    <t xml:space="preserve">  1281,42</t>
  </si>
  <si>
    <t>Escada em árvore, referência M-07, conforme o modelo Pactaplayground ou similar.  Fornecimento e colocação.</t>
  </si>
  <si>
    <t xml:space="preserve">  2134,30</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</si>
  <si>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</si>
  <si>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 xml:space="preserve">  2735,92</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</si>
  <si>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</si>
  <si>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 xml:space="preserve">  3370,19</t>
  </si>
  <si>
    <t>Escada de escorrega completa, inclusive patamar, conforme projeto FPJ, com pintura, transporte e desmontagem da danificada.  Fornecimento e colocação.</t>
  </si>
  <si>
    <t xml:space="preserve">   957,49</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</si>
  <si>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</si>
  <si>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 xml:space="preserve">  2252,48</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</si>
  <si>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</si>
  <si>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 xml:space="preserve">  2621,57</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</si>
  <si>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</si>
  <si>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 xml:space="preserve">  7704,80</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</si>
  <si>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</si>
  <si>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 xml:space="preserve">   694,16</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</si>
  <si>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</si>
  <si>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 xml:space="preserve">   780,41</t>
  </si>
  <si>
    <t>Prancha de gangorra completa, inclusive patamar, conforme projeto FPJ, com pintura, transporte e desmontagem da danificada.  Fornecimento e colocação.</t>
  </si>
  <si>
    <t xml:space="preserve">  1522,88</t>
  </si>
  <si>
    <t>Prancha rema-rema de madeira aparelhada, conforme projeto FPJ, completa com ferragens, braçadeiras, rolamentos, etc., pintura e transporte com desmontagem da danificada.  Fornecimento e colocação.</t>
  </si>
  <si>
    <t xml:space="preserve">  1861,12</t>
  </si>
  <si>
    <t>Prancha para abdominal, em madeira aparelhada e estrutura tubular (externa e internamente) de 2" e espessura de parede de 1/8", fixada em blocos de concreto, com pintura de base Galvite ou similar, 2 demãos de acabamento, conforme projeto FPJ.  Fornecimento e colocação.</t>
  </si>
  <si>
    <t xml:space="preserve">  1186,20</t>
  </si>
  <si>
    <t>PJ 25.13 Equipamentos para Ginastica da 3ª Idade</t>
  </si>
  <si>
    <t>Alongador com três alturas conjugado, em tubo de aço carbono, pintura no processo eletrostático - Academia da Terceira Idade. Fornecimento e instalação.</t>
  </si>
  <si>
    <t xml:space="preserve">  2840,22</t>
  </si>
  <si>
    <t>Esqui triplo conjugado, em tubo de aço arbono, pintura no processo eletrostático - Academia da Terceira Idade. Fornecimento e instalação.</t>
  </si>
  <si>
    <t xml:space="preserve">  7457,32</t>
  </si>
  <si>
    <t>Multi-exercitador conjugado com seis funções distintas, em tubo de aço arbono, pintura no processo eletrostático - Academia da Terceira Idade. Fornecimento e instalação.</t>
  </si>
  <si>
    <t xml:space="preserve">  8074,56</t>
  </si>
  <si>
    <t>Remada sentada, em tubo de aço arbono, pintura no processo eletrostático - Academia da Terceira Idade. Fornecimento e instalação.</t>
  </si>
  <si>
    <t xml:space="preserve">  2218,29</t>
  </si>
  <si>
    <t>Rotação diagonal dupla, aparelho triplo conjugado, em tubo de aço arbono, pintura no processo eletrostático - Academia da Terceira Idade. Fornecimento e instalação.</t>
  </si>
  <si>
    <t xml:space="preserve">  2798,64</t>
  </si>
  <si>
    <t>Rotação vertical, aparelho triplo conjugado, em tubo de aço arbono, pintura no processo eletrostático - Academia da Terceira Idade. Fornecimento e instalação.</t>
  </si>
  <si>
    <t xml:space="preserve">  2276,24</t>
  </si>
  <si>
    <t>Placa orientativa, em tubo de aço arbono, pintura no processo eletrostático - Academia da Terceira Idade. Fornecimento e instalação.</t>
  </si>
  <si>
    <t xml:space="preserve">  4769,34</t>
  </si>
  <si>
    <t>Pressão de pernas triplo conjugado,  em tubo de aço arbono, pintura no processo eletrostático - Academia da Terceira Idade. Fornecimento e instalação.</t>
  </si>
  <si>
    <t xml:space="preserve">  3727,66</t>
  </si>
  <si>
    <t>Simulador de caminhada, triplo conjugado,  em tubo de aço arbono, pintura no processo eletrostático - Academia da Terceira Idade. Fornecimento e instalação.</t>
  </si>
  <si>
    <t xml:space="preserve">  5532,59</t>
  </si>
  <si>
    <t>Surf duplo conjugado,  em tubo de aço arbono, pintura no processo eletrostático - Academia da Terceira Idade. Fornecimento e instalação.</t>
  </si>
  <si>
    <t xml:space="preserve">  2212,96</t>
  </si>
  <si>
    <t>PJ 25.15 Material Esportivo</t>
  </si>
  <si>
    <t>Baliza de futebol, tamanho oficial, em tubos de ferro galvanizado (externa e internamente) de 4" e espessura de parede de 1/8", com pintura de base Galvite ou similar e 2 demãos de acabamento.  Fornecimento e colocação.</t>
  </si>
  <si>
    <t xml:space="preserve">  2664,66</t>
  </si>
  <si>
    <t>Baliza de futebol de salão em tubo de ferro galvanizado (externa e internamente) de 4" e espessura de parede de 1/8", pintura de base Galvite ou similar e 2 demãos de acabamento, conforme projeto FPJ.  Fornecimento e colocação.</t>
  </si>
  <si>
    <t xml:space="preserve">  1753,29</t>
  </si>
  <si>
    <t>Estrutura para basquete, metálica, fixa, com avanço livre de 1,30m, com tabelas de compensado naval, aros e redes.  Fornecimento e colocação, exclusive furação do piso.</t>
  </si>
  <si>
    <t xml:space="preserve">  3243,36</t>
  </si>
  <si>
    <t>Rede de nylon para futebol de salão.  Fornecimento.</t>
  </si>
  <si>
    <t>Baliza de vôlei em tubos de ferro galvanizado (externa e internamente) de 3" e espessura de parede de 1/8", com pintura de base Galvite ou similar e 2 demãos de acabamento.  Fornecimento e colocação.</t>
  </si>
  <si>
    <t xml:space="preserve">  1230,58</t>
  </si>
  <si>
    <t>Rede de vôlei oficial com cabo de aço.  Fornecimento.</t>
  </si>
  <si>
    <t xml:space="preserve">   330,93</t>
  </si>
  <si>
    <t>Tabela de basquete em compensado naval, tamanho oficial com aro e rede.  Fornecimento e colocação.</t>
  </si>
  <si>
    <t xml:space="preserve">  2584,79</t>
  </si>
  <si>
    <t>Trave desmontável para futebol de salão em tubo de ferro galvanizado (externa e internamente) e espessura de parede de 1/8" e buchas.  Fornecimento.</t>
  </si>
  <si>
    <t xml:space="preserve">  4046,85</t>
  </si>
  <si>
    <t>PJ 25.20 Bicicletários</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</si>
  <si>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</si>
  <si>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 xml:space="preserve">   520,58</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</si>
  <si>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</si>
  <si>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 xml:space="preserve">   593,73</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</si>
  <si>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</si>
  <si>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 xml:space="preserve">   664,98</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</si>
  <si>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</si>
  <si>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 xml:space="preserve">   604,81</t>
  </si>
  <si>
    <t>PJ 25.25 Frades</t>
  </si>
  <si>
    <t>Balizador modelo Copacabana, cilíndrico, liso, pré-fabricado em concreto FCK=18MPa, com reforço interno de malha de vergalhão curvado de 1/2", embutido no piso, com 40cm de diâmetro e altura de 46,50cm.  Fornecimento e colocação.</t>
  </si>
  <si>
    <t xml:space="preserve">   415,66</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</si>
  <si>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</si>
  <si>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 xml:space="preserve">   642,29</t>
  </si>
  <si>
    <t>Frade de concreto com fck=11 MPa, para proteção de calçada, apicoado e pintado a verniz, inclusive escavação e reaterro, exclusive transporte.  Fornecimento e colocação.</t>
  </si>
  <si>
    <t xml:space="preserve">   198,97</t>
  </si>
  <si>
    <t>Frade de concreto com Fck=11 MPa, para proteção de calçada, liso. inclusive escavação e reaterro, exclusive transporte.  Fornecimento e colocação.</t>
  </si>
  <si>
    <t xml:space="preserve">   123,79</t>
  </si>
  <si>
    <t>Frade esfera em concreto, 30cm de diâmetro, com Fck=25 MPa, para proteção de calçadas, inclusive furação, exclusive transporte.  Fornecimento e colocação.</t>
  </si>
  <si>
    <t xml:space="preserve">   198,11</t>
  </si>
  <si>
    <t>Frade metálico, em ferro fundido, modelo ciclovia, inclusive escavação, chumbamento com concreto FCK = 15 Mpa, pintura em esmalte sintético e retirada do material excedente, exclusive demolição e recomposição de passeio.  Fornecimento e colocação.</t>
  </si>
  <si>
    <t xml:space="preserve">   409,61</t>
  </si>
  <si>
    <t>PJ 25.30 Recuperação de Equipamentos</t>
  </si>
  <si>
    <t>Apoio e corrimão tubulares em brinquedos de eucalipto, substituição das peças considerando retirada e colocação de peças novas pintadas.</t>
  </si>
  <si>
    <t xml:space="preserve">   153,15</t>
  </si>
  <si>
    <t>Balanço (com um lugar): troca do travessão de sustentação, com retirada da viga danificada e remontagem do brinquedo de madeira de reflorestamento.</t>
  </si>
  <si>
    <t xml:space="preserve">   245,92</t>
  </si>
  <si>
    <t>Balanço com assento de pneu suspenso por cordas de nylon n.º 12: com troca de pneu e vazamento do mesmo para escoamento, troca das cordas e retirada do acessório danificado, incluindo remontagem do brinquedo de eucalipto.</t>
  </si>
  <si>
    <t xml:space="preserve">   167,37</t>
  </si>
  <si>
    <t>Balanço com assento em madeira suspenso por correntes: troca de assento, das correntes e retirada do acessório danificado, com remontagem do brinquedo de madeira de reflorestamento.</t>
  </si>
  <si>
    <t xml:space="preserve">   361,47</t>
  </si>
  <si>
    <t>Casinhas: substituição de telhado, compreendendo retirada do telhado danificado em meio tronco e colocação de novo telhado completo, com a remontagem do brinquedo de madeira de reflorestamento.</t>
  </si>
  <si>
    <t xml:space="preserve">  2289,40</t>
  </si>
  <si>
    <t>Casinhas: substituição total do assoalho em troncos de madeira de reflorestamento, meia cana ou roliços, por outro completo em meia cana, considerando-se retirada e remontagem do brinquedo de madeira de reflorestamento.</t>
  </si>
  <si>
    <t xml:space="preserve">  1737,49</t>
  </si>
  <si>
    <t>Casinhas: substituição de 1(uma) peça de assoalho danificado, compreendendo retirado do meio tronco e colocação de um novo, com a remontagem do brinquedo de madeira de reflorestamento.</t>
  </si>
  <si>
    <t xml:space="preserve">   173,75</t>
  </si>
  <si>
    <t>Casinhas: substituição das vigas de sustentação de assoalhos em toras de madeira de reflorestamenteo, considerando-se retirada das vigas e colocação de novas, com a remontagem do brinquedo.</t>
  </si>
  <si>
    <t xml:space="preserve">  2021,47</t>
  </si>
  <si>
    <t>Casinhas: substituição de 1 (uma) viga de sustentação de assoalho em toras de madeira de reflorestamento, considerando-se a retirada da viga e colocação de nova, com a remontagem do brinquedo.</t>
  </si>
  <si>
    <t xml:space="preserve">   289,05</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</si>
  <si>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</si>
  <si>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 xml:space="preserve">   962,35</t>
  </si>
  <si>
    <t>Cordas dos brinquedos de eucalipto: substituição de corda dos brinquedos onde estas estiverem danificadas, compreendendo a retirada do danificado e colocação de cordas novas.</t>
  </si>
  <si>
    <t xml:space="preserve">    88,23</t>
  </si>
  <si>
    <t>Escada horizontal: substituição da parte superior do brinquedo de madeira de reflorestamento por outra completa.</t>
  </si>
  <si>
    <t xml:space="preserve">  1201,74</t>
  </si>
  <si>
    <t>Escada horizontal: substituição de uma coluna de sustentação do brinquedo de madeira de reflorestamento por nova, considerando-se retirada e remontagem.</t>
  </si>
  <si>
    <t xml:space="preserve">   168,85</t>
  </si>
  <si>
    <t>Escada de acesso ao escarregador: troca de corrimão, retirada do danificado e remontagem com pintura do brinquedo de eucalipto.</t>
  </si>
  <si>
    <t xml:space="preserve">   273,02</t>
  </si>
  <si>
    <t>Escada de acesso ao escorregador: troca da escada, corrimão e retirada da peça danificada e remontagem do brinquedo de madeira de reflorestamento.</t>
  </si>
  <si>
    <t xml:space="preserve">  1207,54</t>
  </si>
  <si>
    <t>Escadas de acesso aos patamares ou casinhas de eucalipto: substituição de cordas e peças danificadas nos brinquedos de eucalipto por novas.</t>
  </si>
  <si>
    <t xml:space="preserve">   767,45</t>
  </si>
  <si>
    <t>Escadas de acesso aos patamares ou casinhas de eucalipto: substituição de tubos e peças danificadas nos brinquedos de eucalipto por novos.</t>
  </si>
  <si>
    <t xml:space="preserve">   958,66</t>
  </si>
  <si>
    <t>Estrutura em troncos de madeira de reflorestamento: substituição de tronco, retirada e remontagem.</t>
  </si>
  <si>
    <t xml:space="preserve">   239,51</t>
  </si>
  <si>
    <t>Gangorra simples: retirada e remontagem do eixo principal de sustentação do brinquedo de eucalipto.</t>
  </si>
  <si>
    <t xml:space="preserve">   115,87</t>
  </si>
  <si>
    <t>Gangorra simples: retirada e reinstalação dos apoios de mão do brinquedo de eucalipto.</t>
  </si>
  <si>
    <t xml:space="preserve">   150,17</t>
  </si>
  <si>
    <t>Gangorra simples: retirada e remontagem do tronco principal de madeira de reflorestamento, do eixo principal e dos apoios de mão.</t>
  </si>
  <si>
    <t xml:space="preserve">   466,82</t>
  </si>
  <si>
    <t>Jangadas: Substituição de pneus em equipamentos onde estes estejam fixados ao mesmo por parafusos, considerando retirada do pneu e remontagem do brinquedo de eucalipto.</t>
  </si>
  <si>
    <t xml:space="preserve">   334,03</t>
  </si>
  <si>
    <t>Peça em tubo de ferro galvanizado de 3/4": retirada da peça danificada e instalação de peça nova com ou sem curvatura, inclusive pintura.</t>
  </si>
  <si>
    <t xml:space="preserve">   134,44</t>
  </si>
  <si>
    <t>Ponte pensil: troca de cabo de aço das pontes dos brinquedos de eucalipto, considerando-se retirada e reposição de cabo de aço.</t>
  </si>
  <si>
    <t xml:space="preserve">   283,49</t>
  </si>
  <si>
    <t>Ponte pensil: troca das correntes de troncos das pontes dos brinquedos de eucalipto, considerando-se a retirada das correntes danificadas e colocação de novas correntes.</t>
  </si>
  <si>
    <t xml:space="preserve">   313,73</t>
  </si>
  <si>
    <t>Ponte pensil: substituição do guarda corpo de tronco da ponte de madeira de reflorestamento, compreendendo a retirada do danificado e colocação de guarda corpo novo.</t>
  </si>
  <si>
    <t xml:space="preserve">    95,59</t>
  </si>
  <si>
    <t>Ponte pensil: substituição do guarda corpo de corda do brinquedo de eucalipto, compreendo a retirada do danificado e colocação de cordas novas.</t>
  </si>
  <si>
    <t xml:space="preserve">    36,25</t>
  </si>
  <si>
    <t>Ponte pensil: substituição do guarda corpo de correntes do brinquedo de eucalipto, compreendendo a retirada do danificado e colocação de correntes novas.</t>
  </si>
  <si>
    <t xml:space="preserve">   101,19</t>
  </si>
  <si>
    <t>Ponte pensil: substituição de tronco de madeira de reflorestamento que compõe o piso da ponte do brinquedo de madeira de reflorestamento, compreendendo a retirada do danificado e colocação de novo tronco.</t>
  </si>
  <si>
    <t xml:space="preserve">   128,46</t>
  </si>
  <si>
    <t>Prancha do escorregador: troca do esqueleto de sustentação do leito do escorregador com retirada do danificado e remontagem do brinquedo de eucalipto.</t>
  </si>
  <si>
    <t xml:space="preserve">   661,51</t>
  </si>
  <si>
    <t>Travessão de sustentação em madeira de reflorestamento dos balanços (com três lugares): troca da peça, retirada e remontagem do brinquedo de madeira de reflorestamento.</t>
  </si>
  <si>
    <t xml:space="preserve">   719,50</t>
  </si>
  <si>
    <t>Travessão de sustentação em madeira de reflorestamento dos balanços (com dois lugares): troca da peça, retirada e remontagem do brinquedo de madeira de reflorestamento.</t>
  </si>
  <si>
    <t xml:space="preserve">   503,21</t>
  </si>
  <si>
    <t>Tubo de ferro galvanizado de 1", tipo cano bombeiro, para servir de escorregador nos brinquedos de eucalipto, compreendendo retirada do danificado, substituição por novo considerando a pintura.</t>
  </si>
  <si>
    <t xml:space="preserve">   497,95</t>
  </si>
  <si>
    <t>PJ 30 Hortos</t>
  </si>
  <si>
    <t>PJ 30.05 Manutenção</t>
  </si>
  <si>
    <t>Encanteiramento de sacos plásticos para produção de mudas de essências florestais.  Cada 100 unidades.</t>
  </si>
  <si>
    <t xml:space="preserve">    16,81</t>
  </si>
  <si>
    <t>Encanteiramento dos sacos plásticos para produção de mudas de essências florestais, com altura de 14cm, largura de 10cm.  Custo válido para cada 100 unidades.</t>
  </si>
  <si>
    <t xml:space="preserve">     4,31</t>
  </si>
  <si>
    <t>Encanteiramento de vaso plástico flexível de 85 litros com muda arbórea.</t>
  </si>
  <si>
    <t>Enchimento de sacos plásticos para mudas de essências florestais.  Para 100 unidades.</t>
  </si>
  <si>
    <t xml:space="preserve">    31,06</t>
  </si>
  <si>
    <t>Enchimento de sacos plásticos para produção de mudas de essências florestais, com costura e perfurados, inclusive fornecimento, custo válido para cada 100 unidades, com dimensões de (10x15)cmx0,10mm.</t>
  </si>
  <si>
    <t xml:space="preserve">    12,43</t>
  </si>
  <si>
    <t>Enchimento de sacos plásticos para produção de mudas de essências florestais, com costura e perfurados, na cor preta, inclusive fornecimento, custo válido para cada 100 unidades, com dimensões de (13x14)cmx0,15mm.</t>
  </si>
  <si>
    <t xml:space="preserve">    17,93</t>
  </si>
  <si>
    <t>Enchimento de sacos plásticos para produção de mudas de essências florestais, com costura e perfurados, na cor preta, inclusive fornecimento, custo válido para cada 100 unidades, com dimensões de (14x18)cmx0,15mm.</t>
  </si>
  <si>
    <t xml:space="preserve">    27,10</t>
  </si>
  <si>
    <t>Enchimento de sacos plásticos para produção de mudas de essências florestais, com costura e perfurados, inclusive fornecimento, custo válido para cada 100 unidades, com dimensões de (14x20)cmx0,15mm.</t>
  </si>
  <si>
    <t xml:space="preserve">    28,68</t>
  </si>
  <si>
    <t>Enchimento de sacos plásticos para produção de mudas de essências florestais, com costura e perfurados, inclusive fornecimento, custo válido para cada 100 unidades, com dimensões de (17x30)cmx0,15mm.</t>
  </si>
  <si>
    <t xml:space="preserve">    53,91</t>
  </si>
  <si>
    <t>Enchimento de sacos plásticos para produção de mudas de essências florestais, com costura e perfurados, na cor preta, inclusive fornecimento, custo válido para cada 100 unidades, com dimensões de (22x27)cmx0,15mm.</t>
  </si>
  <si>
    <t xml:space="preserve">    67,82</t>
  </si>
  <si>
    <t>Enchimento de sacos plásticos para produção de mudas de essências florestais, com costura e perfurados, inclusive fornecimento, custo válido para cada 100 unidades, com dimensões de (25x35)cmx0,22mm.</t>
  </si>
  <si>
    <t xml:space="preserve">   162,59</t>
  </si>
  <si>
    <t>Encanteiramento dos sacos plásticos para produção de mudas de essências florestais, custo válido para cada 100 unidades, com altura de 20 cm, largura de 13cm.</t>
  </si>
  <si>
    <t>Encanteiramento dos sacos plásticos para produção de mudas de essências florestais, custo válido para cada 100 unidades, com altura de 30 cm, largura de 15cm.</t>
  </si>
  <si>
    <t xml:space="preserve">    13,39</t>
  </si>
  <si>
    <t>Encanteiramento dos sacos plásticos para produção de mudas de essências florestais, custo válido para cada 100 unidades, medindo 35cm de altura e 25cm de largura.</t>
  </si>
  <si>
    <t xml:space="preserve">    43,23</t>
  </si>
  <si>
    <t>Preparo de substrato para serviços executados em horto.</t>
  </si>
  <si>
    <t xml:space="preserve">    15,82</t>
  </si>
  <si>
    <t>Preparo de estacas para produção de mudas de essências florestais, custo válido para cada 100 unidades.</t>
  </si>
  <si>
    <t>Reenvasamento de muda arbórea em vaso plástico flexível de 85 litros.</t>
  </si>
  <si>
    <t>Repicagem e desbaste de mudas de essências florestais.  Cada 100 unidades.</t>
  </si>
  <si>
    <t>Saco plástico para produção de mudas na medida de (15x25)cmx0,15mm.  Fornecimento.</t>
  </si>
  <si>
    <t xml:space="preserve">    21,90</t>
  </si>
  <si>
    <t>Saco plástico para produção de mudas na medida de (20x30)cmx0,20mm.  Fornecimento.</t>
  </si>
  <si>
    <t>Saco plástico para produção de mudas na medida de (28x35)cmx0,22mm.  Fornecimento.</t>
  </si>
  <si>
    <t>Vaso plástico tronco cônico flexível de 85 litros para produção de mudas arbóreas com altura de 48,00 cm, diâmetro superior de 54,00 cm e diâmetro inferior de 43,50 cm.  Fornecimento.</t>
  </si>
  <si>
    <t xml:space="preserve">   139,70</t>
  </si>
  <si>
    <t>PJ 35 Reflorestamento</t>
  </si>
  <si>
    <t>PJ 35.05 Reflorestamento</t>
  </si>
  <si>
    <t>Abertura de cova (30x30x30)cm, em banqueta, em encosta, inclusive marcação.</t>
  </si>
  <si>
    <t xml:space="preserve">     2,27</t>
  </si>
  <si>
    <t>Abertura de cova (15x15x15)cm, incluindo incorporação de esterco curtido, para plantio de vegetação reptante em área de restinga plana.</t>
  </si>
  <si>
    <t xml:space="preserve">     0,71</t>
  </si>
  <si>
    <t>Abertura de cova (20x20x20)cm, incluindo incorporação de esterco curtido, para plantio de vegetação cactáceas em área de restinga plana.</t>
  </si>
  <si>
    <t>Abertura de cova (30x30x30)cm, incluindo incorporação de esterco curtido, para plantio de vegetação arbustiva em área de restinga plana.</t>
  </si>
  <si>
    <t xml:space="preserve">     1,01</t>
  </si>
  <si>
    <t>Adubação e calagem, usando adubo orgânico/mineral, em mudas plantadas em encostas.</t>
  </si>
  <si>
    <t xml:space="preserve">     2,40</t>
  </si>
  <si>
    <t>Gel para plantio (polímero hidrorretentor) de mudas de espécies florestais arbóreas para reflorestamento, inclusive aplicação na cova, exclusive transporte do material, e medido por cova.</t>
  </si>
  <si>
    <t xml:space="preserve">     1,19</t>
  </si>
  <si>
    <t>Capina de aceiro em encosta em área previamente roçada, em fase de implantação.</t>
  </si>
  <si>
    <t xml:space="preserve">     1,04</t>
  </si>
  <si>
    <t>Capina de aceiro em encosta em área previamente roçada, em fase de manutenção.</t>
  </si>
  <si>
    <t xml:space="preserve">     0,74</t>
  </si>
  <si>
    <t>Capina de vegetação gramínea em área de encosta em curva de nível, inclusive marcação de faixas em curva de nível, em fase de implantação.</t>
  </si>
  <si>
    <t xml:space="preserve">     0,77</t>
  </si>
  <si>
    <t>Capina de vegetação gramínea em área de encosta em curva de nível, em fase de manutenção.</t>
  </si>
  <si>
    <t xml:space="preserve">     0,65</t>
  </si>
  <si>
    <t>Limpeza manual de materiais diversos em área de manguezal (lixo).</t>
  </si>
  <si>
    <t>Plantio de grama em placas, em encosta, tipo São Carlos, Batatais ou Larga, inclusive compra e arrancamento no local de origem, carga, transporte manual encosta acima, descarga e preparo do terreno.</t>
  </si>
  <si>
    <t>Plantio de mudas de vegetação arbustiva, exclusive o fornecimento de muda, em área de restinga plana.</t>
  </si>
  <si>
    <t xml:space="preserve">     2,30</t>
  </si>
  <si>
    <t>Plantio de mudas de vegetação cactáceas, exclusive o fornecimento de muda, em área de restinga plana.</t>
  </si>
  <si>
    <t xml:space="preserve">     0,88</t>
  </si>
  <si>
    <t>Plantio de mudas de vegetação reptante, exclusive o fornecimento de muda, em área de restinga plana.</t>
  </si>
  <si>
    <t xml:space="preserve">     0,25</t>
  </si>
  <si>
    <t>Plantio de muda de espécie de manguezal, de 50 a 70 cm de altura, e abertura de cova de (10x10x20)cm.  Exclusive o fornecimento da muda.</t>
  </si>
  <si>
    <t>Plantio de muda de espécies de manguezal, de 50 a 70 cm de altura, e abertura de cova de (10x10x20)cm.  Inclusive o fornecimento da muda.</t>
  </si>
  <si>
    <t xml:space="preserve">    14,99</t>
  </si>
  <si>
    <t xml:space="preserve">     1,15</t>
  </si>
  <si>
    <t>Mudas de espécies florestais nativas com altura entre 0,50m e 0,70m. Fornecimento.</t>
  </si>
  <si>
    <t xml:space="preserve">    12,50</t>
  </si>
  <si>
    <t>Mudas de espécies florestais nativas com altura entre 0,70m e 1,00m. Fornecimento.</t>
  </si>
  <si>
    <t>Mudas de espécies florestais nativas com altura entre 1,00m e 1,30m. Fornecimento.</t>
  </si>
  <si>
    <t>Mudas de espécies florestais nativas com altura entre 1,30m e 1,60m. Fornecimento.</t>
  </si>
  <si>
    <t xml:space="preserve">    22,50</t>
  </si>
  <si>
    <t>PJ 40 Transplante e Tratamento de Vegetais</t>
  </si>
  <si>
    <t>PJ 40.05 Remoção, Transplante e Poda de Vegetais</t>
  </si>
  <si>
    <t>Arrancamento e replantio de arbusto com até 2m de altura.</t>
  </si>
  <si>
    <t>Poda de espécies vegetais de baixo nível de dificuldade, exclusive transporte do material resultante.</t>
  </si>
  <si>
    <t xml:space="preserve">   144,50</t>
  </si>
  <si>
    <t>Poda de espécies vegetais de médio nível de dificuldade, exclusive transporte do material resultante.</t>
  </si>
  <si>
    <t xml:space="preserve">   293,79</t>
  </si>
  <si>
    <t>Poda de espécies vegetais de alto nível de dificuldade, exclusive transporte do material resultante.</t>
  </si>
  <si>
    <t xml:space="preserve">   528,45</t>
  </si>
  <si>
    <t>Remoção de espécies vegetais, porte muda (até 2m de altura), inclusive carga, descarga e transporte do material até 30Km.</t>
  </si>
  <si>
    <t xml:space="preserve">    38,25</t>
  </si>
  <si>
    <t>Remoção de espécies vegetais, porte pequeno (entre 2m e 4m de altura), inclusive carga, descarga e transporte do material até 30Km.</t>
  </si>
  <si>
    <t>Remoção de espécies vegetais, porte médio (entre 4m e 6m de altura), inclusive carga, descarga e transporte do material até 30Km.</t>
  </si>
  <si>
    <t xml:space="preserve">   383,32</t>
  </si>
  <si>
    <t>Remoção de espécies vegetais, porte grande (acima de 6m de altura), inclusive carga, descarga e transporte do material até 30Km.</t>
  </si>
  <si>
    <t xml:space="preserve">   769,44</t>
  </si>
  <si>
    <t>Transplante de vegetais de  porte pequeno (entre 2m e 4m de altura), inclusive carga, descarga e transporte do material até 30Km.</t>
  </si>
  <si>
    <t xml:space="preserve">   310,09</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</si>
  <si>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</si>
  <si>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 xml:space="preserve">   804,94</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</si>
  <si>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</si>
  <si>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 xml:space="preserve">  1028,76</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</si>
  <si>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</si>
  <si>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 xml:space="preserve">  1476,49</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</si>
  <si>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</si>
  <si>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 xml:space="preserve">  2421,02</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</si>
  <si>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</si>
  <si>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 xml:space="preserve">  3924,12</t>
  </si>
  <si>
    <t>PJ 40.10 Tratamento Fitossanitário</t>
  </si>
  <si>
    <t>Adubação diferenciada em espécies vegetais de qualquer natureza.</t>
  </si>
  <si>
    <t xml:space="preserve">   102,16</t>
  </si>
  <si>
    <t>Adubação química com fórmula completa (NPK-10-10-10) em golas de árvore, inclusive limpeza e revolvimento de solo.</t>
  </si>
  <si>
    <t xml:space="preserve">     2,77</t>
  </si>
  <si>
    <t>Controle químico de espécies vegetais de qualquer natureza.</t>
  </si>
  <si>
    <t xml:space="preserve">   369,02</t>
  </si>
  <si>
    <t>Dendrocirurgia em espécies vegetais de qualquer natureza.</t>
  </si>
  <si>
    <t xml:space="preserve">  1089,67</t>
  </si>
  <si>
    <t>Pincelamento em lesão de espécies vegetais de qualquer natureza.</t>
  </si>
  <si>
    <t xml:space="preserve">    52,69</t>
  </si>
  <si>
    <t>Retutoramento de espécies vegetais de qualquer natureza.</t>
  </si>
  <si>
    <t xml:space="preserve">    34,93</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</si>
  <si>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</si>
  <si>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 xml:space="preserve">   232,39</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</si>
  <si>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</si>
  <si>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 xml:space="preserve">   191,17</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</si>
  <si>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</si>
  <si>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 xml:space="preserve">  2814,54</t>
  </si>
  <si>
    <t>Tratamento fitossanitário para o combate a seca de árvores, compreendendo: aplicação de fungicida e repelente e incorporação de materias para enriquecimento do solo, exclusive mão-de-obra.</t>
  </si>
  <si>
    <t xml:space="preserve">    66,27</t>
  </si>
  <si>
    <t>PJ 99 Diversos</t>
  </si>
  <si>
    <t>PJ 99.99 Diversos</t>
  </si>
  <si>
    <t>Contentor plástico para coleta de lixo domiciliar em polietileno (DIN) de 360l.  Fornecimento.</t>
  </si>
  <si>
    <t xml:space="preserve">  1800,00</t>
  </si>
  <si>
    <t>Contentor plástico em polietileno, com duas rodas maciças de borracha, capacidade para 240 litros.  Fornecimento.</t>
  </si>
  <si>
    <t xml:space="preserve">   417,90</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</si>
  <si>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</si>
  <si>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 xml:space="preserve">  1039,92</t>
  </si>
  <si>
    <t>Fitilho de nylon brancoredondo.  Fornecimento.</t>
  </si>
  <si>
    <t xml:space="preserve">    23,28</t>
  </si>
  <si>
    <t>Grampo de apoio em tubos de aço galvanizado (externa e internamente), com (1,20x1,36)m, formado por 2 tubos de 4" na vertical e 1 tubo de 2" e espessura de parede de 1/8" na horizontal, fixados por encaixe, com tratamento anticorrosivo e pintura.  Fornecimento e colocação.</t>
  </si>
  <si>
    <t xml:space="preserve">  1028,61</t>
  </si>
  <si>
    <t>Jardineira tipo vaso "big pot", em concreto armado, com 2m de diâmetro e 1m de altura, inclusive pintura, presilhas com cabo de aço para tutoramento, carga, descarga e transporte.  Fornecimento.</t>
  </si>
  <si>
    <t xml:space="preserve">  6841,16</t>
  </si>
  <si>
    <t>Papeleira plástica para vias e praças públicas em polietileno (DIN), capacidade para 50l, medindo (75,50x34,50x43,50)cm.  Fornecimento e colocação.</t>
  </si>
  <si>
    <t xml:space="preserve">   252,17</t>
  </si>
  <si>
    <t>Vaso plástico redondo, na cor terracota, cerâmica ou cinza, com diâmetro entre 30cm e 40cm e altura entre 30cm e 35cm, inclusive prato.  Fornecimento.</t>
  </si>
  <si>
    <t>Vaso plástico quadrado, na cor terracota, cerâmica ou cinza, com lados entre 34cm e 40cm e altura entre 28cm e 34cm, inclusive prato.  Fornecimento.</t>
  </si>
  <si>
    <t xml:space="preserve">    49,60</t>
  </si>
  <si>
    <t>Vaso plástico redondo, na cor terracota, cerâmica ou cinza, com diâmetro entre 41cm e 50cm e altura entre 36cm e 40cm, inclusive prato.  Fornecimento.</t>
  </si>
  <si>
    <t>PT 05 Pinturas</t>
  </si>
  <si>
    <t>PT 05.05 Remoção de Pinturas</t>
  </si>
  <si>
    <t>Remoção de caiação existente ou pintura a gesso e cola.</t>
  </si>
  <si>
    <t xml:space="preserve">     6,76</t>
  </si>
  <si>
    <t>Remoção de pintura plástica, PVA e semelhantes.</t>
  </si>
  <si>
    <t xml:space="preserve">     8,67</t>
  </si>
  <si>
    <t>Remoção de pintura a óleo, pintura alquídica e vernizes.</t>
  </si>
  <si>
    <t>PT 05.10 Pinturas Minerais sobre Paredes e Tetos</t>
  </si>
  <si>
    <t>Caiação interna ou externa sobre revestimento liso, com adição de fixador, com 1 demão.</t>
  </si>
  <si>
    <t xml:space="preserve">     7,19</t>
  </si>
  <si>
    <t>Caiação interna ou externa sobre revestimento liso, com adoção de fixador, com 2 demãos.</t>
  </si>
  <si>
    <t xml:space="preserve">    10,44</t>
  </si>
  <si>
    <t>Caiação interna ou externa sobre revestimento liso, com adoção de fixador, com 3 demãos.</t>
  </si>
  <si>
    <t>Pintura com nata de cimento, 1 demão, após limpeza da área.</t>
  </si>
  <si>
    <t xml:space="preserve">     4,42</t>
  </si>
  <si>
    <t>PT 05.15 Pinturas a Base de PVA, PVC e Acrílico sobre Paredes e Tetos</t>
  </si>
  <si>
    <t>Preparo de superfícies novas, com revestimento liso, inclusive raspagem, limpeza, demão de impermeabilizante, de massa corrida plástica e lixamento.</t>
  </si>
  <si>
    <t xml:space="preserve">    27,39</t>
  </si>
  <si>
    <t>Preparo de superfície interna ou externa de revestimento liso, inclusive demão de impermeabilizante selador, com 2 demãos de massa acrílica e lixamentos necessários.</t>
  </si>
  <si>
    <t xml:space="preserve">    52,70</t>
  </si>
  <si>
    <t>Pintura com tinta plástica fosco aveludada à base de PVA, para interior, equivalente à Suvinil Latex ou similar, acabamento padrão, inclusive 2 demãos sobre a superfície preparada conforme o item PT 05.15.0050, exclusive este preparo.</t>
  </si>
  <si>
    <t xml:space="preserve">     9,16</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</si>
  <si>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</si>
  <si>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 xml:space="preserve">    38,29</t>
  </si>
  <si>
    <t>Pintura com tinta plástica fosco aveludada à base de PVA, para interior, equivalente à Suvinil Latex ou similar, inclusive demão de massa, lixamento e 2 demãos de acabamento.</t>
  </si>
  <si>
    <t xml:space="preserve">    17,04</t>
  </si>
  <si>
    <t>Pintura com tinta plástica acetinada à base de PVA, para exterior, equivalente à Super Concretina ou similar, inclusive raspagem, demão de impermeabilização e 2 demãos de acabamento.</t>
  </si>
  <si>
    <t xml:space="preserve">    28,86</t>
  </si>
  <si>
    <t>Pintura com tinta plástica acetinada à base de PVA, para exterior, equivalente à Coralmur ou similar, inclusive raspagem, demão de impermeabilizante e 2 demãos de acabamento.</t>
  </si>
  <si>
    <t xml:space="preserve">    28,40</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</si>
  <si>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</si>
  <si>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 xml:space="preserve">    32,96</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</si>
  <si>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</si>
  <si>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 xml:space="preserve">    56,23</t>
  </si>
  <si>
    <t>Pintura com tinta Supercril ou similar, para interior e exterior, incolor ou colorida, em 2 demãos.  Fornecimento e colocação.</t>
  </si>
  <si>
    <t xml:space="preserve">    44,75</t>
  </si>
  <si>
    <t>Pintura com tinta acrílica base solvente na cor concreto para exterior sobre concreto com 1 demão de selador acrílico base água e 2 demãos de acabamento, inclusive lixamento.</t>
  </si>
  <si>
    <t xml:space="preserve">    44,45</t>
  </si>
  <si>
    <t>Uma demão adicional de acabamento nos serviços dos itens PT 05.15.0100, PT 05.15.0103 e PT 05.15.0106.</t>
  </si>
  <si>
    <t xml:space="preserve">     3,41</t>
  </si>
  <si>
    <t>Uma demão adicional de acabamento nos serviços do item PT 05.15.0109.</t>
  </si>
  <si>
    <t xml:space="preserve">     3,87</t>
  </si>
  <si>
    <t>Uma demão adicional de acabamento no serviço do item PT 05.15.0112.</t>
  </si>
  <si>
    <t>Uma demão adicional de acabamento no serviço do item PT 05.15.0150.</t>
  </si>
  <si>
    <t>Pintura com Liquibrilho ou similar, em 3 demãos, adicionado ou sobre PVA.</t>
  </si>
  <si>
    <t xml:space="preserve">    19,64</t>
  </si>
  <si>
    <t>Repintura com tinta plástica à base de PVA, equivalente a Suvinil Latex, para interior sobre superfície em bom estado e na cor existente, inclusive limpeza, leve lixamento com lixa fina e 1 demão de acabamento.</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</si>
  <si>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</si>
  <si>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</si>
  <si>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Preparo de superfícies novas, com revestimento liso, inclusive lixamento, limpeza, demão de impermeabilizante, demão de massa corrida a óleo e novo lixamento.</t>
  </si>
  <si>
    <t xml:space="preserve">    30,91</t>
  </si>
  <si>
    <t>Pintura interna com esmalte sintético equivalente a Duralack ou similar, acabamento de alta classe, sobre a superfície preparada conforme o item PT 05.20.0050, exclusive 2 lixamentos, 2 demãos de massa corrida, e 3 demãos de acabamento.</t>
  </si>
  <si>
    <t xml:space="preserve">    42,80</t>
  </si>
  <si>
    <t>Pintura com tinta alquídica esmaltada,  para interior, equivalente a Condo ou similar, acabamento alta classe, sobre a superfície preparada conforme o item PT 05.20.0050, exclusive este preparo, inclusive 3 lixamentos, 2 demãos de massa corrida e 3 de acabamento.</t>
  </si>
  <si>
    <t xml:space="preserve">    43,73</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</si>
  <si>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</si>
  <si>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 xml:space="preserve">    14,64</t>
  </si>
  <si>
    <t>Pintura interna em superfície com revestimento liso, a óleo brilhante, equivalente a Marveline ou Coral Óleo ou similar, inclusive lixamento, demão de impermeabilizante, demão de meia massa, lixa e 2 demãos de acabamento.</t>
  </si>
  <si>
    <t>Repintura interna ou externa, na cor existente, sobre revestimento liso em bom estado, com tinta a óleo brilhante Marveline ou Coral Óleo ou similar, inclusive lixamento e 2 demãos de acabamento.</t>
  </si>
  <si>
    <t xml:space="preserve">    17,33</t>
  </si>
  <si>
    <t>PT 05.25 Pinturas a Óleo e Alquídicos sobre Madeira</t>
  </si>
  <si>
    <t>Preparo de madeira nova, inclusive lixamento, limpeza, demão de impermeabilizante tipo verniz Knotting ou similar, 2 demãos de massa corrida, novo lixamento, demão de tinta primária tipo Nivelite ou Surfacer.</t>
  </si>
  <si>
    <t xml:space="preserve">    40,97</t>
  </si>
  <si>
    <t>Pintura interna sobre madeira, com esmalte sintético equivalente à Duralack ou similar, sobre superfície preparada conforme item PT 05.25.0050, exclusive este preparo, inclusive demão de tinta de base.</t>
  </si>
  <si>
    <t>Pintura interna ou externa sobre madeira com tinta esmaltada tipo Lagoline ou similar, sobre superfície preparada conforme item PT 05.25.0050, exclusive este, inclusive lixamento, demão de tinta primária tipo Surfacer e 2 demãos de acabamento de alta classe.</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</si>
  <si>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</si>
  <si>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Pintura interna ou externa sobre madeira, com esmalte sintético equivalente à Duralack ou similar, inclusive lixamento, demão de verniz isolante, de tinta de fundo e 2 demãos de acabamento.</t>
  </si>
  <si>
    <t xml:space="preserve">    44,42</t>
  </si>
  <si>
    <t xml:space="preserve">    31,39</t>
  </si>
  <si>
    <t>Pintura de rodapé com tinta a óleo brilhante equivalente a Marveline ou Coral óleo ou similar, inclusive 2 lixamentos, tinta isolante, massa e 2 demãos de acabamento.</t>
  </si>
  <si>
    <t xml:space="preserve">    13,02</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</si>
  <si>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</si>
  <si>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 xml:space="preserve">    14,59</t>
  </si>
  <si>
    <t>Pintura interna ou externa sobre madeira, com tinta a óleo brilhante equivalente a Marveline ou Coral Óleo ou similar, inclusive lixa, demão de tinta isolante, de meia massa e 2 demãos de acabamento.</t>
  </si>
  <si>
    <t xml:space="preserve">    45,72</t>
  </si>
  <si>
    <t>Pintura interna ou externa sobre madeira, com tinta a óleo brilhante equivalente a Marveline ou Coral Óleo ou similar, inclusive 2 demãos de acabamento sobre superfície preparada conforme o item PT 05.25.0050, exclusive este preparo.</t>
  </si>
  <si>
    <t xml:space="preserve">    11,80</t>
  </si>
  <si>
    <t>Pintura interna ou externa sobre madeira, com tinta a óleo brilhante auto seladora, fundo sintético fosco, inclusive lixamento e 2 demãos de acabamento.</t>
  </si>
  <si>
    <t>Repintura interna ou externa sobre madeira em bom estado na cor existente com tinta de base alquídica, semi-brilho, equivalente a Coralsint ou Super Lagomix ou fosco acetinado equivalente a Coralite ou similar, inclusive lixamento, limpeza e 2 demãos de acabamento.</t>
  </si>
  <si>
    <t>Repintura interna ou externa na cor existente sobre madeira em bom estado, com tinta esmaltada tipo Condor ou Lagoline ou similar, inclusive lixamento, limpeza e 2 demãos de acabamento.</t>
  </si>
  <si>
    <t xml:space="preserve">    20,56</t>
  </si>
  <si>
    <t>Repintura interna ou externa na cor existente sobre madeira em bom estado, com esmalte sintético Duralack ou similar, inclusive lixamento, limpeza e 2 demãos de acabamento.</t>
  </si>
  <si>
    <t xml:space="preserve">    19,56</t>
  </si>
  <si>
    <t>Repintura a base de Primer e esmalte sintético.</t>
  </si>
  <si>
    <t>PT 05.30 Envernizamento e Enceramento</t>
  </si>
  <si>
    <t>Enceramento de madeira, inclusive lixamento, demão de verniz isolante e 3 demãos de cera, cada qual seguida de abertura de brilho, a escova e flanela.</t>
  </si>
  <si>
    <t xml:space="preserve">    82,26</t>
  </si>
  <si>
    <t>Envernizamento de madeira com verniz Copal ou similar, para interior, inclusive lixamento, demão de verniz isolante, de anilina, e 1 demão de acabamento.</t>
  </si>
  <si>
    <t xml:space="preserve">    21,17</t>
  </si>
  <si>
    <t>Envernizamento de madeira com verniz Sparlack Cetol (cores) ou similar, para interior e exterior, inclusive lixamento, demão de verniz seladora, e 2 demãos de acabamento.</t>
  </si>
  <si>
    <t xml:space="preserve">    36,14</t>
  </si>
  <si>
    <t>Envernizamento de madeira com verniz a boneca, de Goma Laca ou similar, importada, dissolvida em álcool, inclusive lixamento e aplicação de sucessivas demãos de acabamento até a obtenção do brilho.</t>
  </si>
  <si>
    <t xml:space="preserve">   104,81</t>
  </si>
  <si>
    <t>Envernizamento de rodapés com verniz Copal ou similar, inclusive lixamento, 1 demão de verniz isolante de anilina, e 2 demãos de acabamento.</t>
  </si>
  <si>
    <t>Envernizamento de tijolos ou concreto, para interior, com verniz Carriage ou similar, inclusive lixamento e 2 demãos de acabamento.</t>
  </si>
  <si>
    <t xml:space="preserve">    18,27</t>
  </si>
  <si>
    <t>Pintura sobre concreto com uma demão de Primer e acabamento com 2 demãos de verniz acrílico pigmentado na cor concreto.</t>
  </si>
  <si>
    <t xml:space="preserve">    32,42</t>
  </si>
  <si>
    <t>Verniz acrílico incolor, em 3 demãos, aplicado sobre superfície lisa de concreto ou tijolo aparente, para interior.</t>
  </si>
  <si>
    <t>PT 05.35 Imunizantes</t>
  </si>
  <si>
    <t>Pintura com emulsão oleosa Separol ou similar, para desmoldagem de formas.</t>
  </si>
  <si>
    <t xml:space="preserve">     2,92</t>
  </si>
  <si>
    <t>Pintura imunizante sobre madeira com 1 demão Pentox ou similar.</t>
  </si>
  <si>
    <t xml:space="preserve">     8,41</t>
  </si>
  <si>
    <t>PT 05.40 Pintura a Óleo e Alquídico sobre Ferro</t>
  </si>
  <si>
    <t>Primer convertedor de ferrugem em fundo de proteção, (P.C.F) ou similar.  Fornecimento e aplicação com 2 demãos.</t>
  </si>
  <si>
    <t>Pintura interna ou externa sobre ferro, com tinta a óleo brilhante Marveline ou Coral Óleo ou similar, inclusive lixamento, limpeza e demão de tinta anti óxido Ferrolóide ou similar e 2 demãos de acabamento.</t>
  </si>
  <si>
    <t xml:space="preserve">    26,31</t>
  </si>
  <si>
    <t>Pintura interna ou externa sobre ferro, com tinta de base alquídica esmaltada brilhante, equivalente a Lagoline ou similar, inclusive lixamento, limpeza, desengorduramento, aplicação de zarcão de secagem rápida, cor laranja e 2 demãos de acabamento.</t>
  </si>
  <si>
    <t xml:space="preserve">    32,71</t>
  </si>
  <si>
    <t>Pintura interna ou externa sobre ferro, com esmalte sintético Duralack ou Lagomix ou similar, inclusive lixamento, limpeza, demão de zarcão de secagem rápida, cor laranja e 2 demãos de acabamento.</t>
  </si>
  <si>
    <t xml:space="preserve">    27,34</t>
  </si>
  <si>
    <t>Pintura interna ou externa sobre ferro, com tinta alquídica esmaltada Condor ou similar, inclusive lixamento, limpeza, demão de tinta anti óxido Ferrolack ou similar e 2 demãos de acabamento.</t>
  </si>
  <si>
    <t xml:space="preserve">    30,02</t>
  </si>
  <si>
    <t>Pintura interna ou externa sobre galvanizado com esmalte sintético, inclusive limpeza, desengorduramento, secagem, aplicação de 1 demão de Wash Primer ou similar e 2 demãos de acabamento.</t>
  </si>
  <si>
    <t>Repintura interna ou externa sobre ferro, com tinta a óleo brilhante Marveline ou Coral Óleo ou similar, inclusive lixamento, limpeza, demão de tinta anti óxido e 1 de acabamento.</t>
  </si>
  <si>
    <t xml:space="preserve">    20,27</t>
  </si>
  <si>
    <t>Repintura interna ou externa na cor existente, sobre ferro com superfície em bom estado, nas condições do item PT 05.40.0103.</t>
  </si>
  <si>
    <t xml:space="preserve">    26,92</t>
  </si>
  <si>
    <t>Repintura interna ou externa sobre ferro, inclusive lixamento, limpeza, demão de zarcão secagem rápida, cor laranja e outra de esmalte sintético Duralack ou similar.</t>
  </si>
  <si>
    <t xml:space="preserve">    18,80</t>
  </si>
  <si>
    <t>Repintura interna ou externa sobre ferro, inclusive lixamento, limpeza, demão de tinta anti óxido Ferrolóide ou similar e outra de tinta alquídica esmaltada Condor ou similar.</t>
  </si>
  <si>
    <t>PT 05.45 Marcação e Pintura de Quadra de Esporte</t>
  </si>
  <si>
    <t>Marcação de quadra de esporte com tinta látex à base de resina acrílica e pigmentos minerais, Viwacril Acrílico Piso ou similar, considerando a limpeza da superfície e 2 demãos de acabamento, medida pela área efetiva de pintura.</t>
  </si>
  <si>
    <t xml:space="preserve">    49,92</t>
  </si>
  <si>
    <t>Marcação de quadra de esporte, com tintura Supercril ou similar, em 2 demãos.  Medida pela área efetiva de pintura.</t>
  </si>
  <si>
    <t xml:space="preserve">    58,14</t>
  </si>
  <si>
    <t>Pintura de quadra de esporte em piso cimentado, com tinta 100% acrílica equivalente a Suvinil piso, Nova Cor ou Coral Piso ou similar, considerando-se a limpeza da superfície e 2 demãos de acabamento.</t>
  </si>
  <si>
    <t xml:space="preserve">    52,30</t>
  </si>
  <si>
    <t>PT 05.50 Pinturas a Base de PVC e Acrílico sobre Concreto ou Asfalto</t>
  </si>
  <si>
    <t>Pintura com tinta acrílica tipo rugoso com adição de quartzo equivalente a Viwacril-Sambódromo ou similar, sobre concreto ou asfalto, constando de 2 demãos.</t>
  </si>
  <si>
    <t xml:space="preserve">    28,71</t>
  </si>
  <si>
    <t>PT 05.55 Pinturas em Epóxi</t>
  </si>
  <si>
    <t>Pintura Epóxi, com preparo em massa Epóxi.</t>
  </si>
  <si>
    <t xml:space="preserve">   311,31</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</si>
  <si>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</si>
  <si>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 xml:space="preserve">   131,59</t>
  </si>
  <si>
    <t>PT 05.60 Pintura de Poste</t>
  </si>
  <si>
    <t>Pintura de poste de aço reto, de 3,50m, com 1 demão de tinta Primer ou similar e 2 demãos de tinta Alumilack ou similar.</t>
  </si>
  <si>
    <t xml:space="preserve">    96,99</t>
  </si>
  <si>
    <t>Pintura de poste de aço reto, de 4,5m até 6,0m, com 1 demão de tinta Primer ou similar e 2 demãos de tinta Alumilack ou similar.</t>
  </si>
  <si>
    <t xml:space="preserve">   123,75</t>
  </si>
  <si>
    <t>Pintura de poste de aço reto, de 7m até 9m, com 1 demão de tinta Primer ou similar e 2 demãos de tinta Alumilack ou similar.</t>
  </si>
  <si>
    <t xml:space="preserve">   223,14</t>
  </si>
  <si>
    <t>Pintura de poste de aço reto, de 10m até 15m, com 1 demão de tinta Primer ou similar e 2 demãos de tinta Alumilack ou similar.</t>
  </si>
  <si>
    <t xml:space="preserve">   402,14</t>
  </si>
  <si>
    <t>Pintura de poste de aço reto, de 16m até 20m, com 1 demão de tinta Primer ou similar e 2 demãos de tinta Alumilack ou similar.</t>
  </si>
  <si>
    <t xml:space="preserve">   498,69</t>
  </si>
  <si>
    <t>PT 05.65 Pinturas Antipichação</t>
  </si>
  <si>
    <t>Pintura externa antipichação sobre concreto ou aço em superfície preparada.  Exclusive o preparo.</t>
  </si>
  <si>
    <t xml:space="preserve">    85,59</t>
  </si>
  <si>
    <t>PT 10 Texturas</t>
  </si>
  <si>
    <t>PT 10.05 Texturas Acrílicas</t>
  </si>
  <si>
    <t>Textura acrílica cor branca, acabamento riscado, inclusive preparo da superfície.  Fornecimento e aplicação.</t>
  </si>
  <si>
    <t xml:space="preserve">    42,42</t>
  </si>
  <si>
    <t>RV 05 Revestimentos</t>
  </si>
  <si>
    <t>RV 05.05 Pastas</t>
  </si>
  <si>
    <t xml:space="preserve">  3785,11</t>
  </si>
  <si>
    <t>Pasta de cimento branco e cal, no traço 1:1.</t>
  </si>
  <si>
    <t xml:space="preserve">  2583,15</t>
  </si>
  <si>
    <t xml:space="preserve">  1200,56</t>
  </si>
  <si>
    <t xml:space="preserve">   910,11</t>
  </si>
  <si>
    <t xml:space="preserve">  3333,85</t>
  </si>
  <si>
    <t>RV 05.10 Argamassas</t>
  </si>
  <si>
    <t>Argamassa de cimento e areia, no traço 1:1.</t>
  </si>
  <si>
    <t xml:space="preserve">   858,08</t>
  </si>
  <si>
    <t>Argamassa de cimento e areia, no traço 1:1,5.</t>
  </si>
  <si>
    <t xml:space="preserve">   750,05</t>
  </si>
  <si>
    <t>Argamassa de cimento e areia, no traço 1:2.</t>
  </si>
  <si>
    <t xml:space="preserve">   690,70</t>
  </si>
  <si>
    <t>Argamassa de cimento e areia, no traço 1:3.</t>
  </si>
  <si>
    <t xml:space="preserve">   584,15</t>
  </si>
  <si>
    <t>Argamassa de cimento e areia, no traço 1:4.</t>
  </si>
  <si>
    <t xml:space="preserve">   516,12</t>
  </si>
  <si>
    <t>Argamassa de cimento e areia, no traço 1:5.</t>
  </si>
  <si>
    <t xml:space="preserve">   473,88</t>
  </si>
  <si>
    <t>Argamassa de cimento e areia, no traço 1:6.</t>
  </si>
  <si>
    <t xml:space="preserve">   446,12</t>
  </si>
  <si>
    <t>Argamassa de cimento e areia, no traço 1:8.</t>
  </si>
  <si>
    <t xml:space="preserve">   408,58</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</si>
  <si>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</si>
  <si>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 xml:space="preserve">  1597,19</t>
  </si>
  <si>
    <t>Argamassa de cimento e areia no traço 1:3 e Sika Fix ou similar.</t>
  </si>
  <si>
    <t xml:space="preserve">   826,15</t>
  </si>
  <si>
    <t>Argamassa de cimento branco, cal e pó-de-mármore, no traço 1:1:3.</t>
  </si>
  <si>
    <t xml:space="preserve">  1232,62</t>
  </si>
  <si>
    <t>Argamassa de cimento, cal e areia fina, no traço 1:3:5.</t>
  </si>
  <si>
    <t xml:space="preserve">   756,87</t>
  </si>
  <si>
    <t>Argamassa de cimento, cal e areia fina, no traço 1:3:8.</t>
  </si>
  <si>
    <t xml:space="preserve">   679,81</t>
  </si>
  <si>
    <t>Argamassa de cimento, cal, saibro e areia, no traço 1:2:4:4.</t>
  </si>
  <si>
    <t xml:space="preserve">   642,85</t>
  </si>
  <si>
    <t>Argamassa de cimento e terra preta de emboço, no traço 1:6.</t>
  </si>
  <si>
    <t xml:space="preserve">   441,15</t>
  </si>
  <si>
    <t>Argamassa de cimento e pó-de-pedra, no traço 1:3.</t>
  </si>
  <si>
    <t xml:space="preserve">   583,45</t>
  </si>
  <si>
    <t>Argamassa de cimento e pó-de-pedra, no traço 1:4.</t>
  </si>
  <si>
    <t xml:space="preserve">   542,98</t>
  </si>
  <si>
    <t>Argamassa de cimento e saibro, no traço 1:2.</t>
  </si>
  <si>
    <t xml:space="preserve">   665,19</t>
  </si>
  <si>
    <t>Argamassa de cimento e saibro, no traço 1:4.</t>
  </si>
  <si>
    <t xml:space="preserve">   544,70</t>
  </si>
  <si>
    <t>Argamassa de cimento e saibro, no traço 1:6.</t>
  </si>
  <si>
    <t xml:space="preserve">   489,05</t>
  </si>
  <si>
    <t>Argamassa de cimento e saibro, no traço 1:8.</t>
  </si>
  <si>
    <t xml:space="preserve">   458,08</t>
  </si>
  <si>
    <t>Argamassa de cimento, saibro e areia, no traço 1:2:2.</t>
  </si>
  <si>
    <t xml:space="preserve">   587,70</t>
  </si>
  <si>
    <t>Argamassa de cimento, saibro e areia, no traço 1:2:3.</t>
  </si>
  <si>
    <t xml:space="preserve">   556,77</t>
  </si>
  <si>
    <t>Argamassa de cimento, saibro e areia, no traço 1:3:3.</t>
  </si>
  <si>
    <t xml:space="preserve">   533,77</t>
  </si>
  <si>
    <t>Argamassa de cimento, saibro e areia, no traço 1:3:5.</t>
  </si>
  <si>
    <t xml:space="preserve">   505,09</t>
  </si>
  <si>
    <t>RV 05.15 Consolidações</t>
  </si>
  <si>
    <t>Consolidação de cimalhas em argamassa das fachadas das edificações.</t>
  </si>
  <si>
    <t xml:space="preserve">   225,27</t>
  </si>
  <si>
    <t>Recomposição e consolidação de elementos decorativos das fachadas - sobre-vergas.</t>
  </si>
  <si>
    <t xml:space="preserve">   413,00</t>
  </si>
  <si>
    <t>RV 10 Revestimento com Argamassa em Paredes e Tetos</t>
  </si>
  <si>
    <t>RV 10.05 Revestimento com Argamassa em Paredes e Tetos</t>
  </si>
  <si>
    <t>Chapisco de superfície de concreto ou alvenaria, com argamassa de cimento e areia no traço 1:3.</t>
  </si>
  <si>
    <t xml:space="preserve">    12,42</t>
  </si>
  <si>
    <t>Chapiscado (Revestimento) de cimento e areia no traço 1:3 peneirado, espessura de 9mm, aplicado sobre emboço existente.</t>
  </si>
  <si>
    <t xml:space="preserve">    14,80</t>
  </si>
  <si>
    <t>Chapisco em argamassa de cimento e areia no traço 1:3 em volume, aditivado com resina acrílica da Reax ou similar.</t>
  </si>
  <si>
    <t xml:space="preserve">    12,62</t>
  </si>
  <si>
    <t>Chapisco de superfície de concreto ou alvenaria, usando máquina manual, com argamassa de cimento e areia no traço 1:6.</t>
  </si>
  <si>
    <t xml:space="preserve">     6,49</t>
  </si>
  <si>
    <t>Emboço com argamassa de cimento e areia, no traço 1:1,5, com 1,50cm  de espessura, inclusive chapisco.</t>
  </si>
  <si>
    <t xml:space="preserve">    43,32</t>
  </si>
  <si>
    <t>Emboço com argamassa de cimento e areia, no traço 1:3, com 1,50cm de espessura, inclusive chapisco.</t>
  </si>
  <si>
    <t xml:space="preserve">    40,71</t>
  </si>
  <si>
    <t>Emboço com argamassa de cimento e areia, no traço 1:3 com Sikafix ou similar, na espessura de 2,50cm, inclusive chapisco.</t>
  </si>
  <si>
    <t xml:space="preserve">    70,04</t>
  </si>
  <si>
    <t>Emboço com argamassa de cimento e areia, no traço 1:4, com 1,50cm de espessura, inclusive chapisco.</t>
  </si>
  <si>
    <t xml:space="preserve">    39,64</t>
  </si>
  <si>
    <t>Revestimento interno, de 1 vez, emboço paulista, com argamassa de cimento, cal, saibro e areia fina no traço 1:4:4:4, com acabamento a camurça ou saco, com 2,50cm de espessura.</t>
  </si>
  <si>
    <t xml:space="preserve">    36,49</t>
  </si>
  <si>
    <t>Revestimento interno, de 1 vez, com argamassa de cimento e saibro no traço 1:6, com 2,50cm de espessura.</t>
  </si>
  <si>
    <t xml:space="preserve">    31,93</t>
  </si>
  <si>
    <t>Revestimento interno, de 1 vez, com argamassa de cimento e saibro no traço 1:8, com 2,50cm de espessura.</t>
  </si>
  <si>
    <t>Revestimento interno em massa única com argamassa de cimento e areia termotratada (Qualimassa ou similar) na espessura de 2cm sobre chapisco, exclusive este.</t>
  </si>
  <si>
    <t>Revestimento interno, em 2 massas, sendo o emboço com argamassa de cimento e saibro no traço 1:4 com espessura de 2,5cm e o reboco com massa especial branca ou similar, na espessura de 2mm.</t>
  </si>
  <si>
    <t xml:space="preserve">    56,31</t>
  </si>
  <si>
    <t>Revestimento externo, de 1 vez, com argamassa de cimento e terra preta de emboço no traço 1:4, com 3cm de espessura, inclusive chapisco.</t>
  </si>
  <si>
    <t xml:space="preserve">    43,13</t>
  </si>
  <si>
    <t>Revestimento externo, de 1 vez, com argamassa de cimento e terra preta de emboço no traço 1:6, com 3cm de espessura, inclusive chapisco.</t>
  </si>
  <si>
    <t xml:space="preserve">    41,22</t>
  </si>
  <si>
    <t>Revestimento externo, de 1 vez, com argamassa de cimento, saibro macio e areia fina no traço 1:2:2, com 3cm de espessura, inclusive chapisco.</t>
  </si>
  <si>
    <t xml:space="preserve">    50,02</t>
  </si>
  <si>
    <t>Revestimento externo (emboço), de 1 vez, com argamassa de cimento, saibro macio e areia peneirada no traço 1:3:3 com 3cm de espessura, inclusive chapisco.</t>
  </si>
  <si>
    <t xml:space="preserve">    47,52</t>
  </si>
  <si>
    <t>Revestimento externo, de 1 vez, com argamassa de cimento, saibro macio e areia fina no traço 1:5:2, com 3cm de espessura, inclusive chapisco.</t>
  </si>
  <si>
    <t xml:space="preserve">    61,69</t>
  </si>
  <si>
    <t>Revestimento externo em massa única com argamassa de cimento e areia termotratada (Qualimassa ou similar) na espessura de 3cm sobre chapisco, exclusive este.</t>
  </si>
  <si>
    <t xml:space="preserve">    47,89</t>
  </si>
  <si>
    <t>Revestimento externo com reboco tipo Rebotex com silicone ou similar, cor clara, na espessura de 3mm, sobre emboço existente.</t>
  </si>
  <si>
    <t xml:space="preserve">    31,09</t>
  </si>
  <si>
    <t>Revestimento externo com reboco tipo Massa Especial Externa Branca ou similar, cor clara, na espessura de 3mm, sobre emboço existente.</t>
  </si>
  <si>
    <t xml:space="preserve">    24,07</t>
  </si>
  <si>
    <t>Revestimento externo, em 2 massas, sobre superfície chapiscada, sendo o emboço com argamassa de cimento, saibro e areia no traço 1:3:3, e o reboco com cimento, cal hidratada em pó e areia fina no traço 1:3:5, com 3cm de espessura.</t>
  </si>
  <si>
    <t xml:space="preserve">    60,93</t>
  </si>
  <si>
    <t>Revestimento interno ou externo, de 1 vez, com argamassa de cimento, saibro macio e areia fina no traço 1:2:2, com 3cm de espessura.</t>
  </si>
  <si>
    <t xml:space="preserve">    37,60</t>
  </si>
  <si>
    <t>Revestimento interno ou externo, de 1 vez, com argamassa de cimento, saibro macio e areia fina no traço 1:3:3, com 3cm de espessura.</t>
  </si>
  <si>
    <t xml:space="preserve">    35,90</t>
  </si>
  <si>
    <t>Revestimento externo, em 2 massas, sobre superfície chapiscada, sendo o emboço com argamassa de cimento, saibro e areia no traço 1:2:2, e o reboco com argamassa Rebotex com silicone ou similar, com 3cm de espessura.</t>
  </si>
  <si>
    <t xml:space="preserve">    68,08</t>
  </si>
  <si>
    <t>Revestimento com nata de cimento e adesivo aplicado uniformemente sobre superfície de azulejo, pastilha ou cerâmica, alisada a colher e lixada.</t>
  </si>
  <si>
    <t xml:space="preserve">    15,20</t>
  </si>
  <si>
    <t xml:space="preserve">    20,03</t>
  </si>
  <si>
    <t>Regularização com argamassa de cimento e areia, com 2cm de espessura no traço 1:3.</t>
  </si>
  <si>
    <t xml:space="preserve">    38,51</t>
  </si>
  <si>
    <t>Moldura externa executada no perímetro das esquadrias com argamassa de ciemnto, saibro macio e areia fina no traço 1:3:3, com largura de 10cm e espessura de 1,5cm.</t>
  </si>
  <si>
    <t xml:space="preserve">     8,01</t>
  </si>
  <si>
    <t>RV 10.10 Revestimento com Azulejos</t>
  </si>
  <si>
    <t>Revestimentos de azulejos brancos, (15x15)cm, qualidade extra, inclusive a superfície chapiscada, emboçada com argamassa de cimento e saibro no traço 1:8, juntas corridas, com 2mm, assentes com nata de cimento comum e rejuntadas com pasta de cimento branco.</t>
  </si>
  <si>
    <t xml:space="preserve">   152,45</t>
  </si>
  <si>
    <t>Revestimentos de azulejos brancos, (15x15)cm, 1ª qualidade, inclusive a superfície chapiscada, emboçada com argamassa de cimento e saibro no traço 1:8, juntas corridas ou alternadas, assentes com nata de cimento comum e rejuntadas com pasta de cimento branco.</t>
  </si>
  <si>
    <t xml:space="preserve">   140,45</t>
  </si>
  <si>
    <t>Revestimentos de azulejos de cor, (15x15)cm, qualidade extra, inclusive a superfície chapiscada, emboçada com argamassa de cimento e saibro no traço 1:8, juntas corridas, com 2mm, assentes com nata de cimento comum e rejuntadas com pasta de cimento branco.</t>
  </si>
  <si>
    <t xml:space="preserve">   155,79</t>
  </si>
  <si>
    <t>Revestimentos de azulejos de cor, (15x15)cm, 1ª qualidade, inclusive a superfície chapiscada, emboçada com argamassa de cimento e saibro no traço 1:8, juntas corridas ou alternadas, assentes com nata de cimento comum e rejuntadas com pasta de cimento branco.</t>
  </si>
  <si>
    <t xml:space="preserve">   141,62</t>
  </si>
  <si>
    <t>RV 10.15 Revestimentos Cerâmicos</t>
  </si>
  <si>
    <t>Painel decorativo em mosaico de cerâmica, assente com argamassa Ciment-Cola sobre base devidamente nivelada e rejuntado com rejunte da Quartzolit ou similar, inclusive elaboração do projeto artístico.</t>
  </si>
  <si>
    <t xml:space="preserve">   380,16</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</si>
  <si>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</si>
  <si>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 xml:space="preserve">   147,80</t>
  </si>
  <si>
    <t>Revestimento de paredes com cerâmica Cecrisa ou similar, linha mosaico na cor branca, de (10x10)cm, inclusive superfície chapiscada e assentes com argamassa de cimento, saibro e areia no traço1:3:3, rejuntadas com cimento branco e corante.</t>
  </si>
  <si>
    <t xml:space="preserve">   169,20</t>
  </si>
  <si>
    <t>Revestimento de paredes com cerâmica Cecrisa ou similar, de (10x10)cm, inclusive superfície chapiscada e assentes com argamassa de cimento, saibro e areia no traço 1:3:3, rejuntadas com cimento branco e corante.</t>
  </si>
  <si>
    <t xml:space="preserve">   152,15</t>
  </si>
  <si>
    <t>Revestimento de paredes com cerâmica Gail, coleção natural ou similar, de (11,60x11,60x0,09)cm, assentes com argamassa de cimento, cal e areia no traço 1:3:5, juntas reentrantes de 1cm de largura.</t>
  </si>
  <si>
    <t xml:space="preserve">   251,46</t>
  </si>
  <si>
    <t>Revestimento de paredes com cerâmica Gail, coleção natural ou similar, de (24x11,60x0,09)cm, assentes com argamassa de cimento, cal e areia no traço 1:3:5, juntas reentrantes de 1cm de largura.</t>
  </si>
  <si>
    <t xml:space="preserve">   243,42</t>
  </si>
  <si>
    <t>Revestimento de paredes com cerâmica Portobello ou similar, linha Vitreaux, de (7,5x7,5)cm, inclusive assentamento e rejunte com cimento branco e corante.</t>
  </si>
  <si>
    <t xml:space="preserve">   114,91</t>
  </si>
  <si>
    <t>Revestimento de parede com cerâmica Portobello ou similar, linha Prisma, de (7,5x7,5)cm, inclusive a superfície chapiscada e emboçada com argamassa de cimento, saibro e areia no traço 1:3:3, assentadas e reajuntadas com pasta de cimento branco e corante.</t>
  </si>
  <si>
    <t xml:space="preserve">   146,17</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</si>
  <si>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</si>
  <si>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 xml:space="preserve">   129,01</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</si>
  <si>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</si>
  <si>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 xml:space="preserve">   136,87</t>
  </si>
  <si>
    <t>Revestimento com pastilha de porcelana de (4x4)cm, Jatobá de 1ª qualidade referência JR-3204 ou similar, inclusive chapisco, emboço com argamassa de cimento, areia e saibro no traço 1:2:2, assentes e rejuntadas com nata de cimento branco.  Fornecimento e assentamento.</t>
  </si>
  <si>
    <t xml:space="preserve">   103,29</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</si>
  <si>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</si>
  <si>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 xml:space="preserve">   552,14</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</si>
  <si>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</si>
  <si>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 xml:space="preserve">   233,17</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</si>
  <si>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</si>
  <si>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 xml:space="preserve">   153,22</t>
  </si>
  <si>
    <t>Revestimento com pastilha de vidro Murvi, referência E-42, (2x2)cm, inclusive a superfície chapiscada, emboçada com argamassa de cimento e saibro no traço 1:4, assentadas e rejuntadas com pasta de cimento branco.  Fornecimento e assentamento.</t>
  </si>
  <si>
    <t xml:space="preserve">   159,59</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</si>
  <si>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</si>
  <si>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 xml:space="preserve">   112,81</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</si>
  <si>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</si>
  <si>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 xml:space="preserve">   117,59</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</si>
  <si>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</si>
  <si>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Revestimento com pastilha de vidro VitroColori ou similar, nas cores azul e branco, (5x5)cm, inclusive a superfície chapiscada, emboçada com argamassa de cimento e saibro no traço 1:4, assentadas e rejuntadas com pasta de cimento branco.  Fornecimento e assentamento.</t>
  </si>
  <si>
    <t xml:space="preserve">    88,93</t>
  </si>
  <si>
    <t>Revestimento com pastilhas cerâmicas foscas, (2,5x2,5)cm, inclusive a superfície chapiscada, emboçada com argamassa de cimento e saibro no traço 1:4, assentadas e rejuntadas com pasta de cimento branco.</t>
  </si>
  <si>
    <t xml:space="preserve">   169,84</t>
  </si>
  <si>
    <t>Revestimento com pastilha de porcelana de (4x4)cm, Jatobá de 1 qualidade referência JC 1810 ou similar, inclusive chapisco, emboço com argamassa de cimento , areia e saibro no traço 1:2:2, assentes e rejuntadas com nata de cimento branco.  Fornecimento e assentamento.</t>
  </si>
  <si>
    <t xml:space="preserve">   107,70</t>
  </si>
  <si>
    <t>RV 10.20 Revestimentos de Madeira</t>
  </si>
  <si>
    <t>Chapa de Celotex ou similar, nas dimensões de (1,22 x 2,44)m - 2,98m², espessura de 12mm.  Fornecimento.</t>
  </si>
  <si>
    <t xml:space="preserve">    26,06</t>
  </si>
  <si>
    <t>Chapa de Duratex ou similar, nas dimensões de (1,22 x 2,75)m - 3,36m², lisa, espessura de 3,2mm.  Fornecimento.</t>
  </si>
  <si>
    <t>Chapa de Duratex ou similar, nas dimensões de (1,22 x 2,75)m - 3,36m², espessura de 3mm, perfurado. Fornecimento.</t>
  </si>
  <si>
    <t xml:space="preserve">    43,59</t>
  </si>
  <si>
    <t>Lambri em madeira maciça com folheado de madeira, nas dimensões de 3m de comprimento, 0,10m de largura e espessura de 0,01m, encaixe macho e fêmea, com acabamento em verniz fosco semelhante ao encerado, exclusive transporte.  Fornecimento e montagem.</t>
  </si>
  <si>
    <t xml:space="preserve">   169,28</t>
  </si>
  <si>
    <t>RV 10.25 Revestimentos com Mármores e Granitos</t>
  </si>
  <si>
    <t>Chapim ou espelho de mármore branco com (3x12 a 18)cm, com 2 polimentos, assentes com argamassa de cimento, saibro e areia no traço 1:2:2 e nata de cimento.</t>
  </si>
  <si>
    <t xml:space="preserve">    98,87</t>
  </si>
  <si>
    <t>Peitoril de Mármore Branco Nacional, de (2x18)cm, com 2 polimentos, assentes com argamassa de cimento, saibro e areia no traço 1:2:2 e nata de cimento.</t>
  </si>
  <si>
    <t xml:space="preserve">   112,08</t>
  </si>
  <si>
    <t>RV 10.30 Forros</t>
  </si>
  <si>
    <t>Chapa em MDF, na cor branca, uma face, madindo 2750 x 1840 x 6mm. Fornecimento e colocação</t>
  </si>
  <si>
    <t xml:space="preserve">   229,90</t>
  </si>
  <si>
    <t>Forro de gesso estafe, em placas fundidas na obra, presas com 6 esbirros de sisal embebidos em nata de gesso, inclusive rejunte das placas e exclusive o emprego de andaimes. Fornecimento e colocação.</t>
  </si>
  <si>
    <t xml:space="preserve">    74,88</t>
  </si>
  <si>
    <t>Forro falso de gesso, com placas pré-moldadas, de (60x60)cm, de encaixe, presas com 4 tirantes de arame e rejuntadas, exclusive o emprego de andaimes.  Fornecimento e colocação.</t>
  </si>
  <si>
    <t xml:space="preserve">    68,75</t>
  </si>
  <si>
    <t>Forro de placas Fibraroc ou similar, de fabricação Eucatex ou similar, sobre perfis de ferro branco, suspensos por tirante.  Fornecimento e colocação.</t>
  </si>
  <si>
    <t>Forro em réguas de madeira aparelhada, macho / fêmea, com (1x10)cm, pregados em sarrafos de madeira aparelhada, de (2x10)cm, espaçados de 50cm.  Fornecimento e colocação.</t>
  </si>
  <si>
    <t xml:space="preserve">   255,25</t>
  </si>
  <si>
    <t>Forro em madeira tipo colméia, pregado em sarrafos de madeira aparelhada, de (2x10)cm, espaçadas de 50cm.  Fornecimento e colocação, inclusive envernizamento.</t>
  </si>
  <si>
    <t xml:space="preserve">   277,74</t>
  </si>
  <si>
    <t>Forro em placa de PVC, na cor branca ou gelo, apoiado em perfis metálicos, presos ao teto por tirantes de arame.  Fornecimento e colocação.</t>
  </si>
  <si>
    <t xml:space="preserve">    85,25</t>
  </si>
  <si>
    <t>RV 10.35 Venezianas Verticais de Fachada em Fibro-Cimento (Brise Soleil)</t>
  </si>
  <si>
    <t>Veneziana vertical (brise soleil) de chapa de fibro-cimento de 20mm de espessura, com 400mm de largura, fixado em cantoneiras de aço, aparafusadas e medida pela área colocada. Fornecimento e colocação.</t>
  </si>
  <si>
    <t xml:space="preserve">   208,80</t>
  </si>
  <si>
    <t>RV 10.40 Venezianas Verticais de Fachada em Alumínio (Brise Soleil)</t>
  </si>
  <si>
    <t>Veneziana vertical (brise soleil) de chapa de alumínio, com 1,2mm de espessura, aparafusadas e medida pela área colocada. Fornecimento e colocação.</t>
  </si>
  <si>
    <t>RV 10.45 Revestimento de Fórmica e Melamínico</t>
  </si>
  <si>
    <t>Revestimento de fórmica brilhante, de 1mm de espessura, sobre peças de madeira amplas, como portas, mesas, armários e prateleiras fundas.</t>
  </si>
  <si>
    <t xml:space="preserve">   109,25</t>
  </si>
  <si>
    <t>Revestimento de fórmica texturizada, de 1,3mm de espessura, em paredes, sobre revestimento lixado e escovado.</t>
  </si>
  <si>
    <t xml:space="preserve">   160,72</t>
  </si>
  <si>
    <t>Revestimento em painéis MRX-SMEL, melamínicos autoportantes, para uso sobre lâminas de chumbo, em salas radiológicas com sistema de estanqueidade dos Raios X e Gama.</t>
  </si>
  <si>
    <t xml:space="preserve">   598,16</t>
  </si>
  <si>
    <t>RV 10.50 Revestimentos Especiais</t>
  </si>
  <si>
    <t>Recomposição de revestimento externo de pó-de-pedra, cimento portland e cal hidratada com adição de Rhopopás para consolidação.</t>
  </si>
  <si>
    <t xml:space="preserve">    27,57</t>
  </si>
  <si>
    <t>Revestimento com barita fina e grossa, inclusive emboço na parede e exclusive chapisco.</t>
  </si>
  <si>
    <t xml:space="preserve">   204,84</t>
  </si>
  <si>
    <t>Revestimento em paredes, em chapas de Duraplac ou Eucatex ou similar, de 3 mm de espessura, sobre base existente.  Fornecimento e colocação.</t>
  </si>
  <si>
    <t>Revestimento de filme vinílico com 0,5mm de espessura, conforme projeto.  Fornecimento.</t>
  </si>
  <si>
    <t xml:space="preserve">    32,23</t>
  </si>
  <si>
    <t>Revestimento de paredes com lençol de chumbo, 1mm de espessura, inclusive adesivos, solventes, parafusos, bucha e obturações de perfurações.  Fornecimento e instalação.</t>
  </si>
  <si>
    <t xml:space="preserve">   990,88</t>
  </si>
  <si>
    <t>Revestimento de paredes com lençol de chumbo, 2mm de espessura, inclusive adesivos, solventes, parafusos, bucha e obturações de perfurações.  Fornecimento e instalação.</t>
  </si>
  <si>
    <t xml:space="preserve">  1824,28</t>
  </si>
  <si>
    <t>Revestimento de paredes com lençol de chumbo, 3mm de espessura, inclusive adesivos, solventes, parafusos, bucha e obturações de perfurações.  Fornecimento e instalação.</t>
  </si>
  <si>
    <t xml:space="preserve">  2657,68</t>
  </si>
  <si>
    <t>Revestimento texturizado fosco para uso externo sobre superfície camurçada ou concreto liso, com 2mm de espessura, executado com pó crepe ATB da Plasticôte ou similar, na cor indicada, sobre aditivo com 2 demãos de acabamento.</t>
  </si>
  <si>
    <t xml:space="preserve">    57,01</t>
  </si>
  <si>
    <t>RV 15 Revestimentos de Pisos</t>
  </si>
  <si>
    <t>RV 15.05 Pavimentações - Pisos e Contrapisos Cimentados</t>
  </si>
  <si>
    <t>Base suporte, contrapiso ou camada regularizadora executada com argamassa de cimento e areia no traço 1:5, espessura de 1,5cm.</t>
  </si>
  <si>
    <t xml:space="preserve">    26,20</t>
  </si>
  <si>
    <t>Base suporte, contrapiso ou camada regularizadora executada com argamassa de cimento e areia no traço 1:5, espessura de 2cm.</t>
  </si>
  <si>
    <t xml:space="preserve">    30,96</t>
  </si>
  <si>
    <t>Base suporte, contrapiso ou camada regularizadora executada com argamassa de cimento e areia no traço 1:5, espessura de 2,5cm.</t>
  </si>
  <si>
    <t>Base suporte, contrapiso ou camada regularizadora executada com argamassa de cimento e areia no traço 1:5, espessura de 3cm.</t>
  </si>
  <si>
    <t xml:space="preserve">    40,46</t>
  </si>
  <si>
    <t>Base suporte, contrapiso ou camada regularizadora executada com argamassa de cimento e areia no traço 1:5, espessura de 3,5cm.</t>
  </si>
  <si>
    <t xml:space="preserve">    45,22</t>
  </si>
  <si>
    <t>Base suporte ou contrapiso, executado com concreto magro, na espessura de 5cm, no traço 1:3:3, em volume, com juntas formando quadros de (1x1)m, com sarrafos de madeira serrada, incorporados, inclusive preparo do terreno, compactação do solo à maço.</t>
  </si>
  <si>
    <t xml:space="preserve">    51,40</t>
  </si>
  <si>
    <t>Piso cimentado, acabamento áspero ou liso, com 1,5cm de espessura, com argamassa de cimento e areia no traço 1:3, sobre base existente.</t>
  </si>
  <si>
    <t xml:space="preserve">    38,66</t>
  </si>
  <si>
    <t>Piso cimentado com corante, acabamento áspero ou liso, com 1,5cm de espessura, com argamassa de cimento e areia no traço 1:3, sobre base existente.</t>
  </si>
  <si>
    <t xml:space="preserve">    58,11</t>
  </si>
  <si>
    <t>Piso cimentado, acabamento áspero ou liso, com juntas batidas formando quadros, com 1,5cm de espessura, com argamassa de cimento e areia no traço 1:3, alisado à colher, sobre base existente.</t>
  </si>
  <si>
    <t xml:space="preserve">    61,25</t>
  </si>
  <si>
    <t>Piso cimentado impermeável, com 1,5cm de espessura, com argamassa de cimento e areia no traço 1:3 e impermeabilizante tipo Sika 1 ou similar, alisado à colher, sobre base existente.</t>
  </si>
  <si>
    <t xml:space="preserve">    40,50</t>
  </si>
  <si>
    <t>Rodapé de cimento sobre alvenaria em osso, com (7x2)cm.</t>
  </si>
  <si>
    <t xml:space="preserve">    17,01</t>
  </si>
  <si>
    <t>RV 15.10 Recomposição de Piso Cimentado</t>
  </si>
  <si>
    <t>Recomposição de piso cimentado, com argamassa de cimento e areia no traço 1:3, com 2cm de espessura, inclusive apicoamento do piso existente.</t>
  </si>
  <si>
    <t xml:space="preserve">    54,72</t>
  </si>
  <si>
    <t>Recomposição de piso de concreto simples com resistência de 11MPa, com 8cm de espessura, inclusive demolição com equipamento de ar comprimido do piso existente.</t>
  </si>
  <si>
    <t xml:space="preserve">    63,18</t>
  </si>
  <si>
    <t>RV 15.15 Pisos Cerâmicos</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</si>
  <si>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</si>
  <si>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 xml:space="preserve">    93,30</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</si>
  <si>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</si>
  <si>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 xml:space="preserve">   186,34</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</si>
  <si>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</si>
  <si>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 xml:space="preserve">    98,65</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</si>
  <si>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</si>
  <si>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 xml:space="preserve">   206,97</t>
  </si>
  <si>
    <t>Piso em mosaico de azulejos de várias origens, com argamassa de cimento e areia, no traço 1:3, sobre base já existente.</t>
  </si>
  <si>
    <t xml:space="preserve">    82,24</t>
  </si>
  <si>
    <t>Revestimento de piso, com cerâmica (20x20)cm, Cecrisa linha Stadium Jenel WH ou similar, assentes sobre superfícies osso com argamassa de cimento, saibro e areia no traço 1:2:3, rejuntados com cimento branco e corante.</t>
  </si>
  <si>
    <t xml:space="preserve">   108,69</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</si>
  <si>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</si>
  <si>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 xml:space="preserve">   127,97</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</si>
  <si>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</si>
  <si>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 xml:space="preserve">   181,79</t>
  </si>
  <si>
    <t>RV 15.17 Revestimentos de Porcelanatos</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</si>
  <si>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</si>
  <si>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 xml:space="preserve">   126,31</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</si>
  <si>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</si>
  <si>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 xml:space="preserve">   124,11</t>
  </si>
  <si>
    <t>RV 15.20 Pisos de Granito e Mármore</t>
  </si>
  <si>
    <t>Assentamento de lajões ou placas de granito em calçadas de logradouros ou superfícies niveladas, com rejuntamento de argamassa de cimento e areia, no traço 1:3, exclusive o fornecimento das pedras.</t>
  </si>
  <si>
    <t xml:space="preserve">    74,40</t>
  </si>
  <si>
    <t>Capa degrau de Mármore Branco Nacional de (3x28)cm, com 1 polimento, assentes com recobrimento de nata de cimento sobre argamassa de cimento, saibro e areia no traço 1:2:2.</t>
  </si>
  <si>
    <t xml:space="preserve">   179,42</t>
  </si>
  <si>
    <t>Granito rústico em placas de (50x50)cm, espessura de 3 a 4cm, com corte manual. Fornecimento.</t>
  </si>
  <si>
    <t xml:space="preserve">    23,35</t>
  </si>
  <si>
    <t>Placa de granito Cinza Andorinha, sem acabamento, com espessura de 2cm, para forração de piso.  Fornecimento.</t>
  </si>
  <si>
    <t>Piso de  placas de Mármore Branco Nacional, com 2 polimentos, assentes com recobrimento de nata de cimento, saibro e areia no traço 1:2:2.</t>
  </si>
  <si>
    <t xml:space="preserve">   406,03</t>
  </si>
  <si>
    <t>Revestimento com granito Capão Bonito, em placa de 2cm de espessura, acabamento polido, assentado sobre terreno nivelado, argamassa de cimento e areia no traço 1:3.  Fornecimento e colocação.</t>
  </si>
  <si>
    <t>Revestimento com granito Capão Bonito, em placa de 2cm de espessura, acabamento apicoado, assentado sobre terreno nivelado, argamassa de cimento e areia no traço 1:3.  Fornecimento e colocação.</t>
  </si>
  <si>
    <t xml:space="preserve">   438,21</t>
  </si>
  <si>
    <t>Revestimento de granito Cinza Andorinha, com acabamento serrado, para piso, em placas de (150x60x3)cm.  Fornecimento.</t>
  </si>
  <si>
    <t xml:space="preserve">   378,00</t>
  </si>
  <si>
    <t>Revestimento de granito Cinza Andorinha, com acabamento serrado, para rodapé, com 7cm de altura e 2cm de espessura.  Fornecimento.</t>
  </si>
  <si>
    <t xml:space="preserve">    24,00</t>
  </si>
  <si>
    <t>Revestimento com granito Cinza levigado, em placa de (40x40)cm, com 3cm de espessura, assentado sobre base existente, com argamassa de cimento e areia no traço de 1:3.  Fornecimento e colocação.</t>
  </si>
  <si>
    <t xml:space="preserve">   415,83</t>
  </si>
  <si>
    <t>Revestimento com granito Cinza flameado, em placa de (40x40)cm, com 3cm de espessura, assentado sobre base existente, com argamassa de cimento e areia no traço de 1:3.  Fornecimento e colocação.</t>
  </si>
  <si>
    <t xml:space="preserve">   342,42</t>
  </si>
  <si>
    <t>Revestimento com granito Cinza serrado e face natural, em placa de (40x40)cm classificado, com 3cm de espessura, assentado sobre base existente, com argamassa de cimento e areia no traço de 1:3.  Fornecimento e colocação.</t>
  </si>
  <si>
    <t xml:space="preserve">   135,57</t>
  </si>
  <si>
    <t>Revestimento com granito Juparaná, em placa de (40x40)cm com 2cm de espessura, acabamento polido, para piso, assentes sobre argamassa de cimento, saibro e areia no traço 1:2:2.  Fornecimento e colocação.</t>
  </si>
  <si>
    <t xml:space="preserve">   431,60</t>
  </si>
  <si>
    <t>Revestimento com granito Rosa flameado, em placa de (40x40)cm, com 3cm de espessura, assentado sobre base existente, com argamassa de cimento e areia no traço de 1:3.  Fornecimento e colocação.</t>
  </si>
  <si>
    <t xml:space="preserve">   198,57</t>
  </si>
  <si>
    <t>Revestimento com granito Rosa levigado, em placa de (40x40)cm, com 3cm de espessura, assentado sobre base existente, com argamassa de cimento e areia no traço de 1:3.  Fornecimento e colocação.</t>
  </si>
  <si>
    <t>Revestimento com granito Rosa serrado e face natural, em placa de (40x40)cm classificado, com 3cm de espessura, assentado sobre base existente, com argamassa de cimento e areia no traço de 1:3.  Fornecimento e colocação.</t>
  </si>
  <si>
    <t xml:space="preserve">   182,82</t>
  </si>
  <si>
    <t>Rodapé de granito, boleado, com (10x2)cm.  Fornecimento e colocação.</t>
  </si>
  <si>
    <t xml:space="preserve">    48,38</t>
  </si>
  <si>
    <t>Soleira de granito com (15x3)cm, assente com recobrimento de nata de cimento sobre argamassa de cimento e areia, no traço 1:2.</t>
  </si>
  <si>
    <t xml:space="preserve">    78,32</t>
  </si>
  <si>
    <t>Soleira de Mármore Branco Nacional de (3x25)cm, com 2 polimentos, assentes com recobrimento de nata de cimento sobre argamassa de cimento, saibro e areia no traço 1:2:2.</t>
  </si>
  <si>
    <t xml:space="preserve">   111,37</t>
  </si>
  <si>
    <t>Soleira de  Mármore Branco Nacional de (3x13)cm, com 2 polimentos, assentes com recobrimento de nata de cimento sobre argamassa de cimento, saibro e areia no traço 1:2:2.</t>
  </si>
  <si>
    <t xml:space="preserve">    63,94</t>
  </si>
  <si>
    <t>Piso de granito apicoado Cinza Andorinha, sobre terreno nivelado, com argamassa de cimento e areia, no traço 1:3, sendo a peça de (40x40x3)cm.</t>
  </si>
  <si>
    <t xml:space="preserve">   299,53</t>
  </si>
  <si>
    <t>RV 15.25 Pisos de Concreto e Plaqueamento</t>
  </si>
  <si>
    <t>Camada impermeabilizadora de piso, de concreto simples, com 8cm de espessura no traço de 1:3:4, em volume, com impermeabilizante Sika 1 ou similar.</t>
  </si>
  <si>
    <t xml:space="preserve">    38,26</t>
  </si>
  <si>
    <t>Piso de concreto simples com resistencia de 15 MPa (traço em volume: 1:2 1/2:4), preparado em betoneira com 8cm de espessura, inclusive preparo manual do terreno.</t>
  </si>
  <si>
    <t xml:space="preserve">    56,57</t>
  </si>
  <si>
    <t>Piso de concreto simples, 8cm de espessura, com resistência característica à compressão de 18Mpa, formando quadrados de (1,50x1,50)m de junta serrada, exclusive preparo de terreno.</t>
  </si>
  <si>
    <t>Pátio de concreto, 8cm de espessura,no traço 1:3:3, em volume, formando quadros de (1,00x1,00)m, com sarrafos de madeira serrada, incorporados, exclusive preparo terreno.</t>
  </si>
  <si>
    <t xml:space="preserve">    75,76</t>
  </si>
  <si>
    <t>Pátio de concreto, 10cm de espessura no traço 1:2:3, em volume, formando quadros de (1,50x1,50)m, com sarrafos de madeira serrada, incorporados, exclusive preparo terreno.</t>
  </si>
  <si>
    <t xml:space="preserve">    70,23</t>
  </si>
  <si>
    <t>Pátio de concreto, 12cm de espessura no traço 1:2:2,5, em volume, formando quadros de (1,50x1,50)m, com sarrafos de madeira serrada, incorporados, exclusive preparo terreno.</t>
  </si>
  <si>
    <t xml:space="preserve">    80,26</t>
  </si>
  <si>
    <t>Pavimentação em placas de (40x80x10)cm, de concreto (fck=11MPa) com armação de tela Telcon Q-61 ou similar, junta 2cm, inclusive preparo do terreno.</t>
  </si>
  <si>
    <t xml:space="preserve">   100,16</t>
  </si>
  <si>
    <t>Pavimentação em placas de concreto Fck=15Mpa, medindo (40x80x10)cm, com armação de tela Telcon Q-61 ou similar, junta de 2cm, inclusive acabamento da placa no próprio concreto com desempenadora de aço e preparo do terreno.</t>
  </si>
  <si>
    <t xml:space="preserve">   100,17</t>
  </si>
  <si>
    <t>Pavimentação em placas de concreto Fck=18Mpa, medindo (40x80x10)cm, com armação de tela Telcon Q-61 ou similar, junta de 2cm, inclusive acabamento da placa no próprio concreto com desempenadora de aço e preparo do terreno.</t>
  </si>
  <si>
    <t xml:space="preserve">   101,27</t>
  </si>
  <si>
    <t>RV 15.25.0210 (/)</t>
  </si>
  <si>
    <t>Pavimentação em placas de concreto Fck=20Mpa, medindo (40x80x10)cm, com armação de tela Telcon Q-61 ou similar, junta de 2cm, inclusive acabamento da placa no próprio concreto com desempenadora de aço e preparo do terreno.</t>
  </si>
  <si>
    <t>Revestimento com argamassa de cimento e areia no traço 1:4, Sikafix ou similar, com 2cm de espessura, inclusive chapisco.</t>
  </si>
  <si>
    <t xml:space="preserve">    39,55</t>
  </si>
  <si>
    <t>RV 15.30 Pisos de Marmorite e Outros</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</si>
  <si>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</si>
  <si>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 xml:space="preserve">    75,42</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</si>
  <si>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</si>
  <si>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 xml:space="preserve">    77,32</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</si>
  <si>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</si>
  <si>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 xml:space="preserve">   164,78</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</si>
  <si>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</si>
  <si>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 xml:space="preserve">   184,29</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</si>
  <si>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</si>
  <si>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 xml:space="preserve">   165,90</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</si>
  <si>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</si>
  <si>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 xml:space="preserve">   177,10</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</si>
  <si>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</si>
  <si>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 xml:space="preserve">    54,50</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</si>
  <si>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</si>
  <si>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 xml:space="preserve">    57,76</t>
  </si>
  <si>
    <t>RV 15.35 Juntas para Piso</t>
  </si>
  <si>
    <t>Junta plástica (17x3)mm, para pisos contínuos.  Fornecimento e colocação.</t>
  </si>
  <si>
    <t xml:space="preserve">     9,77</t>
  </si>
  <si>
    <t>RV 15.38 Pisos de Alta Resistência</t>
  </si>
  <si>
    <t>Degrau de escada de argamassa granítica Korodur, na cor granítica, inclusive 3 polimentos.</t>
  </si>
  <si>
    <t xml:space="preserve">   254,93</t>
  </si>
  <si>
    <t>Degrau de escada de argamassa granítica Korodur, na cor preta, inclusive 3 polimentos.</t>
  </si>
  <si>
    <t xml:space="preserve">   342,90</t>
  </si>
  <si>
    <t>Piso de argamassa granítica Korodur-PL ou similar, com espessura de 0,8cm, na cor natural do cimento, inclusive base suporte em argamassa de cimento e areia no traço 1:3, espessura de 2,2cm, e 3 polimentos mecânicos.</t>
  </si>
  <si>
    <t xml:space="preserve">   103,86</t>
  </si>
  <si>
    <t>Piso de argamassa granítica Korodur-PL ou similar, com espessura de 0,8cm, na cor preta, inclusive base suporte em argamassa de cimento e areia no traço 1:3, espessura de 2,2cm, e polimentos mecânicos.</t>
  </si>
  <si>
    <t xml:space="preserve">   291,26</t>
  </si>
  <si>
    <t>Piso de argamassa granítica com agregados metálicos de alta dureza, Korodur-WH ou similar, com espessura de 0,8cm, na cor natural do cimento, inclusive contrapiso de cimento e areia no traço 1:3, espessura de 3,2cm, e acabamento anti-derrapante.</t>
  </si>
  <si>
    <t xml:space="preserve">   289,79</t>
  </si>
  <si>
    <t>Piso de argamassa granítica Korodur-PL ou similar, com espessura de 0,8cm, na cor vermelha, inclusive base suporte em argamassa de cimento e areia no traço 1:3, espessura de 2,2cm, junta plástica e polimentos mecânicos.</t>
  </si>
  <si>
    <t>Revestimento de placas Pré-moldadas, vibro prensadas, constituídas de agregados minerais moídos de alta resistência e cimento estrutural, nas dimensões de (40x40x03)cm, assentado sobre base existente.  Fornecimento e colocação.</t>
  </si>
  <si>
    <t xml:space="preserve">   245,97</t>
  </si>
  <si>
    <t>Rodapé de argamassa Korodur ou similar, com 10cm de altura, na cor natural do cimento, inclusive 3 polimentos.</t>
  </si>
  <si>
    <t xml:space="preserve">    85,61</t>
  </si>
  <si>
    <t>Rodapé de argamassa Korodur ou similar, com 10cm de altura, na cor preta, inclusive 3 polimentos.</t>
  </si>
  <si>
    <t xml:space="preserve">    96,57</t>
  </si>
  <si>
    <t>Rodapé de argamassa Korodur-WH ou similar, com 10cm de altura, na cor natural do cimento, acabamento desempenado.</t>
  </si>
  <si>
    <t>RV 15.40 Pisos Vinílicos</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</si>
  <si>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</si>
  <si>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 xml:space="preserve">   110,75</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</si>
  <si>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</si>
  <si>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 xml:space="preserve">   157,28</t>
  </si>
  <si>
    <t>Piso vinílico nacional homogêneo, padrão "liso", nas dimensões de (30x30)cm, espessura de 2,0mm, inclusive adesivo e tratamento com cera de Uretano fortificado, tipo Paviflex - linha Chroma ou similar.  Fornecimento e colocação.</t>
  </si>
  <si>
    <t xml:space="preserve">    99,42</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</si>
  <si>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</si>
  <si>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 xml:space="preserve">   175,78</t>
  </si>
  <si>
    <t>Piso vinílico nacional homogêneo, padrão com "flash" ou "discretos veios", nas dimensões (30x30)cm, espessura: 3,2mm, inclusive adesivo e tratamento com cera de uretano fortificado, tipo Paviflex - linha intensity ou similar. Fornecimento e colocação.</t>
  </si>
  <si>
    <t xml:space="preserve">   151,78</t>
  </si>
  <si>
    <t>Suporte curvo e perfil de arremate para piso vinílico.  Fornecimento e colocação.</t>
  </si>
  <si>
    <t xml:space="preserve">    51,38</t>
  </si>
  <si>
    <t>Piso vinílico nacional homogêneo, padrão "liso", nas dimensões de (30x30)cm, espessura de 3,2mm, inclusive adesivo e tratamento com cera de uretano fortificado, tipo Paviflex - Linha Chroma ou similar. Fornecimento e colocação.</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</si>
  <si>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</si>
  <si>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 xml:space="preserve">   233,54</t>
  </si>
  <si>
    <t>Piso vinílico nacional heterogêneo, padrão "pigmentado", nas dimensões (2,00x20,00)m, espessura de 2,0mm, inclusive adesivo, tratamento com cera de uretano fortificado e juntas soldadas a quente, tipo Absolute - Linha Totalsafe ou similar. Fornecimento e colocação.</t>
  </si>
  <si>
    <t xml:space="preserve">   350,68</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</si>
  <si>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</si>
  <si>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 xml:space="preserve">   212,28</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</si>
  <si>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</si>
  <si>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 xml:space="preserve">   215,95</t>
  </si>
  <si>
    <t>Piso vinílico nacional homogêneo anti-estático, dissipador de energia, padrão "mesclado", nas dimensões de (61x61)cm, espessura de 2,0mm, resistência de 5x(10) 8 - 1x(10) 9 ohms, composto de fibras condutivas de carbono tipo Pavifloor - linha Elite ou similar.</t>
  </si>
  <si>
    <t xml:space="preserve">   162,67</t>
  </si>
  <si>
    <t>Piso vinílico nacional homogêneo condutivo, padrão "liso", nas dimensões de (61x61)cm, espessura de 2,0mm, resistência de 2,5x(10)4 - 1x(10)6 ohms, composto de fibras condutivas de carbono, tipo Traffic ELS ou similar. Fornecimento e colocação.</t>
  </si>
  <si>
    <t xml:space="preserve">   452,39</t>
  </si>
  <si>
    <t>Cordão de solda para fusão a quente em juntas de pisos vinílicos flexíveis, tipo Absolute ou similar. Fornecimento e colocação.</t>
  </si>
  <si>
    <t xml:space="preserve">    12,53</t>
  </si>
  <si>
    <t>Testeira de resina de PVC nas dimensões de (50x43)mm, espessura: 3,2mm, tipo Paviflex ou similar. Fornecimento e colocação.</t>
  </si>
  <si>
    <t xml:space="preserve">    45,64</t>
  </si>
  <si>
    <t>RV 15.45 Carpetes</t>
  </si>
  <si>
    <t>Carpete de polipropileno, com filamento contínuo, construção Tufting, espessura total de 5mm, textura Bouclê Mescla, modelo Austin, na cor Sand 250, Tabacow ou similar.  Fornecimento.</t>
  </si>
  <si>
    <t xml:space="preserve">    59,22</t>
  </si>
  <si>
    <t>Carpete de polipropileno, com superfície em nylon Rhodianyl, construção Tufting, espessura total de 8mm, textura aveludada, modelo Grand Nylon Plus, na cor bege rosado 243, Tabacow ou similar.  Fornecimento.</t>
  </si>
  <si>
    <t>Forração de piso com carpete Carpete de fibra artificial sintética, com espessura de 4,5mm, Durafelti, São Carlos ou similar.</t>
  </si>
  <si>
    <t xml:space="preserve">   119,07</t>
  </si>
  <si>
    <t>Forração de piso com carpete de nylon, com 6mm de espessura, sobre base existente.</t>
  </si>
  <si>
    <t xml:space="preserve">    57,88</t>
  </si>
  <si>
    <t>Forração de piso com carpete de fibras de polipropileno e resinas sintéticas, agulhado vertical com relevo tipo Loop, 06 cores lisas, espessura de 5mm, peso 700g, em rolos de 2m de largura x 30m de comprimento.</t>
  </si>
  <si>
    <t xml:space="preserve">   162,75</t>
  </si>
  <si>
    <t>RV 15.50 Tapetes</t>
  </si>
  <si>
    <t xml:space="preserve">    62,18</t>
  </si>
  <si>
    <t xml:space="preserve">   157,50</t>
  </si>
  <si>
    <t>Tapete em rolo, anti-alérgico e anti-estático, com espessura de 6mm, Avanti ou similar, modelo Carpett PP3000, na cor castor 8502.  Fornecimento e colocação.</t>
  </si>
  <si>
    <t>RV 15.55 Pisos de Madeira</t>
  </si>
  <si>
    <t>Chapim em madeira aparelhada com largura de 0,40m.  Fornecimento.</t>
  </si>
  <si>
    <t xml:space="preserve">    76,14</t>
  </si>
  <si>
    <t>Peças em madeira aparelhada de (120 x 35 x 3)cm, para forração de degraus.  Fornecimento.</t>
  </si>
  <si>
    <t xml:space="preserve">   614,00</t>
  </si>
  <si>
    <t>Piso em réguas de madeira aparelhada (tábua corrida), com 10cm de largura, 2cm de espessura, pregado sobre réguas do mesmo material, embutidas em contrapiso, inclusive este.</t>
  </si>
  <si>
    <t xml:space="preserve">   475,67</t>
  </si>
  <si>
    <t>Piso de tacos de madeira aparelhada, de (7 x 21)cm, pixados e incrustados com pedriscos, assentados em argamassa de cimento e saibro, traço 1:6, exclusive serviços de calafate.</t>
  </si>
  <si>
    <t xml:space="preserve">   137,08</t>
  </si>
  <si>
    <t>RV 15.57 Piso em Ladrilho Hidráulico</t>
  </si>
  <si>
    <t>Piso em ladrilho hidráulico tratado 25 dados (20x20)cm, na cor cinza.  Fornecimento, assentamento e tratamento.</t>
  </si>
  <si>
    <t xml:space="preserve">   112,35</t>
  </si>
  <si>
    <t>RV 15.60 Pisos de Pedra Portuguesa</t>
  </si>
  <si>
    <t>Pedra Portuguesa.  Fornecimento.</t>
  </si>
  <si>
    <t xml:space="preserve">    70,20</t>
  </si>
  <si>
    <t xml:space="preserve">   153,72</t>
  </si>
  <si>
    <t>Piso de pedra portuguesa, assentado sobre mistura de cimento e saibro no traço 1:5, inclusive acerto do terreno.  Fornecimento e colocação.</t>
  </si>
  <si>
    <t xml:space="preserve">   135,69</t>
  </si>
  <si>
    <t>Piso de pedra portuguesa, em desenho simples, com aproximadamente 25% de pedra preta, 25% de pedra vermelha e 50% de pedra branca, assentado sobre mistura de cimento e saibro no traço 1:5, inclusive acerto do terreno.  Fornecimento e colocação.</t>
  </si>
  <si>
    <t xml:space="preserve">   163,33</t>
  </si>
  <si>
    <t>Piso de pedra portuguesa, em desenho simples, com aproximadamente 40% de pedra preta e 60% de pedra branca, assentado sobre mistura de cimento e saibro no traço 1:5, inclusive acerto do terreno.  Fornecimento e colocação.</t>
  </si>
  <si>
    <t xml:space="preserve">   151,92</t>
  </si>
  <si>
    <t>Piso de pedra portuguesa branca e preta, em faixa assentada sobre mistura de cimento e saibro no traço 1:5, inclusive acerto do terreno.  Fornecimento e colocação.</t>
  </si>
  <si>
    <t xml:space="preserve">   158,77</t>
  </si>
  <si>
    <t>Piso de pedra portuguesa vermelha, em faixa assentada sobre mistura de cimento e saibro no traço 1:5, inclusive acerto de terreno.  Fornecimento e colocação.</t>
  </si>
  <si>
    <t>RV 15.65 Recomposição de Pedra Portuguesa</t>
  </si>
  <si>
    <t>Recomposição de pavimentação de pedra portuguesa, assentada com farofa de cimento e saibro no traço 1:5, inclusive fornecimento do material para rejuntamento e exclusive a pedra.</t>
  </si>
  <si>
    <t xml:space="preserve">   109,74</t>
  </si>
  <si>
    <t>RV 15.70 Pisos de Borracha</t>
  </si>
  <si>
    <t>Piso de borracha, em rolo de 1,40m de largura, superfície Grão de Arroz, espessura de 3,0mm, na cor preta, Mercur ou similar.  Fornecimento e colocação.</t>
  </si>
  <si>
    <t xml:space="preserve">   178,97</t>
  </si>
  <si>
    <t>Piso de Plurigoma ou similar, pastilhado, de 3mm de espessura, placas de (50x50)cm, sobre base existente, com colocação.</t>
  </si>
  <si>
    <t xml:space="preserve">    75,79</t>
  </si>
  <si>
    <t>RV 15.75 Pisos de Ardósia</t>
  </si>
  <si>
    <t>Piso de ardósia ferrugem, em placas de (25x25)cm, inclusive argamassa de assentamento com espessura de 3cm.  Fornecimento e colocação.</t>
  </si>
  <si>
    <t xml:space="preserve">   121,69</t>
  </si>
  <si>
    <t>Piso de ardósia polida cinza, em placas de (40x40)cm, inclusive argamassa de assentamento com espessura de 3cm. Fornecimento e colocação.</t>
  </si>
  <si>
    <t xml:space="preserve">    93,97</t>
  </si>
  <si>
    <t>RV 15.80 Piso Elevado</t>
  </si>
  <si>
    <t>Piso elevado Dimopiso ou similar, em placas de (60x60)cm com espessura de 40mm, estruturado por suportes telescópicos com altura de 20cm, revestido com Paviflex ou similar.  Fornecimento e colocação.</t>
  </si>
  <si>
    <t xml:space="preserve">   497,56</t>
  </si>
  <si>
    <t>RV 15.85 Piso de  pedra São Thomé</t>
  </si>
  <si>
    <t>Piso de pedra São Thomé, em placas de (30x30)cm, (38x38)cm, (48x48)cm e (58x58)cm com espessura de 2cm, inclusive argamassa de assentamento com espessura de 3,0cm.  Fornecimento e colocação.</t>
  </si>
  <si>
    <t xml:space="preserve">   289,00</t>
  </si>
  <si>
    <t>RV 15.90 Pisos Sintéticos</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</si>
  <si>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</si>
  <si>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 xml:space="preserve">   270,25</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</si>
  <si>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</si>
  <si>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 xml:space="preserve">   645,00</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</si>
  <si>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</si>
  <si>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 xml:space="preserve">   788,16</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</si>
  <si>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</si>
  <si>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 xml:space="preserve">  1051,16</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</si>
  <si>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</si>
  <si>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 xml:space="preserve">   536,72</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</si>
  <si>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</si>
  <si>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 xml:space="preserve">   413,63</t>
  </si>
  <si>
    <t>RV 15.95 Pisos de Alerta</t>
  </si>
  <si>
    <t>Piso de alerta em placas marmorizadas vibro-prensadas, Tecnogran ou similar, com acabamento rústico, na cor cinza, inclusive contrapiso com espessura de 3cm.  Fornecimento e colocação.</t>
  </si>
  <si>
    <t xml:space="preserve">   160,06</t>
  </si>
  <si>
    <t>Piso de alerta em placas marmorizadas vibro-prensadas, Tecnogran ou similar, com acabamento rústico, na cor vermelha, inclusive contrapiso com espessura de 3cm.  Fornecimento e colocação.</t>
  </si>
  <si>
    <t>Piso de sinalização porcelanato linha ARQTEC Go ou Stop, Eliane ou similar, na cor Amarela, com peças de 25 x 25cm.  Fornecimento e assentamento.</t>
  </si>
  <si>
    <t>Piso de sinalização porcelanato linha ARQTEC Go ou Stop, Eliane ou similar, na cor Azul, com peças de 25 x 25cm.  Fornecimento e assentamento.</t>
  </si>
  <si>
    <t xml:space="preserve">   768,17</t>
  </si>
  <si>
    <t>RV 20 Acabamento em Superfície de Concreto</t>
  </si>
  <si>
    <t>RV 20.05 Acabamento em Superfície de Concreto</t>
  </si>
  <si>
    <t>Acabamento de pedreiro em superfície de concreto projetado.</t>
  </si>
  <si>
    <t xml:space="preserve">    44,95</t>
  </si>
  <si>
    <t>Estucamento de concreto aparente sendo a argamassa de cimento, cal e areia fina no traço 1:3:5, com espessura de 2mm, sobre superfície limpa.</t>
  </si>
  <si>
    <t>Recomposição de camada de capeamento de concreto de pequenas espessuras em serviços de recuperação estrutural, exclusive o material.</t>
  </si>
  <si>
    <t>RV 25 Revestimentos Acústicos e Térmicos</t>
  </si>
  <si>
    <t>RV 25.05 Isolamento Térmico</t>
  </si>
  <si>
    <t>Placa de isopor com 30mm de espessura.  Fornecimento.</t>
  </si>
  <si>
    <t xml:space="preserve">    12,46</t>
  </si>
  <si>
    <t>RV 25.10 Isolamento Acústico</t>
  </si>
  <si>
    <t>Forro acústico Armstrong ou similar, tipo Cirrus RH 70, de (625x625)mm, perfil Javelin, para áreas superiores a 100m2, exclusive despesas com andaimes, fretes e estruturas auxiliares.  Fornecimento e colocação.</t>
  </si>
  <si>
    <t xml:space="preserve">   311,81</t>
  </si>
  <si>
    <t>Forro acústico Armstrong ou similar, tipo Fine Fissured RH 90 Tegular, de (625x625)mm, perfil Javelin, para áreas superiores a 100m2, exclusives despesas com andaimes, fretes e estruturas auxiliares.  Fornecimento e colocação.</t>
  </si>
  <si>
    <t xml:space="preserve">   156,62</t>
  </si>
  <si>
    <t>Forro acústico, em gesso cartonado, exclusive materiais de acabamento, despesas com andaimes e transporte.  Fornecimento e colocação.</t>
  </si>
  <si>
    <t xml:space="preserve">   133,95</t>
  </si>
  <si>
    <t>Lã de vidro com  espessura de 1".  Fornecimento.</t>
  </si>
  <si>
    <t xml:space="preserve">    14,86</t>
  </si>
  <si>
    <t>Painel Wall (Fibrowall) ou similar, para uso em alvenaria, em lã de vidro, na espessura de 40mm, com chapa nas dimensões de (1,20x2,10)m, na cor natural e elevação FW1 (painel cego).  Fornecimento.</t>
  </si>
  <si>
    <t xml:space="preserve">   351,76</t>
  </si>
  <si>
    <t>Painel Wall (Fibrowall) ou similar, para uso em piso, em lã de vidro, maciço, na espessura de 40mm, com chapa nas dimensões de (1,20x2,50)m, na cor natural e elevação FW1 (painel cego).  Fornecimento.</t>
  </si>
  <si>
    <t xml:space="preserve">   447,70</t>
  </si>
  <si>
    <t>Revestimento de paredes, 25mm de espessura, da Climatex ou similar.  Fornecimento e colocação.</t>
  </si>
  <si>
    <t xml:space="preserve">   207,86</t>
  </si>
  <si>
    <t>Revestimento acustíco em espuma de polioretano 35mm de espessura, Sonex ou similar, na cor grafite. Fornecimento e colocação.</t>
  </si>
  <si>
    <t>RV 30 Rodapés, Rodameios e Rodatetos</t>
  </si>
  <si>
    <t>RV 30.05 Rodapés</t>
  </si>
  <si>
    <t>Rodapé de ardósia cinza polida, com 7 cm de altura, assente em pasta de cimento.  Fornecimento e colocação.</t>
  </si>
  <si>
    <t xml:space="preserve">    19,41</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</si>
  <si>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</si>
  <si>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 xml:space="preserve">    28,26</t>
  </si>
  <si>
    <t>Rodapé cerâmico com 10 cm de altura, assente em pasta de cimento.  Fornecimento e colocação.</t>
  </si>
  <si>
    <t xml:space="preserve">    21,46</t>
  </si>
  <si>
    <t>Rodapé de madeira aparelhada, com seção de (5 x 2)cm, pregado em tacos embutidos na alvenaria.</t>
  </si>
  <si>
    <t>Rodapé de madeira aparelhada, com seção de (7 x 2)cm, pregado em tacos embutidos na alvenaria.</t>
  </si>
  <si>
    <t xml:space="preserve">    36,05</t>
  </si>
  <si>
    <t>Rodapé de PVC tipo "plano" ou "curvo", h = 7,5cm, para pisos vinílicos, tipo Paviflex ou similar. Fornecimento e colocação.</t>
  </si>
  <si>
    <t xml:space="preserve">    20,86</t>
  </si>
  <si>
    <t>Rodapé de PVC tipo hospitalar, "plano" e "curvo", h = 7,5cm, para pisos vinílicos, tipo Paviflex ou similar. Fornecimento e colocação.</t>
  </si>
  <si>
    <t xml:space="preserve">    32,77</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</si>
  <si>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</si>
  <si>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</si>
  <si>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</si>
  <si>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Arrancamento de aparelhos de iluminação, inclusive lâmpadas.</t>
  </si>
  <si>
    <t>Arrancamento de aparelhos sanitários.</t>
  </si>
  <si>
    <t xml:space="preserve">    22,86</t>
  </si>
  <si>
    <t>Arrancamento de bancada de pia ou banca seca de até 1m de altura por até 0,80m de largura.</t>
  </si>
  <si>
    <t xml:space="preserve">    47,72</t>
  </si>
  <si>
    <t>Arrancamento de grades, gradis, alambrados, cercas e portões.</t>
  </si>
  <si>
    <t>Arrancamento de meios-fios, de granito ou concreto retos ou curvos, inclusive afastamento lateral dentro do canteiro de serviço.</t>
  </si>
  <si>
    <t xml:space="preserve">    21,09</t>
  </si>
  <si>
    <t>Arrancamento de paralelepípedos, inclusive afastamento lateral dentro do canteiro de serviço.</t>
  </si>
  <si>
    <t xml:space="preserve">    27,74</t>
  </si>
  <si>
    <t>Arrancamento de tentos ou travessões, de granito ou concreto, inclusive afastamento lateral dentro do canteiro de serviço.</t>
  </si>
  <si>
    <t xml:space="preserve">    24,94</t>
  </si>
  <si>
    <t>Arrancamento de tubos de concreto e manilhas cerâmicas com diâmetro de 0,10m a 0,30m, inclusive empilhamento lateral dentro do canteiro de serviço.</t>
  </si>
  <si>
    <t>Arrancamento de tubos de concreto e manilhas cerâmicas com diâmetro de 0,40m a 0,60m, inclusive empilhamento lateral dentro do canteiro de serviço.</t>
  </si>
  <si>
    <t>Arrancamento de tubulação de ferro galvanizado, sem escavação ou rasgo em alvenaria.</t>
  </si>
  <si>
    <t>Demolição manual de alvenaria de pedra argamassada, inclusive empilhamento lateral dentro do canteiro de serviço.</t>
  </si>
  <si>
    <t xml:space="preserve">   132,20</t>
  </si>
  <si>
    <t>Demolição manual de alvenaria de pedra seca, inclusive empilhamento dentro do canteiro de serviço.</t>
  </si>
  <si>
    <t xml:space="preserve">    88,13</t>
  </si>
  <si>
    <t>Demolição manual de alvenaria de tijolos furados, inclusive empilhamento dentro do canteiro de serviço.</t>
  </si>
  <si>
    <t xml:space="preserve">    99,15</t>
  </si>
  <si>
    <t>Demolição manual de alvenaria de tijolos maciços inclusive empilhamento dentro do canteiro de serviço.</t>
  </si>
  <si>
    <t xml:space="preserve">   121,18</t>
  </si>
  <si>
    <t>Demolição manual de base suporte, contrapiso, camada regularizadora ou de assentamento de tacos, cerâmicas e azulejos, exclusive estes revestimentos.</t>
  </si>
  <si>
    <t xml:space="preserve">    13,42</t>
  </si>
  <si>
    <t>Demolição manual de concreto simples com empilhamento lateral dentro do canteiro do serviço.</t>
  </si>
  <si>
    <t xml:space="preserve">   264,39</t>
  </si>
  <si>
    <t>Demolição manual de concreto armado estando as peças em posição espacial sobre o terreno ou plano horizontal de trabalho, inclusive o empilhamento lateral dentro do canteiro.</t>
  </si>
  <si>
    <t xml:space="preserve">   374,63</t>
  </si>
  <si>
    <t>Demolição manual de concreto armado compreendendo pilares, vigas e lajes, em estrutura apresentando posição espacial, inclusive empilhamento lateral dentro do canteiro.</t>
  </si>
  <si>
    <t xml:space="preserve">   374,56</t>
  </si>
  <si>
    <t>Demolição de divisórias de placas de marmorite.</t>
  </si>
  <si>
    <t xml:space="preserve">    15,35</t>
  </si>
  <si>
    <t>Demolição de filme (película) de impermeabilização e respectiva tela de poliéster tipo Denver ou similar, Hey'di Cryl ou similar.</t>
  </si>
  <si>
    <t>Demolição manual de pavimentação de concreto asfaltico de 5cm de espessura.</t>
  </si>
  <si>
    <t xml:space="preserve">   238,60</t>
  </si>
  <si>
    <t>Demolição manual de pavimentação de macadame betuminoso, inclusive afastamento lateral dentro do canteiro de serviço.</t>
  </si>
  <si>
    <t xml:space="preserve">    70,96</t>
  </si>
  <si>
    <t>Demolição manual de piso de alta resistência tipo Marmorite, Oxicret, Korodur ou similar.</t>
  </si>
  <si>
    <t>Demolição manual de piso cimentado, exclusive a base de concreto, inclusive empilhamento lateral dentro do canteiro de serviço.</t>
  </si>
  <si>
    <t>Demolição manual de piso cimentado e da respectiva base de concreto, ou passeio de concreto, inclusive afastamento lateral dentro do canteiro de serviço.</t>
  </si>
  <si>
    <t xml:space="preserve">    26,08</t>
  </si>
  <si>
    <t>Demolição de piso de ladrilho cerâmico, inclusive argamassa do contrapiso com até 5cm de espessura.</t>
  </si>
  <si>
    <t>Demolição de revestimento em argamassa de cal e areia ou cimento e saibro.</t>
  </si>
  <si>
    <t>Demolição de revestimento em azulejos, cerâmicas, mármores ou lambris.</t>
  </si>
  <si>
    <t>Demolição de revestimento em argamassa de cimento e areia em parede.</t>
  </si>
  <si>
    <t>Demolição de revestimento de argamassa de cimento e areia em reservatórios ou em superfícies de concreto, inclusive limpeza com escovão de aço, exclusive jato de água ou ar.</t>
  </si>
  <si>
    <t xml:space="preserve">    51,78</t>
  </si>
  <si>
    <t>Demolição de revestimento de soleiras, peitoris ou escadas.</t>
  </si>
  <si>
    <t xml:space="preserve">    11,88</t>
  </si>
  <si>
    <t>Demolição de rodapé de alta resistência, tipo Marmorite, Oxicret ou Korodur ou similar.</t>
  </si>
  <si>
    <t xml:space="preserve">     8,44</t>
  </si>
  <si>
    <t>Recolocação de tacos soltos usando pixe, pedrisco e argamassa de cimento e saibro no traço 1:6 com remoção de base existente.</t>
  </si>
  <si>
    <t xml:space="preserve">   121,19</t>
  </si>
  <si>
    <t>Remoção de armários, balcões construídos com compensado de madeira.</t>
  </si>
  <si>
    <t xml:space="preserve">    16,71</t>
  </si>
  <si>
    <t>Remoção de calhas e condutores.</t>
  </si>
  <si>
    <t>Remoção cuidadosa da camada de capeamento de concreto armado visando a exposição da armadura, usando cinzel e ponteiro.</t>
  </si>
  <si>
    <t xml:space="preserve">  3371,68</t>
  </si>
  <si>
    <t>Remoção de cobertura de chapas onduladas de alumínio, medida em projeção horizontal, exclusive madeiramento.</t>
  </si>
  <si>
    <t>Remoção de cobertura de telhas de alumínio, exclusive suporte, estrutura ou madeiramento, medida pela projeção horizontal.</t>
  </si>
  <si>
    <t>Remoção de cobertura de telha colonial, medida em projeção horizontal, exclusive madeiramento.</t>
  </si>
  <si>
    <t xml:space="preserve">    20,73</t>
  </si>
  <si>
    <t>Remoção de cobertura de telha colonial, inclusive madeiramento, medido o conjunto em projeção horizontal.</t>
  </si>
  <si>
    <t xml:space="preserve">    38,92</t>
  </si>
  <si>
    <t>Remoção de cobertura de telha francesa, medida em projeção horizontal, exclusive madeiramento.</t>
  </si>
  <si>
    <t>Remoção de cobertura de telha francesa, inclusive madeiramento, medido o conjunto em projeção horizontal.</t>
  </si>
  <si>
    <t xml:space="preserve">    35,68</t>
  </si>
  <si>
    <t>Remoção de cobertura de telha de fibro-cimento convencional ondulada, medida em projeção horizontal, exclusive madeiramento.</t>
  </si>
  <si>
    <t>Remoção de cobertura de telha fibro-cimento, tipo calha 43 ou 49 ou similar, medida em projeção horizontal, exclusive o madeiramento.</t>
  </si>
  <si>
    <t xml:space="preserve">    13,05</t>
  </si>
  <si>
    <t>Remoção de cobertura de telha de fibro-cimento, tipo calha 43 ou 49 ou similar, medido o conjunto em projeção horizontal, inclusive madeiramento.</t>
  </si>
  <si>
    <t xml:space="preserve">    18,62</t>
  </si>
  <si>
    <t>Remoção de cobertura de telha fibro-cimento, tipo calha 90 ou metálica tipo Tekno ou similar, medida em projeção horizontal, exclusive madeiramento.</t>
  </si>
  <si>
    <t xml:space="preserve">    10,04</t>
  </si>
  <si>
    <t>Remoção de cobertura de telha de fibro-cimento, tipo calha 90, ou metálica tipo Tekno ou similar, medido o conjunto em projeção horizontal, inclusive madeiramento.</t>
  </si>
  <si>
    <t xml:space="preserve">    14,33</t>
  </si>
  <si>
    <t>Remoção de cobertura de telha de fibro-cimento convencional, ondulada, inclusive madeiramento medindo o conjunto em projeção horizontal.</t>
  </si>
  <si>
    <t xml:space="preserve">    16,69</t>
  </si>
  <si>
    <t>Remoção de divisórias de madeira, Eucatex, Duratex ou similar.</t>
  </si>
  <si>
    <t>Remoção cuidadosa de camada de proteção de impermeabilização.</t>
  </si>
  <si>
    <t xml:space="preserve">    23,98</t>
  </si>
  <si>
    <t>Retirada de impermeabilização flexível (asfalto, Igol, etc.), inclusive afastamento lateral, dentro do canteiro de serviço; exclusive camada de proteção.</t>
  </si>
  <si>
    <t xml:space="preserve">     7,84</t>
  </si>
  <si>
    <t>Remoção de forro de estuque.</t>
  </si>
  <si>
    <t>Remoção de forro de frisos de madeira, Eucatex ou similar ou tábuas, exclusive o engradamento.</t>
  </si>
  <si>
    <t>Remoção de frisos de assoalho.</t>
  </si>
  <si>
    <t xml:space="preserve">    17,14</t>
  </si>
  <si>
    <t>Remoção de leito filtrante.</t>
  </si>
  <si>
    <t>Remoção de madeiramento de cobertura de telhas francesas.</t>
  </si>
  <si>
    <t xml:space="preserve">    20,11</t>
  </si>
  <si>
    <t>Remoção manual de passeio de pedra portuguesa, inclusive farofa ou colchão de assentamento com até 5cm de espessura.</t>
  </si>
  <si>
    <t xml:space="preserve">    10,55</t>
  </si>
  <si>
    <t>Remoção manual de pavimentação de lajões de granito em passeio, inclusive farofa ou colchão de assentamento com até 5cm de espessura.</t>
  </si>
  <si>
    <t>Remoção manual de pavimentação tipo Blokret ou similar, inclusive farofa ou colchão de assentamento com até 5cm de espessura.</t>
  </si>
  <si>
    <t xml:space="preserve">     6,72</t>
  </si>
  <si>
    <t>Remoção de peitoris.</t>
  </si>
  <si>
    <t xml:space="preserve">    71,36</t>
  </si>
  <si>
    <t>Remoção de piso de tacos, inclusive argamassa do contrapiso até 5cm de espessura.</t>
  </si>
  <si>
    <t>Remoção de placas de revestimento Paviflex ou similar, inclusive a remoção do resíduo de cola com escovão de aço, espátula e/ou palha de aço.</t>
  </si>
  <si>
    <t>Remoção de tapete de nylon ou carpete colado no piso e retirada do resíduo de cola com espátula ou palha de aço.</t>
  </si>
  <si>
    <t>Remoção de tubulação de ferro fundido com diâmetro nominal de 50mm a 300mm, exclusive escavação e reaterro.</t>
  </si>
  <si>
    <t xml:space="preserve">    48,89</t>
  </si>
  <si>
    <t>Remoção de tubulação de ferro fundido com diâmetro nominal de 400mm a 600mm, exclusive escavação e reaterro.</t>
  </si>
  <si>
    <t xml:space="preserve">    98,25</t>
  </si>
  <si>
    <t>Remoção de tubulação de ferro fundido com diâmetro nominal de 700mm a 1200mm, exclusive escavação e reaterro.</t>
  </si>
  <si>
    <t xml:space="preserve">   239,94</t>
  </si>
  <si>
    <t>Remoção de tubo de concreto com diâmetro nominal acima de 1500mm.</t>
  </si>
  <si>
    <t xml:space="preserve">   427,51</t>
  </si>
  <si>
    <t>SC 05.10 Demolição e Arrancamento - Serviço com Equipamento</t>
  </si>
  <si>
    <t>Arrancamento de tampão de ferro fundido (tampa e colar).</t>
  </si>
  <si>
    <t xml:space="preserve">    62,78</t>
  </si>
  <si>
    <t>Demolição, com equipamento de ar comprimido, de passeio cimentado com espessura até 10cm, inclusive afastamento lateral dentro do canteiro de serviços.</t>
  </si>
  <si>
    <t xml:space="preserve">    12,95</t>
  </si>
  <si>
    <t>Demolição, com equipamento de ar comprimido, de pisos ou pavimento de concreto simples, inclusive afastamento lateral dentro de canteiro de serviços.</t>
  </si>
  <si>
    <t xml:space="preserve">   174,68</t>
  </si>
  <si>
    <t>Demolição, com equipamento de ar comprimido, de pavimentação de concreto simples, com 15cm de espessura, inclusive afastamento lateral dentro do canteiro de serviços.</t>
  </si>
  <si>
    <t xml:space="preserve">    27,21</t>
  </si>
  <si>
    <t>Demolição, com equipamento de ar comprimido, de pavimentação de concreto simples, com 20cm de espessura, inclusive afastamento lateral dentro do canteiro de serviços.</t>
  </si>
  <si>
    <t xml:space="preserve">    34,08</t>
  </si>
  <si>
    <t>Demolição, com equipamento de ar comprimido, de pisos ou pavimento de concreto armado, inclusive afastamento lateral dentro de canteiro de serviços.</t>
  </si>
  <si>
    <t xml:space="preserve">   296,95</t>
  </si>
  <si>
    <t>Demolição, com equipamento de ar comprimido, de pavimentação de concreto asfáltico, com 5cm de espessura, inclusive afastamento lateral dentro do canteiro de serviços.</t>
  </si>
  <si>
    <t xml:space="preserve">    20,43</t>
  </si>
  <si>
    <t>Demolição, com equipamento de ar comprimido, de pavimentação de concreto asfáltico, com 10cm de espessura, inclusive afastamento lateral dentro do canteiro de serviços.</t>
  </si>
  <si>
    <t xml:space="preserve">    30,65</t>
  </si>
  <si>
    <t>Demolição, com equipamento de ar comprimido, de pavimentação de concreto asfáltico, com 5cm de espessura, em faixas de até 1,20m de largura, inclusive afastamento lateral dentro do canteiro de serviços.</t>
  </si>
  <si>
    <t xml:space="preserve">    24,01</t>
  </si>
  <si>
    <t>Demolição, com equipamento de ar comprimido, de pavimentação de concreto asfáltico, com 10cm de espessura, em faixas de até 1,20m de largura, inclusive afastamento lateral dentro do canteiro de serviços.</t>
  </si>
  <si>
    <t xml:space="preserve">    36,01</t>
  </si>
  <si>
    <t>Demolição, com equipamento de ar comprimido, de massas de concreto simples, exceto pisos ou pavimentos, inclusive afastamento lateral dentro do canteiro de serviços.</t>
  </si>
  <si>
    <t xml:space="preserve">   136,23</t>
  </si>
  <si>
    <t>Demolição, com equipamento de ar comprimido, de massas de concreto armado, exceto pisos ou pavimentos, inclusive afastamento lateral dentro do canteiro de serviços.</t>
  </si>
  <si>
    <t xml:space="preserve">   231,59</t>
  </si>
  <si>
    <t>Demolição cuidadosa, com equipamento de ar comprimido, de concreto armado, visando à exposição ou retirada de armadura.</t>
  </si>
  <si>
    <t xml:space="preserve">  2118,94</t>
  </si>
  <si>
    <t>SC 05.15 Retirada de Escombros</t>
  </si>
  <si>
    <t>Calha fechada, de tábuas de madeira serrada, com seção de (0,45 x 0,45)m, para descida de escombros, com aproveitamento da madeira 2 vezes, com colocação.</t>
  </si>
  <si>
    <t xml:space="preserve">   128,37</t>
  </si>
  <si>
    <t>Descida de escombros por calhas fechadas, de tábuas de Pinho de 3ª ou similar.</t>
  </si>
  <si>
    <t>Ensacamento e transporte de escombros em sacos plásticos, desde um pavimento elevado até o térreo, utilizando elevador.</t>
  </si>
  <si>
    <t>Ensacamento e transporte de escombros em sacos plásticos, desde um pavimento elevado até o térreo, utilizando a escada do prédio.</t>
  </si>
  <si>
    <t xml:space="preserve">    57,54</t>
  </si>
  <si>
    <t>SC 05.20 Apicoamento e Furação de Concreto</t>
  </si>
  <si>
    <t>Apicoamento manual de concreto, em superfícies horizontais (pisos), inclusive correção de falhas.</t>
  </si>
  <si>
    <t>Apicoamento manual de concreto, em superfícies horizontais (tetos), inclusive correção de falhas.</t>
  </si>
  <si>
    <t xml:space="preserve">    14,39</t>
  </si>
  <si>
    <t>Apicoamento manual de concreto, em superfícies verticais, inclusive correção de falhas.</t>
  </si>
  <si>
    <t>Furação de concreto, a ponteiro, tendo o furo de (5x5x7)cm.</t>
  </si>
  <si>
    <t>Furação de concreto, a ponteiro, tendo o furo (10x10x15)cm.</t>
  </si>
  <si>
    <t>Perfuração de concreto com perfuratriz pneumática.</t>
  </si>
  <si>
    <t xml:space="preserve">   112,44</t>
  </si>
  <si>
    <t>SC 10 Mão-de-Obra</t>
  </si>
  <si>
    <t>SC 10.05 Mão-de-Obra</t>
  </si>
  <si>
    <t>Ajudante de montador eletromecânico (inclusive encargos sociais).</t>
  </si>
  <si>
    <t>Armador de construção civil (inclusive encargos sociais).</t>
  </si>
  <si>
    <t>Bombeiro hidráulico (inclusive encargos sociais).</t>
  </si>
  <si>
    <t>Hortelão (inclusive encargos sociais).</t>
  </si>
  <si>
    <t xml:space="preserve">    14,01</t>
  </si>
  <si>
    <t>Mecânico de hidráulica (inclusive encargos sociais).</t>
  </si>
  <si>
    <t>Mecânico de refrigeração (inclusive encargos sociais).</t>
  </si>
  <si>
    <t>Museólogo restaurador (inclusive encargos sociais).</t>
  </si>
  <si>
    <t xml:space="preserve">    77,08</t>
  </si>
  <si>
    <t>Operador de máquinas em construção civil (inclusive encargos sociais).</t>
  </si>
  <si>
    <t xml:space="preserve">    29,79</t>
  </si>
  <si>
    <t xml:space="preserve">    20,65</t>
  </si>
  <si>
    <t>Servente para limpeza de rios, inclusive encargos sociais, EPI específico e insalubridade.</t>
  </si>
  <si>
    <t xml:space="preserve">    25,61</t>
  </si>
  <si>
    <t>Soldador em construção civil (inclusive encargos sociais).</t>
  </si>
  <si>
    <t>SC 10.10 Serviços de Operação de Tráfego</t>
  </si>
  <si>
    <t>Operador de tráfego, nível ajudante, com todo o seu EPI, colete, capa, boné, apito, (inclusive encargos sociais).</t>
  </si>
  <si>
    <t xml:space="preserve">    20,62</t>
  </si>
  <si>
    <t>Operador de tráfego, nível júnior, com todo o seu EPI, colete, capa, boné, apito, (inclusive encargos sociais).</t>
  </si>
  <si>
    <t xml:space="preserve">    18,42</t>
  </si>
  <si>
    <t>Operador de tráfego, nível sênior, com todo o seu EPI, colete, capa, boné, apito, (inclusive encargos sociais).</t>
  </si>
  <si>
    <t>Auxiliar de Inspetor de Tráfego com experiência em serviço de operação de tráfego em rodovias, vias de trânsito rápido e arterial, por no mínimo, 01 (um) ano comprovável. EPIs e encargos sociais inclusos.</t>
  </si>
  <si>
    <t xml:space="preserve">    32,69</t>
  </si>
  <si>
    <t>Inspetor de Tráfego com experiência em serviço de operação de tráfego em rodovias, vias de trânsito rápido e arterial, por no mínimo, 02 (dois) anos comprováveis. EPIs e encargos sociais inclusos.</t>
  </si>
  <si>
    <t xml:space="preserve">    25,64</t>
  </si>
  <si>
    <t>Inspetor Geral de Tráfego com experiência em serviço de operação de tráfego em rodovias, vias de trânsito rápido e arterial por, no mínimo, 03 (três) anos comprováveis. EPIs e encargos sociais inclusos.</t>
  </si>
  <si>
    <t xml:space="preserve">    49,59</t>
  </si>
  <si>
    <t>Controlador de Tráfego. EPIs e encargos sociais inclusos.</t>
  </si>
  <si>
    <t xml:space="preserve">    17,54</t>
  </si>
  <si>
    <t>Controlador de Tráfego Motociclista. EPIs e encargos sociais inclusos.</t>
  </si>
  <si>
    <t>SC 15 Fornecimentos</t>
  </si>
  <si>
    <t>SC 15.05 Fornecimentos</t>
  </si>
  <si>
    <t>Água comercial.  Fornecimento, exclusive transporte.</t>
  </si>
  <si>
    <t xml:space="preserve">    19,03</t>
  </si>
  <si>
    <t>Aditivo de reciclagem para mistura asfáltica à quente AR-5.</t>
  </si>
  <si>
    <t xml:space="preserve"> 17394,98</t>
  </si>
  <si>
    <t xml:space="preserve">    94,40</t>
  </si>
  <si>
    <t>Asfalto diluído tipo cura rápida CR-250.</t>
  </si>
  <si>
    <t xml:space="preserve"> 13779,70</t>
  </si>
  <si>
    <t>Barra chata de aço, de 1"x1/4".  Fornecimento.</t>
  </si>
  <si>
    <t xml:space="preserve">     8,98</t>
  </si>
  <si>
    <t>Cimento Portland, tipo 320, saco de 50Kg.  Fornecimento.</t>
  </si>
  <si>
    <t xml:space="preserve">     0,59</t>
  </si>
  <si>
    <t>Emulsão asfáltica catiônica, tipo ruptura média - RM-1C.</t>
  </si>
  <si>
    <t xml:space="preserve">  6660,00</t>
  </si>
  <si>
    <t>Gel para plantio de espécies vegetais (polímero hidrorretentor). Fornecimento.</t>
  </si>
  <si>
    <t xml:space="preserve">    34,60</t>
  </si>
  <si>
    <t>Óleo combustível B1.  Fornecimento.</t>
  </si>
  <si>
    <t xml:space="preserve">     5,63</t>
  </si>
  <si>
    <t>Pó-de-pedra, inclusive transporte até 20km.  Fornecimento.</t>
  </si>
  <si>
    <t xml:space="preserve">    91,18</t>
  </si>
  <si>
    <t>Brita nº 0, inclusive transporte ate 20Km. Fornecimento.</t>
  </si>
  <si>
    <t xml:space="preserve">   154,88</t>
  </si>
  <si>
    <t>Brita  nº 1 ou 2, inclusive transporte ate 20Km. Fornecimento.</t>
  </si>
  <si>
    <t xml:space="preserve">   140,66</t>
  </si>
  <si>
    <t>Brita nº 3, inclusive transporte até 20Km. Fornecimento.</t>
  </si>
  <si>
    <t xml:space="preserve">   123,43</t>
  </si>
  <si>
    <t>Perfil "I" de aço carbono, padrão americano, de 8"x4".  Fornecimento.</t>
  </si>
  <si>
    <t>Saibro, inclusive transporte até 20Km.  Fornecimento.</t>
  </si>
  <si>
    <t>SC 15.10 Chapa de Aço para Passagem de Veículos</t>
  </si>
  <si>
    <t>Chapa de aço de 3/4", para passagem de veículos sobre valas, compreendendo fornecimento e colocação, uso e retirada, medida pela área da chapa em cada aplicação, inclusive mobilização, transporte, carga e descarga e o travamento com grampos.</t>
  </si>
  <si>
    <t xml:space="preserve">  1519,03</t>
  </si>
  <si>
    <t>SC 15.15 Materiais para Solda Elétrica</t>
  </si>
  <si>
    <t>Eletrodo OK 46, diâmetro de 2,5mm.  Fornecimento.</t>
  </si>
  <si>
    <t xml:space="preserve">    31,71</t>
  </si>
  <si>
    <t>SC 20 Serviço de Solda e Corte</t>
  </si>
  <si>
    <t>SC 20.05 Solda de Topo em Chapas de Aço</t>
  </si>
  <si>
    <t>Solda de topo, descendente, em chapa de aço chanfrada de 1/4" de espessura, para serviço de assentamento de tubulação ou peça de aço utilizando conversor elétrico.</t>
  </si>
  <si>
    <t xml:space="preserve">   132,39</t>
  </si>
  <si>
    <t>Solda de topo, descendente, em chapa de aço chanfrada de 5/16" de espessura, para serviço de assentamento de tubulação ou peça de aço utilizando conversor elétrico.</t>
  </si>
  <si>
    <t xml:space="preserve">   180,79</t>
  </si>
  <si>
    <t>Solda de topo, descendente, em chapa de aço chanfrada de 3/8" de espessura, para serviço de assentamento de tubulação ou peça de aço utilizando conversor elétrico.</t>
  </si>
  <si>
    <t xml:space="preserve">   253,47</t>
  </si>
  <si>
    <t>Solda de topo, descendente, em chapa de aço chanfrada a 30°, de 1/4" de espessura, utilizando conversor eletromotorizado, e admitindo um tempo produtivo de 75%.  Utilizando-se Máquina de Solda a óleo diesel, multiplicar o custo do item por 1,15.</t>
  </si>
  <si>
    <t xml:space="preserve">    70,92</t>
  </si>
  <si>
    <t>Solda de topo, descendente, em chapa de aço chanfrada a 30°, de 3/8" de espessura, utilizando conversor eletromotorizado, e admitindo um tempo produtivo de 75%.  Utilizando-se Máquina de Solda a óleo diesel, multiplicar o custo do item por 1,15.</t>
  </si>
  <si>
    <t xml:space="preserve">   141,88</t>
  </si>
  <si>
    <t>Solda de topo, descendente, em chapa de  aço chanfrada a 30°, de 1/2" de espessura, utilizando conversor eletromotorizado, e admitindo um tempo produtivo de 75%.  Utilizando-se Máquina de Solda a óleo diesel, multiplicar o custo do item por 1,15.</t>
  </si>
  <si>
    <t xml:space="preserve">   248,02</t>
  </si>
  <si>
    <t>Solda de topo, em tubos de aço galvanizado no diâmetro de 1/2", utilizando conversor elétrico, inclusive corte e/ou chanfro das extremidades.</t>
  </si>
  <si>
    <t xml:space="preserve">     8,87</t>
  </si>
  <si>
    <t>Solda de topo, em tubos de aço galvanizado no diâmetro de 3/4", utilizando conversor elétrico, inclusive corte e/ou chanfro das extremidades.</t>
  </si>
  <si>
    <t xml:space="preserve">    11,10</t>
  </si>
  <si>
    <t>Solda de topo, em tubos de aço galvanizado no diâmetro de 1", utilizando conversor elétrico, inclusive corte e/ou chanfro das extremidades.</t>
  </si>
  <si>
    <t>Solda de topo, em tubos de aço galvanizado no diâmetro de 1 1/4", utilizando conversor elétrico, inclusive corte e/ou chanfro das extremidades.</t>
  </si>
  <si>
    <t xml:space="preserve">    23,38</t>
  </si>
  <si>
    <t>Solda de topo, em tubos de aço galvanizado no diâmetro de 1 1/2", utilizando conversor elétrico, inclusive corte e/ou chanfro das extremidades.</t>
  </si>
  <si>
    <t>Solda de topo, em tubos de aço galvanizado no diâmetro de 2", utilizando conversor elétrico, inclusive corte e/ou chanfro das extremidades.</t>
  </si>
  <si>
    <t xml:space="preserve">    35,27</t>
  </si>
  <si>
    <t>SC 20.10 Solda e Corte de Topo em Tubos e Vergalhões de Aço</t>
  </si>
  <si>
    <t>Solda de topo em vergalhões de aço, com diâmetro de 1/2".</t>
  </si>
  <si>
    <t>SC 20.15 Corte com Maçarico manual de Oxiacetileno</t>
  </si>
  <si>
    <t>Corte com maçarico manual de oxiacetileno em chapa de aço de 3/16" de espessura.</t>
  </si>
  <si>
    <t xml:space="preserve">     4,51</t>
  </si>
  <si>
    <t>Corte com maçarico manual de oxiacetileno em chapa de aço de 1/4" de espessura.</t>
  </si>
  <si>
    <t xml:space="preserve">     5,57</t>
  </si>
  <si>
    <t>Corte com maçarico manual de oxiacetileno em chapa de aço de 5/16" de espessura.</t>
  </si>
  <si>
    <t xml:space="preserve">     6,90</t>
  </si>
  <si>
    <t>Corte com maçarico manual de oxiacetileno em chapa de aço de 3/8" de espessura.</t>
  </si>
  <si>
    <t xml:space="preserve">     9,01</t>
  </si>
  <si>
    <t>Corte com maçarico manual de oxiacetileno em chapa de aço de 1/2" de espessura.</t>
  </si>
  <si>
    <t xml:space="preserve">    11,34</t>
  </si>
  <si>
    <t>SC 30 Serviços de Limpeza e Polimento</t>
  </si>
  <si>
    <t>SC 30.05 Raspagem, Calafetação, Sinteco e Enceramento de Pisos</t>
  </si>
  <si>
    <t>Enceramento de piso de qualquer natureza, 1 demão.</t>
  </si>
  <si>
    <t xml:space="preserve">     8,27</t>
  </si>
  <si>
    <t>Raspagem, calafetação e aplicação de 3 demãos de Synteko ou similar em tacos ou assoalho de madeira.</t>
  </si>
  <si>
    <t xml:space="preserve">    55,00</t>
  </si>
  <si>
    <t>SC 30.10 Polimento</t>
  </si>
  <si>
    <t>Lixamento de concreto aparente com lixadeira elétrica.</t>
  </si>
  <si>
    <t xml:space="preserve">     9,20</t>
  </si>
  <si>
    <t>Polimento de piso de alta resistência, feito mecanicamente.</t>
  </si>
  <si>
    <t xml:space="preserve">    36,13</t>
  </si>
  <si>
    <t xml:space="preserve">    33,93</t>
  </si>
  <si>
    <t>Polimento manual de rodapé de marmorite.</t>
  </si>
  <si>
    <t xml:space="preserve">    54,93</t>
  </si>
  <si>
    <t>Polimento manual de rodapé em material de alta resistência.</t>
  </si>
  <si>
    <t xml:space="preserve">    81,65</t>
  </si>
  <si>
    <t>SC 30.15 Limpeza de Superfícies e Aparelhos Novos</t>
  </si>
  <si>
    <t>Limpeza de aparelhos sanitários, inclusive metais correspondentes.</t>
  </si>
  <si>
    <t xml:space="preserve">    10,67</t>
  </si>
  <si>
    <t xml:space="preserve">     5,72</t>
  </si>
  <si>
    <t>Limpeza em parede revestida com mármore, granito ou pedras decorativas (madeira, lajinha ou similar), com a lavagem da mesma utilizando ácido diluida em água, inclusive uso de escada até 2 pavimento.</t>
  </si>
  <si>
    <t>Limpeza de parede revestida com pastilhas, cerâmica ou azulejo, com a lavagem da mesma utilizando solução ácida diluída em água, inclusive uso de escada até 2 pavimentos.</t>
  </si>
  <si>
    <t xml:space="preserve">     6,30</t>
  </si>
  <si>
    <t xml:space="preserve">     4,91</t>
  </si>
  <si>
    <t>Limpeza de pisos cerâmicos, pisos de pedras ou similares.</t>
  </si>
  <si>
    <t>Limpeza de pisos vinílicos.</t>
  </si>
  <si>
    <t>Limpeza mecânica de tapete ou carpete executada no local da instalação, considerando área mínima de 30m2, (áreas maiores que 250m2 considerar a área real reduzida em 25%).</t>
  </si>
  <si>
    <t xml:space="preserve">     9,29</t>
  </si>
  <si>
    <t>Limpeza de vidros, por área de superfície (1 lado).</t>
  </si>
  <si>
    <t>SC 35 Serviços de Conservação e Manutenção</t>
  </si>
  <si>
    <t>SC 35.05 Nivelamento de Tampão de Ferro Fundido</t>
  </si>
  <si>
    <t>Levantamento ou rebaixamento de grelha de caixa de ralo sobre faixa de rolamento, considerando demolição de camada de asfalto e concreto, movimentação e concretagem, inclusive transporte de material e bota fora do material excedente.</t>
  </si>
  <si>
    <t xml:space="preserve">   228,05</t>
  </si>
  <si>
    <t>Levantamento ou rebaixamento de tampão sobre faixa de rolamento, considerando demolição de camada de asfalto e concreto, movimentação e concretagem, inclusive transporte de material e bota fora do material excedente.</t>
  </si>
  <si>
    <t xml:space="preserve">   322,57</t>
  </si>
  <si>
    <t>Levantamento ou rebaixamento de tampão sobre faixa de rolamento de tráfego pesado, considerando demolição de camada de asfalto e concreto, movimentação e concretagem com concreto de 30 MPa, inclusive transporte de material e bota fora do material excedente.</t>
  </si>
  <si>
    <t xml:space="preserve">   331,78</t>
  </si>
  <si>
    <t>Levantamento ou rebaixamento de tampão sobre calçada, considerando demolição de camada de concreto, movimentação e concretagem, inclusive cerca protetora, transporte de material e bota fora do material excedente.</t>
  </si>
  <si>
    <t xml:space="preserve">   298,76</t>
  </si>
  <si>
    <t>SC 35.10 Limpeza de Poços de Visita, Caixas de Areia, Galerias e Reservatórios</t>
  </si>
  <si>
    <t>Limpeza de caixa de areia, em encosta, até 1,50m de profundidade.</t>
  </si>
  <si>
    <t xml:space="preserve">    76,71</t>
  </si>
  <si>
    <t>Limpeza mecânica de caixa de contenção, exclusive o transporte do transporte do material retirado.</t>
  </si>
  <si>
    <t xml:space="preserve">   147,10</t>
  </si>
  <si>
    <t>Limpeza manual de poço de visita de até 3m de profundidade, exclusive transporte do material retirado.</t>
  </si>
  <si>
    <t xml:space="preserve">     5,76</t>
  </si>
  <si>
    <t>Limpeza manual de reservatórios d'água (cisterna e caixas d'água elevadas).</t>
  </si>
  <si>
    <t>Limpeza e desobstrução mecânica de galerias de águas pluviais com diâmetro de 0,30 a 0,50m, utilizando equipamento Buket-Machine, exclusive retirada do material.</t>
  </si>
  <si>
    <t xml:space="preserve">   618,84</t>
  </si>
  <si>
    <t>Limpeza e desobstrução mecânica de galerias de águas pluviais com diâmetro de 0,60 a 1,00m, utilizando equipamento Buket-Machine, exclusive retirada do material.</t>
  </si>
  <si>
    <t xml:space="preserve">   371,54</t>
  </si>
  <si>
    <t>Limpeza e desobstrução mecânica de galerias de águas pluviais com seção retangular, utilizando equipamento Buket-Machine, exclusive retirada do material.</t>
  </si>
  <si>
    <t xml:space="preserve">   310,01</t>
  </si>
  <si>
    <t>SC 35.15 Limpeza de Superfícies Metálicas, Concreto e Túneis</t>
  </si>
  <si>
    <t>Decapagem cuidadosa de esculturas, peças em argamassa e/ou ferro, com remoção de sucessivas camadas de tintas, exclusive retirada e transporte.</t>
  </si>
  <si>
    <t xml:space="preserve">  2007,99</t>
  </si>
  <si>
    <t>Limpeza ou preparo de superfície de concreto com jato d'água quente com pressão mínima de 2400lb, solvente e escova de piaçava.</t>
  </si>
  <si>
    <t>Limpeza ou preparo de superfície de concreto com jato de água pressurizada ou ar, em condições que permitam um rendimento médio de 5m2/h.</t>
  </si>
  <si>
    <t xml:space="preserve">    37,98</t>
  </si>
  <si>
    <t>Limpeza ou preparo de superfície de concreto com jato de água pressurizada ou ar, em condições que permitam um rendimento médio de 15m2/h.</t>
  </si>
  <si>
    <t xml:space="preserve">    12,08</t>
  </si>
  <si>
    <t>Limpeza de superfície de monumentos históricos de argamassa, ferro, bronze, mármore, granito, resina, etc, exclusive retirada e transporte.</t>
  </si>
  <si>
    <t xml:space="preserve">   461,07</t>
  </si>
  <si>
    <t>Paraloid TB 148S para proteção de superfície de monumentos históricos.  Fornecimento e aplicação.</t>
  </si>
  <si>
    <t>Limpeza de túneis com jato d'água, solvente e escova de piaçava.</t>
  </si>
  <si>
    <t xml:space="preserve">    12,28</t>
  </si>
  <si>
    <t>Lixamento manual para limpeza ou preparação de estruturas metálicas, utilizando escova de aço de 30cm de cabo, considerando a área efetivamente lixada.</t>
  </si>
  <si>
    <t xml:space="preserve">     5,35</t>
  </si>
  <si>
    <t>Lixamento mecânico para limpeza ou preparação de estruturas metálicas, utilizando lixadeira elétrica, considerando a área efetivamente lixada.</t>
  </si>
  <si>
    <t>Retirada ou colocação de esculturas, exclusive transporte.</t>
  </si>
  <si>
    <t xml:space="preserve">  7316,82</t>
  </si>
  <si>
    <t>Remoção de pichação de monumentos históricos de argamassa, ferro, bronze, mármore, granito, aço cortém, pintura automotiva, resina, etc, exclusive retirada e transporte.</t>
  </si>
  <si>
    <t xml:space="preserve">   462,73</t>
  </si>
  <si>
    <t>SC 35.20 Serviços de Conservação e Manutenção de Vias Urbanas</t>
  </si>
  <si>
    <t>Limpeza, pequenos reparos e apoio logístico às frentes de trabalho em serviços de conservação e manutenção de vias urbanas, medidos por frente de trabalho.</t>
  </si>
  <si>
    <t xml:space="preserve"> 89883,13</t>
  </si>
  <si>
    <t>SC 40 Cerca de Vedação</t>
  </si>
  <si>
    <t>SC 40.05 Cerca de Vedação</t>
  </si>
  <si>
    <t>Arame galvanizado nº 12, fornecimento e colocação em cercas com moirão de madeira, inclusive retirada do arame existente.</t>
  </si>
  <si>
    <t xml:space="preserve">     2,67</t>
  </si>
  <si>
    <t>Cabo de aço galvanizado, diâmetro de 3/16", fornecimento e colocação em cercas, com moirão de madeira, inclusive retirada do existente.</t>
  </si>
  <si>
    <t>Cerca de moirão reto de concreto armado (0,10x2,50)m, espaçados de 3m, cravada a 50cm do solo, com 6 fios corridos de arame galvanizado nº 12.   Fornecimento e colocação.</t>
  </si>
  <si>
    <t xml:space="preserve">   193,91</t>
  </si>
  <si>
    <t>Moirão em madeira de reflorestamento, para cercas, com seção de diâmetro de 15cm, altura livre média de 1,30m, enterrado a 1m de profundidade, incluindo escavação e espalhamento do material excedente, conforme projeto FPJ.  Fornecimento e colocação.</t>
  </si>
  <si>
    <t xml:space="preserve">   122,48</t>
  </si>
  <si>
    <t>Moirão em madeira de reflorestamento, para cercas, com seção de diâmetro de 15cm, altura livre média de 1,60m, enterrado a 1m de profundidade, incluindo escavação e espalhamento do material excedente, conforme projeto FPJ.  Fornecimento e colocação.</t>
  </si>
  <si>
    <t xml:space="preserve">   127,92</t>
  </si>
  <si>
    <t>SC 45 Programação Visual</t>
  </si>
  <si>
    <t>SC 45.05 Placas e Painéis de Identificação</t>
  </si>
  <si>
    <t>SC 45.05.0015 (/)</t>
  </si>
  <si>
    <t>Mapa tátil em acrílico, com textos, símbolos e Braille em relevo, medindo aproximadamente (54 x 39)cm, para sinalização e localização de ambientes, conforme ABNT NBR 9050, exclusive pedestal. FORNECIMENTO e COLOCAÇÃO.</t>
  </si>
  <si>
    <t xml:space="preserve">   570,71</t>
  </si>
  <si>
    <t>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t>
  </si>
  <si>
    <t xml:space="preserve">   562,69</t>
  </si>
  <si>
    <t>SC 45.05.0045 (A)</t>
  </si>
  <si>
    <t>Placa de alumínio ou acrílico, escrita em Braille, medindo (10x3)cm, para sinalização de corrimão, conforme ABNT NBR 9050. FORNECIMENTO e COLOCAÇÃO.</t>
  </si>
  <si>
    <t xml:space="preserve">    31,03</t>
  </si>
  <si>
    <t>Placa de acrílico desenhada, indicando sanitário masculino ou feminino, de (39x19)cm.  Fornecimento e colocação.</t>
  </si>
  <si>
    <t xml:space="preserve">    25,71</t>
  </si>
  <si>
    <t>Placa de inauguração em aço inox escovado, medindo (30 x 20)cm, AISI 304, bitola nº 22, gravação em fotocorrosão, texto preto, com logomarca modelo PCRJ.  Fornecimento e colocação.</t>
  </si>
  <si>
    <t xml:space="preserve">   402,29</t>
  </si>
  <si>
    <t>Placa de inauguração em aço inox escovado, medindo (40 x 30)cm, AISI 304, bitola nº 22, gravação em fotocorrosão, texto preto, com logomarca modelo PCRJ.  Fornecimento e colocação.</t>
  </si>
  <si>
    <t xml:space="preserve">   714,29</t>
  </si>
  <si>
    <t>Placa fotoluminescente de sinalização de segurança contra incêndio, para indicação continuada de rota de fuga, em PVC antichama, dimensões aproximadas de (7x20)cm, conforme ABNT NBR 16820. FORNECIMENTO e COLOCAÇÃO.</t>
  </si>
  <si>
    <t>Placa fotoluminescente de sinalização de segurança contra incêndio, para equipamentos de combate a incêndio e alarme, em PVC antichama, dimensões aproximadas de (15x15)cm, conforme ABNT NBR 16820. FORNECIMENTO e COLOCAÇÃO.</t>
  </si>
  <si>
    <t xml:space="preserve">    15,60</t>
  </si>
  <si>
    <t>SC 45.05.0071 (/)</t>
  </si>
  <si>
    <t>Placa fotoluminescente de sinalização de segurança contra incêndio, para saída de emergência, em PVC antichama, dimensões aproximadas de (10x20)cm, conforme ABNT NBR 16820. FORNECIMENTO e COLOCAÇÃO.</t>
  </si>
  <si>
    <t xml:space="preserve">    17,70</t>
  </si>
  <si>
    <t>Placa de sinalização escolar, em PS (poliestireno) com 1mm de espessura, cor cinza claro, textos impressos positivos e negativos em silk-screen na cor laranja, nas dimensões de (25x25)cm.  Fornecimento e colocação.</t>
  </si>
  <si>
    <t xml:space="preserve">    66,28</t>
  </si>
  <si>
    <t>Placa de sinalização escolar, em PS (poliestireno) com 1mm de espessura, cor cinza claro, textos impressos positivos e negativos em silk-screen na cor laranja, nas dimensões de (100x30)cm.  Fornecimento e colocação.</t>
  </si>
  <si>
    <t xml:space="preserve">    67,28</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</si>
  <si>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</si>
  <si>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 xml:space="preserve">  2818,73</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</si>
  <si>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</si>
  <si>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 xml:space="preserve"> 30953,03</t>
  </si>
  <si>
    <t>SC 45.10 Placas de Inauguração e Identificação de Sala</t>
  </si>
  <si>
    <t>Placa de acrílico para identificação de salas, medindo (8x25)cm, polida nas bordas.  Fornecimento e colocação.</t>
  </si>
  <si>
    <t xml:space="preserve">    38,84</t>
  </si>
  <si>
    <t>Placa de ferro esmaltado de (12x18)cm com numeração para identificação de imóvel em logradouro, padrão CEHAB.  Fornecimento e colocação.</t>
  </si>
  <si>
    <t xml:space="preserve">    83,70</t>
  </si>
  <si>
    <t>Placa de inauguração em alumínio com as dimensões de (40x60)cm.  Fornecimento e colocação.</t>
  </si>
  <si>
    <t xml:space="preserve">    78,84</t>
  </si>
  <si>
    <t>Placa de inauguração em bronze, com as dimensões de (35x50)cm.  Fornecimento e colocação.</t>
  </si>
  <si>
    <t xml:space="preserve">  4393,84</t>
  </si>
  <si>
    <t>Placa de inauguração em latão, com gravação através de fotocorrosão, espessura de 3mm, com as dimensões de (60 x 40)cm. Fornecimento e colocação.</t>
  </si>
  <si>
    <t xml:space="preserve">  2368,24</t>
  </si>
  <si>
    <t>SC 45.15 Placas de Identificação de Monumentos</t>
  </si>
  <si>
    <t>Placas de identificação de monumentos históricos em bronze com as dimensões de (35x50)cm.  Fornecimento e colocação, exclusive pedestal de concreto.</t>
  </si>
  <si>
    <t>Placas de identificação de monumentos históricos em bronze com as dimensões de (35x50)cm.  Fornecimento e colocação, inclusive pedestal de concreto.</t>
  </si>
  <si>
    <t xml:space="preserve">  4800,80</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</si>
  <si>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</si>
  <si>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 xml:space="preserve">   884,29</t>
  </si>
  <si>
    <t>SC 45.20 Letras Metálicas</t>
  </si>
  <si>
    <t>Letra de aço inoxidável n° 22 com 20cm de altura.  Fornecimento e colocação.</t>
  </si>
  <si>
    <t xml:space="preserve">   117,37</t>
  </si>
  <si>
    <t>Letra fundida em alumínio, polida e oxidada nas laterais, tipo helvética, com altura de 10cm e espessura de 5mm, com pinos para fixação.  Fornecimento e colocação.</t>
  </si>
  <si>
    <t xml:space="preserve">   181,21</t>
  </si>
  <si>
    <t>Letra fundida em bronze, polida e oxidada nas laterais, tipo helvética, com altura de 10cm e espessura de 5mm, com pinos para fixação.  Fornecimento e colocação.</t>
  </si>
  <si>
    <t>SC 45.25 Sinalizadores Autoluminescentes</t>
  </si>
  <si>
    <t>Placa indicativa de rota de fuga autoluminosa, com duração de emissão de luz por período não inferior a 20 (vinte) anos, em fundo verde com a seta indicadora e palavra saída na cor branca, modelo SLX-60, com as dimensões (359x213x29)mm.  Fornecimento.</t>
  </si>
  <si>
    <t xml:space="preserve">   600,00</t>
  </si>
  <si>
    <t>SC 50 Defensas</t>
  </si>
  <si>
    <t>SC 50.05 Defensas Metálicas</t>
  </si>
  <si>
    <t>Defensa semi-maleável simples, compreendendo lâmina, poste, espaçador, calço, plaqueta e material de fixação.  Fornecimento e instalação.</t>
  </si>
  <si>
    <t xml:space="preserve">   369,55</t>
  </si>
  <si>
    <t>Defensa semi-maleável dupla, compreendendo lâmina, poste, espaçador, calço, plaqueta e material de fixação.  Fornecimento e instalação.</t>
  </si>
  <si>
    <t xml:space="preserve">   487,35</t>
  </si>
  <si>
    <t>SC 99 Diversos</t>
  </si>
  <si>
    <t>SC 99.99 Diversos</t>
  </si>
  <si>
    <t>Guarita em Fiber-Glass ou similar, medidas (1,00x1,00x2,20)m, modelo Kini, fabricação Glaspac ou similar.  Fornecimento e colocação.</t>
  </si>
  <si>
    <t xml:space="preserve">  3500,00</t>
  </si>
  <si>
    <t>Guarita em Fiber-Glass ou similar, medidas (1,20x1,20x2,30)m, modelo Kini, fabricação Glaspac ou similar.  Fornecimento e colocação.</t>
  </si>
  <si>
    <t xml:space="preserve">  4500,00</t>
  </si>
  <si>
    <t>Quiosque em Fiber-Glass ou similar, medindo (2,80x2,16x2,32)m, fabricação Difibra ou similar.  Fornecimento e colocação.</t>
  </si>
  <si>
    <t xml:space="preserve"> 23633,55</t>
  </si>
  <si>
    <t>SE 05 Perfurações Manuais</t>
  </si>
  <si>
    <t>SE 05.05 Perfurações Manuais a Trado</t>
  </si>
  <si>
    <t>SE 05.05.0050 (/)</t>
  </si>
  <si>
    <t>Perfuração manual de solo, a trado, com diâmetro de 10cm.</t>
  </si>
  <si>
    <t>SE 05.05.0100 (/)</t>
  </si>
  <si>
    <t>Perfuração manual de solo, a trado, com diâmetro de 20cm.</t>
  </si>
  <si>
    <t xml:space="preserve">    35,96</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</si>
  <si>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</si>
  <si>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</si>
  <si>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</si>
  <si>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</si>
  <si>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 xml:space="preserve">   165,18</t>
  </si>
  <si>
    <t>SE 10.05.0100 (A)</t>
  </si>
  <si>
    <t>Perfuração rotativa inclinada, em solo, com coroa de Wídia ou similar, diâmetro N (75mm), inclusive deslocamento e posicionamento em cada furo.</t>
  </si>
  <si>
    <t xml:space="preserve">   229,00</t>
  </si>
  <si>
    <t>SE 10.05.0150 (/)</t>
  </si>
  <si>
    <t>Perfuração rotativa vertical, em solo,  com Coroa de Wídia ou similar, diâmetro H (99mm),  inclusive deslocamento e posicionamneto em cada furo.</t>
  </si>
  <si>
    <t xml:space="preserve">   177,97</t>
  </si>
  <si>
    <t>SE 10.05.0200 (/)</t>
  </si>
  <si>
    <t>Perfuração rotativa inclinada, em solo, com coroa de Widia ou similar, diâmetro H (99mm), inclusive deslocamento e posicionamento em cada furo.</t>
  </si>
  <si>
    <t xml:space="preserve">   233,04</t>
  </si>
  <si>
    <t>SE 10.05.0225 (/)</t>
  </si>
  <si>
    <t>Perfuração Rotativa com coroa de Widia, em Solo, diâmetro 6"(150mm), vertical, inclusive deslocamento dentro do canteiro e instalação da sonda em cada furo.</t>
  </si>
  <si>
    <t xml:space="preserve">   226,38</t>
  </si>
  <si>
    <t>SE 10.05.0235 (/)</t>
  </si>
  <si>
    <t>Perfuração Rotativa com coroa de Widia, em Rocha Sã, diâmetro 6"(150mm), vertical, inclusive deslocamento dentro do canteiro e instalação da sonda em cada furo.</t>
  </si>
  <si>
    <t xml:space="preserve">   670,34</t>
  </si>
  <si>
    <t>SE 10.05.0245 (/)</t>
  </si>
  <si>
    <t>Perfuração Rotativa com coroa de Widia, em Alteração de Rocha, diâmetro 6"(150mm), vertical, inclusive deslocamento dentro do canteiro e instalação da sonda em cada furo.</t>
  </si>
  <si>
    <t xml:space="preserve">   307,50</t>
  </si>
  <si>
    <t>SE 10.05.0250 (/)</t>
  </si>
  <si>
    <t>Perfuração Rotativa com coroa de Widia, em Solo, diâmetro 8"(200mm), vertical, inclusive deslocamento dentro do canteiro e instalação da sonda em cada furo.</t>
  </si>
  <si>
    <t xml:space="preserve">   266,34</t>
  </si>
  <si>
    <t>SE 10.05.0260 (/)</t>
  </si>
  <si>
    <t>Perfuração Rotativa com coroa de Widia, em Solo, diâmetro 10"(250mm), vertical, inclusive deslocamento dentro do canteiro e instalação da sonda em cada furo.</t>
  </si>
  <si>
    <t xml:space="preserve">   332,93</t>
  </si>
  <si>
    <t>SE 10.05.0270 (/)</t>
  </si>
  <si>
    <t>Perfuração Rotativa com coroa de Widia, em Solo, diâmetro 12"(300mm), vertical, inclusive deslocamento dentro do canteiro e instalação da sonda em cada furo.</t>
  </si>
  <si>
    <t xml:space="preserve">   399,53</t>
  </si>
  <si>
    <t>SE 10.05.0275 (/)</t>
  </si>
  <si>
    <t>Perfuração Rotativa com coroa de Widia, em Rocha Sã, diâmetro 8"(200mm), vertical, inclusive deslocamento dentro do canteiro e instalação da sonda em cada furo.</t>
  </si>
  <si>
    <t xml:space="preserve">   893,80</t>
  </si>
  <si>
    <t>SE 10.05.0285 (/)</t>
  </si>
  <si>
    <t>Perfuração Rotativa com coroa de Widia, em Rocha Sã, diâmetro 10"(250mm), vertical, inclusive deslocamento dentro do canteiro e instalação da sonda em cada furo.</t>
  </si>
  <si>
    <t xml:space="preserve">  1117,27</t>
  </si>
  <si>
    <t>SE 10.05.0295 (/)</t>
  </si>
  <si>
    <t>Perfuração Rotativa com coroa de Widia, em Rocha Sã, diâmetro 12"(300mm), vertical, inclusive deslocamento dentro do canteiro e instalação da sonda em cada furo.</t>
  </si>
  <si>
    <t xml:space="preserve">  1340,73</t>
  </si>
  <si>
    <t>SE 10.05.0300 (/)</t>
  </si>
  <si>
    <t>Perfuração Rotativa com coroa de Widia, em Rocha Alterada, diâmetro 8"(200mm), vertical, inclusive deslocamento dentro do canteiro e instalação da sonda em cada furo.</t>
  </si>
  <si>
    <t xml:space="preserve">   375,84</t>
  </si>
  <si>
    <t>SE 10.05.0320 (/)</t>
  </si>
  <si>
    <t>Perfuração Rotativa com coroa de Widia, em Alteração de Rocha, diâmetro 10"(250mm), vertical, inclusive deslocamento dentro do canteiro e instalação da sonda em cada furo.</t>
  </si>
  <si>
    <t xml:space="preserve">   432,76</t>
  </si>
  <si>
    <t>SE 10.05.0340 (/)</t>
  </si>
  <si>
    <t>Perfuração Rotativa com coroa de Widia, em Alteração de Rocha, diâmetro 12"(300mm), vertical, inclusive deslocamento dentro do canteiro e instalação da sonda em cada furo.</t>
  </si>
  <si>
    <t xml:space="preserve">   519,35</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</si>
  <si>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</si>
  <si>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</si>
  <si>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</si>
  <si>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 xml:space="preserve">   101,54</t>
  </si>
  <si>
    <t>SE 10.10.0100 (/)</t>
  </si>
  <si>
    <t>Perfuração com martelete ou perfuratriz manual, diâmetro até 1 1/4", em granito ou gnaisse, inclusive ar comprimido utilizando apenas uma perfuratriz e um compressor, exclusive mangueira, considerando uma produção média bruta de 2,00m/h.</t>
  </si>
  <si>
    <t xml:space="preserve">    50,78</t>
  </si>
  <si>
    <t>SE 10.10.0150 (/)</t>
  </si>
  <si>
    <t>Perfuração com Wagon Drill pesado, diâmetro até 4 1/2", em granito ou gnaisse, inclusive ar comprimido.</t>
  </si>
  <si>
    <t xml:space="preserve">   159,44</t>
  </si>
  <si>
    <t>SE 10.15 Perfurações Mecânicas Rotativas com Coroa de Diamante</t>
  </si>
  <si>
    <t>SE 10.15.0050 (/)</t>
  </si>
  <si>
    <t>Perfuração rotativa com Coroa de diamante, em rocha, diâmetro PW, horizontal, inclusive deslocamentos e instalações.</t>
  </si>
  <si>
    <t xml:space="preserve">   460,12</t>
  </si>
  <si>
    <t>SE 10.15.0100 (A)</t>
  </si>
  <si>
    <t>Perfuração rotativa inclinada, em rocha sã, com coroa de diamante, diâmetro B (60mm), inclusive deslocamento e posicionamento em cada furo.</t>
  </si>
  <si>
    <t xml:space="preserve">  1101,58</t>
  </si>
  <si>
    <t>SE 10.15.0150 (/)</t>
  </si>
  <si>
    <t>Perfuração rotativa inclinada, em rocha alterada, com coroa de diamante, diâmetro B (60mm), inclusive deslocamento e posicionamento em cada furo.</t>
  </si>
  <si>
    <t xml:space="preserve">   782,67</t>
  </si>
  <si>
    <t>SE 10.15.0200 (/)</t>
  </si>
  <si>
    <t>Perfuração rotativa inclinada, em rocha alterada, com coroa de diamante, diâmetro N (75mm), inclusive deslocamento e posicionamento em cada furo.</t>
  </si>
  <si>
    <t xml:space="preserve">   944,25</t>
  </si>
  <si>
    <t>SE 10.15.0225 (/)</t>
  </si>
  <si>
    <t>Perfuração rotativa inclinada, em rocha alterada, com coroa de diamante, diâmetro H (99mm), inclusive deslocamento e posicionamento em cada furo.</t>
  </si>
  <si>
    <t xml:space="preserve">  1247,13</t>
  </si>
  <si>
    <t>SE 10.15.0250 (/)</t>
  </si>
  <si>
    <t xml:space="preserve">  1014,56</t>
  </si>
  <si>
    <t>SE 10.15.0275 (/)</t>
  </si>
  <si>
    <t>Perfuração rotativa inclinada, em rocha sã, com coroa de diamante, diâmetro H (99mm), inclusive deslocamento e posicionamento em cada furo.</t>
  </si>
  <si>
    <t xml:space="preserve">  1449,64</t>
  </si>
  <si>
    <t>SE 10.15.0300 (A)</t>
  </si>
  <si>
    <t>Perfuração rotativa vertical, em rocha sã, com coroa de diamante, diâmetro B (60mm), inclusive deslocamento e posicionamento em cada furo.</t>
  </si>
  <si>
    <t xml:space="preserve">   795,27</t>
  </si>
  <si>
    <t>SE 10.15.0350 (/)</t>
  </si>
  <si>
    <t>Perfuração rotativa vertical, em rocha alterada, com coroa de diamante, diâmetro H(99mm), inclusive deslocamento e posicionamento em cada furo.</t>
  </si>
  <si>
    <t xml:space="preserve">   994,02</t>
  </si>
  <si>
    <t>SE 10.15.0400 (/)</t>
  </si>
  <si>
    <t>Perfuração rotativa vertical, em rocha sã, com coroa de diamante, diâmetro H (99mm), inclusive deslocamento e posicionamento em cada furo.</t>
  </si>
  <si>
    <t xml:space="preserve">  1145,91</t>
  </si>
  <si>
    <t>SE 15 Sondagens Sísmicas</t>
  </si>
  <si>
    <t>SE 15.05 Método Elétrico</t>
  </si>
  <si>
    <t>SE 15.05.0050 (/)</t>
  </si>
  <si>
    <t>Execução de sondagem elétrica vertical (SEV), inclusive o processamento e interpretação dos perfis, bem como a apresentação dos resultados em papel e em meio digital.</t>
  </si>
  <si>
    <t xml:space="preserve">  1815,04</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</si>
  <si>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</si>
  <si>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</si>
  <si>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 xml:space="preserve">    11,76</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</si>
  <si>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</si>
  <si>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</si>
  <si>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</si>
  <si>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 xml:space="preserve">     7,56</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</si>
  <si>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</si>
  <si>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</si>
  <si>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 xml:space="preserve">     6,59</t>
  </si>
  <si>
    <t>SE 15.10.0150 (/)</t>
  </si>
  <si>
    <t>Execução de linha de prospecção por radar de penetração no solo (GPR), incluindo a apresentação do relatório com as seções processadas, em papel e em meio digital, excluindo o processamento e interpretação dos dados.</t>
  </si>
  <si>
    <t xml:space="preserve">     2,34</t>
  </si>
  <si>
    <t>SE 15.10.0200 (/)</t>
  </si>
  <si>
    <t>Interpretação de dados de radar de penetração no solo (GPR), incluindo a análise de seções migradas e não migradas e apresentação do relatório com as seções interpretadas, em papel e em meio digital.</t>
  </si>
  <si>
    <t xml:space="preserve">    13,78</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</si>
  <si>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</si>
  <si>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</si>
  <si>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</si>
  <si>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</si>
  <si>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</si>
  <si>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</si>
  <si>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</si>
  <si>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 xml:space="preserve">     9,94</t>
  </si>
  <si>
    <t>SE 15.15.0150 (/)</t>
  </si>
  <si>
    <t>Processamento e interpretação de linha sísmica de refração, incluindo a apresentação de relatório com as seções processadas e interpretadas, em papel e em meio digital.</t>
  </si>
  <si>
    <t xml:space="preserve">    14,68</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</si>
  <si>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</si>
  <si>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</si>
  <si>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</si>
  <si>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</si>
  <si>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</si>
  <si>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</si>
  <si>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 xml:space="preserve">   237,82</t>
  </si>
  <si>
    <t>SE 20.05.0150 (/)</t>
  </si>
  <si>
    <t>Destocamento de árvores de porte médio e raízes profundas, sem auxílio mecânico, inclusive carga e transporte.</t>
  </si>
  <si>
    <t xml:space="preserve">   239,41</t>
  </si>
  <si>
    <t>SE 20.05.0200 (/)</t>
  </si>
  <si>
    <t>Preparo manual de terreno, compreendendo acerto, raspagem eventualmente até 0,25m de profundidade e afastamento lateral do material excedente.</t>
  </si>
  <si>
    <t xml:space="preserve">    11,51</t>
  </si>
  <si>
    <t>SE 20.05.0250 (/)</t>
  </si>
  <si>
    <t>Roçado manual em vegetação rala, empilhamento e queima de resíduos.</t>
  </si>
  <si>
    <t xml:space="preserve">     0,33</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</si>
  <si>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</si>
  <si>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</si>
  <si>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</si>
  <si>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</si>
  <si>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</si>
  <si>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</si>
  <si>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</si>
  <si>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</si>
  <si>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</si>
  <si>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</si>
  <si>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 xml:space="preserve">  3979,71</t>
  </si>
  <si>
    <t>SE 20.05.0550 (A)</t>
  </si>
  <si>
    <t>Roçado mecânico, em áreas de reflorestamento empregando roçadeira costal e ajuntamento do material resultante.</t>
  </si>
  <si>
    <t xml:space="preserve">  5672,25</t>
  </si>
  <si>
    <t>SE 20.05.0600 (/)</t>
  </si>
  <si>
    <t>Suavização e reconformação manual de taludes, com pequeno desmatamento e altura média de 0,50m.</t>
  </si>
  <si>
    <t xml:space="preserve">    48,90</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</si>
  <si>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</si>
  <si>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</si>
  <si>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</si>
  <si>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</si>
  <si>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</si>
  <si>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</si>
  <si>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</si>
  <si>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 xml:space="preserve">   677,50</t>
  </si>
  <si>
    <t>SE 20.10.0100 (A)</t>
  </si>
  <si>
    <t>Lançamento de linha poligonal  com precisão de fechamento relativa a 3ª ordem,  em terreno de orografia não acidentada, vegetação rala.</t>
  </si>
  <si>
    <t xml:space="preserve">   543,04</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</si>
  <si>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</si>
  <si>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</si>
  <si>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 xml:space="preserve">  6814,26</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</si>
  <si>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</si>
  <si>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</si>
  <si>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 xml:space="preserve">  6794,26</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</si>
  <si>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</si>
  <si>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</si>
  <si>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 xml:space="preserve"> 10182,87</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</si>
  <si>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</si>
  <si>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</si>
  <si>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 xml:space="preserve">  8005,57</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</si>
  <si>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</si>
  <si>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</si>
  <si>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 xml:space="preserve"> 10483,48</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</si>
  <si>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</si>
  <si>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</si>
  <si>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 xml:space="preserve"> 10452,71</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</si>
  <si>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</si>
  <si>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</si>
  <si>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 xml:space="preserve"> 14278,35</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</si>
  <si>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</si>
  <si>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</si>
  <si>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 xml:space="preserve"> 11341,22</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</si>
  <si>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</si>
  <si>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</si>
  <si>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 xml:space="preserve"> 11307,93</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</si>
  <si>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</si>
  <si>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</si>
  <si>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 xml:space="preserve"> 13826,66</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</si>
  <si>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</si>
  <si>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</si>
  <si>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 xml:space="preserve"> 13342,62</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</si>
  <si>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</si>
  <si>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</si>
  <si>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 xml:space="preserve">  7251,04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</si>
  <si>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</si>
  <si>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</si>
  <si>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 xml:space="preserve">  5622,96</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</si>
  <si>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</si>
  <si>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</si>
  <si>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 xml:space="preserve">  5606,45</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</si>
  <si>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</si>
  <si>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</si>
  <si>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 xml:space="preserve">  8853,09</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</si>
  <si>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</si>
  <si>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</si>
  <si>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 xml:space="preserve">  7338,44</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</si>
  <si>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</si>
  <si>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</si>
  <si>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 xml:space="preserve">  7316,89</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</si>
  <si>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</si>
  <si>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</si>
  <si>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</si>
  <si>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</si>
  <si>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 xml:space="preserve">  7957,92</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</si>
  <si>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</si>
  <si>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</si>
  <si>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 xml:space="preserve">  7934,55</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</si>
  <si>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</si>
  <si>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</si>
  <si>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 xml:space="preserve"> 11570,18</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</si>
  <si>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</si>
  <si>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</si>
  <si>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 xml:space="preserve">  9339,83</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</si>
  <si>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</si>
  <si>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</si>
  <si>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 xml:space="preserve">  9312,41</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</si>
  <si>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</si>
  <si>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</si>
  <si>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 xml:space="preserve"> 12465,77</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</si>
  <si>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</si>
  <si>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</si>
  <si>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 xml:space="preserve"> 17172,27</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</si>
  <si>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</si>
  <si>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</si>
  <si>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 xml:space="preserve">  4751,23</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</si>
  <si>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</si>
  <si>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</si>
  <si>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 xml:space="preserve">  4765,22</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</si>
  <si>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</si>
  <si>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</si>
  <si>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 xml:space="preserve">  7982,07</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</si>
  <si>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</si>
  <si>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</si>
  <si>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 xml:space="preserve"> 13303,44</t>
  </si>
  <si>
    <t>SE 20.10.1050 (A)</t>
  </si>
  <si>
    <t>Levantamento de seção transversal em terreno de orografia acidentada e vegetação rala, considerando-se o nível como equipamento.  Medido por metro linear de seção, incluindo-se o desenho em papel milimetrado vegetal na escala 1:200.</t>
  </si>
  <si>
    <t xml:space="preserve">     2,04</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</si>
  <si>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</si>
  <si>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</si>
  <si>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 xml:space="preserve">  6922,33</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</si>
  <si>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</si>
  <si>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</si>
  <si>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 xml:space="preserve">  9890,50</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</si>
  <si>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</si>
  <si>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</si>
  <si>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 xml:space="preserve">  8305,68</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</si>
  <si>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</si>
  <si>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</si>
  <si>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 xml:space="preserve">  7325,14</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</si>
  <si>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</si>
  <si>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</si>
  <si>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 xml:space="preserve"> 11055,70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</si>
  <si>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</si>
  <si>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</si>
  <si>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 xml:space="preserve">  7880,52</t>
  </si>
  <si>
    <t>SE 20.10.1500 (A)</t>
  </si>
  <si>
    <t>Levantamento topográfico, planialtimétrico e cadastral, executado de acordo com as especificações da Prefeitura da Cidade do Rio de Janeiro, em áreas de alagadiço, com até 10 ha, elaborado na escala 1:500.</t>
  </si>
  <si>
    <t xml:space="preserve">  7630,88</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</si>
  <si>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</si>
  <si>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</si>
  <si>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 xml:space="preserve">     8,37</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</si>
  <si>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</si>
  <si>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</si>
  <si>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 xml:space="preserve">    90,15</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</si>
  <si>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</si>
  <si>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</si>
  <si>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 xml:space="preserve">    77,71</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</si>
  <si>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</si>
  <si>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</si>
  <si>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 xml:space="preserve">   167,82</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</si>
  <si>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</si>
  <si>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</si>
  <si>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 xml:space="preserve">   249,60</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</si>
  <si>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</si>
  <si>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</si>
  <si>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</si>
  <si>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</si>
  <si>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 xml:space="preserve">   184,46</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</si>
  <si>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</si>
  <si>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</si>
  <si>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 xml:space="preserve">   266,24</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</si>
  <si>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</si>
  <si>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</si>
  <si>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</si>
  <si>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</si>
  <si>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 xml:space="preserve">  5485,73</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</si>
  <si>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</si>
  <si>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</si>
  <si>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 xml:space="preserve">     2,82</t>
  </si>
  <si>
    <t>SE 20.10.2100 (A)</t>
  </si>
  <si>
    <t>Levantamento topográfico por GPS em áreas de difícil acesso, relevo acidentado e muito pouco habitadas.  O levantamento visa posterior reflorestamento das áreas, possuindo baixa precisão.</t>
  </si>
  <si>
    <t xml:space="preserve">   193,32</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</si>
  <si>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</si>
  <si>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</si>
  <si>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</si>
  <si>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</si>
  <si>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 xml:space="preserve">     2,63</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</si>
  <si>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</si>
  <si>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</si>
  <si>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 xml:space="preserve">     3,62</t>
  </si>
  <si>
    <t>SE 20.10.2300 (A)</t>
  </si>
  <si>
    <t>Levantamento de seção transversal em terreno de orografia acidentada e vegetação densa, considerando-se o nível como equipamento.  Medido por metro linear de seção, incluindo-se o desenho em papel milimetrado vegetal na escala 1:200.</t>
  </si>
  <si>
    <t xml:space="preserve">     3,51</t>
  </si>
  <si>
    <t>SE 20.10.2350 (/)</t>
  </si>
  <si>
    <t>Elaboração de planta topográfica planialtimétrica e cadastral, na escala 1:500, a partir de seções transversais já levantadas no local, incluindo-se a apresentação em papel e em meio digital (preferência por Autocad).</t>
  </si>
  <si>
    <t xml:space="preserve">  1969,77</t>
  </si>
  <si>
    <t>SE 20.10.2400 (A)</t>
  </si>
  <si>
    <t>Tubo para inclinômetro, de alumínio, exclusive perfuração, caixa de proteção e leitura.  Fornecimento e colocação.</t>
  </si>
  <si>
    <t xml:space="preserve">   331,40</t>
  </si>
  <si>
    <t>SE 20.10.2450 (A)</t>
  </si>
  <si>
    <t>Nivelamento e contranivelamento de linha topográfica, em terreno de orografia não acidentada, incluindo desenho em escala 1:1000 (H) e 1:1000 (V) em papel milimetrado vegetal.</t>
  </si>
  <si>
    <t xml:space="preserve">   717,04</t>
  </si>
  <si>
    <t>SE 20.10.2500 (A)</t>
  </si>
  <si>
    <t>Nivelamento de eixo de logradouro, de acordo com as especificações da Prefeitura da Cidade do Rio de Janeiro, incluindo desenho em papel milimetrado vegetal.</t>
  </si>
  <si>
    <t xml:space="preserve">   307,91</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</si>
  <si>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</si>
  <si>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</si>
  <si>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</si>
  <si>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 xml:space="preserve">  8213,02</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</si>
  <si>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</si>
  <si>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</si>
  <si>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 xml:space="preserve">   226,80</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</si>
  <si>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</si>
  <si>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</si>
  <si>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</si>
  <si>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</si>
  <si>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</si>
  <si>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 xml:space="preserve">     4,55</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</si>
  <si>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</si>
  <si>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</si>
  <si>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</si>
  <si>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</si>
  <si>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 xml:space="preserve">     7,83</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</si>
  <si>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</si>
  <si>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</si>
  <si>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 xml:space="preserve">    30,79</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</si>
  <si>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</si>
  <si>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</si>
  <si>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 xml:space="preserve">    62,23</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</si>
  <si>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</si>
  <si>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</si>
  <si>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 xml:space="preserve"> 12073,70</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</si>
  <si>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</si>
  <si>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</si>
  <si>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 xml:space="preserve"> 12804,56</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</si>
  <si>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</si>
  <si>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</si>
  <si>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 xml:space="preserve">  5339,06</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</si>
  <si>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</si>
  <si>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</si>
  <si>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 xml:space="preserve"> 11529,05</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</si>
  <si>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</si>
  <si>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</si>
  <si>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 xml:space="preserve">  7798,77</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</si>
  <si>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</si>
  <si>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</si>
  <si>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 xml:space="preserve">  3970,50</t>
  </si>
  <si>
    <t>SE 20.20 Serviços Complementares</t>
  </si>
  <si>
    <t>SE 20.20.0050 (A)</t>
  </si>
  <si>
    <t>Composição básica de laboratório.</t>
  </si>
  <si>
    <t xml:space="preserve">   140,20</t>
  </si>
  <si>
    <t>SE 20.20.0100 (A)</t>
  </si>
  <si>
    <t>Custo horário produtivo Wagon Drill (não utilizar como item de orçamento).</t>
  </si>
  <si>
    <t xml:space="preserve">   657,54</t>
  </si>
  <si>
    <t>SE 20.20.0150 (A)</t>
  </si>
  <si>
    <t>Custo horário improdutivo Wagon Drill (não utilizar como item de orçamento).</t>
  </si>
  <si>
    <t xml:space="preserve">   204,30</t>
  </si>
  <si>
    <t>SE 20.20.0200 (A)</t>
  </si>
  <si>
    <t>Custo horário produtivo Wídia ou similar-Solo (não utilizar como item de orçamento).</t>
  </si>
  <si>
    <t xml:space="preserve">   333,55</t>
  </si>
  <si>
    <t>SE 20.20.0250 (B)</t>
  </si>
  <si>
    <t>Custo horário improdutivo (motor funcionando) Wídia ou similar-Solo (não utilizar como item de orçamento).</t>
  </si>
  <si>
    <t xml:space="preserve">   182,71</t>
  </si>
  <si>
    <t>SE 20.20.0300 (A)</t>
  </si>
  <si>
    <t>Custo horário produtivo Wídia ou similar-Alteração e rocha (não utilizar como item de orçamento).</t>
  </si>
  <si>
    <t>SE 20.20.0350 (A)</t>
  </si>
  <si>
    <t>Custo horário produtivo diamante rocha sã (não utilizar como item de orçamento).</t>
  </si>
  <si>
    <t xml:space="preserve">   529,59</t>
  </si>
  <si>
    <t>SE 20.20.0400 (A)</t>
  </si>
  <si>
    <t>Custo horário improdutivo diamante rocha sã (não utilizar como item de orçamento).</t>
  </si>
  <si>
    <t xml:space="preserve">   182,23</t>
  </si>
  <si>
    <t>SE 20.20.0450 (/)</t>
  </si>
  <si>
    <t>Distanciômetro eletrônico completo.</t>
  </si>
  <si>
    <t xml:space="preserve">     1,06</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</si>
  <si>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</si>
  <si>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</si>
  <si>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</si>
  <si>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</si>
  <si>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 xml:space="preserve"> 25923,05</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</si>
  <si>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</si>
  <si>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</si>
  <si>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 xml:space="preserve"> 35504,64</t>
  </si>
  <si>
    <t>SE 25.05.0150 (/)</t>
  </si>
  <si>
    <t>Projeto executivo de sistema de drenagem, em Autocad, em área de até 20.000m2.</t>
  </si>
  <si>
    <t xml:space="preserve">     1,22</t>
  </si>
  <si>
    <t>SE 25.05.0200 (/)</t>
  </si>
  <si>
    <t>Projeto executivo de sistema de drenagem, em Autocad, em área acima de 20.000m2.</t>
  </si>
  <si>
    <t xml:space="preserve">     0,84</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</si>
  <si>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</si>
  <si>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</si>
  <si>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</si>
  <si>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 xml:space="preserve"> 98591,65</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</si>
  <si>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</si>
  <si>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</si>
  <si>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153360,31</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</si>
  <si>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</si>
  <si>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</si>
  <si>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 xml:space="preserve"> 74260,98</t>
  </si>
  <si>
    <t>SE 25.10.0250 (A)</t>
  </si>
  <si>
    <t>Projeto de via simples de veículos em favela, com 1 faixa de rolamento, com largura máxima de 3m.</t>
  </si>
  <si>
    <t xml:space="preserve"> 13809,29</t>
  </si>
  <si>
    <t>SE 25.10.0350 (A)</t>
  </si>
  <si>
    <t>Projeto para passarela sobre logradouro público, com rampas e/ou escadas.</t>
  </si>
  <si>
    <t xml:space="preserve">   201,29</t>
  </si>
  <si>
    <t>SE 25.10.0400 (A)</t>
  </si>
  <si>
    <t>Projeto executivo para tratamento paisagístico com especificação vegetal legendada e quantificada, em áreas públicas, considerando a área efetiva de plantio, apresentado em Autocad nos padrões da contratante.</t>
  </si>
  <si>
    <t xml:space="preserve"> 33386,32</t>
  </si>
  <si>
    <t>SE 25.10.0405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</si>
  <si>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t>
  </si>
  <si>
    <t xml:space="preserve">  1762,35</t>
  </si>
  <si>
    <t>SE 25.10.0410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</si>
  <si>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t>
  </si>
  <si>
    <t xml:space="preserve">  1563,59</t>
  </si>
  <si>
    <t>SE 25.10.0415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</si>
  <si>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t>
  </si>
  <si>
    <t xml:space="preserve">  1406,37</t>
  </si>
  <si>
    <t>SE 25.10.0420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</si>
  <si>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t>
  </si>
  <si>
    <t xml:space="preserve">  1925,75</t>
  </si>
  <si>
    <t>SE 25.10.0425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</si>
  <si>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t>
  </si>
  <si>
    <t xml:space="preserve">  1720,58</t>
  </si>
  <si>
    <t>SE 25.10.0430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</si>
  <si>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t>
  </si>
  <si>
    <t xml:space="preserve">  1564,65</t>
  </si>
  <si>
    <t>SE 25.10.0450 (A)</t>
  </si>
  <si>
    <t>Projeto executivo de via especial para veículos e pedestres, em avenidas canal, com calçadas em ambos os lados, com largura máxima de 40m, apresentado em Autocad nos padrões da contratante.</t>
  </si>
  <si>
    <t xml:space="preserve">  8350,31</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</si>
  <si>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</si>
  <si>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</si>
  <si>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 xml:space="preserve"> 14789,03</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</si>
  <si>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</si>
  <si>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</si>
  <si>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</si>
  <si>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</si>
  <si>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 xml:space="preserve"> 12809,34</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</si>
  <si>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</si>
  <si>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</si>
  <si>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 xml:space="preserve"> 14179,38</t>
  </si>
  <si>
    <t>SE 25.10.0700 (A)</t>
  </si>
  <si>
    <t>Projeto executivo de via para veículos e pedestres em ruas e avenidas urbanas, com calçadas em ambos os lados e 4 faixas de rolamento com largura máxima de 25m, apresentado em Autocad nos padrões da contratante.</t>
  </si>
  <si>
    <t xml:space="preserve">  9630,00</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</si>
  <si>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</si>
  <si>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</si>
  <si>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 xml:space="preserve"> 14430,74</t>
  </si>
  <si>
    <t>SE 25.10.0800 (A)</t>
  </si>
  <si>
    <t>Projeto executivo de via simples de ciclovia, com 1 faixa de rolamento, com largura máxima de 1,30m, apresentado em Autocad nos padrões da contratante.</t>
  </si>
  <si>
    <t xml:space="preserve"> 12526,88</t>
  </si>
  <si>
    <t>SE 25.10.0850 (A)</t>
  </si>
  <si>
    <t>Projeto executivo de via dupla de ciclovia, com 2 faixas de rolamento, com largura máxima de 3m, apresentado em Autocad nos padrões da contratante.</t>
  </si>
  <si>
    <t xml:space="preserve"> 18009,44</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</si>
  <si>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</si>
  <si>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</si>
  <si>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</si>
  <si>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 xml:space="preserve">   194,90</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</si>
  <si>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</si>
  <si>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</si>
  <si>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 xml:space="preserve">   179,09</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</si>
  <si>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</si>
  <si>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</si>
  <si>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 xml:space="preserve">   168,70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</si>
  <si>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</si>
  <si>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</si>
  <si>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 xml:space="preserve">   128,64</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</si>
  <si>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</si>
  <si>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</si>
  <si>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 xml:space="preserve">   113,55</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</si>
  <si>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</si>
  <si>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</si>
  <si>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 xml:space="preserve">    97,73</t>
  </si>
  <si>
    <t>SE 25.15.0350 (A)</t>
  </si>
  <si>
    <t>Projeto executivo de arquitetura para prédios hospitalares de até 500m2, apresentado em Autocad For Windows nos padrões da contratante, inclusive as legalizações pertinentes e a coordenação dos projetos complementares.</t>
  </si>
  <si>
    <t xml:space="preserve">   295,05</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</si>
  <si>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</si>
  <si>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</si>
  <si>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 xml:space="preserve">   273,50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</si>
  <si>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</si>
  <si>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</si>
  <si>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 xml:space="preserve">   252,43</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</si>
  <si>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</si>
  <si>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</si>
  <si>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</si>
  <si>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 xml:space="preserve">   155,13</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</si>
  <si>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</si>
  <si>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</si>
  <si>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 xml:space="preserve">   129,96</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</si>
  <si>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</si>
  <si>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</si>
  <si>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 xml:space="preserve">   110,99</t>
  </si>
  <si>
    <t>SE 25.20.0200 (A)</t>
  </si>
  <si>
    <t>Projeto executivo de arquitetura para prédios culturais de até 500m2 apresentado em Autocad For Windows nos padrões da contratante, inclusive as legalizações pertinentes e a coordenação dos projetos complementares.</t>
  </si>
  <si>
    <t xml:space="preserve">   232,96</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</si>
  <si>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</si>
  <si>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</si>
  <si>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 xml:space="preserve">   219,12</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</si>
  <si>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</si>
  <si>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</si>
  <si>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 xml:space="preserve">   166,33</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</si>
  <si>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</si>
  <si>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</si>
  <si>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 xml:space="preserve">   128,65</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</si>
  <si>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</si>
  <si>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</si>
  <si>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 xml:space="preserve">   112,84</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</si>
  <si>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</si>
  <si>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</si>
  <si>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 xml:space="preserve">    97,11</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</si>
  <si>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</si>
  <si>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</si>
  <si>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</si>
  <si>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 xml:space="preserve">   103,22</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</si>
  <si>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</si>
  <si>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</si>
  <si>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 xml:space="preserve">    81,24</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</si>
  <si>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</si>
  <si>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</si>
  <si>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 xml:space="preserve">    65,06</t>
  </si>
  <si>
    <t>SE 25.25.0200 (A)</t>
  </si>
  <si>
    <t>Projeto executivo de arquitetura para prédios escolares e/ou administrativos de até 500m2 apresentado em Autocad For Windows nos padrões da contratante, inclusive as legalizações pertinentes e a coordenação dos projetos complementares.</t>
  </si>
  <si>
    <t xml:space="preserve">   170,45</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</si>
  <si>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</si>
  <si>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</si>
  <si>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</si>
  <si>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</si>
  <si>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 xml:space="preserve">    97,37</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</si>
  <si>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</si>
  <si>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</si>
  <si>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 xml:space="preserve">   108,72</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</si>
  <si>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</si>
  <si>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</si>
  <si>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 xml:space="preserve">    98,90</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</si>
  <si>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</si>
  <si>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</si>
  <si>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 xml:space="preserve">    83,81</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</si>
  <si>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</si>
  <si>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</si>
  <si>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</si>
  <si>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 xml:space="preserve">    30,36</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</si>
  <si>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</si>
  <si>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</si>
  <si>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 xml:space="preserve">    21,91</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</si>
  <si>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</si>
  <si>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</si>
  <si>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 xml:space="preserve">    21,85</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</si>
  <si>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</si>
  <si>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</si>
  <si>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 xml:space="preserve">    45,16</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</si>
  <si>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</si>
  <si>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</si>
  <si>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 xml:space="preserve">    32,36</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</si>
  <si>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</si>
  <si>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</si>
  <si>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</si>
  <si>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</si>
  <si>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</si>
  <si>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</si>
  <si>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</si>
  <si>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 xml:space="preserve">    73,82</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</si>
  <si>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</si>
  <si>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</si>
  <si>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 xml:space="preserve">    59,10</t>
  </si>
  <si>
    <t>SE 25.35.0200 (A)</t>
  </si>
  <si>
    <t>Projeto executivo de arquitetura para habitação/edifícios de até 6000m2, apresentado em Autocad For Windows nos padrões da contratante, inclusive as legalizações pertinentes e a coordenação dos projetos complementares.</t>
  </si>
  <si>
    <t xml:space="preserve">   165,22</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</si>
  <si>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</si>
  <si>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</si>
  <si>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 xml:space="preserve">   110,85</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</si>
  <si>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</si>
  <si>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</si>
  <si>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</si>
  <si>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</si>
  <si>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</si>
  <si>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</si>
  <si>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</si>
  <si>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 xml:space="preserve">     6,73</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</si>
  <si>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</si>
  <si>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</si>
  <si>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 xml:space="preserve">     3,42</t>
  </si>
  <si>
    <t>SE 25.40.0200 (A)</t>
  </si>
  <si>
    <t>Fornecimento de projeto executivo de instalação de incêndio em Autocad aprovado na concessionária em prédios culturais com até 500m2.</t>
  </si>
  <si>
    <t xml:space="preserve">    30,77</t>
  </si>
  <si>
    <t>SE 25.40.0250 (A)</t>
  </si>
  <si>
    <t>Fornecimento de projeto executivo de instalação de incêndio em Autocad aprovado na concessionária em prédios culturais com área acima de 500m2.</t>
  </si>
  <si>
    <t xml:space="preserve">    20,63</t>
  </si>
  <si>
    <t>SE 25.40.0300 (A)</t>
  </si>
  <si>
    <t>Fornecimento de projeto executivo de instalação de incêndio em Autocad aprovado na concessionária em prédios hospitalares.</t>
  </si>
  <si>
    <t xml:space="preserve">    24,63</t>
  </si>
  <si>
    <t>SE 25.40.0350 (A)</t>
  </si>
  <si>
    <t>Fornecimento de projeto executivo de instalação de incêndio em Autocad aprovado na concessionária em habitações/edifícios com até 500m2 de área.</t>
  </si>
  <si>
    <t xml:space="preserve">    15,10</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</si>
  <si>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</si>
  <si>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</si>
  <si>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</si>
  <si>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</si>
  <si>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 xml:space="preserve">     3,91</t>
  </si>
  <si>
    <t>SE 25.40.0500 (A)</t>
  </si>
  <si>
    <t>Fornecimento de projeto executivo de instalação de incêndio em Autocad aprovado na concessionária em habitação/loteamento com até 36000m2 de área.</t>
  </si>
  <si>
    <t xml:space="preserve">     4,02</t>
  </si>
  <si>
    <t>SE 25.40.0550 (A)</t>
  </si>
  <si>
    <t>Fornecimento de projeto executivo de instalação de incêndio em Autocad aprovado na concessionária em habitação/loteamento, considerando a área acima de 36000m2.</t>
  </si>
  <si>
    <t xml:space="preserve">     1,91</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</si>
  <si>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</si>
  <si>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</si>
  <si>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</si>
  <si>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</si>
  <si>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</si>
  <si>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</si>
  <si>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</si>
  <si>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 xml:space="preserve">    10,68</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</si>
  <si>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</si>
  <si>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</si>
  <si>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</si>
  <si>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</si>
  <si>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</si>
  <si>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</si>
  <si>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</si>
  <si>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</si>
  <si>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</si>
  <si>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</si>
  <si>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</si>
  <si>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</si>
  <si>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</si>
  <si>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</si>
  <si>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</si>
  <si>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</si>
  <si>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</si>
  <si>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</si>
  <si>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</si>
  <si>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</si>
  <si>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</si>
  <si>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</si>
  <si>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</si>
  <si>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</si>
  <si>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</si>
  <si>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 xml:space="preserve">    49,18</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</si>
  <si>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</si>
  <si>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</si>
  <si>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</si>
  <si>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</si>
  <si>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</si>
  <si>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</si>
  <si>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</si>
  <si>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</si>
  <si>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</si>
  <si>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</si>
  <si>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</si>
  <si>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</si>
  <si>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</si>
  <si>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</si>
  <si>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</si>
  <si>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</si>
  <si>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</si>
  <si>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</si>
  <si>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</si>
  <si>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</si>
  <si>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</si>
  <si>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</si>
  <si>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</si>
  <si>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</si>
  <si>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</si>
  <si>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</si>
  <si>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</si>
  <si>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</si>
  <si>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</si>
  <si>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</si>
  <si>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</si>
  <si>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</si>
  <si>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</si>
  <si>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</si>
  <si>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</si>
  <si>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</si>
  <si>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 xml:space="preserve">    36,69</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</si>
  <si>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</si>
  <si>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</si>
  <si>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</si>
  <si>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</si>
  <si>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</si>
  <si>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</si>
  <si>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 xml:space="preserve">     1,27</t>
  </si>
  <si>
    <t>SE 25.60.0450 (A)</t>
  </si>
  <si>
    <t>Fornecimento de projeto executivo de instalação de esgoto sanitário e águas pluviais em Autocad aprovado na concessionária em habitação/loteamento com até 12000m2 de área.</t>
  </si>
  <si>
    <t xml:space="preserve">    11,40</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</si>
  <si>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</si>
  <si>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</si>
  <si>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</si>
  <si>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</si>
  <si>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</si>
  <si>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</si>
  <si>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</si>
  <si>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</si>
  <si>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</si>
  <si>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</si>
  <si>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</si>
  <si>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</si>
  <si>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</si>
  <si>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</si>
  <si>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</si>
  <si>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</si>
  <si>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</si>
  <si>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</si>
  <si>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</si>
  <si>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 xml:space="preserve">    22,36</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</si>
  <si>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</si>
  <si>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</si>
  <si>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</si>
  <si>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</si>
  <si>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</si>
  <si>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</si>
  <si>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 xml:space="preserve">     1,93</t>
  </si>
  <si>
    <t>SE 25.65.0550 (A)</t>
  </si>
  <si>
    <t>Fornecimento de projeto executivo de instalação de água em Autocad aprovado na concessionária em urbanização considerando a área acima de 15000m2.</t>
  </si>
  <si>
    <t xml:space="preserve">     1,29</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</si>
  <si>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</si>
  <si>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</si>
  <si>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</si>
  <si>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</si>
  <si>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</si>
  <si>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</si>
  <si>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 xml:space="preserve">     6,16</t>
  </si>
  <si>
    <t>SE 25.65.0750 (/)</t>
  </si>
  <si>
    <t>Projeto executivo de instalação hidráulica de montagem interna de chafarizes, apresentado em papel vegetal nos padrões da contratada, de acordo com a ABNT.</t>
  </si>
  <si>
    <t xml:space="preserve">  1849,05</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</si>
  <si>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</si>
  <si>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</si>
  <si>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</si>
  <si>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</si>
  <si>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</si>
  <si>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</si>
  <si>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</si>
  <si>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</si>
  <si>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</si>
  <si>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 xml:space="preserve">    41,40</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</si>
  <si>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</si>
  <si>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</si>
  <si>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</si>
  <si>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</si>
  <si>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</si>
  <si>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</si>
  <si>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 xml:space="preserve">    30,03</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</si>
  <si>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</si>
  <si>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</si>
  <si>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</si>
  <si>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</si>
  <si>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</si>
  <si>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</si>
  <si>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 xml:space="preserve">     2,86</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</si>
  <si>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</si>
  <si>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</si>
  <si>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</si>
  <si>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</si>
  <si>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</si>
  <si>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</si>
  <si>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</si>
  <si>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</si>
  <si>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</si>
  <si>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</si>
  <si>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</si>
  <si>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</si>
  <si>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 xml:space="preserve">    15,43</t>
  </si>
  <si>
    <t>SE 25.70.0850 (/)</t>
  </si>
  <si>
    <t>Projeto executivo de sistema de ar condicionado, em Autocad, em prédios com área de 500 a 3000m2.</t>
  </si>
  <si>
    <t xml:space="preserve">    12,82</t>
  </si>
  <si>
    <t>SE 25.70.0900 (/)</t>
  </si>
  <si>
    <t>Projeto executivo de sistema de ar condicionado, em Autocad, em prédios com área acima de 3000m2.</t>
  </si>
  <si>
    <t xml:space="preserve">     7,74</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</si>
  <si>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</si>
  <si>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</si>
  <si>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</si>
  <si>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</si>
  <si>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</si>
  <si>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</si>
  <si>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</si>
  <si>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</si>
  <si>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 xml:space="preserve"> 13439,48</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</si>
  <si>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</si>
  <si>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</si>
  <si>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</si>
  <si>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</si>
  <si>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</si>
  <si>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</si>
  <si>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 xml:space="preserve">   177,01</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</si>
  <si>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</si>
  <si>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</si>
  <si>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</si>
  <si>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 xml:space="preserve">    61,70</t>
  </si>
  <si>
    <t>SE 25.85.0100 (A)</t>
  </si>
  <si>
    <t>Projeto executivo de arquitetura para área destinada a abrigar subestação, até 2750Kva, inclusive detalhamento da serralheria e dos cubículos, apresentado em Autocad for Windows, nos padrões da contratante.</t>
  </si>
  <si>
    <t xml:space="preserve"> 13744,40</t>
  </si>
  <si>
    <t>SE 25.85.0150 (A)</t>
  </si>
  <si>
    <t>Desenho em perspectiva no tamanho de (70x50)cm, colorido, para projeto de tratamento paisagístico em áreas públicas.</t>
  </si>
  <si>
    <t xml:space="preserve">  4241,03</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</si>
  <si>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</si>
  <si>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</si>
  <si>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</si>
  <si>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</si>
  <si>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 xml:space="preserve">   924,53</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</si>
  <si>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</si>
  <si>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</si>
  <si>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</si>
  <si>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</si>
  <si>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 xml:space="preserve">     2,29</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</si>
  <si>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</si>
  <si>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</si>
  <si>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</si>
  <si>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 xml:space="preserve">   184,62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</si>
  <si>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</si>
  <si>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</si>
  <si>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 xml:space="preserve">   169,49</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</si>
  <si>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</si>
  <si>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</si>
  <si>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 xml:space="preserve">   162,16</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</si>
  <si>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</si>
  <si>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</si>
  <si>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 xml:space="preserve">   150,60</t>
  </si>
  <si>
    <t>SE 25.95 Projeto de Programação Visual</t>
  </si>
  <si>
    <t>SE 25.95.0050 (A)</t>
  </si>
  <si>
    <t>Projeto executivo de programação visual para prédios escolares e/ou administrativos de 501 até 3000m2 apresentado em Autocad for Windows nos padrões da contratante.</t>
  </si>
  <si>
    <t xml:space="preserve">    18,94</t>
  </si>
  <si>
    <t>SE 30 Ensaios</t>
  </si>
  <si>
    <t>SE 30.05 Ensaios de Pavimentação</t>
  </si>
  <si>
    <t>SE 30.05.0050 (/)</t>
  </si>
  <si>
    <t>Extração com auxílio de sonda rotativa de corpos de prova com 15cm de diâmetro em pavimentos com placas de concreto, revestimentos betuminosos, com mais de 10cm de espessura.</t>
  </si>
  <si>
    <t xml:space="preserve">   958,97</t>
  </si>
  <si>
    <t>SE 30.05.0100 (/)</t>
  </si>
  <si>
    <t>Determinação da deformação do pavimento com auxílio da Viga Benkelmann, ponto.</t>
  </si>
  <si>
    <t xml:space="preserve">   205,78</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</si>
  <si>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</si>
  <si>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</si>
  <si>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</si>
  <si>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</si>
  <si>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 xml:space="preserve">     4,27</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</si>
  <si>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</si>
  <si>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</si>
  <si>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 xml:space="preserve">    22,02</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</si>
  <si>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</si>
  <si>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</si>
  <si>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 xml:space="preserve">    17,21</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</si>
  <si>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</si>
  <si>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</si>
  <si>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 xml:space="preserve">    15,15</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</si>
  <si>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</si>
  <si>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</si>
  <si>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 xml:space="preserve">    26,87</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</si>
  <si>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</si>
  <si>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</si>
  <si>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 xml:space="preserve">    10,38</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</si>
  <si>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</si>
  <si>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</si>
  <si>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</si>
  <si>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</si>
  <si>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</si>
  <si>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</si>
  <si>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 xml:space="preserve">   279,93</t>
  </si>
  <si>
    <t>SE 40.05.0050 (/)</t>
  </si>
  <si>
    <t>Análise laboratorial de solo de árvores.</t>
  </si>
  <si>
    <t>SE 40.05.0100 (/)</t>
  </si>
  <si>
    <t>Análise laboratorial fitopatológica de árvores.</t>
  </si>
  <si>
    <t xml:space="preserve">    35,00</t>
  </si>
  <si>
    <t>SE 99 Diversos</t>
  </si>
  <si>
    <t>SE 99.99 Diversos</t>
  </si>
  <si>
    <t>SE 99.99.0050 (A)</t>
  </si>
  <si>
    <t>Elaboração de manual de operação e manutenção para subestação abaixadora de tensão.</t>
  </si>
  <si>
    <t xml:space="preserve">  4973,72</t>
  </si>
  <si>
    <t>SE 99.99.0100 (A)</t>
  </si>
  <si>
    <t>Serviços de comissionamento, testes e treinamento pessoal para utilização de subestação abaixadora de tensão.</t>
  </si>
  <si>
    <t xml:space="preserve"> 11538,33</t>
  </si>
  <si>
    <t>ST 50 Projetos</t>
  </si>
  <si>
    <t>ST 50.05 Projetos de Sinalização</t>
  </si>
  <si>
    <t>ST 50.05.0050 (A)</t>
  </si>
  <si>
    <t>Projeto de interseção semaforizada de acordo com as especifições da CET-RIO.</t>
  </si>
  <si>
    <t xml:space="preserve">  3197,98</t>
  </si>
  <si>
    <t>ST 50.05.0100 (A)</t>
  </si>
  <si>
    <t>Projeto de sinalização gráfica horizontal, inclusive transporte em caminhoneta para 09 passageiros para o local, conforme especificações da CET-RIO.</t>
  </si>
  <si>
    <t xml:space="preserve">  1206,18</t>
  </si>
  <si>
    <t>ST 55 Pesquisas</t>
  </si>
  <si>
    <t>ST 55.05 Pesquisas e Levantamentos de Tráfego</t>
  </si>
  <si>
    <t>ST 55.05.0050 (A)</t>
  </si>
  <si>
    <t>Contagem manual classificada de fluxo de veículos ou pedestres, de acordo com as especificações da CET-RIO.</t>
  </si>
  <si>
    <t xml:space="preserve">    58,89</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</si>
  <si>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</si>
  <si>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</si>
  <si>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 xml:space="preserve">  1357,08</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</si>
  <si>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</si>
  <si>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</si>
  <si>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 xml:space="preserve">    65,00</t>
  </si>
  <si>
    <t>ST 55.05.0250 (/)</t>
  </si>
  <si>
    <t>Pesquisa de origem-destino de acordo com as especificações da CET-RIO.</t>
  </si>
  <si>
    <t xml:space="preserve">     0,50</t>
  </si>
  <si>
    <t>ST 55.05.0300 (/)</t>
  </si>
  <si>
    <t>Pesquisa de polos geradores de tráfego de acordo com as especificações da CET-RIO.</t>
  </si>
  <si>
    <t xml:space="preserve">     0,72</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</si>
  <si>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</si>
  <si>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</si>
  <si>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</si>
  <si>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</si>
  <si>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 xml:space="preserve">  1191,07</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</si>
  <si>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</si>
  <si>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</si>
  <si>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 xml:space="preserve">   643,73</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</si>
  <si>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</si>
  <si>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</si>
  <si>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 xml:space="preserve">   443,36</t>
  </si>
  <si>
    <t>ST 60.05.0500 (/)</t>
  </si>
  <si>
    <t>Bloco semafórico principal com 3 (três) módulos focais de 300mm de diâmetro à led, cobre-focos, anteparo, borrachas de vedação e suportes de fixação, conforme especificação da CET-RIO.  Fornecimento.</t>
  </si>
  <si>
    <t xml:space="preserve">  3450,00</t>
  </si>
  <si>
    <t>ST 60.05.0550 (/)</t>
  </si>
  <si>
    <t>Bloco semafórico repetidor com 3 (três) módulos focais de 200mm de diâmetro à led, cobre-focos, anteparo, borrachas de vedação e suportes de fixação, conforme especificação da CET-RIO.  Fornecimento.</t>
  </si>
  <si>
    <t xml:space="preserve">  2850,00</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</si>
  <si>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</si>
  <si>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</si>
  <si>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 xml:space="preserve">  2076,12</t>
  </si>
  <si>
    <t>ST 60.10 Fornecimento de Controladores de Tráfego</t>
  </si>
  <si>
    <t>ST 60.10.0050 (/)</t>
  </si>
  <si>
    <t>Botoeira para travessia de pedestres conforme especificação da CET-RIO.  Fornecimento.</t>
  </si>
  <si>
    <t xml:space="preserve">   182,52</t>
  </si>
  <si>
    <t>ST 60.10.0450 (/)</t>
  </si>
  <si>
    <t>Controlador eletrônico de tráfego local, compatível com sistema CET-RIO/CTA, módulos II, V, VI, VII, com 4 fases, modelo DP40-8, da Dataprom ou similar.  Fornecimento.</t>
  </si>
  <si>
    <t xml:space="preserve"> 40244,86</t>
  </si>
  <si>
    <t>ST 60.10.0500 (/)</t>
  </si>
  <si>
    <t>Controlador eletrônico de tráfego local, compatível com sistema CET-RIO/CTA, módulos II, V, VI, VII, com 6 fases, modelo DP40-8, da Dataprom ou similar.  Fornecimento.</t>
  </si>
  <si>
    <t xml:space="preserve"> 42763,08</t>
  </si>
  <si>
    <t>ST 60.10.0550 (/)</t>
  </si>
  <si>
    <t>Controlador eletrônico de tráfego local, compatível com sistema CET-RIO/CTA, módulos II, V, VI, VII, com 8 fases, modelo DP40-8, da Dataprom ou similar.  Fornecimento.</t>
  </si>
  <si>
    <t xml:space="preserve"> 45281,30</t>
  </si>
  <si>
    <t>ST 60.10.0600 (/)</t>
  </si>
  <si>
    <t>Controlador eletrônico de tráfego local, compatível com sistema CET-RIO/CTA, módulos II, V, VI, VII, com 10 fases, modelo DP40-16, da Dataprom ou similar.  Fornecimento.</t>
  </si>
  <si>
    <t xml:space="preserve"> 43388,68</t>
  </si>
  <si>
    <t>ST 60.10.0650 (/)</t>
  </si>
  <si>
    <t>Controlador eletrônico de tráfego local, compatível com sistema CET-RIO/CTA, módulos II, V, VI, VII, com 12 fases, modelo DP40-16, da Dataprom ou similar.  Fornecimento.</t>
  </si>
  <si>
    <t xml:space="preserve"> 45906,90</t>
  </si>
  <si>
    <t>ST 60.10.0700 (/)</t>
  </si>
  <si>
    <t>Controlador eletrônico de tráfego local, compatível com sistema CET-RIO/CTA, módulos II, V, VI, VII, com 14 fases, modelo DP40-16, da Dataprom ou similar.  Fornecimento.</t>
  </si>
  <si>
    <t xml:space="preserve"> 48425,12</t>
  </si>
  <si>
    <t>ST 60.10.0750 (/)</t>
  </si>
  <si>
    <t>Controlador eletrônico de tráfego local, compatível com sistema CET-RIO/CTA, módulos II, V, VI, VII, com 16 fases, modelo DP40-16, da Dataprom ou similar.  Fornecimento.</t>
  </si>
  <si>
    <t xml:space="preserve"> 50943,34</t>
  </si>
  <si>
    <t>ST 60.10.0800 (/)</t>
  </si>
  <si>
    <t>Controlador de área, compatível com sistema CET-RIO/CTA, módulos II, V, VI, VII, com todas as placas de comunicação, Dataprom ou similar.  Fornecimento.</t>
  </si>
  <si>
    <t xml:space="preserve"> 39648,64</t>
  </si>
  <si>
    <t>ST 60.10.0900 (/)</t>
  </si>
  <si>
    <t>Controlador eletrônico de tráfego local, com 4 fases, compatível com sistema CET-RIO/CTA, módulos I, III, IV, modelo RMX-Y, da Telvent ou similar.  Fornecimento.</t>
  </si>
  <si>
    <t xml:space="preserve"> 58080,00</t>
  </si>
  <si>
    <t>ST 60.10.1000 (/)</t>
  </si>
  <si>
    <t>Controlador eletrônico de tráfego local, com 8 fases, compatível com sistema CET-RIO/CTA, módulos I, III, IV, modelo RMX-Y, da Telvent ou similar.  Fornecimento.</t>
  </si>
  <si>
    <t xml:space="preserve"> 53492,56</t>
  </si>
  <si>
    <t>ST 60.10.1100 (/)</t>
  </si>
  <si>
    <t>Controlador eletrônico de tráfego local, com 12 fases, compatível com sistema CET-RIO/CTA, módulos I, III, IV, modelo RMX-Y, da Telvent ou similar.  Fornecimento.</t>
  </si>
  <si>
    <t xml:space="preserve"> 39558,85</t>
  </si>
  <si>
    <t>ST 60.10.1200 (/)</t>
  </si>
  <si>
    <t>Controlador eletrônico de tráfego local, com 16 fases, compatível com sistema CET-RIO/CTA, módulos I, III, IV, modelo RMX-Y, da Telvent ou similar.  Fornecimento.</t>
  </si>
  <si>
    <t xml:space="preserve"> 42448,80</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</si>
  <si>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</si>
  <si>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</si>
  <si>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 xml:space="preserve"> 25720,77</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</si>
  <si>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</si>
  <si>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</si>
  <si>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 xml:space="preserve"> 15473,61</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</si>
  <si>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</si>
  <si>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</si>
  <si>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 xml:space="preserve"> 29428,21</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</si>
  <si>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</si>
  <si>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</si>
  <si>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 xml:space="preserve"> 18701,58</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</si>
  <si>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</si>
  <si>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</si>
  <si>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 xml:space="preserve"> 17835,00</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</si>
  <si>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</si>
  <si>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</si>
  <si>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 xml:space="preserve"> 21929,55</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</si>
  <si>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</si>
  <si>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</si>
  <si>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 xml:space="preserve"> 20949,00</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</si>
  <si>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</si>
  <si>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</si>
  <si>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 xml:space="preserve"> 27033,00</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</si>
  <si>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</si>
  <si>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</si>
  <si>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 xml:space="preserve"> 22918,00</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</si>
  <si>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</si>
  <si>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</si>
  <si>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 xml:space="preserve"> 29782,47</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</si>
  <si>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</si>
  <si>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</si>
  <si>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 xml:space="preserve"> 24888,00</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</si>
  <si>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</si>
  <si>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</si>
  <si>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 xml:space="preserve"> 33487,74</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</si>
  <si>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</si>
  <si>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</si>
  <si>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 xml:space="preserve"> 26857,00</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</si>
  <si>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</si>
  <si>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</si>
  <si>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 xml:space="preserve"> 38142,79</t>
  </si>
  <si>
    <t>ST 60.15 Componentes para Controladores de Tráfego</t>
  </si>
  <si>
    <t>ST 60.15.0050 (/)</t>
  </si>
  <si>
    <t>Módulo de detetores para controlador de tráfego local, compatível com sistema CET-RIO/CTA, módulos II, V, VI, VII, da Dataprom ou similar.  Fornecimento.</t>
  </si>
  <si>
    <t xml:space="preserve">  2888,76</t>
  </si>
  <si>
    <t>ST 60.15.0100 (/)</t>
  </si>
  <si>
    <t>Módulo de potência para controlador de tráfego local, compatível com sistema CET-RIO/CTA, módulos II, V, VI, VII, da Dataprom ou similar.  Fornecimento.</t>
  </si>
  <si>
    <t xml:space="preserve">  2518,22</t>
  </si>
  <si>
    <t>ST 60.15.0150 (/)</t>
  </si>
  <si>
    <t>Modem para controlador local DP-40 Dataprom, conforme especificação CET-RIO. Fornecimento.</t>
  </si>
  <si>
    <t xml:space="preserve">  1804,73</t>
  </si>
  <si>
    <t>ST 60.15.0200 (/)</t>
  </si>
  <si>
    <t>Módulo de detetores para controlador de tráfego local, com capacidade para 2 laços indutivos, BST ou similar.  Fornecimento.</t>
  </si>
  <si>
    <t xml:space="preserve">  4887,02</t>
  </si>
  <si>
    <t>ST 60.15.0250 (/)</t>
  </si>
  <si>
    <t>Placa de grupo para controlador de tráfego local RMX-Y, com capacidade para 2 fases, modelo GTX-201-V7, Sainco Trafico ou similar.  Fornecimento.</t>
  </si>
  <si>
    <t xml:space="preserve">  7500,82</t>
  </si>
  <si>
    <t>ST 60.15.0500 (/)</t>
  </si>
  <si>
    <t>Placa de comunicação sem fio (wireless) GSM/GPRS, com GPS, para controlador eletrônico de tráfego local, compatível com o Sistema CET-RIO/CTA sem fio (wireless) - módulos VII, IX e XII, modelo EEC1C2-C da Dataprom ou similar.  Fornecimento.</t>
  </si>
  <si>
    <t xml:space="preserve">  1955,52</t>
  </si>
  <si>
    <t>ST 60.15.0550 (/)</t>
  </si>
  <si>
    <t>Placa de comunicação sem fio (wireless) GSM/GPRS, com GPS, para controlador eletrônico de tráfego local, compatível com o Sistema CET-RIO/CTA sem fio (wireless) - módulos VIII, X e XI, modelo TCE-486 da Telvent ou similar.  Fornecimento.</t>
  </si>
  <si>
    <t xml:space="preserve">  4736,84</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</si>
  <si>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</si>
  <si>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</si>
  <si>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</si>
  <si>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</si>
  <si>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 xml:space="preserve">  5469,20</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</si>
  <si>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</si>
  <si>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</si>
  <si>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 xml:space="preserve">  7292,26</t>
  </si>
  <si>
    <t>ST 60.20 Serviços de Instalação de Blocos Semafóricos</t>
  </si>
  <si>
    <t>ST 60.20.0050 (/)</t>
  </si>
  <si>
    <t>Instalação e teste de funcionamento de blocos semafóricos.</t>
  </si>
  <si>
    <t xml:space="preserve">   230,25</t>
  </si>
  <si>
    <t>ST 60.20.0100 (/)</t>
  </si>
  <si>
    <t>Instalação e teste de funcionamento de botoeira.</t>
  </si>
  <si>
    <t>ST 60.20.0150 (/)</t>
  </si>
  <si>
    <t>Retirada de cordoalha e de cabos elétricos de interseção.</t>
  </si>
  <si>
    <t xml:space="preserve">   249,43</t>
  </si>
  <si>
    <t>ST 60.20.0200 (/)</t>
  </si>
  <si>
    <t>Retirada de bloco semafórico.</t>
  </si>
  <si>
    <t xml:space="preserve">   124,73</t>
  </si>
  <si>
    <t>ST 60.20.0250 (/)</t>
  </si>
  <si>
    <t>Cabo para alimentação de semáforo, seção de 4x1,5mm2, conforme especificação da CET-RIO.  Fornecimento e instalação.</t>
  </si>
  <si>
    <t xml:space="preserve">    15,11</t>
  </si>
  <si>
    <t>ST 60.20.0300 (/)</t>
  </si>
  <si>
    <t>Cabo para alimentação de semáforo, seção de 7x1,5mm2, conforme especificação da CET-RIO.  Fornecimento e instalação.</t>
  </si>
  <si>
    <t xml:space="preserve">    15,08</t>
  </si>
  <si>
    <t>ST 60.20.0350 (/)</t>
  </si>
  <si>
    <t>Cabo de cobre estanhado, múltiplo para comando, 1Kv, XLPE/90°C, seção de 9x1,5mm2, conforme especificação da CET-RIO.  Fornecimento e instalação.</t>
  </si>
  <si>
    <t xml:space="preserve">     5,08</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</si>
  <si>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</si>
  <si>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</si>
  <si>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</si>
  <si>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</si>
  <si>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 xml:space="preserve">     8,92</t>
  </si>
  <si>
    <t>ST 60.20.0500 (/)</t>
  </si>
  <si>
    <t>Cabo de cobre estanhado, múltiplo para comando, 1Kv, XLPE/90°C, seção de 4x10mm2, conforme especificação da CET-RIO.  Fornecimento e instalação.</t>
  </si>
  <si>
    <t xml:space="preserve">    32,00</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</si>
  <si>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</si>
  <si>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</si>
  <si>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</si>
  <si>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</si>
  <si>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</si>
  <si>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 xml:space="preserve">   621,72</t>
  </si>
  <si>
    <t>ST 60.25.0100 (/)</t>
  </si>
  <si>
    <t>Retirada de controlador de tráfego.</t>
  </si>
  <si>
    <t xml:space="preserve">   633,22</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</si>
  <si>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</si>
  <si>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</si>
  <si>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</si>
  <si>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 xml:space="preserve">  1000,00</t>
  </si>
  <si>
    <t>ST 60.30.0100 (/)</t>
  </si>
  <si>
    <t>Instalação, ajustes e testes de detetor veicular para laço indutivo.</t>
  </si>
  <si>
    <t xml:space="preserve">   427,13</t>
  </si>
  <si>
    <t>ST 60.35 Bases e Suportes para Controladores</t>
  </si>
  <si>
    <t>ST 60.35.0050 (C)</t>
  </si>
  <si>
    <t>Base de concreto armado para controlador de tráfego.</t>
  </si>
  <si>
    <t xml:space="preserve">   261,93</t>
  </si>
  <si>
    <t>ST 60.35.0100 (/)</t>
  </si>
  <si>
    <t>Pedestal tubular, com bandeja, para controladores de tráfego tipo Tesc, Datapron ou similares, conforme especificação CET-RIO.</t>
  </si>
  <si>
    <t xml:space="preserve">   753,90</t>
  </si>
  <si>
    <t>ST 60.40 Serviços para Redes de Comunicação</t>
  </si>
  <si>
    <t>ST 60.40.0050 (/)</t>
  </si>
  <si>
    <t>Emenda direta de cabo telefônico com até 100 pares.</t>
  </si>
  <si>
    <t xml:space="preserve">    53,05</t>
  </si>
  <si>
    <t>ST 60.40.0100 (/)</t>
  </si>
  <si>
    <t>Instalação de bloco terminal de 10 pares em bastidores de aço, inclusive realização de emendas.</t>
  </si>
  <si>
    <t xml:space="preserve">   182,80</t>
  </si>
  <si>
    <t>ST 60.40.0150 (/)</t>
  </si>
  <si>
    <t>Instalação de kit de proteção para 10 pares, exclusive fornecimento.</t>
  </si>
  <si>
    <t>ST 60.40.0200 (A)</t>
  </si>
  <si>
    <t>Instalação subterrânea de cabos de comunicação, exclusive fornecimento.</t>
  </si>
  <si>
    <t xml:space="preserve">     6,21</t>
  </si>
  <si>
    <t>ST 60.40.0250 (/)</t>
  </si>
  <si>
    <t>Instalação de caixa de emenda aérea.</t>
  </si>
  <si>
    <t xml:space="preserve">   107,82</t>
  </si>
  <si>
    <t>ST 60.40.0300 (/)</t>
  </si>
  <si>
    <t>Instalação aérea de cabos de comunicação.</t>
  </si>
  <si>
    <t xml:space="preserve">    25,22</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</si>
  <si>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</si>
  <si>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</si>
  <si>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</si>
  <si>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</si>
  <si>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</si>
  <si>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</si>
  <si>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</si>
  <si>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</si>
  <si>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</si>
  <si>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</si>
  <si>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 xml:space="preserve">     4,18</t>
  </si>
  <si>
    <t>ST 60.40.0550 (/)</t>
  </si>
  <si>
    <t>Fornecimento de cabo de comunicação de cobre, CTP-APL-50, 0,50mm2, 10 pares.</t>
  </si>
  <si>
    <t xml:space="preserve">     7,70</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</si>
  <si>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</si>
  <si>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</si>
  <si>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</si>
  <si>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</si>
  <si>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</si>
  <si>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</si>
  <si>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 xml:space="preserve">    42,84</t>
  </si>
  <si>
    <t>ST 60.40.0800 (/)</t>
  </si>
  <si>
    <t>Cabo de fibra ótico, monomodo, geleado, para instalação subterrânea em dutos.  Fornecimento.</t>
  </si>
  <si>
    <t xml:space="preserve">    10,61</t>
  </si>
  <si>
    <t>ST 60.45 Caixas de Passagem</t>
  </si>
  <si>
    <t>ST 60.45.0050 (A)</t>
  </si>
  <si>
    <t>Caixa de passagem com tampa de ferro tipo leve 300L-400mm de altura, conforme especificação CET-RIO.  Fornecimento e assentamento.</t>
  </si>
  <si>
    <t xml:space="preserve">   270,77</t>
  </si>
  <si>
    <t>ST 60.45.0100 (/)</t>
  </si>
  <si>
    <t>Caixa de passagem com tampa articulada de ferro, com trava, tipo leve 600L-600mm de altura, conforme especificação CET-RIO.  Fornecimento e assentamento.</t>
  </si>
  <si>
    <t xml:space="preserve">   989,36</t>
  </si>
  <si>
    <t>ST 60.45.0150 (/)</t>
  </si>
  <si>
    <t>Caixa de passagem com tampa articulada de ferro, com trava, tipo leve 600L-900mm de altura, conforme especificação CET-RIO.  Fornecimento e assentamento.</t>
  </si>
  <si>
    <t xml:space="preserve">  1098,19</t>
  </si>
  <si>
    <t>ST 60.45.0200 (/)</t>
  </si>
  <si>
    <t>Caixa de passagem com tampa de ferro tipo pesado 600P-600mm de altura, conforme especificação CET-RIO.  Fornecimento e assentamento.</t>
  </si>
  <si>
    <t xml:space="preserve">  1111,93</t>
  </si>
  <si>
    <t>ST 60.50 Materiais de Reposição</t>
  </si>
  <si>
    <t>ST 60.50.0050 (/)</t>
  </si>
  <si>
    <t>Lâmpada de 60W, 127V, com filamento reforçado, disco refletor, preenchida com gás kripton, 8000h de vida útil média.  Fornecimento.</t>
  </si>
  <si>
    <t xml:space="preserve">    16,85</t>
  </si>
  <si>
    <t>ST 60.50.0100 (/)</t>
  </si>
  <si>
    <t>Lâmpada 100W, 127V, com filamento reforçado, disco refletor, preenchida com gás Krypton, 8000h de vida útil média.  Fornecimento.</t>
  </si>
  <si>
    <t>ST 60.50.0110 (/)</t>
  </si>
  <si>
    <t>Módulo focal a LED para bloco repetidor de 200mm na cor amarela.  Fornecimento.</t>
  </si>
  <si>
    <t xml:space="preserve">   470,00</t>
  </si>
  <si>
    <t>ST 60.50.0116 (/)</t>
  </si>
  <si>
    <t>Módulo focal a LED para bloco repetidor de 200mm na cor verde.  Fornecimento.</t>
  </si>
  <si>
    <t xml:space="preserve">   370,00</t>
  </si>
  <si>
    <t>ST 60.50.0122 (/)</t>
  </si>
  <si>
    <t>Módulo focal a LED para bloco repetidor de 200mm na cor vermelha.  Fornecimento.</t>
  </si>
  <si>
    <t>ST 60.50.0128 (/)</t>
  </si>
  <si>
    <t>Módulo focal a LED para bloco principal de 300mm na cor amarela.  Fornecimento.</t>
  </si>
  <si>
    <t xml:space="preserve">   671,00</t>
  </si>
  <si>
    <t>ST 60.50.0134 (/)</t>
  </si>
  <si>
    <t>Módulo focal a LED para bloco principal de 300mm na cor verde.  Fornecimento.</t>
  </si>
  <si>
    <t xml:space="preserve">   605,00</t>
  </si>
  <si>
    <t>ST 60.50.0140 (/)</t>
  </si>
  <si>
    <t>Módulo focal a LED para bloco principal de 300mm na cor vermelha.  Fornecimento.</t>
  </si>
  <si>
    <t>ST 60.50.0143 (/)</t>
  </si>
  <si>
    <t>Módulo focal a LED para bloco de pedestre com formato boneco na cor verde.  Fornecimento.</t>
  </si>
  <si>
    <t xml:space="preserve">   352,00</t>
  </si>
  <si>
    <t>ST 60.50.0146 (/)</t>
  </si>
  <si>
    <t>Módulo focal a LED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</si>
  <si>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</si>
  <si>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</si>
  <si>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 xml:space="preserve">   136,00</t>
  </si>
  <si>
    <t>ST 60.50.0200 (/)</t>
  </si>
  <si>
    <t>Suporte basculante para bloco semafórico.  Fornecimento.</t>
  </si>
  <si>
    <t xml:space="preserve">   168,00</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</si>
  <si>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</si>
  <si>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</si>
  <si>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</si>
  <si>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 xml:space="preserve"> 19954,00</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</si>
  <si>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</si>
  <si>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</si>
  <si>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</si>
  <si>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</si>
  <si>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 xml:space="preserve"> 23470,00</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</si>
  <si>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</si>
  <si>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</si>
  <si>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 xml:space="preserve"> 23700,00</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</si>
  <si>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</si>
  <si>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</si>
  <si>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 xml:space="preserve"> 29013,28</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</si>
  <si>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</si>
  <si>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</si>
  <si>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 xml:space="preserve"> 14650,00</t>
  </si>
  <si>
    <t>ST 65 Postes e pórticos</t>
  </si>
  <si>
    <t>ST 65.05 Postes Metálicos</t>
  </si>
  <si>
    <t>ST 65.05.0200 (/)</t>
  </si>
  <si>
    <t>Poste tipo S4, coluna de 4 1/2", de diâmetro, braço projetado de 4", e  projeção de 6200mm, conforme especificação da CET-RIO.  Fornecimento.</t>
  </si>
  <si>
    <t xml:space="preserve">  4327,24</t>
  </si>
  <si>
    <t>ST 65.05.0250 (/)</t>
  </si>
  <si>
    <t>Poste tipo S5, simples, de 4" de diâmetro.  Conforme especificação da CET-RIO.  Fornecimento.</t>
  </si>
  <si>
    <t xml:space="preserve">  2418,00</t>
  </si>
  <si>
    <t>ST 65.05.0300 (/)</t>
  </si>
  <si>
    <t>Poste tipo G4, coluna de 5" de diâmetro, braço projetado de 4 1/2" e projeção de 4700mm, conforme especificação da CET-RIO.  Fornecimento.</t>
  </si>
  <si>
    <t xml:space="preserve">  2430,56</t>
  </si>
  <si>
    <t>ST 65.05.0350 (/)</t>
  </si>
  <si>
    <t>Poste tipo G5, coluna de 6" de diâmetro, braço projetado de 4700mm, conforme especificação da CET-RIO.  Fornecimento.</t>
  </si>
  <si>
    <t xml:space="preserve">  4998,33</t>
  </si>
  <si>
    <t>ST 65.05.0400 (/)</t>
  </si>
  <si>
    <t>Poste tipo G7, de 2" de diâmetro, altura de 3500mm, conforme especificação da CET-RIO.  Fornecimento.</t>
  </si>
  <si>
    <t xml:space="preserve">   326,94</t>
  </si>
  <si>
    <t>ST 65.05.0450 (/)</t>
  </si>
  <si>
    <t>Poste tipo G8, simples, de 2" de diâmetro,altura de 2200mm, conforme especificação da CET-RIO.  Fornecimento.</t>
  </si>
  <si>
    <t xml:space="preserve">   235,46</t>
  </si>
  <si>
    <t>ST 65.05.0500 (/)</t>
  </si>
  <si>
    <t>Poste tipo G9, simples, de 2" de diâmetro, altura de 4500mm, conforme especificação da CET-RIO.  Fornecimento.</t>
  </si>
  <si>
    <t xml:space="preserve">   374,97</t>
  </si>
  <si>
    <t>ST 65.05.0550 (/)</t>
  </si>
  <si>
    <t>Braço projetado para poste multi-uso, em tubo de aço, diâmetro de 88,9mm e projeção horizontal de 4370mm.  Fornecimento.</t>
  </si>
  <si>
    <t xml:space="preserve">  3802,05</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</si>
  <si>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</si>
  <si>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</si>
  <si>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 xml:space="preserve">  7650,00</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</si>
  <si>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</si>
  <si>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</si>
  <si>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 xml:space="preserve"> 20520,00</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</si>
  <si>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</si>
  <si>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</si>
  <si>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 xml:space="preserve">  9300,00</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</si>
  <si>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</si>
  <si>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</si>
  <si>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 xml:space="preserve">  9600,00</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</si>
  <si>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</si>
  <si>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</si>
  <si>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 xml:space="preserve">  7500,00</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</si>
  <si>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</si>
  <si>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</si>
  <si>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 xml:space="preserve">  4915,00</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</si>
  <si>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</si>
  <si>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</si>
  <si>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 xml:space="preserve">  2842,00</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</si>
  <si>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</si>
  <si>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</si>
  <si>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 xml:space="preserve">  2990,00</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</si>
  <si>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</si>
  <si>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</si>
  <si>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</si>
  <si>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</si>
  <si>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 xml:space="preserve">  5460,00</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</si>
  <si>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</si>
  <si>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</si>
  <si>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</si>
  <si>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</si>
  <si>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 xml:space="preserve">  4490,00</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</si>
  <si>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</si>
  <si>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</si>
  <si>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 xml:space="preserve"> 12367,04</t>
  </si>
  <si>
    <t>ST 65.05.0760 (/)</t>
  </si>
  <si>
    <t>Braço projetado de aço para sustentação de semáforo e placa de até 4,50m2; galvanizado a fogo; para fixação em coluna cônica tipo II; projeção de 6m; 173mm de diâmetro junto à flange; conforme especificação da CET-RIO.  Fornecimento.</t>
  </si>
  <si>
    <t xml:space="preserve">  4645,00</t>
  </si>
  <si>
    <t>ST 65.05.0800 (/)</t>
  </si>
  <si>
    <t>Poste de aço galvanizado, cônico, contínuo, reto, poligonal, 12m de altura, para suporte à câmera de TV.  Fornecimento e assentamento.</t>
  </si>
  <si>
    <t xml:space="preserve">  6360,45</t>
  </si>
  <si>
    <t>ST 65.10 Pórticos, Semi-pórticos e Treliças</t>
  </si>
  <si>
    <t>ST 65.10.0050 (/)</t>
  </si>
  <si>
    <t>Pórtico, coluna tubular, em aço galvanizado à quente, treliça para sustentação das placas, chumbadores para fixação, vão de 13,20m.  Fornecimento.</t>
  </si>
  <si>
    <t xml:space="preserve"> 34255,68</t>
  </si>
  <si>
    <t>ST 65.10.0100 (/)</t>
  </si>
  <si>
    <t>Pórtico, coluna tubular, em aço galvanizado à quente, treliça para sustentação das placas, chumbadores para fixação, vão de 15,20m.  Fornecimento.</t>
  </si>
  <si>
    <t xml:space="preserve"> 74549,13</t>
  </si>
  <si>
    <t>ST 65.10.0150 (/)</t>
  </si>
  <si>
    <t>Pórtico, coluna tubular, em aço galvanizado à quente, treliça para sustentação das placas, chumbadores para fixação, vão de 17,20m.  Fornecimento.</t>
  </si>
  <si>
    <t xml:space="preserve"> 87901,66</t>
  </si>
  <si>
    <t>ST 65.10.0200 (/)</t>
  </si>
  <si>
    <t>Pórtico, coluna tubular, em aço galvanizado à quente, treliça para sustentação das placas, chumbadores para fixação, vão de 18,80m.  Fornecimento.</t>
  </si>
  <si>
    <t xml:space="preserve"> 89231,10</t>
  </si>
  <si>
    <t>ST 65.10.0250 (/)</t>
  </si>
  <si>
    <t>Pórtico, coluna tubular, em aço galvanizado à quente, treliça para sustentação das placas, chumbadores para fixação, vão de 22,40m.  Fornecimento.</t>
  </si>
  <si>
    <t xml:space="preserve"> 91805,33</t>
  </si>
  <si>
    <t>ST 65.10.0300 (/)</t>
  </si>
  <si>
    <t>Semi-pórtico simples, em aço galvanizado à quente, bandeira simples, viga treliçada em balanço e chumbadores para fixação, coluna tubular, vão de 5,10m.  Fornecimento.</t>
  </si>
  <si>
    <t xml:space="preserve"> 29553,78</t>
  </si>
  <si>
    <t>ST 65.10.0350 (/)</t>
  </si>
  <si>
    <t>Semi-pórtico simples, em aço galvanizado à quente, bandeira simples, viga treliçada em balanço e chumbadores para fixação, coluna tubular, vão de 8,60m.  Fornecimento.</t>
  </si>
  <si>
    <t xml:space="preserve"> 44257,97</t>
  </si>
  <si>
    <t>ST 65.10.0400 (/)</t>
  </si>
  <si>
    <t>Semi-pórtico duplo, coluna tubular em aço galvanizado à quente, treliças em balanço para sustentação das placas e chumbadores para fixação, vão de 5,10m.  Fornecimento.</t>
  </si>
  <si>
    <t xml:space="preserve"> 18283,63</t>
  </si>
  <si>
    <t>ST 65.10.0450 (/)</t>
  </si>
  <si>
    <t>Semi-pórtico duplo, coluna tubular em aço galvanizado à quente, treliças em balanço para sustentação das placas e chumbadores para fixação, vão de 8,60m.  Fornecimento.</t>
  </si>
  <si>
    <t xml:space="preserve"> 32377,18</t>
  </si>
  <si>
    <t>ST 65.15 Serviços de Assentamento e Montagem  de Postes e Pórticos</t>
  </si>
  <si>
    <t>ST 65.15.0050 (A)</t>
  </si>
  <si>
    <t>Assentamento de poste simples de aço, diâmetro de 2", inclusive abertura de furo, fundação e recomposição do piso.</t>
  </si>
  <si>
    <t xml:space="preserve">    68,54</t>
  </si>
  <si>
    <t>ST 65.15.0100 (A)</t>
  </si>
  <si>
    <t>Assentamento de poste simples de aço, diâmetro maior que 4", inclusive abertura de furo, fundação e recomposição do piso.</t>
  </si>
  <si>
    <t xml:space="preserve">   299,52</t>
  </si>
  <si>
    <t>ST 65.15.0150 (A)</t>
  </si>
  <si>
    <t>Assentamento e montagem de poste de aço com braço projetado, inclusive abertura de furo, fundação e recomposição do piso.</t>
  </si>
  <si>
    <t xml:space="preserve">   384,41</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</si>
  <si>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</si>
  <si>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</si>
  <si>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 xml:space="preserve">   276,80</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</si>
  <si>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</si>
  <si>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</si>
  <si>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 xml:space="preserve">   291,01</t>
  </si>
  <si>
    <t>ST 65.15.0176 (/)</t>
  </si>
  <si>
    <t>Assentamento e montagem de uma coluna de pórtico ou de semi-pórtico, fixada por parafusos chumbadores engastados em fundação.</t>
  </si>
  <si>
    <t xml:space="preserve">   735,46</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</si>
  <si>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</si>
  <si>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</si>
  <si>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</si>
  <si>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</si>
  <si>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 xml:space="preserve">   140,40</t>
  </si>
  <si>
    <t>ST 65.15.0190 (/)</t>
  </si>
  <si>
    <t>Montagem de treliça de pórtico, com fornecimento das ferragens de fixação, exclusive a treliça.  Para vão entre 13,00 e 23,00m.</t>
  </si>
  <si>
    <t xml:space="preserve">  1420,24</t>
  </si>
  <si>
    <t>ST 65.15.0196 (/)</t>
  </si>
  <si>
    <t>Montagem de treliça de semipórtico, com fornecimento das ferragens de fixação, exclusive a treliça.  Para vão entre 5,00 e 10,00m.</t>
  </si>
  <si>
    <t xml:space="preserve">   957,65</t>
  </si>
  <si>
    <t>ST 65.15.0200 (A)</t>
  </si>
  <si>
    <t>Retirada de poste simples de aço, diâmetro de 2".</t>
  </si>
  <si>
    <t xml:space="preserve">    39,76</t>
  </si>
  <si>
    <t>ST 65.15.0250 (A)</t>
  </si>
  <si>
    <t>Retirada de poste simples de aço, diâmetro maior que 4".</t>
  </si>
  <si>
    <t xml:space="preserve">   230,75</t>
  </si>
  <si>
    <t>ST 65.15.0300 (/)</t>
  </si>
  <si>
    <t>Retirada de poste com braço projetado, diâmetro maior que 4".</t>
  </si>
  <si>
    <t xml:space="preserve">   355,12</t>
  </si>
  <si>
    <t>ST 65.15.0340 (/)</t>
  </si>
  <si>
    <t>Bloco de concreto armado medindo (0,60 x 0,60 x 1,00)m para uma coluna de aço cônica contínua para instalação de até 4 braços projetados para sinalização.</t>
  </si>
  <si>
    <t xml:space="preserve">   453,36</t>
  </si>
  <si>
    <t>ST 65.15.0350 (A)</t>
  </si>
  <si>
    <t>Base de concreto para uma coluna de pórtico.</t>
  </si>
  <si>
    <t xml:space="preserve">  1052,74</t>
  </si>
  <si>
    <t>ST 65.15.1000 (/)</t>
  </si>
  <si>
    <t>Retirada de braço projetado de aço para sustentação de semáforo e placa de até 4,5m2, projeção de 6m, 173mm de diâmetro junto à flange, fixado em coluna cônica contínua tipo II</t>
  </si>
  <si>
    <t xml:space="preserve">    90,60</t>
  </si>
  <si>
    <t>ST 65.15.1200 (/)</t>
  </si>
  <si>
    <t>Retirada de coluna de aço contínua tipo II com altura útil total de 5m e diâmetro na base igual a 300mm.</t>
  </si>
  <si>
    <t xml:space="preserve">   142,26</t>
  </si>
  <si>
    <t>ST 65.20 Acessórios</t>
  </si>
  <si>
    <t>ST 65.20.0050 (/)</t>
  </si>
  <si>
    <t>Cinta simples para fixação do conjunto de sustentação de sinalização vertical (semáforos e placas), conforme desenho nº 1859-PD.  Fornecimento.</t>
  </si>
  <si>
    <t xml:space="preserve">     9,60</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</si>
  <si>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</si>
  <si>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</si>
  <si>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</si>
  <si>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</si>
  <si>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</si>
  <si>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</si>
  <si>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 xml:space="preserve">   445,00</t>
  </si>
  <si>
    <t>ST 70.05.0100 (/)</t>
  </si>
  <si>
    <t>Placa de sinalização de alumínio com fundo pintado, símbolos e tarjas em película refletiva com esferas inclusas tipo I-A da NBR14644, inclusive elementos de fixação, conforme especificação da CET-RIO.  Fornecimento.</t>
  </si>
  <si>
    <t xml:space="preserve">   469,00</t>
  </si>
  <si>
    <t>ST 70.05.0150 (/)</t>
  </si>
  <si>
    <t>Placa de sinalização de alumínio com fundo, símbolos e tarjas em película refletiva com esferas inclusas tipo I-A da NBR14644, inclusive elementos de fixação, conforme especificação da CET-RIO.  Fornecimento.</t>
  </si>
  <si>
    <t xml:space="preserve">   760,00</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</si>
  <si>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</si>
  <si>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</si>
  <si>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 xml:space="preserve">   650,00</t>
  </si>
  <si>
    <t>ST 70.05.0250 (/)</t>
  </si>
  <si>
    <t>Placa de sinalização de alumínio com fundo, símbolos e tarjas em película refletiva com esferas encapsuladas tipo II da NBR14644, inclusive elementos de fixação, conforme especificação CET-RIO.  Fornecimento.</t>
  </si>
  <si>
    <t xml:space="preserve">   643,20</t>
  </si>
  <si>
    <t>ST 70.05.0300 (/)</t>
  </si>
  <si>
    <t>Placa de sinalização modulada de alumínio com fundo, símbolos e tarjas em película refletiva com esferas inclusas tipo I-A da NBR14644, inclusive elementos de fixação, conforme especificação da CET-RIO.  Fornecimento.</t>
  </si>
  <si>
    <t xml:space="preserve">   765,00</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</si>
  <si>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</si>
  <si>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</si>
  <si>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 xml:space="preserve">  1069,00</t>
  </si>
  <si>
    <t>ST 70.05.0400 (/)</t>
  </si>
  <si>
    <t>Placa de sinalização modulada de alumínio com fundo, símbolos e tarjas em película refletiva com esferas encapsuladas tipo II da NBR14644, inclusive elementos de fixação, conforme especificação CET-RIO.  Fornecimento.</t>
  </si>
  <si>
    <t xml:space="preserve">   990,00</t>
  </si>
  <si>
    <t>ST 70.08 Placas de Alumínio Composto</t>
  </si>
  <si>
    <t>ST 70.08.0050 (/)</t>
  </si>
  <si>
    <t>Placa de sinalização de alumínio composto ABNT NBR 16179 com fundo, símbolos e tarjas em película refletiva tipo I da ABNT NBR 14644, inclusive elementos de fixação, conforme especificação da CET-RIO. Fornecimento.</t>
  </si>
  <si>
    <t xml:space="preserve">   797,50</t>
  </si>
  <si>
    <t>ST 70.08.0053 (/)</t>
  </si>
  <si>
    <t>Placa de sinalização de alumínio composto ABNT NBR 16179 com fundo, símbolos e tarjas em película refletiva tipo III da ABNT NBR 14644, inclusive elementos de fixação, conforme especificação da CET-RIO. Fornecimento.</t>
  </si>
  <si>
    <t xml:space="preserve">   992,00</t>
  </si>
  <si>
    <t>ST 70.10 Placas de Fibra de Vidro</t>
  </si>
  <si>
    <t>ST 70.10.0050 (/)</t>
  </si>
  <si>
    <t>Placa de regulamentação, diâmetro de 500mm, fabricada em fibra de vidro pelo sistema S.M.C.  Fornecimento.</t>
  </si>
  <si>
    <t xml:space="preserve">    65,36</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</si>
  <si>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</si>
  <si>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</si>
  <si>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</si>
  <si>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 xml:space="preserve">   451,00</t>
  </si>
  <si>
    <t>ST 70.15 Serviços de Instalação e Retirada de Placas</t>
  </si>
  <si>
    <t>ST 70.15.0050 (A)</t>
  </si>
  <si>
    <t>Instalação e retirada de placas em postes simples, CET-RIO ou postes RIOLUZ.</t>
  </si>
  <si>
    <t xml:space="preserve">    40,22</t>
  </si>
  <si>
    <t>ST 70.15.0100 (A)</t>
  </si>
  <si>
    <t>Instalação e retirada de placas em postes duplos.</t>
  </si>
  <si>
    <t xml:space="preserve">    80,44</t>
  </si>
  <si>
    <t>ST 70.15.0150 (/)</t>
  </si>
  <si>
    <t>Instalação ou retirada de placas em braço projetado.</t>
  </si>
  <si>
    <t xml:space="preserve">   246,05</t>
  </si>
  <si>
    <t>ST 70.15.0200 (/)</t>
  </si>
  <si>
    <t>Instalação e retirada de painéis modulados em pórticos ou semi-pórticos.</t>
  </si>
  <si>
    <t xml:space="preserve">   134,60</t>
  </si>
  <si>
    <t>ST 70.20 Serviços e Materiais para Fabricação de Placas</t>
  </si>
  <si>
    <t>ST 70.20.0050 (/)</t>
  </si>
  <si>
    <t>Película refletiva de esferas inclusas (grau técnico), em rolo de 610mmx20m.  Fornecimento.</t>
  </si>
  <si>
    <t>rolo</t>
  </si>
  <si>
    <t xml:space="preserve">  1706,30</t>
  </si>
  <si>
    <t>ST 70.20.0100 (/)</t>
  </si>
  <si>
    <t>Aplicação de película refletiva com esferas inclusas tipo I-A da NBR 14644, em placas de sinalização, medida pela área envolvente da película empregada, tanto no fundo, como na mensagem.</t>
  </si>
  <si>
    <t xml:space="preserve">   185,62</t>
  </si>
  <si>
    <t>ST 70.20.0150 (/)</t>
  </si>
  <si>
    <t>Aplicação de película refletiva com esferas encapsuladas, tipo II da NBR14644, em placas de sinalização, medida pela área envolvente da película empregada, tanto no fundo, como na mensagem.</t>
  </si>
  <si>
    <t xml:space="preserve">   468,96</t>
  </si>
  <si>
    <t>ST 70.20.0200 (/)</t>
  </si>
  <si>
    <t>Película anti-pichação para placas de sinalização.</t>
  </si>
  <si>
    <t xml:space="preserve">    68,82</t>
  </si>
  <si>
    <t>ST 70.20.0250 (/)</t>
  </si>
  <si>
    <t>Tinta esmalte sintético para silk-screen, na cor branca, lata de 900ml.  Fornecimento.</t>
  </si>
  <si>
    <t xml:space="preserve">   102,21</t>
  </si>
  <si>
    <t>ST 70.20.0300 (/)</t>
  </si>
  <si>
    <t>Tinta esmalte sintético para silk-screen, na cor preta, lata de 900ml.  Fornecimento.</t>
  </si>
  <si>
    <t xml:space="preserve">   101,87</t>
  </si>
  <si>
    <t>ST 70.20.0350 (/)</t>
  </si>
  <si>
    <t>Tinta esmalte sintético para silk-screen, na cor amarela, lata de 900ml.  Fornecimento.</t>
  </si>
  <si>
    <t>ST 70.20.0400 (/)</t>
  </si>
  <si>
    <t>Tinta esmalte sintético para silk-screen, na cor azul, lata de 900ml.  Fornecimento.</t>
  </si>
  <si>
    <t xml:space="preserve">   105,93</t>
  </si>
  <si>
    <t>ST 70.20.0450 (/)</t>
  </si>
  <si>
    <t>Tinta esmalte sintético para silk-screen, na cor vermelha, lata de 900ml.  Fornecimento.</t>
  </si>
  <si>
    <t xml:space="preserve">   144,94</t>
  </si>
  <si>
    <t>ST 70.25 Elementos de Fixação</t>
  </si>
  <si>
    <t>ST 70.25.0050 (/)</t>
  </si>
  <si>
    <t>Fita de aço galvanizado, com 19mm de largura e 0,50mm de espessura, conforme especificação da CET-RIO.  Fornecimento.</t>
  </si>
  <si>
    <t xml:space="preserve">    11,36</t>
  </si>
  <si>
    <t>ST 70.25.0100 (/)</t>
  </si>
  <si>
    <t>Selo de aço galvanizado, para fixação de fitas de (19x0,50)mm, conforme especificação da CET-RIO.  Fornecimento.</t>
  </si>
  <si>
    <t xml:space="preserve">     0,43</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</si>
  <si>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</si>
  <si>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</si>
  <si>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 xml:space="preserve">   343,50</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</si>
  <si>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</si>
  <si>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</si>
  <si>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 xml:space="preserve">   401,00</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</si>
  <si>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</si>
  <si>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</si>
  <si>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</si>
  <si>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</si>
  <si>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75.05.0010 (/)</t>
  </si>
  <si>
    <t>Aplicação manual de termoplástico pré-formado, autocolante, refletivo e termossensível, com espessura de 2,00mm, conforme ABNT NBR 16039 (faixas de pedestres, setas, símbolos e dizeres). Fornecimento e aplicação.</t>
  </si>
  <si>
    <t xml:space="preserve">   264,00</t>
  </si>
  <si>
    <t>ST 75.05.0025 (/)</t>
  </si>
  <si>
    <t>Sinalização horizontal com plástico a frio bi componente, conforme ABNT NBR 15870, Tipo III ou IV aplicada por extrusão, à base de resina metacrílica reativa, espessura de 1,5mm a 3,0mm, aplicado de forma manual. Fornecimento e aplicação.</t>
  </si>
  <si>
    <t xml:space="preserve">   224,00</t>
  </si>
  <si>
    <t>ST 75.05.0026 (/)</t>
  </si>
  <si>
    <t>Sinalização horizontal com plástico a frio tricomponente, conforme ABNT NBR 15870, Tipo I à base de resina metacrílica reativa, na cor vermelha, espessura de 0,3mm a 1,2mm, aplicado por aspersão. Fornecimento e aplicação.</t>
  </si>
  <si>
    <t xml:space="preserve">    96,00</t>
  </si>
  <si>
    <t>ST 75.05.0050 (A)</t>
  </si>
  <si>
    <t>Sinalização horizontal com resina acrílica, em projetos até 60m2, conforme especificações da CET-RIO.</t>
  </si>
  <si>
    <t>ST 75.05.0075 (/)</t>
  </si>
  <si>
    <t>Sinalização horizontal com termoplástico alto relevo, para pintura de eixo, bordos e faixas, no sistema tacos, com 4cm de largura e na espessura de 7,0mm, cadência de 17 a 20cm conforme NBR 16184 e NBR 13159 da ABNT. Fornecimento e aplicação.</t>
  </si>
  <si>
    <t xml:space="preserve">   180,00</t>
  </si>
  <si>
    <t>ST 75.05.0100 (A)</t>
  </si>
  <si>
    <t>Sinalização horizontal com resina acrílica, em projetos de 60m2 até 160m2, conforme especificações da CET-RIO.</t>
  </si>
  <si>
    <t xml:space="preserve">    47,06</t>
  </si>
  <si>
    <t>ST 75.05.0150 (A)</t>
  </si>
  <si>
    <t>Sinalização horizontal com resina acrílica, em projetos acima de 160m2, conforme especificações da CET-RIO.</t>
  </si>
  <si>
    <t xml:space="preserve">    40,37</t>
  </si>
  <si>
    <t>ST 75.05.0200 (A)</t>
  </si>
  <si>
    <t>Sinalização horizontal com massa termoplástica, aplicada por aspersão, conforme especificação CET-RIO, em projetos até 100m2.</t>
  </si>
  <si>
    <t xml:space="preserve">    98,74</t>
  </si>
  <si>
    <t>ST 75.05.0250 (A)</t>
  </si>
  <si>
    <t>Sinalização horizontal com massa termoplástica, aplicada por aspersão, conforme especificação CET-RIO, em projetos entre 100m2 e 400m2.</t>
  </si>
  <si>
    <t xml:space="preserve">    62,74</t>
  </si>
  <si>
    <t>ST 75.05.0300 (A)</t>
  </si>
  <si>
    <t>Sinalização horizontal com massa termoplástica, aplicada por aspersão, conforme especificação CET-RIO, em projetos acima de 400m2.</t>
  </si>
  <si>
    <t xml:space="preserve">    47,39</t>
  </si>
  <si>
    <t>ST 75.05.0350 (A)</t>
  </si>
  <si>
    <t>Sinalização horizontal com massa termoplástica, aplicada por extrusão, em projetos até 60m2, conforme especificações da CET-RIO.</t>
  </si>
  <si>
    <t xml:space="preserve">   175,76</t>
  </si>
  <si>
    <t>ST 75.05.0400 (A)</t>
  </si>
  <si>
    <t>Sinalização horizontal com massa termoplástica, aplicada por extrusão, em projetos entre 60m2 e 150m2, conforme especificações da CET-RIO.</t>
  </si>
  <si>
    <t xml:space="preserve">   119,15</t>
  </si>
  <si>
    <t>ST 75.05.0450 (A)</t>
  </si>
  <si>
    <t>Sinalização horizontal com massa termoplástica, aplicada por extrusão, em projetos acima de 150m2, conforme especificações da CET-RIO.</t>
  </si>
  <si>
    <t xml:space="preserve">    99,45</t>
  </si>
  <si>
    <t>ST 75.05.0500 (/)</t>
  </si>
  <si>
    <t>Retirada de massa termoplástica.</t>
  </si>
  <si>
    <t xml:space="preserve">    91,76</t>
  </si>
  <si>
    <t>ST 75.05.0550 (/)</t>
  </si>
  <si>
    <t>Retirada de pintura a base de resina acrílica.</t>
  </si>
  <si>
    <t xml:space="preserve">    10,58</t>
  </si>
  <si>
    <t>ST 75.05.0600 (/)</t>
  </si>
  <si>
    <t>Aplicação de selante asfáltico à base de acrílicas para pavimentos de concreto, usado como imprimador para material termoplástico, inclusive fornecimento dos materiais necessários conforme especificação CET-RIO.</t>
  </si>
  <si>
    <t xml:space="preserve">    32,49</t>
  </si>
  <si>
    <t>ST 75.05.0650 (/)</t>
  </si>
  <si>
    <t>Tacha, instalação, conforme especificação CET-RIO.</t>
  </si>
  <si>
    <t xml:space="preserve">     5,07</t>
  </si>
  <si>
    <t>ST 75.05.0700 (/)</t>
  </si>
  <si>
    <t>Tachão, instalação, conforme especificação CET-RIO.</t>
  </si>
  <si>
    <t xml:space="preserve">     9,32</t>
  </si>
  <si>
    <t>ST 75.05.0750 (/)</t>
  </si>
  <si>
    <t>Instalação de segregador, conforme especificação CET-RIO.</t>
  </si>
  <si>
    <t xml:space="preserve">    17,49</t>
  </si>
  <si>
    <t>ST 75.10 Fornecimento de Materiais para Sinalização Horizontal</t>
  </si>
  <si>
    <t>ST 75.10.0151 (/)</t>
  </si>
  <si>
    <t>Tacha monodirecional, conforme especificação CET-RIO.  Fornecimento.</t>
  </si>
  <si>
    <t xml:space="preserve">    15,00</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</si>
  <si>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</si>
  <si>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</si>
  <si>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</si>
  <si>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</si>
  <si>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</si>
  <si>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</si>
  <si>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 xml:space="preserve">    46,00</t>
  </si>
  <si>
    <t>ST 75.10.0450 (/)</t>
  </si>
  <si>
    <t>Segregador, conforme especificação CET-RIO.  Fornecimento.</t>
  </si>
  <si>
    <t xml:space="preserve">   115,74</t>
  </si>
  <si>
    <t>ST 75.15 Laminado Elastoplástico</t>
  </si>
  <si>
    <t>ST 75.15.0050 (/)</t>
  </si>
  <si>
    <t>Símbolos em laminado elastoplástico, com 1,5mm de espessura e com medidas diversas, em cores, com micro-esferas de vidro.  Em projetos que utilizem entre 150 e 500m2 do material.  Fornecimento e aplicação.</t>
  </si>
  <si>
    <t xml:space="preserve">   370,85</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</si>
  <si>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</si>
  <si>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</si>
  <si>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</si>
  <si>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</si>
  <si>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</si>
  <si>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</si>
  <si>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</si>
  <si>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</si>
  <si>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</si>
  <si>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</si>
  <si>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</si>
  <si>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</si>
  <si>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</si>
  <si>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</si>
  <si>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</si>
  <si>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</si>
  <si>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</si>
  <si>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</si>
  <si>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</si>
  <si>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</si>
  <si>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</si>
  <si>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</si>
  <si>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</si>
  <si>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</si>
  <si>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</si>
  <si>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</si>
  <si>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 xml:space="preserve">  3381,50</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</si>
  <si>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</si>
  <si>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</si>
  <si>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 xml:space="preserve">  3884,83</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</si>
  <si>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</si>
  <si>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</si>
  <si>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 xml:space="preserve">  1163,47</t>
  </si>
  <si>
    <t>ST 85 Diversos</t>
  </si>
  <si>
    <t>ST 85.05 Equipamentos e Materiais para Operações de Tráfego</t>
  </si>
  <si>
    <t>ST 85.05.0050 (/)</t>
  </si>
  <si>
    <t>Cone de sinalização, altura de 750mm, conforme especificação da CET-RIO.  Fornecimento.</t>
  </si>
  <si>
    <t xml:space="preserve">    90,54</t>
  </si>
  <si>
    <t>ST 85.05.0100 (/)</t>
  </si>
  <si>
    <t>Cone de sinalização, refletivo, flexível, altura de 900mm, conforme especificação da CET-RIO.  Fornecimento.</t>
  </si>
  <si>
    <t xml:space="preserve">   167,30</t>
  </si>
  <si>
    <t>ST 85.05.0150 (/)</t>
  </si>
  <si>
    <t>Locação mensal de rádio transmissor-receptor.</t>
  </si>
  <si>
    <t>TC 05 Transportes</t>
  </si>
  <si>
    <t>TC 05.05 Transportes</t>
  </si>
  <si>
    <t>TC 05.05.0001 (/)</t>
  </si>
  <si>
    <t>Logística e suporte operacional, com movimentação de insumos, ferramentas, artefatos, etc, para obras com múltiplas frentes e área inferior a 2 ha, limitando-se o valor deste item a 8% do valor total dos itens deste orçamento.</t>
  </si>
  <si>
    <t xml:space="preserve"> 26397,47</t>
  </si>
  <si>
    <t>TC 05.05.0005 (/)</t>
  </si>
  <si>
    <t>Logística e suporte operacional, com movimentação de insumos, ferramentas, artefatos, etc, para obras com múltiplas frentes e área entre 2 ha e 6 ha, limitando-se o valor deste item a 8% do valor total dos itens deste orçamento.</t>
  </si>
  <si>
    <t xml:space="preserve"> 34971,47</t>
  </si>
  <si>
    <t>TC 05.05.0010 (/)</t>
  </si>
  <si>
    <t>Logística e suporte operacional, com movimentação de insumos, ferramentas, artefatos, etc, para obras com múltiplas frentes e área superior a 6 ha, limitando-se o valor deste item a 8% do valor total dos itens deste orçamento.</t>
  </si>
  <si>
    <t xml:space="preserve"> 42175,74</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</si>
  <si>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</si>
  <si>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</si>
  <si>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</si>
  <si>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</si>
  <si>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 xml:space="preserve">     1,43</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</si>
  <si>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</si>
  <si>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</si>
  <si>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 xml:space="preserve">     1,14</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</si>
  <si>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</si>
  <si>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</si>
  <si>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 xml:space="preserve">     2,41</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</si>
  <si>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</si>
  <si>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</si>
  <si>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 xml:space="preserve">     1,80</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</si>
  <si>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</si>
  <si>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</si>
  <si>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 xml:space="preserve">     1,44</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</si>
  <si>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</si>
  <si>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</si>
  <si>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 xml:space="preserve">     2,28</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</si>
  <si>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</si>
  <si>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</si>
  <si>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 xml:space="preserve">     1,52</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</si>
  <si>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</si>
  <si>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</si>
  <si>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</si>
  <si>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</si>
  <si>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 xml:space="preserve">     0,91</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</si>
  <si>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</si>
  <si>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</si>
  <si>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</si>
  <si>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</si>
  <si>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 xml:space="preserve">     1,18</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</si>
  <si>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</si>
  <si>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</si>
  <si>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</si>
  <si>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</si>
  <si>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</si>
  <si>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</si>
  <si>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 xml:space="preserve">     1,63</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</si>
  <si>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</si>
  <si>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</si>
  <si>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 xml:space="preserve">     1,08</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</si>
  <si>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</si>
  <si>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</si>
  <si>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</si>
  <si>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</si>
  <si>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</si>
  <si>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</si>
  <si>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 xml:space="preserve"> 14482,98</t>
  </si>
  <si>
    <t>TC 05.05.0850 (/)</t>
  </si>
  <si>
    <t>Transporte até 30Km, montagem e desmontagem de bate estacas com martelo de 2,5t/3t, inclusive horas improdutivas da equipe e do equipamento na ida/volta, na montagem e desmontagem.</t>
  </si>
  <si>
    <t xml:space="preserve"> 20015,85</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</si>
  <si>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</si>
  <si>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</si>
  <si>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 xml:space="preserve">     9,91</t>
  </si>
  <si>
    <t>TC 05.10 Transporte Horizontal Manual</t>
  </si>
  <si>
    <t>TC 05.10.0050 (/)</t>
  </si>
  <si>
    <t>Transporte horizontal de material à granel em carrinho de mão, inclusive carga a pá.</t>
  </si>
  <si>
    <t>t.dam</t>
  </si>
  <si>
    <t xml:space="preserve">     5,18</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</si>
  <si>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</si>
  <si>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</si>
  <si>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</si>
  <si>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</si>
  <si>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</si>
  <si>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</si>
  <si>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</si>
  <si>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</si>
  <si>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</si>
  <si>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 xml:space="preserve">  1433,00</t>
  </si>
  <si>
    <t>TC 05.15.0100 (/)</t>
  </si>
  <si>
    <t>Retirada de entulho de obra em caçamba de aço com 5m³ de capacidade, inclusive carregamento do container, transporte e descarga, exclusive  tarifa de disposição final.</t>
  </si>
  <si>
    <t xml:space="preserve">    79,35</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</si>
  <si>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</si>
  <si>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</si>
  <si>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</si>
  <si>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</si>
  <si>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 xml:space="preserve">    79,63</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</si>
  <si>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</si>
  <si>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</si>
  <si>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</si>
  <si>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</si>
  <si>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</si>
  <si>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</si>
  <si>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 xml:space="preserve">    21,23</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</si>
  <si>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</si>
  <si>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</si>
  <si>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 xml:space="preserve">    24,30</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</si>
  <si>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</si>
  <si>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</si>
  <si>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</si>
  <si>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</si>
  <si>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</si>
  <si>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</si>
  <si>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 xml:space="preserve">    63,82</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</si>
  <si>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</si>
  <si>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</si>
  <si>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 xml:space="preserve">    82,00</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</si>
  <si>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</si>
  <si>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</si>
  <si>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 xml:space="preserve">    91,01</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</si>
  <si>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</si>
  <si>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</si>
  <si>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 xml:space="preserve">   103,69</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</si>
  <si>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</si>
  <si>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</si>
  <si>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 xml:space="preserve">   173,66</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</si>
  <si>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</si>
  <si>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</si>
  <si>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 xml:space="preserve">   197,86</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</si>
  <si>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</si>
  <si>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</si>
  <si>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 xml:space="preserve">    15,78</t>
  </si>
  <si>
    <t>...3</t>
  </si>
  <si>
    <t>AD 04 Ensaios e Sondagens</t>
  </si>
  <si>
    <t>AD 04.05 Ensaios e Pesquisas em Solo</t>
  </si>
  <si>
    <t>Análise granulométrica sem sedimentação.(desonerado)</t>
  </si>
  <si>
    <t xml:space="preserve">   223,09</t>
  </si>
  <si>
    <t>Análise granulométrica completa, em amostra de solo, de acordo com a NBR7181 e NBR6457, compreendendo as fases de peneiramento e sedimentação, quando constatada a presença de partículas finas em sua composição.(desonerado)</t>
  </si>
  <si>
    <t xml:space="preserve">   352,12</t>
  </si>
  <si>
    <t>Ensaio de adensamento endométrico em amostra de solo, envolvendo, no mínimo, 10 estágios de carga, inclusive um laço de descarregamento e recarregamento, de acordo com as recomendações estabelecidas na NBR12007.(desonerado)</t>
  </si>
  <si>
    <t xml:space="preserve">  1665,35</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</si>
  <si>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tensão.(desonerado)</t>
  </si>
  <si>
    <t xml:space="preserve">  1523,05</t>
  </si>
  <si>
    <t>Ensaio de laboratório, para determinação da Densidade Real dos grãos de amostra de solo, de acordo com as recomendações de preparo descritas na NBR6457.(desonerado)</t>
  </si>
  <si>
    <t xml:space="preserve">   185,71</t>
  </si>
  <si>
    <t>Ensaio para determinação, em laboratório, do Limite de Liquidez de amostra de solo fino, de acordo com as recomendações da NBR7180 e da NBR6457.(desonerado)</t>
  </si>
  <si>
    <t xml:space="preserve">   135,06</t>
  </si>
  <si>
    <t>Ensaio para determinação, em laboratório, do Limite de Plasticidade de amostra de solo fino, de acordo com as recomendações da NBR7180 e da NBR6457.(desonerado)</t>
  </si>
  <si>
    <t>Ensaio para determinação de massa específica aparente "in situ" (DPTM-92/64).(desonerado)</t>
  </si>
  <si>
    <t xml:space="preserve">    74,77</t>
  </si>
  <si>
    <t>Ensaio para determinação, em laboratório, do Peso Específico Aparente de amostra de solo, de acordo com as recomendações da NBR6457.(desonerado)</t>
  </si>
  <si>
    <t>Ensaio para determinação do Índice de Suporte Califórnia (CBR) - 3 pontos - obtido com energia Proctor Normal, através de, no mínimo, 5 corpos de prova, conforme recomendações da NBR9895.(desonerado)</t>
  </si>
  <si>
    <t xml:space="preserve">  1355,43</t>
  </si>
  <si>
    <t>Ensaio para determinação, no campo, da umidade aparente do solo, através do Método "speedy".(desonerado)</t>
  </si>
  <si>
    <t xml:space="preserve">    47,03</t>
  </si>
  <si>
    <t>Ensaio para determinação da umidade natural de amostras de solo, em laboratório.(desonerado)</t>
  </si>
  <si>
    <t xml:space="preserve">    69,94</t>
  </si>
  <si>
    <t>Extração e acondicionamento de amostra indeformada de solo, com pistão estacionário de 100mm e de acordo com as recomendações estabelecidas na NBR9820.(desonerado)</t>
  </si>
  <si>
    <t>Instalação de medidor de nível de água, inclusive transporte da equipe.(desonerado)</t>
  </si>
  <si>
    <t xml:space="preserve">   230,24</t>
  </si>
  <si>
    <t>Sondagem manual com pá e picareta, por metro linear ou fração.(desonerado)</t>
  </si>
  <si>
    <t>Sondagem manual com trado e cavadeira, por metro linear ou fração.(desonerado)</t>
  </si>
  <si>
    <t xml:space="preserve">   157,97</t>
  </si>
  <si>
    <t>Sondagem de reconhecimento, a trado manual, com diâmetro de 100mm.(desonerado)</t>
  </si>
  <si>
    <t>AD 04.10 Sondagem Rotativa com Coroa de Wídia</t>
  </si>
  <si>
    <t>Sondagem rotativa vertical, em rocha alterada, com coroa de Wídia ou similar, diâmetro B (60mm), inclusive deslocamento e posicionamento em cada furo.(desonerado)</t>
  </si>
  <si>
    <t xml:space="preserve">   348,26</t>
  </si>
  <si>
    <t>Sondagem rotativa vertical, em rocha alterada, com coroa de Wídia ou similar, diâmetro N (75mm), inclusive deslocamento e posicionamento em cada furo.(desonerado)</t>
  </si>
  <si>
    <t xml:space="preserve">   406,42</t>
  </si>
  <si>
    <t>Sondagem rotativa vertical, em solo, com coroa de  Wídia ou similar, diâmetro B (60mm), inclusive deslocamento e posicionamento em cada furo.(desonerado)</t>
  </si>
  <si>
    <t xml:space="preserve">   198,63</t>
  </si>
  <si>
    <t>Sondagem rotativa vertical, em solo, com coroa de  Wídia ou similar, diâmetro N (75mm), inclusive deslocamento e posicionamento em cada furo.(desonerado)</t>
  </si>
  <si>
    <t xml:space="preserve">   214,52</t>
  </si>
  <si>
    <t>AD 04.15 Sondagem Rotativa com Coroa de Diamente</t>
  </si>
  <si>
    <t>Sondagem rotativa com Coroa de diamante, em rocha sã, diâmetro HW, inclinada (qualquer inclinação diferente da vertical), inclusive deslocamento dentro do canteiro e instalação da sonda no furo.(desonerado)</t>
  </si>
  <si>
    <t xml:space="preserve">  1299,07</t>
  </si>
  <si>
    <t>Sondagem rotativa com Coroa de diamante, em rocha sã, diâmetro NW, inclinada (qualquer inclinação diferente da vertical), inclusive deslocamento dentro do canteiro e instalação da sonda no furo.(desonerado)</t>
  </si>
  <si>
    <t xml:space="preserve">  1004,93</t>
  </si>
  <si>
    <t>Sondagem rotativa vertical, em rocha alterada, com coroa de diamante, diâmetro B (60mm), inclusive deslocamento e posicionamento em cada furo.(desonerado)</t>
  </si>
  <si>
    <t xml:space="preserve">   812,17</t>
  </si>
  <si>
    <t>Sondagem rotativa vertical, em rocha alterada, com coroa de diamante, diâmetro H (99mm),  inclusive deslocamento e posicionamento em cada furo.(desonerado)</t>
  </si>
  <si>
    <t xml:space="preserve">   987,79</t>
  </si>
  <si>
    <t>Sondagem rotativa vertical, em rocha sã, com coroa de diamante, diâmetro B (60mm), inclusive deslocamento e posicionamento em cada furo.(desonerado)</t>
  </si>
  <si>
    <t xml:space="preserve">   844,72</t>
  </si>
  <si>
    <t>Sondagem rotativa vertical, em rocha sã, com coroa de diamante, diâmetro N (75mm), inclusive deslocamento e posicionamento em cada furo.(desonerado)</t>
  </si>
  <si>
    <t xml:space="preserve">   879,40</t>
  </si>
  <si>
    <t>Sondagem rotativa vertical, em rocha sã, com coroa de diamante, diâmetro H (99mm), inclusive deslocamento e posicionamento em cada furo.(desonerado)</t>
  </si>
  <si>
    <t xml:space="preserve">  1139,76</t>
  </si>
  <si>
    <t>AD 04.20 Sondagem à Percurssão</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</si>
  <si>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desmobilização.(desonerado)</t>
  </si>
  <si>
    <t>AD 09 Locação e Marcação de Obra</t>
  </si>
  <si>
    <t>AD 09.05 Marcação de Obra sem Instrumento de Topografia</t>
  </si>
  <si>
    <t>Marcação de obra, sem instrumento topográfico, considerada a projeção horizontal da área envolvente.(desonerado)</t>
  </si>
  <si>
    <t xml:space="preserve">     3,67</t>
  </si>
  <si>
    <t>AD 09.10 Marcação de Obra com Instrumento de Topografia</t>
  </si>
  <si>
    <t>Locação de obra com aparelho topográfico, sobre cerca de marcação, inclusive construção desta e sua pré-locação e o fornecimento do material e tendo, por medição, o perímetro a construir.(desonerado)</t>
  </si>
  <si>
    <t xml:space="preserve">    25,83</t>
  </si>
  <si>
    <t>AD 14 Mobilização e Desmobilização</t>
  </si>
  <si>
    <t>AD 14.05 Mobilização e Desmobilização de Equipamentos e Amostras de Sondagem</t>
  </si>
  <si>
    <t>Deslocamento, entre furos, de equipamento de sondagem a percurssão, incluindo desmontagem e remontagem.(desonerado)</t>
  </si>
  <si>
    <t xml:space="preserve">   354,52</t>
  </si>
  <si>
    <t>AD 14.10 Mobilização e Desmobilização de Equipamentos e Cargas de Grande Porte</t>
  </si>
  <si>
    <t>Carga e descarga de equipamentos pesados em carretas, exclusive o custo horário do equipamento, durante a operação.(desonerado)</t>
  </si>
  <si>
    <t xml:space="preserve">    46,21</t>
  </si>
  <si>
    <t>Transporte de andaime suspenso, tipo leve, para pintura, inclusive ida e volta do caminhão, carga e descarga (considerar o mínimo de 40unxKm, para cálculo deste transporte).(desonerado)</t>
  </si>
  <si>
    <t xml:space="preserve">     2,61</t>
  </si>
  <si>
    <t>Transporte de andaime suspenso, tipo pesado, para revestimento, inclusive ida e volta do caminhão, carga e descarga (considerar o mínimo de 200unxKm, para cálculo deste transporte).(desonerado)</t>
  </si>
  <si>
    <t>Transporte de andaime tubular, considerando-se a área de projeção vertical do andaime, inclusive ida e volta do caminhão, carga e descarga (considerar o mínimo de 315m2xKm, para cálculo deste transporte).(desonerado)</t>
  </si>
  <si>
    <t xml:space="preserve">     0,21</t>
  </si>
  <si>
    <t>Transporte de elevador de obras constituído por cabine aberta, com plataforma, guinchos e cabos de 16m de altura.(desonerado)</t>
  </si>
  <si>
    <t xml:space="preserve">   176,91</t>
  </si>
  <si>
    <t>Transporte de equipamentos pesados em carretas, exclusive a carga e descarga e  o custo horário dos equipamentos transportados.(desonerado)</t>
  </si>
  <si>
    <t>Transporte marítimo de carga de qualquer natureza, exclusive despesas de carga e descarga, no trajeto da Ilha do Governador até a Ilha de Paquetá ou vice-versa, em embarcação apropriada (considerar apenas a viagem com a carga).(desonerado)</t>
  </si>
  <si>
    <t>AD 14.12 Mobilização e Desmobilização de Equipes para Ensaios Tecnológicos</t>
  </si>
  <si>
    <t>Mobilização e desmobilização de equipe de ensaios tecnológicos, considerando o transporte até 50 km. (desonerado)</t>
  </si>
  <si>
    <t xml:space="preserve">  2069,35</t>
  </si>
  <si>
    <t>AD 14.15 Equipamentos para Transporte</t>
  </si>
  <si>
    <t>Caminhoneta de serviço, com cabine e caçamba, com  motor bicombustível, cabine simples, com ar condicionado e direção hidráulica, capacidade de carga mínima de 650Kg, tração 4 x 2, com motorista, material de operação e material de manutenção.  Custo horário produtivo.(desonerado)</t>
  </si>
  <si>
    <t xml:space="preserve">    76,22</t>
  </si>
  <si>
    <t>Caminhoneta de serviço, com cabine e caçamba, com  motor bicombustível, cabine simples, com ar condicionado e direção hidráulica, capacidade de carga mínima de 650Kg, tração 4 x 2, com motorista e material de operação.  Custo horário improdutivo (motor funcionando).(desonerado)</t>
  </si>
  <si>
    <t xml:space="preserve">    44,67</t>
  </si>
  <si>
    <t>Caminhoneta de serviço, com cabine e caçamba, com  motor bicombustível, cabine simples, com ar condicionado e direção hidráulica, capacidade de carga mínima de 650Kg, tração 4 x 2, com motorista.  Custo horário improdutivo (motor desligado).(desonerado)</t>
  </si>
  <si>
    <t xml:space="preserve">    18,82</t>
  </si>
  <si>
    <t>Caminhoneta de servico, capacidade mínima para 13 passageiros ou 1650Kg, com motorista, material de operacao e material de manutencao, com as seguintes especificacoes minimas: motor a gasolina de 123CV, modelo básico. Custo horario diurno (entre 05:00h e 22:00h).(desonerado)</t>
  </si>
  <si>
    <t xml:space="preserve">    50,39</t>
  </si>
  <si>
    <t>Caminhoneta de Servico, capacidade de 13 passageiros ou 1650Kg, com motorista, material de operacao e material de manutencao, com as seguintes especificacoes minimas: motor a gasolina de 123CV, modelo básico. Custo horario produtivo.(desonerado)</t>
  </si>
  <si>
    <t xml:space="preserve">    86,84</t>
  </si>
  <si>
    <t xml:space="preserve">    61,99</t>
  </si>
  <si>
    <t>Caminhoneta de Servico, capacidade de 13 passageiros ou 1650Kg, com motorista, com as seguintes especificacoes minimas: motor a gasolina de 123CV. Custo horario improdutivo (motor desligado).(desonerado)</t>
  </si>
  <si>
    <t>Caminhoneta de Serviço, capacidade de 7 passageiros ou 600 Kg, com motorista, material de operacao e material de manutencao, com as seguintes especificacoes minimas: a gasolina de 83CV, autonomia de 3000 Km/mês. Custo mensal.(desonerado)</t>
  </si>
  <si>
    <t xml:space="preserve">  5540,03</t>
  </si>
  <si>
    <t>Caminhoneta de Servico (kilometragem adicional), capacidade para 13 passageiros ou 1650 Kg, com motorista, material de operacao e material de manutencao, com as seguintes especificacoes minimas: motor a gasolina de 123CV.  Custo do quilometro adicional.(desonerado)</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</si>
  <si>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produtivo.(desonerado)</t>
  </si>
  <si>
    <t xml:space="preserve">   533,45</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</si>
  <si>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funcionando).(desonerado)</t>
  </si>
  <si>
    <t xml:space="preserve">   240,22</t>
  </si>
  <si>
    <t>Carreta para transporte pesado, com capacidade de carga útil de 60/80t, com motorista operador, com as seguintes especificações mínimas: motor diesel de 330CV, chassis extensível até 21m e semi-reboque de 4 eixos.  Custo horário improdutivo (motor desligado).(desonerado)</t>
  </si>
  <si>
    <t xml:space="preserve">   197,07</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</si>
  <si>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produtivo.(desonerado)</t>
  </si>
  <si>
    <t xml:space="preserve">   356,57</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</si>
  <si>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funcionando).(desonerado)</t>
  </si>
  <si>
    <t xml:space="preserve">   181,37</t>
  </si>
  <si>
    <t>Carreta para transporte pesado, com capacidade de carga útil de 30t, com motorista, com as seguintes especificações mínimas: motor diesel de 330CV, chassis extensível até 21m e semi-reboque de 3 eixos.  Custo horário improdutivo (motor desligado).(desonerado)</t>
  </si>
  <si>
    <t xml:space="preserve">    93,77</t>
  </si>
  <si>
    <t>Veículo de serviço, motor 1.0, com ar condicionado, direção hidráulica, rádio, inclusive combustível, seguro, lubrificação, manutenção, licenciamento, quilometragem livre, sem motorista.  Custo mensal.(desonerado)</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</si>
  <si>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mensal.(desonerado)</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</si>
  <si>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mensal.(desonerado)</t>
  </si>
  <si>
    <t>AD 19 Instalações Provisórias de Obra</t>
  </si>
  <si>
    <t>AD 19.05 Tapumes e Barracões</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</si>
  <si>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provisórias.(desonerado)</t>
  </si>
  <si>
    <t xml:space="preserve">   617,35</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</si>
  <si>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sanitários.(desonerado)</t>
  </si>
  <si>
    <t xml:space="preserve">   541,52</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</si>
  <si>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</si>
  <si>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 xml:space="preserve">  5591,12</t>
  </si>
  <si>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</si>
  <si>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 xml:space="preserve">  3501,99</t>
  </si>
  <si>
    <t>Tapume de vedação ou proteção, executado com chapas de compensado, tipo chapa resinada ou similar, com 6mm de espessura, exclusive pintura.(desonerado)</t>
  </si>
  <si>
    <t xml:space="preserve">    65,65</t>
  </si>
  <si>
    <t>Tapume de vedação ou proteção, executado com chapas de compensado, tipo chapa resinada ou similar, com 6mm de espessura, com utilização 2 vezes, exclusive pintura.(desonerado)</t>
  </si>
  <si>
    <t xml:space="preserve">    48,51</t>
  </si>
  <si>
    <t>Tapume de vedação ou proteção, executado com tábuas de madeira serrada, sendo o aproveitamento da madeira 2 vezes, exclusive pintura.(desonerado)</t>
  </si>
  <si>
    <t xml:space="preserve">    57,35</t>
  </si>
  <si>
    <t>Tapume de vedação ou proteção, executado com telhas trapezoidais de aço galvanizado (esp.: 0,50mm), inclusive duas demãos de pintura esmalte sintético, na face externa, considerando a utilização das telhas 4 vezes e da moldura em perna de 3"x3", duas vezes.(desonerado)</t>
  </si>
  <si>
    <t xml:space="preserve">    45,86</t>
  </si>
  <si>
    <t>Aluguel de banheiro quimico, incluindo transporte de ida e volta, manutenção e higienização 3 vezes por semana. Modelo Luxo, dimensções 2,31 x 1,15 x 1,15m.(desonerado)</t>
  </si>
  <si>
    <t>AD 19.10 Galpões</t>
  </si>
  <si>
    <t>Galpão de canteiro de obras, para oficina e/ou depósito, inclusive o madeiramento, a cobertura de telha ondulada de fibrocimento, sem amianto, de 6mm de espessura, preparo do terreno e piso cimentado.(desonerado)</t>
  </si>
  <si>
    <t xml:space="preserve">   300,46</t>
  </si>
  <si>
    <t>AD 19.15 Container</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</si>
  <si>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</si>
  <si>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</si>
  <si>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mensal.(desonerado)</t>
  </si>
  <si>
    <t>AD 19.20 Ligações Provisórias</t>
  </si>
  <si>
    <t>Instalação e ligação provisórias de alimentação de energia elétrica, em baixa tensão (BT), para canteiro de obras, exclusive o fornecimento do medidor.(desonerado)</t>
  </si>
  <si>
    <t xml:space="preserve">  2006,53</t>
  </si>
  <si>
    <t>Instalação e ligação provisória de obra de água e esgoto a rede pública.(desonerado)</t>
  </si>
  <si>
    <t xml:space="preserve">  1607,79</t>
  </si>
  <si>
    <t>AD 19.25 Sinalização de Obras Públicas</t>
  </si>
  <si>
    <t>Barragem de bloqueio, de obra na via pública, de acordo com a Deliberação OCOR 01/2001 de 17/10/2001, compreendendo o fornecimento, pintura dos suportes de madeira e reaproveitamento do conjunto 40 vezes.(desonerado)</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</si>
  <si>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obras.(desonerado)</t>
  </si>
  <si>
    <t xml:space="preserve">    61,73</t>
  </si>
  <si>
    <t>Barragem de bloqueio, de obra na via pública, de acordo com a Deliberação OCOR 01/2001 de 17/10/2001, compreendendo a colocação e retirada uma vez.(desonerado)</t>
  </si>
  <si>
    <t xml:space="preserve">    11,58</t>
  </si>
  <si>
    <t>Demarcação provisória de pavimento, por pintura, em cor amarela.  Medido por área efetivamente pintada.(desonerado)</t>
  </si>
  <si>
    <t xml:space="preserve">    10,42</t>
  </si>
  <si>
    <t>Placa de sinalização para obra na via pública, com 0,60m de largura por 1m de altura, com avisos em letras pintadas, compreendendo o fornecimento e pintura, inclusive da estrutura e suporte em madeira serrada e base de concreto.(desonerado)</t>
  </si>
  <si>
    <t xml:space="preserve">   128,38</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</si>
  <si>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Fornecimento.(desonerado)</t>
  </si>
  <si>
    <t>Placa de sinalização para obra na via pública, compreendendo exclusivamente o serviço de colocação e retirada.(desonerado)</t>
  </si>
  <si>
    <t xml:space="preserve">     3,31</t>
  </si>
  <si>
    <t>Placa de identificação de obra pública, inclusive pintura, estrutura, suporte de madeira em peças de madeira serrada de (7,5 x 7,5)cm e transporte.  Fornecimento e colocação.(desonerado)</t>
  </si>
  <si>
    <t xml:space="preserve">   495,24</t>
  </si>
  <si>
    <t>Placa de identificação de obra pública, confeccionado em chapa de Pet 2,0mm, fundo, textos e símbolos em vinil auto adesivo e estrutura de requadro, suporte estruturado em peça de madeira serrada de (7,5 x 7,5)cm pintado, inclusive transporte. Fornecimento e colocação.(desonerado)</t>
  </si>
  <si>
    <t xml:space="preserve">   496,07</t>
  </si>
  <si>
    <t>Semáforo para sinalização de obra na via pública, compreendendo exclusivamente o serviço e retirada.(desonerado)</t>
  </si>
  <si>
    <t xml:space="preserve">    12,32</t>
  </si>
  <si>
    <t>Semaforo para sinalizaçao de obra na via publica, compreendendo o fornecimento do semaforo, do suporte de madeira e do material eletrico. Exclusive a colocacao e retirada.(desonerado)</t>
  </si>
  <si>
    <t xml:space="preserve">    63,23</t>
  </si>
  <si>
    <t>AD 24 Sinalização</t>
  </si>
  <si>
    <t>AD 24.05 Sinalização Preventiva</t>
  </si>
  <si>
    <t>Aluguel de balizador vagalume, equipado com pisca alerta e painéis de fita refletiva padrão Engenharia com altura de 1,32m, de acordo com o manual do DNSR e CET-RIO, incluindo manutenção, primeira colocação e retirada da obra.(desonerado)</t>
  </si>
  <si>
    <t>Aluguel de cavalete minicade, equipado com painéis refletivos de alta intensidade e um pisca alerta com célula foto-elétrica, alimentada por 2 baterias de 6V (dispensa o uso de gerador).(desonerado)</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</si>
  <si>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obra.(desonerado)</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</si>
  <si>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alerta.(desonerado)</t>
  </si>
  <si>
    <t>Aluguel de pisca alerta para adaptação em cones canalizadores e cavaletes.(desonerado)</t>
  </si>
  <si>
    <t>Aluguel de placas de sinalização de obras, refletivas, revestidas com película refletiva grau técnico.(desonerado)</t>
  </si>
  <si>
    <t>Rolo de tela plástica, nas dimensões de (50x1,20)m, na cor laranja, sendo utilizada 2 vezes.  Fornecimento.(desonerado)</t>
  </si>
  <si>
    <t>Proteção de canteiro de obra em áreas públicas, compreendendo tela plástica, estrutura de madeira a cada 3m de distância com base de concreto, utilização 2 vezes.(desonerado)</t>
  </si>
  <si>
    <t xml:space="preserve">    21,82</t>
  </si>
  <si>
    <t>AD 29 Relatórios</t>
  </si>
  <si>
    <t>AD 29.05 Relatórios</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</si>
  <si>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relatório.(desonerado)</t>
  </si>
  <si>
    <t xml:space="preserve">  1794,10</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</si>
  <si>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</si>
  <si>
    <t xml:space="preserve">  1587,17</t>
  </si>
  <si>
    <t>Relatório técnico cadastral de estruturas de drenagem em encostas, conforme modelo GEO-RIO.  Incluído vistoria em campo, desenhos digitais georreferenciados e cotados da estrutura e registro fotográfico.(desonerado)</t>
  </si>
  <si>
    <t xml:space="preserve">     6,79</t>
  </si>
  <si>
    <t>Relatório técnico cadastral de estruturas de contenção em encostas, conforme modelo GEO-RIO.  Incluído vistoria em campo, desenhos digitais georreferenciados e cotados da estrutura e registro fotográfico.(desonerado)</t>
  </si>
  <si>
    <t>AD 34 Ensaios Tecnológicos</t>
  </si>
  <si>
    <t>AD 34.05 Ensaios em Betumes e em Misturas Betuminosas</t>
  </si>
  <si>
    <t>Carga das partículas (PMB-565).(desonerado)</t>
  </si>
  <si>
    <t xml:space="preserve">   151,94</t>
  </si>
  <si>
    <t>Penetração à 25°C, 100g, 5s (MB-107).(desonerado)</t>
  </si>
  <si>
    <t xml:space="preserve">   130,24</t>
  </si>
  <si>
    <t xml:space="preserve">   108,53</t>
  </si>
  <si>
    <t>Viscosidade SSF a cada temperatura, para emulsão (PMB-581 a 512).(desonerado)</t>
  </si>
  <si>
    <t xml:space="preserve">   141,09</t>
  </si>
  <si>
    <t>AD 34.10 Ensaios com Cimento Portland</t>
  </si>
  <si>
    <t xml:space="preserve">  3352,40</t>
  </si>
  <si>
    <t>Ensaio químico completo de cimento.(desonerado)</t>
  </si>
  <si>
    <t xml:space="preserve">  1941,50</t>
  </si>
  <si>
    <t>AD 34.15 Ensaios em Concreto</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</si>
  <si>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formas.(desonerado)</t>
  </si>
  <si>
    <t xml:space="preserve">    35,66</t>
  </si>
  <si>
    <t>Ensaio de resistência à compressão de corpo de prova cilíndrico (15x30)cm, exclusive o transporte.(desonerado)</t>
  </si>
  <si>
    <t xml:space="preserve">    67,83</t>
  </si>
  <si>
    <t xml:space="preserve">    51,02</t>
  </si>
  <si>
    <t xml:space="preserve">    16,96</t>
  </si>
  <si>
    <t>AD 34.20 Ensaios em Mistura Asfáltica</t>
  </si>
  <si>
    <t>Análise granulométrica após extração do ligante.(desonerado)</t>
  </si>
  <si>
    <t xml:space="preserve">   379,86</t>
  </si>
  <si>
    <t>Determinação, com auxílio de sonda rotativa, da densidade de mistura compactada, por corpo de prova.(desonerado)</t>
  </si>
  <si>
    <t>Determinação da estabilidade e fluência Marshall (DPTM-43/64).(desonerado)</t>
  </si>
  <si>
    <t xml:space="preserve">   249,62</t>
  </si>
  <si>
    <t>Determinação do teor de betume (DBTM-53/63).(desonerado)</t>
  </si>
  <si>
    <t>Fadiga por compressão diametral.(desonerado)</t>
  </si>
  <si>
    <t xml:space="preserve">  4546,24</t>
  </si>
  <si>
    <t>Fadiga por flexão (vigota).(desonerado)</t>
  </si>
  <si>
    <t xml:space="preserve"> 10605,89</t>
  </si>
  <si>
    <t>Módulo resiliente por compressão diametral.(desonerado)</t>
  </si>
  <si>
    <t xml:space="preserve">   697,01</t>
  </si>
  <si>
    <t>Módulo resiliente por flexão (vigota).(desonerado)</t>
  </si>
  <si>
    <t xml:space="preserve">  1455,52</t>
  </si>
  <si>
    <t>Recuperação do ligante (Abson).(desonerado)</t>
  </si>
  <si>
    <t xml:space="preserve">   760,92</t>
  </si>
  <si>
    <t>AD 34.25 Ensaios em Solos e Rochas</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</si>
  <si>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orientada.(desonerado)</t>
  </si>
  <si>
    <t xml:space="preserve">  2443,15</t>
  </si>
  <si>
    <t>Ensaio para determinação de Módulo de Deformação, coeficiente de Poisson e resistência à compressão, em corpos de prova de rocha, nos diâmetros N até H, excluindo a preparação da amostra, por corpo de prova.(desonerado)</t>
  </si>
  <si>
    <t xml:space="preserve">   353,33</t>
  </si>
  <si>
    <t>Ensaio para determinação da resistência á compressão simples axial, em corpos de prova em rocha, com diâmetro entre N até H, excluindo a preparação da amostra.(desonerado)</t>
  </si>
  <si>
    <t xml:space="preserve">   217,18</t>
  </si>
  <si>
    <t>Ensaio de SPT, com amostrador padrão, durante sondagem rotativa mista, qualquer diâmetro, qualquer profundidade, por ensaio.(desonerado)</t>
  </si>
  <si>
    <t xml:space="preserve">   121,97</t>
  </si>
  <si>
    <t>Preparação de corpos de prova, em rocha, com serra diamantada, incluindo retificação de topo, base e geratriz, nos diâmetros de N até H, por corpo de prova.(desonerado)</t>
  </si>
  <si>
    <t>AD 34.30 Ensaios em Estruturas de Concreto Armado ou Protendido</t>
  </si>
  <si>
    <t>Avaliação da espessura de carbonatação, por ponto, em estruturas de concreto armado ou protendido, através de aspersão de solução de fenolftaleína, inclusive coleta da amostra.(desonerado)</t>
  </si>
  <si>
    <t>Determinação do índice de vazios, massa específica e capacidade de absorção do concreto, através de corpo de prova retirado em estruturas de concreto armado ou protendido, conforme NBR 9778, inclusive coleta da amostra.(desonerado)</t>
  </si>
  <si>
    <t>Determinação de teor de cloretos, por amostra, em estruturas de concreto armado ou protendido, conforme Norma da ACI-318/31-BR36, inclusive coleta da amostra.(desonerado)</t>
  </si>
  <si>
    <t>Determinação do teor de sulfatos, por amostra, em estruturas de concreto armado ou protendido, conforme boletim n° 25 do IPT, inclusive coleta da amostra.(desonerado)</t>
  </si>
  <si>
    <t>Extração de corpo de prova de concreto, diâmetro de 4", com corte, preparo e ensaios de compressão axial, para determinação da resistência do concreto em estruturas de concreto, armado ou protendido, conforme NBR-7680 e NBR-5739, inclusive coleta da amostra.(desonerado)</t>
  </si>
  <si>
    <t>Reconstituição do traço de concreto, por amostra, através de corpos de provas retirados em estruturas de concreto armado ou protendido, conforme boletim n° 25 do IPT, inclusive coleta de amostra.(desonerado)</t>
  </si>
  <si>
    <t>Verificação do potencial de corrosão da armadura (por ensaio, área de 2m2) em estrutura de concreto armado ou protendido, conforme Norma ASTM-C-868/87, inclusive coleta da amostra.(desonerado)</t>
  </si>
  <si>
    <t>AD 34.35 Ensaios de Caracterização</t>
  </si>
  <si>
    <t xml:space="preserve">   261,67</t>
  </si>
  <si>
    <t xml:space="preserve">  1931,85</t>
  </si>
  <si>
    <t>Ensaio de amostra de material pétreo.(desonerado)</t>
  </si>
  <si>
    <t xml:space="preserve">   145,91</t>
  </si>
  <si>
    <t>Ensaio de compactação com energia Proctor Intermediário, conforme as recomendações da NBR7182 e da NBR6457.(desonerado)</t>
  </si>
  <si>
    <t xml:space="preserve">   557,13</t>
  </si>
  <si>
    <t>Ensaio de compactação com energia Proctor Modificado, conforme as recomendações da NBR7182 e da NBR6457.(desonerado)</t>
  </si>
  <si>
    <t xml:space="preserve">   648,77</t>
  </si>
  <si>
    <t>Ensaio de compactação com energia Proctor Normal, conforme recomendações da NBR 7182 e NBR 6457.(desonerado)</t>
  </si>
  <si>
    <t xml:space="preserve">   464,27</t>
  </si>
  <si>
    <t>Ensaio de compressão não confinada em amostra natural de solo, conforme recomendações da NBR12770.(desonerado)</t>
  </si>
  <si>
    <t xml:space="preserve">   241,18</t>
  </si>
  <si>
    <t>Ensaio de compressão simples em amostra moldada.(desonerado)</t>
  </si>
  <si>
    <t>Ensaio de palheta ("Vane test") realizado no campo, exclusive perfuração. (desonerado)</t>
  </si>
  <si>
    <t xml:space="preserve">   155,60</t>
  </si>
  <si>
    <t>Ensaio de perda d'água, sondagem rotativa em rocha.(desonerado)</t>
  </si>
  <si>
    <t>Ensaio para determinação do coeficiente de permeabilidade, em amostra argilosa moldada, à carga variável, conforme NBR14545.(desonerado)</t>
  </si>
  <si>
    <t xml:space="preserve">   371,42</t>
  </si>
  <si>
    <t>Ensaio para determinação do coeficiente de permeabilidade, em amostra argilosa natural, à carga variável, conforme NBR14545.(desonerado)</t>
  </si>
  <si>
    <t>Ensaio para determinação de coeficiente de permeabilidade, em amostra granular natural, à carga constante, conforme NBR13292.(desonerado)</t>
  </si>
  <si>
    <t xml:space="preserve">   361,77</t>
  </si>
  <si>
    <t>Ensaio para determinação do Índice Suporte Califórnia (CBR) - 5 pontos - obtido com energia Proctor Intermediário, através de, no mínimo, 5 corpos de prova, conforme recomendação da NBR9895, NBR6457, NBR7182.(desonerado)</t>
  </si>
  <si>
    <t xml:space="preserve">  1947,53</t>
  </si>
  <si>
    <t>Ensaio para determinação do Índice Suporte Califórnia (CBR) - 5 pontos - obtido com energia Proctor Modificado, através de, no mínimo, 5 corpos de prova, conforme recomendação da NBR9895, NBR6457, NBR7182.(desonerado)</t>
  </si>
  <si>
    <t xml:space="preserve">  2040,38</t>
  </si>
  <si>
    <t>Ensaio para determinação do Índice Suporte Califórnia (CBR) - 5 pontos - obtido com energia Proctor Normal, através de, no mínimo, 5 corpos de prova, conforme recomendação da NBR9895, NBR6457, NBR7182.(desonerado)</t>
  </si>
  <si>
    <t xml:space="preserve">  1763,03</t>
  </si>
  <si>
    <t>Ensaio para determinação do Índice Suporte Califórnia (CBR) - 3 pontos - obtido com energia Proctor Intermediário, através de, no mínimo, 5 corpos de prova, conforme recomendação da NBR9895, NBR6457, NBR7182.(desonerado)</t>
  </si>
  <si>
    <t xml:space="preserve">  1205,90</t>
  </si>
  <si>
    <t>Ensaio para determinação do Índice Suporte Califórnia (CBR) - 3 pontos - obtido com energia Proctor Modificado, através de, no mínimo, 5 corpos de prova, conforme recomendação da NBR9895, NBR6457, NBR7182.(desonerado)</t>
  </si>
  <si>
    <t xml:space="preserve">  1298,75</t>
  </si>
  <si>
    <t xml:space="preserve">  1994,56</t>
  </si>
  <si>
    <t xml:space="preserve">  1854,67</t>
  </si>
  <si>
    <t>Ensaio triaxial não drenado em amostra moldada por CP.(desonerado)</t>
  </si>
  <si>
    <t xml:space="preserve">   788,66</t>
  </si>
  <si>
    <t>Ensaio triaxial não drenado em amostra natural por CP.(desonerado)</t>
  </si>
  <si>
    <t xml:space="preserve">   695,80</t>
  </si>
  <si>
    <t>AD 39 Mão-de-Obra</t>
  </si>
  <si>
    <t>AD 39.05 Mão-de-Obra da Administração Local</t>
  </si>
  <si>
    <t xml:space="preserve">    16,51</t>
  </si>
  <si>
    <t xml:space="preserve">    26,23</t>
  </si>
  <si>
    <t xml:space="preserve">    20,30</t>
  </si>
  <si>
    <t xml:space="preserve">    16,21</t>
  </si>
  <si>
    <t>Auxiliar de escritório (inclusive encargos sociais).(desonerado)</t>
  </si>
  <si>
    <t>Técnico de nível médio (inclusive encargos sociais).(desonerado)</t>
  </si>
  <si>
    <t>Auxiliar de topografia - serviços de campo (inclusive encargos sociais).(desonerado)</t>
  </si>
  <si>
    <t xml:space="preserve">    23,15</t>
  </si>
  <si>
    <t>Biólogo na área de Meio Ambiente (inclusive encargos sociais).(desonerado)</t>
  </si>
  <si>
    <t>Chefe de escritório (inclusive encargos sociais).(desonerado)</t>
  </si>
  <si>
    <t xml:space="preserve">    35,39</t>
  </si>
  <si>
    <t xml:space="preserve">    27,44</t>
  </si>
  <si>
    <t xml:space="preserve">    15,96</t>
  </si>
  <si>
    <t xml:space="preserve">    31,55</t>
  </si>
  <si>
    <t xml:space="preserve">    37,24</t>
  </si>
  <si>
    <t>Engenheiro, arquiteto ou geólogo jr (inclusive encargos sociais).(desonerado)</t>
  </si>
  <si>
    <t xml:space="preserve">   105,85</t>
  </si>
  <si>
    <t>Engenheiro ou arquiteto, coordenador geral de projetos ou supervisor de obras (inclusive encargos sociais).(desonerado)</t>
  </si>
  <si>
    <t xml:space="preserve">   164,65</t>
  </si>
  <si>
    <t>Engenheiro,  arquiteto ou geólogo sênior (inclusive encargos sociais).(desonerado)</t>
  </si>
  <si>
    <t xml:space="preserve">   235,21</t>
  </si>
  <si>
    <t>Engenheiro de segurança do trabalho (inclusive encargos sociais). (desonerado)</t>
  </si>
  <si>
    <t xml:space="preserve">   109,03</t>
  </si>
  <si>
    <t>Escriturário (inclusive encargos sociais).(desonerado)</t>
  </si>
  <si>
    <t xml:space="preserve">    23,85</t>
  </si>
  <si>
    <t>Estagiário (inclusive encargos sociais).(desonerado)</t>
  </si>
  <si>
    <t>Médico do trabalho (inclusive encargos sociais). (desonerado)</t>
  </si>
  <si>
    <t xml:space="preserve">    70,51</t>
  </si>
  <si>
    <t xml:space="preserve">    52,17</t>
  </si>
  <si>
    <t>Motorista de caminhão e carreta (inclusive encargos sociais).(desonerado)</t>
  </si>
  <si>
    <t xml:space="preserve">    15,30</t>
  </si>
  <si>
    <t>Motorista de veículo leve de serviço (inclusive encargos sociais).(desonerado)</t>
  </si>
  <si>
    <t xml:space="preserve">    13,12</t>
  </si>
  <si>
    <t xml:space="preserve">    15,72</t>
  </si>
  <si>
    <t>Secretária (inclusive encargos sociais).(desonerado)</t>
  </si>
  <si>
    <t>Supervisor de tráfego, com todo o seu EPI, colete, capa, boné, apito, (inclusive encargos sociais).(desonerado)</t>
  </si>
  <si>
    <t xml:space="preserve">    46,55</t>
  </si>
  <si>
    <t>Técnico em eletrônica ou eletrotécnica (inclusive encargos sociais).(desonerado)</t>
  </si>
  <si>
    <t xml:space="preserve">    26,43</t>
  </si>
  <si>
    <t>Técnico de segurança do trabalho (inclusive encargos sociais). (desonerado)</t>
  </si>
  <si>
    <t xml:space="preserve">    29,62</t>
  </si>
  <si>
    <t>Topógrafo A - serviços de campo e escritório, com responsabilidade de dirigí-los (inclusive encargos sociais).(desonerado)</t>
  </si>
  <si>
    <t xml:space="preserve">    37,99</t>
  </si>
  <si>
    <t xml:space="preserve">    16,89</t>
  </si>
  <si>
    <t>AL 04 Alvenaria</t>
  </si>
  <si>
    <t>AL 04.03 Alvenaria de Pedra Natural Bruta (seca) - Paredes</t>
  </si>
  <si>
    <t>Alvenaria de pedra seca em elevação, de uma face, feita com blocos de dimensões aproximadas de (30x30x30)cm até (40x40x40)cm, até 3m de altura.(desonerado)</t>
  </si>
  <si>
    <t xml:space="preserve">   257,47</t>
  </si>
  <si>
    <t>AL 04.05 Alvenaria de Pedra Natural Aparelhada (argamassada)</t>
  </si>
  <si>
    <t>Alvenaria de pedra em elevação, de uma face, feita com blocos de dimensões aproximadas de (30x30x30)cm até (40x40x40)cm, assentes com argamassa de cimento, saibro e areia 1:2:3, juntas simples, até 1,50m de altura.(desonerado)</t>
  </si>
  <si>
    <t xml:space="preserve">   421,66</t>
  </si>
  <si>
    <t>Alvenaria de pedra em elevação, de uma face, feita com blocos de  pedra-de-mão, assentes com argamassa de cimento, saibro e areia, traço 1:2:3, até 1,50m de altura, sendo a espessura até 0,35m.(desonerado)</t>
  </si>
  <si>
    <t xml:space="preserve">   659,47</t>
  </si>
  <si>
    <t>Alvenaria de pedra em elevação, de uma face, feita com blocos de dimensões aproximadas de (30x30x30)cm até (40x40x40)cm, assentes com argamassa de cimento, saibro e areia 1:2:3, juntas simples, acima de 1,50 até 3m de altura.(desonerado)</t>
  </si>
  <si>
    <t xml:space="preserve">   724,26</t>
  </si>
  <si>
    <t>Alvenaria de pedra em elevação, de 2 faces, feita com blocos de pedra-de-mão, assentes com argamassa de cimento, saibro e areia no traço 1:2:3, até 1,50m de altura, sendo espessura até 0,35m.(desonerado)</t>
  </si>
  <si>
    <t xml:space="preserve">   883,48</t>
  </si>
  <si>
    <t>Alvenaria de pedra em elevação, de 2 faces, feita com blocos de  pedra-de-mão, assentes com argamassa de cimento, saibro e areia no traço 1:2:3, acima de 1,50 até 3m de altura, sendo espessura até 0,35m.(desonerado)</t>
  </si>
  <si>
    <t xml:space="preserve">  1047,78</t>
  </si>
  <si>
    <t>Junta relevo, em alvenaria de pedra em elevação, de 1 face, feita com blocos de dimensões aproximadas de (30x30x30)cm até (40x40x40)cm, com argamassa de cimento, cal e areia fina, no traço 1:3:5.(desonerado)</t>
  </si>
  <si>
    <t xml:space="preserve">    70,35</t>
  </si>
  <si>
    <t>AL 04.10 Alvenaria de Tijolos Cerâmicos Maciços - Paredes</t>
  </si>
  <si>
    <t>Alvenaria de tijolo maciço (7x10x20)cm, com argamassa de cimento e saibro no traço 1:6, em paredes de meia vez (0,10m), de superfície corrida, até 1,50m de altura, e medida pela área real.(desonerado)</t>
  </si>
  <si>
    <t xml:space="preserve">   113,03</t>
  </si>
  <si>
    <t>Alvenaria de tijolo maciço (7x10x20)cm, com argamassa de cimento e saibro no traço 1:6, em paredes de meia vez (0,10m), de superfície corrida, até 3m de altura, e medida pela área real.(desonerado)</t>
  </si>
  <si>
    <t xml:space="preserve">   115,65</t>
  </si>
  <si>
    <t>Alvenaria de tijolo maciço (7x10x20)cm, com argamassa de cimento e saibro no traço 1:6, em paredes de meia vez (0,10m), de superfície corrida, de 3m a 4,50m de altura, e medida pela área real.(desonerado)</t>
  </si>
  <si>
    <t xml:space="preserve">   146,44</t>
  </si>
  <si>
    <t>Alvenaria de tijolo maciço (7x10x20)cm, com argamassa de cimento e saibro no traço 1:6, em paredes com vãos ou arestas, de meia vez (0,10m), até 3m  de altura, e medida pela área real.(desonerado)</t>
  </si>
  <si>
    <t xml:space="preserve">   124,36</t>
  </si>
  <si>
    <t>Alvenaria de tijolo maciço (7x10x20)cm, com argamassa de cimento e saibro no traço 1:6, em paredes com vãos ou arestas, de meia vez (0,10m), de 3m a 4,50m de altura, e medida pela área real.(desonerado)</t>
  </si>
  <si>
    <t xml:space="preserve">   163,61</t>
  </si>
  <si>
    <t>Alvenaria de tijolo maciço (7x10x20)cm, com argamassa de cimento e saibro no traço 1:6, em paredes de 1 vez (0,20m), de superfície corrida, até 1,50m de altura, e medida pela área real.(desonerado)</t>
  </si>
  <si>
    <t xml:space="preserve">   220,77</t>
  </si>
  <si>
    <t>Alvenaria de tijolo maciço (7x10x20)cm, com argamassa de cimento e saibro no traço 1:6, em paredes de 1 vez (0,20m), de superfície corrida, até 3m de altura, e medida pela área real.(desonerado)</t>
  </si>
  <si>
    <t xml:space="preserve">   224,71</t>
  </si>
  <si>
    <t>Alvenaria de tijolo maciço (7x10x20)cm, com argamassa de cimento e saibro no traço 1:6, em paredes com vãos ou arestas, de 1 vez (0,20m), até 3m de altura, e medida pela área real.(desonerado)</t>
  </si>
  <si>
    <t xml:space="preserve">   246,92</t>
  </si>
  <si>
    <t>Alvenaria de tijolo maciço (7x10x20)cm, com argamassa de cimento e saibro no traço 1:6, em paredes de 1 vez (0,20m), de superfície corrida, de 3m a 4,50m de altura, e medida pela área real.(desonerado)</t>
  </si>
  <si>
    <t xml:space="preserve">   282,89</t>
  </si>
  <si>
    <t>Alvenaria de tijolo maciço (7x10x20)cm, com argamassa de cimento e saibro no traço 1:6, em paredes com vãos ou arestas, de 1 vez (0,20m), de 3m a 4,50m de altura, e medida pela área real.(desonerado)</t>
  </si>
  <si>
    <t xml:space="preserve">   314,49</t>
  </si>
  <si>
    <t>AL 04.15 Alvenaria de Tijolos Cerâmicos Maciços - Caixas Enterradas</t>
  </si>
  <si>
    <t>Alvenaria para caixas enterradas, até 0,80m de profundidade, de tijolo maciço (7x10x20)cm, com argamassa de cimento, saibro e areia no traço 1:2:2 e parede de meia vez.(desonerado)</t>
  </si>
  <si>
    <t xml:space="preserve">   126,16</t>
  </si>
  <si>
    <t>Alvenaria para caixas enterradas, até 0,80m de profundidade, de tijolo maciço (7x10x20)cm, com argamassa de cimento, saibro e areia no traço 1:2:2 e parede de 1 vez (19cm).(desonerado)</t>
  </si>
  <si>
    <t xml:space="preserve">   251,15</t>
  </si>
  <si>
    <t>Alvenaria para caixas enterradas, de 0,80m a 1,60m de profundidade, de tijolo maciço (7x10x20)cm, com argamassa de cimento, saibro e areia no traço 1:2:2 e parede de 1 vez e meia (29cm).(desonerado)</t>
  </si>
  <si>
    <t xml:space="preserve">   344,26</t>
  </si>
  <si>
    <t>AL 04.20 Alvenaria de Blocos Cerâmicos Vazados (vedação)</t>
  </si>
  <si>
    <t>Alvenaria de tijolo (10x20x20)cm,de furos redondos, com argamassa de cimento e saibro no traço 1:8, em parede de meia vez (0,10m), de superfície corrida, até 1,50m de altura, e medida pela área real.(desonerado)</t>
  </si>
  <si>
    <t xml:space="preserve">    67,14</t>
  </si>
  <si>
    <t>Alvenaria de tijolo (10x20x20)cm, de furos redondos, com argamassa de cimento e saibro no traço 1:8, em parede de meia vez (0,10m), de superfície corrida, até 3m de altura, e medida pela área real.(desonerado)</t>
  </si>
  <si>
    <t xml:space="preserve">    69,28</t>
  </si>
  <si>
    <t>Alvenaria de tijolo (10x20x20)cm, de furos redondos, com argamassa de cimento e saibro no traço 1:8, em paredes de meia vez (0,10m), de superfície corrida, de 3m a 4,50m de altura, e medida pela área real.(desonerado)</t>
  </si>
  <si>
    <t xml:space="preserve">    96,02</t>
  </si>
  <si>
    <t>Alvenaria de tijolo (10x20x20)cm, de furos redondos, com argamassa de cimento e saibro no traço 1:8, em parede com vãos ou arestas (0,10m), até 3m de altura, e medida pela área real.(desonerado)</t>
  </si>
  <si>
    <t xml:space="preserve">    76,58</t>
  </si>
  <si>
    <t>Alvenaria de tijolo (10x20x20)cm, de furos redondos, com argamassa de cimento e saibro no traço 1:8, em paredes com vãos ou arestas de meia vez (0,10m), de 3m a 4,50m de altura, e medida pela área real.(desonerado)</t>
  </si>
  <si>
    <t xml:space="preserve">   110,40</t>
  </si>
  <si>
    <t>Alvenaria de tijolo (10x20x30)cm, de furos redondos, com argamassa de cimento e saibro no traço 1:8, em paredes de meia vez (0,10m), de superfície corrida, até 1,50m de altura, e medida pela área real.(desonerado)</t>
  </si>
  <si>
    <t xml:space="preserve">    58,70</t>
  </si>
  <si>
    <t>Alvenaria de tijolo (10x20x30)cm, de furos redondos, com argamassa de cimento e saibro no traço 1:8, em paredes de meia vez (0,10m), de superfície corrida, até 3m de altura, e medida pela área real.(desonerado)</t>
  </si>
  <si>
    <t xml:space="preserve">    59,93</t>
  </si>
  <si>
    <t>Alvenaria de tijolo (10x20x30)cm, de furos redondos, com argamassa de cimento e saibro no traço 1:8, em paredes de meia vez (0,10m), de superfície corrida de 3m a 4,50m de altura, e medida pela área real.(desonerado)</t>
  </si>
  <si>
    <t xml:space="preserve">    78,62</t>
  </si>
  <si>
    <t>Alvenaria de tijolo (10x20x30)cm, de furos redondos, com argamassa de cimento e saibro no traço 1:8, em paredes com vãos ou arestas (0,10m), até 3m de altura, e medida pela área real.(desonerado)</t>
  </si>
  <si>
    <t xml:space="preserve">    66,26</t>
  </si>
  <si>
    <t>Alvenaria de tijolo (10x20x30)cm, de furos redondos, com argamassa de cimento e saibro no traço 1:8, em paredes com vãos ou arestas de meia vez (0,10m), de 3m a 4,50m de altura, e medida pela área real.(desonerado)</t>
  </si>
  <si>
    <t xml:space="preserve">    68,72</t>
  </si>
  <si>
    <t>Alvenaria de tijolo (10x20x20)cm, de furos redondos, com argamassa de cimento e saibro no traço 1:8, em paredes de 1 vez (0,20m), de superfície corrida, até 1,50m de altura, e medida pela área real.(desonerado)</t>
  </si>
  <si>
    <t xml:space="preserve">   135,17</t>
  </si>
  <si>
    <t>Alvenaria de tijolo (10x20x20)cm, de furos redondos, com argamassa de cimento e saibro no traço 1:8, em paredes de 1 vez (0,20m), de superfície corrida, até 3m de altura, e medida pela área real.(desonerado)</t>
  </si>
  <si>
    <t xml:space="preserve">   138,45</t>
  </si>
  <si>
    <t>Alvenaria de tijolo (10x20x20)cm, de furos redondos, com argamassa de cimento e saibro no traço 1:8, em parede com vãos ou arestas (0,20m), até 3m de altura, e medida pela área real.(desonerado)</t>
  </si>
  <si>
    <t xml:space="preserve">   154,46</t>
  </si>
  <si>
    <t>Alvenaria de tijolo (10x20x20)cm, de furos redondos, com argamassa de cimento e saibro no traço 1:8, em parede com vãos ou arestas (0,20m), de 3m a 4,50m de altura, e medida pela área real.(desonerado)</t>
  </si>
  <si>
    <t xml:space="preserve">   211,74</t>
  </si>
  <si>
    <t>Alvenaria de tijolo (10x20x30)cm, de furos redondos, com argamassa de cimento e saibro no traço 1:8, em paredes de 1 vez (0,20m), de superfície corrida, até 1,50m de altura, e medida pela área real.(desonerado)</t>
  </si>
  <si>
    <t xml:space="preserve">   117,12</t>
  </si>
  <si>
    <t>Alvenaria de tijolo (10x20x30)cm, de furos redondos, com argamassa de cimento e saibro no traço 1:8, em paredes de 1 vez (0,20m), de superfície corrida, até 3m de altura, e medida pela área real.(desonerado)</t>
  </si>
  <si>
    <t xml:space="preserve">   119,74</t>
  </si>
  <si>
    <t>Alvenaria de tijolo (10x20x30)cm, de furos redondos, com argamassa de cimento e saibro no traço 1:8, em paredes com vãos ou arestas (0,20m), até 3m de altura, e medida pela área real.(desonerado)</t>
  </si>
  <si>
    <t xml:space="preserve">   128,85</t>
  </si>
  <si>
    <t>Alvenaria de tijolo (10x20x30)cm, de furos redondos, com argamassa de cimento e saibro no traço 1:8, em paredes corridas de 1 vez (0,20m), de 3m a 4,50m de altura, e medida pela área real.(desonerado)</t>
  </si>
  <si>
    <t xml:space="preserve">   151,16</t>
  </si>
  <si>
    <t>Alvenaria de tijolo (10x20x30)cm, de furos redondos, com argamassa de cimento e saibro no traço 1:8, em paredes com vãos ou arestas de 1 vez (0,20m), de 3m a 4,50m de altura, e medida pela área real.(desonerado)</t>
  </si>
  <si>
    <t xml:space="preserve">   169,09</t>
  </si>
  <si>
    <t>AL 04.23 Alvenaria de Blocos Cerâmicos Vazados (estrutural)</t>
  </si>
  <si>
    <t>Alvenaria estrutural de tijolo cerâmico (14x19x29)cm, aparentes, espessura de 14cm, para superfícies com vãos e arestas.  Fornecimento e assentamento.(desonerado)</t>
  </si>
  <si>
    <t xml:space="preserve">   106,67</t>
  </si>
  <si>
    <t>Alvenaria estrutural de tijolo cerâmico tipo "L" (14x19x29)cm, aparentes, espessura de 14cm, para cintas e vergas de amarração.  Fornecimento e assentamento.(desonerado)</t>
  </si>
  <si>
    <t xml:space="preserve">    28,06</t>
  </si>
  <si>
    <t>Alvenaria estrutural de tijolo cerâmico tipo "U" (14x19x29)cm, aparentes, espessura de 14cm, para cintas e vergas de amarração.  Fornecimento e assentamento.(desonerado)</t>
  </si>
  <si>
    <t xml:space="preserve">    32,27</t>
  </si>
  <si>
    <t>AL 04.25 Alvenaria de Blocos de Concreto (vedação)</t>
  </si>
  <si>
    <t>Alvenaria de blocos de concreto (10x20x40)cm, com argamassa de cimento e areia no traço 1:8, em paredes corridas de 0,10m de espessura, até 3m de altura, e medida pela área real.(desonerado)</t>
  </si>
  <si>
    <t xml:space="preserve">    65,31</t>
  </si>
  <si>
    <t>Alvenaria de blocos de concreto (10x20x40)cm, com argamassa de cimento e areia no traço 1:8, em paredes corridas de 0,10m de espessura, de 3m a 4,50m de altura, e medida pela área real.(desonerado)</t>
  </si>
  <si>
    <t xml:space="preserve">    92,01</t>
  </si>
  <si>
    <t>Alvenaria de blocos de concreto (10x20x40)cm, com argamassa de cimento e areia, no traço 1:8, em paredes com vãos e arestas de meia vez (0,10m), até 3m de altura, e medida pela área real.(desonerado)</t>
  </si>
  <si>
    <t xml:space="preserve">    78,57</t>
  </si>
  <si>
    <t>Alvenaria de blocos de concreto (10x20x40)cm, com argamassa de cimento e areia no traço 1:8, em paredes com vãos e arestas de meia vez (0,10m),de 3m a 4,50m de altura, e medida pela área real.(desonerado)</t>
  </si>
  <si>
    <t xml:space="preserve">    99,09</t>
  </si>
  <si>
    <t>Alvenaria de blocos de concreto (15x20x40)cm, em paredes de 0,15m de espessura, com argamassa de cimento e areia no traço 1:4 (em volume), no assentamento e no preenchimento dos vazios dos blocos, até 1,50m de altura e medida pela área real.(desonerado)</t>
  </si>
  <si>
    <t xml:space="preserve">   135,47</t>
  </si>
  <si>
    <t>Alvenaria de blocos de concreto (15x20x40)cm, com argamassa de cimento e areia no traço 1:8, em paredes de 0,15m de espessura, de superfície corrida, e medida pela área real.(desonerado)</t>
  </si>
  <si>
    <t xml:space="preserve">    74,15</t>
  </si>
  <si>
    <t>Alvenaria de blocos de concreto (10x20x40)cm, com argamassa de cimento e areia no traço 1:8, em paredes corridas de 0,20m de espessura, até 3m de altura, e medida pela área real.(desonerado)</t>
  </si>
  <si>
    <t xml:space="preserve">   132,50</t>
  </si>
  <si>
    <t>Alvenaria de blocos de concreto (10x20x40)cm, com argamassa de cimento e areia no traço 1:8, em paredes corridas de 0,20m de espessura, de 3m a 4,50m de altura, e medida pela área real.(desonerado)</t>
  </si>
  <si>
    <t xml:space="preserve">   144,83</t>
  </si>
  <si>
    <t>Alvenaria de blocos de concreto (10x20x40)cm, com argamassa de cimento e areia no traço 1:8, em paredes com vãos ou arestas de 0,20m de espessura, até 3m de altura, e medida pela área real.(desonerado)</t>
  </si>
  <si>
    <t xml:space="preserve">   143,71</t>
  </si>
  <si>
    <t>Alvenaria de blocos de concreto (10x20x40)cm, com argamassa de cimento e areia no traço 1:8, em paredes com vãos ou arestas de 0,20m de espessura, de 3m a 4,50m de altura, e medida pela área real.(desonerado)</t>
  </si>
  <si>
    <t xml:space="preserve">   162,19</t>
  </si>
  <si>
    <t>Alvenaria de blocos de concreto (20x20x40)cm, com argamassa de cimento e areia no traço 1:6, em paredes de 0,20m de espessura, de superfície corrida, até 3m de altura, e medida pela área real.(desonerado)</t>
  </si>
  <si>
    <t xml:space="preserve">   108,91</t>
  </si>
  <si>
    <t>Alvenaria de blocos de concreto (20x20x40)cm, com argamassa de cimento e areia no traço 1:6, em paredes corridas de 0,20m de espessura, de 3m a 4,50m de altura, e medida pela área real.(desonerado)</t>
  </si>
  <si>
    <t xml:space="preserve">   125,34</t>
  </si>
  <si>
    <t>AL 04.27 Alvenaria de Blocos de Concreto (estrutural)</t>
  </si>
  <si>
    <t>Alvenaria de blocos de concreto estrutural (15x20x40)cm, com argamassa de cimento e areia no traço 1:8, em paredes com vãos de meia vez (0,15m), até 3m de altura, e medida pela área real.(desonerado)</t>
  </si>
  <si>
    <t xml:space="preserve">    83,65</t>
  </si>
  <si>
    <t>AL 04.29 Alvenaria de Blocos de Concreto Celular</t>
  </si>
  <si>
    <t>Alvenaria de blocos de concreto celular (10x30x60)cm, com argamassa de cimento, cal hidratada e areia fina no traço 1:3:5, em paredes de 10cm de espessura e medida pela área real.(desonerado)</t>
  </si>
  <si>
    <t xml:space="preserve">   116,29</t>
  </si>
  <si>
    <t>AL 04.30 Alvenaria de Blocos Vazados (cobogó)</t>
  </si>
  <si>
    <t>Parede de blocos vazados (cobogó), em tijolos cerâmicos (10x10x10)cm, assentes com argamassa de cimento e areia no traço 1:4, levando um vergalhão de 5,0mm em cada junta, preso nas extremidades à estrutura ou alvenaria existente. Fornecimento e assentamento.(desonerado)</t>
  </si>
  <si>
    <t xml:space="preserve">   334,12</t>
  </si>
  <si>
    <t>Parede de blocos vazados (cobogó), em placas de concreto (51x51x7)cm, furos quadrados, assentes com argamassa de cimento e areia no traço 1:4, levando um vergalhão de 5,0mm em cada junta, preso nas extremidades, à estrutura ou alvenaria existente. Fornecimento e assentamento.(desonerado)</t>
  </si>
  <si>
    <t xml:space="preserve">   279,31</t>
  </si>
  <si>
    <t>Parede de elementos vazados (cobogó), em placas de concreto modelo 22-B, Neo-Rex ou similar, medindo: (33x33x10)cm, assentes com argamassa de cimento e areia, no traço 1:4.  Fornecimento e assentamento.(desonerado)</t>
  </si>
  <si>
    <t xml:space="preserve">   307,97</t>
  </si>
  <si>
    <t>Paredes de veneziana de concreto, em tijolos tipo Neo-Rex nº 59 (39x10x10)cm ou similar, assentes com argamassa de cimento e aeia no traço 1:4.  Fornecimento e assentamento.(desonerado)</t>
  </si>
  <si>
    <t>AL 04.35 Alvenaria de Blocos de Vidro</t>
  </si>
  <si>
    <t>Alvenaria de blocos de vidro nacional, tipo veneziana (19x8x9,5)cm, assentes com argamassa de cimento, cal e areia fina, no traço 1:3:5.  Fornecimento e assentamento.(desonerado)</t>
  </si>
  <si>
    <t xml:space="preserve">  1174,51</t>
  </si>
  <si>
    <t>Alvenaria de blocos de vidro nacional, canelado (20x20x10)cm, assentes com argamassa de cimento, cal e areia fina, no traço 1:3:5. Fornecimento e assentamento.(desonerado)</t>
  </si>
  <si>
    <t xml:space="preserve">   622,68</t>
  </si>
  <si>
    <t>Alvenaria de blocos de vidro nacional, incolor (20x20x10)cm, padrão Rio-Cidade, assentes com silicone. Fornecimento e assentamento.(desonerado)</t>
  </si>
  <si>
    <t xml:space="preserve">    50,22</t>
  </si>
  <si>
    <t>AL 09 Divisórias</t>
  </si>
  <si>
    <t>AL 09.05 Paredes Divisórias</t>
  </si>
  <si>
    <t>Divisória de madeira de dupla face, construída com chapas de compensado de 6mm, estruturada internamente com sarrafos de madeira serrada de (2,5 x 5)cm, com utilização de 2 vezes, exclusive pintura.  Fornecimento e colocação.(desonerado)</t>
  </si>
  <si>
    <t xml:space="preserve">    67,84</t>
  </si>
  <si>
    <t>Painel de madeira face única, construído com chapa de compensado com 10mm, estruturada com sarrafos de madeira serrada de (2,5 x 5)cm, com utilização de 2 vezes, exclusive pintura.  Fornecimento e colocação.(desonerado)</t>
  </si>
  <si>
    <t xml:space="preserve">    55,94</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</si>
  <si>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colocação.(desonerado)</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</si>
  <si>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colocação.(desonerado)</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</si>
  <si>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colocação.(desonerado)</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</si>
  <si>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colocação.(desonerado)</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</si>
  <si>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colocação.(desonerado)</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</si>
  <si>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colocação.(desonerado)</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</si>
  <si>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colocação.(desonerado)</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</si>
  <si>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colocação.(desonerado)</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</si>
  <si>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colocação.(desonerado)</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</si>
  <si>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colocação.(desonerado)</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</si>
  <si>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colocação.(desonerado)</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</si>
  <si>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colocação.(desonerado)</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</si>
  <si>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colocação.(desonerado)</t>
  </si>
  <si>
    <t>Painel de acabamento para cabines e palcos, construído com pano de polipropileno, gramatura 60, com largura de 1,40m, em cor, estruturado com madeira serrada de (2 x 5)cm .  Fornecimento e colocação.(desonerado)</t>
  </si>
  <si>
    <t xml:space="preserve">    25,42</t>
  </si>
  <si>
    <t>Painel divisório com (3,0x0,5x0,1)m, de concreto celular autoclavado, conforme DIN 4223, com densidade nominal de 725Kg/m3, resistência mínima de ruptura de 45Kg/m2 e armadura CA-60 eletrosoldada , Sical ou similar.  Fornecimento e instalação.(desonerado)</t>
  </si>
  <si>
    <t>Parede divisória em Painel Wall Eternit ou similar, fixado em perfil guia no piso ou teto e perfil "H" montante em chapa perfilada de aço zincado.  Fornecimento e colocação.(desonerado)</t>
  </si>
  <si>
    <t xml:space="preserve">   280,92</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</si>
  <si>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colocação.(desonerado)</t>
  </si>
  <si>
    <t xml:space="preserve">   580,14</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</si>
  <si>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colocação.(desonerado)</t>
  </si>
  <si>
    <t xml:space="preserve">   418,55</t>
  </si>
  <si>
    <t>AL 09.10 Paredes Divisórias para Sanitários e Banheiros</t>
  </si>
  <si>
    <t>Parede divisória para sanitários, em placa de Mármore Branco Nacional, com 3cm de espessura, polida nas 2 faces, apoiada no piso e parede, exclusive fornecimento das ferragens de fixação do mármore, portas e suas ferragens. Fornecimento e colocação.(desonerado)</t>
  </si>
  <si>
    <t xml:space="preserve">   419,67</t>
  </si>
  <si>
    <t>Parede divisória para sanitários, de placa de Mármore Branco Cintilante, com de 3cm de espessura, polida nas faces apoiada no piso e parede, exclusive fornecimento das ferragens de fixação de mármore, portas e suas ferragens. Fornecimento e colocação.(desonerado)</t>
  </si>
  <si>
    <t xml:space="preserve">  2057,67</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</si>
  <si>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colocação.(desonerado)</t>
  </si>
  <si>
    <t xml:space="preserve">   193,01</t>
  </si>
  <si>
    <t>Parede, em placa de concreto armado fck=15MPa, com 5cm de espessura, chumbadas no piso e fixada na parede em 3 pontos, por estribos previamente deixados na furação da placa. Fornecimento e colocação.(desonerado)</t>
  </si>
  <si>
    <t xml:space="preserve">   212,42</t>
  </si>
  <si>
    <t>AL 09.15 Paredes Divisórias de Gesso</t>
  </si>
  <si>
    <t>Parede interna, de gesso acartonado, constituído por 2 painéis de 12,5mm, estruturado em perfilados metálicos de 75mm, com espessura de 100mm e pé direito máximo de 3,50m, Lafarge - Gypsum ou similar.  Fornecimento e colocação.(desonerado)</t>
  </si>
  <si>
    <t xml:space="preserve">   247,15</t>
  </si>
  <si>
    <t>AP 04 Aparelhos Hidro-Sanitários</t>
  </si>
  <si>
    <t>AP 04.05 Aparelhos de Louça</t>
  </si>
  <si>
    <t>Cabide de louça, de 4"x2", na cor branca, Celite ou similar.  Fornecimento e colocação.(desonerado)</t>
  </si>
  <si>
    <t xml:space="preserve">    53,99</t>
  </si>
  <si>
    <t>Cuba de louça, de (49x36)cm, para lavatório, na cor branca.  Fornecimento.(desonerado)</t>
  </si>
  <si>
    <t>Cuba de louça, de (49x36)cm,  para lavatório, na cor branca, torneira de 1/2", válvula de PVC rígido de 1"x2 3/8" e sifão de PVC rígido de 1"x1 1/2".  Fornecimento e colocação.(desonerado)</t>
  </si>
  <si>
    <t xml:space="preserve">   189,55</t>
  </si>
  <si>
    <t>Lavatório, de (42x30)cm, na cor branca, torneira de 1/2", válvula, sifão de PVC rígido e rabicho de plástico.  Fornecimento.(desonerado)</t>
  </si>
  <si>
    <t>Lavatório L911, na cor branca, de (42x30)cm, Deca ou similar.  Fornecimento.(desonerado)</t>
  </si>
  <si>
    <t>Lavatório, na cor branca, de (45x33)cm, sifão de 1"x1 1/4", torneira de 1/2" com arejador, válvula e rabicho de plástico.  Fornecimento.(desonerado)</t>
  </si>
  <si>
    <t>Lavatório, de (45x33)cm, na cor branca, referência 001905, Celite ou similar, com fixação.  Fornecimento.(desonerado)</t>
  </si>
  <si>
    <t>Lavatório, na cor branca, de (52x43)cm, fixação, sifão de 1"x1 1/4", aparelho  com válvula simples, arrejador e rabicho cromado de 1/2".  Fornecimento.(desonerado)</t>
  </si>
  <si>
    <t>Lavatório de embutir, na cor branca, linha ovalada, referência 13310103-6, Ideal Standard ou similar.  Fornecimento.(desonerado)</t>
  </si>
  <si>
    <t>Mictório, com sifão integrado, na cor branca.  Fornecimento.(desonerado)</t>
  </si>
  <si>
    <t>Papeleira de louça, de (15 x 15)cm, com rolete de plástico, na cor branca.  Fornecimento e colocação.(desonerado)</t>
  </si>
  <si>
    <t>Porta-toalha de plástico, de 24", com consolos de louça, na cor branca.  Fornecimento e colocação.(desonerado)</t>
  </si>
  <si>
    <t xml:space="preserve">    68,36</t>
  </si>
  <si>
    <t>Tanque de louça, de (63x55)cm, coluna e fixação.  Fornecimento.(desonerado)</t>
  </si>
  <si>
    <t>Vaso sifonado, na cor branca, válvula de descarga luxo,  de 1 1/2", assento plástico.  Fornecimento.(desonerado)</t>
  </si>
  <si>
    <t>Vaso sifonado, na cor branca.  Fornecimento.(desonerado)</t>
  </si>
  <si>
    <t>Vaso sifonado, na cor branca, com assento plástico tipo popular e caixa de descarga plástica externa.  Fornecimento.(desonerado)</t>
  </si>
  <si>
    <t>Vaso sifonado, linha Azaléia, na cor branca, Celite ou similar, e caixa de descarga de louça acoplada.  Fornecimento.(desonerado)</t>
  </si>
  <si>
    <t>Vaso sifonado, infantil, na cor branca.  Fornecimento.(desonerado)</t>
  </si>
  <si>
    <t>Vaso sanitário infantil, na cor branca, com fixação.  Fornecimento e assentamento.(desonerado)</t>
  </si>
  <si>
    <t xml:space="preserve">   927,13</t>
  </si>
  <si>
    <t>AP 04.07 Aparelhos Hidro-Sanitários para Deficientes Físicos</t>
  </si>
  <si>
    <t>Assento especial para bacia sanitária para deficiente físico, cor gelo, linha Vogue Plus Conforto, referência AP52, da Deca ou similar.  Fornecimento.(desonerado)</t>
  </si>
  <si>
    <t>Bacia sanitária para deficiente físico, cor gelo, linha Vogue Plus Conforto, referência P51, da Deca ou similar.  Fornecimento.(desonerado)</t>
  </si>
  <si>
    <t>Lavatório de louça com coluna, para deficiente físico, cor gelo, linha Vogue Plus Conforto, referência L51, dimensões 55x47 cm, da Deca ou similar, coluna de louça universal referência C1, da Deca ou similar.  Fornecimento.(desonerado)</t>
  </si>
  <si>
    <t>AP 04.10 Aparelhos de Aço Inoxidável</t>
  </si>
  <si>
    <t>Banca seca de aço inoxidável com 0,55m de largura, até 3m de comprimento, em chapa  18-304, sobre apoios de alvenaria de meia vez e verga de concreto, sem revestimento.  Fornecimento e colocação.(desonerado)</t>
  </si>
  <si>
    <t xml:space="preserve">  1346,68</t>
  </si>
  <si>
    <t>Banca de aço inoxidável de (2x0,55)m, em chapa 18-304, com 1 cuba de (500x400x200)mm, em chapa 20-304, válvula americana, sifão de 1 1/2"x1 1/2", sobre apoios de alvenaria de meia vez e verga de concreto, sem revestimento; exclusive torneira.  Fornecimento e colocação.(desonerado)</t>
  </si>
  <si>
    <t xml:space="preserve">  2511,31</t>
  </si>
  <si>
    <t>Banca de aço inoxidável de (2x0,55)m, em chapa 18-304, com 2 cubas de (500x400x200)mm, em chapa 20-304, 2 válvulas americana, 2 sifões de 1 1/2"x1 1/2", sobre apoios de alvenaria de meia vez e verga de concreto, sem revestimento; exclusive torneira.  Fornecimento e colocação.(desonerado)</t>
  </si>
  <si>
    <t xml:space="preserve">  2521,03</t>
  </si>
  <si>
    <t>AP 04.10.0115 (/)</t>
  </si>
  <si>
    <t>Banco articulado, com cantos arredondados e superfície antiderrapante impermeável, dimensões mínimas 0,45x0,70m, em aço inoxidável AISI 304, tubo de 1 1/4", conforme ABNT NBR 9050 para acessibilidade. FORNECIMENTO e COLOCAÇÃO. (Desonerado)</t>
  </si>
  <si>
    <t xml:space="preserve">   618,90</t>
  </si>
  <si>
    <t>Barra de apoio angular, em aço inoxidável AISI 304, diâmetro de 1 1/4", inclusive fixação com parafusos inoxidável e buchas plásticas.  Fornecimento.(desonerado)</t>
  </si>
  <si>
    <t>Barra de apoio 90º, modelo "L", (60x60)cm, em aço inoxidável AISI 304, diâmetro de 1 1/4", inclusive fixação com parafusos inoxidável e buchas plásticas.  Fornecimento.(desonerado)</t>
  </si>
  <si>
    <t>Barra de apoio reta, com 50cm, em aço inoxidável AISI 304, tubo de 1 1/4", inclusive fixação com parafuso inoxidável e buchas plásticas.  Fornecimento.(desonerado)</t>
  </si>
  <si>
    <t>Barra de apoio para pia ou lavatório (proteção para pia), em aço inoxidável AISI 304, tubo de 1 1/4", inclusive fixação com parafusos inoxidáveis e buchas plásticas.  Fornecimento.(desonerado)</t>
  </si>
  <si>
    <t>Barra de apoio lateral de vaso sanitário, modelo "P" ou "U", em aço inoxidável AISI 304, de 1 1/4", inclusive fixação com parafusos inoxidável e buchas plásticas.  Fornecimento.(desonerado)</t>
  </si>
  <si>
    <t>Cuba aço inoxidável de (500x400x200)mm, em chapa 20-304, válvula americana, sifão de   1 1/2"x1 1/2", exclusive torneira.  Fornecimento e colocação.(desonerado)</t>
  </si>
  <si>
    <t xml:space="preserve">   726,61</t>
  </si>
  <si>
    <t>Coifa de aço inoxidável medindo: (2,1x1,2)m; inclusive 3m de duto com (500x500)mm, exaustor de 3CV.  Fornecimento e colocação.(desonerado)</t>
  </si>
  <si>
    <t xml:space="preserve"> 24742,74</t>
  </si>
  <si>
    <t>Escovário em aço inoxidável, padrão Secretaria Municipal de Saúde, com (150x50)cm, para 3 torneiras.  Fornecimento e colocação.(desonerado)</t>
  </si>
  <si>
    <t xml:space="preserve">  2518,51</t>
  </si>
  <si>
    <t>Escovário em aço inoxidável, padrão Secretaria Municipal de Saúde, com (260x50)cm, para 4 torneiras.  Fornecimento e colocação.(desonerado)</t>
  </si>
  <si>
    <t xml:space="preserve">  4172,44</t>
  </si>
  <si>
    <t>Mictório coletivo de aço inoxidável, com seção de (580x300)mm, em chapa 20-304, com crivo de saída de 1 1/4", registro de 3/4". Fornecimento.(desonerado)</t>
  </si>
  <si>
    <t>Porta caçamba, de ferro esmaltado, lixeira de aço inoxidável, em chapa 18-304, com (300x300)mm.  Fornecimento e colocação.(desonerado)</t>
  </si>
  <si>
    <t xml:space="preserve">   470,55</t>
  </si>
  <si>
    <t>Tanque de aço inoxidável, em chapa 22-304, de (520x520)mm, capacidade de 30l, com esfregador; exclusive torneira.  Fornecimento.(desonerado)</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</si>
  <si>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Fornecimento.(desonerado)</t>
  </si>
  <si>
    <t>AP 04.15 Aparelhos e Acessórios Hidro-Sanitários de Plástico - PVC</t>
  </si>
  <si>
    <t>Aspersores de PVC rígido, giro de 360°, entrada de 3/4", Sempreverde, Fabrimar ou similar.  Fornecimento.(desonerado)</t>
  </si>
  <si>
    <t>Assento sanitário convencional em polietileno. Fornecimento e colocação. (Desonerado)</t>
  </si>
  <si>
    <t xml:space="preserve">    45,37</t>
  </si>
  <si>
    <t>Assento plástico, para vaso infantil.  Fornecimento e colocação.(desonerado)</t>
  </si>
  <si>
    <t>Braço de plástico branco, de 1/2", com canopla.  Fornecimento.(desonerado)</t>
  </si>
  <si>
    <t>Caixa de descarga, plástica, externa.  Fornecimento.(desonerado)</t>
  </si>
  <si>
    <t>Chuveiro de plástico, na cor branca, exclusive braço.(desonerado)</t>
  </si>
  <si>
    <t>Chuveiro de plástico, com braço de 1/2", na cor branca e 1 registro de pressão nº B-1416 ou similar de 1/2".  Fornecimento.(desonerado)</t>
  </si>
  <si>
    <t>Mangueira de borracha flexível, cristal, com diâmetro de 1/2".  Fornecimento.(desonerado)</t>
  </si>
  <si>
    <t>Mangueira de borracha flexível, cristal, com diâmetro de 3/4".  Fornecimento.(desonerado)</t>
  </si>
  <si>
    <t>Mangueira de borracha flexível, cristal, com diâmetro de 1".  Fornecimento.(desonerado)</t>
  </si>
  <si>
    <t>Rabicho plástico de 30cm com saída de 1/2".  Fornecimento.(desonerado)</t>
  </si>
  <si>
    <t>Registro de esfera de PVC rígido, soldável, diâmetro de 20mm.  Fornecimento e instalação.(desonerado)</t>
  </si>
  <si>
    <t xml:space="preserve">    26,35</t>
  </si>
  <si>
    <t>Registro de esfera de PVC rígido, soldável, diâmetro de 20mm.  Fornecimento.(desonerado)</t>
  </si>
  <si>
    <t>Registro de esfera de PVC rígido, soldável, diâmetro de 25mm.  Fornecimento e instalação.(desonerado)</t>
  </si>
  <si>
    <t>Registro de esfera de PVC rígido, soldável, diâmetro de 25mm.  Fornecimento.(desonerado)</t>
  </si>
  <si>
    <t>Registro de esfera de PVC rígido, soldável, diâmetro de 32mm.  Fornecimento e instalação.(desonerado)</t>
  </si>
  <si>
    <t xml:space="preserve">    29,13</t>
  </si>
  <si>
    <t>Registro de esfera de PVC rígido, soldável, diâmetro de 40mm.  Fornecimento e instalação.(desonerado)</t>
  </si>
  <si>
    <t xml:space="preserve">    36,97</t>
  </si>
  <si>
    <t>Registro de esfera de PVC rígido, soldável, diâmetro de 40mm.  Fornecimento.(desonerado)</t>
  </si>
  <si>
    <t>Registro de esfera de PVC rígido, soldável, diâmetro de 50mm.  Fornecimento e instalação.(desonerado)</t>
  </si>
  <si>
    <t xml:space="preserve">    40,06</t>
  </si>
  <si>
    <t>Registro de esfera de PVC rígido, soldável, diâmetro de 50mm.  Fornecimento.(desonerado)</t>
  </si>
  <si>
    <t>Registro de esfera de PVC rígido, roscável, diâmetro de 1 1/2".   Fornecimento e instalação.(desonerado)</t>
  </si>
  <si>
    <t xml:space="preserve">    37,91</t>
  </si>
  <si>
    <t>Saboneteira plástica de sobrepor, para sabonete líquido.  Fornecimento.(desonerado)</t>
  </si>
  <si>
    <t>Sifão roscável para pia ou lavatório de PVC rígido, diâmetro de 1".  Fornecimento.(desonerado)</t>
  </si>
  <si>
    <t>Sifão para tanque, de PVC rígido, diâmetro de 1 1/4".  Fornecimento e instalação.(desonerado)</t>
  </si>
  <si>
    <t xml:space="preserve">    26,53</t>
  </si>
  <si>
    <t>Sifão soldável, de PVC rígido, de 40mm, para pia ou lavatório.  Fornecimento.(desonerado)</t>
  </si>
  <si>
    <t>Tanque de esterilização de mamadeiras, em PVC.  Fornecimento e instalação.(desonerado)</t>
  </si>
  <si>
    <t xml:space="preserve">  3254,37</t>
  </si>
  <si>
    <t>Torneira de bóia, de PVC rígido, diâmetro de 1/2".  Fornecimento e instalação.(desonerado)</t>
  </si>
  <si>
    <t>Torneira de bóia, de PVC rígido, diâmetro de 3/4".  Fornecimento e instalação.(desonerado)</t>
  </si>
  <si>
    <t xml:space="preserve">    13,71</t>
  </si>
  <si>
    <t>Torneira de PVC rígido, diâmetro de 1/2".  Fornecimento e instalação.(desonerado)</t>
  </si>
  <si>
    <t xml:space="preserve">     6,65</t>
  </si>
  <si>
    <t>Torneira para pia ou tanque, de PVC rígido, diâmetro de 1/2".  Fornecimento e instalação.(desonerado)</t>
  </si>
  <si>
    <t>Tubo de descarga, tipo longo de 1 1/2", de PVC rígido, para caixa de descarga externa.  Fornecimento.(desonerado)</t>
  </si>
  <si>
    <t>Válvula para lavatório, de 1 1/4", de PVC rígido.  Fornecimento.(desonerado)</t>
  </si>
  <si>
    <t>Válvula para lavatório, de 1"x 2 3/4".  Fornecimento.(desonerado)</t>
  </si>
  <si>
    <t>Válvula para pia, de PVC rígido.  Fornecimento.(desonerado)</t>
  </si>
  <si>
    <t>AP 04.20 Aparelhos e Acessórios Hidro-Sanitários de Metal</t>
  </si>
  <si>
    <t>Chuveiro estampado, acabamento cromado, articulado com braço de 1/2".  Fornecimento.(desonerado)</t>
  </si>
  <si>
    <t>Duchinha manual, com registro de pressão.  Fornecimento.(desonerado)</t>
  </si>
  <si>
    <t>Misturador simples para chuveiro, de 3/4".  Fornecimento.(desonerado)</t>
  </si>
  <si>
    <t>Misturador Belle Epoque Light, para lavatório, acabamento cromado, Deca ou similar.  Fornecimento.(desonerado)</t>
  </si>
  <si>
    <t>Registro de pressão, em bronze, bruto, com diâmetro de 1/2".  Fornecimento.(desonerado)</t>
  </si>
  <si>
    <t>Registro de pressão, em bronze, diâmetro de 1/2", com acabamento cromado, para filtro.  Fornecimento e instalação.(desonerado)</t>
  </si>
  <si>
    <t xml:space="preserve">    77,28</t>
  </si>
  <si>
    <t>Registro regulador de vazão Economaster, para controle de vazão em pontos de abastecimento de água, de 1/2", acabamento cromado, para uso em conjunto com rabichos de ligação, exclusive estes, referência 1450, da Fabrimar ou similar.  Fornecimento.(desonerado)</t>
  </si>
  <si>
    <t>Rabicho cromado de 30cm com saída de 1/2".  Fornecimento.(desonerado)</t>
  </si>
  <si>
    <t>Rabicho flexível cromado de 40cm com saída de 1/2".  Fornecimento e instalação.(desonerado)</t>
  </si>
  <si>
    <t xml:space="preserve">    37,05</t>
  </si>
  <si>
    <t>Sifão, de 1" x 1 1/4", Deca 1680-C ou similar.  Fornecimento.(desonerado)</t>
  </si>
  <si>
    <t>Sifão, diâmetro de 1 1/2"x 1 1/2".  Fornecimento.(desonerado)</t>
  </si>
  <si>
    <t>Sifão metálico cromado, de 1 1/2"x2".  Fornecimento e instalação.(desonerado)</t>
  </si>
  <si>
    <t xml:space="preserve">   157,77</t>
  </si>
  <si>
    <t>Torneira  de bóia, em bronze, de pressão, de 3/4".  Fornecimento e instalação.(desonerado)</t>
  </si>
  <si>
    <t xml:space="preserve">    56,01</t>
  </si>
  <si>
    <t>Torneira de bóia, em bronze, de pressão, de 1".  Fornecimento e instalação.(desonerado)</t>
  </si>
  <si>
    <t xml:space="preserve">   101,21</t>
  </si>
  <si>
    <t>Torneira de bóia, em bronze, de pressão, de 1 1/4".  Fornecimento e instalação.(desonerado)</t>
  </si>
  <si>
    <t xml:space="preserve">   234,78</t>
  </si>
  <si>
    <t>Torneira de bóia, em bronze, de pressão, de 1 1/2".  Fornecimento e instalação.(desonerado)</t>
  </si>
  <si>
    <t xml:space="preserve">   234,63</t>
  </si>
  <si>
    <t>Torneira de bóia, em bronze, de pressão, de 2".  Fornecimento e instalação.(desonerado)</t>
  </si>
  <si>
    <t>Torneira para filtro, 1147-A, Fabrimar ou similar.  Fornecimento.(desonerado)</t>
  </si>
  <si>
    <t>Torneira para jardins, modelo 1153, de 1/2", Deca ou similar.  Fornecimento. (desonerado)</t>
  </si>
  <si>
    <t>Torneira com arejador para lavatório, 1193-A, Fabrimar ou similar.  Fornecimento.(desonerado)</t>
  </si>
  <si>
    <t>Torneira de fechamento automático Acquapress para lavatório, com arejador anti-vandalismo, acabamento cromado, referência 1180-AV, Fabrimar ou similar.  Fornecimento.(desonerado)</t>
  </si>
  <si>
    <t>Torneira para lavatório Pressmatic Benefit de Mesa Chrome, código 00185106, Docol ou similar.  Fornecimento.(desonerado)</t>
  </si>
  <si>
    <t>Torneira para pia, com arejador, 1168, tipo parede, de 1/2", Deca ou similar.  Fornecimento.(desonerado)</t>
  </si>
  <si>
    <t>Torneira para pia ou tanque, nº 1158-A, de 1/2", Fabrimar ou similar.  Fornecimento.(desonerado)</t>
  </si>
  <si>
    <t>Torneira para lavatório, Aquarius 1193-A, de 1/2", da Fabrimar ou similar. Fornecimento. (desonerado)</t>
  </si>
  <si>
    <t>Tubo de ligação para vaso sanitário, com anel expansor, cromado.  Fornecimento.(desonerado)</t>
  </si>
  <si>
    <t>Válvula americana, de 3 1/2"x1 1/2". Fornecimento.(desonerado)</t>
  </si>
  <si>
    <t>Válvula americana, de 3 1/2"x1 1/2".  Fornecimento e instalação.(desonerado)</t>
  </si>
  <si>
    <t xml:space="preserve">    78,65</t>
  </si>
  <si>
    <t>Válvula de escoamento universal para cubas e lavatórios, diâmetro de 1", acabamento cromado, referência 1601, Fabrimar ou similar.  Fornecimento.(desonerado)</t>
  </si>
  <si>
    <t>Válvula para tanque, de 1 1/4"x 2 3/4".  Fornecimento.(desonerado)</t>
  </si>
  <si>
    <t>Válvula de descarga externa Silent Flux, com acionamento por alavanca, com regulagem de tempo de descarga e vazão, bitola de 1 1/4", para pressão de serviço entre 2 a 40 mca, referência 3500, da Fabrimar ou similar.  Fornecimento.(desonerado)</t>
  </si>
  <si>
    <t>Válvula de descarga, silenciosa, cromada, de embutir, com registro de 1 1/4".  Fornecimento.(desonerado)</t>
  </si>
  <si>
    <t>Válvula de descarga, silenciosa, cromada, de embutir, com registro de 1 1/4".   Fornecimento e instalação.(desonerado)</t>
  </si>
  <si>
    <t xml:space="preserve">   297,07</t>
  </si>
  <si>
    <t>Válvula de descarga, silenciosa, cromada, de embutir, com registro de 1 1/2".  Fornecimento.(desonerado)</t>
  </si>
  <si>
    <t>Válvula de descarga para mictório Acquapress, de fechamento automático, acabamento cromado, referência 1181, da Fabrimar ou similar.  Fornecimento.(desonerado)</t>
  </si>
  <si>
    <t>Válvula de esfera em bronze, com diâmetro de 1/2", referência 1552, Deca ou similar.  Fornecimento.(desonerado)</t>
  </si>
  <si>
    <t>Válvula de esfera em bronze, com diâmetro de 3/4", referência 1552, Deca ou similar.  Fornecimento.(desonerado)</t>
  </si>
  <si>
    <t>Válvula de esfera em bronze, com diâmetro de 1", referência 1552, Deca ou similar.  Fornecimento.(desonerado)</t>
  </si>
  <si>
    <t>Válvula de esfera em bronze, com diâmetro de 1 1/2", referência 1552, Deca ou similar.  Fornecimento.(desonerado)</t>
  </si>
  <si>
    <t>AP 09 Aparelhos Elétricos</t>
  </si>
  <si>
    <t>AP 09.05 Aquecedores Elétricos</t>
  </si>
  <si>
    <t>Aquecedor elétrico automático de 200l, compreendendo 6m de eletroduto de 3/4" e 20m de fio de cobre de 6mm².  Fornecimento e instalação.(desonerado)</t>
  </si>
  <si>
    <t xml:space="preserve">  4997,53</t>
  </si>
  <si>
    <t>AP 09.10 Bebedouros Elétricos</t>
  </si>
  <si>
    <t>Bebedouro elétrico tipo pressão em aço inoxidável, modelo de pé, adulto/criança, capacidade 80l/h.  Fornecimento.(desonerado)</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</si>
  <si>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assentamento.(desonerado)</t>
  </si>
  <si>
    <t xml:space="preserve">   419,48</t>
  </si>
  <si>
    <t>AP 09.15 Chuveiros Elétricos</t>
  </si>
  <si>
    <t>Braço cromado para chuveiro elétrico, diâmetro de 1/2". Fornecimento.(desonerado)</t>
  </si>
  <si>
    <t>Chuveiro elétrico, automático, 110/220V, Lorenzetti ou similar.  Fornecimento.(desonerado)</t>
  </si>
  <si>
    <t>Chuveiro elétrico, automático, maxi-ducha, com braço cromado de 1/2", 110/220V e 1 registro  de pressão de 3/4".  Fornecimento.(desonerado)</t>
  </si>
  <si>
    <t>AP 09.20 Aparelhos Eletrodomésticos</t>
  </si>
  <si>
    <t>Ar Condicionado para colocação em parede, de 7500BTUS.  Fornecimento.(desonerado)</t>
  </si>
  <si>
    <t>Ar Condicionado para colocação em parede, de 21000BTUS.  Fornecimento.(desonerado)</t>
  </si>
  <si>
    <t>Condicionador de ar, tipo Split convencional, 9.000 btu, quente / frio, controle remoto total sem fio, mostrador digital, inclusive unidade externa independente, Ever Confort ou similar. Fornecimento.(desonerado)</t>
  </si>
  <si>
    <t>Condicionador de ar, tipo Split convencional, 12.000 btu, quente / frio, controle remoto total sem fio, mostrador digital, inclusive unidade externa independente, Ever Confort ou similar. Fornecimento.(desonerado)</t>
  </si>
  <si>
    <t>Condicionador de ar, tipo Split convencional, 18.000 btu, quente / frio, controle remoto total sem fio, mostrador digital, inclusive unidade externa independente, Ever Confort ou similar. Fornecimento.(desonerado)</t>
  </si>
  <si>
    <t>Condicionador de ar, tipo Split convencional, 24.000 btu, quente / frio, controle remoto total sem fio, mostrador digital, inclusive unidade externa independente, Ever Confort ou similar.  Fornecimento.(desonerado)</t>
  </si>
  <si>
    <t>AP 09.25 Exaustores</t>
  </si>
  <si>
    <t>Damper corta fogo 35 x 45 cm, acionamento automático, pela ação de elemento fusível, modelo DCF com fusível de disparo (com atestado UL) com rompimento em 72ºC ou 141ºC, com chave fim de curso. Fornecimento e colocação. (Desonerado)</t>
  </si>
  <si>
    <t xml:space="preserve">  1161,41</t>
  </si>
  <si>
    <t>Exaustor axial de parede, com diâmetro de 300mm, da True ou similar.  Fornecimento e instalação.(desonerado)</t>
  </si>
  <si>
    <t xml:space="preserve">  1379,35</t>
  </si>
  <si>
    <t>Exaustor axial de parede, com diâmetro de 800mm, vazão de 22000m3/h, pressão de 5mmca e motor de 1,5HP de 6 polos/220V. Fornecimento.(desonerado)</t>
  </si>
  <si>
    <t>Exaustor eólico de 24", para fixação em telhados.  Fornecimento.(desonerado)</t>
  </si>
  <si>
    <t>AP 09.30 Torneiras Elétricas</t>
  </si>
  <si>
    <t>Torneira elétrica 110/220V.  Fornecimento e instalação.(desonerado)</t>
  </si>
  <si>
    <t xml:space="preserve">   120,34</t>
  </si>
  <si>
    <t>Torneira fotoelétrica.  Fornecimento e instalação.(desonerado)</t>
  </si>
  <si>
    <t xml:space="preserve">  1043,29</t>
  </si>
  <si>
    <t>AP 09.35 Ventiladores Elétricos</t>
  </si>
  <si>
    <t>Ventilador de teto, com chave para ventilação e exaustão e pás em aço pintado, Ventaço ou similar.  Fornecimento e instalação.(desonerado)</t>
  </si>
  <si>
    <t>Ventilador de parede, com diâmetro de 400mm, vazão de 5000m3/h, pressão de 5mmca e motor de 0,33HP de 4 polos/220V.  Fornecimento e instalação.(desonerado)</t>
  </si>
  <si>
    <t>Ventilador de parede, tipo comercial, oscilante, VP20, diâmetro de 20", motor de 270W, rotação de 1500RPM, vazão de 280m3/min., monofásico de 110/220V, da Viva Vento ou similar.  Fornecimento.(desonerado)</t>
  </si>
  <si>
    <t>Ventilador de parede, tipo industrial, oscilante, diâmetro de 24", motor de 1/8HP, rotação de 1500RPM (com 3 velocidades), vazão de 380m3/min., monofásico de 110/220V, Veneza Plus V2, Solaster ou similar.  Fornecimento.(desonerado)</t>
  </si>
  <si>
    <t>AP 09.99 Diversos</t>
  </si>
  <si>
    <t>Lanterna de segurança, tipo giratória, para Câmara Escura, com filtro vermelho, tipo Kodak 6B ou similar, em estrutura de aço pintado.  Fornecimento.(desonerado)</t>
  </si>
  <si>
    <t>Prisma bicolor de sinalização para portas de salas de Raio X.  Fornecimento e instalação.(desonerado)</t>
  </si>
  <si>
    <t>Sirene áudio visual, para sistema de alarme contra incêndio. Fornecimento e colocação. (Desonerado)</t>
  </si>
  <si>
    <t xml:space="preserve">   138,83</t>
  </si>
  <si>
    <t>AP 14 Aparelhos Industriais</t>
  </si>
  <si>
    <t>AP 14.05 Fogões</t>
  </si>
  <si>
    <t>Fogão industrial, à gás, em aço carbono pintado, de 4 bocas com grelha em ferro fundido de (30x30)cm, provido de 2 queimadores simples e 2 queimadores duplos e estrado paneleiro inferior, nas medidas de (76x86x85)cm, Merinox Fog 430 ou similar.  Fornecimento.(desonerado)</t>
  </si>
  <si>
    <t>Fogão industrial, à gás, em aço carbono pintado, de 6 bocas com grelha em ferro fundido de (30x30)cm, provido de 3 queimadores simples e 3 queimadores duplos e estrado paneleiro inferior, Merinox Fog 630 ou similar.  Fornecimento.(desonerado)</t>
  </si>
  <si>
    <t>Fogão industrial de 6 bocas com forno.  Fornecimento.(desonerado)</t>
  </si>
  <si>
    <t>AP 14.10 Filtros</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</si>
  <si>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Fornecimento.(desonerado)</t>
  </si>
  <si>
    <t>AP 19 Aparelhos Mecânicos</t>
  </si>
  <si>
    <t>AP 19.05 Elevadores Hidráulicos</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</si>
  <si>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instalação.(desonerado)</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</si>
  <si>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instalação.(desonerado)</t>
  </si>
  <si>
    <t>Elevador sem casa de máquinas, com 3 paradas, capacidade 8 pessoas ou 600Kg, modelo Smart MRL8-DF da Atlas Schindler ou similar.  Fornecimento, montagem e instalação.(desonerado)</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</si>
  <si>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instalação.(desonerado)</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</si>
  <si>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instalação.(desonerado)</t>
  </si>
  <si>
    <t>AP 24 Aparelhos Hospitalares</t>
  </si>
  <si>
    <t>AP 24.05 Aparelhos Hospitalares</t>
  </si>
  <si>
    <t>Aspirador a vácuo com frasco para redes de gases medicinais.  Fornecimento.(desonerado)</t>
  </si>
  <si>
    <t>Fluxômetro com umidificador, ar comprimido/oxigênio, para redes de gases medicinais.  Fornecimento.(desonerado)</t>
  </si>
  <si>
    <t>AP 29 Botijões de Gás</t>
  </si>
  <si>
    <t>AP 29.05 Botijões de Gás</t>
  </si>
  <si>
    <t>Botijão de gás engarrafado (GLP), capacidade para 13Kg, inclusive o vasilhame e o gás.  Fornecimento e colocação.(desonerado)</t>
  </si>
  <si>
    <t xml:space="preserve">   282,27</t>
  </si>
  <si>
    <t>Botijão de gás engarrafado (GLP), capacidade para 45Kg, inclusive o vasilhame e o gás.  Fornecimento e colocação.(desonerado)</t>
  </si>
  <si>
    <t xml:space="preserve">   932,90</t>
  </si>
  <si>
    <t>Regulador Fisher para botijões de gás GLP com 13Kg.  Fornecimento.(desonerado)</t>
  </si>
  <si>
    <t>AP 34 Caixas d'Água</t>
  </si>
  <si>
    <t>AP 34.05 Caixas d'Água</t>
  </si>
  <si>
    <t>Caixa d'água em polietileno, capacidade para 500l, com alças de ancoragem e transporte, tampa  com fechamento por meio de travas, diâmetro de 131cm e altura de 72cm, modelo Aqualev ou similar.  Fornecimento.(desonerado)</t>
  </si>
  <si>
    <t>Caixa d'água redonda, de fibra de vidro, capacidade para 1000l, com tampa.  Fornecimento.(desonerado)</t>
  </si>
  <si>
    <t>Caixa d'água em polietileno, capacidade para 1000l, com alças de ancoragem e transporte, tampa  com fechamento por meio de travas, diâmetro de 163cm e altura de 93cm, modelo Aqualev ou similar.  Fornecimento.(desonerado)</t>
  </si>
  <si>
    <t>AP 34.10 Reservatórios</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</si>
  <si>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</si>
  <si>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</si>
  <si>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t>
  </si>
  <si>
    <t>AP 34.15 Castelos D'Água</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</si>
  <si>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</si>
  <si>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t>
  </si>
  <si>
    <t>AP 39 Elementos de Concreto e Alvenaria</t>
  </si>
  <si>
    <t>AP 39.05 Elementos de Concreto e Alvenaria</t>
  </si>
  <si>
    <t>Balcão de passagem de alimentos, em concretro aparente, guarnição em madeira aparelhada, exclusive pintura.(desonerado)</t>
  </si>
  <si>
    <t xml:space="preserve">   239,63</t>
  </si>
  <si>
    <t>Banca de concreto aparente, com 0,60m de largura e 0,06m de espessura, para 1 cuba, exclusive esta.(desonerado)</t>
  </si>
  <si>
    <t xml:space="preserve">   392,45</t>
  </si>
  <si>
    <t>Bebedouro ou lavatório de concreto, fundido no local, seção em calha prismática, largura de 0,40m, rebordo com 0,25m de altura, medidos internamente em osso, revestido de azulejos brancos (15x15)cm interna e externamente, e válvula; exclusive torneira.(desonerado)</t>
  </si>
  <si>
    <t xml:space="preserve">   255,46</t>
  </si>
  <si>
    <t>Mictório de concreto, fundido no local, com seção em calha prismática, largura de 0,40m, rebordo com 0,15m, medidos internamente em osso, revestido de azulejos brancos (15x15)cm, interna e externamente, e válvula. Exclusive instalação hidráulica.(desonerado)</t>
  </si>
  <si>
    <t xml:space="preserve">   213,58</t>
  </si>
  <si>
    <t>AP 44 Extintores</t>
  </si>
  <si>
    <t>AP 44.05 Extintores</t>
  </si>
  <si>
    <t>Extintor de incêndio, tipo água sob pressão, de 10l, completo.  Fornecimento.(desonerado)</t>
  </si>
  <si>
    <t>Extintor de incêndio, tipo gás carbônico, de 4kg, completo.  Fornecimento e colocação.(desonerado)</t>
  </si>
  <si>
    <t xml:space="preserve">   472,55</t>
  </si>
  <si>
    <t>Extintor de incêndio, tipo gás carbônico, de 6kg, completo.  Fornecimento e colocação.(desonerado)</t>
  </si>
  <si>
    <t xml:space="preserve">   570,55</t>
  </si>
  <si>
    <t>Extintor de incêndio, tipo gás carbônico, de 10Kg, completo.  Fornecimento.(desonerado)</t>
  </si>
  <si>
    <t>Extintor de incêndio, tipo pó químico, de 4kg, completo.  Fornecimento e colocação.(desonerado)</t>
  </si>
  <si>
    <t xml:space="preserve">   194,40</t>
  </si>
  <si>
    <t>Extintor de incêndio, tipo pó químico, de 6kg, completo.  Fornecimento e colocação.(desonerado)</t>
  </si>
  <si>
    <t xml:space="preserve">   210,81</t>
  </si>
  <si>
    <t>Extintor de incêndio, tipo pó químico seco, de 12kg, completo.  Fornecimento.(desonerado)</t>
  </si>
  <si>
    <t>Extintor de incêndio, tipo pó químico seco, de 30kg, completo com carreta.  Fornecimento.(desonerado)</t>
  </si>
  <si>
    <t>AP 49 Itens de Mármore, Granito e Outros</t>
  </si>
  <si>
    <t>AP 49.05 Itens de Mármore, Granito e Outros</t>
  </si>
  <si>
    <t>Banca de Mármore Branco Nacional, com 3cm de espessura, medindo: (1,00x0,60)m, com abertura para uma cuba, sobre apoios de alvenaria de meia vez e verga de concreto, sem revestimento. Fornecimento e assentamento.(desonerado)</t>
  </si>
  <si>
    <t xml:space="preserve">   395,30</t>
  </si>
  <si>
    <t>Banca de Mármore Branco Nacional, com 3cm de espessura, medindo (1,50x0,60)m, com abertura para 1 cuba, sobre apoios de alvenaria de meia vez e verga de concreto, sem revestimento.  Fornecimento e assentamento.(desonerado)</t>
  </si>
  <si>
    <t xml:space="preserve">   423,11</t>
  </si>
  <si>
    <t>Banca de Mármore Branco Nacional, com 3cm de espessura, medindo: (2x0,60)m com abertura para 1 ou 2 cubas sobre apoios de alvenaria de meia vez e vergas de concreto, sem revestimento. Fornecimento e assentamento.(desonerado)</t>
  </si>
  <si>
    <t xml:space="preserve">   535,07</t>
  </si>
  <si>
    <t>Banca de Mármore Branco Cintilante, com 3cm de espessura, medindo: (2,20x0,60)m com abertura para 1cuba sobre apoio de alvenaria de meia vez e vergas de concreto sem revestimento.  Fornecimento e assentamento.(desonerado)</t>
  </si>
  <si>
    <t xml:space="preserve">  3324,20</t>
  </si>
  <si>
    <t>Banca de Mármore Branco Nacional, com 3cm de espessura, medindo: (2,50x0,60)m, com abertura para 1 ou 2 cubas sobre apoios de alvenaria de meia vez e vergas de concreto, se(desonerado)</t>
  </si>
  <si>
    <t xml:space="preserve">   647,01</t>
  </si>
  <si>
    <t>Banca de Mármore Branco Nacional, com 3cm de espessura, medindo (3x0,60)m, com abertura para 1 ou 2 cubas, sobre apoios de alvenaria de meia vez e vergas de concreto, sem revestimento.  Fornecimento e assentamento.(desonerado)</t>
  </si>
  <si>
    <t xml:space="preserve">   679,16</t>
  </si>
  <si>
    <t>Banca de Mármore Branco Nacional, com 3cm de espessura, medindo (3,50x0,60)m, com abertura para 1 ou 2 cubas, sobre apoios de alvenaria de meia vez e vergas de concreto, sem revestimento.  Fornecimento e assentamento.(desonerado)</t>
  </si>
  <si>
    <t xml:space="preserve">   870,91</t>
  </si>
  <si>
    <t>Banca de Mármore Branco Nacional, com 3cm de espessura, medindo (4x0,60)m, com abertura para 1 ou 2 cubas, sobre apoios de alvenaria de meia vez e vergas de concreto, sem revestimento.  Fornecimento e assentamento.(desonerado)</t>
  </si>
  <si>
    <t xml:space="preserve">   982,87</t>
  </si>
  <si>
    <t>Banca de Mármore Branco Nacional, com 3cm de espessura, medindo 0,60m de largura, com abertura para 1 ou 2 cubas, sobre apoios de alvenaria de meia vez e vergas de concreto, sem revestimento.  Fornecimento e assentamento.(desonerado)</t>
  </si>
  <si>
    <t xml:space="preserve">   449,71</t>
  </si>
  <si>
    <t>Banca de Mármore Branco Nacional, com 3cm de espessura medindo: (2x0,60)m, com abertura para 2 conchas de louça, sobre apoios de alvenaria de meia vez e vergas de concreto, sem revestimento.  Fornecimento e assentamento.(desonerado)</t>
  </si>
  <si>
    <t>Banca seca de Mármore Branco Nacional, com 3cm de espessura e 0,60m de largura, sobre apoios de alvenaria de meia vez e verga de concreto, sem revestimento.  Fornecimento e assentamento.(desonerado)</t>
  </si>
  <si>
    <t xml:space="preserve">   280,79</t>
  </si>
  <si>
    <t>Banca de mármore sintético, medindo: (120x50)cm, com cuba do mesmo material, exclusive torneira, válvula e sifão.  Fornecimento e assentamento.(desonerado)</t>
  </si>
  <si>
    <t xml:space="preserve">   202,89</t>
  </si>
  <si>
    <t>Banca de mármore sintético, medindo: (140x55)cm, com cuba do mesmo material, exclusive torneira, válvula e sifão.  Fornecimento e assentamento.(desonerado)</t>
  </si>
  <si>
    <t xml:space="preserve">   324,20</t>
  </si>
  <si>
    <t>Banca de mármore sintético, medindo: (150x55)cm, com cuba do mesmo material, exclusive torneira, válvula e sifão.  Fornecimento e assentamento.(desonerado)</t>
  </si>
  <si>
    <t xml:space="preserve">   240,58</t>
  </si>
  <si>
    <t>Banca de mármore sintético, medindo: (160x55)cm, com cuba do mesmo material, exclusive torneira, válvula e sifão.  Fornecimento e assentamento.(desonerado)</t>
  </si>
  <si>
    <t xml:space="preserve">   431,66</t>
  </si>
  <si>
    <t>Banca de mármore sintético, medindo: (100x50)cm, com cuba do mesmo material, exclusive torneira, válvula e sifão.  Fornecimento e assentamento.(desonerado)</t>
  </si>
  <si>
    <t xml:space="preserve">   137,87</t>
  </si>
  <si>
    <t>Banca seca em granito Cinza Andorinha, com 3cm de espessura e 0,60m de largura, sobre apoios de alvenaria de meia vez e verga de concreto, sem revestimento.  Fornecimento e assentamento.(desonerado)</t>
  </si>
  <si>
    <t xml:space="preserve">   398,39</t>
  </si>
  <si>
    <t>Banca em granito Cinza Andorinha, com 3cm de espessura e 0,60m de largura, com abertura para 1 ou 2 cubas, sobre apoios de alvenaria de meia vez e verga de concreto, sem revestimento.  Fornecimento e assentamento.(desonerado)</t>
  </si>
  <si>
    <t xml:space="preserve">   317,99</t>
  </si>
  <si>
    <t>Banca de granito Preto Tijuca, com 3cm de espessura, sem abertura para cuba, sobre apoios de alvenaria de meia vez e verga de concreto, sem revestimento.  Fornecimento e assentamento.(desonerado)</t>
  </si>
  <si>
    <t xml:space="preserve">   488,64</t>
  </si>
  <si>
    <t>Prateleira em Mármore Branco Nacional, com 3cm de espessura, 40cm de largura, com rasgo na parede.  Fornecimento e assentamento.(desonerado)</t>
  </si>
  <si>
    <t xml:space="preserve">   174,82</t>
  </si>
  <si>
    <t>Tanque para lavagem em marmorite, medindo: (47x60)cm, de coralita.  Fornecimento.(desonerado)</t>
  </si>
  <si>
    <t>AP 54 Filtros</t>
  </si>
  <si>
    <t>AP 54.05 Filtros</t>
  </si>
  <si>
    <t>Filtro industrial, com vazão de 1000l/h, Líder ou similar.  Fornecimento.(desonerado)</t>
  </si>
  <si>
    <t>Filtro residencial de 1 vela, de metal, esmaltado com registro.  Fornecimento.(desonerado)</t>
  </si>
  <si>
    <t>Filtro termoplástico, com areia (100Kg), para bomba com motor monofásico ou trifásico, com vazão de 4100l/h, exclusive esta, modelo 19 TP-2, Jacuzzi ou similar.  Fornecimento.(desonerado)</t>
  </si>
  <si>
    <t>AP 59 Móveis</t>
  </si>
  <si>
    <t>AP 59.05 Móveis</t>
  </si>
  <si>
    <t>Banco de madeira aparelhada, envernizado, boleado nas bordas, confeccionado com assento de (30x30)cm, revestido com laminado melamínico, sendo a altura do banco de 52cm.(desonerado)</t>
  </si>
  <si>
    <t xml:space="preserve">   225,02</t>
  </si>
  <si>
    <t>AP 64 Cortinas e Persianas</t>
  </si>
  <si>
    <t>AP 64.05 Cortinas e Persianas</t>
  </si>
  <si>
    <t>Persianas horizontais em alumínio, lâminas micro 25 (2,5cm), nas dimensões de (1,25x1,85)m, Luxaflex ou similar.  Fornecimento e colocação.(desonerado)</t>
  </si>
  <si>
    <t>Persiana horizontal metálica 16mm, na cor branca, sem bando, com trilhos e demais materias necessários para fixação.  Fornecimento e colocação.(desonerado)</t>
  </si>
  <si>
    <t>Persiana vertical em PVC, na cor branca, sem bando, com trilhos e demais materias necessários para fixação.  Fornecimento e colocação.(desonerado)</t>
  </si>
  <si>
    <t>Persiana vertical em tecido, com trilhos e demais materiais necessários para fixação.  Fornecimento e colocação.(desonerado)</t>
  </si>
  <si>
    <t>AP 98 Diversos</t>
  </si>
  <si>
    <t>AP 98.99 Diversos</t>
  </si>
  <si>
    <t>Braçadeira para dutos de ar condicionado em cantoneira de 3/4"x1/8".   Fornecimento e colocação.(desonerado)</t>
  </si>
  <si>
    <t>Lava olhos de emergência com acionamento manual por alavanca, tubulação e conexões em ferro galvanizado, pia em AISI 304, conexões de entrada e saída de 1" BSP, pintura anticorrosiva, na cor verde segurança, pia com diâmetro de 300mm.  Fornecimento e colocação.(desonerado)</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</si>
  <si>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t>
  </si>
  <si>
    <t xml:space="preserve"> 19825,33</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</si>
  <si>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t>
  </si>
  <si>
    <t xml:space="preserve"> 21530,33</t>
  </si>
  <si>
    <t>BP 04 Bases e Pavimentos</t>
  </si>
  <si>
    <t>BP 04.05 Bases e Pavimentos</t>
  </si>
  <si>
    <t>Base de brita graduada, inclusive fornecimento de materiais, exclusive transporte do canteiro para a pista, medida após compactação.(desonerado)</t>
  </si>
  <si>
    <t xml:space="preserve">   199,82</t>
  </si>
  <si>
    <t>Base de brita corrida, inclusive fornecimento dos materiais, medida após a compactação.(desonerado)</t>
  </si>
  <si>
    <t xml:space="preserve">   122,11</t>
  </si>
  <si>
    <t>Base ou sub base estabilizada sem mistura de materiais, conforme Caderno de Encargos - PCRJ, exclusive escavação e transporte dos materiais, inclusive o transporte da água.(desonerado)</t>
  </si>
  <si>
    <t xml:space="preserve">    12,58</t>
  </si>
  <si>
    <t>Base ou sub base estabilizada granulometricamente, com mistura de 2 ou mais materiais, conforme Caderno de Encargos - PCRJ, exclusive escavação e transporte dos materiais, inclusive o transporte de água.(desonerado)</t>
  </si>
  <si>
    <t xml:space="preserve">    14,67</t>
  </si>
  <si>
    <t>Base de solo-cimento, executado "in loco", o custo indeniza as operações de execução na pista, inclusive transporte da água e se aplica ao volume de solo-cimento executado, medido após a compactação, exclusive a escavação, cimento e transporte dos materiais.(desonerado)</t>
  </si>
  <si>
    <t xml:space="preserve">    32,64</t>
  </si>
  <si>
    <t>Camada de bloqueio (colchão) de areia, espalhado e comprimido mecanicamente, medido após compressão.(desonerado)</t>
  </si>
  <si>
    <t xml:space="preserve">   129,86</t>
  </si>
  <si>
    <t>Camada de bloqueio (colchão) de pó-de-pedra, espalhado e comprimido mecanicamente, medida após compressão.(desonerado)</t>
  </si>
  <si>
    <t xml:space="preserve">   134,74</t>
  </si>
  <si>
    <t>Camada de pó-de-pedra espalhada manualmente, medida após a compactação.(desonerado)</t>
  </si>
  <si>
    <t xml:space="preserve">   141,58</t>
  </si>
  <si>
    <t>Capa selante compreendendo aplicação de asfalto na proporção de 1,1 a 1,4l/m2, distribuição de agregado (5 a 15Kg/m2) e compactação com rolo leve.(desonerado)</t>
  </si>
  <si>
    <t>Construção de aterro, conforme Caderno de Encargos - PCRJ; exclusive escavação e carga, transporte e fornecimento dos materiais.(desonerado)</t>
  </si>
  <si>
    <t>Construção de reforço de sub leito, conforme Caderno de Encargos - PCRJ; exclusive escavação e carga, transporte e fornecimento dos materiais.(desonerado)</t>
  </si>
  <si>
    <t>Execução de pavimentação de saibro arenoso, em camadas de 10cm, medida após a compactação, inclusive fornecimento do material, espalhamento, rega e compactação.(desonerado)</t>
  </si>
  <si>
    <t>Execução de pavimentação em saibro melhorado com cimento, em camadas de 8cm de espessura, medida após a compressão, sendo a proporção de cimento de 5% em volume (72Kg/m3), inclusive fornecimento dos materiais.(desonerado)</t>
  </si>
  <si>
    <t xml:space="preserve">    23,53</t>
  </si>
  <si>
    <t>Imprimação de base de pavimentação, conforme Caderno de Encargos - PCRJ.(desonerado)</t>
  </si>
  <si>
    <t>Regularização de subleito, conforme Caderno de Encargos - PCRJ.  O preço indeniza as operações de execução e transporte de água e se aplica à área efetivamente regularizada, exclusive transporte e escavação de corretivos.(desonerado)</t>
  </si>
  <si>
    <t xml:space="preserve">     1,64</t>
  </si>
  <si>
    <t>BP 04.10 Bases e Sub-bases de Material Reciclado</t>
  </si>
  <si>
    <t>Base de agregados reciclados, de resíduos da construção civil, inclusive fornecimento dos materiais, medido após compactação.(desonerado)</t>
  </si>
  <si>
    <t xml:space="preserve">   100,01</t>
  </si>
  <si>
    <t>Sub-base e reforço de agregados reciclados, de resíduos da construção civil, inclusive fornecimento dos materiais, medido após compactação.(desonerado)</t>
  </si>
  <si>
    <t xml:space="preserve">    88,96</t>
  </si>
  <si>
    <t>BP 09 Revestimentos de Pavimentos</t>
  </si>
  <si>
    <t>BP 09.05 Pavimentos Flexíveis</t>
  </si>
  <si>
    <t>Concreto betuminoso usinado a quente, para camada intermediária (BINDER), de acordo com as  especificações da PCRJ; exclusive transporte da usina para a pista e espalhamento da mistura.(desonerado)</t>
  </si>
  <si>
    <t xml:space="preserve">   435,16</t>
  </si>
  <si>
    <t>Concreto betuminoso usinado a quente, para camada de rolamento, de acordo com as  especificações da PCRJ; exclusive transporte da usina para a pista e espalhamento da mistura.(desonerado)</t>
  </si>
  <si>
    <t xml:space="preserve">   571,26</t>
  </si>
  <si>
    <t>Concreto asfáltico pré-misturado a frio, conforme Caderno de Encargos - PCRJ.  O preço indeniza as operações de execução, o fornecimento e o transporte dos materiais empregados, e aplica-se ao volume executado, medido após a compressão.(desonerado)</t>
  </si>
  <si>
    <t xml:space="preserve">  1203,39</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</si>
  <si>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mistura.(desonerado)</t>
  </si>
  <si>
    <t xml:space="preserve">   415,21</t>
  </si>
  <si>
    <t>Espalhamento manual e compactação mecânica de concreto asfáltico usinado a quente, ou de pré-misturado, exclusive fornecimento de todos os materiais.(desonerado)</t>
  </si>
  <si>
    <t>Espalhamento com motonivelaora e compactação mecânica de qualquer tipo de revestimento asfáltico, executado de acordo com as especificações da PCRJ.(desonerado)</t>
  </si>
  <si>
    <t>Espalhamento com vibro acabadora convencional e compactação mecânica de qualquer tipo de concreto asfáltico usinado a quente, executado de acordo com as especificações da PCRJ, exclusive os materiais.(desonerado)</t>
  </si>
  <si>
    <t xml:space="preserve">     4,59</t>
  </si>
  <si>
    <t>Espalhamento com vibro acabadora eletrônica e compactação mecânica de qualquer tipo de concreto asfáltico usinado a quente, executado de acordo com as especificações da PCRJ.(desonerado)</t>
  </si>
  <si>
    <t xml:space="preserve">     7,46</t>
  </si>
  <si>
    <t>Manta geotêxtil de poliéster, em uma camada, sobre pavimentação betuminosa tipo OP-20, Bidim ou similar.  Fornecimento e colocação.(desonerado)</t>
  </si>
  <si>
    <t xml:space="preserve">  5170,86</t>
  </si>
  <si>
    <t>Pintura de ligação, inclusive limpeza do trecho a ser trabalhado.(desonerado)</t>
  </si>
  <si>
    <t xml:space="preserve">     3,77</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</si>
  <si>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similar.(desonerado)</t>
  </si>
  <si>
    <t>Recomposição de revestimento em concreto asfáltico usinado a quente, executado em áreas de pequenas dimensões; exclusive corte, pintura de ligação e fornecimento de todos os materiais.(desonerado)</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</si>
  <si>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colocação.(desonerado)</t>
  </si>
  <si>
    <t xml:space="preserve">    41,18</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</si>
  <si>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DNER.(desonerado)</t>
  </si>
  <si>
    <t xml:space="preserve">    12,23</t>
  </si>
  <si>
    <t>Revestimento de concreto betuminoso usinado a quente, para camada de rolamento, com 4cm de espessura, exclusive transporte da usina para a pista de imprimação.(desonerado)</t>
  </si>
  <si>
    <t xml:space="preserve">    54,42</t>
  </si>
  <si>
    <t>Revestimento de concreto betuminoso usinado a quente, espalhado manualmente, com 4cm de espessura, exclusive transporte da usina para o local de aplicação.(desonerado)</t>
  </si>
  <si>
    <t>Revestimento de concreto betuminoso usinado a quente, com 5 cm de espessura, executado em uma camada, de acordo com as instruções do DER-RJ, exclusive o transporte da usina para o local de aplicação.(desonerado)</t>
  </si>
  <si>
    <t xml:space="preserve">    68,02</t>
  </si>
  <si>
    <t>Revestimento de concreto betuminoso usinado a quente, com 8cm de espessura, executado em 2 camadas, sendo a inferior de ligação (Binder), com 4cm de espessura e a superior de rolamento, conforme Caderno de Encargos - PCRJ, exclusive transporte da usina para a pista.(desonerado)</t>
  </si>
  <si>
    <t xml:space="preserve">    94,35</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</si>
  <si>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pista.(desonerado)</t>
  </si>
  <si>
    <t xml:space="preserve">   116,41</t>
  </si>
  <si>
    <t>Revestimento de concreto betuminoso usinado a quente, executado em uma camada, de acordo com as instruções do DER-RJ, exclusive o transporte da usina para o local de aplicação.(desonerado)</t>
  </si>
  <si>
    <t xml:space="preserve">   591,44</t>
  </si>
  <si>
    <t>Revestimento de concreto asfáltico, com polímero, usinado à quente, com 5cm de espessura, executado com vibroacabadora com controle eletrônico e mesa extensiva de no mínimo 7m, conforme especificações da Prefeitura da Cidade do Rio de Janeiro.(desonerado)</t>
  </si>
  <si>
    <t xml:space="preserve">    69,51</t>
  </si>
  <si>
    <t>Revestimento de concreto asfáltico, com polímero, usinado à quente, com 7cm de espessura, executado com vibroacabadora com controle eletrônico e mesa extensiva de no mínimo 7m, conforme especificações da Prefeitura da Cidade do Rio de Janeiro.(desonerado)</t>
  </si>
  <si>
    <t xml:space="preserve">    95,83</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</si>
  <si>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pista.(desonerado)</t>
  </si>
  <si>
    <t xml:space="preserve">    77,48</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</si>
  <si>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pista.(desonerado)</t>
  </si>
  <si>
    <t xml:space="preserve">    89,77</t>
  </si>
  <si>
    <t>Revestimento de saibro executado manualmente, comprimido em camada; exclusive o fornecimento e o transporte do saibro, sendo a camada medida após a compressão.(desonerado)</t>
  </si>
  <si>
    <t xml:space="preserve">    10,66</t>
  </si>
  <si>
    <t>Revestimento de saibro executado mecanicamente (motoniveladora e rolo), comprimido em camada; exclusive o fornecimento e o transporte do saibro, sendo a camada medida após a compressão.(desonerado)</t>
  </si>
  <si>
    <t xml:space="preserve">   384,73</t>
  </si>
  <si>
    <t>BP 09.10 Pavimentos Rígidos</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</si>
  <si>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terreno.(desonerado)</t>
  </si>
  <si>
    <t xml:space="preserve">   180,65</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</si>
  <si>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terreno.(desonerado)</t>
  </si>
  <si>
    <t xml:space="preserve">   146,22</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</si>
  <si>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terreno.(desonerado)</t>
  </si>
  <si>
    <t xml:space="preserve">   145,52</t>
  </si>
  <si>
    <t>BP 09.15 Juntas</t>
  </si>
  <si>
    <t>Junta de retração, serrada com disco de diamantes, para pavimentos de placas de concreto, com 5cm de profundidade, somente o corte, exclusive preenchimento e barras de ligação e de transferência.(desonerado)</t>
  </si>
  <si>
    <t xml:space="preserve">    18,15</t>
  </si>
  <si>
    <t>Junta de retração, serrada com disco de diamante,  em revestimento de placas de concreto, com 5cm de profundidade, inclusive preenchimento de asfalto diluído CM-30, exclusive barras de ligação e de transferência.(desonerado)</t>
  </si>
  <si>
    <t xml:space="preserve">    23,08</t>
  </si>
  <si>
    <t>Junta de retração, em revestimento de placa de concreto do tipo encaixe (macho e fêmea), inclusive preenchimento de asfalto diluído CM-30, exclusive barras de ligação e de transferência.(desonerado)</t>
  </si>
  <si>
    <t xml:space="preserve">    44,76</t>
  </si>
  <si>
    <t>Limpeza e preenchimento de junta de retração, com asfalto duluído CM-30, exclusive corte, barras de ligação e de transferência.(desonerado)</t>
  </si>
  <si>
    <t>BP 09.20 Pavimentos em Lajotas de Concreto Pré-Moldado</t>
  </si>
  <si>
    <t>Assentamento de artefato de concreto, sobre colchão de pó-de-pedra, areia ou material equivalente, com fornecimento de todos os materiais, exclusive o artefato de concreto, inclusive rejuntamento, de acordo com as especificações da PCRJ.(desonerado)</t>
  </si>
  <si>
    <t xml:space="preserve">    48,39</t>
  </si>
  <si>
    <t>Reassentamento de artefato de concreto, com reaproveitamento deste, com limpeza de rejunte aderente, sobre colchão de pó-de-pedra, areia ou material equivalente, inclusive fornecimento de todos os materiais, inclusive rejuntamento.(desonerado)</t>
  </si>
  <si>
    <t xml:space="preserve">    56,65</t>
  </si>
  <si>
    <t>Reassentamento de artefato de concreto, com reaproveitamento deste, sobre colchão de pó-de-pedra, areia ou material equivalente e o fornecimento de todos os materiais.(desonerado)</t>
  </si>
  <si>
    <t xml:space="preserve">    25,60</t>
  </si>
  <si>
    <t>Pavimentação com blocos vazados de concreto, medindo: (50x50x10)cm, assentes em camadas de areia grossa de 2cm, exclusive preparo do terreno, Concregrama CGD, Neo-Rex ou similar.  Fornecimento e assentamento.(desonerado)</t>
  </si>
  <si>
    <t xml:space="preserve">   156,97</t>
  </si>
  <si>
    <t>Pavimentação com blocos vazados de concreto, medindo: (60x45x7,5)cm, assentes em camadas de areia grossa de 2cm, exclusive preparo do terreno, Concregrama CG7, Neo-Rex ou similar.  Fornecimento e assentamento.(desonerado)</t>
  </si>
  <si>
    <t xml:space="preserve">   100,50</t>
  </si>
  <si>
    <t>Rejuntamento de artefato de concreto, com argamassa de cimento e areia no traço 1:3, com fornecimento de todos os materiais.(desonerado)</t>
  </si>
  <si>
    <t xml:space="preserve">    24,89</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</si>
  <si>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</si>
  <si>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 xml:space="preserve">   104,08</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</si>
  <si>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</si>
  <si>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 xml:space="preserve">   111,95</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</si>
  <si>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</si>
  <si>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</si>
  <si>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 xml:space="preserve">   119,83</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</si>
  <si>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</si>
  <si>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</si>
  <si>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 xml:space="preserve">   148,18</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</si>
  <si>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t>
  </si>
  <si>
    <t xml:space="preserve">   132,43</t>
  </si>
  <si>
    <t>BP 09.25 Pavimentos em Paralelepípedo</t>
  </si>
  <si>
    <t>Paralelepípedos.  Fornecimento.(desonerado)</t>
  </si>
  <si>
    <t>Assentamento de paralelepípedos com reaproveitamento destes, fornecimento de pó-de-pedra e rejuntamento com betume e cascalhinho.(desonerado)</t>
  </si>
  <si>
    <t xml:space="preserve">    86,19</t>
  </si>
  <si>
    <t>Assentamento de paralelepípedos com reaproveitamento destes e fornecimento de pó-de-pedra e rejuntamento com argamassa de cimento e areia no traço 1:3.(desonerado)</t>
  </si>
  <si>
    <t xml:space="preserve">    50,82</t>
  </si>
  <si>
    <t>Arrancamento e reassentamento de paralelepípedos com limpeza de betume, aderente sobre colchão de pó-de-pedra, incluindo fornecimento do pó-de-pedra, exclusive rejuntamento e fornecimento dos paralelepípedos.(desonerado)</t>
  </si>
  <si>
    <t xml:space="preserve">    52,93</t>
  </si>
  <si>
    <t>Arrancamento e reassentamento de paralelepípedos com limpeza do betume, aderente sobre colchão de pó-de-pedra, inclusive fornecimento de pó-de-pedra e rejuntamento com argamassa de cimento e areia no traço 1:3, exclusive fornecimento dos paralelepípedos.(desonerado)</t>
  </si>
  <si>
    <t xml:space="preserve">    72,29</t>
  </si>
  <si>
    <t>Assentamento de paralelepípedos com reaproveitamento destes, inclusive fornecimento de pó-de-pedra, exclusive rejuntamento.(desonerado)</t>
  </si>
  <si>
    <t xml:space="preserve">    38,07</t>
  </si>
  <si>
    <t>Reassentamento de paralelepípedos, com reaproveitamento deste, com limpeza de rejunto aderido, sobre colchão de pó-de-pedra, areia ou material equivalente, inclusive fornecimento de todos os materiais e o rejuntamento.(desonerado)</t>
  </si>
  <si>
    <t xml:space="preserve">    58,06</t>
  </si>
  <si>
    <t>Rejuntamento de pavimentação de paralelepípedos com betume e cascalhinho, exclusive o fornecimento do betume.(desonerado)</t>
  </si>
  <si>
    <t>Rejuntamento de revestimento em paralelepípedos, com CAP-40 e Brita 0, inclusive fornecimento de todos os materiais.(desonerado)</t>
  </si>
  <si>
    <t>Pavimentação com paralelepípedos sobre colchão de pó-de-pedra e rejuntamento com betume e cascalhinho, inclusive fornecimento de todos os materiais.(desonerado)</t>
  </si>
  <si>
    <t xml:space="preserve">   146,37</t>
  </si>
  <si>
    <t>BP 14 Recuperação e Reciclagem de Pavimentos</t>
  </si>
  <si>
    <t>BP 14.05 Fresagem</t>
  </si>
  <si>
    <t>Corte mecânico com fresadora a frio, em zona urbana sem interferências, inclusive coleta do material em caminhão basculante, exclusive transporte do material.(desonerado)</t>
  </si>
  <si>
    <t xml:space="preserve">   193,42</t>
  </si>
  <si>
    <t>Corte mecânico com fresadora à frio, em concreto asfáltico, em zona urbana com interferências, inclusive coleta do material em caminhão basculante, exclusive transporte do material.(desonerado)</t>
  </si>
  <si>
    <t xml:space="preserve">   308,85</t>
  </si>
  <si>
    <t>Reciclagem de pavimento (técnica de espuma de asfalto), com a adição de CAP 50/70, cimento portland e água e todos os materiais necessários, com até 15cm de espessura, considerando a execução no período diurno e em meia pista. (volume medido após a compactação).(desonerado)</t>
  </si>
  <si>
    <t xml:space="preserve">   461,03</t>
  </si>
  <si>
    <t>BP 19 Meios-Fios, Sarjetas, Tentos e Guias</t>
  </si>
  <si>
    <t>BP 19.05 Meio-Fio e Tento de Granito</t>
  </si>
  <si>
    <t>Meio-fio em granito, com seção de (20x25)cm, formato de paralelogramo com ângulo de 83°, superfícies sem polimento com chanfro de 1cm na parte superior, em uma das faces.  Fornecimento e assentamento.(desonerado)</t>
  </si>
  <si>
    <t xml:space="preserve">   160,78</t>
  </si>
  <si>
    <t>Meio-fio reto de granito, altura de 0,35m, apicoado comum, fornecimento e assentamento com rejuntamento de argamassa de cimento e areia no traço 1:4.(desonerado)</t>
  </si>
  <si>
    <t>Travessão ou tento de granito, fornecimento e assentamento com rejuntamento de argamassa de cimento e areia no traço 1:4.(desonerado)</t>
  </si>
  <si>
    <t xml:space="preserve">   144,15</t>
  </si>
  <si>
    <t>BP 19.10 Meio-Fio e Tento Moldado no Local</t>
  </si>
  <si>
    <t>Cordão de concreto simples, com secção de (6x25)cm, moldados no local, inclusive escavação e reaterro.(desonerado)</t>
  </si>
  <si>
    <t xml:space="preserve">    25,98</t>
  </si>
  <si>
    <t>Cordão de concreto simples, com secção de (10x25)cm, moldados no local, inclusive escavação e reaterro.(desonerado)</t>
  </si>
  <si>
    <t xml:space="preserve">    58,15</t>
  </si>
  <si>
    <t>Meio-fio de concreto simples (fck=13,5MPa), moldado no local, conforme Caderno de Encargos - PCRJ, medindo 0,15m na base e com altura de 0,30m, rejuntamento com argamassa de cimento e areia no traço 1:4, inclusive o fornecimento de todos os materiais, escavação e reaterro.(desonerado)</t>
  </si>
  <si>
    <t xml:space="preserve">    82,50</t>
  </si>
  <si>
    <t>Meio-fio reto de concreto simples (fck=15MPa), moldado no local, conforme Caderno de Encargos - PCRJ, medindo 0,15m na base e com altura de 0,45m, rejuntamento com argamassa de cimento e areia no traço 1:4, inclusive o fornecimento de todos os materiais, escavação e reaterro.(desonerado)</t>
  </si>
  <si>
    <t>Meio-fio curvo de concreto simples (fck=13,5MPa), moldado no local, conforme Caderno de Encargos - PCRJ, medindo 0,15m na base e com altura de 0,30m, rejuntamento com argamassa de cimento e areia no traço 1:4; com fornecimento de todos os materiais, escavação e reaterro.(desonerado)</t>
  </si>
  <si>
    <t xml:space="preserve">    90,75</t>
  </si>
  <si>
    <t>Meio-fio curvo de concreto simples (fck=15MPa), moldado no local, conforme Caderno de Encargos - PCRJ, medindo 0,15m na base e com altura de 0,45m, rejuntamento com argamassa de cimento e areia no traço 1:4, inclusive o fornecimento de todos os materiais, escavação e reaterro.(desonerado)</t>
  </si>
  <si>
    <t xml:space="preserve">   133,86</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</si>
  <si>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 (desonerado)</t>
  </si>
  <si>
    <t xml:space="preserve">    66,30</t>
  </si>
  <si>
    <t>BP 19.15 Meio-Fio e Sarjeta Conjugados Moldados no Local</t>
  </si>
  <si>
    <t>Sarjeta e meio-fio conjugados, de concreto simples (fck=15MPa), moldado no local, conforme Caderno de Encargos - PCRJ, medindo 0,45m de base e com altura de 0,30m, rejuntamento de argamassa de cimento e areia no traço 1:4; inclusive o fornecimento de todos os materiais.(desonerado)</t>
  </si>
  <si>
    <t xml:space="preserve">   112,76</t>
  </si>
  <si>
    <t>Sarjeta e meio-fio conjugados, de concreto simples (fck=35MPa), moldado no local, conforme Caderno de Encargos - PCRJ, medindo 0,45m de base e com altura de 0,30m, rejuntamento de argamassa de cimento e areia no traço 1:4; inclusive o fornecimento de todos os materiais.(desonerado)</t>
  </si>
  <si>
    <t xml:space="preserve">   123,40</t>
  </si>
  <si>
    <t>Sarjeta e meio-fio conjugados, de concreto colorido simples (fck=35MPa), moldado no local, conforme Caderno de Encargos - PCRJ, medindo 0,45m de base e com altura de 0,30m, rejuntamento de argamassa de cimento e areia no traço 1:4; inclusive o fornecimento de todos os materiais.(desonerado)</t>
  </si>
  <si>
    <t>Sarjeta e meio-fio conjugados, de concreto simples (fck=15MPa), moldado no local, conforme Caderno de Encargos - PCRJ, medindo 0,65m de base e com altura de 0,30m, rejuntamento de argamassa de cimento e areia no traço 1:4; inclusive o fornecimento de todos os materiais.(desonerado)</t>
  </si>
  <si>
    <t xml:space="preserve">   139,89</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</si>
  <si>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acabamento.(desonerado)</t>
  </si>
  <si>
    <t xml:space="preserve">   116,00</t>
  </si>
  <si>
    <t>BP 19.20 Meio-Fio e Sarjeta Pré-Moldados</t>
  </si>
  <si>
    <t>Meio-fio de concreto pré-moldado (fck=15MPa), medindo 0,15m na base e com altura de 0,30m, rejuntamento com argamassa de cimento e areia no traço 1:4, inclusive o fornecimento de todos os materiais, escavação e reaterro.(desonerado)</t>
  </si>
  <si>
    <t xml:space="preserve">    46,34</t>
  </si>
  <si>
    <t>Meio-fio de concreto pré-moldado (fck=15MPa), medindo 0,15m na base e com altura de 0,45m, rejuntamento com argamassa de cimento e areia no traço 1:4, inclusive o fornecimento de todos os materiais, escavação e reaterro.(desonerado)</t>
  </si>
  <si>
    <t>BP 19.25 Sarjetas e Guias</t>
  </si>
  <si>
    <t>Guia de concreto armado, destinado ao encunhamento de pavimentação em paralelos, em logradouro com declividade do greide maior que 18%, de seção (0,15x0,40)m, assentado transversalmente ao eixo da via.  Fornecimento e assentamento.(desonerado)</t>
  </si>
  <si>
    <t xml:space="preserve">   239,08</t>
  </si>
  <si>
    <t>Sarjeta-guia de paralelepípedo (1 fiada), assente sobre base de concreto (fck=11MPa); inclusive esta, rejuntamento de argamassa de cimento e areia (traço 1:3), para pavimentação betuminosa.(desonerado)</t>
  </si>
  <si>
    <t xml:space="preserve">    34,97</t>
  </si>
  <si>
    <t>Sarjeta de concreto simples (fck=13,5MPa), moldada no local, conforme Caderno de Encargos - PCRJ, medindo 0,30m de largura e 0,10m de espessura, inclusive o fornecimento de todos os materiais.(desonerado)</t>
  </si>
  <si>
    <t xml:space="preserve">    28,97</t>
  </si>
  <si>
    <t>BP 19.30 Levantamentos e Reassentamentos</t>
  </si>
  <si>
    <t xml:space="preserve">    55,50</t>
  </si>
  <si>
    <t>Levantamento e reassentamento de tento ou travessão.(desonerado)</t>
  </si>
  <si>
    <t xml:space="preserve">    44,53</t>
  </si>
  <si>
    <t xml:space="preserve">    43,95</t>
  </si>
  <si>
    <t>Reassentamento de tento ou travessão.(desonerado)</t>
  </si>
  <si>
    <t xml:space="preserve">    39,05</t>
  </si>
  <si>
    <t>CE 04 Serviços de Engenharia e Arquitetura</t>
  </si>
  <si>
    <t>CE 04.05 Acompanhamento e Desenvolvimento de Projetos</t>
  </si>
  <si>
    <t>Prestação de serviços de engenharia para acompanhamento e desenvolvimento de estudos e projetos das Diretorias de Projetos e de Informações Gerenciais, com alocação de técnicos especializados.(desonerado)</t>
  </si>
  <si>
    <t xml:space="preserve">   177,06</t>
  </si>
  <si>
    <t>CE 04.10 Elaboração de Estudos e Projetos</t>
  </si>
  <si>
    <t>Advogado para serviços de consultoria de engenharia e arquitetura, inclusive encargos sociais. (Desonerado)</t>
  </si>
  <si>
    <t xml:space="preserve">    21,70</t>
  </si>
  <si>
    <t>Arquiteto júnior de serviços técnicos especializados de consultoria de engenharia e arquitetura.(desonerado)</t>
  </si>
  <si>
    <t xml:space="preserve">    87,30</t>
  </si>
  <si>
    <t>Arquiteto pleno de serviços técnicos especializados de consultoria de engenharia e arquitetura.(desonerado)</t>
  </si>
  <si>
    <t xml:space="preserve">   135,81</t>
  </si>
  <si>
    <t>Arquiteto sênior de serviços técnicos especializados de consultoria de engenharia e arquitetura.(desonerado)</t>
  </si>
  <si>
    <t xml:space="preserve">   194,01</t>
  </si>
  <si>
    <t>Arquivista técnico de serviços técnicos especializados de consultoria de engenharia e arquitetura.(desonerado)</t>
  </si>
  <si>
    <t xml:space="preserve">    11,23</t>
  </si>
  <si>
    <t>Assistente Social para serviços de consultoria de engenharia e arquitetura, inclusive encargos sociais. (Desonerado)</t>
  </si>
  <si>
    <t>Auxiliar de laboratorista de serviços técnicos especializados de consultoria de engenharia e arquitetura.(desonerado)</t>
  </si>
  <si>
    <t>Técnico de nível médio de serviços técnicos especializados de consultoria de engenharia e arquitetura.(desonerado)</t>
  </si>
  <si>
    <t>Auxiliar de topografia de serviços técnicos especializados de consultoria de engenharia e arquitetura.(desonerado)</t>
  </si>
  <si>
    <t>Biólogo pleno de serviços técnicos especializados de consultoria de engenharia e arquitetura.(desonerado)</t>
  </si>
  <si>
    <t xml:space="preserve">    37,86</t>
  </si>
  <si>
    <t>Consultor de serviços técnicos especializados de consultoria de engenharia e arquitetura.(desonerado)</t>
  </si>
  <si>
    <t>Coordenador de serviços técnicos especializados de consultoria de engenharia e arquitetura.(desonerado)</t>
  </si>
  <si>
    <t>Desenhista cadista sênior de serviços técnicos especializados de consultoria de engenharia e arquitetura.(desonerado)</t>
  </si>
  <si>
    <t xml:space="preserve">    36,67</t>
  </si>
  <si>
    <t>Desenhista júnior de serviços técnicos especializados de consultoria de engenharia e arquitetura.(desonerado)</t>
  </si>
  <si>
    <t>Desenhista pleno de serviços técnicos especializados de consultoria de engenharia e arquitetura.(desonerado)</t>
  </si>
  <si>
    <t xml:space="preserve">    25,67</t>
  </si>
  <si>
    <t>Encarregado de serviços técnicos especializados de consultoria de engenharia e arquitetura.(desonerado)</t>
  </si>
  <si>
    <t>Engenheiro júnior de serviços técnicos especializados de consultoria de engenharia e arquitetura.(desonerado)</t>
  </si>
  <si>
    <t>Engenheiro pleno de serviços técnicos especializados de consultoria de engenharia e arquitetura.(desonerado)</t>
  </si>
  <si>
    <t>Engenheiro sênior de serviços técnicos especializados de consultoria de engenharia e arquitetura.(desonerado)</t>
  </si>
  <si>
    <t>Geólogo júnior de serviços técnicos especializados de consultoria de engenharia e arquitetura.(desonerado)</t>
  </si>
  <si>
    <t>Geólogo pleno de serviços técnicos especializados de consultoria de engenharia e arquitetura.(desonerado)</t>
  </si>
  <si>
    <t>Geólogo sênior de serviços técnicos especializados de consultoria de engenharia e arquitetura.(desonerado)</t>
  </si>
  <si>
    <t>Laboratorista de serviços técnicos especializados de consultoria de engenharia e arquitetura.(desonerado)</t>
  </si>
  <si>
    <t>Nivelador de serviços técnicos especializados de consultoria de engenharia e arquitetura.(desonerado)</t>
  </si>
  <si>
    <t xml:space="preserve">     9,25</t>
  </si>
  <si>
    <t>Projetista júnior de serviços técnicos especializados de consultoria de engenharia e arquitetura.(desonerado)</t>
  </si>
  <si>
    <t>Projetista pleno de serviços técnicos especializados de consultoria de engenharia e arquitetura.(desonerado)</t>
  </si>
  <si>
    <t xml:space="preserve">    31,58</t>
  </si>
  <si>
    <t>Projetista sênior de serviços técnicos especializados de consultoria de engenharia e arquitetura.(desonerado)</t>
  </si>
  <si>
    <t xml:space="preserve">    45,12</t>
  </si>
  <si>
    <t>Secretária executiva de serviços técnicos especializados de consultoria de engenharia e arquitetura.(desonerado)</t>
  </si>
  <si>
    <t>Secretária júnior de serviços técnicos especializados de consultoria de engenharia e arquitetura.(desonerado)</t>
  </si>
  <si>
    <t xml:space="preserve">    21,21</t>
  </si>
  <si>
    <t>Tecnólogo júnior de serviços técnicos especializados de consultoria de engenharia e arquitetura.(desonerado)</t>
  </si>
  <si>
    <t xml:space="preserve">    20,90</t>
  </si>
  <si>
    <t>Tecnólogo sênior de serviços técnicos especializados de consultoria de engenharia e arquitetura.(desonerado)</t>
  </si>
  <si>
    <t>Topógrafo de serviços técnicos especializados de consultoria de engenharia e arquitetura.(desonerado)</t>
  </si>
  <si>
    <t xml:space="preserve">    17,76</t>
  </si>
  <si>
    <t>CI 04 Cobertura</t>
  </si>
  <si>
    <t>CI 04.05 Madeiramento</t>
  </si>
  <si>
    <t>Colocação de madeiramento de telhas cerâmicas, inclusive pregos, exclusive o fornecimento do madeiramento e das telhas.(desonerado)</t>
  </si>
  <si>
    <t xml:space="preserve">    47,62</t>
  </si>
  <si>
    <t>Madeiramento para cobertura de telhas onduladas de cimento amianto ou Fiber-Glass ou similar, pregadas sem tesouras ou pontaletes, medido pela projeção.(desonerado)</t>
  </si>
  <si>
    <t xml:space="preserve">    38,81</t>
  </si>
  <si>
    <t>Madeiramento para cobertura de telhas cerâmicas, (francesa, portuguesa, duplana, colonial ou similar), constituído de cumeeira, terças, caibros, pontaletes e ripas de madeira serrada, pregados sem tesoura, medido pela projeção horizontal.(desonerado)</t>
  </si>
  <si>
    <t xml:space="preserve">   134,52</t>
  </si>
  <si>
    <t>Peça em madeira serrada, de (7 x 20)cm, para cobertura de qualquer tipo.  Fornecimento e colocação.(desonerado)</t>
  </si>
  <si>
    <t xml:space="preserve">   116,73</t>
  </si>
  <si>
    <t>CI 04.10 Terça</t>
  </si>
  <si>
    <t>Terça em serrada, de (7,5cm x 7,5cm / 3" x 3"), para estrutura de telhados e coberturas.  Fornecimento e colocação.(desonerado)</t>
  </si>
  <si>
    <t xml:space="preserve">    11,86</t>
  </si>
  <si>
    <t>Terça em madeira serrada de (7,5cm x 11,25cm / 3" x 4 1/2"), para estrutura de telhados e coberturas. Fornecimento e colocação.(desonerado)</t>
  </si>
  <si>
    <t xml:space="preserve">    53,78</t>
  </si>
  <si>
    <t>Terça em serrada de (7,5cm x 15cm / 3" x 6"), para estrutura de telhados e coberturas.  Fornecimento e colocação.(desonerado)</t>
  </si>
  <si>
    <t xml:space="preserve">    57,26</t>
  </si>
  <si>
    <t>Terça em madeira serrada, de (7,5cm x 22,5cm / 3" x 9"), para estrutura de telhados e coberturas.  Fornecimento e colocação.(desonerado)</t>
  </si>
  <si>
    <t xml:space="preserve">    75,83</t>
  </si>
  <si>
    <t>CI 04.15 Caibro</t>
  </si>
  <si>
    <t>Caibro em madeira serrada, de (3,75cm x 7,5cm / 1 1/2" x 3").  Fornecimento e colocação.(desonerado)</t>
  </si>
  <si>
    <t xml:space="preserve">    16,80</t>
  </si>
  <si>
    <t>Caibro em madeira serrada, de (5cm x 7,5cm / 2" x 3").  Fornecimento e colocação.(desonerado)</t>
  </si>
  <si>
    <t xml:space="preserve">    70,01</t>
  </si>
  <si>
    <t>CI 04.20 Tesoura</t>
  </si>
  <si>
    <t>Tesoura completa em madeira serrada, para telhados com vãos de 4m.  Fornecimento e colocação.(desonerado)</t>
  </si>
  <si>
    <t xml:space="preserve">  1224,50</t>
  </si>
  <si>
    <t>Tesoura completa em madeira serrada, para telhados com vãos de 5m.  Fornecimento e colocação.(desonerado)</t>
  </si>
  <si>
    <t xml:space="preserve">  1463,08</t>
  </si>
  <si>
    <t>Tesoura completa em madeira serrada, para telhados com vãos de 6m.  Fornecimento e colocação.(desonerado)</t>
  </si>
  <si>
    <t xml:space="preserve">  1822,92</t>
  </si>
  <si>
    <t>Tesoura completa em madeira serrada, para telhados com vãos de 7m.  Fornecimento e colocação.(desonerado)</t>
  </si>
  <si>
    <t xml:space="preserve">  2119,11</t>
  </si>
  <si>
    <t>Tesoura completa em madeira serrada, para telhados com vãos de 8m.  Fornecimento e colocação.(desonerado)</t>
  </si>
  <si>
    <t xml:space="preserve">  2638,60</t>
  </si>
  <si>
    <t>Tesoura completa em madeira serrada, para telhados com vãos de 9m.  Fornecimento e colocação.(desonerado)</t>
  </si>
  <si>
    <t xml:space="preserve">  2965,37</t>
  </si>
  <si>
    <t>Tesoura completa em madeira serrada, para telhados com vãos de 10m.  Fornecimento e colocação.(desonerado)</t>
  </si>
  <si>
    <t xml:space="preserve">  3279,62</t>
  </si>
  <si>
    <t>Tesoura completa em madeira serrada, para telhados com vãos de 12m.  Fornecimento e colocação.(desonerado)</t>
  </si>
  <si>
    <t xml:space="preserve">  4251,20</t>
  </si>
  <si>
    <t>CI 04.25 Pontalete</t>
  </si>
  <si>
    <t>Pontalete em madeira serrada, de (7,5cm x 7,5cm / 3" x 3"), verticais e horizontais para estrutura de telhados de telhas cerâmicas, medido pela projeção horizontal do telhado.  Fornecimento e Colocação.(desonerado)</t>
  </si>
  <si>
    <t xml:space="preserve">    22,41</t>
  </si>
  <si>
    <t>Pontalete em madeira serrada, de (7,5cm x 7,5cm / 3" x 3"), verticais e horizontais para estrutura de coberturas de telhas leves (mineral, fibra-vegetal, fiber-glass e similares), medido pela projeção horizontal do telhado.  Fornecimento e colocação.(desonerado)</t>
  </si>
  <si>
    <t>CI 04.30 Coberturas, Telhas e Complementos</t>
  </si>
  <si>
    <t>Cobertura em telhas coloniais; exclusive cumeeira e madeiramento.  Fornecimento e colocação.(desonerado)</t>
  </si>
  <si>
    <t xml:space="preserve">   145,44</t>
  </si>
  <si>
    <t>Cobertura em telhas francesas; exclusive cumeeira e madeiramento.  Fornecimento e colocação.(desonerado)</t>
  </si>
  <si>
    <t xml:space="preserve">    89,22</t>
  </si>
  <si>
    <t>Cobertura em telha portuguesa, exclusive cumeeira e madeiramento.  Fornecimento e colocação.(desonerado)</t>
  </si>
  <si>
    <t xml:space="preserve">    69,22</t>
  </si>
  <si>
    <t>Colocação de telhas francesas, exclusive fornecimento.(desonerado)</t>
  </si>
  <si>
    <t xml:space="preserve">    73,90</t>
  </si>
  <si>
    <t>Cobertura em telhas de concreto, exclusive cumeeira e madeiramento.  Fornecimento e colocação.(desonerado)</t>
  </si>
  <si>
    <t xml:space="preserve">    72,80</t>
  </si>
  <si>
    <t>Cordão para arremate de telhado, executado com argamassa de cimento, areia e saibro no traço 1:2:2.(desonerado)</t>
  </si>
  <si>
    <t xml:space="preserve">    47,22</t>
  </si>
  <si>
    <t>Cumeeira para cobertura em telhas francesas ou coloniais.  Fornecimento e colocação.(desonerado)</t>
  </si>
  <si>
    <t xml:space="preserve">    31,07</t>
  </si>
  <si>
    <t>Cumeeira para cobertura em telhas de concreto.  Fornecimento e colocação.(desonerado)</t>
  </si>
  <si>
    <t xml:space="preserve">    46,35</t>
  </si>
  <si>
    <t>Telhas francesas.  Fornecimento.(desonerado)</t>
  </si>
  <si>
    <t>CI 04.35 Cobertura Simples em Aço Galvanizado</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</si>
  <si>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colocação.(desonerado)</t>
  </si>
  <si>
    <t xml:space="preserve">   128,10</t>
  </si>
  <si>
    <t>Telha metálica CE-100, 0,65mm, perfil trapezoidal, fabricado em aço galvanizado com 270g/m2 de zinco, com largura total de 808mm, largura útil de 750mm e comprimento de 6600mm, pintado por processo eletrostático polimerizada em estufa.  Fornecimento.(desonerado)</t>
  </si>
  <si>
    <t>CI 04.37 Cobertura Dupla em Aço Galvanizado</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</si>
  <si>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colocação.(desonerado)</t>
  </si>
  <si>
    <t xml:space="preserve">   153,39</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</si>
  <si>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t>
  </si>
  <si>
    <t xml:space="preserve">   168,41</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</si>
  <si>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t>
  </si>
  <si>
    <t xml:space="preserve">   194,16</t>
  </si>
  <si>
    <t>CI 04.40 Cobertura Simples em alumínio</t>
  </si>
  <si>
    <t>Cobertura em chapas de alumínio de 0,5mm de espessura, com sobreposição lateral de 1 onda e longitudinal de 14cm, sendo as chapas fixadas com ganchos de alumínio com rosca de 6mm de diâmetro; exclusive madeiramento e cumeeira.(desonerado)</t>
  </si>
  <si>
    <t>Colocação de rufo, cumeeira ou contra-rufo de alumínio com 0,8mmx1056mm.(desonerado)</t>
  </si>
  <si>
    <t xml:space="preserve">   100,48</t>
  </si>
  <si>
    <t>Contra rufo em alumínio, com acabamento em verniz em 1 face e pintada na outra, trapezoidal ou ondulada, medindo: (1500x562x0,8)mm, Alcoa ou similar.  Fornecimento e colocação.(desonerado)</t>
  </si>
  <si>
    <t xml:space="preserve">   147,48</t>
  </si>
  <si>
    <t>Contra rufo em alumínio, com acabamento em verniz nas 2 faces, trapezoidal ou ondulada, medindo: (1500x562x0,8)mm, Alcoa ou similar.  Fornecimento e colocação.(desonerado)</t>
  </si>
  <si>
    <t xml:space="preserve">   138,27</t>
  </si>
  <si>
    <t>Cumeeira em alumínio com acabamento em verniz em 1 face e pintada em outra, trapezoidal ou ondulada, medindo: (1265x600x0,8)mm, Alcoa ou similar.  Fornecimento e colocação.(desonerado)</t>
  </si>
  <si>
    <t>Cumeeira em alumínio com acabamento em verniz nas 2 faces, trapezoidal ou ondulada, medindo: (1265x600x0,8)mm, Alcoa ou similar.  Fornecimento e colocação.(desonerado)</t>
  </si>
  <si>
    <t xml:space="preserve">    55,11</t>
  </si>
  <si>
    <t>Rufo em alumínio, com acabamento em verniz em 1 face e pintada na outra, trapezoidal, medindo: (1265x600x0,8)mm, Alcoa ou similar.  Fornecimento e colocação.(desonerado)</t>
  </si>
  <si>
    <t>Rufo em alumínio, com acabamento em verniz nas 2 faces, trapezoidal ou ondulada, medindo: (1265x600x0,8)mm, Alcoa ou similar.  Fornecimento e colocação.(desonerado)</t>
  </si>
  <si>
    <t xml:space="preserve">   139,61</t>
  </si>
  <si>
    <t>Telha de alumínio, com acabamento em verniz nas 2 faces (interna e externa), no modelo trapezoidal ou ondulada, na espessura de 0,5mm, Alcoflon ou similar.  Fornecimento e colocação.(desonerado)</t>
  </si>
  <si>
    <t>Telha de alumínio, com acabamento em verniz em 1 face e pintado na outra, no modelo trapezoidal ou ondulada, na espessura de 0,5mm, Alcoflon ou similar.  Fornecimento e colocação.(desonerado)</t>
  </si>
  <si>
    <t xml:space="preserve">    65,82</t>
  </si>
  <si>
    <t>CI 04.43 Cobertura Dupla em alumínio</t>
  </si>
  <si>
    <t>Cobertura dupla de 30mm, com telha térmica, trapezoidal em alumínio, inclusive todos os acessórios necessários à sua execução, Bernini ou similar.  Fornecimento e colocação, exclusive transporte.(desonerado)</t>
  </si>
  <si>
    <t xml:space="preserve">   253,67</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</si>
  <si>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colocação.(desonerado)</t>
  </si>
  <si>
    <t xml:space="preserve">   125,41</t>
  </si>
  <si>
    <t>CI 04.45 Cobertura em Cimento e Fibras Sem Amianto</t>
  </si>
  <si>
    <t>Cobertura em telhas onduladas, sem amianto, com espessura de 4mm, fixadas por pregos, inclusive vedação, exclusive o madeiramento, Vogatex ou similar.  Fornecimento e colocação.(desonerado)</t>
  </si>
  <si>
    <t xml:space="preserve">    36,41</t>
  </si>
  <si>
    <t>Cobertura em telhas onduladas, sem amianto, com espessura de 6mm, fixadas por parafusos galvanizados, inclusive vedação, exclusive o madeiramento, Eternit ou similar.  Fornecimento e colocação.(desonerado)</t>
  </si>
  <si>
    <t xml:space="preserve">    46,85</t>
  </si>
  <si>
    <t>Cobertura em telhas onduladas, sem amianto, com espessura de 6mm, fixadas por parafusos galvanizados, inclusive vedação, exclusive o madeiramento, Maxiplac da Brasilit ou similar.  Fornecimento e colocação.(desonerado)</t>
  </si>
  <si>
    <t>Cobertura em telhas onduladas, sem amianto, com espessura de 8mm, fixadas por parafusos galvanizados, inclusive vedação, exclusive o madeiramento, Eternit ou similar.  Fornecimento e colocação.(desonerado)</t>
  </si>
  <si>
    <t xml:space="preserve">    76,54</t>
  </si>
  <si>
    <t>Cobertura em telhas onduladas, sem amianto, com espessura de 8mm, nas dimensões úteis de (2,30 x 0,50)m, fixadas por parafusos galvanizados, inclusive vedação, exclusive o madeiramento, Modulada da Eternit ou similar.  Fornecimento e colocação.(desonerado)</t>
  </si>
  <si>
    <t xml:space="preserve">   167,21</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</si>
  <si>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colocação.(desonerado)</t>
  </si>
  <si>
    <t xml:space="preserve">   161,75</t>
  </si>
  <si>
    <t>Cumeeira normal para telhas onduladas de 6mm a 8mm, sem amianto, fixada por parafusos galvanizados, inclusive vedação, Eternit ou similar.  Fornecimento e colocação.(desonerado)</t>
  </si>
  <si>
    <t xml:space="preserve">   101,76</t>
  </si>
  <si>
    <t>Cumeeira normal para telhas onduladas, sem amianto, fixada por parafusos galvanizados, inclusive vedação, Eternit ou similar.  Fornecimento e colocação.(desonerado)</t>
  </si>
  <si>
    <t xml:space="preserve">    68,71</t>
  </si>
  <si>
    <t>Cumeeira normal para telhas canalete 90, sem amianto, fixada por parafusos galvanizados, inclusive vedação, Eternit ou similar.  Fornecimento e colocação.(desonerado)</t>
  </si>
  <si>
    <t xml:space="preserve">   161,07</t>
  </si>
  <si>
    <t>Cumeeira para cobertura tipo Shed e Shed terminal, sem amianto, fixada por parafusos galvanizados, inclusive vedação.  Fornecimento e colocação.(desonerado)</t>
  </si>
  <si>
    <t xml:space="preserve">    63,49</t>
  </si>
  <si>
    <t>Espigão para cobertura em telhas sem amianto, fixado por parafusos galvanizados, inclusive vedação.  Fornecimento e colocação.(desonerado)</t>
  </si>
  <si>
    <t xml:space="preserve">    65,92</t>
  </si>
  <si>
    <t>Rufo para cobertura em telhas sem amianto, fixado por parafusos galvanizados, inclusive vedação.  Fornecimento e colocação.(desonerado)</t>
  </si>
  <si>
    <t xml:space="preserve">    55,80</t>
  </si>
  <si>
    <t>CI 04.50 Cobertura em Fibras Vegetais e Minerais</t>
  </si>
  <si>
    <t>Cobertura em telhas onduladas fabricadas com fibras vegetais e minerais, com espessura de 3mm, presas por pregos galvanizados, exclusive madeiramento, Onduline ou similar.  Fornecimento e colocação.(desonerado)</t>
  </si>
  <si>
    <t xml:space="preserve">   135,48</t>
  </si>
  <si>
    <t>Cumeeira normal, para telhas onduladas, de (0,50x0,90)m, presas por pregos galvanizados, Onduline ou similar.  Fornecimento e colocação.(desonerado)</t>
  </si>
  <si>
    <t>CI 04.55 Cobertura em Policarbonato, Acrílico e Resina</t>
  </si>
  <si>
    <t>Chapa de policarbonato alveolar para caixilho com painel fixo, espessura de 10mm.  Fornecimento e colocação.(desonerado)</t>
  </si>
  <si>
    <t xml:space="preserve">   130,79</t>
  </si>
  <si>
    <t>Cobertura em chapa de policarbonato alveolar, na cor cristal, com 10mm de espessura, incluindo madeiramento em peças de madeira e pilares em tubo de aço galvanizado.  Fornecimento e colocação.(desonerado)</t>
  </si>
  <si>
    <t xml:space="preserve">   478,17</t>
  </si>
  <si>
    <t>Cobertura em chapas de acrílicos translúcidos de 6mm de espessura, inclusive fixação, exclusive estrutura.  Fornecimento e colocação.(desonerado)</t>
  </si>
  <si>
    <t xml:space="preserve">   360,04</t>
  </si>
  <si>
    <t>Cobertura em plástico Night and Day ou similar, liso, translúcido, branco, largura de 1,45m.  Fornecimento e colocação.(desonerado)</t>
  </si>
  <si>
    <t xml:space="preserve">    46,95</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</si>
  <si>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colocação.(desonerado)</t>
  </si>
  <si>
    <t xml:space="preserve">   144,29</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</si>
  <si>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colocação.(desonerado)</t>
  </si>
  <si>
    <t xml:space="preserve">   154,94</t>
  </si>
  <si>
    <t>Estrutura em alumínio em clarabóia para chapa de policarbonato.  Fornecimento e colocação.(desonerado)</t>
  </si>
  <si>
    <t xml:space="preserve">   364,52</t>
  </si>
  <si>
    <t>Cobertura em telhas P.V.C colonial (230 x 88)cm cerâmica, fixadas por parafusos galvanizados, inclusive vedação, exclusive o madeiramento. Fornecimento e instalação. (desonerado)</t>
  </si>
  <si>
    <t xml:space="preserve">   117,10</t>
  </si>
  <si>
    <t>Cumeeira central P.V.C cerâmica nas dimensões (1 x 56 x 90)cm, fixada por parafusos galvanizados, inclusive vedação. Fornecimento e colocação. (desonerado)</t>
  </si>
  <si>
    <t xml:space="preserve">   132,56</t>
  </si>
  <si>
    <t>CI 04.60 Calha de PVC Rígido</t>
  </si>
  <si>
    <t>Calha de beiral, semicircular de PVC rígido, exclusive condutores (vide item CI 05.60.0100).  Fornecimento e colocação.(desonerado)</t>
  </si>
  <si>
    <t xml:space="preserve">   154,49</t>
  </si>
  <si>
    <t>Condutor para calha de beiral de PVC rígido, inclusive conexões.  Fornecimento e colocação.(desonerado)</t>
  </si>
  <si>
    <t xml:space="preserve">    42,05</t>
  </si>
  <si>
    <t>CI 04.65 Calha de Cobre</t>
  </si>
  <si>
    <t>Calha de cobre, semicircular, com 25cm de desenvolvimento, inclusive emendas soldadas.  Fornecimento e colocação.(desonerado)</t>
  </si>
  <si>
    <t xml:space="preserve">   147,94</t>
  </si>
  <si>
    <t>CI 04.70 Calha Metálica</t>
  </si>
  <si>
    <t>Calha de beiral, em chapa galvanizada nº 26, com 25cm de desenvolvimento.  Fornecimento e colocação.(desonerado)</t>
  </si>
  <si>
    <t xml:space="preserve">   108,35</t>
  </si>
  <si>
    <t>Calha de platibanda ou de rincão, em chapa galvanizada nº 26, com 25cm de desenvolvimento.  Fornecimento e colocação.(desonerado)</t>
  </si>
  <si>
    <t xml:space="preserve">    64,74</t>
  </si>
  <si>
    <t>Calha de beiral, em chapa galvanizada nº 24, com 75cm de desenvolvimento.  Fornecimento e colocação.(desonerado)</t>
  </si>
  <si>
    <t xml:space="preserve">   219,10</t>
  </si>
  <si>
    <t>CI 04.75 Cobertura em Fiberglass</t>
  </si>
  <si>
    <t>Cobertura em telhas onduladas translúcidas de Fiber-Glass ou similar, exclusive madeiramento.  Fornecimento e colocação.(desonerado)</t>
  </si>
  <si>
    <t xml:space="preserve">    65,20</t>
  </si>
  <si>
    <t>CI 09 Isolamento</t>
  </si>
  <si>
    <t>CI 09.05 Isolamento</t>
  </si>
  <si>
    <t>Argila expandida com granulometria fina de 2215.  Fornecimento, inclusive transporte.(desonerado)</t>
  </si>
  <si>
    <t>Argila expandida com granulometria grossa de 3222.  Fornecimento, inclusive transporte.(desonerado)</t>
  </si>
  <si>
    <t>Chapa de ferro galvanizada nº 11, de 3mm (1/8").  Fornecimento e instalação.(desonerado)</t>
  </si>
  <si>
    <t xml:space="preserve">   506,22</t>
  </si>
  <si>
    <t>Chapa de ferro galvanizado nº 18.  Fornecimento e instalação.(desonerado)</t>
  </si>
  <si>
    <t xml:space="preserve">   183,14</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</si>
  <si>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instalação.(desonerado)</t>
  </si>
  <si>
    <t xml:space="preserve">    26,54</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</si>
  <si>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instalação.(desonerado)</t>
  </si>
  <si>
    <t xml:space="preserve">    24,02</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</si>
  <si>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instalação.(desonerado)</t>
  </si>
  <si>
    <t xml:space="preserve">    21,69</t>
  </si>
  <si>
    <t>Subcobertura em fibras contínuas de polietileno de alta densidade, permeável ao vapor e com resistência à passagem de água, inclusive madeiramento para contra-caibros em madeira serrada de (1,50x4,00)cm, Tyvec ou similar.  Fornecimento e instalação.(desonerado)</t>
  </si>
  <si>
    <t xml:space="preserve">    67,26</t>
  </si>
  <si>
    <t>Tela Sombrit ou similar, com 80% de proteção.  Fornecimento e instalação.(desonerado)</t>
  </si>
  <si>
    <t xml:space="preserve">    26,88</t>
  </si>
  <si>
    <t>CI 14 Impermeabilizações</t>
  </si>
  <si>
    <t>CI 14.05 Impermeabilizações</t>
  </si>
  <si>
    <t>Aplicação de 2 demãos de impermeabilizante por cristalização da Texas, Denver, Reax, Viapol ou similar.(desonerado)</t>
  </si>
  <si>
    <t>Argamassa de proteção mecânica com espessura de 2cm, no traço 1:3, com colação de tela.(desonerado)</t>
  </si>
  <si>
    <t xml:space="preserve">    38,21</t>
  </si>
  <si>
    <t>Impermeabilização de terraços, jardineiras, reservatórios, piscinas, coberturas e superfícies metálicas com membrana flexível aderente, de base acrílica, aplicado a frio, em quatro demãos cruzadas, nas cores branca, azul, cinza ou telha, tipo TECRYL-D3 ou similar.(desonerado)</t>
  </si>
  <si>
    <t xml:space="preserve">    44,50</t>
  </si>
  <si>
    <t>Impermeabilização de terraços, jardineiras e coberturas isoladas com 3 camadas de asfalto oxidado entremeadas por 3 camadas de feltro asfáltico.(desonerado)</t>
  </si>
  <si>
    <t xml:space="preserve">   213,41</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</si>
  <si>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2,5cm.(desonerado)</t>
  </si>
  <si>
    <t xml:space="preserve">   121,84</t>
  </si>
  <si>
    <t>Impermeabilização de terraço com membrana flexível, com terminação em argamassa de cimento e areia no traço 1:5 com 1,5cm de espessura e regularizações da laje com argamassa de cimento e areia no traço 1:3 com espessura média de 4cm, Torodim ou similar 4p.p.(desonerado)</t>
  </si>
  <si>
    <t xml:space="preserve">   251,73</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</si>
  <si>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similar.(desonerado)</t>
  </si>
  <si>
    <t xml:space="preserve">   141,11</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</si>
  <si>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similar.(desonerado)</t>
  </si>
  <si>
    <t xml:space="preserve">    93,59</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</si>
  <si>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1:1.(desonerado)</t>
  </si>
  <si>
    <t xml:space="preserve">    72,05</t>
  </si>
  <si>
    <t>Impermeabilização de caixa d'água elevada com 2Kg de Denverlit ou similar, 0,15Kg de Denverfix ou similar, 1,50Kg de Denver LP 54 e 1,10m2 de tela de poliéster, inclusive proteção mecânica.(desonerado)</t>
  </si>
  <si>
    <t xml:space="preserve">    95,70</t>
  </si>
  <si>
    <t>Impermeabilização de caixa d'água subterrânea com 4Kg de Denverlit ou similar, 0,35Kg de Denverfix ou similar, inclusive proteção mecânica.(desonerado)</t>
  </si>
  <si>
    <t xml:space="preserve">    79,65</t>
  </si>
  <si>
    <t>Impermeabilização de lajes com Hey'di Cryl ou similar, aplicado em 8 demãos e 1 tela de poliéster, sobre 2 demãos de K11-SR misturado ao KZ usados com base diretamente sobre a laje, após limpeza e regularização, exclusive proteção mecânica e térmica.(desonerado)</t>
  </si>
  <si>
    <t xml:space="preserve">    84,86</t>
  </si>
  <si>
    <t>Impermeabilização de laje com 0,45Kg de Denver Primer ou similar, 3,50Kg de Denverpren ou similar e 1,10m2 de poliéster.  Fornecimento e aplicação, exclusive proteção mecânica.(desonerado)</t>
  </si>
  <si>
    <t xml:space="preserve">   142,46</t>
  </si>
  <si>
    <t>Impermeabilização de laje de terraço com 0,45Kg de Denver Primer ou similar, 5Kg de Denverpren ou similar e 1,10m2 de poliéster.  Fornecimento e aplicação, exclusive proteção mecânica e térmica.(desonerado)</t>
  </si>
  <si>
    <t xml:space="preserve">   195,05</t>
  </si>
  <si>
    <t>Impermeabilização de lajes sem proteção mecânica à base de resinas elastoméricas de poliuretano, bicomponente, aplicado e curado a frio, IMP-C (2,2 Kg/m2) da Imperbras ou similar, estruturado com uma camada de bidim (75 g/cm2).(desonerado)</t>
  </si>
  <si>
    <t xml:space="preserve">   242,71</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</si>
  <si>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similar.(desonerado)</t>
  </si>
  <si>
    <t xml:space="preserve">   118,56</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</si>
  <si>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asfáltica.(desonerado)</t>
  </si>
  <si>
    <t xml:space="preserve">    98,19</t>
  </si>
  <si>
    <t>Pintura asfáltica (uma demão com 200g/m2), para superfícies lisas de marquizes, banheiros e demais superfícies de pequenas dimensões.  Igol 2 ou similar.  Fornecimento e aplicação.(desonerado)</t>
  </si>
  <si>
    <t xml:space="preserve">     9,05</t>
  </si>
  <si>
    <t>Plaqueamento in situ para cobertura de impermeabilização com placas 60x60x2,5cm fundidas e revestidas com argamassa de cimento e areia no traço 1:3 juntas espaçadas de 2,5cm tomadas com mastique de hibroasfalto, cimento e areia no traço 1:3.(desonerado)</t>
  </si>
  <si>
    <t xml:space="preserve">   110,76</t>
  </si>
  <si>
    <t>Revestimento formulado a partir de resinas de poliuretano protetivo sobre impermeabilização elastomérica, acabamento semi-brilho, resistente à abrasão, Top-Coat da Imperbras ou similar.(desonerado)</t>
  </si>
  <si>
    <t xml:space="preserve">    24,15</t>
  </si>
  <si>
    <t>Selante de silicone de cura neutra, a prova d'água, com comportamento de borracha numa variação de temperatura de 0° a 100° C.  Com preenchimento de (1,5x1,5)cm na interseção da manta com o teto da caixa d'água, Silastic 790 da Dow Corning ou similar.(desonerado)</t>
  </si>
  <si>
    <t>CI 19 Itens de Reforma</t>
  </si>
  <si>
    <t>CI 19.05 Itens de Reforma</t>
  </si>
  <si>
    <t>Retirada e recolocação de telhas do tipo colonial, inclusive cumeeira e respectiva argamassa, exclusive o fornecimento do material novo.  Medida pela área coberta em projeção.(desonerado)</t>
  </si>
  <si>
    <t>Retirada e recolocação de telhas francesas, inclusive cumeeira excluindo o fornecimento do material novo.  Medida pela área coberta em projeção.(desonerado)</t>
  </si>
  <si>
    <t xml:space="preserve">    56,32</t>
  </si>
  <si>
    <t>Retirada e recolocação de telhas em fibro-cimento, ondulado, tipo convencional, inclusive cumeeira, medida pela área coberta em projeção.(desonerado)</t>
  </si>
  <si>
    <t xml:space="preserve">    20,55</t>
  </si>
  <si>
    <t>Retirada e recolocação de telha em fibro-cimento do tipo Max-calha ou calha 43 ou 49 ou similar, inclusive cumeeira, medida pela área coberta em projeção.(desonerado)</t>
  </si>
  <si>
    <t xml:space="preserve">    18,70</t>
  </si>
  <si>
    <t>Retirada e recolocação de telha em fibro-cimento do tipo canalete 90 ou similar, inclusive cumeeira, medida pela área coberta em projeção.(desonerado)</t>
  </si>
  <si>
    <t xml:space="preserve">    24,29</t>
  </si>
  <si>
    <t>CO 04 Instalações Provisórias</t>
  </si>
  <si>
    <t>CO 04.05 Andaimes, Plataformas, Escadas e Torres de Madeira</t>
  </si>
  <si>
    <t>Andaime de madeira, para altura até 7m, compreendendo montagem e desmontagem, já considerando o reaproveitamento 3 vezes da madeira.(desonerado)</t>
  </si>
  <si>
    <t xml:space="preserve">    29,55</t>
  </si>
  <si>
    <t>Andaime de madeira, para altura entre 7m e 14m, compreendendo montagem e desmontagem, já considerando o reaproveitamento 3 vezes da madeira.(desonerado)</t>
  </si>
  <si>
    <t xml:space="preserve">    40,51</t>
  </si>
  <si>
    <t>Andaime de madeira, tabuado, sobre cavaletes, para pé direito até 4m, já considerando o reaproveitamento 20 vezes da madeira.  Inclusive movimentação.(desonerado)</t>
  </si>
  <si>
    <t>Andaime de madeira, tabuado, sobre cavaletes (inclusive estes), com aproveitamento da madeira 20 vezes, inclusive movimentação para pé direito de 4m.(desonerado)</t>
  </si>
  <si>
    <t>Andaime suspenso de madeira pendente da estrutura por cabos de aço de 3/8", utilização das tábuas 3 vezes, toras e cabos 6 vezes, montagem e desmontagem 1 vez, inclusive plataforma de madeira serrada, e perfuração de laje de concreto, montagem e desmontagem 1 vez.(desonerado)</t>
  </si>
  <si>
    <t xml:space="preserve">    63,80</t>
  </si>
  <si>
    <t>Escada de madeira executada sobre terreno inclinado, com 80cm de largura mínima, com reaproveitamento da madeira uma vez, compreendo montagem e desmontagem.(desonerado)</t>
  </si>
  <si>
    <t xml:space="preserve">   107,74</t>
  </si>
  <si>
    <t>Plano inclinado para transporte de materiais diversos encosta acima, com largura de 1,50m e caçamba 1m3, incluindo todos os materiais para sua instalação, exclusive aluguel de guincho.(desonerado)</t>
  </si>
  <si>
    <t xml:space="preserve">  1550,59</t>
  </si>
  <si>
    <t>Plataforma de madeira apoiada sobre suporte, compreendendo montagem e desmontagem, já considerando o reaproveitamento 20 vezes da madeira.(desonerado)</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</si>
  <si>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Janeiro.(desonerado)</t>
  </si>
  <si>
    <t xml:space="preserve">   294,39</t>
  </si>
  <si>
    <t>Plataforma ou passarela de madeira, (2,5 x 30)cm, considerando-se o aproveitamento da madeira 10 vezes, exclusive andaime ou outro suporte e movimentação (vide item CO 05.15.0300).(desonerado)</t>
  </si>
  <si>
    <t>Plataforma ou passarela de madeira, (2,5 x 30)cm, considerando-se o aproveitamento da madeira 20 vezes, exclusive andaime e movimentação (vide item CO 05.15.0300).(desonerado)</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</si>
  <si>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lajes.(desonerado)</t>
  </si>
  <si>
    <t xml:space="preserve">   175,14</t>
  </si>
  <si>
    <t>Tela para proteção de fachada, Sampa ou similar, malha de (3x3)mm, na cor azul, larguras de 1,50m ou 2,85m, 100% polipropileno.  Fornecimento e assentamento.(desonerado)</t>
  </si>
  <si>
    <t xml:space="preserve">    23,10</t>
  </si>
  <si>
    <t xml:space="preserve">   560,03</t>
  </si>
  <si>
    <t>CO 04.10 Aluguel de Andaimes Metálicos., Elevadores e Teleféricos de Obra</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</si>
  <si>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05.15.0100).(desonerado)</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</si>
  <si>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05.15.0100).(desonerado)</t>
  </si>
  <si>
    <t>Aluguel de andaime tubular, para altura de até 4m; exclusive mão-de-obra de montagem e desmontagem e transporte.(desonerado)</t>
  </si>
  <si>
    <t>Aluguel de andaime tubular, para altura de até 15m; exclusive mão-de-obra de montagem e desmontagem, inclusive transporte.(desonerado)</t>
  </si>
  <si>
    <t xml:space="preserve">   304,61</t>
  </si>
  <si>
    <t>Aluguel de andaime tubular, para altura de 16m até 20m; exclusive mão-de-obra de montagem e desmontagem, inclusive transporte.(desonerado)</t>
  </si>
  <si>
    <t xml:space="preserve">   374,81</t>
  </si>
  <si>
    <t>Aluguel de andaime tubular, para altura de 21m até 50m; exclusive mão-de-obra de montagem e desmontagem, inclusive transporte.(desonerado)</t>
  </si>
  <si>
    <t xml:space="preserve">   794,81</t>
  </si>
  <si>
    <t>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 (desonerado)</t>
  </si>
  <si>
    <t>Aluguel de torre-andaime tubular sobre rodízios com largura e profundidade de 1,50m e 10,50m de altura, exclusive transporte dos elementos da torre, plataforma ou passarela  de Pinho ou similar (vide item CO 05.05.0350).  Montagem e desmontagem (vide item CO 05.15.0100).(desonerado)</t>
  </si>
  <si>
    <t>Aluguel de elevador para obra, de elementos tubulares, para transporte vertical de materiais em cabine aberta, inclusive esta, guincho de 10CV, plataforma e cabos de 16m de altura, exclusive: transporte dos elementos até a obra.  Inclusive montagem e desmontagem.(desonerado)</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</si>
  <si>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elevador.(desonerado)</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</si>
  <si>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equipamento.(desonerado)</t>
  </si>
  <si>
    <t xml:space="preserve">  1389,31</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</si>
  <si>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05.15.0150).(desonerado)</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</si>
  <si>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05.15.0300).(desonerado)</t>
  </si>
  <si>
    <t>Teleférico de obra para transporte de materiais diversos encosta acima, incluindo todos os materiais para sua instalação, exclusive aluguel guincho, talha manual e montagem e desmontagem.(desonerado)</t>
  </si>
  <si>
    <t xml:space="preserve">   269,67</t>
  </si>
  <si>
    <t>CO 04.15 Montagem, Desmontagem, Remontagem e Movimentação Vertical de Andaimes</t>
  </si>
  <si>
    <t xml:space="preserve">    14,15</t>
  </si>
  <si>
    <t>Montagem e desmontagem de andaime tubular, considerando-se a área vertical recoberta.(desonerado)</t>
  </si>
  <si>
    <t xml:space="preserve">     6,60</t>
  </si>
  <si>
    <t>Montagem e desmontagem de andaime suspenso, considerando-se a extensão horizontal das fachadas e/ou empenas.(desonerado)</t>
  </si>
  <si>
    <t xml:space="preserve">    32,12</t>
  </si>
  <si>
    <t>Movimentação vertical de andaime suspenso, considerando-se uma vez a área trabalhada, em projeção vertical.(desonerado)</t>
  </si>
  <si>
    <t>Movimentação vertical ou horizontal de plataforma ou passarela.(desonerado)</t>
  </si>
  <si>
    <t xml:space="preserve">     0,55</t>
  </si>
  <si>
    <t>CO 04.20 Montagem e Desmontagem de Elevadores de Obras</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</si>
  <si>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altura.(desonerado)</t>
  </si>
  <si>
    <t xml:space="preserve">   528,35</t>
  </si>
  <si>
    <t>CO 09 Equipamentos</t>
  </si>
  <si>
    <t>CO 09.05 Equipamentos Auxiliares Diversos</t>
  </si>
  <si>
    <t xml:space="preserve">   109,52</t>
  </si>
  <si>
    <t>DR 04 Assentamentos</t>
  </si>
  <si>
    <t>DR 04.05 Tampão de Ferro Fundido</t>
  </si>
  <si>
    <t>Tampão de ferro fundido, tipo quadrado até (25x25)cm, assentado com argamassa de cimento e areia no traço 1:4 em volume, exclusive o tampão.  Assentamento.(desonerado)</t>
  </si>
  <si>
    <t xml:space="preserve">    42,54</t>
  </si>
  <si>
    <t>Tampão de ferro fundido, tipo quadrado de (50x50)cm até (1x1)m, assentamento com argamassa de cimento e areia no traço 1:4 em volume, exclusive o tampão.(desonerado)</t>
  </si>
  <si>
    <t xml:space="preserve">    87,02</t>
  </si>
  <si>
    <t>Tampão de ferro fundido, tipo leve, ou de polietileno de alta densidade, articulado, completo, de 0,30m de diâmetro, padrão RIOLUZ, assentado com argamassa de cimento e areia no traço 1:4 em volume, exclusive o tampão. Assentamento. (desonerado)</t>
  </si>
  <si>
    <t xml:space="preserve">    24,31</t>
  </si>
  <si>
    <t>Tampão de ferro fundido, tipo leve, ou de polietileno de alta densidade, completo, articulado, de 0,60m de diâmetro, padrão RIOLUZ, assentado com argamassa de cimento e areia no traço 1:4 em volume, exclusive o tempão. Assentamento. (desonerado)</t>
  </si>
  <si>
    <t xml:space="preserve">    67,67</t>
  </si>
  <si>
    <t>Tampão de ferro fundido, circular, de 0,60m de diâmetro, pesando 175Kg, assentado com argamassa de cimento e areia no traço 1:4 em volume, exclusive o tampão.  Assentamento.(desonerado)</t>
  </si>
  <si>
    <t xml:space="preserve">    84,58</t>
  </si>
  <si>
    <t>DR 04.10 Calhas de Concreto Vibrado</t>
  </si>
  <si>
    <t>Calhas meio-tubo circulares de concreto vibrado, diâmetro interno de 0,30m.  Fornecimento e assentamento.(desonerado)</t>
  </si>
  <si>
    <t xml:space="preserve">   192,15</t>
  </si>
  <si>
    <t>Calhas meio-tubo circulares de concreto vibrado, diâmetro interno de 0,40m.  Fornecimento e assentamento.(desonerado)</t>
  </si>
  <si>
    <t xml:space="preserve">    86,29</t>
  </si>
  <si>
    <t>Calhas meio-tubo circulares de concreto vibrado, diâmetro interno de 0,60m.  Fornecimento e assentamento.(desonerado)</t>
  </si>
  <si>
    <t xml:space="preserve">   152,38</t>
  </si>
  <si>
    <t>DR 04.15 Tubo de Concreto Classe PS-1 - Águas Pluviais</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</si>
  <si>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assentamento.(desonerado)</t>
  </si>
  <si>
    <t xml:space="preserve">   128,16</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</si>
  <si>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assentamento.(desonerado)</t>
  </si>
  <si>
    <t xml:space="preserve">   180,11</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</si>
  <si>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assentamento.(desonerado)</t>
  </si>
  <si>
    <t xml:space="preserve">   253,16</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</si>
  <si>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assentamento.(desonerado)</t>
  </si>
  <si>
    <t xml:space="preserve">   309,85</t>
  </si>
  <si>
    <t>DR 04.20 Tubo de Concreto Classe PA-1 - Águas Pluviais</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</si>
  <si>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assentamento.(desonerado)</t>
  </si>
  <si>
    <t xml:space="preserve">   212,11</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</si>
  <si>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assentamento.(desonerado)</t>
  </si>
  <si>
    <t xml:space="preserve">   287,16</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</si>
  <si>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assentamento.(desonerado)</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</si>
  <si>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assentamento.(desonerado)</t>
  </si>
  <si>
    <t xml:space="preserve">   336,56</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</si>
  <si>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assentamento.(desonerado)</t>
  </si>
  <si>
    <t xml:space="preserve">   522,27</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</si>
  <si>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assentamento.(desonerado)</t>
  </si>
  <si>
    <t xml:space="preserve">   671,42</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</si>
  <si>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assentamento.(desonerado)</t>
  </si>
  <si>
    <t xml:space="preserve">   786,38</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</si>
  <si>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assentamento.(desonerado)</t>
  </si>
  <si>
    <t xml:space="preserve">  1018,71</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</si>
  <si>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assentamento.(desonerado)</t>
  </si>
  <si>
    <t xml:space="preserve">  1091,31</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</si>
  <si>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assentamento.(desonerado)</t>
  </si>
  <si>
    <t xml:space="preserve">  1398,78</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</si>
  <si>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assentamento.(desonerado)</t>
  </si>
  <si>
    <t xml:space="preserve">  3958,17</t>
  </si>
  <si>
    <t>DR 04.25 Tubo de Concreto Classe PA-2 - Águas Pluviais</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</si>
  <si>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assentamento.(desonerado)</t>
  </si>
  <si>
    <t xml:space="preserve">   469,51</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</si>
  <si>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assentamento.(desonerado)</t>
  </si>
  <si>
    <t xml:space="preserve">   317,16</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</si>
  <si>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assentamento.(desonerado)</t>
  </si>
  <si>
    <t xml:space="preserve">   273,35</t>
  </si>
  <si>
    <t xml:space="preserve">   285,76</t>
  </si>
  <si>
    <t xml:space="preserve">   437,87</t>
  </si>
  <si>
    <t xml:space="preserve">   568,32</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</si>
  <si>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assentamento.(desonerado)</t>
  </si>
  <si>
    <t xml:space="preserve">  1064,45</t>
  </si>
  <si>
    <t xml:space="preserve">  1086,45</t>
  </si>
  <si>
    <t xml:space="preserve">  1323,28</t>
  </si>
  <si>
    <t xml:space="preserve">  2804,75</t>
  </si>
  <si>
    <t>DR 04.27 Tubo de Concreto Armado, Classe EA2, Esgoto Sanitário</t>
  </si>
  <si>
    <t>Tubo de concreto armado com junta elástica, classe EA-2, para coletor de esgoto sanitário, com diâmetro de 0,30m, aterro e compactação até a geratriz superior do tubo.  Fornecimento e assentamento.(desonerado)</t>
  </si>
  <si>
    <t xml:space="preserve">   146,27</t>
  </si>
  <si>
    <t>Tubo de concreto armado com junta elástica, classe EA-2, para coletor de esgoto sanitário, com diâmetro de 0,40m, aterro e compactação até a geratriz superior do tubo.  Fornecimento e assentamento.(desonerado)</t>
  </si>
  <si>
    <t>Tubo de concreto armado com junta elástica, classe EA-2, para coletor de esgoto sanitário, com diâmetro de 0,50m, aterro e compactação até a geratriz superior do tubo.  Fornecimento e assentamento.(desonerado)</t>
  </si>
  <si>
    <t xml:space="preserve">   425,21</t>
  </si>
  <si>
    <t>Tubo de concreto armado com junta elástica, classe EA-2, para coletor de esgoto sanitário, com diâmetro de 0,60m, aterro e compactação até a geratriz superior do tubo.  Fornecimento e assentamento.(desonerado)</t>
  </si>
  <si>
    <t xml:space="preserve">   553,42</t>
  </si>
  <si>
    <t>Tubo de concreto armado com junta elástica, classe EA2,  para coletor de esgoto sanitário, com diâmetro de 0,70m, aterro e compactação até a geratriz superior do tubo.  Fornecimento e assentamento.(desonerado)</t>
  </si>
  <si>
    <t xml:space="preserve">   660,91</t>
  </si>
  <si>
    <t>Tubo de concreto armado com junta elástica, classe EA-2, para coletor de esgoto sanitário, com diâmetro de 0,90m, aterro e compactação até a geratriz superior do tubo.  Fornecimento e assentamento.(desonerado)</t>
  </si>
  <si>
    <t xml:space="preserve">  1479,84</t>
  </si>
  <si>
    <t>DR 04.30 Manilhas Cerâmicas Rejuntadas com Argamassa</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</si>
  <si>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assentamento.(desonerado)</t>
  </si>
  <si>
    <t xml:space="preserve">    31,00</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</si>
  <si>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assentamento.(desonerado)</t>
  </si>
  <si>
    <t xml:space="preserve">    76,18</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</si>
  <si>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assentamento.(desonerado)</t>
  </si>
  <si>
    <t xml:space="preserve">    99,89</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</si>
  <si>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assentamento.(desonerado)</t>
  </si>
  <si>
    <t xml:space="preserve">   139,51</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</si>
  <si>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assentamento.(desonerado)</t>
  </si>
  <si>
    <t xml:space="preserve">   259,24</t>
  </si>
  <si>
    <t>DR 04.35 Conexões de Cerâmica</t>
  </si>
  <si>
    <t>Curva cerâmica de 45° ou 90° de cerâmica, vibrada internamente, para esgoto, com diâmetro de 0,15m, inclusive fornecimento do material para rejuntamento com argamassa de cimento e areia no traço 1:4.  Fornecimento e assentamento.(desonerado)</t>
  </si>
  <si>
    <t xml:space="preserve">    77,57</t>
  </si>
  <si>
    <t>Junção de 45° ou 90° de cerâmica, vibrada internamente, para esgoto, com diâmetro de 0,15m, inclusive fornecimento do material para rejuntamento com argamassa de cimento e areia no traço 1:4.  Fornecimento e assentamento.(desonerado)</t>
  </si>
  <si>
    <t>Junção de 45° ou 90°, vibrada internamente, para esgoto, com diâmetro de 0,20m, inclusive fornecimento do material para rejuntamento com argamassa de cimento e areia no traço 1:4. Fornecimento e assentamento.(desonerado)</t>
  </si>
  <si>
    <t>DR 04.40 Tubo de PVC Rígido para Esgotos Sanitários</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</si>
  <si>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assentamento.(desonerado)</t>
  </si>
  <si>
    <t xml:space="preserve">    30,17</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</si>
  <si>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assentamento.(desonerado)</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</si>
  <si>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assentamento.(desonerado)</t>
  </si>
  <si>
    <t xml:space="preserve">    71,91</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</si>
  <si>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assentamento.(desonerado)</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</si>
  <si>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assentamento.(desonerado)</t>
  </si>
  <si>
    <t xml:space="preserve">   182,94</t>
  </si>
  <si>
    <t>DR 04.41 Tubulações em PEAD Dupla Parede para Esgotos Sanitários</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</si>
  <si>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colocação.(desonerado)</t>
  </si>
  <si>
    <t xml:space="preserve">    25,58</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</si>
  <si>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colocação.(desonerado)</t>
  </si>
  <si>
    <t xml:space="preserve">    76,48</t>
  </si>
  <si>
    <t>DR 04.45 Tubos de PVC rígido para adução e distribuição de àgua</t>
  </si>
  <si>
    <t>Tubo de PVC rígido - PBA, classe 12, para adução e distibuição de águas, com diâmetro nominal de 50mm, compreendendo carga e descarga, colocação na vala, montagem e reaterro até a geratriz superior do tubo, inclusive anel de borracha.  Fornecimento e assentamento.(desonerado)</t>
  </si>
  <si>
    <t xml:space="preserve">    15,64</t>
  </si>
  <si>
    <t>Tubo de PVC rígido - PBA, classe 12, para adução e distribuição de águas, com diâmetro nominal de 75mm, compreendendo carga e descarga, colocação na vala, montagem e reaterro até a geratriz superior do tubo, inclusive anel de borracha.  Fornecimento e assentamento.(desonerado)</t>
  </si>
  <si>
    <t>Tubo de PVC rígido - PBA, classe 12, para adução e distibuição de águas, com diâmetro nominal de 100mm, compreendendo carga e descarga, colocação na vala, montagem e reaterro até a geratriz superior do tubo, inclusive anel de borracha.  Fornecimento e assentamento.(desonerado)</t>
  </si>
  <si>
    <t xml:space="preserve">    37,64</t>
  </si>
  <si>
    <t>Tubo de PVC rígido - PBA, classe 15 (EB-183), para adução e distribuição de águas, com diâmetro nominal de 50mm, compreendendo carga e descarga, colocação na vala, montagem e reaterro até a geratriz superior do tubo, inclusive anel de borracha.  Fornecimento e assentamento.(desonerado)</t>
  </si>
  <si>
    <t xml:space="preserve">    17,18</t>
  </si>
  <si>
    <t>Tubo de PVC rígido - PBA, classe 15 (EB-183), para adução e distribuição de águas, com diâmetro nominal de 75mm, compreendendo carga e descarga, colocação na vala, montagem e reaterro até a geratriz superior do tubo, inclusive anel de borracha.  Fornecimento e assentamento.(desonerado)</t>
  </si>
  <si>
    <t xml:space="preserve">    27,85</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</si>
  <si>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assentamento.(desonerado)</t>
  </si>
  <si>
    <t xml:space="preserve">    54,55</t>
  </si>
  <si>
    <t>Tubo de PVC rígido - PBA, classe 20, para adução e distibuição de águas, com diâmetro nominal de 50mm, compreendendo carga e descarga, colocação na vala, montagem e reaterro até a geratriz superior do tubo, inclusive anel de borracha.  Fornecimento e assentamento.(desonerado)</t>
  </si>
  <si>
    <t xml:space="preserve">    24,18</t>
  </si>
  <si>
    <t>Tubo de PVC rígido - PBA, classe 20, para adução e distibuição de águas, com diâmetro nominal de 75mm, compreendendo carga e descarga, colocação na vala, montagem e reaterro até a geratriz superior do tubo, inclusive anel de borracha.  Fornecimento e assentamento.(desonerado)</t>
  </si>
  <si>
    <t xml:space="preserve">    42,65</t>
  </si>
  <si>
    <t>Tubo de PVC rígido - PBA, classe 20, para adução e distibuição de águas, com diâmetro nominal de 100mm, compreendendo carga e descarga, colocação na vala, montagem e reaterro até a geratriz superior do tubo, inclusive anel de borracha.  Fornecimento e assentamento.(desonerado)</t>
  </si>
  <si>
    <t xml:space="preserve">    55,62</t>
  </si>
  <si>
    <t>Tubo de PVC rígido - DEFoFo, para adução e distribuição de águas, com diâmetro nominal de 100mm, compreendendo carga e descarga, colocação na vala, montagem e reaterro até a geratriz superior do tubo, inclusive anel de borracha.  Fornecimento e assentamento.(desonerado)</t>
  </si>
  <si>
    <t xml:space="preserve">    39,60</t>
  </si>
  <si>
    <t>Tubo de PVC rígido - DEFoFo, para adução e distribuição de águas, com diâmetro nominal de 150mm, compreendendo carga e descarga, colocação na vala, montagem e reaterro até a geratriz superior do tubo, inclusive anel de borracha.  Fornecimento e assentamento.(desonerado)</t>
  </si>
  <si>
    <t xml:space="preserve">    89,11</t>
  </si>
  <si>
    <t>Tubo de PVC rígido - DEFoFo, para adução e distribuição de águas, com diâmetro nominal de 200mm, compreendendo carga e descarga, colocação na vala, montagem e reaterro até a geratriz superior do tubo, inclusive  anel de borracha.  Fornecimento e assentamento.(desonerado)</t>
  </si>
  <si>
    <t xml:space="preserve">   146,05</t>
  </si>
  <si>
    <t>Tubo de PVC rígido - DEFoFo, para adução e distribuição de águas, com diâmetro nominal de 250mm, compreendendo carga e descarga, colocação na vala, montagem e reaterro até a geratriz superior do tubo, inclusive anel de borracha.  Fornecimento e assentamento.(desonerado)</t>
  </si>
  <si>
    <t xml:space="preserve">   220,85</t>
  </si>
  <si>
    <t>Tubo de PVC rígido - DEFoFo, para adução e distribuição de águas, com diâmetro nominal de 300mm, compreendendo carga e descarga, colocação na vala, montagem e reaterro até a geratriz superior do tubo, inclusive anel de borracha.  Fornecimento e assentamento.(desonerado)</t>
  </si>
  <si>
    <t xml:space="preserve">   314,33</t>
  </si>
  <si>
    <t>DR 04.50 Conexões e Acessórios de Tubo de PVC Rígido</t>
  </si>
  <si>
    <t>Adaptador de PVC rígido - PBA com 1 bolsa e rosca, classe 12, inclusive fornecimento do material para junta (anel de borracha e lubrificante) com diâmetro de 50mm.  Fornecimento e assentamento.(desonerado)</t>
  </si>
  <si>
    <t xml:space="preserve">    34,76</t>
  </si>
  <si>
    <t>Adaptador de PVC rígido - PBA com 1 bolsa e rosca, classe 12, inclusive fornecimento do material para junta (anel de borracha e lubrificante) com diâmetro de 75mm.  Fornecimento e assentamento.(desonerado)</t>
  </si>
  <si>
    <t xml:space="preserve">    53,47</t>
  </si>
  <si>
    <t>Adaptador de PVC rígido - PBA com 1 bolsa e rosca, classe 12, inclusive fornecimento do material para junta (anel de borracha e lubrificante) com diâmetro de 100mm.  Fornecimento e assentamento.(desonerado)</t>
  </si>
  <si>
    <t xml:space="preserve">    76,93</t>
  </si>
  <si>
    <t>Adaptador de PVC rígido - PBA com 1 bolsa e rosca, classe 12, diâmetro de 50mm.  Fornecimento e assentamento.(desonerado)</t>
  </si>
  <si>
    <t xml:space="preserve">    14,18</t>
  </si>
  <si>
    <t>Adaptador de PVC rígido - PBA com 1 bolsa e rosca, classe 12, diâmetro de 75mm.  Fornecimento e assentamento.(desonerado)</t>
  </si>
  <si>
    <t xml:space="preserve">    44,88</t>
  </si>
  <si>
    <t>Adaptador de PVC rígido - PBA à  bolsa de ferro fundido junta elástica com 1 ponta e 1 bolsa, classe 12, diâmetro de 50mm.  Fornecimento e assentamento.(desonerado)</t>
  </si>
  <si>
    <t xml:space="preserve">    15,85</t>
  </si>
  <si>
    <t>Adaptador de PVC rígido - PBA à  bolsa de ferro fundido junta elástica com 1 ponta e 1 bolsa, classe 12, diâmetro de 75mm.  Fornecimento e assentamento.(desonerado)</t>
  </si>
  <si>
    <t xml:space="preserve">    62,43</t>
  </si>
  <si>
    <t>Adaptador de PVC rígido - PBA à  bolsa de ferro fundido junta elástica com 1 ponta e 1 bolsa, classe 12, diâmetro de 100mm.  Fornecimento e assentamento.(desonerado)</t>
  </si>
  <si>
    <t xml:space="preserve">    99,58</t>
  </si>
  <si>
    <t>Adaptador de PVC rígido, Vinilfort, com 1 ponta e 1 bolsa, para tubo cerâmico, diâmetro de (100x100)mm.  Fornecimento e assentamento.(desonerado)</t>
  </si>
  <si>
    <t>Cap de PVC rígido - PBA com 1 bolsa, classe 12, diâmetro de 50mm.  Fornecimento e assentamento.(desonerado)</t>
  </si>
  <si>
    <t xml:space="preserve">    19,01</t>
  </si>
  <si>
    <t>Cap de PVC rígido - PBA com 1 bolsa, classe 12, diâmetro de 75mm.  Fornecimento e assentamento.(desonerado)</t>
  </si>
  <si>
    <t>Cap de PVC rígido - PBA com 1 bolsa, classe 12, diâmetro de 100mm.  Fornecimento e assentamento.(desonerado)</t>
  </si>
  <si>
    <t xml:space="preserve">    41,74</t>
  </si>
  <si>
    <t>Curva de 22° 30' de  PVC rígido - PBA com 1 ponta e 1 bolsa, classe 12, diâmetro de 50mm. Fornecimento e assentamento.(desonerado)</t>
  </si>
  <si>
    <t xml:space="preserve">    22,23</t>
  </si>
  <si>
    <t>Curva de 22°30' de  PVC rígido - PBA com 1 ponta e 1 bolsa, classe 12, diâmetro de 75mm.  Fornecimento e assentamento.(desonerado)</t>
  </si>
  <si>
    <t xml:space="preserve">    51,76</t>
  </si>
  <si>
    <t>Curva de 22°30' de  PVC rígido - PBA com 1 ponta e 1 bolsa, classe 12, diâmetro de 100mm.  Fornecimento e assentamento.(desonerado)</t>
  </si>
  <si>
    <t>Curva de 45° de PVC rígido - PBA com 1 ponta e 1 bolsa, classe 12, inclusive fornecimento do material para junta (anel de borracha e lubrificante) diâmetro de 50mm.  Fornecimento e assentamento.(desonerado)</t>
  </si>
  <si>
    <t>Curva de 45° de PVC rígido - PBA com 1 ponta e 1 bolsa, classe 12, inclusive fornecimento do material para junta (anel de borracha e lubrificante) diâmetro de 75mm.  Fornecimento e assentamento.(desonerado)</t>
  </si>
  <si>
    <t xml:space="preserve">    49,01</t>
  </si>
  <si>
    <t>Curva de 45° de PVC rígido - PBA com 1 ponta e 1 bolsa, classe 12, inclusive fornecimento do material para junta (anel de borracha e lubrificante) diâmetro de 100mm.  Fornecimento e assentamento.(desonerado)</t>
  </si>
  <si>
    <t xml:space="preserve">   112,34</t>
  </si>
  <si>
    <t>Curva de 45° de PVC rígido - PBA com 1 ponta e 1 bolsa, classe 12, diâmetro de 160mm, inclusive fornecimento do material para junta (anel de borracha elubrificante).  Fornecimento e assentamento.(desonerado)</t>
  </si>
  <si>
    <t xml:space="preserve">   211,55</t>
  </si>
  <si>
    <t>Curva longa de 45° de PVC rígido, Vinilfort, com 1 ponta e 1 bolsa, inclusive fornecimento do material para junta (anel de borracha e lubrificante) diâmetro de 100mm.  Fornecimento e assentamento.(desonerado)</t>
  </si>
  <si>
    <t>Curva curta de 45° de PVC rígido, Vinilfort, com 1 ponta e 1 bolsa, inclusive fornecimento do material para junta (anel de borracha e lubrificante) diâmetro de 100mm.  Fornecimento e assentamento.(desonerado)</t>
  </si>
  <si>
    <t xml:space="preserve">    53,54</t>
  </si>
  <si>
    <t>Curva de 45° de PVC rígido, Vinilfort, com 1 ponta e 1 bolsa, inclusive fornecimento do material para junta (anel de borracha e lubrificante) diâmetro de 150mm.  Fornecimento e assentamento.(desonerado)</t>
  </si>
  <si>
    <t xml:space="preserve">   205,40</t>
  </si>
  <si>
    <t>Curva de 45° de PVC rígido, Vinilfort, com 1 ponta e 1 bolsa, inclusive fornecimento do material para junta (anel de borracha e lubrificante) diâmetro de 200mm.  Fornecimento e assentamento.(desonerado)</t>
  </si>
  <si>
    <t xml:space="preserve">   201,53</t>
  </si>
  <si>
    <t>Curva de 45° de PVC rígido, Vinilfort ou similar, ponta e bolsa, inclusive fornecimento do material para junta (anel de borracha e lubrificante) diâmetro de 250mm.  Fornecimento e assentamento.(desonerado)</t>
  </si>
  <si>
    <t xml:space="preserve">   219,35</t>
  </si>
  <si>
    <t>Curva de 45° de PVC rígido, Vinilfort, com 1 ponta e 1 bolsa, inclusive fornecimento do material para junta (anel de borracha e lubrificante) diâmetro de 300mm.  Fornecimento e assentamento.(desonerado)</t>
  </si>
  <si>
    <t xml:space="preserve">   529,79</t>
  </si>
  <si>
    <t>Curva de 90° de PVC rígido - PBA com 1 ponta e 1 bolsa, classe 12, inclusive fornecimento do material para junta (anel de borracha e lubrificante) diâmetro de 50mm.  Fornecimento e assentamento.(desonerado)</t>
  </si>
  <si>
    <t xml:space="preserve">    34,66</t>
  </si>
  <si>
    <t>Curva de 90º de PVC rígido - PBA com 1 ponta e 1 bolsa, classe 12, inclusive fornecimento do material para junta (anel de borracha e lubrificante) diâmetro de 75mm.  Fornecimento e assentamento.(desonerado)</t>
  </si>
  <si>
    <t xml:space="preserve">    72,48</t>
  </si>
  <si>
    <t>Curva de 90° de PVC rígido - PBA com 1 ponta e 1 bolsa, classe 12, inclusive fornecimento do material para junta (anel de borracha e lubrificante) diâmetro de 100mm.  Fornecimento e assentamento.(desonerado)</t>
  </si>
  <si>
    <t xml:space="preserve">   113,69</t>
  </si>
  <si>
    <t>Curva de 90° de PVC rígido - PBA com 1 ponta e 1 bolsa, classe 12, diâmetro de 200mm, inclusive fornecimento do material para junta (anel de borracha elubrificante).  Fornecimento e assentamento.(desonerado)</t>
  </si>
  <si>
    <t xml:space="preserve">   357,59</t>
  </si>
  <si>
    <t>Curva curta de 90° de PVC rígido, Vinilfort, com 1 ponta e 1 bolsa, inclusive fornecimento do material para junta (anel de borracha e lubrificante) diâmetro de 100mm.  Fornecimento e assentamento.(desonerado)</t>
  </si>
  <si>
    <t xml:space="preserve">    46,19</t>
  </si>
  <si>
    <t>Curva longa de 90° de PVC rígido, Vinilfort, com 1 ponta e 1 bolsa, inclusive fornecimento do material para junta (lubrificante) diâmetro de 150mm.  Fornecimento e assentamento.(desonerado)</t>
  </si>
  <si>
    <t xml:space="preserve">   115,14</t>
  </si>
  <si>
    <t>Curva curta de 90° de PVC rígido para esgoto predial com 1 ponta e 1 bolsa, inclusive fornecimento do material para junta (anel de borracha e lubrificante) diâmetro de 100mm.  Fornecimento e assentamento.(desonerado)</t>
  </si>
  <si>
    <t xml:space="preserve">    29,96</t>
  </si>
  <si>
    <t>Cruzeta de PVC rígido - PBA com 4 bolsas, classe 12, inclusive fornecimento do material para junta (anel de borracha e lubrificante) diâmetro de 75mm.  Fornecimento e assentamento.(desonerado)</t>
  </si>
  <si>
    <t xml:space="preserve">   110,90</t>
  </si>
  <si>
    <t>Cruzeta de redução de PVC rígido - PBA com 4 bolsas, classe 12, inclusive fornecimento do material para junta (anel de borracha, lubrificante) diâmetro de (75x50)mm.  Fornecimento e assentamento.(desonerado)</t>
  </si>
  <si>
    <t xml:space="preserve">   128,22</t>
  </si>
  <si>
    <t>Extremidade de PVC rígido - PBA com 1 flange e 1bolsa, classe 12 , inclusive fornecimento do material para junta ( anel e arruela de borracha, parafusos com porca e lubrificante) diâmetro de 50mm.  Fornecimento e assentamento.(desonerado)</t>
  </si>
  <si>
    <t>Extremidade de PVC rígido - PBA com 1 flange e 1 bolsa, classe 12 , inclusive fornecimento do material para junta (anel e arruela de borracha, parafusos com porca e lubrificante) diâmetro de 75mm.  Fornecimento e assentamento.(desonerado)</t>
  </si>
  <si>
    <t xml:space="preserve">   142,22</t>
  </si>
  <si>
    <t>Extremidade de PVC rígido - PBA com 1 flange e 1 bolsa, classe 12 , inclusive fornecimento do material para junta (anel e arruela de borracha, parafusos com porca e lubrificante) diâmetro de 100mm.  Fornecimento e assentamento.(desonerado)</t>
  </si>
  <si>
    <t xml:space="preserve">   283,69</t>
  </si>
  <si>
    <t>Extremidade de PVC rígido - PBA com 1 flange e 1 ponta, classe 12 , inclusive fornecimento do material para junta (arruela de borracha, parafusos com porca) diâmetro de 50mm.  Fornecimento e assentamento.(desonerado)</t>
  </si>
  <si>
    <t>Extremidade de PVC rígido - PBA com 1 flange e 1 ponta, classe 12 , inclusive fornecimento do material para junta (arruela de borracha, parafusos com porca) diâmetro de 75mm.  Fornecimento e assentamento.(desonerado)</t>
  </si>
  <si>
    <t xml:space="preserve">   187,28</t>
  </si>
  <si>
    <t>Extremidade de PVC rígido - PBA com 1 flange e 1 ponta, classe 12 , inclusive fornecimento do material para junta (arruela de borracha, parafusos com porca) diâmetro de 100mm.  Fornecimento e assentamento.(desonerado)</t>
  </si>
  <si>
    <t xml:space="preserve">   269,38</t>
  </si>
  <si>
    <t>Junção de 45° de PVC rígido, PBA com 3 bolsas, classe 12, inclusive fornecimento do material para junta (anel de borracha, lubrificante) diâmetro de 50mm.  Fornecimento e assentamento.(desonerado)</t>
  </si>
  <si>
    <t xml:space="preserve">    56,19</t>
  </si>
  <si>
    <t>Junção de 45° de PVC rígido, Vinilfort com 3 bolsas, inclusive fornecimento do material para junta (anel de borracha e lubrificante) diâmetro de 100mm.  Fornecimento e assentamento.(desonerado)</t>
  </si>
  <si>
    <t xml:space="preserve">    63,68</t>
  </si>
  <si>
    <t>Luva simples de PVC rígido - PBA, classe 12, inclusive fornecimento do material para junta (anel de borracha) com diâmetro nominal de 50mm.  Fornecimento e assentamento.(desonerado)</t>
  </si>
  <si>
    <t xml:space="preserve">    38,22</t>
  </si>
  <si>
    <t>Luva simples de PVC rígido - PBA, classe 12, inclusive fornecimento do material para junta (anel de borracha) com diâmetro nominal de 75mm.  Fornecimento e assentamento.(desonerado)</t>
  </si>
  <si>
    <t>Luva simples de PVC rígido - PBA, classe 12, inclusive fornecimento do material para junta (anel de borracha) com diâmetro nominal de 100mm.  Fornecimento e assentamento.(desonerado)</t>
  </si>
  <si>
    <t xml:space="preserve">    90,55</t>
  </si>
  <si>
    <t>Luva de correr de PVC rígido - PBA, classe 12, inclusive fornecimento do material para junta (anel de borracha) com diâmetro nominal de 50mm.  Fornecimento e assentamento.(desonerado)</t>
  </si>
  <si>
    <t xml:space="preserve">    43,97</t>
  </si>
  <si>
    <t>Luva de correr de PVC rígido - PBA, classe 12, inclusive fornecimento do material para junta (anel de borracha) com diâmetro nominal de 75mm.  Fornecimento e assentamento.(desonerado)</t>
  </si>
  <si>
    <t xml:space="preserve">    47,97</t>
  </si>
  <si>
    <t>Luva de correr de PVC rígido - PBA, classe 12, inclusive fornecimento do material para junta (anel de borracha) com diâmetro nominal de 100mm.  Fornecimento e assentamento.(desonerado)</t>
  </si>
  <si>
    <t>Luva de correr de PVC rígido - DEFoFo, Vinilfler, classe 12, inclusive fornecimento do material para junta elástica (anel de borracha) com diâmetro nominal de 100mm.  Fornecimento e assentamento.(desonerado)</t>
  </si>
  <si>
    <t xml:space="preserve">    77,17</t>
  </si>
  <si>
    <t>Luva de correr de PVC rígido - DEFoFo, Vinilfler, classe 12, inclusive fornecimento do material para junta elástica (anel de borracha) com diâmetro nominal de 150mm.  Fornecimento e assentamento.(desonerado)</t>
  </si>
  <si>
    <t xml:space="preserve">   137,43</t>
  </si>
  <si>
    <t>Luva de correr de PVC rígido - DEFoFo, Vinilfler, classe 12, inclusive fornecimento do material para junta elástica (anel de borracha) com diâmetro nominal de 200mm.  Fornecimento e assentamento.(desonerado)</t>
  </si>
  <si>
    <t xml:space="preserve">   230,37</t>
  </si>
  <si>
    <t>Luva de correr de PVC rígido - DEFoFo, Vinilfler, classe 12, inclusive fornecimento do material para junta elástica (anel de borracha) com diâmetro nominal de 250mm.  Fornecimento e assentamento.(desonerado)</t>
  </si>
  <si>
    <t xml:space="preserve">   360,35</t>
  </si>
  <si>
    <t>Luva de correr de PVC rígido - DEFoFo, Vinilfler, classe 12, inclusive fornecimento do material para junta elástica (anel de borracha) com diâmetro nominal de 300mm.  Fornecimento e assentamento.(desonerado)</t>
  </si>
  <si>
    <t xml:space="preserve">   521,56</t>
  </si>
  <si>
    <t>Luva de correr de PVC rígido, Vinilfort, classe 12, inclusive fornecimento do material para junta (anel de borracha) com diâmetro nominal de 100mm.  Fornecimento e assentamento.(desonerado)</t>
  </si>
  <si>
    <t xml:space="preserve">    46,77</t>
  </si>
  <si>
    <t>Luva de correr de PVC rígido, Vinilfort, classe 12, inclusive fornecimento do material para junta (anel de borracha) com diâmetro nominal de 150mm.  Fornecimento e assentamento.(desonerado)</t>
  </si>
  <si>
    <t xml:space="preserve">    76,97</t>
  </si>
  <si>
    <t>Luva de correr de PVC rígido, Vinilfort, classe 12, inclusive fornecimento do material para junta (anel de borracha) com diâmetro nominal de 200mm.  Fornecimento e assentamento.(desonerado)</t>
  </si>
  <si>
    <t xml:space="preserve">   135,40</t>
  </si>
  <si>
    <t>Luva de correr de PVC rígido, Vinilfort, classe 12, inclusive fornecimento do material para junta (anel de borracha) com diâmetro nominal de 250mm.  Fornecimento e assentamento.(desonerado)</t>
  </si>
  <si>
    <t xml:space="preserve">   216,34</t>
  </si>
  <si>
    <t>Luva de correr de PVC rígido, Vinilfort, classe 12, inclusive fornecimento do material para junta (anel de borracha) com diâmetro nominal de 300mm.  Fornecimento e assentamento.(desonerado)</t>
  </si>
  <si>
    <t xml:space="preserve">   339,74</t>
  </si>
  <si>
    <t>Redução de PVC rígido - PBA com 1 ponta e 1 bolsa, classe 12, inclusive fornecimento do material para junta (anel de borracha, lubrificante) diâmetro de (75x50)mm.  Fornecimento e assentamento.(desonerado)</t>
  </si>
  <si>
    <t xml:space="preserve">    20,51</t>
  </si>
  <si>
    <t>Redução de PVC rígido - PBA com 1 ponta e 1 bolsa, classe 12, inclusive fornecimento do material para junta (anel de borracha, lubrificante) diâmetro de (100x50)mm.  Fornecimento e assentamento.(desonerado)</t>
  </si>
  <si>
    <t xml:space="preserve">    18,07</t>
  </si>
  <si>
    <t>Redução de PVC rígido - PBA com 1 ponta e 1 bolsa, classe 12, inclusive fornecimento do material para junta (anel de borracha, lubrificante) diâmetro de (100x75)mm.  Fornecimento e assentamento.(desonerado)</t>
  </si>
  <si>
    <t xml:space="preserve">    38,68</t>
  </si>
  <si>
    <t>Redução de PVC rígido - PBA com 1 ponta e 1 bolsa, classe 12, inclusive fornecimento do material para junta (anel de borracha, lubrificante), diâmetro de (160x110)mm.  Fornecimento e assentamento.(desonerado)</t>
  </si>
  <si>
    <t xml:space="preserve">    72,06</t>
  </si>
  <si>
    <t>Redução de PVC rígido - PBA com 1 ponta e 1 bolsa, classe 12, inclusive fornecimento do material para junta (anel de borracha, lubrificante), diâmetro de (200x160)mm.  Fornecimento e assentamento.(desonerado)</t>
  </si>
  <si>
    <t xml:space="preserve">   216,98</t>
  </si>
  <si>
    <t>Redução excêntrica de PVC rígido, Vinilfort, classe 12, com 1 ponta e 1 bolsa, inclusive fornecimento do material para junta (anel de borracha e lubrificante) com diâmetro de (150x100)mm.  Fornecimento e assentamento.(desonerado)</t>
  </si>
  <si>
    <t xml:space="preserve">    40,70</t>
  </si>
  <si>
    <t>Redução excêntrica de PVC rígido, Vinilfort, classe 12, com 1 ponta e 1 bolsa, inclusive fornecimento do material para junta (anel de borracha e lubrificante) com diâmetro de (200x150)mm.  Fornecimento e assentamento.(desonerado)</t>
  </si>
  <si>
    <t xml:space="preserve">    81,76</t>
  </si>
  <si>
    <t>Redução excêntrica de PVC rígido, Vinilfort, classe 12, com 1 ponta e 1 bolsa, inclusive fornecimento do material para junta (anel de borracha e lubrificante) com diâmetro de (250x200)mm.  Fornecimento e assentamento.(desonerado)</t>
  </si>
  <si>
    <t xml:space="preserve">   157,43</t>
  </si>
  <si>
    <t>Redução excêntrica de PVC rígido, Vinilfort, classe 12, com 1 ponta e 1 bolsa, inclusive fornecimento do material para junta (anel de borracha e lubrificante) com diâmetro de (300x250)mm.  Fornecimento e assentamento.(desonerado)</t>
  </si>
  <si>
    <t xml:space="preserve">   325,19</t>
  </si>
  <si>
    <t>Selim de 90° elástico de PVC rígido, Vinilfort, com 1 bolsa, inclusive fornecimento do material para junta (anel de borracha e lubrificante) diâmetro de (150x100)mm.  Fornecimento e assentamento.(desonerado)</t>
  </si>
  <si>
    <t xml:space="preserve">    43,39</t>
  </si>
  <si>
    <t>Selim de 90° elástico de PVC rígido, Vinilfort, com 1 bolsa, inclusive fornecimento do material para junta (anel de borracha e lubrificante) diâmetro de (200x100)mm.  Fornecimento e assentamento.(desonerado)</t>
  </si>
  <si>
    <t>Selim de 90° elástico de PVC rígido, Vinilfort, com 1 bolsa, inclusive fornecimento do material para junta (anel de borracha e lubrificante) diâmetro de (250x100)mm.  Fornecimento e assentamento.(desonerado)</t>
  </si>
  <si>
    <t xml:space="preserve">   105,14</t>
  </si>
  <si>
    <t>Selim de 90° elástico de PVC rígido, Vinilfort, com 1 bolsa, inclusive fornecimento do material para junta (anel de borracha e lubrificante) diâmetro de (300x100)mm.  Fornecimento e assentamento.(desonerado)</t>
  </si>
  <si>
    <t xml:space="preserve">   163,14</t>
  </si>
  <si>
    <t>Tê de PVC rígido - PBA com 3 bolsas, classe 12, inclusive fornecimento do material para junta (anel de borracha, lubrificante) diâmetro de 50mm.  Fornecimento e assentamento.(desonerado)</t>
  </si>
  <si>
    <t xml:space="preserve">    50,99</t>
  </si>
  <si>
    <t>Tê de PVC rígido - PBA com 3 bolsas, classe 12, inclusive fornecimento do material para junta (anel de borracha, lubrificante) diâmetro de 75mm.  Fornecimento e assentamento.(desonerado)</t>
  </si>
  <si>
    <t xml:space="preserve">    73,23</t>
  </si>
  <si>
    <t>Tê de PVC rígido - PBA com 3 bolsas, classe 12, inclusive fornecimento do material para junta (anel de borracha, lubrificante) diâmetro de 100mm.  Fornecimento e assentamento.(desonerado)</t>
  </si>
  <si>
    <t xml:space="preserve">   121,95</t>
  </si>
  <si>
    <t>Tê de PVC rígido - PBA com 3 bolsas, classe 12, inclusive fornecimento do material para junta (anel de borracha, lubrificante), diâmetro de 160mm.  Fornecimento e assentamento.(desonerado)</t>
  </si>
  <si>
    <t xml:space="preserve">   404,32</t>
  </si>
  <si>
    <t>Tê de redução de PVC rígido - PBA com 3 bolsas, classe 12, inclusive fornecimento do material para junta (anel de borracha, lubrificante), diâmetro de (75x50)mm.  Fornecimento e assentamento.(desonerado)</t>
  </si>
  <si>
    <t xml:space="preserve">    66,11</t>
  </si>
  <si>
    <t>Tê de redução de PVC rígido - PBA com 3 bolsas, classe 12, inclusive fornecimento do material para junta (anel de borracha, lubrificante), diâmetro de (100x50)mm.  Fornecimento e assentamento.(desonerado)</t>
  </si>
  <si>
    <t xml:space="preserve">   121,38</t>
  </si>
  <si>
    <t>Tê de redução de PVC rígido - PBA com 3 bolsas, classe 12, inclusive fornecimento do material para junta (anel de borracha, lubrificante), diâmetro de (100x75)mm.  Fornecimento e assentamento.(desonerado)</t>
  </si>
  <si>
    <t xml:space="preserve">   136,57</t>
  </si>
  <si>
    <t>Tê de redução de PVC rígido - PBA com 3 bolsas, classe 12, inclusive fornecimento do material para junta (anel de borracha, lubrificante), diâmetro de (160x85)mm.  Fornecimento e assentamento.(desonerado)</t>
  </si>
  <si>
    <t xml:space="preserve">   224,78</t>
  </si>
  <si>
    <t>Tê de redução de PVC rígido - PBA com 3 bolsas, classe 12, inclusive fornecimento do material para junta (anel de borracha, lubrificante), diâmetro de (160x110)mm.  Fornecimento e assentamento.(desonerado)</t>
  </si>
  <si>
    <t xml:space="preserve">   275,04</t>
  </si>
  <si>
    <t>Tê de redução de PVC rígido - PBA com 3 bolsas, classe 12, inclusive fornecimento do material para junta (anel de borracha, lubrificante), diâmetro de (200x60)mm.  Fornecimento e assentamento.(desonerado)</t>
  </si>
  <si>
    <t xml:space="preserve">   376,84</t>
  </si>
  <si>
    <t>Tê de PVC rígido, Vinilfort, com 3 bolsas, classe 12, inclusive fornecimento do material para junta (anel de borracha e lubrificante) diâmetro nominal de 100mm.  Fornecimento e assentamento.(desonerado)</t>
  </si>
  <si>
    <t xml:space="preserve">    81,28</t>
  </si>
  <si>
    <t>Tê de PVC rígido, Vinilfort, com 3 bolsas, classe 12, inclusive fornecimento do material para junta (anel de borracha e lubrificante) diâmetro nominal de 150mm.  Fornecimento e assentamento.(desonerado)</t>
  </si>
  <si>
    <t xml:space="preserve">   115,35</t>
  </si>
  <si>
    <t>Tê de PVC rígido, Vinilfort, com 3 bolsas, classe 12, inclusive fornecimento do material para junta (anel de borracha e lubrificante) diâmetro nominal de 200mm.  Fornecimento e assentamento.(desonerado)</t>
  </si>
  <si>
    <t xml:space="preserve">   196,84</t>
  </si>
  <si>
    <t>Tê de PVC rígido, Vinilfort, com 3 bolsas, classe 12, inclusive fornecimento do material para junta (anel de borracha e lubrificante) diâmetro nominal de 250mm.  Fornecimento e assentamento.(desonerado)</t>
  </si>
  <si>
    <t xml:space="preserve">   354,77</t>
  </si>
  <si>
    <t>Tê de PVC rígido, Vinilfort, com 3 bolsas, classe 12, inclusive fornecimento do material para junta (anel de borracha e lubrificante) diâmetro nominal de 300mm.  Fornecimento e assentamento.(desonerado)</t>
  </si>
  <si>
    <t xml:space="preserve">   731,49</t>
  </si>
  <si>
    <t>Tê de redução de PVC rígido, Vinilfort, com 3 bolsas, classe 12, inclusive fornecimento do material para junta (anel de borracha) diâmetro de (200x150)mm.  Fornecimento e assentamento.(desonerado)</t>
  </si>
  <si>
    <t xml:space="preserve">   207,10</t>
  </si>
  <si>
    <t>Tê de redução de PVC rígido, Vinilfort, com 3 bolsas, classe 12, inclusive fornecimento do material para junta (anel de borracha), diâmetro de (250x150)mm.  Fornecimento e assentamento.(desonerado)</t>
  </si>
  <si>
    <t xml:space="preserve">   391,76</t>
  </si>
  <si>
    <t>Tê de redução de PVC rígido, Vinilfort, com 3 bolsas, classe 12, inclusive fornecimento do material para junta (anel de borracha), diâmetro de (300x150)mm.  Fornecimento e assentamento.(desonerado)</t>
  </si>
  <si>
    <t xml:space="preserve">   405,45</t>
  </si>
  <si>
    <t>DR 04.55 Tubos de PVC - Águas Pluviais</t>
  </si>
  <si>
    <t>Tubo flexível estruturado de PVC, diâmetro de 300mm, assentado sobre berço flexível, inclusive emendas, aterro e compactação até a geratriz superior do tubo, exclusive material de reaterro.  Fornecimento e assentamento.(desonerado)</t>
  </si>
  <si>
    <t xml:space="preserve">   225,56</t>
  </si>
  <si>
    <t>Tubo flexível estruturado de PVC, diâmetro de 400mm, assentado sobre berço flexível, inclusive emendas, aterro e compactação até a geratriz superior do tubo, exclusive material de reaterro.  Fornecimento e assentamento.(desonerado)</t>
  </si>
  <si>
    <t xml:space="preserve">   229,45</t>
  </si>
  <si>
    <t>Tubo flexível estruturado de PVC, diâmetro de 500mm, assentado sobre berço flexível, inclusive emendas, aterro e compactação até a geratriz superior do tubo, exclusive material de reaterro.  Fornecimento e assentamento.(desonerado)</t>
  </si>
  <si>
    <t xml:space="preserve">   368,82</t>
  </si>
  <si>
    <t>Tubo flexível estruturado de PVC, diâmetro de 600mm, assentado sobre berço flexível, inclusive emendas, aterro e compactação até a geratriz superior do tubo, exclusive material de reaterro.  Fornecimento e assentamento.(desonerado)</t>
  </si>
  <si>
    <t xml:space="preserve">   527,43</t>
  </si>
  <si>
    <t>Tubo flexível estruturado de PVC, diâmetro de 700mm, assentado sobre berço flexível, inclusive emendas, aterro e compactação até a geratriz superior do tubo, exclusive material de reaterro.  Fornecimento e assentamento.(desonerado)</t>
  </si>
  <si>
    <t xml:space="preserve">   756,76</t>
  </si>
  <si>
    <t>Tubo flexível estruturado de PVC, diâmetro de 800mm, assentado sobre berço flexível, inclusive emendas, aterro e compactação até a geratriz superior do tubo, exclusive material de reaterro.  Fornecimento e assentamento.(desonerado)</t>
  </si>
  <si>
    <t xml:space="preserve">   765,77</t>
  </si>
  <si>
    <t>Tubo flexível estruturado de PVC, diâmetro de 900mm, assentado sobre berço flexível, inclusive emendas, aterro e compactação até a geratriz superior do tubo, exclusive material de reaterro.  Fornecimento e assentamento.(desonerado)</t>
  </si>
  <si>
    <t xml:space="preserve">  1425,71</t>
  </si>
  <si>
    <t>Tubo flexível estruturado de PVC, diâmetro de 1000mm, assentado sobre berço flexível, inclusive emendas, aterro e compactação até a geratriz superior do tubo, exclusive material de reaterro.  Fornecimento e assentamento.(desonerado)</t>
  </si>
  <si>
    <t xml:space="preserve">  1435,86</t>
  </si>
  <si>
    <t>Tubo flexível estruturado de PVC, diâmetro de 1100mm, assentado sobre berço flexível, inclusive emendas, aterro e compactação até a geratriz superior do tubo, exclusive material de reaterro.  Fornecimento e assentamento.(desonerado)</t>
  </si>
  <si>
    <t xml:space="preserve">  1443,82</t>
  </si>
  <si>
    <t>Tubo flexível estruturado de PVC, diâmetro de 1200mm, assentado sobre berço flexível, inclusive emendas, aterro e compactação até a geratriz superior do tubo, exclusive material de reaterro.  Fornecimento e assentamento.(desonerado)</t>
  </si>
  <si>
    <t xml:space="preserve">  1771,73</t>
  </si>
  <si>
    <t>DR 04.55.0080 (/)</t>
  </si>
  <si>
    <t>Fornecimento e assentamento de tubo em polietileno de alta densidade (PEAD) DN 400 mm, com aterro e compactação até a geratriz superior do tubo, exclusive material do aterro e inclusive pasta lubrificante. (Desonerado)</t>
  </si>
  <si>
    <t xml:space="preserve">   191,81</t>
  </si>
  <si>
    <t>DR 04.55.0085 (/)</t>
  </si>
  <si>
    <t>Fornecimento e assentamento de tubo em polietileno de alta densidade (PEAD) DN 450 mm, com aterro e compactação até a geratriz superior do tubo, exclusive material do aterro e inclusive pasta lubrificante. (Desonerado)</t>
  </si>
  <si>
    <t xml:space="preserve">   262,04</t>
  </si>
  <si>
    <t>DR 04.55.0090 (/)</t>
  </si>
  <si>
    <t>Fornecimento e assentamento de tubo em polietileno de alta densidade (PEAD) DN 500 mm, com aterro e compactação até a geratriz superior do tubo, exclusive material do aterro e inclusive pasta lubrificante. (Desonerado)</t>
  </si>
  <si>
    <t xml:space="preserve">   301,04</t>
  </si>
  <si>
    <t>DR 04.55.0095 (/)</t>
  </si>
  <si>
    <t>Fornecimento e assentamento de tubo em polietileno de alta densidade (PEAD) DN 600 mm, com aterro e compactação até a geratriz superior do tubo, exclusive material do aterro e inclusive pasta lubrificante. (Desonerado)</t>
  </si>
  <si>
    <t xml:space="preserve">   432,25</t>
  </si>
  <si>
    <t>DR 04.55.0100 (/)</t>
  </si>
  <si>
    <t>Fornecimento e assentamento de tubo em polietileno de alta densidade (PEAD) DN 750 mm, com aterro e compactação até a geratriz superior do tubo, exclusive material do aterro e inclusive pasta lubrificante. (Desonerado)</t>
  </si>
  <si>
    <t xml:space="preserve">   658,98</t>
  </si>
  <si>
    <t>DR 04.55.0105 (/)</t>
  </si>
  <si>
    <t>Fornecimento e assentamento de tubo em polietileno de alta densidade (PEAD) DN 800 mm, com aterro e compactação até a geratriz superior do tubo, exclusive material do aterro e inclusive pasta lubrificante. (Desonerado)</t>
  </si>
  <si>
    <t xml:space="preserve">   759,77</t>
  </si>
  <si>
    <t>DR 04.55.0110 (/)</t>
  </si>
  <si>
    <t>Fornecimento e assentamento de tubo em polietileno de alta densidade (PEAD) DN 900 mm, com aterro e compactação até a geratriz superior do tubo, exclusive material do aterro e inclusive pasta lubrificante. (Desonerado)</t>
  </si>
  <si>
    <t xml:space="preserve">   805,70</t>
  </si>
  <si>
    <t>DR 04.55.0115 (/)</t>
  </si>
  <si>
    <t>Fornecimento e assentamento de tubo em polietileno de alta densidade (PEAD) DN 1050 mm, com aterro e compactação até a geratriz superior do tubo, exclusive material do aterro e inclusive pasta lubrificante. (Desonerado)</t>
  </si>
  <si>
    <t xml:space="preserve">   928,96</t>
  </si>
  <si>
    <t>DR 04.55.0120 (/)</t>
  </si>
  <si>
    <t>Fornecimento e assentamento de tubo em polietileno de alta densidade (PEAD) DN 1200 mm, com aterro e compactação até a geratriz superior do tubo, exclusive material do aterro e inclusive pasta lubrificante. (Desonerado)</t>
  </si>
  <si>
    <t xml:space="preserve">  1485,99</t>
  </si>
  <si>
    <t>DR 04.55.0130 (/)</t>
  </si>
  <si>
    <t>Fornecimento e assentamento de tubo em polietileno de alta densidade (PEAD) DN 1500 mm, com aterro e compactação até a geratriz superior do tubo, exclusive material do aterro e inclusive pasta lubrificante. (Desonerado)</t>
  </si>
  <si>
    <t xml:space="preserve">  1867,28</t>
  </si>
  <si>
    <t>DR 09 Tubos e Conexões de Ferro Fundido</t>
  </si>
  <si>
    <t>DR 09.05 Tubo de Ferro Fundido para Pressão</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</si>
  <si>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assentamento.(desonerado)</t>
  </si>
  <si>
    <t xml:space="preserve">   771,00</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</si>
  <si>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assentamento.(desonerado)</t>
  </si>
  <si>
    <t xml:space="preserve">   852,71</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</si>
  <si>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assentamento.(desonerado)</t>
  </si>
  <si>
    <t xml:space="preserve">  1060,87</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</si>
  <si>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assentamento.(desonerado)</t>
  </si>
  <si>
    <t xml:space="preserve">  1291,72</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</si>
  <si>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assentamento.(desonerado)</t>
  </si>
  <si>
    <t xml:space="preserve">  1600,51</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</si>
  <si>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assentamento.(desonerado)</t>
  </si>
  <si>
    <t xml:space="preserve">  1932,89</t>
  </si>
  <si>
    <t>DR 09.15 Conexões de Tubos de Ferro Fundido para Pressão</t>
  </si>
  <si>
    <t>Cap de ferro fundido dúctil, pintado interna e externamente com tinta betuminosa, com uma bolsa, inclusive fornecimento do material para junta (anel de borracha), com diâmetro de 80mm.  Fornecimento e assentamento.(desonerado)</t>
  </si>
  <si>
    <t xml:space="preserve">   179,34</t>
  </si>
  <si>
    <t>Cap de ferro fundido dúctil, pintado interna e externamente com tinta betuminosa, com uma bolsa, inclusive fornecimento do material para junta (anel de borracha), com diâmetro de 100mm.  Fornecimento e assentamento.(desonerado)</t>
  </si>
  <si>
    <t xml:space="preserve">   227,84</t>
  </si>
  <si>
    <t>Cap de ferro fundido dúctil, pintado interna e externamente com tinta betuminosa, com uma bolsa, inclusive fornecimento do material para junta (anel de borracha), com diâmetro de 150mm.  Fornecimento e assentamento.(desonerado)</t>
  </si>
  <si>
    <t xml:space="preserve">   318,97</t>
  </si>
  <si>
    <t>Curva de 90° de ferro fundido dúctil, pintada interna e externamente com tinta betuminosa, com 2 flanges, inclusive  fornecimento do material para junta (arruela de borracha, parafusos com porca), com diâmetro de 50mm.  Fornecimento e assentamento.(desonerado)</t>
  </si>
  <si>
    <t xml:space="preserve">   331,64</t>
  </si>
  <si>
    <t>Curva de 90° de ferro fundido dúctil, pintada interna e externamente com tinta betuminosa, com 2 flanges, inclusive fornecimento do material para junta (arruela de borracha, parafusos com porca), com diâmetro de 80mm.  Fornecimento e assentamento.(desonerado)</t>
  </si>
  <si>
    <t xml:space="preserve">   441,80</t>
  </si>
  <si>
    <t>Curva de 90° de ferro fundido dúctil, pintada interna e externamente com tinta betuminosa, com 2 flanges, inclusive  fornecimento do material para junta (arruela de borracha, parafusos com porca), com diâmetro de 100mm.  Fornecimento e assentamento.(desonerado)</t>
  </si>
  <si>
    <t xml:space="preserve">   584,17</t>
  </si>
  <si>
    <t>Curva de 90° de ferro fundido dúctil, pintada interna e externamente com tinta betuminosa, com 2 flanges, inclusive fornecimento do material para junta (arruela de borracha, parafusos com porca), com diâmetro de 150mm.  Fornecimento e assentamento.(desonerado)</t>
  </si>
  <si>
    <t xml:space="preserve">   912,31</t>
  </si>
  <si>
    <t>Curva de 90° de ferro fundido dúctil, pintada interna e externamente com tinta betuminosa, com 2 flanges, inclusive fornecimento do material para junta (arruela de borracha, parafusos com porca), com diâmetro de 200mm.  Fornecimento e assentamento.(desonerado)</t>
  </si>
  <si>
    <t xml:space="preserve">  1207,68</t>
  </si>
  <si>
    <t>Curva de 90° de ferro fundido dúctil, pintada interna e externamente com tinta betuminosa, com 2 flanges, inclusive fornecimento do material para junta (arruela de borracha, parafusos com porca), com diâmetro de 250mm.  Fornecimento e assentamento.(desonerado)</t>
  </si>
  <si>
    <t xml:space="preserve">  2055,83</t>
  </si>
  <si>
    <t>Curva de 90° de ferro fundido dúctil, pintada interna e externamente com tinta betuminosa, com 2 flanges, inclusive fornecimento de material para junta (arruela de borracha, parafusos com porca), com diâmetro de 300mm.  Fornecimento e Assentamento.(desonerado)</t>
  </si>
  <si>
    <t xml:space="preserve">  3301,14</t>
  </si>
  <si>
    <t>Curva de 45° de ferro fundido dúctil, pintada interna e externamente com tinta betuminosa, com 2 flanges, inclusive fornecimento do material para junta (arruela de borracha, parafusos com porca), com diâmetro de 80mm.  Fornecimento e assentamento.(desonerado)</t>
  </si>
  <si>
    <t xml:space="preserve">   453,45</t>
  </si>
  <si>
    <t>Curva de 45° de ferro fundido dúctil, pintada interna e externamente com tinta betuminosa, com 2 flanges, inclusive fornecimento do material para junta (arruela de borracha, parafusos com porca), com diâmetro de 100mm.  Fornecimento e assentamento.(desonerado)</t>
  </si>
  <si>
    <t xml:space="preserve">   676,72</t>
  </si>
  <si>
    <t>Curva de 45° de ferro fundido dúctil, pintada interna e externamente com tinta betuminosa, com 2 flanges, inclusive fornecimento do material para junta (arruela de borracha, parafusos com porca), com diâmetro de 150mm.  Fornecimento e assentamento.(desonerado)</t>
  </si>
  <si>
    <t xml:space="preserve">   931,46</t>
  </si>
  <si>
    <t>Curva de 45° de ferro fundido dúctil, pintada interna e externamente com tinta betuminosa, com 2 flanges, inclusive fornecimento do material para junta (arruela de borracha, parafusos com porca), com diâmetro de 200mm.  Fornecimento e assentamento.(desonerado)</t>
  </si>
  <si>
    <t xml:space="preserve">  1234,88</t>
  </si>
  <si>
    <t>Curva de 45° de ferro fundido dúctil, pintada interna e externamente com tinta betuminosa, com 2 flanges, inclusive fornecimento do material para junta (arruela de borracha, parafusos com porca), com diâmetro de 250mm.  Fornecimento e assentamento.(desonerado)</t>
  </si>
  <si>
    <t xml:space="preserve">  3260,04</t>
  </si>
  <si>
    <t>Curva de 45° de ferro fundido dúctil, pintada interna e externamente com tinta betuminosa, com 2 flanges, inclusive fornecimento do material para junta (arruela de borracha, parafusos com porca), com diâmetro de 300mm.  Fornecimento e assentamento.(desonerado)</t>
  </si>
  <si>
    <t xml:space="preserve">  3911,12</t>
  </si>
  <si>
    <t>Curva de 22°30' de ferro fundido dúctil, pintada interna e externamente com tinta betuminosa, com 2 flanges, inclusive fornecimento de material para junta (arruela de borracha, parafusos com porca), com diâmetro de 80mm.  Fornecimento e Assentamento.(desonerado)</t>
  </si>
  <si>
    <t xml:space="preserve">   454,87</t>
  </si>
  <si>
    <t>Curva de 22°30' de ferro fundido dúctil, pintada interna e externamente com tinta betuminosa, com 2 flanges, inclusive fornecimento de material para junta (arruela de borracha, parafusos com porca), com diâmetro de 100mm.  Fornecimento e Assentamento.(desonerado)</t>
  </si>
  <si>
    <t xml:space="preserve">   805,02</t>
  </si>
  <si>
    <t>Curva de 22°30' de ferro fundido dúctil, pintada interna e externamente com tinta betuminosa, com 2 flanges, inclusive fornecimento de material para junta (arruela de borracha, parafusos com porca), com diâmetro de 150mm.  Fornecimento e Assentamento.(desonerado)</t>
  </si>
  <si>
    <t xml:space="preserve">  1222,89</t>
  </si>
  <si>
    <t>Curva de 22°30' de ferro fundido dúctil, pintada interna e externamente com tinta betuminosa, com 2 flanges, inclusive fornecimento de material para junta (arruela de borracha, parafusos com porca), com diâmetro de 200mm.  Fornecimento e Assentamento.(desonerado)</t>
  </si>
  <si>
    <t xml:space="preserve">  1375,71</t>
  </si>
  <si>
    <t>Curva de 22°30' de ferro fundido dúctil, pintada interna e externamente com tinta betuminosa, com 2 flanges, inclusive fornecimento de material para junta (arruela de borracha, parafusos com porca), com diâmetro de 250mm.  Fornecimento e Assentamento.(desonerado)</t>
  </si>
  <si>
    <t xml:space="preserve">  2505,70</t>
  </si>
  <si>
    <t>Curva de 22°30' de ferro fundido dúctil, pintada interna e externamente com tinta betuminosa, com 2 flanges, inclusive fornecimento de material para junta (arruela de borracha, parafusos com porca), com diâmetro de 300mm.  Fornecimento e Assentamento.(desonerado)</t>
  </si>
  <si>
    <t xml:space="preserve">  3251,54</t>
  </si>
  <si>
    <t>Extremidade de ferro fundido dúctil, pintado internamente e externamente com tinta betuminosa, com 1 flange e 1 bolsa, inclusive fornecimento do material para junta (arruela, parafusos, anel de borracha), com diâmetro de 80mm.  Fornecimento e assentamento.(desonerado)</t>
  </si>
  <si>
    <t xml:space="preserve">   401,78</t>
  </si>
  <si>
    <t>Extremidade de ferro fundido dúctil, pintado internamente e externamente com tinta betuminosa, com 1 flange e 1 bolsa, inclusive fornecimento do material para junta (arruela, parafusos, anel de borracha), com diâmetro de 100mm.  Fornecimento e assentamento.(desonerado)</t>
  </si>
  <si>
    <t xml:space="preserve">   449,01</t>
  </si>
  <si>
    <t>Extremidade de ferro fundido dúctil, pintado internamente e externamente com tinta betuminosa, com 1 flange e 1 bolsa, inclusive fornecimento do material para junta (arruela, parafusos, anel de borracha), com diâmetro de 150mm.  Fornecimento e assentamento.(desonerado)</t>
  </si>
  <si>
    <t xml:space="preserve">   605,03</t>
  </si>
  <si>
    <t>Extremidade de ferro fundido dúctil, pintado internamente e externamente com tinta betuminosa, com 1 flange e 1bolsa, inclusive fornecimento do material para junta (arruela, parafusos, anel de borracha), com diâmetro de 200mm.  Fornecimento e assentamento.(desonerado)</t>
  </si>
  <si>
    <t xml:space="preserve">   833,41</t>
  </si>
  <si>
    <t>Extremidade de ferro fundido dúctil, pintado internamente e externamente com tinta betuminosa, com 1 flange e 1 bolsa, inclusive fornecimento do material para junta (arruela, parafusos, anel de borracha), com diâmetro de 250mm.  Fornecimento e assentamento.(desonerado)</t>
  </si>
  <si>
    <t xml:space="preserve">  1162,23</t>
  </si>
  <si>
    <t>Extremidade de ferro fundido dúctil, pintado internamente e externamente com tinta betuminosa, com 1 flange e 1 bolsa, inclusive fornecimento do material para junta (arruela, parafusos, anel de borracha), com diâmetro de 300mm.  Fornecimento e assentamento.(desonerado)</t>
  </si>
  <si>
    <t xml:space="preserve">  1440,57</t>
  </si>
  <si>
    <t>Extremidade de ferro fundido dúctil, pintado internamente e externamente com tinta betuminosa, com 1 flange e 1ponta, inclusive fornecimento do material para junta (arruela de borracha, parafusos com porca), com diâmetro de 80mm.  Fornecimento e assentamento.(desonerado)</t>
  </si>
  <si>
    <t xml:space="preserve">   449,23</t>
  </si>
  <si>
    <t>Extremidade de ferro fundido dúctil, pintado internamente e externamente com tinta betuminosa, com 1 flange e 1ponta, inclusive fornecimento do material para junta (arruela de borracha, parafusos com porca), com diâmetro de 100mm.  Fornecimento e assentamento.(desonerado)</t>
  </si>
  <si>
    <t xml:space="preserve">   567,75</t>
  </si>
  <si>
    <t>Extremidade de ferro fundido dúctil, pintado internamente e externamente com tinta betuminosa, com 1 flange e 1ponta, inclusive fornecimento do material para junta (arruela de borracha, parafusos com porca), com diâmetro de 150mm.  Fornecimento e assentamento.(desonerado)</t>
  </si>
  <si>
    <t xml:space="preserve">  1143,24</t>
  </si>
  <si>
    <t>Extremidade de ferro fundido dúctil, pintado internamente e externamente com tinta betuminosa, com 1 flange e 1ponta, inclusive fornecimento do material para junta (arruela de borracha, parafusos com porca), com diâmetro de 200mm.  Fornecimento e assentamento.(desonerado)</t>
  </si>
  <si>
    <t xml:space="preserve">  1552,12</t>
  </si>
  <si>
    <t>Extremidade de ferro fundido dúctil, pintado internamente e externamente com tinta betuminosa, com 1 flange e 1ponta, inclusive fornecimento do material para junta (arruela de borracha, parafusos com porca), com diâmetro de 250mm.  Fornecimento e assentamento.(desonerado)</t>
  </si>
  <si>
    <t xml:space="preserve">  2777,09</t>
  </si>
  <si>
    <t>Extremidade de ferro fundido dúctil, pintado internamente e externamente com tinta betuminosa, com 1 flange e 1ponta, inclusive fornecimento do material para junta (arruela de borracha, parafusos com porca), com diâmetro de 300mm.  Fornecimento e assentamento.(desonerado)</t>
  </si>
  <si>
    <t xml:space="preserve">  3562,24</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</si>
  <si>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assentamento.(desonerado)</t>
  </si>
  <si>
    <t xml:space="preserve">   816,97</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</si>
  <si>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assentamento.(desonerado)</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</si>
  <si>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assentamento.(desonerado)</t>
  </si>
  <si>
    <t>Flange cego de ferro fundido dúctil, pintado interna e externamente com tinta betuminosa, inclusive fornecimento do material para junta (arruela de borracha, parafusos com porca), com diâmetro de 80mm.  Fornecimento e assentamento.(desonerado)</t>
  </si>
  <si>
    <t xml:space="preserve">   201,94</t>
  </si>
  <si>
    <t>Flange cego de ferro fundido dúctil, pintado interna e externamente com tinta betuminosa, inclusive fornecimento do material para junta (arruela de borracha, parafusos com porca), com diâmetro de 100mm.  Fornecimento e assentamento.(desonerado)</t>
  </si>
  <si>
    <t xml:space="preserve">   308,73</t>
  </si>
  <si>
    <t>Flange cego de ferro fundido dúctil, pintado interna e externamente com tinta betuminosa, inclusive fornecimento do material para junta (arruela de borracha, parafusos com porca), com diâmetro de 150mm.  Fornecimento e assentamento.(desonerado)</t>
  </si>
  <si>
    <t xml:space="preserve">   420,74</t>
  </si>
  <si>
    <t>Flange cego de ferro fundido dúctil, pintado interna e externamente com tinta betuminosa, inclusive fornecimento do material para junta (arruela de borracha, parafusos com porca), com diâmetro de 200mm.  Fornecimento e assentamento.(desonerado)</t>
  </si>
  <si>
    <t xml:space="preserve">   470,99</t>
  </si>
  <si>
    <t>Flange cego de ferro fundido dúctil, pintado interna e externamente com tinta betuminosa, inclusive fornecimento do material para junta (arruela de borracha, parafusos com porca), com diâmetro de 250mm.  Fornecimento e assentamento.(desonerado)</t>
  </si>
  <si>
    <t xml:space="preserve">   623,58</t>
  </si>
  <si>
    <t>Flange de ferro fundido dúctil, pintado interna e externamente com tinta betuminosa, inclusive fornecimento do material para junta (arruela de borracha, parafusos com porca), com diâmetro de 75mm (DN 80mm).  Fornecimento e assentamento.(desonerado)</t>
  </si>
  <si>
    <t xml:space="preserve">   224,38</t>
  </si>
  <si>
    <t>Flange de ferro fundido dúctil, pintado interna e externamente com tinta betuminosa, inclusive fornecimento do material para junta (arruela de borracha, parafusos com porca), com diâmetro de 100mm.  Fornecimento e assentamento.(desonerado)</t>
  </si>
  <si>
    <t xml:space="preserve">   355,64</t>
  </si>
  <si>
    <t>Flange de ferro fundido dúctil, pintado interna e externamente com tinta betuminosa, inclusive fornecimento do material para junta (arruela de borracha, parafusos com porca), com diâmetro de 150mm.  Fornecimento e assentamento.(desonerado)</t>
  </si>
  <si>
    <t xml:space="preserve">   477,98</t>
  </si>
  <si>
    <t>Flange de ferro fundido dúctil, pintado interna e externamente com tinta betuminosa, inclusive fornecimento do material para junta (arruela de borracha, parafusos com porca), com diâmetro de 200mm.  Fornecimento e assentamento.(desonerado)</t>
  </si>
  <si>
    <t xml:space="preserve">   557,87</t>
  </si>
  <si>
    <t>Flange de ferro fundido dúctil, pintado interna e externamente com tinta betuminosa, inclusive fornecimento do material para junta (arruela de borracha, parafusos com porca), com diâmetro de 250mm.  Fornecimento e assentamento.(desonerado)</t>
  </si>
  <si>
    <t xml:space="preserve">   684,70</t>
  </si>
  <si>
    <t>Junção de 45° de ferro fundido dúctil, pintado interna e externamente com tinta betuminosa, com 3 flanges, inclusive fornecimento do material para junta (arruela de borracha, parafusos com porca), com diâmetro de (80x80)mm.  Fornecimento e assentamento.(desonerado)</t>
  </si>
  <si>
    <t xml:space="preserve">   936,77</t>
  </si>
  <si>
    <t>Junção de 45° de ferro fundido dúctil, pintado interna e externamente com tinta betuminosa, com 3 flanges, inclusive fornecimento do material para junta (arruela de borracha, parafusos com porca), com diâmetro de (100x80)mm.  Fornecimento e assentamento.(desonerado)</t>
  </si>
  <si>
    <t xml:space="preserve">  1240,36</t>
  </si>
  <si>
    <t>Junção de 45° de ferro fundido dúctil, pintado interna e externamente com tinta betuminosa, com 3 flanges, inclusive fornecimento do material para junta (arruela de borracha, parafusos com porca), com diâmetro de (100x100)mm.  Fornecimento e assentamento.(desonerado)</t>
  </si>
  <si>
    <t xml:space="preserve">  1176,31</t>
  </si>
  <si>
    <t>Junção de 45° de ferro fundido dúctil, pintado interna e externamente com tinta betuminosa, com 3 flanges, inclusive fornecimento do material para junta (arruela de borracha, parafusos com porca), com diâmetro de (150x150)mm.  Fornecimento e assentamento.(desonerado)</t>
  </si>
  <si>
    <t xml:space="preserve">  1962,30</t>
  </si>
  <si>
    <t>Junção de 45° de ferro fundido dúctil, pintado interna e externamente com tinta betuminosa, com 3 flanges, inclusive fornecimento do material para junta (arruela de borracha, parafusos com porca), com diâmetro de (250x250)mm.  Fornecimento e assentamento.(desonerado)</t>
  </si>
  <si>
    <t xml:space="preserve">  5722,80</t>
  </si>
  <si>
    <t>Junta Gibault de ferro fundido dúctil, pintado interna e externamente com tinta betuminosa, inclusive fornecimento do material para junta (anel de borracha, luva, contra-flanges e parafusos com porca), com diâmetro de 50mm.  Fornecimento e assentamento.(desonerado)</t>
  </si>
  <si>
    <t xml:space="preserve">   393,28</t>
  </si>
  <si>
    <t>Junta Gibault de ferro fundido dúctil, pintado interna e externamente com tinta betuminosa, inclusive fornecimento do material para junta (anel de borracha, luva, contra-flanges e parafusos com porca), com diâmetro de 75mm.  Fornecimento e assentamento.(desonerado)</t>
  </si>
  <si>
    <t xml:space="preserve">   407,57</t>
  </si>
  <si>
    <t>Junta Gibault de ferro fundido dúctil, pintado interna e externamente com tinta betuminosa, inclusive fornecimento do material para junta (anel de borracha, luva, contra-flanges e parafusos com porca), com diâmetro de 100mm.  Fornecimento e assentamento.(desonerado)</t>
  </si>
  <si>
    <t xml:space="preserve">   495,40</t>
  </si>
  <si>
    <t>Junta Gibault de ferro fundido dúctil, pintado interna e externamente com tinta betuminosa, inclusive fornecimento do material para junta (anel de borracha, luva, contra-flanges e parafusos com porca), com diâmetro de 150mm.  Fornecimento e assentamento.(desonerado)</t>
  </si>
  <si>
    <t xml:space="preserve">   754,55</t>
  </si>
  <si>
    <t>Junta Gibault de ferro fundido dúctil, pintado interna e externamente com tinta betuminosa, inclusive fornecimento do material para junta (anel de borracha, luva, contra-flanges e parafusos com porca), com diâmetro de 200mm.  Fornecimento e assentamento.(desonerado)</t>
  </si>
  <si>
    <t xml:space="preserve">   910,75</t>
  </si>
  <si>
    <t>Junta Gibault de ferro fundido dúctil, pintado interna e externamente com tinta betuminosa, inclusive fornecimento do material para junta (anel de borracha, luva, contra-flanges e parafusos com porca), com diâmetro de 250mm.  Fornecimento e assentamento.(desonerado)</t>
  </si>
  <si>
    <t xml:space="preserve">  1184,24</t>
  </si>
  <si>
    <t>Junta Gibault de ferro fundido dúctil, pintado interna e externamente com tinta betuminosa, inclusive fornecimento do material para junta (anel de borracha, luva, contra-flanges e parafusos com porca), com diâmetro de 300mm.  Fornecimento e assentamento.(desonerado)</t>
  </si>
  <si>
    <t xml:space="preserve">  1314,98</t>
  </si>
  <si>
    <t>Luva de ferro fundido dúctil, pintado interna e externamente com tinta betuminosa, com 2 bolsas, inclusive fornecimento do material para junta (anel de borracha), com diâmetro de 100mm.  Fornecimento e assentamento.(desonerado)</t>
  </si>
  <si>
    <t xml:space="preserve">   385,35</t>
  </si>
  <si>
    <t>Luva de ferro fundido dúctil, pintado interna e externamente com tinta betuminosa, com 2 bolsas, inclusive fornecimento do material para junta (anel de borracha), com diâmetro de 150mm.  Fornecimento e assentamento.(desonerado)</t>
  </si>
  <si>
    <t xml:space="preserve">   503,55</t>
  </si>
  <si>
    <t>Luva de ferro fundido dúctil, pintado interna e externamente com tinta betuminosa, com 2 bolsas, inclusive fornecimento do material para junta (anel de borracha), com diâmetro de 200mm.  Fornecimento e assentamento.(desonerado)</t>
  </si>
  <si>
    <t xml:space="preserve">   694,65</t>
  </si>
  <si>
    <t>Redução de ferro fundido dúctil, pintada interna e externamente com tinta betuminosa, com ponta e bolsa, inclusive fornecimento do material para junta (anel de borracha), com diâmetro nominal de (100x80)mm.  Fornecimento e assentamento.(desonerado)</t>
  </si>
  <si>
    <t xml:space="preserve">   300,36</t>
  </si>
  <si>
    <t>Redução de ferro fundido dúctil, pintada interna e externamente com tinta betuminosa, com ponta e bolsa, inclusive fornecimento do material para junta (anel de borracha), com diâmetro nominal de (150x80)mm.  Fornecimento e assentamento.(desonerado)</t>
  </si>
  <si>
    <t xml:space="preserve">   431,20</t>
  </si>
  <si>
    <t>Redução de ferro fundido dúctil, pintada interna e externamente com tinta betuminosa, com ponta e bolsa, inclusive fornecimento do material para junta (anel de borracha), com diâmetro nominal de (150x100)mm.  Fornecimento e assentamento.(desonerado)</t>
  </si>
  <si>
    <t xml:space="preserve">   432,16</t>
  </si>
  <si>
    <t>Redução de ferro fundido dúctil, pintada interna e externamente com tinta betuminosa, com ponta e bolsa, inclusive fornecimento do material para junta (anel de borracha), com diâmetro nominal de (200x100)mm.  Fornecimento e assentamento.(desonerado)</t>
  </si>
  <si>
    <t xml:space="preserve">   485,62</t>
  </si>
  <si>
    <t>Redução de ferro fundido dúctil, pintada interna e externamente com tinta betuminosa, com ponta e bolsa, inclusive fornecimento do material para junta (anel de borracha), com diâmetro nominal de (200x150)mm.  Fornecimento e assentamento.(desonerado)</t>
  </si>
  <si>
    <t xml:space="preserve">   563,17</t>
  </si>
  <si>
    <t>Redução de ferro fundido dúctil, pintado interna e externamente com tinta betuminosa, com 2 flanges, inclusive fornecimento do material para junta (arruela de borracha, parafusos com porca) com diâmetro de (80x50)mm.  Fornecimento e assentamento.(desonerado)</t>
  </si>
  <si>
    <t xml:space="preserve">   439,67</t>
  </si>
  <si>
    <t>Redução de ferro fundido dúctil, pintado interna e externamente com tinta betuminosa, com 2 flanges, inclusive fornecimento do material para junta (arruela de borracha, parafusos com porca) com diâmetro de (100x80)mm.  Fornecimento e assentamento.(desonerado)</t>
  </si>
  <si>
    <t xml:space="preserve">   479,01</t>
  </si>
  <si>
    <t>Redução de ferro fundido dúctil, pintado interna e externamente com tinta betuminosa, com 2 flanges, inclusive fornecimento do material para junta (arruela de borracha, parafusos com porca) com diâmetro de (150x80)mm.  Fornecimento e assentamento.(desonerado)</t>
  </si>
  <si>
    <t xml:space="preserve">   763,74</t>
  </si>
  <si>
    <t>Redução de ferro fundido dúctil, pintado interna e externamente com tinta betuminosa, com 2 flanges, inclusive fornecimento do material para junta (arruela de borracha, parafusos com porca) com diâmetro de (150x100)mm.  Fornecimento e assentamento.(desonerado)</t>
  </si>
  <si>
    <t xml:space="preserve">   757,16</t>
  </si>
  <si>
    <t>Redução de ferro fundido dúctil, pintado interna e externamente com tinta betuminosa, com 2 flanges, inclusive fornecimento do material para junta (arruela de borracha, parafusos com porca) com diâmetro de (200x100)mm.  Fornecimento e assentamento.(desonerado)</t>
  </si>
  <si>
    <t xml:space="preserve">  1224,51</t>
  </si>
  <si>
    <t>Redução de ferro fundido dúctil, pintado interna e externamente com tinta betuminosa, com 2 flanges, inclusive fornecimento do material para junta (arruela de borracha, parafusos com porca) com diâmetro de (200x150)mm.  Fornecimento e assentamento.(desonerado)</t>
  </si>
  <si>
    <t xml:space="preserve">  1012,95</t>
  </si>
  <si>
    <t>Redução de ferro fundido dúctil, pintado interna e externamente com tinta betuminosa, com 2 flanges, inclusive fornecimento do material para junta (arruela de borracha, parafusos com porca) com diâmetro de (250x200)mm.  Fornecimento e assentamento.(desonerado)</t>
  </si>
  <si>
    <t xml:space="preserve">  1403,03</t>
  </si>
  <si>
    <t>Redução excêntrica de ferro fundido dúctil, pintado interna e externamente com tinta betuminosa, com 2 flanges,  inclusive fornecimento do material para junta (arruela de borracha, parafusos com porca) com diâmetro de (80x50)mm.  Fornecimento e assentamento.(desonerado)</t>
  </si>
  <si>
    <t xml:space="preserve">   404,05</t>
  </si>
  <si>
    <t>Redução excêntrica de ferro fundido dúctil, pintado interna e externamente com tinta betuminosa, com 2 flanges, inclusive fornecimento do material para junta (arruela de borracha, parafusos com porca) com diâmetro de (100x80)mm.  Fornecimento e assentamento.(desonerado)</t>
  </si>
  <si>
    <t xml:space="preserve">   512,14</t>
  </si>
  <si>
    <t>Redução excêntrica de ferro fundido dúctil, pintado interna e externamente com tinta betuminosa, com 2 flanges, inclusive fornecimento do material para junta (arruela de borracha, parafusos com porca) com diâmetro de (150x80)mm.  Fornecimento e assentamento.(desonerado)</t>
  </si>
  <si>
    <t xml:space="preserve">   733,29</t>
  </si>
  <si>
    <t>Redução excêntrica de ferro fundido dúctil, pintado interna e externamente com tinta betuminosa, com 2 flanges, inclusive fornecimento do material para junta (arruela de borracha, parafusos com porca) com diâmetro de (150x100)mm.  Fornecimento e assentamento.(desonerado)</t>
  </si>
  <si>
    <t xml:space="preserve">   832,42</t>
  </si>
  <si>
    <t>Redução excêntrica de ferro fundido dúctil, pintado interna e externamente com tinta betuminosa, com 2 flanges,  inclusive fornecimento do material para junta (arruela de borracha, parafusos com porca) com diâmetro de (200x100)mm.  Fornecimento e assentamento.(desonerado)</t>
  </si>
  <si>
    <t xml:space="preserve">  1522,47</t>
  </si>
  <si>
    <t>Tê de ferro fundido dúctil, pintado interna e externamente com tinta betuminosa, com 3 bolsas, inclusive fornecimento do material para junta (anel de borracha), com diâmetro nominal de (80x80)mm.  Fornecimento e assentamento.(desonerado)</t>
  </si>
  <si>
    <t xml:space="preserve">   586,26</t>
  </si>
  <si>
    <t>Tê de ferro fundido dúctil, pintado interna e externamente com tinta betuminosa, com 3 bolsas, inclusive fornecimento do material para junta (anel de borracha), com diâmetro nominal de (100x80)mm.  Fornecimento e assentamento.(desonerado)</t>
  </si>
  <si>
    <t xml:space="preserve">   685,93</t>
  </si>
  <si>
    <t>Tê de ferro fundido dúctil, pintado interna e externamente com tinta betuminosa, com 3 bolsas, inclusive fornecimento do material para junta (anel de borracha), com diâmetro nominal de (100x100)mm.  Fornecimento e assentamento.(desonerado)</t>
  </si>
  <si>
    <t xml:space="preserve">   596,73</t>
  </si>
  <si>
    <t>Tê de ferro fundido dúctil, pintado interna e externamente com tinta betuminosa, com 3 bolsas, inclusive fornecimento do material para junta (anel de borracha), com diâmetro nominal de (150x80)mm.  Fornecimento e assentamento.(desonerado)</t>
  </si>
  <si>
    <t xml:space="preserve">   722,54</t>
  </si>
  <si>
    <t>Tê de ferro fundido dúctil, pintado interna e externamente com tinta betuminosa, com 3 bolsas, inclusive fornecimento do material para junta (anel de borracha), com diâmetro nominal de (150x100)mm.  Fornecimento e assentamento.(desonerado)</t>
  </si>
  <si>
    <t xml:space="preserve">   749,73</t>
  </si>
  <si>
    <t>Tê de ferro fundido dúctil, pintado interna e externamente com tinta betuminosa, com 3 bolsas, inclusive fornecimento do material para junta (anel de borracha), com diâmetro nominal de (150x150)mm.  Fornecimento e assentamento.(desonerado)</t>
  </si>
  <si>
    <t xml:space="preserve">   850,03</t>
  </si>
  <si>
    <t>Tê de ferro fundido dúctil, pintado interna e externamente com tinta betuminosa, com 3 bolsas, inclusive fornecimento do material para junta (anel de borracha), com diâmetro nominal de (200x100)mm.  Fornecimento e assentamento.(desonerado)</t>
  </si>
  <si>
    <t xml:space="preserve">  1189,39</t>
  </si>
  <si>
    <t>Tê de ferro fundido dúctil, pintado interna e externamente com tinta betuminosa, com 3 bolsas, inclusive fornecimento de material para junta (anel de borracha), com diâmetro nominal de (200x150)mm.  Fornecimento e Assentamento.(desonerado)</t>
  </si>
  <si>
    <t xml:space="preserve">  1567,53</t>
  </si>
  <si>
    <t>Tê de ferro fundido dúctil, pintado interna e externamente com tinta betuminosa, com 3 bolsas, inclusive fornecimento do material para junta (anel de borracha), com diâmetro nominal de (200x200)mm.  Fornecimento e assentamento.(desonerado)</t>
  </si>
  <si>
    <t xml:space="preserve">  1199,55</t>
  </si>
  <si>
    <t>Tê de ferro fundido dúctil, pintado interna e externamente com tinta betuminosa, com 3 bolsas, inclusive fornecimento do material para junta (anel de borracha), com diâmetro nominal de (250x250)mm.  Fornecimento e assentamento.(desonerado)</t>
  </si>
  <si>
    <t xml:space="preserve">  2454,04</t>
  </si>
  <si>
    <t>Tê de ferro fundido dúctil, pintado interna e externamente com tinta betuminosa, com 3 bolsas, inclusive fornecimento de material para junta (anel de borracha), com diâmetro nominal de (300x250)mm.  Fornecimento e Assentamento.(desonerado)</t>
  </si>
  <si>
    <t xml:space="preserve">  3976,69</t>
  </si>
  <si>
    <t>Tê de ferro fundido dúctil, pintado interna e externamente com tinta betuminosa, com 3 bolsas, inclusive fornecimento de material para junta (anel de borracha), com diâmetro nominal de (300x300)mm.  Fornecimento e Assentamento.(desonerado)</t>
  </si>
  <si>
    <t xml:space="preserve">  2715,18</t>
  </si>
  <si>
    <t>Tê de ferro fundido dúctil, pintado interna e externamente com tinta betuminosa, com 3 flanges, inclusive fornecimento do material para junta (arruela de borracha, parafusos com porca), com diâmetro de (80x50)mm.  Fornecimento e assentamento.(desonerado)</t>
  </si>
  <si>
    <t xml:space="preserve">   815,58</t>
  </si>
  <si>
    <t>Tê de ferro fundido dúctil, pintado interna e externamente com tinta betuminosa, com 3 flanges, inclusive fornecimento do material para junta (arruela de borracha, parafusos com porca), com diâmetro de (80x80)mm.  Fornecimento e assentamento.(desonerado)</t>
  </si>
  <si>
    <t xml:space="preserve">   864,57</t>
  </si>
  <si>
    <t>Tê de ferro fundido dúctil, pintado interna e externamente com tinta betuminosa, com 3 flanges, inclusive fornecimento do material para junta (arruela de borracha, parafusos com porca), com diâmetro de (100x50)mm.  Fornecimento e assentamento.(desonerado)</t>
  </si>
  <si>
    <t xml:space="preserve">   971,42</t>
  </si>
  <si>
    <t>Tê de ferro fundido dúctil, pintado interna e externamente com tinta betuminosa, com 3 flanges, inclusive fornecimento do material para junta (arruela de borracha, parafusos com porca), com diâmetro de (100x100)mm.  Fornecimento e assentamento.(desonerado)</t>
  </si>
  <si>
    <t xml:space="preserve">  1091,42</t>
  </si>
  <si>
    <t>Tê de ferro fundido dúctil, pintado interna e externamente com tinta betuminosa, com 3 flanges, inclusive fornecimento do material para junta (arruela de borracha, parafusos com porca), com diâmetro de (150x80)mm.  Fornecimento e assentamento.(desonerado)</t>
  </si>
  <si>
    <t xml:space="preserve">   952,63</t>
  </si>
  <si>
    <t>Tê de ferro fundido dúctil, pintado interna e externamente com tinta betuminosa, com 3 flanges, inclusive fornecimento do material para junta (arruela de borracha, parafusos com porca), com diâmetro de (150x100)mm.  Fornecimento e assentamento.(desonerado)</t>
  </si>
  <si>
    <t xml:space="preserve">  1438,71</t>
  </si>
  <si>
    <t>Tê de ferro fundido dúctil, pintado interna e externamente com tinta betuminosa, com 3 flanges, inclusive fornecimento do material para junta (arruela de borracha, parafusos com porca), com diâmetro de (150x150)mm.  Fornecimento e assentamento.(desonerado)</t>
  </si>
  <si>
    <t xml:space="preserve">  1595,76</t>
  </si>
  <si>
    <t>Tê de ferro fundido dúctil, pintado interna e externamente com tinta betuminosa, com 3 flanges, inclusive fornecimento do material para junta (arruela de borracha, parafusos com porca), com diâmetro de (200x80)mm.  Fornecimento e assentamento.(desonerado)</t>
  </si>
  <si>
    <t xml:space="preserve">  1836,20</t>
  </si>
  <si>
    <t>Tê de ferro fundido dúctil, pintado interna e externamente com tinta betuminosa, com 3 flanges, inclusive fornecimento do material para junta (arruela de borracha, parafusos com porca), com diâmetro de (200x100)mm.  Fornecimento e assentamento.(desonerado)</t>
  </si>
  <si>
    <t xml:space="preserve">  1913,60</t>
  </si>
  <si>
    <t>Tê de ferro fundido dúctil, pintado interna e externamente com tinta betuminosa, com 3 flanges, inclusive fornecimento de material para junta (arruela de borracha, parafusos com porca), com diâmetro de (200x150)mm.  Fornecimento e Assentamento.(desonerado)</t>
  </si>
  <si>
    <t xml:space="preserve">  2722,86</t>
  </si>
  <si>
    <t>Tê de ferro fundido dúctil, pintado interna e externamente com tinta betuminosa, com 3 flanges, inclusive fornecimento do material para junta (arruela de borracha, parafusos com porca), com diâmetro de (200x200)mm.  Fornecimento e assentamento.(desonerado)</t>
  </si>
  <si>
    <t xml:space="preserve">  2188,61</t>
  </si>
  <si>
    <t>Tê de ferro fundido dúctil, pintado interna e externamente com tinta betuminosa, com 3 flanges, inclusive fornecimento de material para junta (arruela de borracha, parafusos com porca), com diâmetro de (250x200)mm.  Fornecimento e Assentamento.(desonerado)</t>
  </si>
  <si>
    <t xml:space="preserve">  3288,83</t>
  </si>
  <si>
    <t>Tê de ferro fundido dúctil, pintada interna e externamente com tinta betuminosa, com 3 flanges, inclusive fornecimento do material para junta (arruela de borracha, parafusos com porca), com diâmetro de (250x250)mm.  Fornecimento e assentamento.(desonerado)</t>
  </si>
  <si>
    <t xml:space="preserve">  3971,08</t>
  </si>
  <si>
    <t>Tê de ferro fundido dúctil, pintado interna e externamente com tinta betuminosa, com 3 flanges, inclusive fornecimento do material para junta (arruela de borracha, parafusos com porca), com diâmetro de (100x80)mm.  Fornecimento e assentamento.(desonerado)</t>
  </si>
  <si>
    <t xml:space="preserve">  1045,62</t>
  </si>
  <si>
    <t>Tê de ferro fundido dúctil, pintado interna e externamente com tinta betuminosa, com 3 flanges, inclusive fornecimento do material para junta (arruela de borracha, parafusos com porca), com diâmetro de (150x50)mm.  Fornecimento e assentamento.(desonerado)</t>
  </si>
  <si>
    <t xml:space="preserve">  1547,23</t>
  </si>
  <si>
    <t>Tê de ferro fundido dúctil, pintada interna e externamente com tinta betuminosa, com 3 flanges, inclusive fornecimento do material para junta (arruela de borracha, parafusos com porca), com diâmetro de (250x50)mm.  Fornecimento e assentamento.(desonerado)</t>
  </si>
  <si>
    <t xml:space="preserve">  4548,55</t>
  </si>
  <si>
    <t>Toco de ferro fundido dúctil, pintado interna e externamente com tinta betuminosa, com 2 flanges, inclusive fornecimento do material para junta (arruela de borracha, parafusos com porca), comprimento de 0,25m com diâmetro de 50mm.  Fornecimento e assentamento.(desonerado)</t>
  </si>
  <si>
    <t xml:space="preserve">   613,69</t>
  </si>
  <si>
    <t>Toco de ferro fundido dúctil, pintado interna e externamente com tinta betuminosa, com 2 flanges, inclusive fornecimento de material para junta (arruela de borracha, parafusos com porca), comprimento de 0,25m com diâmetro de 80mm.  Fornecimento e Assentamento.(desonerado)</t>
  </si>
  <si>
    <t xml:space="preserve">   754,50</t>
  </si>
  <si>
    <t>Toco de ferro fundido dúctil, pintado interna e externamente com tinta betuminosa, com 2 flanges, inclusive fornecimento do material para junta (arruela de borracha, parafusos com porca), comprimento de 0,25m com diâmetro de 100mm.  Fornecimento e assentamento.(desonerado)</t>
  </si>
  <si>
    <t xml:space="preserve">   722,59</t>
  </si>
  <si>
    <t>Toco de ferro fundido dúctil, pintado interna e externamente com tinta betuminosa, com 2 flanges, inclusive fornecimento do material para junta (arruela de borracha, parafusos com porca), comprimento de 0,25m com diâmetro de 150mm.  Fornecimento e assentamento.(desonerado)</t>
  </si>
  <si>
    <t xml:space="preserve">  1130,41</t>
  </si>
  <si>
    <t>Toco de ferro fundido dúctil, pintado interna e externamente com tinta betuminosa, com 2 flanges, inclusive fornecimento do material para junta (arruela de borracha, parafusos com porca), comprimento de 0,25m com diâmetro de 200mm.  Fornecimento e assentamento.(desonerado)</t>
  </si>
  <si>
    <t xml:space="preserve">  1495,71</t>
  </si>
  <si>
    <t>Toco de ferro fundido dúctil, pintado interna e externamente com tinta betuminosa, com 2 flanges, inclusive fornecimento do material para junta (arruela de borracha, parafusos com porca), comprimento de 0,25m com diâmetro de 250mm.  Fornecimento e assentamento.(desonerado)</t>
  </si>
  <si>
    <t xml:space="preserve">  2202,69</t>
  </si>
  <si>
    <t>Toco de ferro fundido dúctil, pintado interna e externamente com tinta betuminosa, com 2 flanges, inclusive fornecimento do material para junta (arruela de borracha, parafusos com porca), comprimento de 0,50m com diâmetro de 50mm.  Fornecimento e assentamento.(desonerado)</t>
  </si>
  <si>
    <t xml:space="preserve">   811,76</t>
  </si>
  <si>
    <t>Toco de ferro fundido dúctil, pintado interna e externamente com tinta betuminosa, com 2 flanges, inclusive fornecimento de material para junta (arruela de borracha, parafusos com porca), comprimento de 0,50m com diâmetro de 80mm.  Fornecimento e Assentamento.(desonerado)</t>
  </si>
  <si>
    <t xml:space="preserve">   857,78</t>
  </si>
  <si>
    <t>Toco de ferro fundido dúctil, pintado interna e externamente com tinta betuminosa, com 2 flanges,  inclusive fornecimento do material para junta (arruela de borracha, parafusos com porca), comprimento de 0,50m com diâmetro de 100mm.  Fornecimento e assentamento.(desonerado)</t>
  </si>
  <si>
    <t xml:space="preserve">   909,59</t>
  </si>
  <si>
    <t>Toco de ferro fundido dúctil, pintado interna e externamente com tinta betuminosa, com 2 flanges,  inclusive fornecimento do material para junta (arruela de borracha, parafusos com porca), comprimento de 0,50m com diâmetro de 150mm.  Fornecimento e assentamento.(desonerado)</t>
  </si>
  <si>
    <t xml:space="preserve">  1363,61</t>
  </si>
  <si>
    <t>Toco de ferro fundido dúctil, pintado interna e externamente com tinta betuminosa, com 2 flanges, inclusive fornecimento de material para junta (arruela de borracha, parafusos com porca), comprimento de 0,50m com diâmetro de 200mm.  Fornecimento e Assentamento.(desonerado)</t>
  </si>
  <si>
    <t xml:space="preserve">  1681,90</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</si>
  <si>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Assentamento.(desonerado)</t>
  </si>
  <si>
    <t xml:space="preserve">  1122,84</t>
  </si>
  <si>
    <t>Toco com aba de vedação ferro fundido dúctil, pintado interna e externamente com tinta betuminosa, com 2 flanges,  inclusive fornecimento do material para junta (arruela de borracha, parafusos com porca), comprimento de 0,70m com diâmetro de 100mm.  Fornecimento e assentamento.(desonerado)</t>
  </si>
  <si>
    <t xml:space="preserve">  1212,73</t>
  </si>
  <si>
    <t>Toco com aba de vedação ferro fundido dúctil, pintado interna e externamente com tinta betuminosa, com 2 flanges,  inclusive fornecimento do material para junta (arruela de borracha, parafusos com porca), comprimento de 0,70m com diâmetro de 150mm.  Fornecimento e assentamento.(desonerado)</t>
  </si>
  <si>
    <t xml:space="preserve">  1685,43</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</si>
  <si>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Assentamento.(desonerado)</t>
  </si>
  <si>
    <t xml:space="preserve">  3426,67</t>
  </si>
  <si>
    <t>DR 14 Válvulas, Registros e Acessórios</t>
  </si>
  <si>
    <t>DR 14.10 Registro de Gaveta</t>
  </si>
  <si>
    <t>Registro de gaveta chato de ferro fundido dúctil, pintado interna e externamente com tinta betuminosa, com 2 flanges, inclusive fornecimento de material para junta (arruela de borracha, parafusos com porca), com diâmetro de 80mm.  Fornecimento e Assentamento.(desonerado)</t>
  </si>
  <si>
    <t xml:space="preserve">  1137,50</t>
  </si>
  <si>
    <t>Registro de gaveta chato de ferro fundido dúctil, pintado interna e externamente com tinta betuminosa, com 2 flanges, inclusive fornecimento do material para junta (arruela de borracha, parafusos com porca) com diâmetro de 100mm.  Fornecimento e assentamento.(desonerado)</t>
  </si>
  <si>
    <t xml:space="preserve">  1276,97</t>
  </si>
  <si>
    <t>Registro de gaveta chato de ferro fundido dúctil, pintado interna e externamente com tinta betuminosa, com 2 flanges, inclusive fornecimento do material para junta (arruela de borracha, parafusos com porca) com diâmetro de 150mm.  Fornecimento e assentamento.(desonerado)</t>
  </si>
  <si>
    <t xml:space="preserve">  2011,20</t>
  </si>
  <si>
    <t>Registro de gaveta chato de ferro fundido dúctil, pintado interna e externamente com tinta betuminosa, com 2 flanges, inclusive fornecimento do material para junta (arruela de borracha, parafusos com porca) com diâmetro de 200mm.  Fornecimento e assentamento.(desonerado)</t>
  </si>
  <si>
    <t xml:space="preserve">  3315,63</t>
  </si>
  <si>
    <t>Registro de gaveta chato de ferro fundido dúctil, pintado interna e externamente com tinta betuminosa, com 2 flanges, inclusive fornecimento de material para junta (arruela de borracha, parafusos com porca), com diâmetro de 250mm.  Fornecimento e assentamento.(desonerado)</t>
  </si>
  <si>
    <t xml:space="preserve">  4693,89</t>
  </si>
  <si>
    <t>Registro de gaveta chato de ferro fundido dúctil, pintado interna e externamente com tinta betuminosa, com 2 flanges, inclusive fornecimento do material para junta (arruela de borracha, parafusos com porca) com diâmetro de 300mm.  Fornecimento e assentamento.(desonerado)</t>
  </si>
  <si>
    <t xml:space="preserve">  8535,19</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</si>
  <si>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assentamento.(desonerado)</t>
  </si>
  <si>
    <t xml:space="preserve"> 43711,83</t>
  </si>
  <si>
    <t>Registro de gaveta chato de ferro fundido dúctil, pintado interna e externamente com tinta betuminosa, com 2 bolsas, inclusive anel de borracha para tubos de PVC para água, com diâmetro de 100mm.  Fornecimento e assentamento.(desonerado)</t>
  </si>
  <si>
    <t xml:space="preserve">  1187,93</t>
  </si>
  <si>
    <t>DR 14.15 Registro de Gaveta, Ferro Fundido - Junta de Chumbo</t>
  </si>
  <si>
    <t>Registro de gaveta de ferro fundido com flanges; inclusive fornecimento do material para junta de chumbo e parafusos, com diâmetro de 50mm.  Assentamento, sem fornecimento.(desonerado)</t>
  </si>
  <si>
    <t xml:space="preserve">    97,43</t>
  </si>
  <si>
    <t>Registro de gaveta de ferro fundido com flanges; inclusive fornecimento do material para junta de chumbo e parafusos, com diâmetro de 75mm.  Assentamento, sem fornecimento.(desonerado)</t>
  </si>
  <si>
    <t xml:space="preserve">   138,30</t>
  </si>
  <si>
    <t>Registro de gaveta de ferro fundido com flanges; inclusive fornecimento do material para junta de chumbo e parafusos, com diâmetro de 100mm.  Assentamento, sem fornecimento.(desonerado)</t>
  </si>
  <si>
    <t>Registro de gaveta de ferro fundido com flanges; inclusive fornecimento do material para junta de chumbo e parafusos, com diâmetro de 300mm.  Assentamento, sem fornecimento.(desonerado)</t>
  </si>
  <si>
    <t xml:space="preserve">   429,04</t>
  </si>
  <si>
    <t>DR 14.20 Válvula Angular</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</si>
  <si>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assentamento.(desonerado)</t>
  </si>
  <si>
    <t xml:space="preserve">   903,38</t>
  </si>
  <si>
    <t>DR 14.25 Válvula Borboleta</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</si>
  <si>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assentamento.(desonerado)</t>
  </si>
  <si>
    <t xml:space="preserve">  2748,93</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</si>
  <si>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assentamento.(desonerado)</t>
  </si>
  <si>
    <t xml:space="preserve">  4551,02</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</si>
  <si>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assentamento.(desonerado)</t>
  </si>
  <si>
    <t xml:space="preserve">  6004,89</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</si>
  <si>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assentamento.(desonerado)</t>
  </si>
  <si>
    <t xml:space="preserve">  7524,24</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</si>
  <si>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assentamento.(desonerado)</t>
  </si>
  <si>
    <t xml:space="preserve">  8808,68</t>
  </si>
  <si>
    <t>DR 14.30 Válvulas Redutoras de Pressão</t>
  </si>
  <si>
    <t>Válvula redutora de pressão com roscas de ferro fundido dúctil, classe 1MPa, com diâmetro de 1".  Fornecimento e assentamento.(desonerado)</t>
  </si>
  <si>
    <t xml:space="preserve">  2754,38</t>
  </si>
  <si>
    <t>Válvula redutora de pressão com roscas de ferro fundido dúctil, classe 1MPa, com diâmetro de 1 1/2".  Fornecimento e assentamento.(desonerado)</t>
  </si>
  <si>
    <t xml:space="preserve">  1415,68</t>
  </si>
  <si>
    <t>Válvula redutora de pressão com roscas de ferro fundido dúctil, classe 1MPa, com diâmetro de 2".  Fornecimento e assentamento.(desonerado)</t>
  </si>
  <si>
    <t xml:space="preserve">  1763,29</t>
  </si>
  <si>
    <t>Válvula redutora de pressão com roscas de ferro fundido dúctil, classe 1MPa, com diâmetro de 3".  Fornecimento e assentamento.(desonerado)</t>
  </si>
  <si>
    <t xml:space="preserve">  2434,38</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</si>
  <si>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assentamento.(desonerado)</t>
  </si>
  <si>
    <t xml:space="preserve">  5525,15</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</si>
  <si>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assentamento.(desonerado)</t>
  </si>
  <si>
    <t xml:space="preserve">  5895,31</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</si>
  <si>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assentamento.(desonerado)</t>
  </si>
  <si>
    <t xml:space="preserve">  9608,29</t>
  </si>
  <si>
    <t>DR 14.45 Ventosa</t>
  </si>
  <si>
    <t>Ventosa tríplice com flange, de ferro fundido dúctil, classe 1MPa, pintada interna e externamente com tinta Epóxi poliamida, inclusive fornecimento do material para junta (arruela de borracha, parafusos com porca), com diâmetro de 50mm.  Fornecimento e assentamento.(desonerado)</t>
  </si>
  <si>
    <t xml:space="preserve">  3687,94</t>
  </si>
  <si>
    <t>Ventosa tríplice com flange, de ferro fundido dúctil, classe 1MPa, pintada interna e externamente com tinta Epóxi poliamida, inclusive fornecimento do material para junta (arruela de borracha, parafusos com porca), com diâmetro de 100mm.  Fornecimento e assentamento.(desonerado)</t>
  </si>
  <si>
    <t xml:space="preserve">  5689,98</t>
  </si>
  <si>
    <t>Ventosa tríplice com flange, de ferro fundido dúctil, classe 1MPa, pintada interna e externamente com tinta Epóxi poliamida, inclusive fornecimento do material para junta (arruela de borracha, parafusos com porca), com diâmetro de 150mm.  Fornecimento e assentamento.(desonerado)</t>
  </si>
  <si>
    <t xml:space="preserve"> 10599,85</t>
  </si>
  <si>
    <t>Ventosa tríplice com flange, de ferro fundido dúctil, classe 1MPa, pintada interna e externamente com tinta Epóxi poliamida, inclusive fornecimento do material para junta (arruela de borracha, parafusos com porca), com diâmetro de 200mm.  Fornecimento e assentamento.(desonerado)</t>
  </si>
  <si>
    <t xml:space="preserve"> 16052,14</t>
  </si>
  <si>
    <t>DR 14.50 Volante</t>
  </si>
  <si>
    <t>Volante de ferro fundido dúctil para registros e válvulas com diâmetro de 50mm, referência nº 34, Barbará ou similar.  Fornecimento e assentamento.(desonerado)</t>
  </si>
  <si>
    <t xml:space="preserve">    23,96</t>
  </si>
  <si>
    <t>Volante de ferro fundido dúctil para registros e válvulas com diâmetro de 75mm, referência nº 35, Barbará ou similar.  Fornecimento e assentamento.(desonerado)</t>
  </si>
  <si>
    <t xml:space="preserve">    34,95</t>
  </si>
  <si>
    <t>Volante de ferro fundido dúctil para registros e válvulas com diâmetro de 100mm, referência  nº 36, Barbará ou similar.  Fornecimento e assentamento.(desonerado)</t>
  </si>
  <si>
    <t xml:space="preserve">    74,44</t>
  </si>
  <si>
    <t>Volante de ferro fundido dúctil para registros e válvulas com diâmetro de 150mm e 200mm referência nº 36, Barbará ou similar.  Fornecimento e assentamento.(desonerado)</t>
  </si>
  <si>
    <t>Volante de ferro fundido dúctil para registros e válvulas com diâmetro de 250mm e 300mm referência nº 21, Barbará ou similar.  Fornecimento e assentamento.(desonerado)</t>
  </si>
  <si>
    <t xml:space="preserve">   201,92</t>
  </si>
  <si>
    <t>DR 19 Poços de Visita</t>
  </si>
  <si>
    <t>DR 19.05 Poço de Visita de Concreto Armado para Coletor de Águas Pluviais</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</si>
  <si>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reaterro.(desonerado)</t>
  </si>
  <si>
    <t xml:space="preserve">  2983,37</t>
  </si>
  <si>
    <t>DR 19.10 Poço de Visita de Bloco de Concreto  para Coletor de Águas Pluviais</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</si>
  <si>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reaterro.(desonerado)</t>
  </si>
  <si>
    <t xml:space="preserve">  2823,11</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</si>
  <si>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reaterro.(desonerado)</t>
  </si>
  <si>
    <t xml:space="preserve">  2971,17</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</si>
  <si>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reaterro.(desonerado)</t>
  </si>
  <si>
    <t xml:space="preserve">  3283,56</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</si>
  <si>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reaterro.(desonerado)</t>
  </si>
  <si>
    <t xml:space="preserve">  3749,58</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</si>
  <si>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reaterro.(desonerado)</t>
  </si>
  <si>
    <t xml:space="preserve">  4334,03</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</si>
  <si>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reaterro.(desonerado)</t>
  </si>
  <si>
    <t xml:space="preserve">  5590,61</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</si>
  <si>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reaterro.(desonerado)</t>
  </si>
  <si>
    <t xml:space="preserve">  7486,74</t>
  </si>
  <si>
    <t>DR 19.15 Poço de Visita de Anéis de Concreto para Coletor de Esgoto Sanitário</t>
  </si>
  <si>
    <t>Poço de visita para coletor de esgoto sanitário, em anéis de concreto pré-moldado, diâmetro 600mm, profundidade útil de 0,80m, conforme as especificações da CEDAE; exclusive tampão de ferro fundido.(desonerado)</t>
  </si>
  <si>
    <t xml:space="preserve">   421,23</t>
  </si>
  <si>
    <t>Poço de visita para coletor de esgoto sanitário, em anéis de concreto pré-moldado, diâmetro 600mm, profundidade útil de 1,00m, conforme as especificações da CEDAE, inclusive o fornecimento de degraus de ferro fundido; exclusive o tampão de ferro fundido.(desonerado)</t>
  </si>
  <si>
    <t xml:space="preserve">   580,12</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</si>
  <si>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fundido.(desonerado)</t>
  </si>
  <si>
    <t xml:space="preserve">  2428,80</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</si>
  <si>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fundido.(desonerado)</t>
  </si>
  <si>
    <t xml:space="preserve">  2844,13</t>
  </si>
  <si>
    <t>Poço de visita para coletor de esgoto sanitário, em anéis de concreto pré-moldado, diâmetro 1100mm, sem chaminé, profundidade útil de 1,40m, conforme as especificações da CEDAE, inclusive degraus de ferro fundido; exclusive tampão de ferro fundido.(desonerado)</t>
  </si>
  <si>
    <t xml:space="preserve">  3102,99</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</si>
  <si>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fundido.(desonerado)</t>
  </si>
  <si>
    <t xml:space="preserve">  3757,91</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</si>
  <si>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fundido.(desonerado)</t>
  </si>
  <si>
    <t xml:space="preserve">  3810,18</t>
  </si>
  <si>
    <t>Poço de visita para coletor de esgoto sanitário, em anéis de concreto pré-moldado, diâmetro 1100mm, sem chaminé, profundidade útil de 1,70m, conforme as especificações da CEDAE, inclusive degraus de ferro fundido; exclusive tampão de ferro fundido.(desonerado)</t>
  </si>
  <si>
    <t xml:space="preserve">  3838,30</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</si>
  <si>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fundido.(desonerado)</t>
  </si>
  <si>
    <t xml:space="preserve">  4605,98</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</si>
  <si>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fundido.(desonerado)</t>
  </si>
  <si>
    <t xml:space="preserve">  4736,85</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</si>
  <si>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fundido.(desonerado)</t>
  </si>
  <si>
    <t xml:space="preserve">  5533,13</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</si>
  <si>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fundido.(desonerado)</t>
  </si>
  <si>
    <t xml:space="preserve">  6605,98</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</si>
  <si>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fundido.(desonerado)</t>
  </si>
  <si>
    <t xml:space="preserve">  7358,75</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</si>
  <si>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fundido.(desonerado)</t>
  </si>
  <si>
    <t xml:space="preserve">  8062,73</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</si>
  <si>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fundido.(desonerado)</t>
  </si>
  <si>
    <t xml:space="preserve">  8808,90</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</si>
  <si>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fundido.(desonerado)</t>
  </si>
  <si>
    <t xml:space="preserve">  9364,37</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</si>
  <si>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fundido.(desonerado)</t>
  </si>
  <si>
    <t xml:space="preserve"> 10092,92</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</si>
  <si>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fundido.(desonerado)</t>
  </si>
  <si>
    <t xml:space="preserve"> 10821,07</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</si>
  <si>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reaterro.(desonerado)</t>
  </si>
  <si>
    <t xml:space="preserve">   227,09</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</si>
  <si>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reaterro.(desonerado)</t>
  </si>
  <si>
    <t xml:space="preserve">   247,55</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</si>
  <si>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reaterro.(desonerado)</t>
  </si>
  <si>
    <t xml:space="preserve">   145,34</t>
  </si>
  <si>
    <t>DR 19.20 Poço de Visita de Concreto Armado para Coletor de Esgoto Sanitário</t>
  </si>
  <si>
    <t>Poço de visita em concreto armado para profundidades de 3,00 a 5,00m para coletores de esgoto sanitário de diâmetro de 0,80 a 1,00m, inclusive chaminé de acesso de tampão de ferro fundido.(desonerado)</t>
  </si>
  <si>
    <t xml:space="preserve"> 11172,34</t>
  </si>
  <si>
    <t>DR 29 Caixas</t>
  </si>
  <si>
    <t>DR 29.05 Caixa de Passagem</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</si>
  <si>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reaterro.(desonerado)</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</si>
  <si>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reaterro.(desonerado)</t>
  </si>
  <si>
    <t xml:space="preserve">   550,30</t>
  </si>
  <si>
    <t>DR 29.10 Caixa para Registro</t>
  </si>
  <si>
    <t>Caixa para registro, de alvenaria de tijolo maciço (7x10x20)cm, em paredes de meia vez (0,10m), de (0,28x0,28x0,50)m, com tampa de concreto com 0,10m de espessura mínima, utilizando argamassa de cimento e areia, no traço 1:4.(desonerado)</t>
  </si>
  <si>
    <t xml:space="preserve">   259,59</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</si>
  <si>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reaterro.(desonerado)</t>
  </si>
  <si>
    <t xml:space="preserve">   273,96</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</si>
  <si>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reaterro.(desonerado)</t>
  </si>
  <si>
    <t xml:space="preserve">   574,17</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</si>
  <si>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reaterro.(desonerado)</t>
  </si>
  <si>
    <t xml:space="preserve">   342,66</t>
  </si>
  <si>
    <t>DR 29.15 Caixa de Ralo</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</si>
  <si>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reaterro.(desonerado)</t>
  </si>
  <si>
    <t xml:space="preserve">  1741,57</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</si>
  <si>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reaterro.(desonerado)</t>
  </si>
  <si>
    <t xml:space="preserve">  1628,88</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</si>
  <si>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reaterro.(desonerado)</t>
  </si>
  <si>
    <t xml:space="preserve">   923,48</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</si>
  <si>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reaterro.(desonerado)</t>
  </si>
  <si>
    <t xml:space="preserve">  1573,48</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</si>
  <si>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reaterro.(desonerado)</t>
  </si>
  <si>
    <t xml:space="preserve">  1560,59</t>
  </si>
  <si>
    <t>DR 29.20 Caixa de Inspeção</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</si>
  <si>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</si>
  <si>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 xml:space="preserve">   785,27</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</si>
  <si>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</si>
  <si>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 xml:space="preserve">   788,72</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</si>
  <si>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t>
  </si>
  <si>
    <t xml:space="preserve">   831,40</t>
  </si>
  <si>
    <t>DR 34 Artefatos de Ferro Fundido</t>
  </si>
  <si>
    <t>DR 34.05 Tampões</t>
  </si>
  <si>
    <t>Tampão de ferro fundido articulado, de 30cm de diâmetro, padrão RIOLUZ/CET-RIO, assentado com argamassa de cimento e areia no traço 1:4 em volume.  Fornecimento e assentamento.(desonerado)</t>
  </si>
  <si>
    <t>Tampão de ferro fundido, articulado, de 0,60m de diâmetro, padrão RIOLUZ, tipo leve, assentado com argamassa de cimento e areia no traço 1:4 em volume.  Fornecimento e assentamento.(desonerado)</t>
  </si>
  <si>
    <t xml:space="preserve">   617,67</t>
  </si>
  <si>
    <t>Tampão de ferro fundido, articulado, de 0,60m de diâmetro, padrão RIOLUZ, tipo pesado, assentado com argamassa de cimento e areia no traço 1:4 em volume.  Fornecimento e assentamento.(desonerado)</t>
  </si>
  <si>
    <t xml:space="preserve">   806,22</t>
  </si>
  <si>
    <t>Tampão de ferro fundido completo, para caixa de inspeção ou semelhante, com 25Kg, assentado com argamassa de cimento e areia no traço 1:4 em volume.  Fornecimento e assentamento.(desonerado)</t>
  </si>
  <si>
    <t xml:space="preserve">   289,56</t>
  </si>
  <si>
    <t>Tampão de ferro fundido completo, de 0,40m a 0,60m de diâmetro, com 125Kg, para caixa de registro, assentamento com argamassa de cimento e areia no traço 1:3 em volume.  Fornecimento e assentamento.(desonerado)</t>
  </si>
  <si>
    <t xml:space="preserve">   426,47</t>
  </si>
  <si>
    <t>Tampão de ferro fundido completo, tipo médio, com 125Kg, para  poço de visita de esgoto sanitário, assentado com argamassa de cimento e areia no traço 1:4 em volume.  Fornecimento e assentamento.(desonerado)</t>
  </si>
  <si>
    <t xml:space="preserve">   443,38</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</si>
  <si>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responsável.(desonerado)</t>
  </si>
  <si>
    <t>Tampão de ferro fundido completo, articulado, pesado, de 0,60m de diâmetro, tipo avenida, assentado com argamassa de cimento e areia no traço 1:4 em volume.  Fornecimento e assentamento.(desonerado)</t>
  </si>
  <si>
    <t xml:space="preserve">   549,62</t>
  </si>
  <si>
    <t>Tampão de ferro fundido completo, de 0,60m de diâmetro, com 175Kg, para chaminés de caixa de areia ou poço de visita, assentamento com argamassa de cimento e areia no traço 1:4 em volume.  Fornecimento e assentamento.(desonerado)</t>
  </si>
  <si>
    <t xml:space="preserve">   552,91</t>
  </si>
  <si>
    <t>Tampão de ferro fundido completo, de 3 seções, medindo (1,50x0,90)m, com 690Kg, assentamento com argamassa de cimento e areia no traço 1:4 em volume, fixado com concreto simples, dosado para um fck=13,5MPa.  Fornecimento e assentamento.(desonerado)</t>
  </si>
  <si>
    <t xml:space="preserve">  4657,05</t>
  </si>
  <si>
    <t>DR 34.10 Grelhas</t>
  </si>
  <si>
    <t>Grelha de ferro fundido completa, de (30x90)cm, com 135Kg, para caixa de ralo, assentada com argamassa de cimento e areia no traço 1:4.  Fornecimento e assentamento.(desonerado)</t>
  </si>
  <si>
    <t>Grelha de ferro fundido completa, de (30x90)cm, com 135Kg, para caixa de ralo, articulada, assentada com argamassa de cimento e areia no traço 1:4, padrão Prefeitura-RJ.  Fornecimento e colocação.(desonerado)</t>
  </si>
  <si>
    <t xml:space="preserve">   460,69</t>
  </si>
  <si>
    <t>Grelha de ferro fundido, para canaleta, com 0,15m de largura.  Fornecimento e colocação.(desonerado)</t>
  </si>
  <si>
    <t xml:space="preserve">   115,64</t>
  </si>
  <si>
    <t>Grelha de ferro fundido, para canaleta, com 0,30m de largura.  Fornecimento e colocação.(desonerado)</t>
  </si>
  <si>
    <t xml:space="preserve">   309,60</t>
  </si>
  <si>
    <t>Grelha de ferro fundido, para canaleta, com 0,40m de largura.  Fornecimento e colocação.(desonerado)</t>
  </si>
  <si>
    <t xml:space="preserve">   293,94</t>
  </si>
  <si>
    <t>Grelha de ferro fundido completa, articulada, 30Kg, para drenagem de viaduto, com (17x20)cm, com saída para tubo de ferro fundido de diâmetro de 10mm.  Fornecimento e colocação.(desonerado)</t>
  </si>
  <si>
    <t xml:space="preserve">   339,32</t>
  </si>
  <si>
    <t>Grelha articulada de (30x30x1,5)cm, pesando 13Kg em ferro fundido, inclusive caixilho de (34x34x3,5)cm, assentado com argamassa de cimento e areia no traço 1:4.  Fornecimento e assentamento.(desonerado)</t>
  </si>
  <si>
    <t xml:space="preserve">   257,54</t>
  </si>
  <si>
    <t>DR 34.15 Caixa de Rua para Proteção de Registro</t>
  </si>
  <si>
    <t>Caixa de rua completa de ferro fundido, para proteção de registro, com peso total de 59Kg, padrão CEDAE, assentada com argamassa de cimento e areia no traço 1:4 em volume.  Fornecimento e assentamento.(desonerado)</t>
  </si>
  <si>
    <t xml:space="preserve">   414,30</t>
  </si>
  <si>
    <t>DR 34.20 Caixa de Passeio para Proteção de Registro</t>
  </si>
  <si>
    <t>Caixa de passeio de ferro fundido, para proteção de registro, com peso total de 28Kg, padrão CEDAE, assentada com argamassa de cimento e areia no traço 1:4 em volume.  Fornecimento e assentamento.(desonerado)</t>
  </si>
  <si>
    <t xml:space="preserve">   334,05</t>
  </si>
  <si>
    <t>DR 39 Artefatos de Concreto Armado</t>
  </si>
  <si>
    <t>DR 39.05 Tampão de Concreto Armado</t>
  </si>
  <si>
    <t>Tampão de concreto armado 15MPa, com 4cm de espessura, diâmetro de 0,60m, moldado no local, aço CA-60, 4,2mm.(desonerado)</t>
  </si>
  <si>
    <t xml:space="preserve">    42,40</t>
  </si>
  <si>
    <t>DR 39.10 Anel de Concreto</t>
  </si>
  <si>
    <t>Anel de concreto armado, pré-moldado, para caixa de inspeção, com diâmetro de (60x30x5)cm.  Fornecimento.(desonerado)</t>
  </si>
  <si>
    <t>Anel de concreto armado, pré-moldado, para poço de visita de esgoto sanitário com diâmetro nominal de (110x30x8)cm.  Fornecimento.(desonerado)</t>
  </si>
  <si>
    <t>Anel de concreto armado, pré-moldado, com diâmetro de (120x50x5)cm.  Fornecimento.(desonerado)</t>
  </si>
  <si>
    <t>Anel de concreto pré-moldado de (150x40x5)cm.  Fornecimento.(desonerado)</t>
  </si>
  <si>
    <t>DR 39.15 Grelhas</t>
  </si>
  <si>
    <t>Grelha e caixilho de concreto armado, sendo as dimensões externas da grelha de (0,30x0,90)m e do caixilho de (1,00x0,40)m, para caixa de ralo, utilizando argamassa de cimento e areia no traço 1:4.  Fornecimento e assentamento.(desonerado)</t>
  </si>
  <si>
    <t xml:space="preserve">   372,35</t>
  </si>
  <si>
    <t>Grelha e caixilho de concreto armado, sendo as dimensões externas da grelha de (0,40x0,90)m e do caixilho de (1,10x0,54)m.  Fornecimento e assentamento.(desonerado)</t>
  </si>
  <si>
    <t xml:space="preserve">   494,22</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</si>
  <si>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assentamento.(desonerado)</t>
  </si>
  <si>
    <t xml:space="preserve">  1903,93</t>
  </si>
  <si>
    <t>DR 44 Artefatos Mistos</t>
  </si>
  <si>
    <t>DR 44.05 Artefatos de Ferro Fundido e Concreto</t>
  </si>
  <si>
    <t>Tampão misto (ferro fundido e concreto), pesado, de 0,60m de diâmetro, peso total de 106Kg, conforme projeto CEDAE, assentado com argamassa de cimento e areia no traço 1:4 em volume.  Fornecimento e assentamento.(desonerado)</t>
  </si>
  <si>
    <t xml:space="preserve">   622,78</t>
  </si>
  <si>
    <t>Tampão misto (ferro fundido e concreto), leve, de 0,60m de diâmetro, conforme projeto CEDAE, assentado com argamassa de cimento e areia no traço 1:4 em volume.  Fornecimento e assentamento.(desonerado)</t>
  </si>
  <si>
    <t xml:space="preserve">   333,67</t>
  </si>
  <si>
    <t>DR 49 Artefatos de PVC Rígido</t>
  </si>
  <si>
    <t>DR 49.05 Calha Modular</t>
  </si>
  <si>
    <t>Conjunto de calha modular com grelha, para tráfego leve.  Fornecimento e assentamento.(desonerado)</t>
  </si>
  <si>
    <t xml:space="preserve">   352,15</t>
  </si>
  <si>
    <t>Conjunto de calha modular com grelha, para tráfego pesado.  Fornecimento e assentamento.(desonerado)</t>
  </si>
  <si>
    <t>DR 49.10 Grelhas e Tampões</t>
  </si>
  <si>
    <t>Grelha completa de (30 x 90)cm, para uma resistência de 250 kN, de fibra plástica (plástico 100% reciclado ou poliuretano) para caixa de ralo, a ser utilizada em vias secundárias assentada com argamassa de cimento e areia, no traço 1:4, em volume.  Fornecimento e assentamento.(desonerado)</t>
  </si>
  <si>
    <t xml:space="preserve">   732,19</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</si>
  <si>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assentamento.(desonerado)</t>
  </si>
  <si>
    <t xml:space="preserve">   778,75</t>
  </si>
  <si>
    <t>DR 54 Drenagem, Enrocamento, Embasamento de Tubulação</t>
  </si>
  <si>
    <t>DR 54.05 Drenagem, Enrocamento, Embasamento de Tubulação</t>
  </si>
  <si>
    <t xml:space="preserve">   199,19</t>
  </si>
  <si>
    <t xml:space="preserve">   195,99</t>
  </si>
  <si>
    <t xml:space="preserve">   145,12</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</si>
  <si>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</si>
  <si>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 xml:space="preserve">   305,66</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</si>
  <si>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</si>
  <si>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 xml:space="preserve">   382,88</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</si>
  <si>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</si>
  <si>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 xml:space="preserve">   460,48</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</si>
  <si>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t>
  </si>
  <si>
    <t xml:space="preserve">   542,89</t>
  </si>
  <si>
    <t>Dreno ou Barbaca em tubo de PVC rígido, diâmetro de 2", inclusive fornecimento do tubo e material drenante.(desonerado)</t>
  </si>
  <si>
    <t xml:space="preserve">    84,31</t>
  </si>
  <si>
    <t>Dreno em tubo de PVC rígido, diâmetro de 3", para viadutos, inclusive fornecimento do tubo, exclusive perfuração e colagem.(desonerado)</t>
  </si>
  <si>
    <t>Dreno em tubo de PVC rígido, diâmetro de 4", para viadutos, inclusive fornecimento do tubo, exclusive perfuração e colagem.(desonerado)</t>
  </si>
  <si>
    <t xml:space="preserve">    45,45</t>
  </si>
  <si>
    <t>Dreno ou Barbaca em tubo de PVC rígido, diâmetro de 4", inclusive fornecimento do tubo e material drenante.(desonerado)</t>
  </si>
  <si>
    <t xml:space="preserve">   139,44</t>
  </si>
  <si>
    <t>Dreno profundo em tubo plástico perfurado, 2 1/2" de diâmetro, inclusive tela de nylon e fornecimento dos materiais; exclusive perfuração do terreno.(desonerado)</t>
  </si>
  <si>
    <t xml:space="preserve">    25,40</t>
  </si>
  <si>
    <t>Dreno de tubos de concreto, sem armadura, de 0,30m de diâmetro, perfurado ou não, assentados em drenos de pedra britada, inclusive reaterro e exclusive escavação.(desonerado)</t>
  </si>
  <si>
    <t xml:space="preserve">   114,28</t>
  </si>
  <si>
    <t>Dreno vertical no paramento interno de muros de arrimo, executado em prismas de (0,25x0,25)m de seção, cheios de brita nº 3, admitindo as Barbacãs espaçadas de 1,50m verticalmente e 2m horizontalmente, medindo-se o serviço pela área do muro.(desonerado)</t>
  </si>
  <si>
    <t xml:space="preserve">    11,47</t>
  </si>
  <si>
    <t>Valeta drenante de 0,5m de largura e 0,7m de profundidade, preenchida até 0,3m com pedra britada, incluindo reaterro.(desonerado)</t>
  </si>
  <si>
    <t xml:space="preserve">    94,99</t>
  </si>
  <si>
    <t>Embasamento de tubulação, feito com pó-de-pedra.(desonerado)</t>
  </si>
  <si>
    <t xml:space="preserve">   158,95</t>
  </si>
  <si>
    <t>Enrocamento com  pedra-de-mão jogada, inclusive fornecimento desta.(desonerado)</t>
  </si>
  <si>
    <t>Enrocamento com  pedra-de-mão arrumada, inclusive fornecimento desta.(desonerado)</t>
  </si>
  <si>
    <t>Enrocamento com pedra até 1000Kg, inclusive fornecimento, carga, descarga e colocação com equipamentos pesados, exclusive transporte.(desonerado)</t>
  </si>
  <si>
    <t xml:space="preserve">   239,39</t>
  </si>
  <si>
    <t>Enrocamento com pedra até 1000Kg a 3000Kg, inclusive fornecimento, carga, descarga e colocação com equipamentos pesados, exclusive transporte.(desonerado)</t>
  </si>
  <si>
    <t xml:space="preserve">   253,78</t>
  </si>
  <si>
    <t>Enrocamento com pedra até 4000Kg a 7000Kg, inclusive fornecimento, carga, descarga e colocação com equipamentos pesados, exclusive transporte.(desonerado)</t>
  </si>
  <si>
    <t xml:space="preserve">   237,61</t>
  </si>
  <si>
    <t>DR 54.10 Bueiros em Chapa de Aço Galvanizada</t>
  </si>
  <si>
    <t>Bueiro circular, em chapa galvanizada com revestimento Epóxi, espessura de 2mm, diâmetro de 1,90m, recobrimento mínimo de 0,40m e máximo de 7,90m.(desonerado)</t>
  </si>
  <si>
    <t xml:space="preserve">  5621,07</t>
  </si>
  <si>
    <t>Bueiro circular, em chapa galvanizada com revestimento Epóxi, espessura de 2mm, diâmetro de 2,10m, recobrimento mínimo de 0,50m e máximo de 7,10m.(desonerado)</t>
  </si>
  <si>
    <t xml:space="preserve">  6169,67</t>
  </si>
  <si>
    <t>Bueiro circular, em chapa galvanizada com revestimento Epóxi, espessura de 2,7mm, diâmetro de 3,80m, recobrimento mínimo de 0,60m e máximo de 10,50m.(desonerado)</t>
  </si>
  <si>
    <t xml:space="preserve"> 18066,36</t>
  </si>
  <si>
    <t>Fornecimento de chapas, parafusos, porcas, e ferramentas necessárias à montagem de  bueiro simples, multi-plate circular, com 3,05m de diâmetro, sendo a chapa, revestida com Epóxi, com 2,65mm de espessura, Armco ou similar.(desonerado)</t>
  </si>
  <si>
    <t>DR 59 Gabiões</t>
  </si>
  <si>
    <t>DR 59.05 Gabião Caixa</t>
  </si>
  <si>
    <t>Gabião caixa, malha hexagonal de (8x10)cm, fio com 2,4mm de diâmetro, revestido de PVC rígido, inclusive materiais e montagem; exclusive fornecimento de pedra de mão.(desonerado)</t>
  </si>
  <si>
    <t xml:space="preserve">   550,45</t>
  </si>
  <si>
    <t>Gabião caixa, malha hexagonal de (8x10)cm, fio com  2,4mm de diâmetro, revestido de PVC rígido, inclusive materias e montagem.(desonerado)</t>
  </si>
  <si>
    <t xml:space="preserve">   667,03</t>
  </si>
  <si>
    <t>Gabião caixa, malha haxagonal de (8x10)cm, fio com 2,7mm de diâmetro, de aço galvanizado, inclusive materiais e montagem; exclusive fornecimento de pedra de mão.(desonerado)</t>
  </si>
  <si>
    <t xml:space="preserve">   484,99</t>
  </si>
  <si>
    <t>Gabião caixa, em malha de (8x10)cm, com fio 2,7mm de diâmetro, em aço galvanizado.  Fornecimento e colocação de todos os materiais.(desonerado)</t>
  </si>
  <si>
    <t xml:space="preserve">   619,84</t>
  </si>
  <si>
    <t>Gabião caixa, malha haxagonal de (8x10)cm, fio com 2,7mm de diâmetro, de aço galvanizado, inclusive materiais e montagem.(desonerado)</t>
  </si>
  <si>
    <t xml:space="preserve">   601,57</t>
  </si>
  <si>
    <t>DR 59.10 Gabião Manta</t>
  </si>
  <si>
    <t>Gabião manta com espessura de 0,30m, malha de 6x8, fio de 2mm, revestido de PVC, inclusive o fornecimento de todos os materiais e colocação.(desonerado)</t>
  </si>
  <si>
    <t xml:space="preserve">   341,35</t>
  </si>
  <si>
    <t>DR 64 Geossintéticos</t>
  </si>
  <si>
    <t>DR 64.05 Geossintéticos</t>
  </si>
  <si>
    <t>Colchão drenante com camada de 30cm de pedra britada nº 3 e filtro de transição de manta Bidim, tipo OP-30 ou similar.(desonerado)</t>
  </si>
  <si>
    <t xml:space="preserve">    56,09</t>
  </si>
  <si>
    <t>Manta Bidim ou similar tipo OP-30 em drenos subterrâneos, gabiões, filtros de transição, drenos profundos ou valetas.  Fornecimento e colocação.(desonerado)</t>
  </si>
  <si>
    <t>Manta Bidim ou similar tipo OP-40 em drenos subterrâneos, gabiões, filtros de transição, drenos profundos ou valetas.  Fornecimento e colocação.(desonerado)</t>
  </si>
  <si>
    <t>Manta Bidim ou similar tipo OP-60 em drenos subterrâneos, gabiões, filtros de transição, drenos profundos ou valetas.  Fornecimento e colocação.(desonerado)</t>
  </si>
  <si>
    <t xml:space="preserve">    21,52</t>
  </si>
  <si>
    <t>Manta de Geogrelha flexível, em fios multifilamentos de poliéster de alta tenacidade, revestidos de PVC, em forma de grelha com abertura de malha de (20x20)mm, do tipo 20/13-20, Fortrac ou similar.  Fornecimento.(desonerado)</t>
  </si>
  <si>
    <t>Manta de Geogrelha flexível, em fios multifilamentos de poliéster de alta tenacidade, revestidos de PVC, em forma de grelha com abertura de malha de (20x20)mm, do tipo 35/20-20, Fortrac ou similar.  Fornecimento.(desonerado)</t>
  </si>
  <si>
    <t>Manta de Geogrelha flexível, em fios multifilamentos de poliéster de alta tenacidade, revestidos de PVC, em forma de grelha com abertura de malha de (20x20)mm, do tipo 55/30-20, Fortrac ou similar.  Fornecimento.(desonerado)</t>
  </si>
  <si>
    <t>Manta de Geogrelha flexível, em fios multifilamentos de poliéster de alta tenacidade, revestidos de PVC, em forma de grelha com abertura de malha de (20x20)mm, do tipo 80/30-20, Fortrac ou similar.  Fornecimento.(desonerado)</t>
  </si>
  <si>
    <t>Sistema de Confinamento Celular de polietileno texturizado, medindo (2,4x6)m, tipo GW 8204, GEOWEB ou similar.  Fornecimento.(desonerado)</t>
  </si>
  <si>
    <t>Sistema de Confinamento Celular de polietileno texturizado, medindo (2,4x12)m, tipo GW 8404, GEOWEB ou similar.  Fornecimento.(desonerado)</t>
  </si>
  <si>
    <t>DR 69 Revestimento de Canal</t>
  </si>
  <si>
    <t>DR 69.05 Revestimento de Canal</t>
  </si>
  <si>
    <t>Revestimento de canal, utilizando Sistema de Confinamento Celular, GEOWEB ou similar, tipo GWLC 8404 (célula larga), sendo as células preenchidas com concreto fck=11MPa, inclusive o fornecimento de todos os materiais e Geotêxtil Bidim OP-30, exclusive preparo de terreno.(desonerado)</t>
  </si>
  <si>
    <t xml:space="preserve">    94,54</t>
  </si>
  <si>
    <t>DR 74 Levantamento e Reassentamento</t>
  </si>
  <si>
    <t>DR 74.05 Levantamento e Reassentamento de Tubos</t>
  </si>
  <si>
    <t>Levantamento, limpeza e reassentamento de tubos de concreto para galerias de águas pluviais, com diâmetro de 0,40m.(desonerado)</t>
  </si>
  <si>
    <t xml:space="preserve">    94,10</t>
  </si>
  <si>
    <t>Levantamento, limpeza e reassentamento de tubos de concreto para galerias de águas pluviais, com diâmetro de 0,50m.(desonerado)</t>
  </si>
  <si>
    <t xml:space="preserve">   122,82</t>
  </si>
  <si>
    <t>Levantamento, limpeza e reassentamento de tubos de concreto para galerias de águas pluviais, com diâmetro de 0,60m.(desonerado)</t>
  </si>
  <si>
    <t xml:space="preserve">   144,82</t>
  </si>
  <si>
    <t>Levantamento, limpeza e reassentamento de tubos de concreto para galerias de águas pluviais, com diâmetro de 0,70m.(desonerado)</t>
  </si>
  <si>
    <t xml:space="preserve">   170,34</t>
  </si>
  <si>
    <t>Levantamento, limpeza e reassentamento de tubos de concreto para galerias de águas pluviais, com diâmetro de 0,80m.(desonerado)</t>
  </si>
  <si>
    <t xml:space="preserve">   195,36</t>
  </si>
  <si>
    <t>Levantamento, limpeza e reassentamento de tubos de concreto para galerias de águas pluviais, com diâmetro de 0,90m.(desonerado)</t>
  </si>
  <si>
    <t xml:space="preserve">   258,01</t>
  </si>
  <si>
    <t>Levantamento, limpeza e reassentamento de tubos de concreto para galerias de águas pluviais, com diâmetro de 1,00m.(desonerado)</t>
  </si>
  <si>
    <t xml:space="preserve">   314,00</t>
  </si>
  <si>
    <t>Levantamento, limpeza e reassentamento de tubos de concreto para galerias de águas pluviais, com diâmetro de 1,10m.(desonerado)</t>
  </si>
  <si>
    <t xml:space="preserve">   372,67</t>
  </si>
  <si>
    <t>Levantamento, limpeza e reassentamento de tubos de concreto para galerias de águas pluviais, com diâmetro de 1,20m.(desonerado)</t>
  </si>
  <si>
    <t xml:space="preserve">   406,84</t>
  </si>
  <si>
    <t>Levantamento, limpeza e reassentamento de tubos de concreto para galerias de águas pluviais, com diâmetro de 1,50m.(desonerado)</t>
  </si>
  <si>
    <t xml:space="preserve">   488,30</t>
  </si>
  <si>
    <t>Levantamento, limpeza e reassentamento de tubos de concreto para galerias de águas pluviais, com diâmetro de 2,00m.(desonerado)</t>
  </si>
  <si>
    <t xml:space="preserve">   675,23</t>
  </si>
  <si>
    <t>EQ 04 Equipamentos para Transporte Horizontal e Vertical</t>
  </si>
  <si>
    <t>EQ 04.05 Equipamentos para Transporte Horizontal e Vertical</t>
  </si>
  <si>
    <t>Caminhão basculante, capacidade de 5m3, com motorista, material de operação e material de manutenção, com as seguintes especificações mínimas: motor diesel de 162CV.  Custo horário produtivo.(desonerado)</t>
  </si>
  <si>
    <t xml:space="preserve">   149,56</t>
  </si>
  <si>
    <t>Caminhão basculante, capacidade de 5m3, com motorista e material de operação, com as seguintes especificações mínimas: motor diesel de 162CV.  Custo horário improdutivo (motor funcionando).(desonerado)</t>
  </si>
  <si>
    <t xml:space="preserve">    82,43</t>
  </si>
  <si>
    <t>Caminhão basculante, capacidade de 5m3, com motorista, com as seguintes especificações mínimas: motor diesel de 162CV.  Custo horário improdutivo (motor desligado).(desonerado)</t>
  </si>
  <si>
    <t xml:space="preserve">    29,87</t>
  </si>
  <si>
    <t>Caminhão basculante, capacidade de 5m3, com motorista, material de operação, material de manutenção e licenciamento,  com as seguintes especificações mínimas: motor diesel de 208CV.  Custo mensal.(desonerado)</t>
  </si>
  <si>
    <t xml:space="preserve"> 13543,20</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</si>
  <si>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produtivo.(desonerado)</t>
  </si>
  <si>
    <t xml:space="preserve">   153,34</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</si>
  <si>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improdutivo.(desonerado)</t>
  </si>
  <si>
    <t>Caminhão basculante, com capacidade de 7m3, com motorista, material de operação e material de manutenção, com as seguintes especificações mínimas: motor diesel de 208CV.  Custo horário produtivo.(desonerado)</t>
  </si>
  <si>
    <t xml:space="preserve">   175,02</t>
  </si>
  <si>
    <t>Caminhão basculante, com capacidade de 7m3, com motorista e material de operação, com as seguintes especificações mínimas: motor diesel de 208CV.  Custo horário improdutivo (motor funcionando).(desonerado)</t>
  </si>
  <si>
    <t xml:space="preserve">    95,16</t>
  </si>
  <si>
    <t>Caminhão basculante, com capacidade de 7m3, com motorista, com as seguintes especificações mínimas: motor diesel de 208CV.  Custo horário improdutivo (motor desligado).(desonerado)</t>
  </si>
  <si>
    <t xml:space="preserve">    33,84</t>
  </si>
  <si>
    <t>Caminhão basculante, capacidade de 7m3, com motorista, material de  operação, material de manutenção e licenciamento,  com as seguintes especificações mínimas: motor diesel de 208CV.  Custo mensal.(desonerado)</t>
  </si>
  <si>
    <t xml:space="preserve"> 17307,99</t>
  </si>
  <si>
    <t>Caminhão basculante, com capacidade de 8m3 a 10m3, com motorista, material de operação e material de manutenção, com as seguintes especificações mínimas: motor diesel de 210CV. Custo horário produtivo.(desonerado)</t>
  </si>
  <si>
    <t xml:space="preserve">   174,28</t>
  </si>
  <si>
    <t>Caminhão basculante, com capacidade de 8m3 a 10m3, com motorista e material de operação, com as seguintes especificações mínimas: motor diesel de 210CV. Custo horário improdutivo (motor funcionando).(desonerado)</t>
  </si>
  <si>
    <t xml:space="preserve">    94,79</t>
  </si>
  <si>
    <t>Caminhão basculante, com capacidade de 8m3 a 10m3, com motorista, com as seguintes especificações mínimas: motor diesel de 210CV. Custo horário improdutivo (motor desligado).(desonerado)</t>
  </si>
  <si>
    <t xml:space="preserve">    33,47</t>
  </si>
  <si>
    <t>Caminhão basculante, com capacidade de 10m3 a 12m3, com motorista, material de operação e material de manutenção, com as seguintes especificações mínimas: motor diesel de 220CV. Custo horário produtivo.(desonerado)</t>
  </si>
  <si>
    <t>Caminhão basculante, com capacidade de 10m3 a 12m3, com motorista, material de operação, com as seguintes especificações mínimas: motor diesel de 220CV. Custo horário improdutivo (motor funcionando).(desonerado)</t>
  </si>
  <si>
    <t xml:space="preserve">   120,92</t>
  </si>
  <si>
    <t>Caminhão basculante, com capacidade de 10m3 a 12m3, com motorista, com as seguintes especificações mínimas: motor diesel de 220CV. Custo horário improdutivo (motor desligado).(desonerado)</t>
  </si>
  <si>
    <t xml:space="preserve">    56,68</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</si>
  <si>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mensal.(desonerado)</t>
  </si>
  <si>
    <t xml:space="preserve">  8129,88</t>
  </si>
  <si>
    <t>Caminhão com Carroceria Fixa, capacidade de 3,5t, com motorista, material de operação e material de manutenção, com as seguintes especificações mínimas: motor diesel de 85CV.  Custo horário produtivo.(desonerado)</t>
  </si>
  <si>
    <t xml:space="preserve">   123,16</t>
  </si>
  <si>
    <t>Caminhão com Carroceria Fixa, capacidade de 3,5t, com motorista e material de operação, com as seguintes especificações mínimas: motor diesel de 85CV.  Custo horário improdutivo (motor funcionando).(desonerado)</t>
  </si>
  <si>
    <t xml:space="preserve">    59,08</t>
  </si>
  <si>
    <t>Caminhão com Carroceria Fixa, capacidade de 3,5t, com motorista, com as seguintes especificações mínimas: motor diesel de 85CV.  Custo horário improdutivo (motor desligado).(desonerado)</t>
  </si>
  <si>
    <t xml:space="preserve">    24,05</t>
  </si>
  <si>
    <t>Caminhão Carroceria fixa, capacidade de 3,5t, com motorista, material de operação, material de manutenção e licenciamento, com as seguintes especificações mínimas: motor diesel de 85CV.  Custo mensal.(desonerado)</t>
  </si>
  <si>
    <t xml:space="preserve"> 10161,67</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</si>
  <si>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produtivo.(desonerado)</t>
  </si>
  <si>
    <t xml:space="preserve">   177,74</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</si>
  <si>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funcionando).(desonerado)</t>
  </si>
  <si>
    <t xml:space="preserve">   120,66</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</si>
  <si>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desligado).(desonerado)</t>
  </si>
  <si>
    <t xml:space="preserve">    68,10</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</si>
  <si>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produtivo.(desonerado)</t>
  </si>
  <si>
    <t xml:space="preserve">   129,54</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</si>
  <si>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improdutivo.(desonerado)</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</si>
  <si>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mensal.(desonerado)</t>
  </si>
  <si>
    <t xml:space="preserve"> 12792,99</t>
  </si>
  <si>
    <t>Caminhão com Carroceria Fixa, capacidade de 7,5t, com motorista, material de operação e material de manutenção, com as seguintes especificações mínimas: motor diesel de 162CV.  Custo horário produtivo.(desonerado)</t>
  </si>
  <si>
    <t xml:space="preserve">   176,20</t>
  </si>
  <si>
    <t>Caminhão com Carroceria Fixa, capacidade de 7,5t, com motorista e material de operação, com as seguintes especificações mínimas: motor diesel de 162CV.  Custo horário improdutivo (motor funcionando).(desonerado)</t>
  </si>
  <si>
    <t xml:space="preserve">    80,43</t>
  </si>
  <si>
    <t>Caminhão com Carroceria Fixa, capacidade de 7,5t, com motorista, com as seguintes especificações mínimas: motor diesel de 162CV.  Custo horário improdutivo (motor desligado).(desonerado)</t>
  </si>
  <si>
    <t xml:space="preserve">    26,04</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</si>
  <si>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produtivo.(desonerado)</t>
  </si>
  <si>
    <t xml:space="preserve">   212,47</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</si>
  <si>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funcionando).(desonerado)</t>
  </si>
  <si>
    <t xml:space="preserve">   112,52</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</si>
  <si>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desligado).(desonerado)</t>
  </si>
  <si>
    <t xml:space="preserve">    58,13</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</si>
  <si>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produtivo.(desonerado)</t>
  </si>
  <si>
    <t xml:space="preserve">   206,05</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</si>
  <si>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funcionando).(desonerado)</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</si>
  <si>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desligado).(desonerado)</t>
  </si>
  <si>
    <t xml:space="preserve">    47,98</t>
  </si>
  <si>
    <t>Caminhão plataforma, capacidade de 3,5t, com motorista operador, com as seguintes especificações mínimas: motor diesel de 85CV, elevação de 8,5m.  Custo horário improdutivo (motor desligado).(desonerado)</t>
  </si>
  <si>
    <t xml:space="preserve">    66,20</t>
  </si>
  <si>
    <t>Caminhão com plataforma elevatória pantográfica hidráulica, com elevação até 8,5m, com motorista operador e um ajudante, com as seguintes especificações mínimas: motor diesel de 85CV.  Custo mensal.(desonerado)</t>
  </si>
  <si>
    <t xml:space="preserve"> 17760,85</t>
  </si>
  <si>
    <t>Plataforma pantográfica, elevação até 8,5m, exclusive operador.  Custo horário produtivo.(desonerado)</t>
  </si>
  <si>
    <t>Caminhão tanque, com capacidade de 6000 litros, com motorista, material de operação e material de manutenção, com as seguintes especificações mínimas: motor diesel de 162CV, pipa com motobamba e barra de irrigação.  Custo horário produtivo.(desonerado)</t>
  </si>
  <si>
    <t xml:space="preserve">   182,97</t>
  </si>
  <si>
    <t>Caminhão tanque, com capacidade de 6000 litros, com motorista e material de operação, com as seguintes especificações mínimas: motor diesel de 162CV, pipa com motobamba e barra de irrigação.  Custo horário improdutivo (motor funcionando).(desonerado)</t>
  </si>
  <si>
    <t>Caminhão tanque, com capacidade de 6000 litros, com motorista, com as seguintes especificações mínimas: motor diesel de 162CV, pipa com motobamba e barra de irrigação.  Custo horário improdutivo (motor desligado).(desonerado)</t>
  </si>
  <si>
    <t xml:space="preserve">    28,96</t>
  </si>
  <si>
    <t>Caminhão tanque, capacidade de 10.000l, com motorista, material de operação e material de manutenção, com as seguintes especificações mínimas: motor diesel de 142CV, bomba d'água e mangote com 50m de extensão.  Custo horário produtivo.(desonerado)</t>
  </si>
  <si>
    <t xml:space="preserve">   195,49</t>
  </si>
  <si>
    <t>Caminhão tanque, capacidade de 10.000l, com motorista e material de operação, com as seguintes especificações mínimas: motor diesel de 142CV, bomba d'água e mangote com 50m de extensão.  Custo horário improdutivo (motor funcionando).(desonerado)</t>
  </si>
  <si>
    <t>Caminhão tanque, capacidade de 10.000l, com motorista, com as seguintes especificações mínimas: motor diesel de 142CV, bomba d'água e mangote com 50m de extensão.  Custo horário improdutivo (motor desligado).(desonerado)</t>
  </si>
  <si>
    <t xml:space="preserve">    29,84</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</si>
  <si>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produtivo.(desonerado)</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</si>
  <si>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improdutivo.(desonerado)</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</si>
  <si>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produtivo.(desonerado)</t>
  </si>
  <si>
    <t xml:space="preserve">   221,39</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</si>
  <si>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funcionando).(desonerado)</t>
  </si>
  <si>
    <t xml:space="preserve">   116,46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</si>
  <si>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desligado)(desonerado)</t>
  </si>
  <si>
    <t xml:space="preserve">    66,60</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</si>
  <si>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produtivo.(desonerado)</t>
  </si>
  <si>
    <t xml:space="preserve">   382,34</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</si>
  <si>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funcionando).(desonerado)</t>
  </si>
  <si>
    <t xml:space="preserve">   198,51</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</si>
  <si>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desligado).(desonerado)</t>
  </si>
  <si>
    <t xml:space="preserve">   148,65</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</si>
  <si>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produtivo.(desonerado)</t>
  </si>
  <si>
    <t xml:space="preserve">   704,32</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</si>
  <si>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funcionando).(desonerado)</t>
  </si>
  <si>
    <t xml:space="preserve">   291,85</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</si>
  <si>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desligado).(desonerado)</t>
  </si>
  <si>
    <t xml:space="preserve">   241,99</t>
  </si>
  <si>
    <t>Guindauto sobre chassis, capacidade de 3,5t, exclusive operador, inclusive 2 ajudantes, com material de operação e de manutenção, com as seguintes especificações mínimas: Lança com alcance de até 5,9m, ângulo de giro de 180°.  Custo horário produtivo.(desonerado)</t>
  </si>
  <si>
    <t xml:space="preserve">    45,95</t>
  </si>
  <si>
    <t>Guindauto sobre chassis, capacidade de 3,5t, exclusive operador, inclusive 2 ajudantes, com as seguintes especificações mínimas: Lança com alcance de até 5,9m, ângulo de giro de 180°.  Custo horário improdutivo (motor desligado).(desonerado)</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</si>
  <si>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produtivo.(desonerado)</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</si>
  <si>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improdutivo.(desonerado)</t>
  </si>
  <si>
    <t>Pórtico móvel metálico, com talha manual de 10t, vão de 5m, curso de 30m em trilhos, exclusive operador.  Custo horário produtivo.(desonerado)</t>
  </si>
  <si>
    <t>Pórtico móvel metálico, com talha manual de 10t, vão de 5m, curso de 30m em trilhos, exclusive operador.  Custo horário improdutivo.(desonerado)</t>
  </si>
  <si>
    <t>EQ 04.10 Equipamentos para Serviços da RIOLUZ</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</si>
  <si>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 (Desonerado)</t>
  </si>
  <si>
    <t xml:space="preserve">   143,97</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</si>
  <si>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funcionando). (Desonerado)</t>
  </si>
  <si>
    <t xml:space="preserve">    84,89</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</si>
  <si>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 (Desonerado)</t>
  </si>
  <si>
    <t xml:space="preserve">    41,09</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</si>
  <si>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 (Desonerado)</t>
  </si>
  <si>
    <t xml:space="preserve">   358,16</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</si>
  <si>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 (Desonerado)</t>
  </si>
  <si>
    <t xml:space="preserve">   192,33</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</si>
  <si>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 (Desonerado)</t>
  </si>
  <si>
    <t xml:space="preserve">    97,14</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</si>
  <si>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22:00h).(desonerado)</t>
  </si>
  <si>
    <t xml:space="preserve">   174,29</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</si>
  <si>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05:00h).(desonerado)</t>
  </si>
  <si>
    <t xml:space="preserve">   178,06</t>
  </si>
  <si>
    <t>Cavalo mecânico, com semi-reboque extensível até 22m, com motorista, material de operação e material de manutenção, com as seguintes especificações mínimas: motor diesel de 330Cv.  Custo horário diurno (entre 05:00hs e 22:00h).(desonerado)</t>
  </si>
  <si>
    <t xml:space="preserve">   356,18</t>
  </si>
  <si>
    <t>EQ 04.15 Equipamentos para Serviços da SMTR / CET-RIO</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</si>
  <si>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mensal.(desonerado)</t>
  </si>
  <si>
    <t>EQ 09 Equipamentos Pneumáticos Portáteis</t>
  </si>
  <si>
    <t>EQ 09.05 Perfuratriz Pneumática Leve</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</si>
  <si>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produtivo.(desonerado)</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</si>
  <si>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improdutivo.(desonerado)</t>
  </si>
  <si>
    <t>EQ 14 Equipamentos para Demolição, Escavação e Movimento de Terra</t>
  </si>
  <si>
    <t>EQ 14.05 Equipamento para Demolição, Escavação e Movimento de Terra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</si>
  <si>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produtivo.(desonerado)</t>
  </si>
  <si>
    <t xml:space="preserve">   258,00</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</si>
  <si>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funcionando).(desonerado)</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</si>
  <si>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desligado).(desonerado)</t>
  </si>
  <si>
    <t xml:space="preserve">    77,44</t>
  </si>
  <si>
    <t>Fresadora/recicladora acoplável à pá-carregadeira, exclusive esta, com as seguintes especificações mínimas:  motor de 123 CV, largura de corte de 1000 mm e profundidade de corte de 200 mm como recicladora e 80 mm como fresadora.  Custo horário corrido.(desonerado)</t>
  </si>
  <si>
    <t xml:space="preserve">   132,25</t>
  </si>
  <si>
    <t>Fresadora à frio, com operador, material de operação e material de manutenção, com as seguintes especificações mínimas: motor de 211CV, largura de corte de 1000mm e profundidade de corte 300mm.  Custo horário produtivo.(desonerado)</t>
  </si>
  <si>
    <t xml:space="preserve">  1466,78</t>
  </si>
  <si>
    <t>Fresadora à frio, com operador e material de operação, com as seguintes especificações mínimas: motor de 211CV, largura de corte de 1000mm e profundidade de corte 300mm.  Custo horário improdutivo (motor funcionando).(desonerado)</t>
  </si>
  <si>
    <t xml:space="preserve">   330,82</t>
  </si>
  <si>
    <t>Fresadora à frio, com operador, com as seguintes especificações mínimas: motor de 211CV, largura de corte de 1000mm e profundidade de corte 300mm.  Custo horário improdutivo (motor desligado).(desonerado)</t>
  </si>
  <si>
    <t xml:space="preserve">   272,37</t>
  </si>
  <si>
    <t>Grade de disco, peso de 13t, exclusive operador, com material de manutenção, com as seguintes especificações mínimas: armadura leve, composta de 20 discos, largura de corte de 2,30m, acionamento mecânico.  Custo horário produtivo.(desonerado)</t>
  </si>
  <si>
    <t>Grade de disco, peso de 13t, exclusive operador, com as seguintes especificações mínimas: armadura leve, composta de 20 discos, largura de corte de 2,30m, acionamento mecânico.  Custo horário improdutivo.(desonerado)</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</si>
  <si>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produtivo.(desonerado)</t>
  </si>
  <si>
    <t xml:space="preserve">   126,67</t>
  </si>
  <si>
    <t>Minicarregadeira, com operador e as seguintes especificações mínimas: motor diesel de 50CV, peso de operação de 2,5t, capacidade de operação de 680Kg, força de desagregação de 1.400Kgf, altura de descarga de 2,3m.  Custo horário improdutivo (motor desligado).(desonerado)</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</si>
  <si>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produtivo.(desonerado)</t>
  </si>
  <si>
    <t xml:space="preserve">   315,42</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</si>
  <si>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funcionando).(desonerado)</t>
  </si>
  <si>
    <t xml:space="preserve">   157,66</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</si>
  <si>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desligado).(desonerado)</t>
  </si>
  <si>
    <t xml:space="preserve">   106,15</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</si>
  <si>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produtivo.(desonerado)</t>
  </si>
  <si>
    <t xml:space="preserve">   247,53</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</si>
  <si>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funcionando).(desonerado)</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</si>
  <si>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desligado).(desonerado)</t>
  </si>
  <si>
    <t xml:space="preserve">    75,27</t>
  </si>
  <si>
    <t>Pá-Carregadeira (Carregador frontal) sobre rodas, capacidade rasa de 2,66m3, com operador, material de operação e material de manutenção, com as seguintes especificações mínimas: motor diesel de 183,7CV.  Custo horário produtivo.(desonerado)</t>
  </si>
  <si>
    <t xml:space="preserve">   458,87</t>
  </si>
  <si>
    <t>Pá-Carregadeira (Carregador frontal) sobre rodas, capacidade rasa de 2,66m3, com operador, material de operação, com as seguintes especificações mínimas: motor diesel de 183,7CV.  Custo horário improdutivo (motor funcionando).(desonerado)</t>
  </si>
  <si>
    <t xml:space="preserve">   223,34</t>
  </si>
  <si>
    <t>Pá-Carregadeira (Carregador frontal) sobre rodas, capacidade rasa de 2,66m3, com operador, com as seguintes especificações mínimas: motor diesel de 183,7CV.  Custo horário improdutivo (motor desligado).(desonerado)</t>
  </si>
  <si>
    <t xml:space="preserve">   147,65</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</si>
  <si>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produtivo.(desonerado)</t>
  </si>
  <si>
    <t xml:space="preserve">   137,03</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</si>
  <si>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funcionando).(desonerado)</t>
  </si>
  <si>
    <t xml:space="preserve">    73,20</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</si>
  <si>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desligado).(desonerado)</t>
  </si>
  <si>
    <t xml:space="preserve">    40,65</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</si>
  <si>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produtivo.(desonerado)</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</si>
  <si>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produtivo.(desonerado)</t>
  </si>
  <si>
    <t>Tesoura hidraúlica (pulverizador) com peso operacional de 1500Kg, adaptável à escavadeira hidraúlica.  Custo horário corrido.(desonerado)</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</si>
  <si>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produtivo.(desonerado)</t>
  </si>
  <si>
    <t xml:space="preserve">   248,62</t>
  </si>
  <si>
    <t>Trator de esteiras, com operador e material de operação, com as seguintes especificações mínimas: motor diesel de 80HP, peso operacional de 8t, capacidade da lâmina de 1,8m3, profundidade de escavação com o riper de 0,35m.  Custo horário improdutivo (motor funcionando).(desonerado)</t>
  </si>
  <si>
    <t xml:space="preserve">   127,69</t>
  </si>
  <si>
    <t>Trator de esteiras, com operador, com as seguintes especificações mínimas: motor diesel de 80HP, peso operacional de 8t, capacidade da lâmina de 1,8m3, profundidade de escavação com o riper de 0,35m.  Custo horário improdutivo (motor desligado).(desonerado)</t>
  </si>
  <si>
    <t xml:space="preserve">    89,85</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</si>
  <si>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produtivo.(desonerado)</t>
  </si>
  <si>
    <t xml:space="preserve">   434,01</t>
  </si>
  <si>
    <t>Trator de esteiras, com operador e material de operação, com as seguintes especificações mínimas: motor diesel de 110HP, peso operacional de 11t, capacidade da lâmina de 3,2m3, profundidade de escavação com o riper de 0,50m.  Custo horário improdutivo (motor funcionando).(desonerado)</t>
  </si>
  <si>
    <t xml:space="preserve">   213,53</t>
  </si>
  <si>
    <t>Trator de esteiras, com operador, com as seguintes especificações mínimas: motor diesel de 110HP, peso operacional de 11t, capacidade da lâmina de 3,2m3, profundidade de escavação com o riper de 0,50m.  Custo horário improdutivo (motor desligado).(desonerado)</t>
  </si>
  <si>
    <t xml:space="preserve">   148,36</t>
  </si>
  <si>
    <t>Trator de pneus, com operador, material de operação e material de manutenção, com as seguintes especificações mínimas: motor diesel de 75HP, tração 4x2, raio de giro 3.200mm e peso operacional de 3,7t.  Custo horário produtivo.(desonerado)</t>
  </si>
  <si>
    <t xml:space="preserve">   106,05</t>
  </si>
  <si>
    <t>Trator de pneus, com operador, material de operação, com as seguintes especificações mínimas: motor diesel de 75HP, tração 4x2, raio de giro 3.200mm e peso operacional de 3,7t.  Custo horário improdutivo (motor funcionando).(desonerado)</t>
  </si>
  <si>
    <t>Trator de pneus, com operador, com as seguintes especificações mínimas: motor diesel de 75HP, tração 4x2, raio de giro 3.200mm e peso operacional de 3,7t.  Custo horário improdutivo (motor desligado).(desonerado)</t>
  </si>
  <si>
    <t xml:space="preserve">    32,37</t>
  </si>
  <si>
    <t>EQ 19 Equipamento para Execução de Bases e Pavimentos</t>
  </si>
  <si>
    <t>EQ 19.05 Equipamento para Execução de Bases e Pavimentação</t>
  </si>
  <si>
    <t>Conjunto de Britagem, capacidade de 30m3/h de brita, com operador, energia de operação por grupo gerador, com as seguintes especificações mínimas: britador, rebritador, silos, gerador,estrutura de suporte tranportável e desmontável. Custo horário produtivo.(desonerado)</t>
  </si>
  <si>
    <t xml:space="preserve">   868,47</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</si>
  <si>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produtivo.(desonerado)</t>
  </si>
  <si>
    <t xml:space="preserve">   227,13</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</si>
  <si>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funcionando).(desonerado)</t>
  </si>
  <si>
    <t xml:space="preserve">   114,72</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</si>
  <si>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desligado)(desonerado)</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</si>
  <si>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 (Desonerado).</t>
  </si>
  <si>
    <t xml:space="preserve"> 42083,60</t>
  </si>
  <si>
    <t>Compactador Vibratório, com tambor Pé-de-Carneiro, auto-propulsor, com operador, material de operação e material de manutenção, com as seguintes especificações mínimas: motor diesel de 76HP, largura de 1,85m, com 6t a 7t.  Custo horário produtivo.(desonerado)</t>
  </si>
  <si>
    <t xml:space="preserve">   121,78</t>
  </si>
  <si>
    <t>Compactador Vibratório, com tambor Pé-de-Carneiro, auto-propulsor, com operador e material de operação, com as seguintes especificações mínimas: motor diesel de 76HP, largura de 1,85m, com 6t a 7t.  Custo horário improdutivo (motor funcionando).(desonerado)</t>
  </si>
  <si>
    <t xml:space="preserve">    65,89</t>
  </si>
  <si>
    <t>Compactador Vibratório, com tambor Pé-de-Carneiro, auto-propulsor, com operador, com as seguintes especificações mínimas: motor diesel de 76HP, largura de 1,85m, com 6t a 7t.  Custo horário improdutivo (motor desligado).(desonerado)</t>
  </si>
  <si>
    <t xml:space="preserve">    34,57</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</si>
  <si>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produtivo.(desonerado)</t>
  </si>
  <si>
    <t xml:space="preserve">   286,63</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</si>
  <si>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desligado).(desonerado)</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</si>
  <si>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 (Desonerado).</t>
  </si>
  <si>
    <t xml:space="preserve"> 53180,34</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</si>
  <si>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produtivo.(desonerado)</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</si>
  <si>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funcionando).(desonerado)</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</si>
  <si>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produtivo.(desonerado)</t>
  </si>
  <si>
    <t xml:space="preserve">   500,98</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</si>
  <si>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improdutivo.(desonerado)</t>
  </si>
  <si>
    <t xml:space="preserve">   331,32</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</si>
  <si>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produtivo.(desonerado)</t>
  </si>
  <si>
    <t xml:space="preserve">    41,64</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</si>
  <si>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funcionando).(desonerado)</t>
  </si>
  <si>
    <t xml:space="preserve">    31,57</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</si>
  <si>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desligado).(desonerado)</t>
  </si>
  <si>
    <t xml:space="preserve">    25,94</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</si>
  <si>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produtivo.(desonerado)</t>
  </si>
  <si>
    <t xml:space="preserve">    57,06</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</si>
  <si>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funcionando).(desonerado)</t>
  </si>
  <si>
    <t xml:space="preserve">    45,33</t>
  </si>
  <si>
    <t>Rolo Compactador Tanden Vibratório auto-propelido, capacidade de 4t para reparo de pavimentação, com operador, com as seguintes especificações mínimas: motor diesel de 13CV e respectiva carreta transportadora.  Custo horário improdutivo (motor desligado).(desonerado)</t>
  </si>
  <si>
    <t xml:space="preserve">    37,96</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</si>
  <si>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 (Desonerado).</t>
  </si>
  <si>
    <t xml:space="preserve"> 10620,78</t>
  </si>
  <si>
    <t>Rolo Compactador Tandem, com operador, material de operação e material de manutenção, com as seguintes especificações mínimas: motor diesel de 58,5CV,  de 5t a 10t.  Custo horário produtivo.(desonerado)</t>
  </si>
  <si>
    <t xml:space="preserve">   100,90</t>
  </si>
  <si>
    <t>Rolo Compactador Tandem, com operador e material de operação,  com as seguintes especificações mínimas: motor diesel de 58,5CV,  de 5t a 10t.  Custo horário improdutivo (motor funcionando).(desonerado)</t>
  </si>
  <si>
    <t xml:space="preserve">    57,25</t>
  </si>
  <si>
    <t>Rolo Compactador Tandem, com operador, com as seguintes especificações mínimas: motor diesel de 58,5CV,  de 5t a 10t.  Custo horário improdutivo (motor desligado).(desonerado)</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</si>
  <si>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produtivo.(desonerado)</t>
  </si>
  <si>
    <t xml:space="preserve">   131,17</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</si>
  <si>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funcionando).(desonerado)</t>
  </si>
  <si>
    <t xml:space="preserve">    74,23</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</si>
  <si>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parado).(desonerado)</t>
  </si>
  <si>
    <t xml:space="preserve">    57,53</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</si>
  <si>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 (Desonerado).</t>
  </si>
  <si>
    <t xml:space="preserve"> 24328,17</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</si>
  <si>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produtivo.(desonerado)</t>
  </si>
  <si>
    <t>Rolo Compactador Pé-de-Carneiro, rebocável duplo, com peso líquido 2,1t sem lastro e com lastro de areia, máximo de 6t, sem operador, com as seguintes especificações mínimas: dois tambores de 1,22m de comprimento, com patas, rebocável.  Custo horário improdutivo.(desonerado)</t>
  </si>
  <si>
    <t>Rolo Vibratório Liso de 7t, auto-propulsor para pavimentação, com operador, material de operação e material de manutenção, com as seguintes especificações mínimas: motor diesel de 76,5HP, largura total de 2,015m.  Custo horário produtivo.(desonerado)</t>
  </si>
  <si>
    <t xml:space="preserve">   135,04</t>
  </si>
  <si>
    <t>Rolo Vibratório Liso de 7t, auto-propulsor para pavimentação, com operador e material de operação, com as seguintes especificações mínimas: motor diesel de 76,5HP, largura total de 2,015m.  Custo horário improdutivo (motor funcionando).(desonerado)</t>
  </si>
  <si>
    <t xml:space="preserve">    72,46</t>
  </si>
  <si>
    <t>Rolo Vibratório Liso de 7t, auto-propulsor para pavimentação, com operador, com as seguintes especificações mínimas: motor diesel de 76,5HP, largura total de 2,015m.  Custo horário improdutivo (motor desligado).(desonerado)</t>
  </si>
  <si>
    <t xml:space="preserve">    40,94</t>
  </si>
  <si>
    <t>Rolo Compactador Tandem Vibratório, auto-propelido, para reparo de pavimentação, com operador, material de operação e material de manutenção, com as seguintes especificações mínimas: motor diesel de 28HP.  Custo horário produtivo.(desonerado)</t>
  </si>
  <si>
    <t xml:space="preserve">    74,21</t>
  </si>
  <si>
    <t>Rolo Compactador Tandem Vibratório, auto-propelido, para reparo de pavimentação, com operador e material de operação, com as seguintes especificações mínimas: motor diesel de 28HP.  Custo horário improdutivo (motor funcionando).(desonerado)</t>
  </si>
  <si>
    <t xml:space="preserve">    47,05</t>
  </si>
  <si>
    <t>Rolo Compactador Tandem Vibratório, auto-propelido, para reparo de pavimentação, com operador, com as seguintes especificações mínimas: motor diesel de 28HP.  Custo horário improdutivo (motor desligado).(desonerado)</t>
  </si>
  <si>
    <t xml:space="preserve">    35,51</t>
  </si>
  <si>
    <t>Soquete Vibratório de 78Kg, sem operador, com material de operação e material de manutenção, com as seguintes especificações mínimas: motor a gasolina de 2,5CV.  Custo horário produtivo.(desonerado)</t>
  </si>
  <si>
    <t>Soquete Vibratório de 78Kg, sem operador, com as seguintes especificações mínimas: motor a gasolina de 2,5CV.  Custo horário improdutivo(desonerado)</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</si>
  <si>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produtivo.(desonerado)</t>
  </si>
  <si>
    <t xml:space="preserve">   280,08</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</si>
  <si>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 (desonerado)</t>
  </si>
  <si>
    <t xml:space="preserve">   209,47</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</si>
  <si>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 (desonerado)</t>
  </si>
  <si>
    <t xml:space="preserve">  4844,90</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</si>
  <si>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 (desonerado)</t>
  </si>
  <si>
    <t xml:space="preserve">   617,88</t>
  </si>
  <si>
    <t>Vassoura Mecânica, sem operador, com material de manutenção, com as seguintes especificações mínimas: largura de trabalho de 2,44m, rebocável.  Custo horário produtivo.(desonerado)</t>
  </si>
  <si>
    <t>Vassoura Mecânica, sem operador, com as seguintes especificações mínimas: largura de trabalho de 2,44m, rebocável.  Custo horário improdutivo.(desonerado)</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</si>
  <si>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produtivo.(desonerado)</t>
  </si>
  <si>
    <t xml:space="preserve">   392,62</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</si>
  <si>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funcionando).(desonerado)</t>
  </si>
  <si>
    <t xml:space="preserve">   182,34</t>
  </si>
  <si>
    <t>Vibro-acabadora sobre esteiras, para asfalto, capacidade de produção de 400t/h, com operador e um servente, com as seguintes especificações mínimas: motor diesel de 98CV (96,04HP), largura de pavimentação variando de 3,05m a 4,75m.  Custo horário improdutivo (motor desligado).(desonerado)</t>
  </si>
  <si>
    <t xml:space="preserve">   141,96</t>
  </si>
  <si>
    <t>Vibro-acabadora para asfalto, capacidade do silo de 10,5t, com operador e um servente, material de operação e material de manutenção, com as seguintes especificações mínimas: motor diesel de 98CV (96,04HP), largura de pavimentação 4,55m.  Custo horário produtivo.(desonerado)</t>
  </si>
  <si>
    <t xml:space="preserve">   249,78</t>
  </si>
  <si>
    <t>Vibro-acabadora para asfalto, capacidade do silo de 10,5t, com operador e um servente, material de operação, com as seguintes especificações mínimas: motor diesel de 98CV (96,04HP), largura de pavimentação 4,55m.  Custo horário improdutivo (motor funcionando).(desonerado)</t>
  </si>
  <si>
    <t xml:space="preserve">   125,21</t>
  </si>
  <si>
    <t>Vibro-acabadora para asfalto, capacidade do silo de 10,5t, com operador e um servente, com as seguintes especificações mínimas: motor diesel de 98CV (96,04HP), largura de pavimentação 4,55m.  Custo horário improdutivo (motor desligado).(desonerado)</t>
  </si>
  <si>
    <t xml:space="preserve">    84,42</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</si>
  <si>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 (Desonerado).</t>
  </si>
  <si>
    <t xml:space="preserve"> 44507,18</t>
  </si>
  <si>
    <t>Kit do Sistema de nivelamento eletrônico para Vibro-acabadoras.  Custo horário.(desonerado)</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</si>
  <si>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produtivo.(desonerado)</t>
  </si>
  <si>
    <t xml:space="preserve">   343,00</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</si>
  <si>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improdutivo.(desonerado)</t>
  </si>
  <si>
    <t>EQ 24 Equipamento para Cravação de Estacas e Tubulões</t>
  </si>
  <si>
    <t>EQ 24.05 Equipamento para Cravação de Estacas e Tubulões</t>
  </si>
  <si>
    <t>Bate Estacas sobre rolos, de queda simples com martelo de até 0,75t, com operador, encarregado geral de cravação e um servente, com material de operação e material de manutenção.  Custo horário produtivo.(desonerado)</t>
  </si>
  <si>
    <t xml:space="preserve">   161,73</t>
  </si>
  <si>
    <t>Bate Estacas sobre rolos, de queda simples com martelo de até 0,75t, com operador, encarregado geral de cravação e um servente, com material de operação.  Custo horário improdutivo (motor funcionando).(desonerado)</t>
  </si>
  <si>
    <t>Bate Estacas sobre rolos, de queda simples com martelo de até 0,75t, com operador, encarregado geral de cravação e um servente.  Custo horário improdutivo (motor desligado).(desonerado)</t>
  </si>
  <si>
    <t xml:space="preserve">   118,58</t>
  </si>
  <si>
    <t>Bate Estacas sobre rolos, de queda simples com martelo de 1,5t a 2,2t, com operador, encarregado geral de cravação e um servente, com material de operação e material de manutenção.  Custo horário produtivo.(desonerado)</t>
  </si>
  <si>
    <t xml:space="preserve">   173,70</t>
  </si>
  <si>
    <t>Bate Estacas sobre rolos, de queda simples com martelo de 1,5t a 2,2t, com operador, encarregado geral de cravação e um servente, com material de operação.  Custo horário improdutivo (motor funcionando).(desonerado)</t>
  </si>
  <si>
    <t xml:space="preserve">   141,47</t>
  </si>
  <si>
    <t>Bate Estacas sobre rolos, de queda simples com martelo de 1,5t a 2,2t, com operador, encarregado geral de cravação e um servente.  Custo horário improdutivo (motor desligado).(desonerado)</t>
  </si>
  <si>
    <t xml:space="preserve">   120,03</t>
  </si>
  <si>
    <t>Bate Estacas sobre rolos, de queda simples com martelo de 2,5t a 3,0t, com operador, encarregado geral de cravação e um servente, com material de operação e material de manutenção.  Custo horário produtivo.(desonerado)</t>
  </si>
  <si>
    <t xml:space="preserve">   185,72</t>
  </si>
  <si>
    <t>Bate Estacas sobre rolos, de queda simples com martelo de 2,5t a 3,0t, com operador, encarregado geral de cravação e um servente, com material de operação.  Custo horário improdutivo (motor funcionando).(desonerado)</t>
  </si>
  <si>
    <t xml:space="preserve">   147,18</t>
  </si>
  <si>
    <t>Bate Estacas sobre rolos, de queda simples com martelo de 2,5t a 3,0t, com operador, encarregado geral de cravação e um servente.  Custo horário improdutivo (motor desligado).(desonerado)</t>
  </si>
  <si>
    <t xml:space="preserve">   121,53</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</si>
  <si>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produtivo.(desonerado)</t>
  </si>
  <si>
    <t xml:space="preserve">   219,25</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</si>
  <si>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funcionando).(desonerado)</t>
  </si>
  <si>
    <t xml:space="preserve">   174,19</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</si>
  <si>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desligado).(desonerado)</t>
  </si>
  <si>
    <t xml:space="preserve">   144,34</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</si>
  <si>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produtivo.(desonerado)</t>
  </si>
  <si>
    <t xml:space="preserve">   247,02</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</si>
  <si>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funcionando).(desonerado)</t>
  </si>
  <si>
    <t xml:space="preserve">   195,52</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</si>
  <si>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desligado).(desonerado)</t>
  </si>
  <si>
    <t xml:space="preserve">   161,46</t>
  </si>
  <si>
    <t>Campânula para Tubulão Pneumático, capacidade de içamento de até 800Kg, sem operador, com as seguintes especificações mínimas: pressão de serviço de até 2,5Kg/cm2, inclusive guincho elétrico de içamento.  Custo horário produtivo.(desonerado)</t>
  </si>
  <si>
    <t>Campânula para Tubulão Pneumático, capacidade de içamento de até 800Kg, sem operador, com as seguintes especificações mínimas: pressão de serviço de até 2,5Kg/cm2, inclusive guincho elétrico de içamento.  Custo horário improdutivo.(desonerado)</t>
  </si>
  <si>
    <t>EQ 29 Equipamento para Preparo e Lançamento de Concreto</t>
  </si>
  <si>
    <t>EQ 29.05 Equipamento para Preparo e Lançamento de Concreto</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</si>
  <si>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produtivo.(desonerado)</t>
  </si>
  <si>
    <t>Betoneira com capacidade de 320l de mistura seca, sem operador, com as seguintes especificações mínimas: motor elétrico trifásico de 2CV, carregamento mecânico e tambor reversível.  Custo horário improdutivo.(desonerado)</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</si>
  <si>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obra)(desonerado)</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</si>
  <si>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obra)(desonerado)</t>
  </si>
  <si>
    <t>Betoneira com capacidade de 580l, carregador e motor elétrico WEG 7,5CV, 4 pólos, 220/380V, sem caixa d'água, Menegotti ou similar, sem operador.  Aluguel produtivo.(desonerado)</t>
  </si>
  <si>
    <t>Betoneira com capacidade de 580l, carregador e motor elétrico WEG 7,5CV, 4 pólos, 220/380V, sem caixa d'água, Menegotti ou similar, sem operador.  Aluguel improdutivo motor parado.(desonerado)</t>
  </si>
  <si>
    <t>Bomba de argamassa, com unidade misturadora e bombeadora, com capacidade de 60l/min, com motor elétrico, exclusive operador. Custo horário produtivo. (Desonerado)</t>
  </si>
  <si>
    <t>Bomba de argamassa, com unidade misturadora e bombeadora, com capacidade de 60l/min, com motor elétrico, exclusive operador. Custo horário improdutivo. (Desonerado)</t>
  </si>
  <si>
    <t>Conjunto para projeção de concreto.  Custo horário produtivo.(desonerado)</t>
  </si>
  <si>
    <t>Conjunto para projeção de concreto.  Custo horário improdutivo.(desonerado)</t>
  </si>
  <si>
    <t>Vibrador de Imersão com tubo de 48mmx480mm, sem operador, com material de operação, energia elétrica e material de manutenção, com as seguintes especificações mínimas: motor elétrico trifásico de 2CV e mangote de 5m de comprimentor.  Custo horário produtivo.(desonerado)</t>
  </si>
  <si>
    <t>Vibrador de Imersão com tubo de 48mmx480mm, sem operador, com as seguintes especificações mínimas: motor elétrico trifásico de 2CV e mangote de 5m de comprimentor.  Custo horário improdutivo.(desonerado)</t>
  </si>
  <si>
    <t>EQ 34 Equipamentos para Poços, Drenagem, Sucção e Recalque d'Água</t>
  </si>
  <si>
    <t>EQ 34.05 Equipamentos para Poços Profundos</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</si>
  <si>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produtivo.(desonerado)</t>
  </si>
  <si>
    <t xml:space="preserve">   782,05</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</si>
  <si>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funcionando).(desonerado)</t>
  </si>
  <si>
    <t xml:space="preserve">   495,69</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</si>
  <si>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desligado).(desonerado)</t>
  </si>
  <si>
    <t xml:space="preserve">   447,81</t>
  </si>
  <si>
    <t>EQ 34.10 Equipamentos para Drenagem</t>
  </si>
  <si>
    <t>Bomba Hidráulica Submersível, monofásica, com motor elétrico com potência de 1CV - 220V/380V, marca ABS modelo UNI 500 ou similar, exclusive acessórios.  Fornecimento e colocação.(desonerado)</t>
  </si>
  <si>
    <t xml:space="preserve">  5119,64</t>
  </si>
  <si>
    <t>Bomba Hidráulica Submersível, trifásica, com motor elétrico com potência de 2CV - 220V/380V, marca ABS modelo UNI 600T ou similar, exclusive acessórios.  Fornecimento e colocação.(desonerado)</t>
  </si>
  <si>
    <t xml:space="preserve">  7089,64</t>
  </si>
  <si>
    <t>Bomba Hidráulica Submersível, trifásica, com motor elétrico com potência de 3,5CV - 220V/380V, modelo AFP-100 ou similar, exclusive acessórios.  Fornecimento e colocação.(desonerado)</t>
  </si>
  <si>
    <t xml:space="preserve">  7518,83</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</si>
  <si>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produtivo.(desonerado)</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</si>
  <si>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improdutivo.(desonerado)</t>
  </si>
  <si>
    <t>Bomba Hidráulica Submersível, trifásica, com motor elétrico com potência de 8CV - 220V/380V, modelo JUMBO S1ND ou similar, exclusive acessórios.  Fornecimento e instalação hidráulica e elétrica.(desonerado)</t>
  </si>
  <si>
    <t xml:space="preserve"> 22729,64</t>
  </si>
  <si>
    <t>Bomba hidráulica submersível, trifásica, motor elétrico com potência de 3,8CV, 220/380V, para tubulação de 3", modelo Jumbo 24ND da ABS ou similar.  Fornecimento.(desonerado)</t>
  </si>
  <si>
    <t>Bomba hidráulica submersível, trifásica, motor elétrico com potência de 2CV, 220/380V, para tubulação de 2", modelo Jumbo 14D da ABS ou similar.  Fornecimento.(desonerado)</t>
  </si>
  <si>
    <t>Bomba hidráulica submersível, trifásica, motor elétrico com potência de 1,5CV, 220/380V, para tubulação de 2", modelo Jumbo 12D da ABS ou similar.  Fornecimento.(desonerado)</t>
  </si>
  <si>
    <t>Bomba hidráulica submersível, trifásica, motor elétrico com potência de 15CV, 220/380V, para tubulação de 6", modelo Jumbo 84LD da ABS ou similar.  Fornecimento.(desonerado)</t>
  </si>
  <si>
    <t>EQ 34.10.0263 (/)</t>
  </si>
  <si>
    <t>Bomba hidráulica submersível, trifásica, motor elétrico com potência de 15CV, 220/380V, para tubulação de 6", modelo Jumbo 84LD da ABS ou similar. Custo horário improdutivo. (Desonerado)</t>
  </si>
  <si>
    <t>EQ 34.10.0264 (/)</t>
  </si>
  <si>
    <t>Bomba hidráulica submersível, trifásica, motor elétrico com potência de 15CV, 220/380V, para tubulação de 6", modelo Jumbo 84LD da ABS ou similar. Custo horário produtivo. (Desonerado)</t>
  </si>
  <si>
    <t>Bomba hidráulica submersível, trifásica, motor elétrico com potência de 15CV, 220/380V, para tubulação de 4", modelo Jumbo 84ND da ABS ou similar.  Fornecimento.(desonerado)</t>
  </si>
  <si>
    <t>Bomba hidráulica submersível, trifásica, motor elétrico com potência de 9CV, 220/380V, para tubulação de 4", modelo Jumbo 54HD da ABS ou similar.  Fornecimento.(desonerado)</t>
  </si>
  <si>
    <t>Bomba hidráulica submersível, trifásica, motor elétrico com potência de 6CV, 220/380V, para tubulação de 3", modelo Jumbo 30MD da ABS ou similar.  Fornecimento.(desonerado)</t>
  </si>
  <si>
    <t>Bomba hidráulica submersível, trifásica, motor elétrico com potência de 6CV, 220/380V, para tubulação de 2", modelo Jumbo 30HD da ABS ou similar.  Fornecimento.(desonerado)</t>
  </si>
  <si>
    <t>Bomba hidráulica centrífuga submersa, com motor elétrico de 10CV, exclusive acessórios.   Fornecimento e instalação hidráulica e elétrica.(desonerado)</t>
  </si>
  <si>
    <t xml:space="preserve">  7371,07</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</si>
  <si>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Fornecimento.(desonerado)</t>
  </si>
  <si>
    <t>Bomba submersível para esgoto sanitário, curva 483, 7,5KW-1745RPM, 220/380 ou 440V,  trifásico, descarga de 100m, modelo CP 3127, tipo Flygt ou similar.  Fornecimento, instalação hidráulica e elétrica.(desonerado)</t>
  </si>
  <si>
    <t xml:space="preserve"> 71475,95</t>
  </si>
  <si>
    <t>Bomba Hidráulica Centrífuga Submersível, de 30CV, saída de 4" ou 6", modelo Jumbo 201, fabricação ABS ou similar.  Fornecimento.(desonerado)</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</si>
  <si>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produtivo.(desonerado)</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</si>
  <si>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improdutivo.(desonerado)</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</si>
  <si>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produtivo.(desonerado)</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</si>
  <si>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improdutivo.(desonerado)</t>
  </si>
  <si>
    <t>Moto Bomba Susuki ou similar, com bomba centrífuga auto-escorvante de rotor aberto, bocais de sucção de 3 , motor a gasolina de 5,3HP, inclusive mangueiras de sucção e recalque, sem operador.  Fornecimento.(desonerado)</t>
  </si>
  <si>
    <t>Recuperação de bomba hidráulica, centrífuga, trifásica, com motor elétrico de 3/4CV - 220V/380V, compreendendo a troca de selo, gaxetas, buchas, mancal, rolamentos e a pintura externa.(desonerado)</t>
  </si>
  <si>
    <t>Recuperação de bomba hidráulica, centrífuga submersível, monofásica, com motor elétrico de 1CV - 220V/380V, tipo ABS ou similar, compreendendo a troca de selo, gaxetas, buchas, mancal, rolamentos e a pintura externa.(desonerado)</t>
  </si>
  <si>
    <t>Recuperação de bomba hidráulica centrífuga, trifásica, motor elétrico de 1CV, modelo 250RS, Dancor ou similar, compreendendo a troca de selo, gaxetas, buchas, mancal, rolamentos e pintura externa.(desonerado)</t>
  </si>
  <si>
    <t>Recuperação de bomba hidráulica centrífuga, com motor elétrico, potência de 2CV, 220V, compreendendo a troca de selo, gaxetas, buchas, mancal, rolamentos e a pintura externa.(desonerado)</t>
  </si>
  <si>
    <t>Recuperação de bomba hidráulica, submersível, trifásica, com motor elétrico de 2CV - 220V/380V, tipo ABS ou similar, compreendendo a troca de selo, gaxetas, buchas, mancal, rolamentos e a pintura externa.(desonerado)</t>
  </si>
  <si>
    <t>Recuperação de bomba hidráulica, centrifuga submersível, tipo "sapo", trifásica, com motor elétrico de 2CV - 220V, compreendendo a troca de selo, gaxetas, buchas, mancal, rolamentos e a pintura externa.(desonerado)</t>
  </si>
  <si>
    <t>Recuperação de bomba hidráulica, vazão de 42m3/h, centrífuga submersível, refrigerada a água, trifásica com motor elétrico de 2,4CV - 220V/380V, compreendendo a troca de selo, gaxetas, buchas, mancal, rolamentos e a pintura externa.(desonerado)</t>
  </si>
  <si>
    <t>Recuperação de bomba hidráulica, centrífuga submersível, trifásica com motor elétrico de 3,5CV - 220V/380V, compreendendo a troca de selo, gaxetas, buchas, mancal, rolamentos e a pintura externa, tipo AFP-100 ou similar.(desonerado)</t>
  </si>
  <si>
    <t>Recuperação de bomba hidráulica centrífuga, submersível, trifásica, motor elétrico de 3,8CV modelo Jumbo 24ND, ABS ou similar, compreendendo a troca de selo, gaxetas, buchas, mancal, rolamentos e pintura externa.(desonerado)</t>
  </si>
  <si>
    <t>Recuperação de bomba hidráulica centrífuga, trifásica, motor elétrico de 5CV, série CAM,  modelo 618TJM, Dancor ou similar, compreendendo a troca de selo, gaxetas, buchas, mancal, rolamentos e pintura externa.(desonerado)</t>
  </si>
  <si>
    <t>Recuperação de bomba hidráulica, centrífuga submersível, trifásica com motor elétrico de 8CV - 220V/380V, tipo JUMBO S1ND ou similar, compreendendo a troca de selo, gaxetas, buchas, mancal, rolamentos e a pintura externa.(desonerado)</t>
  </si>
  <si>
    <t>Recuperação de bomba hidráulica centrífuga, submersível, trifásica, motor elétrico de 9CV modelo Jumbo 54HD, ABS ou similar, compreendendo a troca de selo, gaxetas, buchas, mancal, rolamentos e pintura externa.(desonerado)</t>
  </si>
  <si>
    <t>Recuperação de bomba hidráulica, centrífuga submersível, trifásica com motor elétrico de 4,2CV - 220V/380V, tipo SPV 30/2 ou similar, compreendendo a troca de selo, gaxetas, buchas, mancal, rolamentos e a pintura externa.(desonerado)</t>
  </si>
  <si>
    <t>Recuperação de bomba hidráulica, centrífuga submersível, trifásica com motor elétrico de 6,3CV - 220V/380V, compreendendo a troca de selo, gaxetas, buchas, mancal, rolamentos e a pintura externa, tipo SPV 40/C ou similar.(desonerado)</t>
  </si>
  <si>
    <t>Recuperação de Bomba Hidráulica Centrífuga Submersível, de 30CV, saída de 4" ou 6", modelo Jumbo 201, fabricação ABS ou similar.(desonerado)</t>
  </si>
  <si>
    <t>EQ 34.15 Eletrobombas</t>
  </si>
  <si>
    <t>Bomba Hidráulica Centrífuga trifásica, com motor elétrico de 3/4CV - 220V/380V, marca Worthington modelo D-520 ou similar, exclusive acessórios.  Fornecimento e colocação.(desonerado)</t>
  </si>
  <si>
    <t xml:space="preserve">  1597,64</t>
  </si>
  <si>
    <t>Bomba Hidráulica Centrífuga, com motor elétrico, potência de 1CV, sucção de 1", elevação de 1", vazão de 5m3/h, altura manométrica máxima de 35MCA, trifásica, modelo 250RS da Dancor ou similar, exclusive acessórios.  Fornecimento e colocação.(desonerado)</t>
  </si>
  <si>
    <t xml:space="preserve">  2093,06</t>
  </si>
  <si>
    <t>Bomba Hidráulica centrífuga, trifásica, motor elétrico 220/380V, com potência de 5CV, com sucção de 2" e elevação de 1 1/2", série CAM, modelo 618TJM, Dancor ou similar.  Fornecimento.(desonerado)</t>
  </si>
  <si>
    <t>Bomba Hidráulica Centrífuga, com motor elétrico, potência de 2CV; exclusive acessórios.   Fornecimento e colocação.(desonerado)</t>
  </si>
  <si>
    <t xml:space="preserve">  2236,76</t>
  </si>
  <si>
    <t>Bomba hidráulica centrífuga, trifásica, motor elétrico de 3CV, tipo Mark Peerless DB7-C ou similar, exclusive acessórios.  Fornecimento e colocação.(desonerado)</t>
  </si>
  <si>
    <t xml:space="preserve">  2136,64</t>
  </si>
  <si>
    <t>Bomba hidráulica centrífuga, trifásica, motor elétrico de 7,5CV, modelo DS9, WEG ou similar, exclusive acessórios.  Fornecimento e colocação.(desonerado)</t>
  </si>
  <si>
    <t xml:space="preserve">  7691,89</t>
  </si>
  <si>
    <t>Bomba Hidráulica Centrífuga, com motor elétrico, potência de 10CV; exclusive acessórios.   Fornecimento e colocação.(desonerado)</t>
  </si>
  <si>
    <t xml:space="preserve">  7432,43</t>
  </si>
  <si>
    <t>Bomba Hidráulica Centrífuga trifásica, com motor elétrico de 15CV - 220V/380V, marca Worthington modelo D-1020 ou similar, exclusive acessórios.  Fornecimento e colocação.(desonerado)</t>
  </si>
  <si>
    <t xml:space="preserve">  8652,15</t>
  </si>
  <si>
    <t>Bomba Hidráulica Centrífuga, trifásica, com motor elétrico com potência de 25CV - 220V/380V, sucção de 2", elevação de 1 1/2", vazão de 40m3/h, altura de recalque de 90m, marca Alleri ou similar, exclusive acessórios.  Fornecimento e colocação.(desonerado)</t>
  </si>
  <si>
    <t xml:space="preserve"> 17125,73</t>
  </si>
  <si>
    <t>Bomba de eixo vertical, 1HP, 380V, diâmetro de 2" do tubo de elevação, AMT=5m, vazão de 26m3/h, modelo 1063 da Dancor, ou similar.  Fornecimento e colocação.(desonerado)</t>
  </si>
  <si>
    <t xml:space="preserve">  6181,30</t>
  </si>
  <si>
    <t>Recuperação de bomba hidráulica, centrífuga, trifásica, com motor elétrico de 0,5CV, vazão de 9m3/h, compreendendo a troca de selo, gaxetas, buchas, mancal, rolamentos e a pintura externa, tipo Mark Peerless XD2-003 ou similar.(desonerado)</t>
  </si>
  <si>
    <t>Recuperação de bomba hidráulica, centrífuga, trifásica, com motor elétrico de 3CV, tipo Mark Peerless DBC 710 ou similar, compreendendo a troca de selo, gaxetas, buchas, mancal, rolamentos e a pintura externa.(desonerado)</t>
  </si>
  <si>
    <t>Recuperação de bomba hidráulica, centrífuga, trifásica, com motor elétrico de 7,5CV - 220/380V, tipo Mark Peerless DS9-009 ou similar, compreendendo a troca de selo, gaxetas, buchas, mancal, rolamentos e a pintura externa.(desonerado)</t>
  </si>
  <si>
    <t>Recuperação de bomba hidráulica, centrífuga, trifásica, com motor elétrico de 10CV - 220/380V, compreendendo a troca de selo, gaxetas, buchas, mancal, rolamentos e a pintura externa.(desonerado)</t>
  </si>
  <si>
    <t>Recuperação de bomba hidráulica, centrífuga, trifásica, com motor elétrico de 15CV - 220/380V, tipo Worthington D-1020 ou similar, compreendendo a troca de selo, gaxetas, buchas, mancal, rolamentos e a pintura externa.(desonerado)</t>
  </si>
  <si>
    <t>Recuperação de bomba hidráulica, centrífuga, trifásica, com motor elétrico de 25CV - 220/380V, sucção com diâmetro de 2", recalque com diâmetro de 1 1/2", compreendendo a troca de selo, gaxetas, buchas, mancal, rolamentos e a pintura externa, tipo Alleri ou similar.(desonerado)</t>
  </si>
  <si>
    <t>EQ 39 Equipamento para Desobstrução e Dragagem</t>
  </si>
  <si>
    <t>EQ 39.05 Equipamento para Desobstrução e Dragagem</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</si>
  <si>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corrido.(desonerado)</t>
  </si>
  <si>
    <t xml:space="preserve">   337,44</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</si>
  <si>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corrido.(desonerado)</t>
  </si>
  <si>
    <t xml:space="preserve">   399,64</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</si>
  <si>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corrido.(desonerado)</t>
  </si>
  <si>
    <t xml:space="preserve">   239,48</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</si>
  <si>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produtivo.(desonerado)</t>
  </si>
  <si>
    <t>Equipamento para desobstrução de galerias (Bucket - Machine), sem operador, com material de operação, com as seguintes especificações mínimas: motor diesel de 12CV, avanço mecânico, jogo completo de acessórios e rebocável.  Custo horário improdutivo (motor funcionando).(desonerado)</t>
  </si>
  <si>
    <t>Equipamento para desobstrução de galerias (Bucket - Machine), sem operador, com as seguintes especificações mínimas: motor diesel de 12CV, avanço mecânico, jogo completo de acessórios e rebocável.  Custo horário improdutivo (motor desligado).(desonerado)</t>
  </si>
  <si>
    <t>Escavadeira sobre esteiras, com Clam - Shell, capacidade de 0,78m3, com operador, com material de operação e material de manutenção.  Custo horário corrido.(desonerado)</t>
  </si>
  <si>
    <t>Escavadeira sobre esteiras, com Drag - Line, capacidade de 0,78m3, com operador, com material de operação e material de manutenção.  Custo horário corrido.(desonerado)</t>
  </si>
  <si>
    <t>EQ 44 Equipamento de Ar Comprimido, Geradores e Máquinas de Soldar</t>
  </si>
  <si>
    <t>EQ 44.05 Equipamento de Ar Comprimido</t>
  </si>
  <si>
    <t>Broca de metal duro para perfuratriz pneumática, com comprimento de 0,80m, série 12 (800x40)mm, haste de 7/8".  Custo horário produtivo.(desonerado)</t>
  </si>
  <si>
    <t>Broca de metal duro para perfuratriz pneumática, com comprimento de 1,60m, série 12 (1600x39)mm, haste de 7/8".  Custo horário produtivo.(desonerado)</t>
  </si>
  <si>
    <t>Broca de metal duro para perfuratriz pneumática, com comprimento de 2,40m, série 12 (2400x38)mm, haste de 7/8".  Custo horário produtivo.(desonerado)</t>
  </si>
  <si>
    <t>Mangueira para compressor de ar, duas lonas, diâmetro de 3/4".  Custo horário corrido por decâmetro.(desonerado)</t>
  </si>
  <si>
    <t>Compressor de ar, portátil e rebocável, sem operador, com material de operação e material de manutenção, com as seguintes especificações mínimas: motor diesel de 40CV, pressão de trabalho de 102PSI, descarga livre de 170PCM.  Custo horário produtivo.(desonerado)</t>
  </si>
  <si>
    <t>Compressor de ar, portátil e rebocável, sem operador, com material de operação, com as seguintes especificações mínimas: motor diesel de 40CV, pressão de trabalho de 102PSI, descarga livre de 170PCM.  Custo horário improdutivo (motor funcionando).(desonerado)</t>
  </si>
  <si>
    <t>Compressor de ar, portátil e rebocável, sem operador, com as seguintes especificações mínimas: motor diesel de 40CV, pressão de trabalho de 102PSI, descarga livre de 170PCM.  Custo horário improdutivo (motor desligado).(desonerado)</t>
  </si>
  <si>
    <t>Compressor de ar, portátil e rebocável, sem operador, com material de operação e material de manutenção, com as seguintes especificações mínimas: motor diesel de 77CV, pressão de trabalho de 102PSI, descarga livre de 250PCM.  Custo horário produtivo.(desonerado)</t>
  </si>
  <si>
    <t>Compressor de ar, portátil e rebocável, sem operador, com material de operação, com as seguintes especificações mínimas: motor diesel de 77CV, pressão de trabalho de 102PSI, descarga livre de 250PCM.  Custo horário improdutivo (motor funcionando).(desonerado)</t>
  </si>
  <si>
    <t>Compressor de ar, portátil e rebocável, sem operador, com as seguintes especificações mínimas: motor diesel de 77CV, pressão de trabalho de 102PSI, descarga livre de 250PCM.  Custo horário improdutivo (motor desligado).(desonerado)</t>
  </si>
  <si>
    <t>Compressor de ar, portátil e rebocável, sem operador, com material de operação e material de manutenção, com as seguintes especificações mínimas: motor diesel de 77CV, pressão de trabalho de 102PSI, descarga livre de 335PCM.  Custo horário produtivo.(desonerado)</t>
  </si>
  <si>
    <t>Compressor de ar, estacionário, sem operador, com material de operação e material de manutenção, com as seguintes especificações mínimas: motor diesel de 125HP, pressão de trabalho de 100PSI, descarga livre de 631PCM.  Custo horário produtivo.(desonerado)</t>
  </si>
  <si>
    <t>Compressor de ar, estacionário, sem operador, com material de operação, com as seguintes especificações mínimas: motor diesel de 125HP, pressão de trabalho de 100PSI, descarga livre de 631PCM.  Custo horário improdutivo (motor funcionando).(desonerado)</t>
  </si>
  <si>
    <t>Rompedor Pneumático, peso de 32,6Kg, com material de manutenção, exclusive o operador, ponteiro e mangueira, com as seguintes especificações mínimas: consumo de ar de 38,8l/s, freqüência de impactos 1110 impactos/min.  Custo horário produtivo.(desonerado)</t>
  </si>
  <si>
    <t>Rompedor Pneumático, peso de 32,6Kg, exclusive o operador, ponteiro e mangueira, com as seguintes especificações mínimas: consumo de ar de 38,8l/s, freqüência de impactos 1110 impactos/min.  Custo horário improdutivo (motor desligado).(desonerado)</t>
  </si>
  <si>
    <t>EQ 44.10 Geradores</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</si>
  <si>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produtivo.(desonerado)</t>
  </si>
  <si>
    <t>Grupo gerador transportável, com potência de 2500W, sem operador, com as seguintes especificações mínimas: motor a gasolina de 5,5CV, 110V / 240V de corrente alternada ou 12V / 8,3A de corrente contínua.  Custo horário improdutivo.(desonerado)</t>
  </si>
  <si>
    <t>Grupo gerador transportável sobre rodas, com potência de 80/84Kva, sem operador, com material de operação e material de manutenção, com as seguintes especificações mínimas: motor diesel de 85CV a 1800RPM e partida automática.  Custo horário produtivo.(desonerado)</t>
  </si>
  <si>
    <t>Grupo gerador transportável sobre rodas, com potência de 80/84Kva, sem operador, com material de operação, com as seguintes especificações mínimas: motor diesel de 85CV a 1800RPM e partida automática.  Custo horário improdutivo (motor funcionando).(desonerado)</t>
  </si>
  <si>
    <t>Grupo gerador transportável sobre rodas, com potência de 80/84Kva, sem operador, com as seguintes especificações mínimas: motor diesel de 85CV a 1800RPM e partida automática.  Custo horário improdutivo (motor desligado).(desonerado)</t>
  </si>
  <si>
    <t>Grupo gerador estacionário, com potência de 139/150Kva, sem operador, com material de operação e material de manutenção, com as seguintes especificações mínimas: motor diesel de 180CV a 1800RPM e partida automática.  Custo horário produtivo.(desonerado)</t>
  </si>
  <si>
    <t>Grupo gerador estacionário, com potência de 139/150Kva, sem operador, com as seguintes especificações mínimas: motor diesel de 180CV a 1800RPM e partida automática.  Custo horário improdutivo.(desonerado)</t>
  </si>
  <si>
    <t>EQ 44.15 Máquinas de Soldar</t>
  </si>
  <si>
    <t>Retificador de solda, elétrico, de 430A.  Custo horário corrido.(desonerado)</t>
  </si>
  <si>
    <t>EQ 49 Equipamentos para Sinalização de Tráfego</t>
  </si>
  <si>
    <t>EQ 49.05 Equipamentos para Sinalização Gráfica Horizontal</t>
  </si>
  <si>
    <t>Máquina demarcadora de faixas, a frio, sem operador.  Custo horário produtivo.(desonerado)</t>
  </si>
  <si>
    <t xml:space="preserve">   138,99</t>
  </si>
  <si>
    <t>Máquina demarcadora de faixas, com fusor aplicador e fusor derretedor, sem operador.  Custo horário produtivo.(desonerado)</t>
  </si>
  <si>
    <t xml:space="preserve">   392,32</t>
  </si>
  <si>
    <t>Máquina demarcadora de faixas, montada sobre caminhão, com fusor aplicador de massa termoplástica por extrusão, sem operador.  Custo horáriol produtivo.(desonerado)</t>
  </si>
  <si>
    <t>EQ 59 Equipamentos Auxiliares Diversos</t>
  </si>
  <si>
    <t>EQ 59.05 Talha Guincho</t>
  </si>
  <si>
    <t>Talha Guincho manual de 10Kg, sem operador, com as seguintes especificações mínimas: capacidade de içamento de 1500Kg e de tração de 1800Kg, cabo de aço com curso ilimitado, alavanca, gancho e carretel.  Custo horário corrido.(desonerado)</t>
  </si>
  <si>
    <t>EQ 59.10 Serra Circular</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</si>
  <si>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produtivo.(desonerado)</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</si>
  <si>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funcionando).(desonerado)</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</si>
  <si>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desligado).(desonerado)</t>
  </si>
  <si>
    <t>Serra de alta potência (moto serra), sem operador, com as seguintes especificações mínimas: motor a gasolina com potência de 43Kw, sabre de 63cm.  Custo horário produtivo.(desonerado)</t>
  </si>
  <si>
    <t>Serra de alta potência (moto serra), sem operador, com as seguintes especificações mínimas: motor a gasolina com potência de 43Kw, sabre de 63cm.  Custo horário improdutivo.(desonerado)</t>
  </si>
  <si>
    <t>EQ 59.99 Diversos</t>
  </si>
  <si>
    <t>Corrente galvanizada com diâmetro do arame de 3/16", inclusive acessórios, destinada à sustentação de bombas submersíveis até 60Kg.  Fornecimento.(desonerado)</t>
  </si>
  <si>
    <t>Equipamento com circuito fechado de televisão, para inspeção em galerias de águas pluviais e de esgoto sanitário, com caminhoneta para 09 passageiros com motorista, material de operação e material de manutenção, sem operador.  Custo horário produtivo.(desonerado)</t>
  </si>
  <si>
    <t xml:space="preserve">   134,45</t>
  </si>
  <si>
    <t>Roçadeira costal motorizada, sem operador, com as seguintes especificações mínimas: motor a gasolina de dois tempos, potência de 1,7Kw.  Custo horário produtivo.(desonerado)</t>
  </si>
  <si>
    <t>Roçadeira costal motorizada, sem operador, com as seguintes especificações mínimas: motor a gasolina de dois tempos, potência de 1,7Kw.  Custo horário improdutivo (motor desligado).(desonerado)</t>
  </si>
  <si>
    <t>Estação total eletrônica TOPCON, GTS236W ou similar, com bateria, tripé, prisma, acessórios e software de coleta de dados.(desonerado)</t>
  </si>
  <si>
    <t>Receptor GPS TOPCON, Hiper L1 + L2 ou similar, coletor de dados, tripé, acessórios e licença software.(desonerado)</t>
  </si>
  <si>
    <t>Teodolito eletrônico, com tripé, bateria, recarregador e demais acessórios, sem equipe de topografia.  Custo horário produtivo.(desonerado)</t>
  </si>
  <si>
    <t>ES 04 Esquadrias de Ferro</t>
  </si>
  <si>
    <t>ES 04.05 Portas</t>
  </si>
  <si>
    <t>Porta de enrolar em chapa raiada nº 24, completa, com guias eixos e molas, com fechadura no centro e cadeado de piso, inclusive este.  Fornecimento e instalação.(desonerado)</t>
  </si>
  <si>
    <t>Porta de ferro em barra chata de 1 1/4" medindo: (0,40x0,90)m.  Fornecimento e instalação.(desonerado)</t>
  </si>
  <si>
    <t xml:space="preserve">   136,90</t>
  </si>
  <si>
    <t>Porta de ferro em barras horizontais de (1 1/4"x1/4"), a cada 10cm, contorno do mesmo material, revestida com chapa de ferro galvanizado nº 16, guarnição em cantoneira de (1 1/2"x1/8"), com fecho para cadeado de 30mm, exclusive este.  Fornecimento e instalação.(desonerado)</t>
  </si>
  <si>
    <t>Porta de ferro, com largura 1m, em barra de (1 1/4"x5/16"), cantoneira (1 1/2"x1/8"), 3 dobradiças (4"x3"), referência 1244G e (3"x2 1/2"), Pagé ou similar.  Fornecimento e instalação.(desonerado)</t>
  </si>
  <si>
    <t xml:space="preserve">  1264,81</t>
  </si>
  <si>
    <t>Porta tipo grade de ferro com 2 folhas de abrir, grade de (10x10)cm, confeccionada em barra de (1/2"x1/4"), tubular de (70x30)cm, com pintura eletrostática na cor azul, altura de 2,14m e largura de 2,40m.  Fornecimento e instalação.(desonerado)</t>
  </si>
  <si>
    <t>Porta tipo grade de ferro com 2 folhas de abrir, grade de (10x10)cm, confeccionada em barra de (1/2"x1/4"), tubular de (70x30)cm, vidro plano  transparente de 5mm e pintura eletrostática na cor azul, altura de 2,14m e largura de 2,40m.  Fornecimento e instalação.(desonerado)</t>
  </si>
  <si>
    <t>Portinhola para alçapão, cisterna ou caixa d'água elevada em chapa de ferro galvanizada nº 16, medindo: (0,80x0,80)m, com guarnição e alça para fechamento a cadeado, exclusive este.  Fornecimento e instalação.(desonerado)</t>
  </si>
  <si>
    <t>ES 04.10 Portas Corta-Fogo</t>
  </si>
  <si>
    <t>Porta corta-fogo de (90x210)cm com 4,5cm de espessura, revestida de chapa de aço, tendo marcos do mesmo material e 3 pares de dobradiças com mola, fabricação Brasmet ou similar.  Fornecimento e instalação.(desonerado)</t>
  </si>
  <si>
    <t xml:space="preserve">  1293,80</t>
  </si>
  <si>
    <t>ES 04.15 Portões</t>
  </si>
  <si>
    <t>Portão de chapa de ferro galvanizado, com espessura de 0,5mm, com altura entre 2m e 3m e área total de 6m2 a 9m2, exclusive fechadura.(desonerado)</t>
  </si>
  <si>
    <t xml:space="preserve">  1079,70</t>
  </si>
  <si>
    <t>Portão de chapa de ferro galvanizado de nº 16, com 2,5 a 3m de altura e área total de 6 a 9m2, em 2 folhas, sobre estrutura de marcos perfilados, com 5 pares de dobradiça extra fortes em cada folha, exclusive fechadura.  Fornecimento.(desonerado)</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</si>
  <si>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instalação.(desonerado)</t>
  </si>
  <si>
    <t xml:space="preserve">   808,48</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</si>
  <si>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Fornecimento.(desonerado)</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</si>
  <si>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instalação.(desonerado)</t>
  </si>
  <si>
    <t xml:space="preserve">  6579,77</t>
  </si>
  <si>
    <t>Portão de ferro, em 2 folhas, medindo: (2,10x1,60)m cada uma, em barras verticais em aço redondo de 1/2", espaçados de 15cm, contorno em barra chata de (2"x5/8"), inclusive ferragens e pintura.  Fornecimento e instalação.(desonerado)</t>
  </si>
  <si>
    <t xml:space="preserve">  2762,04</t>
  </si>
  <si>
    <t>Portão de ferro, em 2 folhas, medindo: (2,27x2,20)m, barras verticais, em aço com diâmetro de 3/4", espaçamento entre eixos de 0,12m, contorno em barras de aço com diâmetro de (2"x1/2"), inclusive ferragens.  Fornecimento e instalação, inclusive pintura.(desonerado)</t>
  </si>
  <si>
    <t xml:space="preserve">  2198,16</t>
  </si>
  <si>
    <t>Portão de ferro, medindo: (2x2,90)m, sendo 1m fixo e 1m móvel, em barras verticais de ferro com diâmetro de 3/4", com espaçamento entre eixos de 0,12m, contorno em barras de (2"x1/2"), inclusive ferragens.  Fornecimento e instalação, inclusive pintura.(desonerado)</t>
  </si>
  <si>
    <t xml:space="preserve">  5831,21</t>
  </si>
  <si>
    <t>Portão de ferro, em 2 folhas, medindo: (2,27x3,00)m, barras verticais em aço com diâmetro de 3/4", espaçamento entre eixos de 0,12m, contorno em barra chata de aço de (2"x12"), inclusive ferragens.  Fornecimento e instalação, inclusive pintura.(desonerado)</t>
  </si>
  <si>
    <t xml:space="preserve">  2574,77</t>
  </si>
  <si>
    <t>Portão em 2 folhas, medindo: (3,00x1,20)m, constituindo-se de 2 quadros com 2 travamentos horizontais em tubo de ferro galvanizado de 4", fixados em montantes do mesmo material, conforme projeto RIOZOO.  Fornecimento e instalação.(desonerado)</t>
  </si>
  <si>
    <t xml:space="preserve">  3811,52</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</si>
  <si>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instalação.(desonerado)</t>
  </si>
  <si>
    <t xml:space="preserve">   854,16</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</si>
  <si>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instalação.(desonerado)</t>
  </si>
  <si>
    <t xml:space="preserve"> 10164,03</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</si>
  <si>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instalação.(desonerado)</t>
  </si>
  <si>
    <t xml:space="preserve">  7396,65</t>
  </si>
  <si>
    <t>Portão de ferro, confeccionado em barra redonda ou perfil de 5/8", pintada com 1 demão de zarcão verde, inclusive fechadura e cadeado.  Fornecimento e instalação.(desonerado)</t>
  </si>
  <si>
    <t>ES 04.20 Janelas</t>
  </si>
  <si>
    <t>Basculante de ferro em caixilho de cantoneira de 3/4", básculas de cantoneira de 5/8",  alavanca com punho cromado.  Fornecimento e instalação.(desonerado)</t>
  </si>
  <si>
    <t>Janela basculante em ferro, medindo (100x100)cm, fixação de vidros, exclusive estes, mediante massa.  Fornecimento e instalação.(desonerado)</t>
  </si>
  <si>
    <t xml:space="preserve">  1257,77</t>
  </si>
  <si>
    <t>Janela basculante em ferro, medindo (150x150)cm, fixação de vidros, exclusive estes, mediante massa.  Fornecimento e instalação.(desonerado)</t>
  </si>
  <si>
    <t xml:space="preserve">  2810,59</t>
  </si>
  <si>
    <t>Janela basculante em ferro, medindo (150x200)cm, fixação de vidros, exclusive estes, mediante massa.  Fornecimento e instalação.(desonerado)</t>
  </si>
  <si>
    <t xml:space="preserve">  3750,04</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</si>
  <si>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instalação.(desonerado)</t>
  </si>
  <si>
    <t xml:space="preserve">   701,67</t>
  </si>
  <si>
    <t>ES 04.25 Grades e Cercas</t>
  </si>
  <si>
    <t>Cerca em tubo de ferro galvanizado de 4" em módulos de (3,00x1,20)m, constituindo-se cada módulo por 2 montantes de 1,20m de altura e 2 travamentos horizontais com 3m.(desonerado)</t>
  </si>
  <si>
    <t xml:space="preserve">  1206,55</t>
  </si>
  <si>
    <t>Grade de ferro formada por barras de ferros chatos verticais de (1 1/2"x3/8") e barras horizontais de (2"x3/8"), com montantes de (1 1/2"x1 1/2") a cada 2m.  Fornecimento e instalação.(desonerado)</t>
  </si>
  <si>
    <t xml:space="preserve">   778,62</t>
  </si>
  <si>
    <t>Grade de ferro para proteção de janela ou aparelhos de ar condicionado, formado por barras quadradas de 3/8", chumbadas na alvenaria.  Fornecimento e instalação.(desonerado)</t>
  </si>
  <si>
    <t>Grade pantográfica de ferro para janelas ou portas, em perfis de 3/4" com altura até 2,20m correndo sobre canaletas com fecho para instalação de cadeado, inclusive este.  Fornecimento e instalação.(desonerado)</t>
  </si>
  <si>
    <t xml:space="preserve">   911,84</t>
  </si>
  <si>
    <t>Gradil em aço redondo de 1/2", espaçados de 15cm, montantes em aço redondo de 2" e 2 barras chatas de (2"x5/8") horizontais, tendo 2,50m de largura e 1,60m de altura, conforme projeto FPJ, inclusive pintura.  Fornecimento e instalação.(desonerado)</t>
  </si>
  <si>
    <t xml:space="preserve">  1564,77</t>
  </si>
  <si>
    <t>Gradil em barras de aço com diâmetro de 3/4", formando módulos de 2m, com 1,80m de altura, conforme projeto FPJ.  Fornecimento e instalação.(desonerado)</t>
  </si>
  <si>
    <t xml:space="preserve">  2009,37</t>
  </si>
  <si>
    <t>Gradil em barras de aço de 3/4", espaçadas de 12cm, montantes em barra quadrada de 2" e 2 barras chatas de (2"x1/2") horizontais, tudo em 2m de largura e 1,35m de altura.  Fornecimento e instalação, inclusive pinrtura.(desonerado)</t>
  </si>
  <si>
    <t xml:space="preserve">  1570,28</t>
  </si>
  <si>
    <t>Haste em barra de aço de 3/4", para fixação de gradil em muro.  Soldada em gradil e chumbada no muro, inclusive pintura.(desonerado)</t>
  </si>
  <si>
    <t xml:space="preserve">   130,04</t>
  </si>
  <si>
    <t>Gradil de ferro, altura de 0,85m, com montantes a cada 1,30m em barras verticais quadradas de (1"x1"), fixadas em blocos de concreto de (0,20x0,20x0,20)m, soldadas em 2 barras horizontais, superior e inferior, de (1 1/2"x3/8").  Fornecimento e instalação, inclusive pintura.(desonerado)</t>
  </si>
  <si>
    <t xml:space="preserve">   517,70</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</si>
  <si>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instalação.(desonerado)</t>
  </si>
  <si>
    <t>Gradil de ferro, altura de 1,20m, em barras verticais quadradas de 5/8" e espaçadas de 12,50cm, soldadas em duas barras, superior e inferior de (1 1/2"x1/4"), montantes a cada 1,50m em barras de (1 1/2"x3/8").  Fornecimento e instalação, inclusive pintura.(desonerado)</t>
  </si>
  <si>
    <t xml:space="preserve">   594,33</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</si>
  <si>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instalação.(desonerado)</t>
  </si>
  <si>
    <t xml:space="preserve">  1429,69</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</si>
  <si>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instalação.(desonerado)</t>
  </si>
  <si>
    <t xml:space="preserve">   744,71</t>
  </si>
  <si>
    <t>Gradil de ferro em ferro confeccionado em barra redonda de 5/8", pintada com 1 demão de zarcão verde.  Fornecimento e instalação.(desonerado)</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</si>
  <si>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instalação.(desonerado)</t>
  </si>
  <si>
    <t xml:space="preserve">   490,59</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</si>
  <si>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instalação.(desonerado)</t>
  </si>
  <si>
    <t xml:space="preserve">  1061,29</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</si>
  <si>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instalação.(desonerado)</t>
  </si>
  <si>
    <t xml:space="preserve">  9286,87</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</si>
  <si>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instalação.(desonerado)</t>
  </si>
  <si>
    <t xml:space="preserve">  3133,87</t>
  </si>
  <si>
    <t>Gradil de ferro em módulo de 2,10m de comprimento com altura de 2,60m, barra redonda de 5/8", barra chata de (1 1/2"x1/4"), tubo de ferro galvanizado de 3", conforme projeto FPJ.  Fornecimento e instalação, inclusive pintura.(desonerado)</t>
  </si>
  <si>
    <t xml:space="preserve">  1520,62</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</si>
  <si>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instalação.(desonerado)</t>
  </si>
  <si>
    <t xml:space="preserve">  3385,71</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</si>
  <si>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transporte.(desonerado)</t>
  </si>
  <si>
    <t xml:space="preserve">  1334,81</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</si>
  <si>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instalação.(desonerado)</t>
  </si>
  <si>
    <t xml:space="preserve">   715,71</t>
  </si>
  <si>
    <t>Gradil eletrofundido tipo Orsometal ou similar, na malha (65x132)mm e barra portante (25x2)mm, fio 5, montantes (2120x76x8)mm, parafusos, pintura eletrostática nas cores verde ou cinza; inclusive montagem.(desonerado)</t>
  </si>
  <si>
    <t xml:space="preserve">   407,81</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</si>
  <si>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instalação.(desonerado)</t>
  </si>
  <si>
    <t xml:space="preserve">  1272,01</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</si>
  <si>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instalação.(desonerado)</t>
  </si>
  <si>
    <t xml:space="preserve">   179,04</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</si>
  <si>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instalação.(desonerado)</t>
  </si>
  <si>
    <t xml:space="preserve">  1968,36</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</si>
  <si>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instalação.(desonerado)</t>
  </si>
  <si>
    <t xml:space="preserve">   842,72</t>
  </si>
  <si>
    <t>Tela para proteção em arame galvanizado nº 12, soldada em cantoneira de ferro em "L" de  (1 1/2"x1 1/2"x3/16"), fixada em alvenaria.  Fornecimento e instalação.(desonerado)</t>
  </si>
  <si>
    <t xml:space="preserve">   355,93</t>
  </si>
  <si>
    <t>Recuperação de gradil, módulo de (1,00 x 2,60) m, considerando-se a substituição de partes de tubos de aço galvanizado de 1 1/2", verticais, barras chatas de aço de 2 1/4" x 3/16", horizontais, pontas em aço de 3/8", decapagem e pintura de todo módulo, pintura da mureta de concreto.(desonerado)</t>
  </si>
  <si>
    <t xml:space="preserve">  1076,27</t>
  </si>
  <si>
    <t>Recuperação de gradil, módulo de (2,40 x 2,20) m, considerando-se a substituição de partes das barras redondas de aço de 1 1/4", verticais inferiores, anueto, ponta de lança e pinha, decapagem e pintura do módulo.(desonerado)</t>
  </si>
  <si>
    <t xml:space="preserve">  2230,14</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</si>
  <si>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concreto.(desonerado)</t>
  </si>
  <si>
    <t xml:space="preserve">  2921,90</t>
  </si>
  <si>
    <t>ES 04.27 Chapas de Aço</t>
  </si>
  <si>
    <t>Chapa de aço SAE 1006/10-LF, perfurada, furos redondos de 1,80mm, longitudinalmente, distância entre furos de 2,55mm (de centro), nas dimensões de (2000x1000x1,00)mm.  Fornecimento.(desonerado)</t>
  </si>
  <si>
    <t>Chapa de aço SAE 1006/10-LF, perfurada, furos redondos, de 6,35mm longitudinalmente, distância entre furos de 9,00mm (de centro), nas dimensões de (2000x1000x1,50)mm.  Fornecimento.(desonerado)</t>
  </si>
  <si>
    <t>ES 04.30 Corrimões e Guarda-Corpos</t>
  </si>
  <si>
    <t>Corrimão de tubo de ferro galvanizado com diâmetro de 1 1/4", preso por chumbadores a cada metro.  Fornecimento e instalação.(desonerado)</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</si>
  <si>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instalação.(desonerado)</t>
  </si>
  <si>
    <t xml:space="preserve">   654,84</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</si>
  <si>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instalação.(desonerado)</t>
  </si>
  <si>
    <t xml:space="preserve">   882,92</t>
  </si>
  <si>
    <t>Guarda-corpo de ferro galvanizado, com módulo de 2,20m de comprimento, com dois tubos de 2" na horizontal, pilaretes de concreto com seção (20x20)cm e 1m de altura, incluindo todos os materiais e pintura a óleo.  Fornecimento e instalação.(desonerado)</t>
  </si>
  <si>
    <t xml:space="preserve">   368,67</t>
  </si>
  <si>
    <t>Guarda-corpo de ferro galvanizado, com módulo de 2,00m de comprimento, com um tubo de 3" e dois de 1 1/4" na horizontal, pilaretes de concreto com seção quadrada de 20cm e 1,05m de altura, incluindo todos os materiais e pintura a óleo dos tubos.  Fornecimento e instalação.(desonerado)</t>
  </si>
  <si>
    <t xml:space="preserve">   314,58</t>
  </si>
  <si>
    <t>Guarda-corpo de tubo de ferro galvanizado com dois montantes em tubo de 1", uma travessa superior em tubo de 2" e duas travessas inferiores em tubo de 1", em módulos de 2,20m de comprimento e 1m de altura, inclusive pintura a óleo.  Fornecimento e instalação.(desonerado)</t>
  </si>
  <si>
    <t xml:space="preserve">   374,09</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</si>
  <si>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colocação.(desonerado)</t>
  </si>
  <si>
    <t xml:space="preserve">   379,19</t>
  </si>
  <si>
    <t>Guarda-corpo de tubos de aço galvanizado soldados, formando módulos de 2,20m de comprimento e 1m de altura, com 3 montantes de 2" de diâmetro chumbados no concreto, travessa superior de 2" e travessa inferior e intermediária de 1".  Fornecimento e instalação.(desonerado)</t>
  </si>
  <si>
    <t xml:space="preserve">   410,31</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</si>
  <si>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instalação.(desonerado)</t>
  </si>
  <si>
    <t xml:space="preserve">  1765,66</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</si>
  <si>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instalação.(desonerado)</t>
  </si>
  <si>
    <t xml:space="preserve">  2325,15</t>
  </si>
  <si>
    <t>ES 04.35 Escadas</t>
  </si>
  <si>
    <t>Escada em ferro de 3/4", com 3m de altura, considerando 10 degraus espaçadas de 30cm.  Fornecimento e instalação.(desonerado)</t>
  </si>
  <si>
    <t xml:space="preserve">   820,94</t>
  </si>
  <si>
    <t>Escada de marinheiro, com largura de 0,40m, executada em barras de (1 1/2"x1/4"), sendo os degraus em ferro redondo de 5/8".  Espaçados de 0,30cm.  Fornecimento e instalação.(desonerado)</t>
  </si>
  <si>
    <t xml:space="preserve">   333,35</t>
  </si>
  <si>
    <t>ES 04.99 Diversos</t>
  </si>
  <si>
    <t>Barra de ferro vertical de 1 1/4" com 1,50m de altura, fixadas em 2 barras horizontais de (2 1/2"x5/8") (exclusive estas), inclusive 1 ponta de lança e 4 anuetos.  Fornecimento e instalação.(desonerado)</t>
  </si>
  <si>
    <t xml:space="preserve">   622,18</t>
  </si>
  <si>
    <t>Estrutura de fixação de quadros constituído por barra chata de ferro de (2"x3/8").  Fornecimento e instalação.(desonerado)</t>
  </si>
  <si>
    <t xml:space="preserve">    32,93</t>
  </si>
  <si>
    <t>Estrutura de sustentação para gaiolas, em módulo de 1,80m com 2 barras quadradas de 1" em paralelo, com 2 montantes em tubo de ferro galvanizado de 3", sendo 0,50m livre e 0,20m enterrado, conforme projeto RIOZOO.  Fornecimento e instalação.(desonerado)</t>
  </si>
  <si>
    <t xml:space="preserve">   511,63</t>
  </si>
  <si>
    <t>Estrutura de sustentação para gaiolas, em módulo de 1,80m com 2 barras quadradas de 1" em paralelo, com 2 montantes em tubo de ferro galvanizado de 3", sendo 3m livres e 0,50m enterrado, conforme projeto RIOZOO.  Fornecimento e instalação.(desonerado)</t>
  </si>
  <si>
    <t xml:space="preserve">  1341,71</t>
  </si>
  <si>
    <t>Gaiola de (1,50x1,50x2)m montada em estrutura de cantoneira de ferro por (1 1/2"x1 1/2"x3/16"), conforme projeto RIOZOO.  Fornecimento e instalação.(desonerado)</t>
  </si>
  <si>
    <t xml:space="preserve">   701,58</t>
  </si>
  <si>
    <t>Gaveta em chapa de aço de 1/2" nas dimensões de altura de 10cm, largura de 20cm e comprimento de 30cm, conforme projeto RIOZOO.  Fornecimento e instalação.(desonerado)</t>
  </si>
  <si>
    <t xml:space="preserve">   417,93</t>
  </si>
  <si>
    <t>Grelha de ferro, fixada pelo interior da edificação, confeccionada em barra de (1/2"x1/4"), malha de (5x5)cm, com pintura eletrostática, na cor azul, com altura de 0,70m e largura de 2,40m.  Fornecimento e instalação.(desonerado)</t>
  </si>
  <si>
    <t>Pinha de ferro fundido com 35cm de altura, fixada em montante de ferro (exclusive este).  Fornecimento e instalação.(desonerado)</t>
  </si>
  <si>
    <t xml:space="preserve">   294,23</t>
  </si>
  <si>
    <t>Ponta de lança de ferro fundido com 12cm de altura, fixada em barra redonda de 1 1/4" (exclusive esta).  Fornecimento e instalação.(desonerado)</t>
  </si>
  <si>
    <t xml:space="preserve">    55,46</t>
  </si>
  <si>
    <t>Quadro de (2,05x2,05)m montado em cantoneira de ferro de (1 1/2"x3/16") e tela losangular galvanizada de 1 1/2", fio 8, fixação em plano horizontal.  Fornecimento e instalação.(desonerado)</t>
  </si>
  <si>
    <t xml:space="preserve">  2041,49</t>
  </si>
  <si>
    <t>Quadro de (2,05x2,05)m montado em cantoneira de ferro de (1 1/2"x3/16"), e tela losangular galvanizada de 1 1/2" (37,5x37,5)mm, fio 12, fixação em plano horizontal.  Fornecimento e instalação.(desonerado)</t>
  </si>
  <si>
    <t xml:space="preserve">  1448,11</t>
  </si>
  <si>
    <t>Quadro de (2,05x2,05)m montado em cantoneira de ferro de (1 1/2"x3/16"), barra chata de (1 1/2"x1/4") e tela losangular galvanizada de 1" (25x25)mm, fio 12, fixação em plano vertical.  Fornecimento e instalação.(desonerado)</t>
  </si>
  <si>
    <t xml:space="preserve">  1336,79</t>
  </si>
  <si>
    <t>Suporte para aparelho de ar condicionado de 1 a 2HP, em cantoneira de ferro de (1/4"x1 1/8").  Fornecimento e instalação.(desonerado)</t>
  </si>
  <si>
    <t xml:space="preserve">   462,89</t>
  </si>
  <si>
    <t>Tela em chapa de metal expandido, malha losangular de (8"x3"), em chapa de 3/16".  Fornecimento e instalação.(desonerado)</t>
  </si>
  <si>
    <t xml:space="preserve">   305,09</t>
  </si>
  <si>
    <t>Tela para proteção de janela, varanda e vãos com malha de 5cm x 5cm e fio 2mm, fixada na alvenaria através de gancho galvanizado de 8cm.  Fornecimento e colocação.(desonerado)</t>
  </si>
  <si>
    <t xml:space="preserve">    45,97</t>
  </si>
  <si>
    <t>ES 09 Esquadrias de Madeira</t>
  </si>
  <si>
    <t>ES 09.05 Aduelas, Marcos e Alizares</t>
  </si>
  <si>
    <t>Aduela de madeira aparelhada de (13 x 3)cm, com rebaixo.  Fornecimento e instalação.(desonerado)</t>
  </si>
  <si>
    <t xml:space="preserve">    62,66</t>
  </si>
  <si>
    <t>Aduela de madeira aparelhada de (14 x 3)cm, com rebaixo.  Fornecimento e instalação.(desonerado)</t>
  </si>
  <si>
    <t xml:space="preserve">    76,16</t>
  </si>
  <si>
    <t>Alizar de madeira aparelhada, de (5 x 2)cm.  Fornecimento e instalação.(desonerado)</t>
  </si>
  <si>
    <t xml:space="preserve">    13,37</t>
  </si>
  <si>
    <t>Marco de madeira aparelhada de (7 x 3)cm.  Fornecimento e instalação.(desonerado)</t>
  </si>
  <si>
    <t xml:space="preserve">    48,85</t>
  </si>
  <si>
    <t>ES 09.10 Portas e Portinholas de Compensado</t>
  </si>
  <si>
    <t>Porta em madeira maciça aparelhada, folheada nas duas faces com 3cm de espessura.  Fornecimento e instalação, exclusive fornecimento de ferragens, aduelas e alizares.(desonerado)</t>
  </si>
  <si>
    <t xml:space="preserve">   331,02</t>
  </si>
  <si>
    <t>Porta compensada, de (60x210x3)cm, folheada nas duas faces.  Fornecimento e instalação exclusive fornecimento de ferragems, aduela e alizares.(desonerado)</t>
  </si>
  <si>
    <t xml:space="preserve">   354,03</t>
  </si>
  <si>
    <t>Porta compensada, de (70x210)cm, folheada nas 2 faces.  Fornecimento e instalação exclusive fornecimento de ferragens, aduela e alizares.(desonerado)</t>
  </si>
  <si>
    <t>Porta compensada, de (100x210)cm, folheada nas 2 faces.  Fornecimento e instalação, exclusive fornecimento de ferragens, aduela e alizares.(desonerado)</t>
  </si>
  <si>
    <t xml:space="preserve">   469,31</t>
  </si>
  <si>
    <t>Porta compensada, de (60 x 210 x 3)cm, folheada nas 2 faces, inclusive guarnição, sendo a aduela de (13 x 3)cm e alizares de (5 x 2)cm.  Fornecimento e instalação, exclusive fornecimento das ferragens.(desonerado)</t>
  </si>
  <si>
    <t xml:space="preserve">   772,92</t>
  </si>
  <si>
    <t>Porta compensada, de (70 x 210 x 3)cm, folheada nas 2 faces, inclusive guarnição, sendo a aduela de (13 x 3)cm e alizares de (5 x 2)cm.  Fornecimento e instalação, exclusive fornecimento de ferragens.(desonerado)</t>
  </si>
  <si>
    <t xml:space="preserve">   826,12</t>
  </si>
  <si>
    <t>Porta compensada, de (80 x 210 x 3)cm, folheada nas 2 faces, inclusive guarnição, sendo a aduela de (13 x 3)cm e alizares de (5 x 2)cm.  Fornecimento e instalação, exclusive fornecimento de ferragens.(desonerado)</t>
  </si>
  <si>
    <t xml:space="preserve">   853,55</t>
  </si>
  <si>
    <t>Porta compensada, revestida com fórmica de espessura de 1mm, de (80 x 210)cm, marco (7 x 3)cm.  Fornecimento e instalação, exclusive fornecimento de ferragens.(desonerado)</t>
  </si>
  <si>
    <t xml:space="preserve">   920,77</t>
  </si>
  <si>
    <t>Porta compensada, revestida com fórmica de espessura de 1mm, de (120 x 210)cm, marco (7 x 3)cm.  Fornecimento e instalação, exclusive o fornecimento de ferragens.(desonerado)</t>
  </si>
  <si>
    <t xml:space="preserve">  1370,32</t>
  </si>
  <si>
    <t>Porta lisa de fibra de madeira prensada tipo Duradoor ou similar, de (70x210)cm para acabamento.  Fornecimento e instalação, exclusive fornecimento de ferragens, aduela e alizares.(desonerado)</t>
  </si>
  <si>
    <t xml:space="preserve">   278,05</t>
  </si>
  <si>
    <t>Porta lisa de fibra de madeira prensada tipo Duradoor ou similar, de (80x210)cm, para acabamento.  Fornecimento e instalação, exclusive fornecimento de ferragens, aduela e alizares.(desonerado)</t>
  </si>
  <si>
    <t xml:space="preserve">   294,49</t>
  </si>
  <si>
    <t>Porta compensada, de (120 x 210 x 3)cm, em 2 folhas, inclusive guarnição, sendo a aduela de (13 x 3)cm, alizares de (5 x 2)cm.  Fornecimento e instalação, exclusive fornecimento de ferragens.(desonerado)</t>
  </si>
  <si>
    <t xml:space="preserve">  1277,69</t>
  </si>
  <si>
    <t>Porta compensada, de (140 x 210 x 3)cm, em 2 folhas, inclusive guarnição, sendo a  aduela (13 x 3)cm e alizares de  (5 x 2)cm.  Fornecimento e instalação, exclusive fornecimento de ferragens.(desonerado)</t>
  </si>
  <si>
    <t xml:space="preserve">  1219,54</t>
  </si>
  <si>
    <t>Porta de correr compensada, de 2 folhas de (80 x 210 x 3)cm, sem marco, pendurada em roldanas, correndo dentro de trilho de aço, guarda pôr canaleta embutida no piso, com marco de (7 x 3)cm.  Fornecimento e instalação, exclusive fornecimento de ferragens, marcos e alizares.(desonerado)</t>
  </si>
  <si>
    <t xml:space="preserve">   682,39</t>
  </si>
  <si>
    <t>Porta de correr compensada, de (80 x 210 x 3)cm, pendurada em roldanas, correndo dentro do trilho oco, guiada por canaleta embutida no piso com marco de (7 x 3)cm.  Fornecimento e instalação, exclusive fornecimento de ferragens, do trilho e das roldanas.(desonerado)</t>
  </si>
  <si>
    <t xml:space="preserve">   623,26</t>
  </si>
  <si>
    <t>Porta de serviço, de (70x210)cm, com almofada na parte inferior e acima, veneziana e caixilho para vidro com postigo.  Fornecimento e instalação, exclusive fornecimento de ferragens, marcos e alizares.(desonerado)</t>
  </si>
  <si>
    <t xml:space="preserve">   377,03</t>
  </si>
  <si>
    <t>Porta de serviço, de (80x210x3)cm, com almofada na parte inferior e acima, veneziana e caixilho para vidro com postigo.  Fornecimento e instalação, exclusive fornecimento de ferragens, marcos e alizares.(desonerado)</t>
  </si>
  <si>
    <t xml:space="preserve">   394,85</t>
  </si>
  <si>
    <t>Portinhola em chapa de madeira compensada, de 20mm, para fechamento de quadros de luz ou armários, inclusive guarnição, exclusive ferragens.(desonerado)</t>
  </si>
  <si>
    <t xml:space="preserve">   409,68</t>
  </si>
  <si>
    <t>ES 09.15 Portas em Madeira Maciça</t>
  </si>
  <si>
    <t>Porta mexicana, de (70 x 210 x 3)cm, inclusive guarnição, sendo a aduela de (13 x 3)cm e alizares de (5 x 2)cm.  Fornecimento e instalação, exclusive fornecimento das ferragens.(desonerado)</t>
  </si>
  <si>
    <t xml:space="preserve">  1789,17</t>
  </si>
  <si>
    <t>Porta mexicana, de (80 x 210 x 3)cm, inclusive guarnição, sendo a aduela de (13 x 3)cm e alizares de (5 x 2)cm.  Fornecimento e instalação, exclusive fornecimento das ferragens.(desonerado)</t>
  </si>
  <si>
    <t xml:space="preserve">  1790,32</t>
  </si>
  <si>
    <t>Porta com painel de veneziana, de (70x210)cm.  Fornecimento e instalação, exclusive fornecimento de ferragens, aduela e alizares.(desonerado)</t>
  </si>
  <si>
    <t xml:space="preserve">   844,99</t>
  </si>
  <si>
    <t>Porta com painel de veneziana, de (70 x 210 x 3)cm, inclusive guarnição, sendo a aduela de (13 x 3)cm e alizares de (5 x 2)cm.  Fornecimento e instalação, exclusive fornecimento de ferragens.(desonerado)</t>
  </si>
  <si>
    <t xml:space="preserve">  1253,22</t>
  </si>
  <si>
    <t>Porta com painel de veneziana, de (70 x 210 x 3)cm, inclusive guarnição, sendo a aduela de (14 x 3)cm e alizares de (5 x 2)cm.  Fornecimento e instalação, exclusive fornecimento de ferragens.(desonerado)</t>
  </si>
  <si>
    <t xml:space="preserve">  1317,08</t>
  </si>
  <si>
    <t>Porta com painel de veneziana, para PC, de (300 x 200 x 3)cm, em 4 folhas guarnição de marco, de (7 x 3)cm.  Fornecimento e instalação, exclusive fornecimento de ferragens.(desonerado)</t>
  </si>
  <si>
    <t xml:space="preserve">  4102,09</t>
  </si>
  <si>
    <t>ES 09.20 Janelas</t>
  </si>
  <si>
    <t>Janela basculante em madeira, medindo: (0,80 x 1,45)m, com 3 folhas, com acabamento para pintura.  Exclusive pintura, vidro e ferragem.  Fornecimento e instalação.(desonerado)</t>
  </si>
  <si>
    <t xml:space="preserve">  2673,22</t>
  </si>
  <si>
    <t>Janela de correr em madeira medindo: (110 x 140)cm, com 2 folhas, inclusive guarnição.  Fornecimento e instalação, exclusive fornecimento de ferragens.(desonerado)</t>
  </si>
  <si>
    <t xml:space="preserve">  1074,63</t>
  </si>
  <si>
    <t>Janela de correr em madeira, medindo: (150 x 150 x 3,5)cm, com 2 folhas, para vidro, com bandeira em caixilho de vidro, inclusive guarnição.  Fornecimento e instalação, exclusive fornecimento de ferragens.(desonerado)</t>
  </si>
  <si>
    <t xml:space="preserve">  4624,91</t>
  </si>
  <si>
    <t>Janela de correr em madeira, medindo: (150 x 150 x 3,5)cm, com 2 folhas, para vidro, com bandeira em caixilho de vidro, inclusive guarnição, sendo a aduela de (13 x 3)cm, e alizares de (5 x 2)cm.  Fornecimento e coloção, exclusive fornecimento de ferragens.(desonerado)</t>
  </si>
  <si>
    <t xml:space="preserve">  4622,43</t>
  </si>
  <si>
    <t>Janela de madeira medindo: (300 x 200)cm, tipo caixilho para vidro, bandeira em veneziana, com 2 folhas de correr, inclusive guarnição, com acabamento para pintura.  Exclusive pintura, vidro e ferragem.  Fornecimento e instalação.(desonerado)</t>
  </si>
  <si>
    <t xml:space="preserve">  9350,12</t>
  </si>
  <si>
    <t>Janela de correr em madeira, medindo: (210 x 140)cm, com 4 folhas, inclusive guarnição.  Fornecimento e instalação, exclusive fornecimento de ferragens.(desonerado)</t>
  </si>
  <si>
    <t xml:space="preserve">  4783,19</t>
  </si>
  <si>
    <t>Janela guilhotina em madeira, medindo: (150 x 150 x 3)cm, com 2 folhas, inclusive guarnição com marco duplo, em caixilho para vidro, presos em borboletas.  Fornecimento e instalação, exclusive fornecimento de ferragem.(desonerado)</t>
  </si>
  <si>
    <t xml:space="preserve">  4316,75</t>
  </si>
  <si>
    <t>Janela guilhotina de madeira maciça medindo: (150 x 150 x 3,5)cm, com 2 folhas, em caixilho para vidro, marco duplo, com caixas para contra pesos.  Fornecimento e instalação, exclusive fornecimento de ferragens.(desonerado)</t>
  </si>
  <si>
    <t xml:space="preserve">  4333,46</t>
  </si>
  <si>
    <t>Janela veneziana em madeira, medindo: (100 x 100 x 3)cm, tipo VVP, vidro e postigo em 2 folhas, inclusive guarnição com marco de (7 x 3)cm e alizar(5 x 2)cm.  Exclusive fornecimento de ferragem.  Fornecimento e instalação.(desonerado)</t>
  </si>
  <si>
    <t xml:space="preserve">  1709,51</t>
  </si>
  <si>
    <t>Janela veneziana em madeira, medindo: (120 x 150 x 3)cm, tipo VVP, vidro e postigo em 2 folhas, inclusive guarnição com marco de (7 x 3)cm e alizar (5 x 2)cm.  Exclusive fornecimento de ferragem.  Fornecimento e instalação.(desonerado)</t>
  </si>
  <si>
    <t xml:space="preserve">  1752,98</t>
  </si>
  <si>
    <t>Janela em veneziana de madeira medindo: (230 x 80)cm, com 2 folhas de correr, inclusive guarnição, com acabamento para pintura.  Exclusive pintura, vidro e ferragem.  Fornecimento e instalação.(desonerado)</t>
  </si>
  <si>
    <t xml:space="preserve">  1763,90</t>
  </si>
  <si>
    <t>ES 09.25 Peças de Madeira</t>
  </si>
  <si>
    <t>Compensado - chapa de madeira compensada, de 6mm de espessura medindo: (2,20 x 1,60)m.  Fornecimento.(desonerado)</t>
  </si>
  <si>
    <t>Compensado - chapa de madeira compensada, de 8mm de espessura, medindo: (2,20 x 1,60)m.  Fornecimento.(desonerado)</t>
  </si>
  <si>
    <t>Compensado - chapa de madeira compensada, de 15mm de espessra, medindo: (2,20 x 1,60)m.  Fornecimento.(desonerado)</t>
  </si>
  <si>
    <t>Compensado - chapa de madeira compensada, de 20mm de espessura, medindo: (2,20 x 1,60m).  Fornecimento.(desonerado)</t>
  </si>
  <si>
    <t>Compensado - chapa de madeira compensada, de 25mm de espessura, medindo: (2,20 x 1,60)m.  Fornecimento.(desonerado)</t>
  </si>
  <si>
    <t>Compensado naval de 10mm (chapa de 2,20x1,10)m.  Fornecimento.(desonerado)</t>
  </si>
  <si>
    <t>Compensado naval de 14mm (chapa de 2,20x1,10)m.  Fornecimento.(desonerado)</t>
  </si>
  <si>
    <t>Madeira de reflorestamento, em tora, até 6m de comprimento, diâmetro de 12cm - Fornecimento.(desonerado)</t>
  </si>
  <si>
    <t>Madeira de reflorestamento, em tora, até 10m de comprimento, com diâmetro de 15cm - Fornecimento.(desonerado)</t>
  </si>
  <si>
    <t>Madeira de reflorestamento, em tora, auto clavada, até 10m de comprimento, com diâmetro de 15cm - Fornecimento.(desonerado)</t>
  </si>
  <si>
    <t>Madeira de reflorestamento, em tora, até 10m de comprimento, com diâmetro de 25cm - Fornecimento.(desonerado)</t>
  </si>
  <si>
    <t>Peça em madeira aparelhada, de (5 x 2,5)cm.  Fornecimento.(desonerado)</t>
  </si>
  <si>
    <t>Peça (pranchão) em madeira serrada, de (2"x8").  Fornecimento.(desonerado)</t>
  </si>
  <si>
    <t>Peça em madeira aparelhada, de (1,5 x 5)cm.  Fornecimento.(desonerado)</t>
  </si>
  <si>
    <t>Peça em madeira serrada, de (7,5cm x 7,5cm / 3" x 3").  Fornecimento.(desonerado)</t>
  </si>
  <si>
    <t>Peça em madeira serrada, de (7,5cm x 11,25cm / 3" x 4 1/2").  Fornecimento.(desonerado)</t>
  </si>
  <si>
    <t>Peça em madeira serrada, seção (7,5cm x 15cm / 3" x 6").  Fornecimento.(desonerado)</t>
  </si>
  <si>
    <t>Peça de madeira serrada, de (7,5 x 15)cm.  Fornecimento.(desonerado)</t>
  </si>
  <si>
    <t>ES 09.30 Prateleiras</t>
  </si>
  <si>
    <t>Prateleira em chapa compensado de 20mm de espessura, com largura de 40cm, encabeçada com sarrafo aparelhado de (2 x 2)cm, sobre cantoneiras de ferro.  Fornecimento e instalação.(desonerado)</t>
  </si>
  <si>
    <t xml:space="preserve">   111,45</t>
  </si>
  <si>
    <t>Prateleira em compensado, com espessura 2cm, largura 40cm, revestida em fórmica nas 2 faces e espessura, sobre cantoneira de ferro.(desonerado)</t>
  </si>
  <si>
    <t xml:space="preserve">   267,59</t>
  </si>
  <si>
    <t>Prateleira em chapa de compensado de 20mm de espessura, com largura de 50cm, encabeçada com sarrafo aparelhado de (2 x 2)cm, sobre cantoneiras de ferro.  Fornecimento e instalação.(desonerado)</t>
  </si>
  <si>
    <t xml:space="preserve">   123,25</t>
  </si>
  <si>
    <t>Prateleira em compensado, com espessura 2cm, largura 50cm, revestida em fórmica nas 2 faces e espessura, sobre cantoneira de chapa de ferro com abas iguais de 1"x1/8".(desonerado)</t>
  </si>
  <si>
    <t xml:space="preserve">   209,72</t>
  </si>
  <si>
    <t>Prateleira em chapa de compensado de 20mm de espessura, com largura de 60cm, encabeçada com sarrafo aparelhado de (2 x 2)cm, sobre cantoneiras de ferro.  Fornecimento e instalação.(desonerado)</t>
  </si>
  <si>
    <t xml:space="preserve">   135,45</t>
  </si>
  <si>
    <t>Prateleira em compensado, com espessura 2cm, largura 60cm, revestida em fórmica nas 2 faces e espessura, sobre cantoneira de ferro.(desonerado)</t>
  </si>
  <si>
    <t xml:space="preserve">   243,15</t>
  </si>
  <si>
    <t>Prateleira em compensado, com espessura 2cm, largura 60cm, revestida em fórmica nas 2 faces e espessura, sobre cantoneira de chapa de ferro com abas iguais de 1"x1/8".(desonerado)</t>
  </si>
  <si>
    <t xml:space="preserve">   238,89</t>
  </si>
  <si>
    <t>ES 09.35 Quadros</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</si>
  <si>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instalação.(desonerado)</t>
  </si>
  <si>
    <t xml:space="preserve">  3349,65</t>
  </si>
  <si>
    <t>Quadro mural em compensado, de 10mm, inclusive moldura de madeira aparelhada.  Fornecimento e instalação.(desonerado)</t>
  </si>
  <si>
    <t xml:space="preserve">   298,06</t>
  </si>
  <si>
    <t>Quadro mural de Celotex ou similar com flanelógrafo, medindo: (5,85x1,20)m, moldura de madeira aparelhada envernizada.  Fornecimento e instalação.(desonerado)</t>
  </si>
  <si>
    <t xml:space="preserve">  1861,00</t>
  </si>
  <si>
    <t>ES 09.99 Diversos</t>
  </si>
  <si>
    <t>Balcão basculável em compensado naval de 10mm, com acabamento de fórmica, medindo: (1,50x0,30)m.  Fornecimento e instalação.(desonerado)</t>
  </si>
  <si>
    <t xml:space="preserve">  1291,28</t>
  </si>
  <si>
    <t>Barra em madeira maciça, de (20 x 2,5)cm, aparelhada em uma face e nos topos, para proteção de paredes de salas de aula.  Fornecimento e instalação.(desonerado)</t>
  </si>
  <si>
    <t xml:space="preserve">    57,14</t>
  </si>
  <si>
    <t>Caixilho fixo, em madeira maciça aparelhada, modulado, com 3cm de espessura, para aplicação de vidro, exclusive a guarnição.  Fornecimento e instalação.(desonerado)</t>
  </si>
  <si>
    <t xml:space="preserve">   274,71</t>
  </si>
  <si>
    <t>Caixilho fixo, em madeira maciça aparelhada, modulado com 3cm de espessura, em venezianas, exclusive a guarnição.  Fornecimento e instalação.(desonerado)</t>
  </si>
  <si>
    <t xml:space="preserve">   441,05</t>
  </si>
  <si>
    <t>Cerca de sarrafos verticais em madeira maciça aparelhada, (1,5 x 4)cm e 120cm de altura, pregados sobre sarrafos horizontais de (5 x 5)cm, apoiados sobre montantes de (7,5 x 7,5)cm, espaçados de 2m.  Fornecimento e instalação.(desonerado)</t>
  </si>
  <si>
    <t xml:space="preserve">   349,56</t>
  </si>
  <si>
    <t>Cerca divisória em madeira de reflorestamento, tratada, com Pentox ou similar, módulo de 12,30, com diâmetro de 0,15m, altura variável de 1m a 1,50m livre, 1m enterrado, espaçados de 1,35m com 5 fios corridos de arame galvanizado nº 12 (módulo).(desonerado)</t>
  </si>
  <si>
    <t xml:space="preserve">  2287,23</t>
  </si>
  <si>
    <t>Corrimão de madeira aparelhada e envernizada, nas dimensões (5 X 2,50)cm, fixado em parede por grampos metálicos. Fornecimento e instalação. (desonerado)</t>
  </si>
  <si>
    <t xml:space="preserve">    97,33</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</si>
  <si>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profundidade.(desonerado)</t>
  </si>
  <si>
    <t xml:space="preserve">  2324,14</t>
  </si>
  <si>
    <t>Deck em madeira aparelhada, com assoalho de (20 x 2)cm, vigas longitudinais de (7,5 x 15)cm, transversais de (10 x 15)cm, guarda-corpo composto de peças de (15 x 15)cm e (20 x 2,5)cm, conforme projeto.  Fornecimento e instalação.(desonerado)</t>
  </si>
  <si>
    <t xml:space="preserve">   563,86</t>
  </si>
  <si>
    <t>Esquadrias, armários, bancas e balcões de madeira com revestimento em laminado melamínico texturizado, com espessura 1,3mm.  Fornecimento e instalação.(desonerado)</t>
  </si>
  <si>
    <t xml:space="preserve">  2827,20</t>
  </si>
  <si>
    <t>Estrado em madeira serrada, formado por ripas com intervalo de 2,5cm e apoiados em travessas de (7,5 x 7,5)cm espaçadas em 10cm, fixadas com parafusos de latão de 1 1/2".  Fornecimento e instalação.(desonerado)</t>
  </si>
  <si>
    <t xml:space="preserve">   259,27</t>
  </si>
  <si>
    <t>Estrutura treliçada para fixação de luminárias, conforme projeto RIO-URBE.  Fornecimento e instalação.(desonerado)</t>
  </si>
  <si>
    <t xml:space="preserve">   315,68</t>
  </si>
  <si>
    <t>Frisos em madeira aparelhada, de (3 x 1,5)cm, boleado.  Fornecimento e instalação.(desonerado)</t>
  </si>
  <si>
    <t>Guarda-corpo de madeira aparelhada, na altura útil de 1m, engastado 5cm no concreto, intercalado por montantes de (7,5cm x 11,25cm / 3" x 4 1/2"), com espaçamento de 1m, formando módulos "X", para contraventamento, com peças de (3,75cm x 7,5cm / 1 1/2" x 3").  Fornecimento e instalação.(desonerado)</t>
  </si>
  <si>
    <t xml:space="preserve">   194,31</t>
  </si>
  <si>
    <t>Ninho para passarinho em madeira serrada, conforme projeto RIOZOO.  Fornecimento e instalação.(desonerado)</t>
  </si>
  <si>
    <t xml:space="preserve">   271,02</t>
  </si>
  <si>
    <t>Porta acústica Somax ou similar, 46db referência PS2, nas dimensões de (1800x2100)mm, inclusive fechadura com maçaneta, cilindro e marco removível.  Fornecimento e instalação.(desonerado)</t>
  </si>
  <si>
    <t>Porta acústica Somax ou similar, 56db referência PS1, nas dimensões de (1600x2100)mm, inclusive ferragens anti-pânico e marco removível.  Fornecimento e instalação.(desonerado)</t>
  </si>
  <si>
    <t>Porta acústica Somax ou similar, 56db referência PS3 e PS4, nas dimensões de (2000x2100)mm, inclusive ferragens anti-pânico e marco removível.  Fornecimento e instalação.(desonerado)</t>
  </si>
  <si>
    <t>ES 14 Esquadrias de Alumínio</t>
  </si>
  <si>
    <t>ES 14.05 Portas</t>
  </si>
  <si>
    <t>Porta de alumínio anodizado, medindo: (0,80x2,10)m, tendo 1 contra-pinázio dividindo a esquadria em 2 vazios para vidro, em perfis série 25.  Fornecimento e instalação, exclusive fechaduras.(desonerado)</t>
  </si>
  <si>
    <t xml:space="preserve">  1666,44</t>
  </si>
  <si>
    <t>Porta de alumínio anodizado, medindo: (1,50x2,10)m, em 2 folhas de abrir, tendo 1 contra-pinázio dividindo a esquadria em 2 vazios para vidro, em perfis série 25.  Fornecimento e instalaçãoo, exclusive fechadura.(desonerado)</t>
  </si>
  <si>
    <t xml:space="preserve">   709,86</t>
  </si>
  <si>
    <t>Porta de alumínio anodizado natural, perfil série 25, em veneziana.  Fornecimento e instalação.(desonerado)</t>
  </si>
  <si>
    <t>Porta de correr em alumínio, em perfis série 30, com marco.  Fornecimento e instalação, exclusive fechadura.(desonerado)</t>
  </si>
  <si>
    <t xml:space="preserve">   784,23</t>
  </si>
  <si>
    <t>ES 14.10 Janelas</t>
  </si>
  <si>
    <t>Janela de alumínio anodizado, tipo projetante medindo: (0,60x0,90)m, com 1 painel projetante, provida de haste de comando, em perfis série 25.  Fornecimento e instalação.(desonerado)</t>
  </si>
  <si>
    <t xml:space="preserve">   701,88</t>
  </si>
  <si>
    <t>Janela de alumínio anodizado, fosco, tipo Maxim-Air ou similar, série 25, com 50cm de altura, em 4 módulos de 1m cada, com parte inferior fixa.  Fornecimento e instalação.(desonerado)</t>
  </si>
  <si>
    <t xml:space="preserve">  2621,10</t>
  </si>
  <si>
    <t>Janela de alumínio anodizado, fosco, tipo Maxim-Air ou similar, série 25, com 90cm de altura, em 4 módulos de 1m cada, com parte inferior fixa.  Fornecimento e instalação.(desonerado)</t>
  </si>
  <si>
    <t xml:space="preserve">  2672,42</t>
  </si>
  <si>
    <t>Janela de alumínio anodizado, natural fosco, em perfis extrutados, liga ASTM 6063, dureza T5, medindo: (9,50x1,75)m, conforme projeto Sambódromo.  Fornecimento e instalação.(desonerado)</t>
  </si>
  <si>
    <t xml:space="preserve">   613,59</t>
  </si>
  <si>
    <t>Janela projetante de alumínio anodizado, tipo maxim-air, em perfis série 25, com 1painel deslizante-projetante.  Fornecimento e instalação.(desonerado)</t>
  </si>
  <si>
    <t>Janela de correr de alumínio anodizado, em perfis série 28, com 2 folhas de correr.  Fornecimento e instalação.(desonerado)</t>
  </si>
  <si>
    <t>Janela de correr de alumínio anodizado, em perfis série 28, com 2 folhas de correr e bandeira de 0,50m com 2 painéis basculantes.  Fornecimento e instalação.(desonerado)</t>
  </si>
  <si>
    <t>Janela basculante em alumínio anodizado, perfis Série 28, com 1 ordem e báscula inferior fixa.  Fornecimento e instalação.(desonerado)</t>
  </si>
  <si>
    <t>Janela basculante em alumínio anodizado, perfis Série 28, com 2 ordens e báscula inferior fixa.  Fornecimento e instalação.(desonerado)</t>
  </si>
  <si>
    <t>Janela de correr de alumínio anodizado, em perfis série 28, com 2 folhas fixas e 2 folhas de correr.  Fornecimento e instalação.(desonerado)</t>
  </si>
  <si>
    <t>Janela de correr de alumínio anodizado, em perfis série 28, com 2 folhas fixas, 2 folhas de correr e bandeira de 0,50m com 2 painéis basculantes.  Fornecimento e instalação.(desonerado)</t>
  </si>
  <si>
    <t>Janela fixa em alumínio anodizado, perfil extrudado, série especial, com espessura mínima de camada anódica de 20 micra, na cor preta, com duas folha tipo veneziana, medindo: (1,70x0,40)m, com ferragens e gaxetas de primeira qualidade.  Fornecimento e instalação.(desonerado)</t>
  </si>
  <si>
    <t xml:space="preserve">  1036,15</t>
  </si>
  <si>
    <t>Janela fixa em alumínio anodizado, perfil extrudado, série especial, com espessura mínima de camada anódica de 20 micra, na cor preta, folha tipo veneziana, medindo: (1,95x0,60)m, com ferragens e gaxetas de primeira qualidade.  Fornecimento e instalação.(desonerado)</t>
  </si>
  <si>
    <t xml:space="preserve">   935,48</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</si>
  <si>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instalação.(desonerado)</t>
  </si>
  <si>
    <t xml:space="preserve">  2921,55</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</si>
  <si>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instalação.(desonerado)</t>
  </si>
  <si>
    <t xml:space="preserve">  3205,96</t>
  </si>
  <si>
    <t>ES 14.99 Diversos</t>
  </si>
  <si>
    <t>Bate-macas de alumínio para proteção das portas, constituído em chapas de alumínio, fixada por meio de rebites.(desonerado)</t>
  </si>
  <si>
    <t xml:space="preserve">    94,19</t>
  </si>
  <si>
    <t>Caixilho fixo, de alumínio anodizado em veneziana para vidro, perfil série 25.  Fornecimento e instalação.(desonerado)</t>
  </si>
  <si>
    <t xml:space="preserve">  2042,19</t>
  </si>
  <si>
    <t>Guichê em alumínio, tipo guilhotina, com (1,00x1,00)m.  Fornecimento e instalação.(desonerado)</t>
  </si>
  <si>
    <t xml:space="preserve">   648,41</t>
  </si>
  <si>
    <t>Proteção de arestas de parede em cantoneira de alumínio de (1 1/2"x1/8"), fixado com parafuso de ferro cromado e buchas de plástico.  Fornecimento e instalação.(desonerado)</t>
  </si>
  <si>
    <t xml:space="preserve">    48,64</t>
  </si>
  <si>
    <t>ES 19 Esquadrias de Aço Laminado</t>
  </si>
  <si>
    <t>ES 19.05 Portas de Aço Laminado</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</si>
  <si>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massa.(desonerado)</t>
  </si>
  <si>
    <t xml:space="preserve">  2716,59</t>
  </si>
  <si>
    <t>Porta de abrir de aço laminado a frio com adição de cobre (Aço-Cor),  tipo Veneziana, pintada com tinta primer, com altura e largura aproximada de (0,80x2,10)m,  inclusive fechadura de cilindro e dobradiças.   Fornecimento e instalação.(desonerado)</t>
  </si>
  <si>
    <t xml:space="preserve">   437,78</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</si>
  <si>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massa.(desonerado)</t>
  </si>
  <si>
    <t xml:space="preserve">   515,68</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</si>
  <si>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massa.(desonerado)</t>
  </si>
  <si>
    <t xml:space="preserve">   470,44</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</si>
  <si>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massa.(desonerado)</t>
  </si>
  <si>
    <t xml:space="preserve">   620,76</t>
  </si>
  <si>
    <t>Porta de abrir em aço laminado a frio com adição de cobre (aço-Cor), em duas folhas, com divisões horizontais, pintada com tinta primer, com altura e largura aproximadamente de (1,40x2,10)m, inclusive fechadura de cilindro e dobradiças.  Fornecimento e instalação.(desonerado)</t>
  </si>
  <si>
    <t xml:space="preserve">   950,83</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</si>
  <si>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massa.(desonerado)</t>
  </si>
  <si>
    <t xml:space="preserve">  1282,25</t>
  </si>
  <si>
    <t>Porta de abrir em aço laminado a frio com adição de cobre (Aço-Cor), tipo veneziana, pintada com tinta primer, com altura e largura aproximadas de (0,60x2,10)m,  inclusive fechadura de cilindro e dobradiças.  Fornecimento e instalação.(desonerado)</t>
  </si>
  <si>
    <t xml:space="preserve">   488,56</t>
  </si>
  <si>
    <t>Porta de abrir em aço laminado a frio com adição de cobre (Aço-Cor), tipo veneziana, pintada com tinta primer, com altura e largura aproximadas de (0,70x2,10)m,  inclusive fechadura de cilindro e dobradiças.  Fornecimento e instalação.(desonerado)</t>
  </si>
  <si>
    <t xml:space="preserve">   437,74</t>
  </si>
  <si>
    <t>ES 19.10 Janelas de Aço Laminado</t>
  </si>
  <si>
    <t>Janela basculante de aço laminado a frio com adição de cobre, de 1 seção com 1 báscula, medindo: (0,40x0,60)m, pré-pintada, completa, com 2 quadros fixos, sendo 1 superior e 1 inferior.  Fixação de vidros, exclusive estes, mediante massa.   Fornecimento e instalação.(desonerado)</t>
  </si>
  <si>
    <t xml:space="preserve">   129,98</t>
  </si>
  <si>
    <t>Janela basculante de aço laminado a frio com adição de cobre, de 1 seção com 2 básculas, medindo: (0,60x0,60)m, pré-pintada, completa, com 2 quadros fixos, sendo 1 superior e 1 inferior.  Fixação de vidros, exclusive estes, mediante massa.   Fornecimento e instalação.(desonerado)</t>
  </si>
  <si>
    <t xml:space="preserve">   170,44</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</si>
  <si>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instalação.(desonerado)</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</si>
  <si>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instalação.(desonerado)</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</si>
  <si>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instalação.(desonerado)</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</si>
  <si>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instalação.(desonerado)</t>
  </si>
  <si>
    <t xml:space="preserve">   306,65</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</si>
  <si>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instalação.(desonerado)</t>
  </si>
  <si>
    <t xml:space="preserve">   214,41</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</si>
  <si>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instalação.(desonerado)</t>
  </si>
  <si>
    <t xml:space="preserve">   243,10</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</si>
  <si>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instalação.(desonerado)</t>
  </si>
  <si>
    <t xml:space="preserve">   234,70</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</si>
  <si>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instalação.(desonerado)</t>
  </si>
  <si>
    <t xml:space="preserve">   212,37</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</si>
  <si>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instalação.(desonerado)</t>
  </si>
  <si>
    <t xml:space="preserve">   307,83</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</si>
  <si>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instalação.(desonerado)</t>
  </si>
  <si>
    <t xml:space="preserve">   352,01</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</si>
  <si>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instalação.(desonerado)</t>
  </si>
  <si>
    <t xml:space="preserve">   439,69</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</si>
  <si>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instalação.(desonerado)</t>
  </si>
  <si>
    <t xml:space="preserve">   441,50</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</si>
  <si>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instalação.(desonerado)</t>
  </si>
  <si>
    <t xml:space="preserve">   626,83</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</si>
  <si>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instalação.(desonerado)</t>
  </si>
  <si>
    <t xml:space="preserve">   485,42</t>
  </si>
  <si>
    <t>Janela de correr de aço laminado a frio com adição de cobre, Maxim-Ar, medindo: (0,60x0,40x0,05)m, com baguete externo, com grade elo, pré-pintada, referência 6541303-5, modelo JMGE, inclusive ferragens, Sasazaki ou similar.  Fornecimento e instalação.(desonerado)</t>
  </si>
  <si>
    <t xml:space="preserve">   189,08</t>
  </si>
  <si>
    <t>Janela de correr de aço laminado a frio com adição de cobre, Maxim-Ar, medindo: (0,60x0,60x0,05)cm, com massa externa quadriculada, grade, pré-pintada, referência 6541723-5, modelo JMQGQ, inclusive ferragens, Sasazaki ou similar.   Fornecimento e instalação.(desonerado)</t>
  </si>
  <si>
    <t xml:space="preserve">   276,70</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</si>
  <si>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instalação.(desonerado)</t>
  </si>
  <si>
    <t xml:space="preserve">   330,15</t>
  </si>
  <si>
    <t>Janela de aço laminado a frio com adição de cobre, Maxim-Ar, medindo: (1,00x0,60x0,05)m, com massa externa quadriculada, com grade, pré-pintada, referência 6541743-0, modelo JMQGQ, inclusive ferragens, Sasazaki ou similar.  Fornecimento e instalação.(desonerado)</t>
  </si>
  <si>
    <t xml:space="preserve">   315,01</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</si>
  <si>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instalação.(desonerado)</t>
  </si>
  <si>
    <t xml:space="preserve">   394,00</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</si>
  <si>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instalação.(desonerado)</t>
  </si>
  <si>
    <t xml:space="preserve">   480,80</t>
  </si>
  <si>
    <t>Janela de correr de aço laminado a frio com adição de cobre, medindo: (1,20x1,20)m,  com bandeira projetante, massa externa quadrculada, com grade, com 4 folhas e batente referência 6361150-6, modelo JCBMQGQ, Sasazaki ou similar.  Exclusive os vidros.  Fornecimento e instalação.(desonerado)</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</si>
  <si>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instalação.(desonerado)</t>
  </si>
  <si>
    <t xml:space="preserve">   670,90</t>
  </si>
  <si>
    <t>Janela de correr de aço laminado a frio com adição de cobre, Maxim-Ar, medindo: (1,40x6,00)m, com grade, pré-pintada, referência 6541363-9, modelo JMGE, inclusive ferragens, Sasazaki ou similar.   Exclusive os vidros.  Fornecimento e instalação.(desonerado)</t>
  </si>
  <si>
    <t xml:space="preserve">   433,78</t>
  </si>
  <si>
    <t>Janela de aço laminado a frio com adição de cobre, Maxim-Ar, medindo: (0,40x0,60)m, quadriculada com grade interna, referência 6541703-0, modelo JMQGQ, Sasazaki ou similar. Exclusive os vidros.  Fornecimento e instalação.(desonerado)</t>
  </si>
  <si>
    <t>Janela de aço laminado a frio com adição de cobre, medindo: (0,60x1,20)m, referência 6541753-7, modelo JMQGQ, Sasazaki ou similar. Exclusive os vidros.  Fornecimento e instalação.(desonerado)</t>
  </si>
  <si>
    <t xml:space="preserve">   682,74</t>
  </si>
  <si>
    <t>Janela de aço laminado a frio com adição de cobre, com bandeira projetante, medindo:  (1,00x2,00x0,14)m, massa externa com divisão, pré-pintada, referência 6341202-3, modelo JCBMD, inclusive ferragens, Sasazaki ou similar.  Fornecimento e instalação.(desonerado)</t>
  </si>
  <si>
    <t xml:space="preserve">   570,45</t>
  </si>
  <si>
    <t>Janela de aço laminado a frio com adição de cobre, Maxim-Ar, medindo: (1,20x2,00)m, quadriculada com grade interna, referência 63612529, modelo JCBMQGQ, Sasazaki ou similar. Exclusive os vidros.  Fornecimento e instalação.(desonerado)</t>
  </si>
  <si>
    <t xml:space="preserve">   865,39</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</si>
  <si>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instalação.(desonerado)</t>
  </si>
  <si>
    <t xml:space="preserve">   891,36</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</si>
  <si>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instalação.(desonerado)</t>
  </si>
  <si>
    <t xml:space="preserve">   792,78</t>
  </si>
  <si>
    <t>Janela veneziana de aço laminado a frio com adição de cobre, medindo: (1,20x2,00)m, referência 6121108-0, com postigo de vidro interno, Linha Multiflex, modelo JVM, Sasazaki ou similar.  Exclusive os vidros.  Fornecimento e instalação.(desonerado)</t>
  </si>
  <si>
    <t xml:space="preserve">  1494,18</t>
  </si>
  <si>
    <t>Janela veneziana de aço laminado a frio com adição de cobre, com 6 folhas, medindo: (1,50x1,20)m, Linha Silenfort, referência 6241207-0, modelo JVS, Sasazaki ou similar.  Exclusive os vidros.  Fornecimento e instalação.(desonerado)</t>
  </si>
  <si>
    <t xml:space="preserve">   656,99</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</si>
  <si>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instalação.(desonerado)</t>
  </si>
  <si>
    <t xml:space="preserve">   696,27</t>
  </si>
  <si>
    <t>Janela veneziana de aço laminado a frio com adição de cobre, medindo: (2,00x1,00x0,14)m, com grade quadriculada, pré-pintada, Linha Silenfort, referência 6231142-8, modelo JVSGQ, inclusive ferragens, Sasazaki ou similar.  Fornecimento e instalação.(desonerado)</t>
  </si>
  <si>
    <t xml:space="preserve">   675,45</t>
  </si>
  <si>
    <t>ES 29 Esquadrias de PVC</t>
  </si>
  <si>
    <t>ES 29.05 Portas</t>
  </si>
  <si>
    <t>ES 29.05.0041 (/)</t>
  </si>
  <si>
    <t>Porta sanfonada em PVC, cor bege ou similar, medindo: (0,60x2,10)m.  Fornecimento e instalação.(desonerado)</t>
  </si>
  <si>
    <t xml:space="preserve">   219,03</t>
  </si>
  <si>
    <t>ES 29.05.0044 (/)</t>
  </si>
  <si>
    <t>Porta sanfonada em PVC, cor bege ou similar, medindo: (0,70x2,10)m.  Fornecimento e instalação.(desonerado)</t>
  </si>
  <si>
    <t xml:space="preserve">   236,55</t>
  </si>
  <si>
    <t>ES 29.05.0047 (/)</t>
  </si>
  <si>
    <t>Porta sanfonada em PVC, cor bege ou similar, medindo: (0,80x2,10)m.  Fornecimento e instalação.(desonerado)</t>
  </si>
  <si>
    <t xml:space="preserve">   258,52</t>
  </si>
  <si>
    <t>ES 29.05.0050 (A)</t>
  </si>
  <si>
    <t>Porta sanfonada em PVC, cor bege ou similar, medindo: (1,00x2,10)m.  Fornecimento e instalação.(desonerado)</t>
  </si>
  <si>
    <t xml:space="preserve">   166,42</t>
  </si>
  <si>
    <t>ES 29.10 Cortinas Hospitalares</t>
  </si>
  <si>
    <t>ES 29.10.0100 (/)</t>
  </si>
  <si>
    <t>Cortina de PVC para divisória de leitos.  Fornecimento e instalação.(desonerado)</t>
  </si>
  <si>
    <t xml:space="preserve">   306,18</t>
  </si>
  <si>
    <t>ES 31 Esquadrias Ecológicas</t>
  </si>
  <si>
    <t>ES 31.05 Corrimões e Guarda-Corpos</t>
  </si>
  <si>
    <t>ES 31.05.0500 (/)</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</si>
  <si>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 (Desonerado)</t>
  </si>
  <si>
    <t xml:space="preserve">  2409,38</t>
  </si>
  <si>
    <t>ES 31.07 Deck Ecológicos e de PEAD</t>
  </si>
  <si>
    <t>ES 31.07.0500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</si>
  <si>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instalação.(desonerado)</t>
  </si>
  <si>
    <t xml:space="preserve">   713,19</t>
  </si>
  <si>
    <t>ES 34 Esquadrias Especiais</t>
  </si>
  <si>
    <t>ES 34.05 Esquadrias Especiais</t>
  </si>
  <si>
    <t>ES 34.05.0050 (/)</t>
  </si>
  <si>
    <t>Caixa passa-filmes de 4 portas em chapa de aço pintado nas dimensões e profundidade de 50mm blindado com chumbo de 1mm na face interna da sala de Raio X.(desonerado)</t>
  </si>
  <si>
    <t>ES 34.05.0100 (/)</t>
  </si>
  <si>
    <t>Defensório, executado com barras chatas de aço de (2"x1/2") e (1"x1/8"), chumbadas em muro de pedra, módulos de 2m, conforme projeto FPJ.  Fornecimento e instalação, inclusive pintura.(desonerado)</t>
  </si>
  <si>
    <t xml:space="preserve">   345,37</t>
  </si>
  <si>
    <t>ES 34.05.0150 (/)</t>
  </si>
  <si>
    <t>Painel blindado com chumbo de 1mm para uso em divisórias ou biombos radiológicos, inclusive mão-de-obra de instalação, perfis, portas e elementos de fixação.(desonerado)</t>
  </si>
  <si>
    <t>ES 34.05.0153 (/)</t>
  </si>
  <si>
    <t>Painel blindado com chumbo de 1,50mm para uso em divisórias ou biombos radiológicos, inclusive mão-de-obra de instalação, perfis, portas e elementos de fixação.(desonerado)</t>
  </si>
  <si>
    <t>ES 34.05.0250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</si>
  <si>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Fornecimento.(desonerado)</t>
  </si>
  <si>
    <t>ES 34.05.0300 (/)</t>
  </si>
  <si>
    <t>Porta radiológica, madeira maciça, blindada com chumbo de 0,50mm, dobradiças tipo gonzo, sobre rolamentos axiais, transpasses sobre o vão em três direções, fechadura à prova de Raio X, acabamento melamínico, PRX-AUREA ou similar.  Fornecimento e instalação.(desonerado)</t>
  </si>
  <si>
    <t>ES 34.05.0303 (/)</t>
  </si>
  <si>
    <t>Porta radiológica, madeira maciça, blindada com chumbo de 1mm, dobradiças tipo gonzo, sobre rolamentos axiais, transpasses sobre o vão em três direções, fechadura à prova de Raio X, acabamento melamínico, PRX-AUREA ou similar.  Fornecimento e instalação.(desonerado)</t>
  </si>
  <si>
    <t>ES 34.05.0306 (/)</t>
  </si>
  <si>
    <t>Porta radiológica, madeira maciça, blindada com chumbo de 2mm, dobradiças tipo gonzo, sobre rolamentos axiais, transpasses sobre o vão em três direções, fechadura à prova de Raio X, acabamento melamínico, PRX-AUREA ou similar.  Fornecimento e instalação.(desonerado)</t>
  </si>
  <si>
    <t>ES 34.05.0350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</si>
  <si>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instalação.(desonerado)</t>
  </si>
  <si>
    <t xml:space="preserve">   113,24</t>
  </si>
  <si>
    <t>ES 34.05.0400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</si>
  <si>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instalação.(desonerado)</t>
  </si>
  <si>
    <t xml:space="preserve">   366,57</t>
  </si>
  <si>
    <t>ES 34.05.0403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</si>
  <si>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instalação.(desonerado)</t>
  </si>
  <si>
    <t xml:space="preserve">   288,57</t>
  </si>
  <si>
    <t>ES 34.05.0406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</si>
  <si>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instalação.(desonerado)</t>
  </si>
  <si>
    <t xml:space="preserve">   805,57</t>
  </si>
  <si>
    <t>ES 34.05.0409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</si>
  <si>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instalação.(desonerado)</t>
  </si>
  <si>
    <t xml:space="preserve">   592,47</t>
  </si>
  <si>
    <t>ES 34.05.0450 (/)</t>
  </si>
  <si>
    <t>Veneziana para exaustor de fabricação da Fundição Áurea ou similar.  Fornecimento e instalação.(desonerado)</t>
  </si>
  <si>
    <t xml:space="preserve">   410,18</t>
  </si>
  <si>
    <t>ES 39 Ferragens para Esquadrias</t>
  </si>
  <si>
    <t>ES 39.05 Ferragens para Portas</t>
  </si>
  <si>
    <t>ES 39.05.0050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</si>
  <si>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similar.(desonerado)</t>
  </si>
  <si>
    <t>ES 39.05.0053 (/)</t>
  </si>
  <si>
    <t>Ferragens, para portas de madeira, interna, constando de fornecimento de: fechadura referência 1515 ST-2  CR, maçaneta referência 435, rosca referência 687-R, 2 fechos 400 de 4cm e 6 dobradiças de ferro galvanizado de (3"x2 1/2"), referência 1410, La Fonte ou similar.(desonerado)</t>
  </si>
  <si>
    <t>ES 39.05.0056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</si>
  <si>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similar.(desonerado)</t>
  </si>
  <si>
    <t>ES 39.05.0100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</si>
  <si>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similar.(desonerado)</t>
  </si>
  <si>
    <t>ES 39.05.0103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</si>
  <si>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batentes.(desonerado)</t>
  </si>
  <si>
    <t>ES 39.05.0150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</si>
  <si>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similar.(desonerado)</t>
  </si>
  <si>
    <t>ES 39.05.0153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</si>
  <si>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similar.(desonerado)</t>
  </si>
  <si>
    <t>ES 39.05.0200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</si>
  <si>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similar.(desonerado)</t>
  </si>
  <si>
    <t>ES 39.05.0203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</si>
  <si>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similar.(desonerado)</t>
  </si>
  <si>
    <t>ES 39.05.0250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</si>
  <si>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latão.(desonerado)</t>
  </si>
  <si>
    <t>ES 39.05.0256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</si>
  <si>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similar.(desonerado)</t>
  </si>
  <si>
    <t>ES 39.05.0300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</si>
  <si>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similar.(desonerado)</t>
  </si>
  <si>
    <t>ES 39.05.0303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</si>
  <si>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similar.(desonerado)</t>
  </si>
  <si>
    <t>ES 39.05.0350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</si>
  <si>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similar.(desonerado)</t>
  </si>
  <si>
    <t>ES 39.05.0353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</si>
  <si>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similar.(desonerado)</t>
  </si>
  <si>
    <t>ES 39.05.0400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</si>
  <si>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25mm.(desonerado)</t>
  </si>
  <si>
    <t>ES 39.05.0450 (/)</t>
  </si>
  <si>
    <t>Conjunto de ferragens para portas de correr de armários em banca, constando de 2m em trilho de aluminio (1/4"x1/4"), 4 rodízios de latão e 2 conchas da La Fonte ou similar.(desonerado)</t>
  </si>
  <si>
    <t>ES 39.05.0470 (/)</t>
  </si>
  <si>
    <t>Dobradiça 3"x2 1/2" de ferro galvanizado referência 246-G da Pagé ou similar, com pino e bolas de latão.  Fornecimento da peça.(desonerado)</t>
  </si>
  <si>
    <t>ES 39.05.0473 (/)</t>
  </si>
  <si>
    <t>Dobradiça 3"x3" de latão cromado referência 344 da Pagé ou similar, com pino, bolas e anéis de latão.  Fornecimento da peça.(desonerado)</t>
  </si>
  <si>
    <t>ES 39.05.0480 (/)</t>
  </si>
  <si>
    <t>Dobradiça 3"x3 1/2" de latão cromado referência 344 da Pagé ou similar, com pino, bolas e anéis de latão.  Fornecimento da peça.(desonerado)</t>
  </si>
  <si>
    <t>ES 39.05.0483 (/)</t>
  </si>
  <si>
    <t>Dobradiça com mola, de (70x100)mm, referência 521, La Fonte ou similar.  Fornecimento e instalação.(desonerado)</t>
  </si>
  <si>
    <t>ES 39.05.0486 (/)</t>
  </si>
  <si>
    <t>Colocação de dobradiça, tipo vaivem, em madeira, exclusive o fornecimento da peça.(desonerado)</t>
  </si>
  <si>
    <t xml:space="preserve">    24,57</t>
  </si>
  <si>
    <t>ES 39.05.0500 (/)</t>
  </si>
  <si>
    <t>Fechadura, para portas de madeira de entrada principal referência 330 ST-2, cromada, maçanetas referência 204 e espelho referência 134, La Fonte ou similar.  Fornecimento da peça.(desonerado)</t>
  </si>
  <si>
    <t>ES 39.05.0503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</si>
  <si>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similar.(desonerado)</t>
  </si>
  <si>
    <t>ES 39.05.0550 (/)</t>
  </si>
  <si>
    <t>Fechadura, para portas de madeira de banheiro referência 7070 ST-2, cromada, maçanetas referência 435, tranqueta referência 687-TE, rosetas referência 687-R e entrada referência 687-E, La Fonte ou similar.  Fornecimento da peça.(desonerado)</t>
  </si>
  <si>
    <t>ES 39.05.0570 (/)</t>
  </si>
  <si>
    <t>Fechadura, cromada, para portas de correr de ferro ou alumínio, referência 1222/22mm, La Fonte ou similar.  Fornecimento da peça.(desonerado)</t>
  </si>
  <si>
    <t>ES 39.05.0573 (/)</t>
  </si>
  <si>
    <t>Fechadura, cromada, para portas de abrir de ferro ou alumínio, referência 1330/22mm, La Fonte ou similar.  Fornecimento da peça.(desonerado)</t>
  </si>
  <si>
    <t>ES 39.05.0576 (/)</t>
  </si>
  <si>
    <t>Fechadura de sobrepor de ferro cromado, com cilindro, para portão, referência 032, Haga ou similar.  Fornecimento.(desonerado)</t>
  </si>
  <si>
    <t>ES 39.05.0650 (/)</t>
  </si>
  <si>
    <t>Ferragens para portas, 1 folha de vidro temperado de 10mm; só fornecimento, exclusive mola hidráulica de piso.(desonerado)</t>
  </si>
  <si>
    <t>ES 39.05.0700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</si>
  <si>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similar.(desonerado)</t>
  </si>
  <si>
    <t>ES 39.05.1000 (/)</t>
  </si>
  <si>
    <t>Fornecimento de mola aérea, exclusive instalação.(desonerado)</t>
  </si>
  <si>
    <t>ES 39.05.1050 (/)</t>
  </si>
  <si>
    <t>Mola hidráulica de piso para portas de vidro temperado de 10mm.  Fornecimento da peça.(desonerado)</t>
  </si>
  <si>
    <t>ES 39.05.1100 (/)</t>
  </si>
  <si>
    <t>Colocação de mola fecha porta, em madeira exclusive o fornecimento da peça.(desonerado)</t>
  </si>
  <si>
    <t>ES 39.10 Ferragens para Janelas</t>
  </si>
  <si>
    <t>ES 39.10.0050 (/)</t>
  </si>
  <si>
    <t>Conjunto de ferragens para janela de madeira, tipo guilhotina, constando de fornecimento sem instalação (esta incluída no fornecimento e instalação das esquadrias), 2 borboletas de latão e 4 conchas.(desonerado)</t>
  </si>
  <si>
    <t>ES 39.10.0100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</si>
  <si>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similar.(desonerado)</t>
  </si>
  <si>
    <t>ES 39.10.0150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</si>
  <si>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esquadrias).(desonerado)</t>
  </si>
  <si>
    <t>ES 39.15 Ferragens para Divisórias</t>
  </si>
  <si>
    <t>ES 39.15.0050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</si>
  <si>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similar.(desonerado)</t>
  </si>
  <si>
    <t>ES 39.15.0053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</si>
  <si>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similar.(desonerado)</t>
  </si>
  <si>
    <t>ES 39.15.0100 (/)</t>
  </si>
  <si>
    <t>Fornecimento, exclusive instalação, de conjunto de ferragens para divisórias de sanitários em mármore ou marmorite, composto por cantoneiras, porcas e parafusos de alumínio, Udinese ou similar.(desonerado)</t>
  </si>
  <si>
    <t>ES 44 Vidros e Similares</t>
  </si>
  <si>
    <t>ES 44.05 Vidros para Esquadrias</t>
  </si>
  <si>
    <t>ES 44.05.0050 (A)</t>
  </si>
  <si>
    <t>Espelho de cristal, com espessura de 4mm e moldura de madeira aparelhada.  Fornecimento e instalação.(desonerado)</t>
  </si>
  <si>
    <t xml:space="preserve">   304,97</t>
  </si>
  <si>
    <t>ES 44.05.0100 (A)</t>
  </si>
  <si>
    <t>Vidro aramado, com espessura de 7mm.  Fornecimento e instalação.(desonerado)</t>
  </si>
  <si>
    <t xml:space="preserve">   355,68</t>
  </si>
  <si>
    <t>ES 44.05.0212 (/)</t>
  </si>
  <si>
    <t>Vidro liso, incolor, com espessura de 10mm.  Fornecimento e instalação.(desonerado)</t>
  </si>
  <si>
    <t>ES 44.05.0256 (/)</t>
  </si>
  <si>
    <t>Vidro laminado, com espessura de 6mm.  Fornecimento e instalação.(desonerado)</t>
  </si>
  <si>
    <t>ES 44.05.0262 (/)</t>
  </si>
  <si>
    <t>Vidro laminado, com espessura de 10mm.  Fornecimento e instalação.(desonerado)</t>
  </si>
  <si>
    <t>ES 44.05.0300 (A)</t>
  </si>
  <si>
    <t>Vidro liso, incolor, com espessura de 3mm.  Fornecimento e instalação.(desonerado)</t>
  </si>
  <si>
    <t xml:space="preserve">   140,55</t>
  </si>
  <si>
    <t>ES 44.05.0303 (A)</t>
  </si>
  <si>
    <t>Vidro liso, incolor, com espessura de 4mm.  Fornecimento e instalação.(desonerado)</t>
  </si>
  <si>
    <t>ES 44.05.0306 (A)</t>
  </si>
  <si>
    <t>Vidro liso, incolor, com espessura de 5mm.  Fornecimento e instalação.(desonerado)</t>
  </si>
  <si>
    <t xml:space="preserve">   205,55</t>
  </si>
  <si>
    <t>ES 44.05.0309 (A)</t>
  </si>
  <si>
    <t>Vidro liso, incolor, com espessura de 6mm. Fornecimento e instalação.(desonerado)</t>
  </si>
  <si>
    <t xml:space="preserve">   186,65</t>
  </si>
  <si>
    <t>ES 44.05.0350 (/)</t>
  </si>
  <si>
    <t>Vidro fantasia tipo canelado, martelado, ártico ou lixa, incolor, com espessura de 4mm.  Fornecimento e instalação.(desonerado)</t>
  </si>
  <si>
    <t>ES 44.10 Vidros Temperados</t>
  </si>
  <si>
    <t>ES 44.10.0050 (A)</t>
  </si>
  <si>
    <t>Vidro temperado incolor(liso ou martelado) com espessura de 10mm.  Fornecimento e instalação.(desonerado)</t>
  </si>
  <si>
    <t xml:space="preserve">   447,62</t>
  </si>
  <si>
    <t>ES 44.15 Vidros Especiais</t>
  </si>
  <si>
    <t>ES 44.15.0050 (/)</t>
  </si>
  <si>
    <t>Vidro plumbífero com espessura máxima de 8mm, para uso em salas radiológicas à prova de Raio X, nas dimensõesde (0,30x0,30)m, inclusive caixilho e mão-de-obra de instalação.(desonerado)</t>
  </si>
  <si>
    <t>ES 44.20 Placas de Policarbonato</t>
  </si>
  <si>
    <t>ES 44.20.0053 (/)</t>
  </si>
  <si>
    <t>Placa de policarbonato em cristal compacto, em placas de (2,44x1,22x0,004)m.  Fornecimento  sem instalação.(desonerado)</t>
  </si>
  <si>
    <t>ES 44.20.0056 (/)</t>
  </si>
  <si>
    <t>Placa de policarbonato em cristal compacto, em placas de (2,44x1,22x0,006)m.  Fornecimento  sem instalação.(desonerado)</t>
  </si>
  <si>
    <t>ES 44.20.0059 (/)</t>
  </si>
  <si>
    <t>Placa de policarbonato em cristal compacto, em placas de (2,44x1,22x0,008)m.  Fornecimento  sem instalação.(desonerado)</t>
  </si>
  <si>
    <t>ES 44.20.0100 (/)</t>
  </si>
  <si>
    <t>Placa de policarbonato compacto cristal, em placas de (2,44x1,22x0,01)m.  Fornecimento  sem instalação.(desonerado)</t>
  </si>
  <si>
    <t>ES 44.25 Películas</t>
  </si>
  <si>
    <t>ES 44.25.0050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</si>
  <si>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instalação.(desonerado)</t>
  </si>
  <si>
    <t xml:space="preserve">    92,92</t>
  </si>
  <si>
    <t>ES 49 Mastros</t>
  </si>
  <si>
    <t>ES 49.05 Mastros Metálicos</t>
  </si>
  <si>
    <t>ES 49.05.0050 (A)</t>
  </si>
  <si>
    <t>Mastro metálico em tubo de ferro galvanizado de 3" com altura de 5,50m, equipado com roldana fixado em prisma de concreto de (30x30x50)cm, inclusive este, exclusive pintura.  Fornecimento instalação.(desonerado)</t>
  </si>
  <si>
    <t xml:space="preserve">  1143,30</t>
  </si>
  <si>
    <t>ES 49.05.0053 (A)</t>
  </si>
  <si>
    <t>Mastro metálico em tubo de ferro galvanizado de 3" com altura de 6m, equipado com roldana fixado em prisma de concreto de (30x30x50)cm, inclusive este, exclusive pintura.  Fornecimento e instalação.(desonerado)</t>
  </si>
  <si>
    <t xml:space="preserve">  1206,24</t>
  </si>
  <si>
    <t>ES 98 Diversos</t>
  </si>
  <si>
    <t>ES 98.99 Diversos</t>
  </si>
  <si>
    <t>ES 98.99.0050 (/)</t>
  </si>
  <si>
    <t>Arruela de 5/16".  Fornecimento.(desonerado)</t>
  </si>
  <si>
    <t>ES 98.99.0100 (/)</t>
  </si>
  <si>
    <t>Cadeado de 30mm.  Fornecimento.(desonerado)</t>
  </si>
  <si>
    <t>ES 98.99.0103 (/)</t>
  </si>
  <si>
    <t>Cadeado de 50mm.  Fornecimento.(desonerado)</t>
  </si>
  <si>
    <t>ES 98.99.0150 (/)</t>
  </si>
  <si>
    <t>Caixilho fixo, de alumínio, para chapa de policarbonato de 10mm.  Fornecimento e instalação.(desonerado)</t>
  </si>
  <si>
    <t xml:space="preserve">   503,82</t>
  </si>
  <si>
    <t>ES 98.99.0153 (/)</t>
  </si>
  <si>
    <t>Caixilho metade fixo para vidro e metade fixo em veneziana, de alumínio; exclusive fornecimento e instalação do vidro.  Fornecimento e instalação.(desonerado)</t>
  </si>
  <si>
    <t xml:space="preserve">  1577,42</t>
  </si>
  <si>
    <t>ES 98.99.0200 (/)</t>
  </si>
  <si>
    <t>Colocação de carranca, fixada na parte externa de janelas de abrir, exclusive o fornecimento da peça.(desonerado)</t>
  </si>
  <si>
    <t>ES 98.99.0206 (/)</t>
  </si>
  <si>
    <t>Colocação de cremone, em madeira com vara de ferro de 1,50m, exclusive o fornecimento.(desonerado)</t>
  </si>
  <si>
    <t xml:space="preserve">    49,13</t>
  </si>
  <si>
    <t>ES 98.99.0350 (/)</t>
  </si>
  <si>
    <t>Conjunto completo de ferragens para painéis fixos de vidro temperado de 10mm.  Fornecimento.(desonerado)</t>
  </si>
  <si>
    <t>ES 98.99.0550 (/)</t>
  </si>
  <si>
    <t>Fecho CR-719AZ.  Fornecimento.(desonerado)</t>
  </si>
  <si>
    <t>ES 98.99.0700 (/)</t>
  </si>
  <si>
    <t>Parafuso de (8x250)mm, com rosca.  Fornecimento.(desonerado)</t>
  </si>
  <si>
    <t>ES 98.99.0800 (/)</t>
  </si>
  <si>
    <t>Porca de 5/16".  Fornecimento.(desonerado)</t>
  </si>
  <si>
    <t>ES 98.99.0900 (/)</t>
  </si>
  <si>
    <t>Prego com cabeça chata 23x54, em caixa de 100Kg ou quantidades equivalentes, inclusive transporte até a obra, exclusive instalação.  Fornecimento.(desonerado)</t>
  </si>
  <si>
    <t>ES 98.99.0950 (/)</t>
  </si>
  <si>
    <t>Targete em ferro cromado, de fio redondo de 2", referência CR-1 FR, La Fonte ou similar.  Fornecimento da peça.(desonerado)</t>
  </si>
  <si>
    <t>ES 98.99.0959 (/)</t>
  </si>
  <si>
    <t>Targetão em ferro galvanizado de 5/8"x160mm, referência 831 Datti ou similar, inclusive cadeado de 50mm.  Fornecimento e instalação.(desonerado)</t>
  </si>
  <si>
    <t xml:space="preserve">   137,63</t>
  </si>
  <si>
    <t>ET 04 Estruturas de Concreto</t>
  </si>
  <si>
    <t>ET 04.05 Concreto Dosado Racionalmente</t>
  </si>
  <si>
    <t>Materiais para confecção de concreto estrutural dosado para uma resistência característica à compressão (fck) mínimo de 10MPa, inclusive perdas.  Fornecimento.(desonerado)</t>
  </si>
  <si>
    <t>Materiais para confecção de concreto estrutural dosado para uma resistência característica à compressão (fck) mínimo de 11MPa, inclusive perdas.  Fornecimento.(desonerado)</t>
  </si>
  <si>
    <t>Materiais para confecção de concreto estrutural dosado para uma resistência característica à compressão (fck) mínimo de 13,5MPa, inclusive perdas.  Fornecimento.(desonerado)</t>
  </si>
  <si>
    <t>Materiais para confecção de concreto estrutural dosado para uma resistência característica à compressão (fck) mínimo de 15MPa, inclusive perdas.  Fornecimento.(desonerado)</t>
  </si>
  <si>
    <t>Materiais para confecção de concreto estrutural dosado para uma resistência característica à compressão (fck) mínimo de 18MPa, inclusive perdas.  Fornecimento.(desonerado)</t>
  </si>
  <si>
    <t>Materiais para confecção de concreto estrutural dosado para uma resistência característica à compressão (fck) mínimo de 20MPa, inclusive perdas.  Fornecimento.(desonerado)</t>
  </si>
  <si>
    <t>Materiais para confecção de concreto estrutural dosado para uma resistência característica à compressão (fck) mínimo de 22,5MPa, inclusive perdas.  Fornecimento.(desonerado)</t>
  </si>
  <si>
    <t>Materiais para confecção de concreto estrutural dosado para uma resistência característica à compressão (fck) mínimo de 25MPa, inclusive perdas.  Fornecimento.(desonerado)</t>
  </si>
  <si>
    <t>Materiais para confecção de concreto estrutural dosado para uma resistência característica à compressão (fck) mínimo de 30MPa, inclusive perdas.  Fornecimento.(desonerado)</t>
  </si>
  <si>
    <t>Materiais para confecção de concreto estrutural dosado para uma resistência característica à compressão (fck) mínima de 35MPa.  Inclusive perdas.  Fornecimento.(desonerado)</t>
  </si>
  <si>
    <t>Materiais para confecção de concreto estrutural dosado para uma resistência característica à compressão (fck) mínima de 40MPa.  Inclusive perdas.  Fornecimento.(desonerado)</t>
  </si>
  <si>
    <t>Materiais para confecção de concreto colorido, com óxido de ferro vermelho sintético, dosado para uma resistência característica à compressão (fck) mínimo de 13,5MPa, inclusive perdas.  Fornecimento.(desonerado)</t>
  </si>
  <si>
    <t>ET 04.10 Camada Preparatória de Concreto</t>
  </si>
  <si>
    <t>Concreto para camada preparatória com 180Kg de cimento por m3 de concreto, compreendendo apenas o fornecimento dos materiais, inclusive perdas de 5%.(desonerado)</t>
  </si>
  <si>
    <t>ET 04.15 Concreto para Meios Agressivos</t>
  </si>
  <si>
    <t>Concreto para meios agressivos com utilização de cimento resistente a sulfatos (baixo teor de C3A), com fator água e cimento, menor ou igual a 0,50, com consumo mínimo de PC maior ou igual a 400Kg.(desonerado)</t>
  </si>
  <si>
    <t>ET 04.20 Preparo de Concreto</t>
  </si>
  <si>
    <t xml:space="preserve">   118,00</t>
  </si>
  <si>
    <t>Preparo mecânico de concreto, compreendendo a mistura e o amassamento em betoneira, exclusive materiais, considerando produção normal.(desonerado)</t>
  </si>
  <si>
    <t>Preparo mecânico de concreto, compreendendo a mistura e o amassamento em betoneira, exclusive materiais, considerando a produção baixa.(desonerado)</t>
  </si>
  <si>
    <t xml:space="preserve">    89,55</t>
  </si>
  <si>
    <t>ET 04.25 Lançamento de Concreto</t>
  </si>
  <si>
    <t>Lançamento de concreto em peças sem armadura, inclusive a colocação, o adensamento e o acabamento, exclusive o transporte (TC 05.10.0050), considerando a produção normal.(desonerado)</t>
  </si>
  <si>
    <t>Lançamento de concreto em peças sem armadura, inclusive a colocação, o adensamento e o acabamento, exclusive o transporte (TC 05.10.0050), considerando a produção baixa.(desonerado)</t>
  </si>
  <si>
    <t>Lançamento de concreto em peças armadas, inclusive a colocação, o adensamento e o acabamento, exclusive o transporte (TC 05.10.0050), considerando a produção normal.(desonerado)</t>
  </si>
  <si>
    <t xml:space="preserve">    49,34</t>
  </si>
  <si>
    <t>Lançamento de concreto em peças armadas, inclusive a colocação, o adensamento e o acabamento, exclusive o transporte (TC 05.10.0050), considerando a produção baixa.(desonerado)</t>
  </si>
  <si>
    <t xml:space="preserve">    57,56</t>
  </si>
  <si>
    <t>ET 04.30 Concreto Simples</t>
  </si>
  <si>
    <t>Concreto simples dosado racionalmente para uma resistência mínima característica à compressão de 11MPa, inclusive materiais, preparo, lançamento, colocação e adensamento, exclusive transporte.(desonerado)</t>
  </si>
  <si>
    <t xml:space="preserve">   459,66</t>
  </si>
  <si>
    <t>ET 04.35 Concreto para Peças Armadas</t>
  </si>
  <si>
    <t>Concreto dosado racionalmente para uma resistência mínima característica à compressão de 15MPa, inclusive materiais, preparo, lançamento, colocação e adensamento, exclusive transporte.(desonerado)</t>
  </si>
  <si>
    <t xml:space="preserve">   461,17</t>
  </si>
  <si>
    <t>ET 04.40 Concreto Ciclópico</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</si>
  <si>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obra.(desonerado)</t>
  </si>
  <si>
    <t xml:space="preserve">   338,31</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</si>
  <si>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obra.(desonerado)</t>
  </si>
  <si>
    <t xml:space="preserve">   390,77</t>
  </si>
  <si>
    <t>ET 04.45 Peças Diversas em Concreto Armado</t>
  </si>
  <si>
    <t>Chapim de concreto aparente com acabamento desempenhado, usando forma de Madeirit ou similar, medindo: (14x10)cm, fundido no local.  Fornecimento e colocação.(desonerado)</t>
  </si>
  <si>
    <t xml:space="preserve">    59,17</t>
  </si>
  <si>
    <t xml:space="preserve">  1982,90</t>
  </si>
  <si>
    <t>ET 04.55 Camadas Impermeabilizantes</t>
  </si>
  <si>
    <t>Lona de polietileno (lona terreiro) com espessura de 0,20mm para impermeabilização de solo, medida pela área coberta.  Fornecimento e colocação, inclusive com perdas e transpasse.(desonerado)</t>
  </si>
  <si>
    <t>ET 04.60 Concreto Armado</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</si>
  <si>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20m3.(desonerado)</t>
  </si>
  <si>
    <t xml:space="preserve">  2396,04</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</si>
  <si>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t>
  </si>
  <si>
    <t xml:space="preserve">  2706,10</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</si>
  <si>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t>
  </si>
  <si>
    <t xml:space="preserve">  2742,24</t>
  </si>
  <si>
    <t>ET 04.65 Guarda Rodas de Concreto Armado</t>
  </si>
  <si>
    <t>Guarda-rodas de concreto armado, para viadutos, moldados no local, compreendendo vigas longitudinais apoiadas sobre montantes (conforme especificação da Prefeitura da Cidade do Rio de Janeiro).(desonerado)</t>
  </si>
  <si>
    <t xml:space="preserve">   303,57</t>
  </si>
  <si>
    <t xml:space="preserve">   514,63</t>
  </si>
  <si>
    <t>Guarda-rodas de concreto armado, conforme especificação da Prefeitura da Cidade do Rio de Janeiro, constando de montantes sustentando vigas em forma de trapézio de cantos arredondados, com seção de 55cm de largura por 15cm, e 25cm de faces laterais, inclusive armação.(desonerado)</t>
  </si>
  <si>
    <t xml:space="preserve">   212,79</t>
  </si>
  <si>
    <t>ET 04.70 Guarda Corpos</t>
  </si>
  <si>
    <t>Guarda-corpo de concreto armado em lances de 3m de comprimento e 60cm de altura, constando de 1 corrimão de (10x15)cm, feito com forma de Madeirit ou similar, apoiado em 4 colunas, com forma perdida de tubo de cimento amianto de 4".(desonerado)</t>
  </si>
  <si>
    <t xml:space="preserve">    61,29</t>
  </si>
  <si>
    <t>Guarda-corpo em concreto armado (fck=15MPa, aço CA-50), formado por quadros retangulares de (1,90x0,50)m sustentados por 2 montantes de 0,85m de altura, inclusive fornecimento de materiais e elementos de fixação na ponte.(desonerado)</t>
  </si>
  <si>
    <t xml:space="preserve">   193,18</t>
  </si>
  <si>
    <t>ET 09 Armaduras</t>
  </si>
  <si>
    <t>ET 09.05 Barras e Fios de Aço</t>
  </si>
  <si>
    <t>Aço CA-25 para armadura de concreto, redonda, sem saliência ou mossa, coeficiente de conformação mínima (aderência) igual a 1, diâmetro igual a 5mm.  Fornecimento, incluindo 10% de perdas e arame 18.(desonerado)</t>
  </si>
  <si>
    <t>Aço CA-25 para armadura de concreto, redonda, sem saliência ou mossa, coeficiente de conformação mínima (aderência) igual a 1, diâmetro de 6,3 à 8mm.  Fornecimento, incluindo 10% de perdas e arame 18.(desonerado)</t>
  </si>
  <si>
    <t>Aço CA-25 para armadura de concreto, redonda, sem saliência ou mossa, coeficiente de conformação mínima (aderência) igual a 1, diâmetro maior ou igual a 10mm.  Fornecimento, incluindo 10% de perdas  e arame 18.(desonerado)</t>
  </si>
  <si>
    <t>Aço CA-25 para armadura de concreto, redonda, sem saliência ou mossa, coeficiente de conformação mínima (aderência) igual a 1, diâmetro igual a 10mm.  Fornecimento, incluindo 10% de perdas e arame 18.(desonerado)</t>
  </si>
  <si>
    <t>Aço CA-25 para armadura de concreto, redonda, sem saliência ou mossa, coeficiente conformação mínima (aderência) igual a 1, diâmetro igual a 12,5mm.  Fornecimento, incluindo 10% de perdas e arame 18.(desonerado)</t>
  </si>
  <si>
    <t>Aço CA-25 para armadura de concreto, redonda, sem saliência ou mossa, coeficiente conformação mínima (aderência) igual a 1, diâmetro igual a 16mm.  Fornecimento, incluindo 10% de perdas e arame 18.(desonerado)</t>
  </si>
  <si>
    <t>Aço CA-25 para armadura de concreto, redonda, sem saliência ou mossa , coeficiente conformação mínima (aderência) igual a 1, diâmetro igual a 20mm.  Fornecimento, incluindo 10% de perdas  e arame 18.(desonerado)</t>
  </si>
  <si>
    <t>Aço CA-25 para armadura de concreto, redonda, sem saliência ou mossa , coeficiente conformação mínima (aderência) igual a 1, diâmetro igual a 22,3mm.  Fornecimento, incluindo 10% de perdas e arame 18.(desonerado)</t>
  </si>
  <si>
    <t>Aço CA-25 para armadura de concreto, redonda, sem saliência ou mossa , coeficiente conformação mínima (aderência) igual a 1, diâmetro igual a 25mm.  Fornecimento, incluindo 10% de perdas e arame 18.(desonerado)</t>
  </si>
  <si>
    <t>Aço CA-50 para armadura de concreto, com saliência ou mossa, coeficiente de conformação superficial mínimo (aderência) igual a 1,5, diâmetro de 6,3mm.  Fornecimento, incluindo 10% de perdas e arame 18.(desonerado)</t>
  </si>
  <si>
    <t>Aço CA-50 para armadura de concreto, com saliência ou mossa, coeficiente de conformação superficial mínimo (aderência) igual a 1,5, diâmetro de 8mm.  Fornecimento, incluimdo 10% de perdas e arame 18.(desonerado)</t>
  </si>
  <si>
    <t>Aço CA-50 para armadura de concreto, com saliência ou mossa, coeficiente de conformação superficial mínimo (aderência) igual a 1,5, diâmetro de 10mm.  Fornecimento, incluindo 10% de perdas e arame 18.(desonerado)</t>
  </si>
  <si>
    <t>Aço CA-50 para armadura de concreto, com saliência ou mossa, coeficiente de conformação superficial mínimo (aderência) igual a 1,5, diâmetro de 12,5mm.  Fornecimento, incluindo 10% de perdas e arame 18.(desonerado)</t>
  </si>
  <si>
    <t>Aço CA-50 para armadura de concreto, com saliência ou mossa, coeficiente de conformação superficial mínimo (aderência) igual a 1,5, diâmetro de 16mm.  Fornecimento, incluindo 10% de perdas e arame 18.(desonerado)</t>
  </si>
  <si>
    <t>Aço CA-50 para armadura de concreto, com saliência ou mossa, coeficiente de conformação superficial mínimo (aderência) igual a 1,5, diâmetro de 20mm.  Fornecimento, incluindo 10% de perdas e arame 18.(desonerado)</t>
  </si>
  <si>
    <t>Aço CA-50 para armadura de concreto, com saliência ou mossa, coeficiente de conformação superficial mínimo (aderência) igual a 1,5, diâmetro de 25mm.  Fornecimento, incluindo 10% de perdas  e arame 18.(desonerado)</t>
  </si>
  <si>
    <t>Aço CA-50 para armadura de concreto, com saliência ou mossa, coeficiente de conformação superficial mínimo (aderência) igual a 1,5, diâmetro de 32mm.  Fornecimento, incluindo 10% de perdas e arame 18.(desonerado)</t>
  </si>
  <si>
    <t>Aço CA-60 para armadura de concreto, redondo, sem saliência ou mossa, coeficiente de conformação superficial mínimo (aderência) igual a 1,5, diâmetro de 3,4mm.  Fornecimento, incluindo  10% de perdas e arame 18.(desonerado)</t>
  </si>
  <si>
    <t>Aço CA-60 para armadura de concreto, redondo, sem saliência ou mossa, coeficiente de conformação superficial mínimo (aderência) igual a 1,5, diâmetro de 4,20mm.  Fornecimento, incluindo 10% de perdas e arame 18.(desonerado)</t>
  </si>
  <si>
    <t>Aço CA-60 para armadura de concreto, redondo, sem saliência ou mossa, coeficiente de conformação superficial mínimo (aderência) igual a 1,5, diâmetro de 4,60mm.  Fornecimento, incluindo 10% de perdas e arame 18.(desonerado)</t>
  </si>
  <si>
    <t>Aço CA-60 para armadura de concreto, redondo, sem saliência ou mossa, coeficiente de conformação superficial mínimo (aderência) igual a 1,5, diâmetro de 5mm.  Fornecimento, incluindo 10% de perdas e arame 18.(desonerado)</t>
  </si>
  <si>
    <t>Aço CA-60 para armadura de concreto, redondo, sem saliência ou mossa, coeficiente de conformação superficial mínimo (aderência) igual a 1,5, diâmetro de 6mm.  Fornecimento, incluindo 10% de  perdas e arame 18.(desonerado)</t>
  </si>
  <si>
    <t>Aço CA-60 para armadura de concreto, redondo, sem saliência ou mossa, coeficiente de conformação superficial mínimo (aderência) igual a 1,5, diâmetro de 6,40mm.  Fornecimento, incluindo 10% de perdas e arame 18.(desonerado)</t>
  </si>
  <si>
    <t>Aço CA-60 para armadura de concreto, redondo, sem saliência ou mossa, coeficiente de conformação superficial mínimo (aderência) igual a 1,5, diâmetro de 7mm.  Fornecimento, incluindo 10% de perdas de pontas e arame 18.(desonerado)</t>
  </si>
  <si>
    <t>Aço CA-60 para armadura de concreto, redondo, sem saliência ou mossa, coeficiente de conformação superficial mínimo (aderência) igual a 1,5, diâmetro de 8mm.  Fornecimento, incluindo 10% de perdas e arame 18.(desonerado)</t>
  </si>
  <si>
    <t>Cabo de aço galvanizado, diâmetro de 3/8", com alma de fibra, 6 pernas com 19 fios.  Fornecimento.(desonerado)</t>
  </si>
  <si>
    <t>Cabo de aço galvanizado, diâmetro de 5/8".  Fornecimento.(desonerado)</t>
  </si>
  <si>
    <t>ET 09.10 Corte, Dobragem, Montagem e Colocação de Ferragens nas Formas</t>
  </si>
  <si>
    <t>Corte, dobragem, montagem e colocação de ferragens nas formas, aço CA-25, barra redonda com diâmetro igual a 5mm.(desonerado)</t>
  </si>
  <si>
    <t xml:space="preserve">     4,72</t>
  </si>
  <si>
    <t>Corte, dobragem, montagem e colocação de ferragens nas formas, aço CA-25, barra redonda com diâmetro entre 6,3mm a 8mm.(desonerado)</t>
  </si>
  <si>
    <t xml:space="preserve">     3,93</t>
  </si>
  <si>
    <t>Corte, dobragem, montagem e colocação de ferragens nas formas, aço CA-25, barra redonda com diâmetro maior ou igual a 10mm.(desonerado)</t>
  </si>
  <si>
    <t xml:space="preserve">     3,14</t>
  </si>
  <si>
    <t>Corte, dobragem, montagem e colocação de ferragens nas formas, aço CA-50, em barra redonda, com diâmetro igual a 6,3mm.(desonerado)</t>
  </si>
  <si>
    <t>Corte, dobragem, montagem e colocação de ferragens nas formas, aço CA-50, em barra redonda, com diâmetro entre 8mm e 12,5mm.(desonerado)</t>
  </si>
  <si>
    <t xml:space="preserve">     4,13</t>
  </si>
  <si>
    <t>Corte, dobragem, montagem e colocação de ferragens nas formas, aço CA-50, em barra redonda, com diâmetro maior ou igual a 16mm.(desonerado)</t>
  </si>
  <si>
    <t xml:space="preserve">     3,54</t>
  </si>
  <si>
    <t>Corte, dobragem, montagem e colocação de ferragens nas formas, aço CA-60, em fio redondo, com diâmetro entre 4,2mm a 6mm.(desonerado)</t>
  </si>
  <si>
    <t>Corte, dobragem, montagem e colocação de ferragens nas formas, aço CA-60, em fio redondo, com diâmetro entre 7mm e 8mm.(desonerado)</t>
  </si>
  <si>
    <t>ET 14 Formas</t>
  </si>
  <si>
    <t>ET 14.05 Formas Especiais de Madeira</t>
  </si>
  <si>
    <t>Formas especiais de madeira para peças de concreto pré-moldado, servindo 20 vezes, tábuas de madeira serrada, com 2,5cm de espessura, moldagem e desmoldagem.(desonerado)</t>
  </si>
  <si>
    <t xml:space="preserve">    27,52</t>
  </si>
  <si>
    <t>ET 14.10 Formas para Peças Comuns</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</si>
  <si>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escoramento.(desonerado)</t>
  </si>
  <si>
    <t xml:space="preserve">   117,73</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</si>
  <si>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escoramento.(desonerado)</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</si>
  <si>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escoramento.(desonerado)</t>
  </si>
  <si>
    <t xml:space="preserve">    91,10</t>
  </si>
  <si>
    <t>Formas de madeira para moldagem de peças de concreto com paramentos curvos servindo a madeira 1,4 vezes inclusive desmoldagem exclusive escoramento.(desonerado)</t>
  </si>
  <si>
    <t xml:space="preserve">   143,73</t>
  </si>
  <si>
    <t>Formas de madeira para moldagem de peças de concreto com paramentos curvos servindo a madeira 2 vezes inclusive desmoldagem exclusive escoramento.(desonerado)</t>
  </si>
  <si>
    <t xml:space="preserve">   119,73</t>
  </si>
  <si>
    <t>Formas de madeira, para galerias retangulares de concreto armado, servindo a madeira 3 vezes, inclusive  escoramento, fornecimento dos materiais e desmoldagem.(desonerado)</t>
  </si>
  <si>
    <t xml:space="preserve">    83,14</t>
  </si>
  <si>
    <t>Forma de madeira com utilização de 1,4 vezes e escoramento de laje superior.(desonerado)</t>
  </si>
  <si>
    <t xml:space="preserve">   135,42</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</si>
  <si>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escoramento.(desonerado)</t>
  </si>
  <si>
    <t xml:space="preserve">    59,27</t>
  </si>
  <si>
    <t>Formas de madeira serrada, com aproveitamento da madeira apenas 1 vez, para viaduto de concreto, com escoramento metálico, exclusive aluguel deste, inclusive fornecimento de materiais, e desmoldagem.(desonerado)</t>
  </si>
  <si>
    <t xml:space="preserve">   294,07</t>
  </si>
  <si>
    <t xml:space="preserve">    61,68</t>
  </si>
  <si>
    <t>ET 14.15 Formas Metálicas para Concreto</t>
  </si>
  <si>
    <t>Forma metálica para concreto, inclusive fornecimento, confecção, montagem e desmontagem sem utilização de guindaste, admitindo 50 vezes de utilização, exclusive escoramento.(desonerado)</t>
  </si>
  <si>
    <t xml:space="preserve">    33,86</t>
  </si>
  <si>
    <t>Forma metálica alto portante, para laje, sem reutilização, para vãos até 4,40m, com espessura de 0,80mm, tipo STEEL DECK MR-75, da Metform ou similar.  Fornecimento e instalação.(desonerado)</t>
  </si>
  <si>
    <t xml:space="preserve">   312,58</t>
  </si>
  <si>
    <t>Forma metálica alto portante, para laje, sem reutilização, para vãos até 3,75m, com espessura de 0,95mm, tipo STEEL DECK MR-75, da Metform ou similar.  Fornecimento e instalação.(desonerado)</t>
  </si>
  <si>
    <t>Forma metálica alto portante, para laje, sem reutilização, para vãos até 4,40m, com espessura de 1,25mm, tipo STEEL DECK MR-75, da Metform ou similar.  Fornecimento e instalação.(desonerado)</t>
  </si>
  <si>
    <t xml:space="preserve">   194,27</t>
  </si>
  <si>
    <t>ET 14.20 Formas de Madeirit</t>
  </si>
  <si>
    <t>Formas de placas de Madeirit ou similar, empregando-se as de 14mm, resinadas e também as de 20mm de espessura, plastificadas, servindo 4 vezes, e a madeira serrada, auxiliar 1 vez, inclusive fornecimento e desmoldagem, exclusive escoramento.(desonerado)</t>
  </si>
  <si>
    <t xml:space="preserve">    99,64</t>
  </si>
  <si>
    <t>Formas de placas de Madeirit ou similar, empregando-se as de 14mm, resinadas e também as de 20mm de espessura, plastificadas, servindo 4 vezes, e a madeira serrada 3 vezes, inclusive fornecimento e desmontagem, exclusive escoramento.(desonerado)</t>
  </si>
  <si>
    <t xml:space="preserve">    82,59</t>
  </si>
  <si>
    <t>Forma de chapas de madeira plastificada, de 17mm de espessura, servindo 1 vez, para viadutos, incluindo peças de transferência para escoramento metálico, exclusive este, inclusive fornecimento de materiais e desmoldagem.(desonerado)</t>
  </si>
  <si>
    <t xml:space="preserve">   289,96</t>
  </si>
  <si>
    <t>Forma de chapas de madeira plastificada, de 17mm de espessura, servindo 2 vezes,  para viadutos, incluindo peças de transferência para escoramento metálico, exclusive este, inclusive fornecimento de materiais e desmoldagem.(desonerado)</t>
  </si>
  <si>
    <t xml:space="preserve">   195,31</t>
  </si>
  <si>
    <t>Formas de placas de Madeirit ou similar, de 20mm de espessura, plastificadas, servindo 2 vezes e madeira serrada, auxiliar servindo 3 vezes, inclusive fornecimento e desmoldagem, exclusive escoramento.(desonerado)</t>
  </si>
  <si>
    <t xml:space="preserve">   110,56</t>
  </si>
  <si>
    <t>ET 19 Escoramentos</t>
  </si>
  <si>
    <t>ET 19.05 Escoramento de Madeira em Obras de artes Especiais</t>
  </si>
  <si>
    <t>Escoramento de pontilhões, pontes e viadutos, de concreto armado, com madeira serrada, com 30% de aproveitamento da madeira, medido pelo volume do escoramento, inclusive montagem e desmontagem.(desonerado)</t>
  </si>
  <si>
    <t xml:space="preserve">   172,03</t>
  </si>
  <si>
    <t>ET 19.10 Escoramento Tubular em Obras de Artes Especiais</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</si>
  <si>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desnecessária.(desonerado)</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</si>
  <si>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desmontagem.(desonerado)</t>
  </si>
  <si>
    <t xml:space="preserve">    20,05</t>
  </si>
  <si>
    <t>ET 19.20 Escoramento de Formas Comuns</t>
  </si>
  <si>
    <t>Escoramento de formas até 3,00m de pé direito, utilizando madeira serrada, tábuas empregadas 3 vezes, prumos 4 vezes.(desonerado)</t>
  </si>
  <si>
    <t xml:space="preserve">    14,54</t>
  </si>
  <si>
    <t>Escoramento de formas de 3,01m até 3,99m de pé direito, utilizando madeira serrada, tábuas empregadas 3 vezes, prumos 4 vezes.(desonerado)</t>
  </si>
  <si>
    <t xml:space="preserve">    20,72</t>
  </si>
  <si>
    <t>Escoramento de formas de 4,00m até 5,00m de pé direito, utilizando madeira serrada, tábuas empregadas 3 vezes, prumos 4 vezes.(desonerado)</t>
  </si>
  <si>
    <t xml:space="preserve">    31,87</t>
  </si>
  <si>
    <t>ET 19.25 Escoramento de Vigas Isoladas</t>
  </si>
  <si>
    <t>Escoramento de formas de moldagem de peças de concreto em vigas isoladas e semelhantes, até 5m de pé direito, utilizando madeira serrada, empregada 2 vezes, medida pela área de projeção lateral de escoramento.(desonerado)</t>
  </si>
  <si>
    <t xml:space="preserve">   132,99</t>
  </si>
  <si>
    <t>ET 19.30 Escoramento de Parametros Verticais</t>
  </si>
  <si>
    <t>Escoramento de formas de caixas de concreto em geral, cintas, blocos de fundação e ou paramentos verticais até 1,5m; com aproveitamento da madeira 2 vezes, inclusive retirada.(desonerado)</t>
  </si>
  <si>
    <t>Escoramento de formas de paramentos verticais de mais de 1,50m e até 5m de altura, utilizando madeira serrada, com 30% do aproveitamento da madeira, inclusive retirada.(desonerado)</t>
  </si>
  <si>
    <t xml:space="preserve">    76,21</t>
  </si>
  <si>
    <t>Escoramento de formas de paramentos verticais de mais de 5m e até 8m de altura, utilizando madeira serrada, com 30% do aproveitamento da madeira, inclusive retirada.(desonerado)</t>
  </si>
  <si>
    <t xml:space="preserve">   110,78</t>
  </si>
  <si>
    <t>Escoramento de formas de paramentos verticais, para altura de 1,50m até 5m, utilizando madeira serrada, com aproveitamento da madeira 2 vezes, inclusive retirada.(desonerado)</t>
  </si>
  <si>
    <t xml:space="preserve">    62,39</t>
  </si>
  <si>
    <t>Escoramento de formas de paramentos verticais, para altura de 5m até 8m, utilizando madeira serrada, com aproveitamento da madeira 2 vezes, inclusive retirada.(desonerado)</t>
  </si>
  <si>
    <t xml:space="preserve">    78,06</t>
  </si>
  <si>
    <t>Escoramento de formas de paramentos verticais, para altura de 8m até 12m, utilizando madeira serrada, com 30% de aproveitamento da madeira, inclusive retirada.(desonerado)</t>
  </si>
  <si>
    <t xml:space="preserve">   132,37</t>
  </si>
  <si>
    <t>ET 24 Estrutura Metálica</t>
  </si>
  <si>
    <t>ET 24.05 Estrutura Metálica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</si>
  <si>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mão-de-obra.(desonerado)</t>
  </si>
  <si>
    <t xml:space="preserve">   210,56</t>
  </si>
  <si>
    <t>Instalação de barreiras dinâmicas modelo ROCCO da Geobrugg ou similar até 4 metros de altura para proteção contra queda de rochas (Não incluso materiais). (Desonerado)</t>
  </si>
  <si>
    <t xml:space="preserve">   187,39</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</si>
  <si>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perfis.(desonerado)</t>
  </si>
  <si>
    <t xml:space="preserve">  1722,26</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</si>
  <si>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 (desonerado)</t>
  </si>
  <si>
    <t xml:space="preserve">  1855,33</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</si>
  <si>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montagem.(desonerado)</t>
  </si>
  <si>
    <t xml:space="preserve">   394,14</t>
  </si>
  <si>
    <t>Perfil "I" de aço carbono, padrão americano, de 8"x4".  Fornecimento e corte.(desonerado)</t>
  </si>
  <si>
    <t xml:space="preserve">   331,90</t>
  </si>
  <si>
    <t>Estrutura metálica para cobertura em telhas metálicas, exclusive as telhas.  Fornecimento e montagem.(desonerado)</t>
  </si>
  <si>
    <t xml:space="preserve">   310,65</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</si>
  <si>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montagem.(desonerado)</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</si>
  <si>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concreto.(desonerado)</t>
  </si>
  <si>
    <t xml:space="preserve">  1025,39</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</si>
  <si>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montagem.(desonerado)</t>
  </si>
  <si>
    <t xml:space="preserve">   793,01</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</si>
  <si>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fornecimento.(desonerado)</t>
  </si>
  <si>
    <t xml:space="preserve">   194,93</t>
  </si>
  <si>
    <t>Estrutura metálica em aço especial resistente a corrosão (aço USI-SAC ou similar) para pontes, viadutos, passarelas.  Fornecimento do aço.(desonerado)</t>
  </si>
  <si>
    <t>Estrutura metálica (montagem) em aço especial resistente a corrosão (aço USI-SAC ou similar) para pontes, viadutos e passarelas, incluindo fornecimento de materiais e de todos os serviços necessários, inclusive pintura protetora, exclusive o fornecimento do aço.(desonerado)</t>
  </si>
  <si>
    <t xml:space="preserve"> 18162,39</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</si>
  <si>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montagem.(desonerado)</t>
  </si>
  <si>
    <t>Peças em chapa de aço 3/8", galvanizadas, nas dimensões (3x0,10)m.  Fornecimento dos materiais e mão de obra de colocação.(desonerado)</t>
  </si>
  <si>
    <t xml:space="preserve">    13,95</t>
  </si>
  <si>
    <t>Peças em chapa de aço 3/8", galvanizadas, dobradas nas dimensões (15x20x14)cm com largura de 20cm.  Fornecimento dos materiais e mão de obra de colocação.(desonerado)</t>
  </si>
  <si>
    <t xml:space="preserve">    14,85</t>
  </si>
  <si>
    <t>Peças em chapa de aço 3/8", galvanizadas, dobradas nas dimensões (25x20x7)cm com largura de 20 cm.  Fornecimento dos materiais e mão de obra de colocação.(desonerado)</t>
  </si>
  <si>
    <t xml:space="preserve">    14,49</t>
  </si>
  <si>
    <t>Perfil em alumínio série 25 para separação de revestimentos variados, sobre paredes externas ou internas.  Fornecimento e colcoação.(desonerado)</t>
  </si>
  <si>
    <t xml:space="preserve">    47,60</t>
  </si>
  <si>
    <t>Reconstituição de estruturas metálicas leves, por Kg de aço necessário (chapa e perfis) com fornecimento de materiais e pintura anti-oxidante.(desonerado)</t>
  </si>
  <si>
    <t xml:space="preserve">    20,91</t>
  </si>
  <si>
    <t>ET 29 Juntas de Dilatação e Aparelho de Apoio</t>
  </si>
  <si>
    <t>ET 29.05 Aparelho de Neoprene</t>
  </si>
  <si>
    <t>Aparelho de apoio de Neoprene, fretado (1,40kg/dm3), inclusive preparo do berço.  Fornecimento e colocação.(desonerado)</t>
  </si>
  <si>
    <t xml:space="preserve">    30,51</t>
  </si>
  <si>
    <t>ET 29.10 Junta de Dilatação e Vedação</t>
  </si>
  <si>
    <t>Junta de dilatação e vedação de isopor na espessura de 1cm, fixada com cola Emulplast ou similar.  Fornecimento e colocação.(desonerado)</t>
  </si>
  <si>
    <t xml:space="preserve">    26,75</t>
  </si>
  <si>
    <t>Junta de dilatação e vedação confeccionada com aplicação de Sikaflex 1A sobre superfície limpa, na espessura de 20mm e profundidade de 15mm, inclusive alimpeza.  Foenecimento e colocação.(desonerado)</t>
  </si>
  <si>
    <t xml:space="preserve">    89,84</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</si>
  <si>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junta.(desonerado)</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</si>
  <si>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colocação.(desonerado)</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</si>
  <si>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colocação.(desonerado)</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</si>
  <si>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colocação.(desonerado)</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</si>
  <si>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colocação.(desonerado)</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</si>
  <si>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colocação.(desonerado)</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</si>
  <si>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colocação.(desonerado)</t>
  </si>
  <si>
    <t>Junta elástica pré-moldada, perfilado em termoplástico PVC, tipo 0-22 Fugenband ou similar.  Fornecimento e colocação.(desonerado)</t>
  </si>
  <si>
    <t xml:space="preserve">   172,75</t>
  </si>
  <si>
    <t>Recuperação de juntas de dilatação de obras de contenção até 2m de abertura com proteção de Bikaflex ou similar, até a profundidade de 1m, exclusive andaime e recuperação estrutural das faces laterais da junta.(desonerado)</t>
  </si>
  <si>
    <t xml:space="preserve">    86,81</t>
  </si>
  <si>
    <t>ET 29.15 Aparelho de Apoio</t>
  </si>
  <si>
    <t>Macaqueamento para troca de aparelho de apoio com utilização de macaco pistão, capacidade de 100Tf.(desonerado)</t>
  </si>
  <si>
    <t xml:space="preserve">  1645,54</t>
  </si>
  <si>
    <t>ET 34 Protensão</t>
  </si>
  <si>
    <t>ET 34.05 Tirantes</t>
  </si>
  <si>
    <t>Acessórios para tirante de aço CA-50, diâmetro de 25mm (1"), compreendendo o fornecimento e instalação da placa, porca, contra-porca,  proteção anti-corrosiva das peças metálicas, inclusive da cabeça com argamassa de cimento e areia no traço 1:3, exclusive protensão.(desonerado)</t>
  </si>
  <si>
    <t xml:space="preserve">   305,85</t>
  </si>
  <si>
    <t>Acessórios para tirante de aço CA-50, diâmetro de 25mm (1"), compreendendo o fornecimento e instalação da placa, porca, contra-porca,  anel de ângulo, protensão, proteção anti-corrosiva das peças metálicas, inclusive da cabeça com argamassa de cimento e areia no traço 1:3.(desonerado)</t>
  </si>
  <si>
    <t xml:space="preserve">   705,53</t>
  </si>
  <si>
    <t>Acessórios para tirante de aço CA-50, diâmetro de 32mm (1 1/4"), compreendendo o fornecimento e instalação da placa, porca, contra-porca,  proteção anti-corrosiva das peças metálicas, inclusive da cabeça com argamassa de cimento e areia no traço 1:3, exclusive protensão.(desonerado)</t>
  </si>
  <si>
    <t xml:space="preserve">   330,43</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</si>
  <si>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1:3.(desonerado)</t>
  </si>
  <si>
    <t xml:space="preserve">   730,10</t>
  </si>
  <si>
    <t>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 (Desonerado)</t>
  </si>
  <si>
    <t xml:space="preserve">   291,68</t>
  </si>
  <si>
    <t>Acessórios para tirante de aço ST85/105, diâmetro de 15mm, incluindo o fornecimento e instalação da placa metálica de (12x12)cm e porca.  Exclusive protensão.(desonerado)</t>
  </si>
  <si>
    <t xml:space="preserve">    62,69</t>
  </si>
  <si>
    <t>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 (Desonerado)</t>
  </si>
  <si>
    <t xml:space="preserve">   136,34</t>
  </si>
  <si>
    <t>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 (Desonerado)</t>
  </si>
  <si>
    <t xml:space="preserve">   213,01</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</si>
  <si>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tirantes.(desonerado)</t>
  </si>
  <si>
    <t xml:space="preserve">   662,14</t>
  </si>
  <si>
    <t>ET 34.10 Forma Interna em Tubo de PVC Rígido e Cambotas Metálicas</t>
  </si>
  <si>
    <t>Forma interna em tubo de PVC rígido, diâmetro externo de 25cm para alívio de peso próprio de peça estrutural, inclusive fornecimento dos materiais.(desonerado)</t>
  </si>
  <si>
    <t xml:space="preserve">    57,28</t>
  </si>
  <si>
    <t>ET 34.13 Tirante para Protensão - Estruturas de Concreto</t>
  </si>
  <si>
    <t>Cabo de aço de 6 cordoalhas de 1/2" (12,5mm) inclusive bainha metálica, e 10% de perdas de pontas, compreendendo apenas o fornecimento medido pelo peso do cabo de aço geometricamente necessário.(desonerado)</t>
  </si>
  <si>
    <t>Cabo de aço de 12 cordoalhas de 1/2" (12,5mm) inclusive bainha metálica, e 10% de perdas de pontas, com fornecimento medido pelo peso do cabo de aço geometricamente necessários.(desonerado)</t>
  </si>
  <si>
    <t>Cabo de aço de 19 cordoalhas de 1/2" (12,5mm) inclusive bainha metálica, e 10% de perdas de pontas, com fornecimento medido pelo peso do cabo de aço geometricamente necessários.(desonerado)</t>
  </si>
  <si>
    <t>Preparo e colocação de 6 cordoalhas de 12,5mm nas formas, compreendendo corte, montagem, enfiação na bainha e fornecimento de cimento para injeção.(desonerado)</t>
  </si>
  <si>
    <t xml:space="preserve">    14,20</t>
  </si>
  <si>
    <t>Preparo e colocação de 12 cordoalhas de 12,5mm nas formas compreendendo corte, montagem, enfiação e fornecimento de cimento para injeção.(desonerado)</t>
  </si>
  <si>
    <t xml:space="preserve">    37,33</t>
  </si>
  <si>
    <t>Preparo e colocação de 19 cordoalhas de 12,5mm nas formas, compreendendo corte, dobragem, enfiação na bainha, bem como o fornecimento de cimento para injeção.(desonerado)</t>
  </si>
  <si>
    <t xml:space="preserve">    19,84</t>
  </si>
  <si>
    <t>ET 34.15 Tirante para Protensão - Solo</t>
  </si>
  <si>
    <t>Protensão de tirante de 10 e 12 cordoalhas de 1/2", exclusive o fornecimentos dos materiais.(desonerado)</t>
  </si>
  <si>
    <t xml:space="preserve">  1362,48</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</si>
  <si>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cabeça.(desonerado)</t>
  </si>
  <si>
    <t xml:space="preserve">   140,67</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</si>
  <si>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cabeça.(desonerado)</t>
  </si>
  <si>
    <t xml:space="preserve">   107,81</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</si>
  <si>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cabeça.(desonerado)</t>
  </si>
  <si>
    <t xml:space="preserve">   161,59</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</si>
  <si>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cabeça.(desonerado)</t>
  </si>
  <si>
    <t xml:space="preserve">   113,84</t>
  </si>
  <si>
    <t>ET 34.20 Acessórios para Protensão</t>
  </si>
  <si>
    <t>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 (Desonerado)</t>
  </si>
  <si>
    <t xml:space="preserve">   937,12</t>
  </si>
  <si>
    <t>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 (Desonerado)</t>
  </si>
  <si>
    <t xml:space="preserve">  1017,39</t>
  </si>
  <si>
    <t>ET 34.25 Cone de Ancoragem</t>
  </si>
  <si>
    <t>Cone de ancoragem de cabo de aço de 6 cordoalhas de 12,5mm, compreendendo fornecimento do cone, de luva cone-bainha, de 2m de mola central e bainha, bem como as operações de protensão e injeção de cimento.(desonerado)</t>
  </si>
  <si>
    <t xml:space="preserve">   679,90</t>
  </si>
  <si>
    <t>Cone ancoragem de cabo de aço de 12 cordoalhas de 12,50mm, compreendendo fornecimento do cone, de luva cone-bainha, de 2m de mola central e bainha, bem como as operações de protensão e injeção de cimento.(desonerado)</t>
  </si>
  <si>
    <t xml:space="preserve">  1863,03</t>
  </si>
  <si>
    <t>Cone de ancoragem de cabo de aço de 19 cordoalhas de 12,5mm, compreendendo fornecimento do cone, de luva cone-bainha, de 2m de mola central e bainha, bem como as operações de protensão e injeção de cimento.(desonerado)</t>
  </si>
  <si>
    <t xml:space="preserve">  3975,79</t>
  </si>
  <si>
    <t>ET 39 Telas</t>
  </si>
  <si>
    <t>ET 39.05 Telas de Aço e Galvanizadas</t>
  </si>
  <si>
    <t>Tela de aço de alta resistência em malha hexagonal de dupla torção, tipo (8x10)cm, diâmetro 2,40mm, com revestimento em PVC, Inclusive o arame de amarração.  Fornecimento.(desonerado)</t>
  </si>
  <si>
    <t>Tela de aço de alta resistência em malha hexagonal de dupla torção, tipo (8x10)cm, diâmetro 2,70mm, galvanizada, Inclusive o arame de amarração.  Fornecimento.(desonerado)</t>
  </si>
  <si>
    <t>Tela de aço soldada Telcon Q-113 ou similar, com malha de (10x10)cm, CA-60, com diâmetro de 3,8mm e 1,8Kg/m2.  Fornecimento e colocação.(desonerado)</t>
  </si>
  <si>
    <t xml:space="preserve">     8,74</t>
  </si>
  <si>
    <t>Tela de aço soldada Telcon Q-138 ou similar, com malha de (10x10)cm, CA-60, com diâmetro de 4,2mm e 2,2Kg/m2.  Fornecimento.(desonerado)</t>
  </si>
  <si>
    <t>Tela de aço soldada Telcon Q-196 ou similar, com malha de (10x10)cm, CA-60, com diâmetro de 5mm e 3,11Kg/m2.  Fornecimento e colocação.(desonerado)</t>
  </si>
  <si>
    <t>Tela de aço soldada Telcon Q-246 ou similar, com malha de (10x10)cm, CA-60, com diâmetro de 5,6mm e 3,91Kg/m2.  Fornecimento e colocação.(desonerado)</t>
  </si>
  <si>
    <t xml:space="preserve">    36,37</t>
  </si>
  <si>
    <t>Tela de aço soldada Telcon Q-283 ou similar, com malha de (10x10)cm, CA-60, com diâmetro de 6mm e 4,48Kg/m2.  Fornecimento e colocação.(desonerado)</t>
  </si>
  <si>
    <t xml:space="preserve">    42,07</t>
  </si>
  <si>
    <t>Tela de aço soldada Telcon Q-396 ou similar, com malha de (10x10)cm, CA-60, com diâmetro de 7,1mm e 6,28Kg/m2.  Fornecimento e colocação.(desonerado)</t>
  </si>
  <si>
    <t xml:space="preserve">    58,48</t>
  </si>
  <si>
    <t>Tela de aço soldada Telcon Q-503 ou similar, com malha de (10x10)cm, CA-60, com diâmetro de 8mm e 7,97Kg/m2.  Fornecimento e colocação.(desonerado)</t>
  </si>
  <si>
    <t xml:space="preserve">    73,91</t>
  </si>
  <si>
    <t>Tela de aço soldada Telcon Q-636 ou similar, com malha de (10x10)cm, CA-60, com diâmetro de 9mm e 10,09Kg/m2.  Fornecimento e colocação.(desonerado)</t>
  </si>
  <si>
    <t xml:space="preserve">   117,87</t>
  </si>
  <si>
    <t>Tela de aço soldada Telcon Q-61 ou similar, com malha de (15x15)cm, CA-60, com diâmetro de 3,4mm e 0,97Kg/m2.  Fornecimento e colocação.(desonerado)</t>
  </si>
  <si>
    <t>Tela de aço soldada Telcon Q-75 ou similar, com malha de (15x15)cm, CA-60, diâmetro de 3,8mm e 1,21Kg/m2.  Fornecimento.(desonerado)</t>
  </si>
  <si>
    <t>Tela de aço soldada Telcon Q-92 ou similar, com malha de (15x15)cm, CA-60, com diâmetro de 4,2mm e 1,48Kg/m2.  Fornecimento e colocação.(desonerado)</t>
  </si>
  <si>
    <t xml:space="preserve">    12,78</t>
  </si>
  <si>
    <t>Tela de aço soldada Telcon Q-335 ou similar, com malha de (15x15)cm, CA-60, com diâmetro de 8mm e 5,37Kg/m2.  Fornecimento e colocação.(desonerado)</t>
  </si>
  <si>
    <t xml:space="preserve">    50,16</t>
  </si>
  <si>
    <t>Tela de aço soldada Telcon L-159 ou similar, com malha de (10x30)cm, CA-60, com diâmetro de 4,5mm e 1,69Kg/m2.  Fornecimento.(desonerado)</t>
  </si>
  <si>
    <t>Tela de aço Telcon ou similar.  Colocação.(desonerado)</t>
  </si>
  <si>
    <t>ET 44 Concreto Projetado e Bombeado</t>
  </si>
  <si>
    <t>ET 44.05 Concreto Projetado</t>
  </si>
  <si>
    <t>Concreto projetado, consumo de 355kg/m3 de cimento, com aditivo, aplicado em superfícies verticais ou superiores, medido pelo volume aplicado, inclusive 5% de perdas.(desonerado)</t>
  </si>
  <si>
    <t xml:space="preserve">  2003,13</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</si>
  <si>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especializada.(desonerado)</t>
  </si>
  <si>
    <t xml:space="preserve">  1907,28</t>
  </si>
  <si>
    <t>ET 44.10 Concreto Bombeado</t>
  </si>
  <si>
    <t>Concreto bombeado, fck=15MPa, compreendendo o fornecimento de concreto importado de usina, colocação nas formas, espalhamento, adensamento mecânico e acabamento.(desonerado)</t>
  </si>
  <si>
    <t xml:space="preserve">   589,00</t>
  </si>
  <si>
    <t>Concreto bombeado, fck=18MPa, compreendendo o fornecimento de concreto importado de usina, colocação nas formas, espalhamento, adensamento mecânico e acabamento.(desonerado)</t>
  </si>
  <si>
    <t xml:space="preserve">   445,51</t>
  </si>
  <si>
    <t>Concreto bombeado, fck=20MPa, compreendendo o fornecimento de concreto importado de usina, colocação nas formas, espalhamento, adensamento mecânico e acabamento.(desonerado)</t>
  </si>
  <si>
    <t xml:space="preserve">   549,85</t>
  </si>
  <si>
    <t>Concreto bombeado, fck=22,5MPa, compreendendo o fornecimento de concreto importado de usina, colocação nas formas, espalhamento, adensamento mecânico e acabamento.(desonerado)</t>
  </si>
  <si>
    <t xml:space="preserve">   530,68</t>
  </si>
  <si>
    <t>Concreto bombeado com fck=25MPa, compreendendo o fornecimento de concreto importado de usina, colocação nas formas, espalhamento, adensamento mecânico e acabamento.(desonerado)</t>
  </si>
  <si>
    <t xml:space="preserve">   554,41</t>
  </si>
  <si>
    <t>Concreto bombeado, fck=30MPa, compreendendo o fornecimento de concreto importado de usina, colocação nas formas, espalhamento, adensamento mecânico e acabamento.(desonerado)</t>
  </si>
  <si>
    <t xml:space="preserve">   565,15</t>
  </si>
  <si>
    <t>Concreto bombeado com fck=35MPa, compreendendo o fornecimento de concreto importado de usina, colocação nas formas, espalhamento, adensamento mecânico e acabamento.(desonerado)</t>
  </si>
  <si>
    <t xml:space="preserve">   586,78</t>
  </si>
  <si>
    <t>Concreto bombeado com fck=40MPa, compreendendo o fornecimento de concreto importado de usina, colocação nas formas, espalhamento, adensamento mecânico e acabamento.(desonerado)</t>
  </si>
  <si>
    <t xml:space="preserve">   632,51</t>
  </si>
  <si>
    <t>ET 49 Serviços de Proteção e Contenção</t>
  </si>
  <si>
    <t>ET 49.05 Serviços de Proteção e Contenção</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</si>
  <si>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 (desonerado)</t>
  </si>
  <si>
    <t xml:space="preserve">   148,81</t>
  </si>
  <si>
    <t>Execução de revestimento de canal, utilizando o colchão em concreto VSL ou similar, com espessura de 0,15m, incluindo fornecimento dos materiais.(desonerado)</t>
  </si>
  <si>
    <t>Muro de contenção de taludes em alvenaria de bloco de concreto estrutural de (19x19x39)cm, até 1,80m de altura, incluindo base de concreto, aço CA-50 e enchimento de blocos e medido pela área real.(desonerado)</t>
  </si>
  <si>
    <t xml:space="preserve">   470,02</t>
  </si>
  <si>
    <t>ET 54 Pré-Moldados</t>
  </si>
  <si>
    <t>ET 54.05 Laje Pré-Moldada</t>
  </si>
  <si>
    <t>Colagem com adesivo especial estrutural de peças de concreto pré-fabricadas, sobre laje preparada e regularizada, exclusive esta camada, estimando-se a aplicação de uma camada de adesivo nas faces.(desonerado)</t>
  </si>
  <si>
    <t xml:space="preserve">   949,05</t>
  </si>
  <si>
    <t>Laje pré-moldada, ßeta 11, para sobrecarga de 1KN/m2 e vão até 4,40m, considerando vigotas, tijolos e armadura negativa, inclusive capeamento de 4cm de espessura, com concreto fck=20MPa e escoramento.  Fornecimento e montagem.(desonerado)</t>
  </si>
  <si>
    <t xml:space="preserve">    95,50</t>
  </si>
  <si>
    <t>Laje pré-moldada, ßeta 12, para sobrecarga de 3,5KN/m2 e vão de 4,10m, considerando vigotas, tijolos e armadura negativa, inclusive capeamento de 4cm de espessura, com concreto fck=20MPa e escoramento.  Fornecimento e montagem.(desonerado)</t>
  </si>
  <si>
    <t xml:space="preserve">   149,24</t>
  </si>
  <si>
    <t>Laje pré-moldada para sobrecarga de 300kgf/m², em painéis com vão de até 5m, ßeta 12, ferros transversais e negativos CA-50 e capeamento de 5cm de espessura com concreto de fck=20MPa.  Forma e escoramento com aproveitamento da madeira em 3 vezes.  Fornecimento e montagem.(desonerado)</t>
  </si>
  <si>
    <t>Laje pré-moldada, ßeta 16, para sobrecarga de 3,5KN/m2 e vão até 5,20m, considerando vigotas, tijolos e armadura negativa, inclusive capeamento de 4cm de espesssura, com concreto fck=15MPa e escoramento.  Fornecimento e montagem do conjunto.(desonerado)</t>
  </si>
  <si>
    <t xml:space="preserve">   248,97</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</si>
  <si>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montagem.(desonerado)</t>
  </si>
  <si>
    <t xml:space="preserve">   183,08</t>
  </si>
  <si>
    <t>Laje pré-moldada, ßeta 20, para sobrecarga de 3,5KN/m2 e vão até 6,20m, considerando vigotas, tijolos e armadura negativa, inclusive capeamento de 4cm de espessura, com concreto fck=20MPa e escoramento.  Fornecimento e montagem.(desonerado)</t>
  </si>
  <si>
    <t xml:space="preserve">   217,88</t>
  </si>
  <si>
    <t>Laje pré-moldada para sobrecarga de 300kgf/m², em painéis com vão de 7m até 8m, ßeta 20, ferros transversais e negativos CA-50 e capeamento de 5cm de espessura com concreto de fck=20MPa.  Forma e escoramento com aproveitamento da madeira em 3 vezes.  Fornecimento e montagem.(desonerado)</t>
  </si>
  <si>
    <t xml:space="preserve">   214,17</t>
  </si>
  <si>
    <t>ET 54.10 Estrutura de Concreto Pré-Moldado</t>
  </si>
  <si>
    <t>Bloco de concreto, intertravado, dimensão de (40x40x20)cm e peso mínimo de 29Kg, modelo Terrae W, sem jardineira, Terrae ou similar, para paramentos de estruturas de contenção.  Fornecimento.(desonerado)</t>
  </si>
  <si>
    <t>Bloco de concreto, intertravado, dimensão de (40x40x20)cm e peso mínimo de 25Kg, modelo Terrae F, com jardineira, Terrae ou similar, para paramentos de estruturas de contenção.  Fornecimento.(desonerado)</t>
  </si>
  <si>
    <t>Canal pré-fabricado, em concreto protendido e/ou armado, com seção em U, medido pela área do perímetro interno da seção vezes o comprimento do canal, inclusive transporte das peças até a obra.  Fornecimento e assentamento.(desonerado)</t>
  </si>
  <si>
    <t xml:space="preserve">   883,56</t>
  </si>
  <si>
    <t>Cobertura de canal pré-fabricado, em concreto armado, para vãos de até 5m, inclusive transporte das peças até a obra.  Fornecimento e colocação.(desonerado)</t>
  </si>
  <si>
    <t xml:space="preserve">   987,09</t>
  </si>
  <si>
    <t>Superestrutura de concreto protendido pré-fabricada de passarela para pedestre, com 2,00m de largura.  Incluindo guarda-corpos metálicos com pintura, transporte até a obra e montagem.  Vão livre entre 7,50 a 15,00m.(desonerado)</t>
  </si>
  <si>
    <t xml:space="preserve">  8728,78</t>
  </si>
  <si>
    <t>Superestrutura de concreto protendido pré-fabricada de passarela para pedestre, com 2,00m de largura.  Incluindo guarda-corpos metálicos com pintura, transporte até a obra e montagem.  Vão livre entre 15,01m a 22,50m.(desonerado)</t>
  </si>
  <si>
    <t xml:space="preserve"> 11347,44</t>
  </si>
  <si>
    <t>Superestrutura de concreto protendido pré-fabricada de passarela para pedestre, com 2,00m de largura.  Incluindo guarda-corpos metálicos com pintura, transporte até a obra e montagem.  Vão livre entre 22,51m a 25,00m.(desonerado)</t>
  </si>
  <si>
    <t xml:space="preserve"> 11783,92</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</si>
  <si>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4,60m.(desonerado)</t>
  </si>
  <si>
    <t xml:space="preserve"> 17979,54</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</si>
  <si>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4,60m.(desonerado)</t>
  </si>
  <si>
    <t xml:space="preserve"> 20676,53</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</si>
  <si>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4,60m.(desonerado)</t>
  </si>
  <si>
    <t xml:space="preserve"> 22024,99</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</si>
  <si>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4,60m.(desonerado)</t>
  </si>
  <si>
    <t xml:space="preserve"> 23373,44</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</si>
  <si>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8,00m.(desonerado)</t>
  </si>
  <si>
    <t xml:space="preserve"> 43301,08</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</si>
  <si>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8,00m.(desonerado)</t>
  </si>
  <si>
    <t xml:space="preserve"> 47631,19</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</si>
  <si>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8,00m.(desonerado)</t>
  </si>
  <si>
    <t xml:space="preserve"> 51961,30</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</si>
  <si>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8,00m.(desonerado)</t>
  </si>
  <si>
    <t xml:space="preserve"> 60621,51</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</si>
  <si>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10,50m.(desonerado)</t>
  </si>
  <si>
    <t xml:space="preserve"> 46243,35</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</si>
  <si>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10,50m.(desonerado)</t>
  </si>
  <si>
    <t xml:space="preserve"> 50867,66</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</si>
  <si>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10,50m.(desonerado)</t>
  </si>
  <si>
    <t xml:space="preserve"> 55491,99</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</si>
  <si>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10,50m.(desonerado)</t>
  </si>
  <si>
    <t xml:space="preserve"> 64740,66</t>
  </si>
  <si>
    <t>ET 54.15 Estrutura de Concreto Armado Pré-Fabricado</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</si>
  <si>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montagem.(desonerado)</t>
  </si>
  <si>
    <t xml:space="preserve">   724,35</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</si>
  <si>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obra.(desonerado)</t>
  </si>
  <si>
    <t xml:space="preserve">   291,60</t>
  </si>
  <si>
    <t>ET 59 Concreto Importado de Usinas</t>
  </si>
  <si>
    <t>ET 59.05 Concreto Importado de Usinas</t>
  </si>
  <si>
    <t>Concreto importado de usina dosado racionalmente para uma resistência característica à compressão de fck=10MPa.(desonerado)</t>
  </si>
  <si>
    <t>Concreto importado de usina dosado racionalmente para uma resistência característica à compressão de 15MPa.(desonerado)</t>
  </si>
  <si>
    <t>Concreto importado de usina dosado racionalmente para uma resistência característica à compressão de 18MPa.(desonerado)</t>
  </si>
  <si>
    <t>Concreto importado de usina dosado racionalmente para uma resistência característica à compressão de 20MPa.(desonerado)</t>
  </si>
  <si>
    <t>Concreto importado de usina dosado racionalmente para uma resistência característica à compressão de 22,5MPa.(desonerado)</t>
  </si>
  <si>
    <t>Concreto importado de usina dosado racionalmente para uma resistência característica à compressão de fck=25MPa.(desonerado)</t>
  </si>
  <si>
    <t>Concreto importado de usina dosado racionalmente para uma resistência característica à compressão de fck=30MPa.(desonerado)</t>
  </si>
  <si>
    <t>Concreto importado de usina dosado racionalmente para uma resistência característica à compressão de fck=35MPa.(desonerado)</t>
  </si>
  <si>
    <t>Concreto importado de usina dosado racionalmente para uma resistência característica à compressão de 40Mpa.(desonerado)</t>
  </si>
  <si>
    <t>Concreto colorido, com óxido de ferro vermelho sintético, importado de usina, dosado racionalmente para uma resistência característica à compressão de 15 Mpa.(desonerado)</t>
  </si>
  <si>
    <t>ET 59.10 Concreto de Alto Desempenho Importado de Usina</t>
  </si>
  <si>
    <t>Concreto de alto desempenho, importado de usina, dosado racionalmente para uma resistência característica a compressão de 30 Mpa, fator água cimento 0,30 a 0,40, incluindo aditivos.(desonerado)</t>
  </si>
  <si>
    <t>Concreto de alto desempenho, importado de usina, dosado racionalmente para resistência característica a compressão de 50 Mpa, fator água cimento 0,30 a 0,40, incluindo aditivos.(desonerado)</t>
  </si>
  <si>
    <t>ET 59.15 Bombeamento de Concreto Importado de Usina</t>
  </si>
  <si>
    <t>ET 64 Recuperação de Ferragem e Estrutura de Concreto</t>
  </si>
  <si>
    <t>ET 64.05 Recuperação de Ferragem e Estrutura de Concreto</t>
  </si>
  <si>
    <t>Aplicação com Air Less de inibidor de corrosão Sika Ferrogard-903 ou similar em estrutura de comcreto armado nos serviços de recuperação estrutural.  Exclusive limpeza da estrutura.(desonerado)</t>
  </si>
  <si>
    <t xml:space="preserve">    67,45</t>
  </si>
  <si>
    <t>Recuperação de ferragem em estrutura de concreto, sem utilização de solda, incluindo fornecimento, corte, dobragem e colocação.(desonerado)</t>
  </si>
  <si>
    <t xml:space="preserve">    24,23</t>
  </si>
  <si>
    <t>Recuperação de armadura de concreto, por meio de solda elétrica.(desonerado)</t>
  </si>
  <si>
    <t xml:space="preserve">   205,72</t>
  </si>
  <si>
    <t>Reforço estrutural composto de manta de fibra de carbono com espessura de 0,166mm, sistema SIKAWRAP ou similar, inclusive lixamento da superfície, regularização por enchimento aleatório e aplicação de adesivo epoxi para fixação e saturação das fibras de carbono.(desonerado)</t>
  </si>
  <si>
    <t xml:space="preserve">  1409,40</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</si>
  <si>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carbono.(desonerado)</t>
  </si>
  <si>
    <t xml:space="preserve">   207,59</t>
  </si>
  <si>
    <t xml:space="preserve">    84,71</t>
  </si>
  <si>
    <t>ET 69 Saco de Solo Cimento</t>
  </si>
  <si>
    <t>ET 69.05 Saco de Solo Cimento</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</si>
  <si>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vertical.(desonerado)</t>
  </si>
  <si>
    <t xml:space="preserve">    25,82</t>
  </si>
  <si>
    <t>ET 74 Injeções e Consolidações</t>
  </si>
  <si>
    <t>ET 74.05 Injeções e Consolidações</t>
  </si>
  <si>
    <t>Berço de argamassa Epóxi (Grout).(desonerado)</t>
  </si>
  <si>
    <t xml:space="preserve">  6418,42</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</si>
  <si>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aplicação.(desonerado)</t>
  </si>
  <si>
    <t xml:space="preserve">   140,80</t>
  </si>
  <si>
    <t>Fornecimento e aplicação de Grout ou similar.(desonerado)</t>
  </si>
  <si>
    <t xml:space="preserve">  6074,25</t>
  </si>
  <si>
    <t>Injeção de calda de cimento, admitindo uma produção média bruta de 0,5saco/h, inclusive fornecimento dos materiais, medido por saco de 50Kg.(desonerado)</t>
  </si>
  <si>
    <t xml:space="preserve">   257,42</t>
  </si>
  <si>
    <t>Injeção de calda de cimento, admitindo uma produção média bruta de 1saco/h, inclusive fornecimento dos materiais, medido por saco de 50Kg.(desonerado)</t>
  </si>
  <si>
    <t xml:space="preserve">   148,67</t>
  </si>
  <si>
    <t>Injeção de calda de cimento, admitindo uma produção média bruta de 2 sacos/h, inclusive fornecimento dos materiais, medido por saco de 50Kg.(desonerado)</t>
  </si>
  <si>
    <t xml:space="preserve">    91,65</t>
  </si>
  <si>
    <t>Injeção de calda de cimento para chumbamento de tirantes, com pressão de 0,20MPa, aferida através de manômetro, incluindo todos os materiais, equipamentos e mão de obra.(desonerado)</t>
  </si>
  <si>
    <t xml:space="preserve">    79,57</t>
  </si>
  <si>
    <t>Injeção de resina Epóxica em fissuras de concreto estrutural, inclusive preparo do local, perfuração, vedação e fornecimento dos materiais a injetar.  Custo por metro linear de fissura.(desonerado)</t>
  </si>
  <si>
    <t xml:space="preserve">   234,38</t>
  </si>
  <si>
    <t>Resina acrílica como ponte de aderência para argamassa em serviços de recuperação estrutural.  Fornecimento e aplicação.(desonerado)</t>
  </si>
  <si>
    <t>ET 79 Concreto com Aditivo</t>
  </si>
  <si>
    <t>ET 79.05 Concreto com Aditivo</t>
  </si>
  <si>
    <t>Aditivo a base de sílica ativa, dosado sobre o peso do cimento, na proporção média de 10%, incluindo mão-de-obra e perdas.  Por m3 de concreto.(desonerado)</t>
  </si>
  <si>
    <t xml:space="preserve">    71,26</t>
  </si>
  <si>
    <t>Agente de cura química para concreto pronto para uso. Fornecimento e Aplicação. (Desonerado)</t>
  </si>
  <si>
    <t>Concreto (Sikagrout ou similar) incluindo 50% de pedrisco, compreendendo fornecimento, preparo e lançamento.(desonerado)</t>
  </si>
  <si>
    <t xml:space="preserve">  4015,83</t>
  </si>
  <si>
    <t>Microconcreto de endurecimento ultra-rápido, apresentando resistência mecânica à compressão de no mínimo 20MPA em 2,0 horas e 40MPA em 24,0 horas após a execução. Inclusive fornecimento, preparo e lançamento do material. (Desonerado)</t>
  </si>
  <si>
    <t xml:space="preserve"> 14757,10</t>
  </si>
  <si>
    <t>Plastiment VZ líquido ou similar, adicionado ao concreto na proporção de 500g/saco de cimento.(desonerado)</t>
  </si>
  <si>
    <t>ET 84 Terra Armada</t>
  </si>
  <si>
    <t>ET 84.05 Construção de Maciço de Terra Armada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</si>
  <si>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</si>
  <si>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 xml:space="preserve">  1304,05</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</si>
  <si>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</si>
  <si>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 xml:space="preserve">  1438,84</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</si>
  <si>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t>
  </si>
  <si>
    <t xml:space="preserve">  2127,22</t>
  </si>
  <si>
    <t>ET 89 Estrutura em Madeira</t>
  </si>
  <si>
    <t>ET 89.05 Estrutura em Eucalipto</t>
  </si>
  <si>
    <t>Pilar em madeira de reflorestamento, com 25cm de diâmetro, tratado com pintura imunizante Pentox ou similar, exclusive escavação, fundação e reaterro.  Fornecimento e assentamento.(desonerado)</t>
  </si>
  <si>
    <t xml:space="preserve">    64,24</t>
  </si>
  <si>
    <t>ET 89.10 Estrutura em Madeira de Lei</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</si>
  <si>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final.(desonerado)</t>
  </si>
  <si>
    <t xml:space="preserve">  1099,68</t>
  </si>
  <si>
    <t>ET 98 Diversos</t>
  </si>
  <si>
    <t>ET 98.99 Diversos</t>
  </si>
  <si>
    <t xml:space="preserve">   224,94</t>
  </si>
  <si>
    <t>FD 04 Estacas</t>
  </si>
  <si>
    <t>FD 04.05 Cravação de Estacas de Aço</t>
  </si>
  <si>
    <t>Cravação de estaca de aço, perfil H de (6"x6"), 1ª alma, em terreno de média resistência à penetração, inclusive fornecimento e um corte ao maçarico e perda de 5% do perfil, exclusive emendas entaladas.(desonerado)</t>
  </si>
  <si>
    <t xml:space="preserve">   499,90</t>
  </si>
  <si>
    <t>Cravação de estaca de aço I, de 15" a 20", em terreno de média resistência à penetração, inclusive um corte ao maçarico, exclusive emendas, fornecimento e perdas do perfil.(desonerado)</t>
  </si>
  <si>
    <t xml:space="preserve">   102,44</t>
  </si>
  <si>
    <t>Cravação de estaca, trilho TR-37, duplo, em terreno de média resistência à penetração, inclusive fornecimento, um corte ao maçarico e perdas, exclusive emendas transversais e dispositivos contra a punção.(desonerado)</t>
  </si>
  <si>
    <t xml:space="preserve">   617,20</t>
  </si>
  <si>
    <t>Cravação de estaca, trilho TR-37, simples, em terreno de média resistência à penetração, inclusive fornecimento dos materiais, um corte ao maçarico e perdas, exclusive emendas transversais e dispositivos contra a punção.(desonerado)</t>
  </si>
  <si>
    <t xml:space="preserve">   249,40</t>
  </si>
  <si>
    <t>FD 04.10 Cravação de Estacas Pré-Moldada em Concreto e Emenda Metálica</t>
  </si>
  <si>
    <t>Cravação de estaca pré-moldada, de concreto armado centrifugado, tipo Scac Standard ou similar, com diâmetro de 20cm e capacidade de carga de 25t a 30t, inclusive fornecimento e exclusive emendas e transporte do Bate Estaca.(desonerado)</t>
  </si>
  <si>
    <t xml:space="preserve">   153,26</t>
  </si>
  <si>
    <t>Cravação de estaca pré-moldada, de concreto armado centrifugado, tipo Scac Standard ou similar, com diâmetro de 26cm e capacidade de carga de 30t a 40t, inclusive fornecimento e exclusive emendas e transporte de Bate Estaca.(desonerado)</t>
  </si>
  <si>
    <t xml:space="preserve">   182,53</t>
  </si>
  <si>
    <t>Cravação de estaca pré-moldada, de concreto armado centrifugado, tipo Scac Standard ou similar, com diâmetro de 33cm e capacidade de carga de 40t a 60t, inclusive fornecimento e exclusive emendas e transporte de Bate Estaca.(desonerado)</t>
  </si>
  <si>
    <t xml:space="preserve">   250,53</t>
  </si>
  <si>
    <t>Emenda metálica em estaca pré-moldada tipo Scac Standard ou similar, com diâmetro de 20cm e capacidade de carga de 25t a 30t.(desonerado)</t>
  </si>
  <si>
    <t xml:space="preserve">    75,15</t>
  </si>
  <si>
    <t>Emenda metálica em estaca pré-moldada tipo Scac Standard ou similar, com diâmetro de 26cm e capacidade de carga de 30t a 40t.(desonerado)</t>
  </si>
  <si>
    <t xml:space="preserve">    97,72</t>
  </si>
  <si>
    <t>Emenda metálica em estaca pré-moldada tipo Scac Standard ou similar, com diâmetro de 33cm e capacidade de carga de 40t a 60t.(desonerado)</t>
  </si>
  <si>
    <t>Emenda de estaca pré-moldada de concreto armado, tipo POE-XR ou similar, com diâmetro nominal de 455mm.(desonerado)</t>
  </si>
  <si>
    <t>Fornecimento e cravação vertical de estaca pré-moldada de concreto armado com fck de 22,5 MPa, POE-XR ou similar, com diâmetro nominal de 455mm, inclusive o transporte da estaca, exclusive emendas, a mobilização e a desmobilização do bate estacas.(desonerado)</t>
  </si>
  <si>
    <t xml:space="preserve">   450,08</t>
  </si>
  <si>
    <t>Fornecimento e cravação inclinada até 12º de estaca pré-moldada de concreto armado com fck de 22,5 MPa, POE-XR ou similar, com diâmetro nominal de 455mm, inclusive o transporte da estaca, exclusive emendas, a mobilização e a desmobilização do bate estacas.(desonerado)</t>
  </si>
  <si>
    <t xml:space="preserve">   470,12</t>
  </si>
  <si>
    <t>FD 04.15 Cravação de Estacas de Eucalipto</t>
  </si>
  <si>
    <t>Cravação de estaca em madeira de reflorestamento, com diâmetro de 25cm, em terreno de fraca resistência à penetração, inclusive fornecimento da estaca.(desonerado)</t>
  </si>
  <si>
    <t xml:space="preserve">    88,56</t>
  </si>
  <si>
    <t>Cravação de estaca em madeira de reflorestamento, com diâmetro de 25cm, em terreno de média resistência à penetração, inclusive fornecimento da estaca.(desonerado)</t>
  </si>
  <si>
    <t xml:space="preserve">   100,29</t>
  </si>
  <si>
    <t>FD 04.20 Estaca de Concreto Armado Moldado no Terreno</t>
  </si>
  <si>
    <t>Estaca de concreto armado, moldado no terreno, tipo Franki Standard ou similar, com diâmetro de 400mm, profundidade até 16m, capacidade média de carga igual a 70t, inclusive fornecimento dos materiais, considerando o trecho cravado e concretado.(desonerado)</t>
  </si>
  <si>
    <t xml:space="preserve">   253,70</t>
  </si>
  <si>
    <t>Estaca de concreto armado, moldado no terreno, tipo Franki Standart ou similar, com diâmetro de 600m, profundidade até 16m, capacidade média de carga igual 170t, inclusive fornecimento dos materiais, considerando o trecho cravado e concretado.(desonerado)</t>
  </si>
  <si>
    <t xml:space="preserve">   467,90</t>
  </si>
  <si>
    <t>FD 04.23 Estaca Escavada</t>
  </si>
  <si>
    <t>Estaca de concreto armado, moldada no terreno, tipo hélice contínua, diâmetro de 400mm, capacidade de carga de 60t a 80t, inclusive fornecimento dos materiais, considerando o trecho cravado e concretado.(desonerado)</t>
  </si>
  <si>
    <t xml:space="preserve">   433,05</t>
  </si>
  <si>
    <t>Estaca de concreto armado, moldada no terreno, tipo hélice contínua, diâmetro de 500mm, capacidade de carga de 80t a 130t, inclusive fornecimento dos materiais, considerando o trecho cravado e concretado.(desonerado)</t>
  </si>
  <si>
    <t xml:space="preserve">   526,76</t>
  </si>
  <si>
    <t>Estaca de concreto armado, moldada no terreno tipo hélice contínua, com diâmetro de 600mm, com capacidade de carga de 131 a 150t, incluindo o fornecimento de todos os materiais, considerando o trecho cravado e concretado.(desonerado)</t>
  </si>
  <si>
    <t xml:space="preserve">   797,32</t>
  </si>
  <si>
    <t>FD 04.25 Tubulão com Camisa de Concreto Armado</t>
  </si>
  <si>
    <t>Tubulão com camisa de concreto armado com diâmetro de 1m.  Fornecimento, preparo e colocação dos materiais para execução (concreto fck=18,5MPa para camisa e fck=15MPa para enchimento, forma curva, aço CA-50).(desonerado)</t>
  </si>
  <si>
    <t xml:space="preserve">  1065,26</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</si>
  <si>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respectivamente.(desonerado)</t>
  </si>
  <si>
    <t xml:space="preserve">  1723,77</t>
  </si>
  <si>
    <t>Tubulão com camisa de concreto armado com diâmetro de 1,20m.  Fornecimento, preparo e execução (concreto fck=18MPa) para camisa  e fck=15MPa para enchimento, forma curva, aço CA-50B.(desonerado)</t>
  </si>
  <si>
    <t xml:space="preserve">  1463,11</t>
  </si>
  <si>
    <t>Tubulão com camisa de concreto armado com diâmetro de 1,2m.  Fornecimento, preparo e colocação dos materiais (concreto fck=15MPa) para execução de base alargada.(desonerado)</t>
  </si>
  <si>
    <t xml:space="preserve">   714,20</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</si>
  <si>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</si>
  <si>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 xml:space="preserve">  2535,40</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</si>
  <si>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</si>
  <si>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 xml:space="preserve">  3418,98</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</si>
  <si>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t>
  </si>
  <si>
    <t xml:space="preserve">  3615,88</t>
  </si>
  <si>
    <t>FD 04.30 Escavação de Base de Tubulões</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</si>
  <si>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respectivamente.(desonerado)</t>
  </si>
  <si>
    <t xml:space="preserve">  2262,80</t>
  </si>
  <si>
    <t>FD 04.35 Emendas de Perfil de Aço e Trilhos para Estacas</t>
  </si>
  <si>
    <t>Emenda de perfil de aço H, de 6", 1ª alma, para estaca, considerando-se um corte ao maçarico e soldagem de topo em todo o perímetro e de 4 talas, em barras chatas de 5/16" de espessura, inclusive fornecimento de todo o material.(desonerado)</t>
  </si>
  <si>
    <t xml:space="preserve">   145,40</t>
  </si>
  <si>
    <t>Emenda de perfil de aço I, de 10", 1ª alma, para estaca, considerando-se um corte ao maçarico e soldagem de topo em todo o perímetro e de 4 talas, em barras chatas de 5/16" de espessura, inclusive fornecimento de todo o material.(desonerado)</t>
  </si>
  <si>
    <t xml:space="preserve">   148,45</t>
  </si>
  <si>
    <t>Emenda de perfil de aço I, de 12", 1ª alma, para estaca, considerando-se um corte ao maçarico e soldagem de topo em todo o perímetro e de 4 talas, em barras chatas de 5/16" de espessura, inclusive fornecimento de todo o material.(desonerado)</t>
  </si>
  <si>
    <t xml:space="preserve">   867,01</t>
  </si>
  <si>
    <t>Emenda de perfil de aço I, de 15", 1ª alma, para estaca, considerando-se um corte ao maçarico e soldagem de topo em todo o perímetro e de 4 talas, em barras chatas de 5/16" de espessura, inclusive fornecimento de todo o material.(desonerado)</t>
  </si>
  <si>
    <t xml:space="preserve">   971,88</t>
  </si>
  <si>
    <t>Trilho TR-32 ou similar, usado.  Fornecimento.(desonerado)</t>
  </si>
  <si>
    <t>Trilho TR-37 ou similar, usado.  Fornecimento.(desonerado)</t>
  </si>
  <si>
    <t>FD 04.40 Arrasamento Manual (marreta e ponteiro) de Estaca de Concreto Armado</t>
  </si>
  <si>
    <t>Arrasamento de estaca de concreto armado, até 30cm de lado ou diâmetro.(desonerado)</t>
  </si>
  <si>
    <t xml:space="preserve">    45,31</t>
  </si>
  <si>
    <t>Arrasamento de estaca de concreto armado, de 31 a 50cm de lado ou de diâmetro.(desonerado)</t>
  </si>
  <si>
    <t xml:space="preserve">    86,59</t>
  </si>
  <si>
    <t>Arrasamento de estaca de concreto armado, de 51 a 80cm de lado ou de diâmetro.(desonerado)</t>
  </si>
  <si>
    <t xml:space="preserve">   131,89</t>
  </si>
  <si>
    <t>Arrasamento de tubulão de concreto, com diâmetro acima de 80cm.(desonerado)</t>
  </si>
  <si>
    <t xml:space="preserve">   177,20</t>
  </si>
  <si>
    <t>FD 04.45 Escora de Perfil de Aço</t>
  </si>
  <si>
    <t>Placa de aço contra a punção, com espessura de 1/2", soldada sobre cabeça de estaca metálica de perfil de 10", inclusive fornecimento.(desonerado)</t>
  </si>
  <si>
    <t>FD 04.55 Cravação de Perfil - Pranchada Horizontal</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</si>
  <si>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utilização.(desonerado)</t>
  </si>
  <si>
    <t xml:space="preserve">   173,14</t>
  </si>
  <si>
    <t>FD 04.60 Cravação de Estaca Prancha</t>
  </si>
  <si>
    <t>Cravação de estaca prancha de concreto pré-moldado, com largura útil de 30cm e comprimento até 7m, considerando-se toda a superfície da estaca, em terreno de resistência a penetração, exclusive estaca.(desonerado)</t>
  </si>
  <si>
    <t xml:space="preserve">   184,56</t>
  </si>
  <si>
    <t>FD 04.65 Estaca Raiz</t>
  </si>
  <si>
    <t>Estaca raíz com diâmetro de 6", perfurada em solo, incluindo a perfuração, o fornecimento de todos os materiais e a injeção.(desonerado)</t>
  </si>
  <si>
    <t>FD 04.65.0051 (/)</t>
  </si>
  <si>
    <t>Estaca raiz com diâmetro de 6"(150mm), perfurada em alteração de rocha, incluindo a perfuração, o fornecimento de todos os materiais e a injeção. (Desonerado)</t>
  </si>
  <si>
    <t xml:space="preserve">   362,61</t>
  </si>
  <si>
    <t>FD 04.65.0052 (/)</t>
  </si>
  <si>
    <t>Estaca raiz com diâmetro de 6"(150mm), perfurada em rocha sã, incluindo a perfuração, o fornecimento de todos os materiais e a injeção. (Desonerado)</t>
  </si>
  <si>
    <t xml:space="preserve">   700,11</t>
  </si>
  <si>
    <t>FD 04.65.0053 (/)</t>
  </si>
  <si>
    <t>Estaca raiz com diâmetro de 6"(150mm), perfurada em solo, incluindo a perfuração, o fornecimento de todos os materiais e a injeção. (Desonerado)</t>
  </si>
  <si>
    <t>Estaca raíz com diâmetro de 8", perfurada em solo,  incluindo a perfuração, o fornecimento de todos os materiais e a injeção.(desonerado)</t>
  </si>
  <si>
    <t>FD 04.65.0101 (/)</t>
  </si>
  <si>
    <t>Estaca raiz com diâmetro de 8" (200mm), perfurada em alteração de rocha, incluindo a perfuração, o fornecimento de todos os materiais e a injeção. (Desonerado)</t>
  </si>
  <si>
    <t xml:space="preserve">   449,46</t>
  </si>
  <si>
    <t>FD 04.65.0102 (/)</t>
  </si>
  <si>
    <t>Estaca raiz com diâmetro de 8" (200mm), perfurada em rocha sã, incluindo a perfuração, o fornecimento de todos os materiais e a injeção. (Desonerado)</t>
  </si>
  <si>
    <t xml:space="preserve">   931,24</t>
  </si>
  <si>
    <t>FD 04.65.0103 (/)</t>
  </si>
  <si>
    <t>Estaca raiz com diâmetro de 8" (200mm), perfurada em solo, incluindo a perfuração, o fornecimento de todos os materiais e a injeção. (Desonerado)</t>
  </si>
  <si>
    <t xml:space="preserve">   347,61</t>
  </si>
  <si>
    <t>Estaca raíz com diâmetro de 10", perfurada em solo,  incluindo a perfuração, o fornecimento de todos os materiais e a injeção.(desonerado)</t>
  </si>
  <si>
    <t>FD 04.65.0151 (/)</t>
  </si>
  <si>
    <t>Estaca raiz com diâmetro de 10" (250mm), perfurada em alteração de rocha, incluindo a perfuração, o fornecimento de todos os materiais e a injeção. (Desonerado)</t>
  </si>
  <si>
    <t xml:space="preserve">   577,79</t>
  </si>
  <si>
    <t>FD 04.65.0152 (/)</t>
  </si>
  <si>
    <t>Estaca raiz com diâmetro de 10" (250mm), perfurada em rocha sã, incluindo a perfuração, o fornecimento de todos os materiais e a injeção. (Desonerado)</t>
  </si>
  <si>
    <t xml:space="preserve">  1214,46</t>
  </si>
  <si>
    <t>FD 04.65.0153 (/)</t>
  </si>
  <si>
    <t>Estaca raiz com diâmetro de 10" (250mm), perfurada em solo, incluindo a perfuração, o fornecimento de todos os materiais e a injeção. (Desonerado)</t>
  </si>
  <si>
    <t xml:space="preserve">   484,92</t>
  </si>
  <si>
    <t>Estaca raíz com diâmetro de 12", perfurada em solo,  incluindo a perfuração, o fornecimento de todos os materiais e a injeção.(desonerado)</t>
  </si>
  <si>
    <t>FD 04.65.0201 (/)</t>
  </si>
  <si>
    <t>Estaca raiz com diâmetro de 12"(300mm), perfurada em alteração de rocha, incluindo a perfuração, o fornecimento de todos os materiais e a injeção. (Desonerado)</t>
  </si>
  <si>
    <t xml:space="preserve">   678,11</t>
  </si>
  <si>
    <t>FD 04.65.0202 (/)</t>
  </si>
  <si>
    <t>Estaca raiz com diâmetro de 12"(300mm), perfurada em rocha sã, incluindo a perfuração, o fornecimento de todos os materiais e a injeção. (Desonerado)</t>
  </si>
  <si>
    <t xml:space="preserve">  1442,11</t>
  </si>
  <si>
    <t>FD 04.65.0203 (/)</t>
  </si>
  <si>
    <t>Estaca raiz com diâmetro de 12"(300mm), perfurada em solo, incluindo a perfuração, o fornecimento de todos os materiais e a injeção. (Desonerado)</t>
  </si>
  <si>
    <t xml:space="preserve">   566,66</t>
  </si>
  <si>
    <t>FD 04.65.0250 (/)</t>
  </si>
  <si>
    <t>Injeção de argamassa de cimento e areia, com resistência de 20MPa, conforme ABNT NBR 6122, utilizando bomba de argamassa, destinada a execução de fundações, inclusive o fornecimento de materiais. (Desonerado)</t>
  </si>
  <si>
    <t xml:space="preserve">   676,50</t>
  </si>
  <si>
    <t>FD 09 Escoramentos e Ensecadeiras</t>
  </si>
  <si>
    <t>FD 09.05 Ensecadeira de Estacas Pranchas de Aço</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</si>
  <si>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t>
  </si>
  <si>
    <t xml:space="preserve">   425,18</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</si>
  <si>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t>
  </si>
  <si>
    <t xml:space="preserve">   792,06</t>
  </si>
  <si>
    <t>FD 09.10 Ensecadeira de Estacas Pranchas de Madeira</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</si>
  <si>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vezes.(desonerado)</t>
  </si>
  <si>
    <t xml:space="preserve">   274,12</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</si>
  <si>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vezes.(desonerado)</t>
  </si>
  <si>
    <t xml:space="preserve">   287,83</t>
  </si>
  <si>
    <t>FD 09.15 Ensecadeira Simples de Estacas Pranchas de Pinho</t>
  </si>
  <si>
    <t>Ensecadeira simples (escoramento fechado) de estacas-prancha de madeira serrada, sem encaixe, em valas de até 3m de largura e até 3m de profundidade, sendo a cravação manual  e sem ficha e a extração com Carregador Frontal.  Estacas, longarinas e estroncas usadas 3 vezes.(desonerado)</t>
  </si>
  <si>
    <t xml:space="preserve">   231,78</t>
  </si>
  <si>
    <t>FD 09.20 Ensecadeira de Sacos de Areia</t>
  </si>
  <si>
    <t>Barragem provisória ou ensecadeira, para desvios de pequenos cursos d'água, com saco de areia. (desonerado)</t>
  </si>
  <si>
    <t xml:space="preserve">     9,69</t>
  </si>
  <si>
    <t>FD 09.25 Escoramento de Vala Madeira com Escavadeira Hidráulica</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</si>
  <si>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colocação.(desonerado)</t>
  </si>
  <si>
    <t xml:space="preserve">    75,96</t>
  </si>
  <si>
    <t>FD 09.30 Consolo e Escora de Perfil de Aço</t>
  </si>
  <si>
    <t>Consolo de perfil de aço, com peso até 10Kg, para suporte de guia (viga, longarina), em trabalhos do escoramento e congêneres, soldado em estaca do mesmo material, inclusive fornecimento, colocação e retirada, admitindo-se sua utilização 10 vezes.(desonerado)</t>
  </si>
  <si>
    <t xml:space="preserve">   114,95</t>
  </si>
  <si>
    <t>Estronca (escora) de perfil de aço I, de 6", 1ª alma, em trabalhos de escoramento e congêneres, tendo comprimento de 2,50m a 3m, soldada em guias, inclusive fornecimento, colocação, retirada e transporte interno com caminhão, admitindo-se sua utilização 7 vezes.(desonerado)</t>
  </si>
  <si>
    <t xml:space="preserve">   175,53</t>
  </si>
  <si>
    <t>Guia (viga, longarina) de perfil de aço I, de 6", 1ª alma, em trabalhos de escoramento e congêneres, soldada sobre consolos e estacas, estas intercaladas de 1,50m a 2m inclusive fornecimento, colocação, retirada e transporte interno, admitindo-se sua utilização 7 vezes.(desonerado)</t>
  </si>
  <si>
    <t xml:space="preserve">    74,93</t>
  </si>
  <si>
    <t>FD 14 Parede Diafragma</t>
  </si>
  <si>
    <t>FD 14.05 Parede Diafragma</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</si>
  <si>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bentonita.(desonerado)</t>
  </si>
  <si>
    <t xml:space="preserve">   666,91</t>
  </si>
  <si>
    <t>Gaiola armadura para parede diafragma, em aço CA-50, incluindo fornecimento, perdas, corte, dobragem, montagem e soldas.(desonerado)</t>
  </si>
  <si>
    <t xml:space="preserve">    12,26</t>
  </si>
  <si>
    <t>FD 19 Fundações de Alvenaria de Pedra</t>
  </si>
  <si>
    <t>FD 19.05 Fundações de Alvenaria de Pedra</t>
  </si>
  <si>
    <t>Fundação de alvenaria de pedra, com argamassa de cimento saibro e areia, no traço 1:2:3, tendo 0,35 a 0,45m de largura.(desonerado)</t>
  </si>
  <si>
    <t xml:space="preserve">   479,25</t>
  </si>
  <si>
    <t>Fundação de alvenaria de pedra, com argamassa de cimento saibro e areia, no traço 1:2:3, tendo 0,60 a 0,80m de largura.(desonerado)</t>
  </si>
  <si>
    <t xml:space="preserve">   587,77</t>
  </si>
  <si>
    <t>IP 04 Postes</t>
  </si>
  <si>
    <t>IP 04.05 Postes de Concreto</t>
  </si>
  <si>
    <t>Poste de concreto, com seção circular, reto, com 9 m de comprimento, tipo leve, inclusive transporte.  Fornecimento.(desonerado)</t>
  </si>
  <si>
    <t>Poste de concreto, com seção circular, reto, com 11m de comprimento, tipo leve, com cabeça de concreto, inclusive transporte.  Fornecimento.(desonerado)</t>
  </si>
  <si>
    <t>Poste de concreto, com seção circular, reto, com 11m de comprimento, tipo pesado, com cabeça de concreto, inclusive transporte.  Fornecimento.(desonerado)</t>
  </si>
  <si>
    <t>Poste de concreto, com seção circular, reto, com 12m de comprimento, tipo leve, com cabeça de concreto, inclusive transporte.  Fornecimento.(desonerado)</t>
  </si>
  <si>
    <t>Poste de concreto, com seção circular, reto, com 12m de comprimento, tipo pesado, com cabeça de concreto, inclusive transporte.  Fornecimento.(desonerado)</t>
  </si>
  <si>
    <t>Poste de concreto, com seção circular, reto, com13m de comprimento, conicidade reduzida, carga nominal de 200Kg.  Fornecimento.(desonerado)</t>
  </si>
  <si>
    <t>Poste de concreto, com seção circular, reto, com 17m de comprimento, conicidade reduzida, com cabeça de concreto, inclusive transporte.  Fornecimento.(desonerado)</t>
  </si>
  <si>
    <t>Poste de concreto, com seção circular, reto, com 22,50m de comprimento, conicidade reduzida, com cabeça de concreto, inclusive transporte.  Fornecimento.(desonerado)</t>
  </si>
  <si>
    <t>IP 04.10 Postes de Aço</t>
  </si>
  <si>
    <t>Poste de aço, reto, cônico contínuo, altura de 3,50m, sem sapata.  Fornecimento.(desonerado)</t>
  </si>
  <si>
    <t>Poste de aço, reto, cônico contínuo, altura de 4,5m, sem sapata, especificação EM-CME-04 da RIOLUZ.  Fornecimento.(desonerado)</t>
  </si>
  <si>
    <t>Poste de aço, reto, cônico contínuo, altura de 4,50m, com sapata.  Fornecimento.(desonerado)</t>
  </si>
  <si>
    <t>Poste de aço, reto, cônico contínuo ou escalonado, altura de 6m, sem sapata.  Fornecimento.(desonerado)</t>
  </si>
  <si>
    <t>Poste de aço, reto, cônico contínuo, altura de 7m, sem sapata.  Fornecimento.(desonerado)</t>
  </si>
  <si>
    <t>Poste de aço, reto, cônico contínuo, altura de 9m, sem sapata.  Fornecimento.(desonerado)</t>
  </si>
  <si>
    <t>Poste de aço, reto, cônico contínuo, altura de 9m, com sapata.  Fornecimento.(desonerado)</t>
  </si>
  <si>
    <t>Poste de aço, curvo, cônico contínuo, simples, (9x2,5)m, sem sapata.  Fornecimento.(desonerado)</t>
  </si>
  <si>
    <t>Poste de aço, curvo, cônico contínuo, simples, (9x2,5)m, com sapata.  Fornecimento.(desonerado)</t>
  </si>
  <si>
    <t>Poste de aço, curvo, cônico contínuo, duplo, (9x2,5)m, com sapata.  Fornecimento.(desonerado)</t>
  </si>
  <si>
    <t>Poste de aço, curvo, cônico contínuo, duplo, (9x2,5)m, sem sapata.  Fornecimento.(desonerado)</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</si>
  <si>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Fornecimento.(desonerado)</t>
  </si>
  <si>
    <t>Poste de aço, reto, cônico contínuo, altura de 15m, com sapata.  Fornecimento.(desonerado)</t>
  </si>
  <si>
    <t>IP 04.12 Postes de Poliéster reforçado com Fibra de Vidro</t>
  </si>
  <si>
    <t>Poste composto de Poliéster reforçado com Fibra de Vidro - PRFV, seção única, altura total de 4,50 m, conicidade reduzida, carga nominal de 50 daN, diâmetro no topo de 60 mm, com flange(sapata), especificação EM- RIOLUZ Nº 101. Fornecimento e assentamento. (desonerado).</t>
  </si>
  <si>
    <t xml:space="preserve">  1260,03</t>
  </si>
  <si>
    <t>Poste composto de Poliéster reforçado com Fibra de Vidro - PRFV, seção única, altura total de 6,00 m, conicidade reduzida, carga nominal de 50 daN, diâmetro no topo de 60 mm, com flange (sapata), especificação EM-RIOLUZ Nº101. Fornecimento e assentamento. (desonerado)</t>
  </si>
  <si>
    <t xml:space="preserve">  1702,46</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</si>
  <si>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 (desonerado)</t>
  </si>
  <si>
    <t xml:space="preserve">  1501,25</t>
  </si>
  <si>
    <t>Poste composto de Poliéster reforçado com Fibra de Vidro - PRFV, seção única, altura total de 9,00 m, conicidade reduzida, carga nominal de 60 daN, diâmetro no topo de 60 mm, com flange (sapata), especificação EM-RIOLUZ Nº101. Fornecimento e assentamento. (desonerado)</t>
  </si>
  <si>
    <t xml:space="preserve">  2614,13</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</si>
  <si>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 (desonerado)</t>
  </si>
  <si>
    <t xml:space="preserve">  2990,79</t>
  </si>
  <si>
    <t>Poste composto de Poliéster reforçado com Fibra de Vidro - PRFV, seção única, altura total de 11,00 m, conicidade reduzida, carga nominal de 200 daN, diâmetro no topo de 110 mm, com flange (sapata), especificação EM-RIOLUZ Nº101. Fornecimento e assentamento. (desonerado)</t>
  </si>
  <si>
    <t xml:space="preserve">  3851,45</t>
  </si>
  <si>
    <t>Poste composto de Poliéster reforçado com Fibra de Vidro - PRFV, seção única, altura de 11,00 m, altura útil de 9,00 m, conicidade normal, tipo leve, carga nominal de 400 daN, diâmetro no topo de 180 mm, engastado, especificação EM- RIOLUZ Nº 101. Fornecimento e assentamento.(desonerado)</t>
  </si>
  <si>
    <t xml:space="preserve">  4444,08</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</si>
  <si>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 (desonerado)</t>
  </si>
  <si>
    <t xml:space="preserve">  6205,38</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</si>
  <si>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 (desonerado)</t>
  </si>
  <si>
    <t xml:space="preserve">  5342,23</t>
  </si>
  <si>
    <t>Poste composto de Poliéster reforçado com Fibra de Vidro - PRFV, seção única, altura total de 15,00 m, conicidade reduzida, carga nominal de 200 daN, diâmetro no topo de 110 mm, com flange (sapata), especificação EM-RIOLUZ Nº101. Fornecimento e assentamento. (desonerado)</t>
  </si>
  <si>
    <t xml:space="preserve">  6918,79</t>
  </si>
  <si>
    <t>IP 04.25 Assentamento de Postes</t>
  </si>
  <si>
    <t>Poste de aço reto de 3,50m, com flange de aço soldado na sua base, fixado por parafuso chumbadores engastados em fundação de concreto, exclusive fundação e fornecimento do poste.  Assentamento.(desonerado)</t>
  </si>
  <si>
    <t xml:space="preserve">   141,52</t>
  </si>
  <si>
    <t>Poste de aço reto de 3,50m com engastamento da parte inferior da coluna diretamente no solo, exclusive fornecimento do poste.  Assentamento.(desonerado)</t>
  </si>
  <si>
    <t xml:space="preserve">   125,65</t>
  </si>
  <si>
    <t>Poste de aço, reto, ou de composto de poliéster reforçado com fibra de vidro - PRFV, seção única, reto, ambos de 4,50m ate 6,00m, com engastamento da parte inferior da coluna diretamente no solo; exclusive fornecimento do poste. Assentamento. (desonerado)</t>
  </si>
  <si>
    <t xml:space="preserve">   153,95</t>
  </si>
  <si>
    <t>Poste de aço, reto, ou de composto de poliéster reforçado com fibra de vidro - PRFV, seção única, reto, ambos de 7,00m ate 12,00m, com engastamento da parte inferior da coluna diretamente no solo; exclusive fornecimento do poste. Assentamento. (desonerado)</t>
  </si>
  <si>
    <t xml:space="preserve">   310,86</t>
  </si>
  <si>
    <t>Poste de aço, reto, de 13m até 20m, com engastamento da parte inferior da coluna diretamente no solo; exclusive fornecimento do poste.  Assentamento.(desonerado)</t>
  </si>
  <si>
    <t xml:space="preserve">   622,82</t>
  </si>
  <si>
    <t>Poste de aço, curvo, de 1 braço, de 8m até 12m, com engastamento da parte inferior da coluna diretamente no solo; exclusive fornecimento do poste.  Assentamento.(desonerado)</t>
  </si>
  <si>
    <t>Poste de aço, curvo, de 2 braços, de 8m até 12m, com engastamento da parte inferior da coluna diretamente no solo; exclusive fornecimento do poste.  Assentamento.(desonerado)</t>
  </si>
  <si>
    <t xml:space="preserve">   367,47</t>
  </si>
  <si>
    <t>Poste de aço curvo, de 2 braços, de 10m a 12m, com flange de aço soldado na sua base, fixado por parafusos chumbadores engastados em fundação de concreto.  Assentamento.(desonerado)</t>
  </si>
  <si>
    <t xml:space="preserve">   283,04</t>
  </si>
  <si>
    <t>Poste de aço, curvo, cônico contínuo, simples, sem base, com janela de inspeção, com altura de 9m.  Fornecimento e assentamento.(desonerado)</t>
  </si>
  <si>
    <t xml:space="preserve">  5656,81</t>
  </si>
  <si>
    <t>Poste de concreto, com seção circular, com 7m de comprimento e carga nominal no topo, de 100Kg, inclusive escavação e exclusive transporte.  Fornecimento e assentamento.(desonerado)</t>
  </si>
  <si>
    <t xml:space="preserve">   968,41</t>
  </si>
  <si>
    <t>Poste de concreto, com seção circular, com 7m de comprimento e carga nominal no topo, de 200Kg, inclusive escavação e exclusive transporte.  Fornecimento e assentamento.(desonerado)</t>
  </si>
  <si>
    <t xml:space="preserve">  1241,47</t>
  </si>
  <si>
    <t>Poste de concreto, com seção circular, com 7m de comprimento e carga nominal horizontal no topo, de 300Kg, inclusive escavação exclusive transporte.  Fornecimento e assentamento.(desonerado)</t>
  </si>
  <si>
    <t xml:space="preserve">  1555,71</t>
  </si>
  <si>
    <t>Poste de concreto, circular reto de 9m, com cabeça de concreto; exclusive fornecimento do poste e da cabeça.  Assentamento.(desonerado)</t>
  </si>
  <si>
    <t xml:space="preserve">   325,02</t>
  </si>
  <si>
    <t>Poste de concreto, circular reto de 11m, com cabeça de concreto; exclusive fornecimento do poste e da cabeça.  Assentamento.(desonerado)</t>
  </si>
  <si>
    <t>Poste de concreto, circular reto de 12m, com cabeça de concreto; exclusive fornecimento do poste e da cabeça.  Assentamento.(desonerado)</t>
  </si>
  <si>
    <t xml:space="preserve">   409,88</t>
  </si>
  <si>
    <t>Poste de concreto, circular reto de 13m, com cabeça de concreto; exclusive fornecimento do poste e da cabeça.  Assentamento.(desonerado)</t>
  </si>
  <si>
    <t xml:space="preserve">   500,59</t>
  </si>
  <si>
    <t>Poste de concreto, circular reto de 17m, com cabeça de concreto; exclusive fornecimento do poste e da cabeça.  Assentamento.(desonerado)</t>
  </si>
  <si>
    <t xml:space="preserve">   664,80</t>
  </si>
  <si>
    <t>Poste de composto de poliéster reforçado com fibra de vidro - PRFV, seção única, reto, de 4,50m a 6m, com flange fixado por parafusos chumbadores engastados em fundação de concreto, exclusive fundação e fornecimento do poste. Assentamento. (desonerado)</t>
  </si>
  <si>
    <t xml:space="preserve">    99,07</t>
  </si>
  <si>
    <t>Poste de composto de poliéster reforçado com fibra de vidro - PRFV, seção única, reto, de 7,00m a 11,00m, com flange fixado por parafusos chumbadores engastados em fundação de concreto, exclusive fundação e fornecimento do poste. (desonerado)</t>
  </si>
  <si>
    <t xml:space="preserve">   169,83</t>
  </si>
  <si>
    <t>IP 04.30 Assentamento de Postes de Concreto e Aço em Fundação Especial</t>
  </si>
  <si>
    <t>Poste de aço, reto, de 4,50m a 6m, com flange de aço soldado na base, fixado por parafusos chumbadores engastados em fundação de concreto, exclusive fundação e fornecimento do poste.  Assentamento.(desonerado)</t>
  </si>
  <si>
    <t>Poste de aço, reto, de 7m a 11m, com flange de aço soldado na sua base, fixado por parafusos chumbadores engastados em fundação de concreto, exclusive fundação e fornecimento do poste.  Assentamento.(desonerado)</t>
  </si>
  <si>
    <t>Poste de aço, reto, de 12m a 20m, com flange de aço soldado na sua base, fixado por parafusos chumbadores engastados em fundação de concreto, exclusive fundação e fornecimento do poste.  Assentamento.(desonerado)</t>
  </si>
  <si>
    <t>Poste de aço, curvo, de 1 braço, de 8m a 9m, com flange de aço soldado na sua base, fixado por parafusos chumbadores engastados em fundação de concreto, exclusive fundação e poste.(desonerado)</t>
  </si>
  <si>
    <t>Poste de aço, curvo, de 2 braços, de 8m a 9m, com flange de aço soldado na sua base, fixado por parafusos chumbadores engastados em fundação de concreto, exclusive fundação e poste.  Assentamento.(desonerado)</t>
  </si>
  <si>
    <t>Poste de aço, curvo, de 1 braço, de 10m a 12m, com flange de aço soldado na sua base, fixado por parafusos chumbadores engastados em fundação de concreto, exclusive fundação e poste.  Assentamento.(desonerado)</t>
  </si>
  <si>
    <t xml:space="preserve">   226,44</t>
  </si>
  <si>
    <t>Poste de concreto circular, reto, de 23m em fundação especial, exclusive fundação e fornecimento do poste.  Assentamento.(desonerado)</t>
  </si>
  <si>
    <t xml:space="preserve">   795,47</t>
  </si>
  <si>
    <t>IP 04.35 Fundação Simples para Poste de Aço</t>
  </si>
  <si>
    <t>Fundação simples de concreto pré-moldado, padrão RIOLUZ, com chumbadores de aço provido de arruelas e porcas, para fixação de poste de aço reto de 3,5m, exclusive o  poste e chumbadores.(desonerado)</t>
  </si>
  <si>
    <t xml:space="preserve">   155,54</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</si>
  <si>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 (desonerado)</t>
  </si>
  <si>
    <t>Fundação simples de concreto pré-moldado, padrão RIOLUZ, com chumbadores de aço provido de arruelas e porcas, para fixação de postes de aço reto ou de composto de poliéster reforçado com fibra de vidro - PRFV, seção única, ambos de 7,00 m a 11,00 m, exclusive o poste e chumbadores. (desonerado)</t>
  </si>
  <si>
    <t xml:space="preserve">   173,07</t>
  </si>
  <si>
    <t>Fundação simples de concreto pré-moldado, padrão RIOLUZ, com chumbadores de aço provido de arruelas e porcas, para fixação de postes de aço curvo, de 1 braço, de 8m a 9m, exclusive o poste e chumbadores.(desonerado)</t>
  </si>
  <si>
    <t>Fundação simples de concreto pré-moldado, padrão RIOLUZ, com chumbadores de aço provido de arruelas e porcas, para fixação de postes de aço curvo, de 1 braço, de 10m a 12m, exclusive o poste e chumbadores.(desonerado)</t>
  </si>
  <si>
    <t xml:space="preserve">   310,58</t>
  </si>
  <si>
    <t>Fundação simples de concreto pré-moldado, padrão RIOLUZ, com chumbadores de aço provido de arruelas e porcas, para fixação de postes de aço reto de 12m a 15m, exclusive o poste e chumbadores.(desonerado)</t>
  </si>
  <si>
    <t xml:space="preserve">   525,31</t>
  </si>
  <si>
    <t>Fundação simples de concreto pré-moldado, padrão RIOLUZ, com chumbadores de aço provido de arruelas e porcas, para fixação de poste de aço curvo, de 2 braços, de 8m a 9m, exclusive o poste e chumbadores.(desonerado)</t>
  </si>
  <si>
    <t>Fundação simples de concreto pré-moldado, padrão RIOLUZ, com chumbadores de aço provido de arruelas e porcas, para fixação de postes de aço curvo, de 2 braços, de 10m a 12m, exclusive o poste e chumbadores.(desonerado)</t>
  </si>
  <si>
    <t>IP 04.40 Fundação Especial para Poste</t>
  </si>
  <si>
    <t>Fundação especial de concreto padrão RIOLUZ, com chumbadores de aço, provido de arruelas e porcas, para fixação de postes de aço reto de 12 a 15m, exclusive o poste e chumbadores.(desonerado)</t>
  </si>
  <si>
    <t xml:space="preserve">   746,71</t>
  </si>
  <si>
    <t>Fundação especial de concreto de (0,70x0,70x1,50)m, para poste de aço reto de12 a 15m, inclusive fornecimento de todo o material, exclusive chumbadores.  Construção.(desonerado)</t>
  </si>
  <si>
    <t xml:space="preserve">  1225,07</t>
  </si>
  <si>
    <t>Fundação para poste de concreto de 13m, em terreno de areia, argila ou piçarra, inclusive instalação e fornecimento de tampa de proteção.  Construção.(desonerado)</t>
  </si>
  <si>
    <t xml:space="preserve">  2404,99</t>
  </si>
  <si>
    <t>Fundação especial para fixação de poste de concreto circular, reto, de 17m, em terreno pantanoso ou aterrado, exclusive o poste.(desonerado)</t>
  </si>
  <si>
    <t xml:space="preserve">  3630,26</t>
  </si>
  <si>
    <t>Fundação especial para fixação de poste de concreto circular, reto, de 23m, em terreno pantanoso ou aterrado, exclusive o poste.(desonerado)</t>
  </si>
  <si>
    <t xml:space="preserve">  4337,93</t>
  </si>
  <si>
    <t>Fundação especial para fixação de poste de aço, reto ou curvo com flange, de 1 ou 2 braços de 16m a 20m, em terreno pantanoso ou aterrado, exclusive o poste.(desonerado)</t>
  </si>
  <si>
    <t xml:space="preserve">  4715,73</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</si>
  <si>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  (Desonerado)</t>
  </si>
  <si>
    <t xml:space="preserve">  1907,30</t>
  </si>
  <si>
    <t>IP 04.45 Base Para Postes</t>
  </si>
  <si>
    <t>IP 04.50 Braços para Postes</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</si>
  <si>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instalação.(desonerado)</t>
  </si>
  <si>
    <t xml:space="preserve">   126,58</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</si>
  <si>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instalação.(desonerado)</t>
  </si>
  <si>
    <t xml:space="preserve">   224,34</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</si>
  <si>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Fornecimento.(desonerado)</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</si>
  <si>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Fornecimento.(desonerado)</t>
  </si>
  <si>
    <t>Braço de aço galvanizado, curvo, com 2,5m de projeção horizontal e diâmetro externo de 48mm.  Fornecimento.(desonerado)</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</si>
  <si>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Fornecimento.(desonerado)</t>
  </si>
  <si>
    <t>IP 04.55 Colocação de Braços</t>
  </si>
  <si>
    <t>Colocação de braço, padrão RIOLUZ, exclusive fornecimento das ferragens de fixação e do braço.(desonerado)</t>
  </si>
  <si>
    <t>Colocação de braço, padrão RIOLUZ, com 0,57m ou 1,77m de projeção horizontal, para luminária LRJ-10, em poste de concreto, com fornecimento das ferragens de fixação; exclusive fornecimento do braço.(desonerado)</t>
  </si>
  <si>
    <t xml:space="preserve">   166,10</t>
  </si>
  <si>
    <t>Colocação de braço, padrão RIOLUZ, de 1,5m até 2,50m de projeção horizontal, em poste reto de aço ou concreto, com fornecimento das ferragens de fixação; exclusive fornecimento do braço.(desonerado)</t>
  </si>
  <si>
    <t xml:space="preserve">   332,20</t>
  </si>
  <si>
    <t>Colocação de braço, padrão RIOLUZ, de 2,6m até 3,50m de projeção horizontal, em poste reto de aço ou concreto, com fornecimento das ferragens de fixação; exclusive fornecimento do braço.(desonerado)</t>
  </si>
  <si>
    <t xml:space="preserve">   360,51</t>
  </si>
  <si>
    <t>Colocação de base quádrupla para topo de poste, em poste reto de aço ou concreto, para altura de até 15m, para luminária tipo ponta de braço; exclusive luminárias e base quádrupla.(desonerado)</t>
  </si>
  <si>
    <t xml:space="preserve">    42,46</t>
  </si>
  <si>
    <t>IP 04.60 Pintura de Poste</t>
  </si>
  <si>
    <t>Pintura de braço com 2 demãos de tinta Aluminac ou similar.(desonerado)</t>
  </si>
  <si>
    <t xml:space="preserve">    30,85</t>
  </si>
  <si>
    <t>Pintura de poste de aço curvo, de 1 braço, de 8m até 10m, com 2 demãos de tinta Aluminac ou similar.(desonerado)</t>
  </si>
  <si>
    <t xml:space="preserve">   137,56</t>
  </si>
  <si>
    <t>Pintura de poste de aço curvo, de 1 braço, de 11m até 15m, com 2 demãos de tinta Aluminac ou similar.(desonerado)</t>
  </si>
  <si>
    <t xml:space="preserve">   192,17</t>
  </si>
  <si>
    <t>Pintura de poste de aço curvo, de 2 braços, de 8m até 10m, com 2 demãos de tinta Aluminac ou similar.(desonerado)</t>
  </si>
  <si>
    <t xml:space="preserve">   181,52</t>
  </si>
  <si>
    <t>Pintura de poste de aço curvo, de 2 braços, de 11m até 15m, com 2 demãos de tinta Aluminac ou similar.(desonerado)</t>
  </si>
  <si>
    <t xml:space="preserve">   508,87</t>
  </si>
  <si>
    <t>Pintura de poste de concreto, de 17m, com 1 demão de tinta Sikatop ou similar e 2 demãos de tinta Internacional ou similar.(desonerado)</t>
  </si>
  <si>
    <t xml:space="preserve">  1115,68</t>
  </si>
  <si>
    <t>IP 06 Torres de Aço</t>
  </si>
  <si>
    <t>IP 06.05 Torre de Aço</t>
  </si>
  <si>
    <t>IP 06.10 TOTEM</t>
  </si>
  <si>
    <t>IP 06.10.0100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</si>
  <si>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Fornecimento.(desonerado)</t>
  </si>
  <si>
    <t>IP 09 Ferragens</t>
  </si>
  <si>
    <t>IP 09.05 Ferragens para Rede de Baixa Tensão</t>
  </si>
  <si>
    <t>Armação secundária vertical, completa, para uma rede de baixa tensão (BT), sem fornecimento da armação e das cintas de fixação.  Instalação.(desonerado)</t>
  </si>
  <si>
    <t>Armação secundária vertical de 1 estribo.  Fornecimento.(desonerado)</t>
  </si>
  <si>
    <t>Armação secundária vertical de 3 estribos.  Fornecimento.(desonerado)</t>
  </si>
  <si>
    <t>Armação secundária vertical, de 3 estribos, completa, para uma rede de baixa tensão (BT), de 3 condutores, para alinhamento reto, ângulo inferior a 90° e ponto terminal, exclusive fornecimento das cintas de fixação (ver conjunto BTV1).  Fornecimento e instalação.(desonerado)</t>
  </si>
  <si>
    <t xml:space="preserve">   112,74</t>
  </si>
  <si>
    <t>Armação secundária vertical, de 4 estribos, completa, para uma rede de baixa tensão (BT), de 4 condutores, para alinhamento reto, ângulo inferior a 90° e ponto terminal, exclusive fornecimento das cintas de fixação (ver conjunto BTV1).  Fornecimento e instalação.(desonerado)</t>
  </si>
  <si>
    <t xml:space="preserve">   182,72</t>
  </si>
  <si>
    <t>IP 09.10 Ferragens Singelas para Linha de 13,8Kv</t>
  </si>
  <si>
    <t>Conjunto para fixação de rede 13,8Kv, trifásica, exclusive fornecimento dos isoladores e ferragens.  Instalação.(desonerado)</t>
  </si>
  <si>
    <t xml:space="preserve">   113,22</t>
  </si>
  <si>
    <t>Instalação de ferragens singelas, para 1 linha, de 13,8Kv, bifásica triangular, poste ao centro, para alinhamentos retos e ângulos até 30° (conjunto 13A1).  Instalação.(desonerado)</t>
  </si>
  <si>
    <t xml:space="preserve">    56,61</t>
  </si>
  <si>
    <t>Conjunto para fixação de rede 13,8Kv, trifásica, horizontal, poste ao centro, para pequenos ângulos, padrão madeira, montagem normal, tipo 13N2.  Fornecimento e instalação.(desonerado)</t>
  </si>
  <si>
    <t xml:space="preserve">  1001,08</t>
  </si>
  <si>
    <t>Conjunto para fixação de rede 13,8Kv, trifásica, horizontal, poste ao centro, para fim de linha, padrão madeira, montagem normal, tipo 13N5.  Fornecimento e instalação.(desonerado)</t>
  </si>
  <si>
    <t xml:space="preserve">  1830,10</t>
  </si>
  <si>
    <t>Ferragens singelas e 2 chaves fusíveis, em 1 linha de 13,8Kv, horizontal, poste ao centro; exclusive fornecimento das chaves fusíveis, dos isoladores e ferragens da linha existente. Instalação.(desonerado)</t>
  </si>
  <si>
    <t>Ferragens singelas e 3 chaves fusíveis, em 1 linha de 13,8Kv, horizontal, poste ao centro, exclusive fornecimento das chaves fusíveis dos isoladores e ferragens da linha existente.  Instalação.(desonerado)</t>
  </si>
  <si>
    <t>Fornecimento e instalação de 3 chaves fusíveis, em 1 linha de 13,8Kv, horizontal, poste centro, inclusive suporte de fixação, padrão madeira, montagem normal, tipo 13N8, exclusive isoladores e ferragens da linha existente.(desonerado)</t>
  </si>
  <si>
    <t xml:space="preserve">  2031,34</t>
  </si>
  <si>
    <t>IP 09.15 Ferragens Singelas para Linha de 25Kv</t>
  </si>
  <si>
    <t>Instalação de ferragens singelas, para 2 linhas, de 25Kv, horizontais, poste ao centro, para alinhamentos retos e ângulos até 30° (conjunto 25 E1).(desonerado)</t>
  </si>
  <si>
    <t>IP 09.20 Colocação de Núcleo para Fixação em Luminária</t>
  </si>
  <si>
    <t>Núcleo para fixação de luminária, tipo Pétala, em poste reto (aço ou concreto) de 15m, exclusive luminária e núcleo.  Colocação.(desonerado)</t>
  </si>
  <si>
    <t xml:space="preserve">    84,91</t>
  </si>
  <si>
    <t>Núcleo para fixação de luminária, tipo Pétala, em poste reto (aço ou concreto) de 20m, exclusive luminária e núcleo.  Colocação.(desonerado)</t>
  </si>
  <si>
    <t>IP 09.25 Alças Pré-Formadas</t>
  </si>
  <si>
    <t>Alça pré-formada de distribuição, de aço recoberto de alumínio, para cabo de alumínio nu, bitola de 25mm2, segundo desenho A4-154-CP.  Fornecimento e colocação.(desonerado)</t>
  </si>
  <si>
    <t xml:space="preserve">     7,22</t>
  </si>
  <si>
    <t>Alça pré-formada de serviço, de aço recoberto, para cabo de alumínio nu, bitola de 25mm2, segundo desenho A4-148-CP.  Fornecimento e colocação.(desonerado)</t>
  </si>
  <si>
    <t xml:space="preserve">     5,15</t>
  </si>
  <si>
    <t>Alça pré-formada de distribuição, de aço recoberto de alumínio, para cabo encapado, bitola de 25mm2, segundo desenho A4-154-CP.  Fornecimento e colocação.(desonerado)</t>
  </si>
  <si>
    <t xml:space="preserve">    17,74</t>
  </si>
  <si>
    <t>Alça pré-formada de serviço, de aço recoberto com alumínio encapado, bitola de 25mm2, segundo desenho A4-148-CP.  Fornecimento e colocação.(desonerado)</t>
  </si>
  <si>
    <t>Alça pré-formada para cabo de 35mm2.  Fornecimento.(desonerado)</t>
  </si>
  <si>
    <t>IP 09.30 Conectores e Grampos Paralelos</t>
  </si>
  <si>
    <t>Conector de aterramento tipo KC 22H, Burndy ou similar.  Fornecimento e instalação.(desonerado)</t>
  </si>
  <si>
    <t>Conector para haste de aterramento de pára-raio, com uma descida de 5/8".  Fornecimento.(desonerado)</t>
  </si>
  <si>
    <t>Conector de parafuso fendido (Split-Bolt) em liga de cobre.  Fornecimento e instalação.(desonerado)</t>
  </si>
  <si>
    <t xml:space="preserve">     6,23</t>
  </si>
  <si>
    <t>Conector tipo Split-Bolt, para cabo de 16mm2.  Fornecimento.(desonerado)</t>
  </si>
  <si>
    <t>Conector de parafusos fendido para cabo de 35x70mm2, KS-26, Burndy ou similar.  Fornecimento e instalação.(desonerado)</t>
  </si>
  <si>
    <t xml:space="preserve">    13,11</t>
  </si>
  <si>
    <t>Conector tipo estribo para condutor de alumínio, 1/0AWG.  Fornecimento.(desonerado)</t>
  </si>
  <si>
    <t>Conector tipo cunha, em liga de cobre estanhado, para a fixação de condutores de alumínio ou cobre, por efeito de mola.  Modelo nº 1, padrão RIOLUZ, tipo G, AMP ou similar.  Fornecimento e instalação.(desonerado)</t>
  </si>
  <si>
    <t>Conector tipo cunha, em liga de cobre estanhado, para a fixação de condutores de alumínio ou cobre, por efeito de mola.  Modelo tipo nº 2, padrão RIOLUZ, tipo H, AMP ou similar.  Fornecimento e instalação.(desonerado)</t>
  </si>
  <si>
    <t>Conector tipo cunha, em liga de cobre estanhado, para a fixação de condutores de alumínio ou cobre, por efeito de mola.  Modelo tipo nº 3, padrão RIOLUZ, tipo K, AMP ou similar.  Fornecimento e instalação.(desonerado)</t>
  </si>
  <si>
    <t xml:space="preserve">     9,83</t>
  </si>
  <si>
    <t>Conector tipo cunha, em liga de cobre estanhado, para a fixação de condutores de alumínio ou cobre, por efeito de mola.  Modelo tipo nº 4, padrão RIOLUZ, tipo V, AMP ou similar.  Fornecimento e instalação.(desonerado)</t>
  </si>
  <si>
    <t xml:space="preserve">     6,64</t>
  </si>
  <si>
    <t>Conector tipo cunha, em liga de cobre estanhado, para a fixação de condutores de alumínio ou cobre, por efeito de mola.  Modelo tipo nº 5, padrão RIOLUZ, tipo IV, AMP ou similar.  Fornecimento e instalação.(desonerado)</t>
  </si>
  <si>
    <t xml:space="preserve">     7,87</t>
  </si>
  <si>
    <t>Conector tipo cunha, em liga de cobre estanhado, para a fixação de condutores de alumínio ou cobre, por efeito de mola.  Modelo tipo nº 6, padrão RIOLUZ, tipo B, AMP ou similar.  Fornecimento e instalação.(desonerado)</t>
  </si>
  <si>
    <t xml:space="preserve">    11,25</t>
  </si>
  <si>
    <t>Conector tipo cunha, em liga de cobre estanhado, para a fixação de condutores de alumínio ou cobre, por efeito de mola.  Modelo tipo nº 7, padrão RIOLUZ, tipo A, AMP ou similar.  Fornecimento e instalação.(desonerado)</t>
  </si>
  <si>
    <t xml:space="preserve">    14,00</t>
  </si>
  <si>
    <t>Conector tipo cunha, em liga de cobre estanhado, para a fixação de condutores de alumínio ou cobre, por efeito de mola.  Modelo nº 8, padrão RIOLUZ, tipo C, AMP ou similar.  Fornecimento e instalação.(desonerado)</t>
  </si>
  <si>
    <t xml:space="preserve">    10,17</t>
  </si>
  <si>
    <t>Conector tipo cunha, em liga de cobre estanhado, para a fixação de condutores de alumínio ou cobre, por efeito de mola.  Modelo nº 9, padrão RIOLUZ, tipo J, AMP ou similar.  Fornecimento e instalação.(desonerado)</t>
  </si>
  <si>
    <t>Conector tipo cunha, em liga de cobre estanhado, para a fixação de condutores de alumínio ou cobre, por efeito de mola.  Modelo nº 10, padrão RIOLUZ, tipo F, AMP ou similar.  Fornecimento e instalação.(desonerado)</t>
  </si>
  <si>
    <t>Conector tipo cunha, em liga de cobre estanhado, para a fixação de condutores de alumínio ou cobre, por efeito de mola.  Modelo nº 11, padrão RIOLUZ, tipo D, AMP ou similar.  Fornecimento e instalação.(desonerado)</t>
  </si>
  <si>
    <t xml:space="preserve">    14,89</t>
  </si>
  <si>
    <t>Conector tipo cunha, em liga de cobre estanhado, para a fixação de condutores de alumínio ou cobre, por efeito de mola.  Modelo nº 12, padrão RIOLUZ, tipo I, AMP ou similar.  Fornecimento e instalação.(desonerado)</t>
  </si>
  <si>
    <t>Conector tipo cunha, em liga de cobre estanhado, para a fixação de condutores de alumínio ou cobre, por efeito de mola.  Modelo nº 13, padrão RIOLUZ, tipo VII, AMP ou similar.  Fornecimento e instalação.(desonerado)</t>
  </si>
  <si>
    <t>Conector tipo cunha, em liga de cobre estanhado, para a fixação de condutores de alumínio ou cobre, por efeito de mola.  Modelo nº 14, padrão RIOLUZ, tipo VI, AMP ou similar.  Fornecimento e instalação.(desonerado)</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</si>
  <si>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Fornecimento.(desonerado)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</si>
  <si>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Fornecimento.(desonerado)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</si>
  <si>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Fornecimento.(desonerado)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</si>
  <si>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Fornecimento.(desonerado)</t>
  </si>
  <si>
    <t>Conectores para interligação entre cabo singelo ou múltiplo ou haste de aterramento, exclusive fornecimento do conector. Instalação (desonerado)</t>
  </si>
  <si>
    <t>Grampo paralelo universal de alumínio fundido ou extrudado, de 2 parafusos, com pasta anti óxido, segundo desenho A3-142-CP.  Fornecimento e colocação.(desonerado)</t>
  </si>
  <si>
    <t xml:space="preserve">     7,03</t>
  </si>
  <si>
    <t>Grampo de linha viva em alumínio.  Fornecimento.(desonerado)</t>
  </si>
  <si>
    <t>IP 09.35 Caixa de Ligação</t>
  </si>
  <si>
    <t>Condulete de alumínio sílico tipo LL de 19mm (3/4") com tampa.  Fornecimento.(desonerado)</t>
  </si>
  <si>
    <t>Condulete de alumínio sílico tipo LR de 19mm (3/4") com tampa.  Fornecimento.(desonerado)</t>
  </si>
  <si>
    <t>Condulete de alumínio sílico tipo T de 19mm (3/4") com tampa.  Fornecimento.(desonerado)</t>
  </si>
  <si>
    <t>Caixa de ligação tipo Petrolets R=15/C, R=15/TB, R=15/LB ou similar, com entradas rosqueadas de 1" (25mm).  Fornecimento e colocação.(desonerado)</t>
  </si>
  <si>
    <t>Caixa de ligação tipo Petrolets R=15/C, R=15/TB, R=15/LB ou similar, com entradas rosqueadas de 2" (50mm).  Fornecimento e colocação.(desonerado)</t>
  </si>
  <si>
    <t>Condulete de alumínio tipo T de 75mm (3").  Fornecimento.(desonerado)</t>
  </si>
  <si>
    <t>Caixa de ligação tipo Condulets R-15/LB-22 ou similar, com entrada rosqueadas de 1 1/2" (27mm).  Fornecimento e colocação.(desonerado)</t>
  </si>
  <si>
    <t xml:space="preserve">    21,62</t>
  </si>
  <si>
    <t>IP 09.40 Laços de Roldanas Pré-Formadas</t>
  </si>
  <si>
    <t>Laço de roldana pré-formado, de aço recoberto de alumínio, para cabo de alumínio nu, bitola de 25mm2, segundo desenho A4-139-CP.  Fornecimento e colocação.(desonerado)</t>
  </si>
  <si>
    <t xml:space="preserve">     5,69</t>
  </si>
  <si>
    <t>Laço de roldana pré-formado, de aço recoberto de alumínio, para cabo de alumínio encapado, bitola de 25mm2, segundo desenho A4-139-CP.  Fornecimento e colocação.(desonerado)</t>
  </si>
  <si>
    <t>IP 14 Instalação de Rede</t>
  </si>
  <si>
    <t>IP 14.05 Instalação de Baixa Tensão</t>
  </si>
  <si>
    <t>Rede de baixa tensão (BT), aérea, com 1 condutor de cobre, exclusive fornecimento do condutor (lance).  Instalação.(desonerado)</t>
  </si>
  <si>
    <t>Rede de baixa tensão (BT), aérea, com 1 condutor de alumínio, exclusive fornecimento do condutor (lance).  Instalação.(desonerado)</t>
  </si>
  <si>
    <t>Instalação de rede de baixa tensão (BT), aérea, com cabo Multiplex, ou similar, de alumínio, exclusive fornecimento do cabo.(desonerado)</t>
  </si>
  <si>
    <t xml:space="preserve">     8,21</t>
  </si>
  <si>
    <t>Rede de baixa tensão (BT), aérea, com 2 condutores de alumínio, exclusive fornecimento dos condutores (lance).  Instalação.(desonerado)</t>
  </si>
  <si>
    <t xml:space="preserve">    70,76</t>
  </si>
  <si>
    <t>Rede de baixa tensão (BT), aérea, com 3 condutores de cobre, exclusive fornecimento do condutor (lance).  Instalação.(desonerado)</t>
  </si>
  <si>
    <t>Rede de baixa tensão (BT), aérea, com 3 condutores de alumínio, exclusive fornecimento dos condutores (lance).  Instalação.(desonerado)</t>
  </si>
  <si>
    <t xml:space="preserve">    91,99</t>
  </si>
  <si>
    <t>Rede de baixa tensão (BT), aérea, com 4 condutores de alumínio, exclusive fornecimento dos condutores (lance).  Instalação.(desonerado)</t>
  </si>
  <si>
    <t>IP 14.10 Instalação de Rede de 13,8Kv</t>
  </si>
  <si>
    <t>Instalação de rede de alta tensão (AT) aérea, com cabo triplex de cobre, exclusive fornecimento de cabo.(desonerado)</t>
  </si>
  <si>
    <t xml:space="preserve">    89,16</t>
  </si>
  <si>
    <t>Rede de alta tensão (AT), aérea, com 2 condutores de alumínio; exclusive fornecimento dos condutores (lance).  Instalação.(desonerado)</t>
  </si>
  <si>
    <t>Rede de alta tensão (AT), aérea, com 2 condutores de cobre, exclusive fornecimento dos condutores (lance).  Instalação.(desonerado)</t>
  </si>
  <si>
    <t>Rede de alta tensão (AT), aérea, com 3 condutores de alumínio; exclusive fornecimento dos condutores (lance).  Instalação.(desonerado)</t>
  </si>
  <si>
    <t>Rede de alta tensão (AT), aérea, com 3 condutores de cobre, exclusive fornecimento dos condutores (lance).  Instalação.(desonerado)</t>
  </si>
  <si>
    <t>IP 14.15 Isoladores</t>
  </si>
  <si>
    <t>Isolador de baixa tensão (BT), tipo carretel, na cor marrom, medindo (72x72)mm.  Fornecimento.(desonerado)</t>
  </si>
  <si>
    <t>Isolador tipo pino, 13,8Kv.  Fornecimento.(desonerado)</t>
  </si>
  <si>
    <t>IP 14.20 Muflas</t>
  </si>
  <si>
    <t>Mufla terminal para cabo singelo 50mm2, 15Kv, inclusive braçadeira para fixação.  Fornecimento e assentamento.(desonerado)</t>
  </si>
  <si>
    <t xml:space="preserve">   249,58</t>
  </si>
  <si>
    <t>IP 14.25 Cabos de Cobre Nu</t>
  </si>
  <si>
    <t>Cabo de cobre nu, seção de 16mm2.  Fornecimento. (1Kg = 7,04 metros)(desonerado)</t>
  </si>
  <si>
    <t>Cabo de cobre nu, seção de 25mm2.  Fornecimento. (1Kg = 4,51 metros)(desonerado)</t>
  </si>
  <si>
    <t>Cabo de cobre nu, seção de 35mm2.  Fornecimento. (1Kg = 3,16 metros)(desonerado)</t>
  </si>
  <si>
    <t>IP 14.30 Cabos de Cobre Flexível</t>
  </si>
  <si>
    <t>Cabo de cobre, 750V, seção de 1,5mm2.  Fornecimento.(desonerado)</t>
  </si>
  <si>
    <t>Cabo de cobre flexível, 750V, seção de 2x1,5mm2, PVC/ 70°C.  Fornecimento.(desonerado)</t>
  </si>
  <si>
    <t>Cabo de cobre flexível, 750V, seção de 3x1,5mm2, PVC/ 70°C, classe 4.  Fornecimento.(desonerado)</t>
  </si>
  <si>
    <t>Cabo de cobre flexível, 750V, seção de 3x1,5mm2, PVC/ 70°C, classe 4.  Fornecimento e colocação.(desonerado)</t>
  </si>
  <si>
    <t>Cabo de cobre flexível, 750V, seção de 3x2,5mm2, PVC/70°C.  Fornecimento(desonerado)</t>
  </si>
  <si>
    <t>Cabo de cobre flexível, 750V, seção de 2x4mm2, PVC/ 70°C, classe4.  Fornecimento.(desonerado)</t>
  </si>
  <si>
    <t>Cabo de cobre flexível, 750V, seção de 3x4mm2, PVC/ 70°C.  Fornecimento.(desonerado)</t>
  </si>
  <si>
    <t>Cabo de cobre flexível, 750V, seção de 4x4mm2, PVC/ 70°C.  Fornecimento.(desonerado)</t>
  </si>
  <si>
    <t>Cabo de cobre flexível, 750V, seção de 3x6mm2, PVC/ 70°C.  Fornecimento.(desonerado)</t>
  </si>
  <si>
    <t>Cabo de cobre flexível, 750V, seção de 2x10mm2, PVC/ 70°C.  Fornecimento.(desonerado)</t>
  </si>
  <si>
    <t>Cabo de cobre, flexível, 750V, seção de 3x10mm2, PVC/ 70°C.  Fornecimento.(desonerado)</t>
  </si>
  <si>
    <t>Cabo de cobre flexível, 750V, seção de 4x10mm2, PVC/ 70°C.  Fornecimento.(desonerado)</t>
  </si>
  <si>
    <t>Cabo de cobre flexível, 750V/70°, seção de 16mm2.  Fornecimento.(desonerado)</t>
  </si>
  <si>
    <t>Cabo de cobre flexível, 750V, seção de 3x16mm2, PVC/ 70°C.  Fornecimento.(desonerado)</t>
  </si>
  <si>
    <t>IP 14.35 Cabos de Cobre Rígido</t>
  </si>
  <si>
    <t>Cabo de cobre rígido, 1Kv, 6mm2, PVC/ 70°C.  Fornecimento.(desonerado)</t>
  </si>
  <si>
    <t>Cabo de cobre, 750V, seção de 2x6mm2, PVC/ 70°C.  Fornecimento.(desonerado)</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</si>
  <si>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Fornecimento.(desonerado)</t>
  </si>
  <si>
    <t>Cabo de cobre, 1Kv, 16mm2, PVC/ 70°C.  Fornecimento.(desonerado)</t>
  </si>
  <si>
    <t>Cabo de cobre rígido, 1Kv, 25mm2, PVC/ 70°C.  Fornecimento.(desonerado)</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</si>
  <si>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Fornecimento.(desonerado)</t>
  </si>
  <si>
    <t>Cabo de cobre rígido, 25mm2, 8,7 a 15Kv, isolado EPR/XLPE.  Fornecimento.(desonerado)</t>
  </si>
  <si>
    <t>Cabo de cobre rígido, 1Kv, 35mm2, PVC/ 70°C.  Fornecimento.(desonerado)</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</si>
  <si>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Fornecimento.(desonerado)</t>
  </si>
  <si>
    <t>Cabo de cobre rígido, 1Kv, 50mm2, PVC/ 70°C.  Fornecimento.(desonerado)</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</si>
  <si>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Fornecimento.(desonerado)</t>
  </si>
  <si>
    <t>Cabo de cobre rígido, seção de 3x1x50mm2, triplexado, 20Kv, isolado EPR/XLPE.  Fornecimento.(desonerado)</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</si>
  <si>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Fornecimento.(desonerado)</t>
  </si>
  <si>
    <t>IP 14.40 Cabos de Alumínio</t>
  </si>
  <si>
    <t>Cabo de alumínio nu, 2AWG, sem alma de aço (CA).  Fornecimento. (1m=0,093Kg)(desonerado)</t>
  </si>
  <si>
    <t>Cabo de alumínio WPP 2AWG.  Fornecimento.(desonerado)</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</si>
  <si>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Fornecimento.(desonerado)</t>
  </si>
  <si>
    <t>Cabo de alumínio nu, 1/0AWG, com alma de aço (CAA).  Fornecimento. (1m=0,216Kg)(desonerado)</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</si>
  <si>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Fornecimento.(desonerado)</t>
  </si>
  <si>
    <t>Cabo de alumínio WPP, 1Kv, 1/0AWG.  Fornecimento.(desonerado)</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</si>
  <si>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Fornecimento.(desonerado)</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</si>
  <si>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Fornecimento.(desonerado)</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</si>
  <si>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Fornecimento.(desonerado)</t>
  </si>
  <si>
    <t>IP 14.43 Cabos Multiplexados</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</si>
  <si>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Fornecimento.(desonerado)</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</si>
  <si>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Fornecimento.(desonerado)</t>
  </si>
  <si>
    <t>IP 14.45 Colocação de Condutores em Dutos</t>
  </si>
  <si>
    <t>Colocação e fornecimento de arame de ferro galvanizado, seção de 2mm2 (12AWG), embuchado com papel, em linha de dutos; exclusive dutos.(desonerado)</t>
  </si>
  <si>
    <t xml:space="preserve">     2,22</t>
  </si>
  <si>
    <t>Colocação de 1 condutor singelo em linha de dutos; exclusive fornecimento de condutor e dos dutos.(desonerado)</t>
  </si>
  <si>
    <t xml:space="preserve">     2,83</t>
  </si>
  <si>
    <t>Colocação de 3 condutores singelos em linha de dutos; exclusive fornecimento de condutor e dos dutos.(desonerado)</t>
  </si>
  <si>
    <t>Colocação de 4 condutores singelos em linha de dutos; exclusive fornecimento de condutor e dos dutos.(desonerado)</t>
  </si>
  <si>
    <t xml:space="preserve">     5,67</t>
  </si>
  <si>
    <t>Colocação de 5 condutores singelos em linha de dutos; exclusive fornecimento do condutor e dos dutos.(desonerado)</t>
  </si>
  <si>
    <t xml:space="preserve">     7,08</t>
  </si>
  <si>
    <t>Colocação de 1 cabo bifásico, em linha de dutos; exclusive fornecimento dos cabos e dos dutos.(desonerado)</t>
  </si>
  <si>
    <t>Colocação de 1 cabo trifásico, em linha de dutos; exclusive fornecimento dos cabos e dos dutos.(desonerado)</t>
  </si>
  <si>
    <t>Cabo múltiplo em poste reto ou curvo; braço reto ou curvo ou base múltipla; exclusive fornecimento dos cabos. Colocação. (desonerado)</t>
  </si>
  <si>
    <t>IP 14.50 Anilhas</t>
  </si>
  <si>
    <t>Anilha de nylon para identificação de condutor XLPE de 25 a 35mm2.  Fornecimento.(desonerado)</t>
  </si>
  <si>
    <t>Anilha de nylon para identificação de condutor XLPE de 50 a 70mm2.  Fornecimento.(desonerado)</t>
  </si>
  <si>
    <t>IP 14.55 Transformadores</t>
  </si>
  <si>
    <t>Transformador de distribuição monofásico, para iluminação pública, para poste, 60Hz, 250/125V, de 10Kva.  Fornecimento.(desonerado)</t>
  </si>
  <si>
    <t>Transformador de distribuição monofásico, de 25Kva, 60HZ, tensão secundária de 250/125V.  Fornecimento.(desonerado)</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</si>
  <si>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Fornecimento.(desonerado)</t>
  </si>
  <si>
    <t>Transformador de distribuição trifásico, de 30Kva, 60HZ, tensão secundária de 220/127V.  Fornecimento.(desonerado)</t>
  </si>
  <si>
    <t>Transformador de distribuição trifásico, de 45Kva, 60HZ, tensão secundária de 220/127V.  Fornecimento.(desonerado)</t>
  </si>
  <si>
    <t>Transformador de distribuição trifásico, de 75Kva, 60HZ, tensão secundária de 220/127V.  Fornecimento.(desonerado)</t>
  </si>
  <si>
    <t>Transformador de distribuição trifásico, de 75Kva, tensão primária de 13,2Kv, tensão secundária de 380/220V.  Fornecimento.(desonerado)</t>
  </si>
  <si>
    <t>Suporte para montagem de transformador em poste.  Fornecimento.(desonerado)</t>
  </si>
  <si>
    <t>IP 14.60 Instalação de Transformadores</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</si>
  <si>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Instalação.(desonerado)</t>
  </si>
  <si>
    <t>IP 19 Aterramento</t>
  </si>
  <si>
    <t>IP 19.05 Aterramento</t>
  </si>
  <si>
    <t xml:space="preserve">    38,69</t>
  </si>
  <si>
    <t>Aterramento de poste de aço, inclusive fornecimento dos materiais.(desonerado)</t>
  </si>
  <si>
    <t xml:space="preserve">    70,67</t>
  </si>
  <si>
    <t>Aterramento de tampão, inclusive fornecimento dos materiais.(desonerado)</t>
  </si>
  <si>
    <t xml:space="preserve">   113,75</t>
  </si>
  <si>
    <t>Haste para aterramento, de 5/8" (16mm), com 2,50m de comprimento.  Fornecimento.(desonerado)</t>
  </si>
  <si>
    <t>Haste para aterramento, de 5/8" (16mm), com 2,50m a 3m de comprimento.  Colocação.(desonerado)</t>
  </si>
  <si>
    <t>Conjunto de aterramento para transformador (ver desenho  A2-134-CP).  Instalação.(desonerado)</t>
  </si>
  <si>
    <t xml:space="preserve">   127,37</t>
  </si>
  <si>
    <t>Conjunto de aterramento de transformador.  Fornecimento e instalação.(desonerado)</t>
  </si>
  <si>
    <t xml:space="preserve">   882,86</t>
  </si>
  <si>
    <t>Conjunto de aterramento de transformador (ver desenho A2-134-CP).  Fornecimento e instalação.(desonerado)</t>
  </si>
  <si>
    <t xml:space="preserve">   343,04</t>
  </si>
  <si>
    <t>Conjunto de aterramento de rede de baixa tensão (BT).  Fornecimento e instalação.(desonerado)</t>
  </si>
  <si>
    <t xml:space="preserve">   125,31</t>
  </si>
  <si>
    <t>Conjunto de aterramento de rede de baixa tensão (BT) (ver desenho A2-134-CP).  Fornecimento e instalação.(desonerado)</t>
  </si>
  <si>
    <t xml:space="preserve">   202,18</t>
  </si>
  <si>
    <t>IP 19.05.0250 (/)</t>
  </si>
  <si>
    <t>Conjunto de aterramento para rede de baixa tensão, exclusive fornecimento dos materiais (ver desenho A2-134-CP). Instalação. (desonerado)</t>
  </si>
  <si>
    <t>IP 19.05.0300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</si>
  <si>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 (Desonerado)</t>
  </si>
  <si>
    <t>IP 19.05.0350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</si>
  <si>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 (Desonerado)</t>
  </si>
  <si>
    <t>IP 24 Caixas</t>
  </si>
  <si>
    <t>IP 24.05 Caixa de Passagem</t>
  </si>
  <si>
    <t>IP 24.05.0050 (/)</t>
  </si>
  <si>
    <t>Caixa de passagem para embutir em alvenaria, de 5"x5".  Fornecimento.(desonerado)</t>
  </si>
  <si>
    <t>IP 24.05.0100 (/)</t>
  </si>
  <si>
    <t>Caixa de passagem em alumínio fundido (15x15x10)cm, com saídas rosqueadas de 3/4" e tampa removível.  Fornecimento.(desonerado)</t>
  </si>
  <si>
    <t>IP 24.05.0150 (/)</t>
  </si>
  <si>
    <t>Caixa de passagem de alvenaria com dimensões de (1x1x1)m, inclusive escavação e reaterro, exclusive fornecimento do tampão.(desonerado)</t>
  </si>
  <si>
    <t xml:space="preserve">   651,81</t>
  </si>
  <si>
    <t>IP 24.10 Caixa de Hand-Hole</t>
  </si>
  <si>
    <t>IP 24.10.0025 (/)</t>
  </si>
  <si>
    <t>Caixa Hand-Hole, pré-moldada, circular, de concreto, padrão RIOLUZ, com dimensões (0,30x0,30)m; inclusive escavação e reaterro; exclusive fornecimento do tampão.  Fornecimento e colocação.(desonerado)</t>
  </si>
  <si>
    <t xml:space="preserve">   197,29</t>
  </si>
  <si>
    <t>IP 24.10.0050 (A)</t>
  </si>
  <si>
    <t>Caixa Hand-Hole em alvenaria, retangular com dimensões (40x40x60)cm, com tampão de concreto pré-moldado, com alça.  Construção.(desonerado)</t>
  </si>
  <si>
    <t xml:space="preserve">   385,25</t>
  </si>
  <si>
    <t>IP 24.10.0059 (A)</t>
  </si>
  <si>
    <t>Caixa Hand-Hole em alvenaria, retangular com dimensões (40x40x90)cm, com tampão de concreto pré-moldado, com alça.  Construção.(desonerado)</t>
  </si>
  <si>
    <t xml:space="preserve">   570,81</t>
  </si>
  <si>
    <t>IP 24.10.0100 (/)</t>
  </si>
  <si>
    <t>Caixa Hand-Hole, pré-moldada, circular, de concreto, padrão RIOLUZ, com dimensões (0,60x0,30)m; inclusive escavação e reaterro, exclusive tampão.  Fornecimento e assentamento.(desonerado)</t>
  </si>
  <si>
    <t xml:space="preserve">   227,51</t>
  </si>
  <si>
    <t>IP 24.10.0150 (/)</t>
  </si>
  <si>
    <t>Caixa Hand-Hole, pré-moldada, circular de concreto, padrão RIOLUZ, com dimensões (0,60x0,60)m, inclusive escavação e reaterro, exclusive tampão e materiais.  Assentamento.(desonerado)</t>
  </si>
  <si>
    <t>IP 24.10.0153 (/)</t>
  </si>
  <si>
    <t>Caixa Hand-Hole, pré-moldada, circular, de concreto, padrão RIOLUZ, com dimensões (0,60x0,60)m; inclusive escavação e reaterro, exclusive tampão.  Fornecimento e assentamento.(desonerado)</t>
  </si>
  <si>
    <t xml:space="preserve">   254,16</t>
  </si>
  <si>
    <t>IP 24.10.0159 (/)</t>
  </si>
  <si>
    <t>Caixa de passagem, retangular, de alvenaria com tampa de concreto, dimensões de (0,60x0,60x0,80)m; exclusive material utilizado para sua construção.  Construção.(desonerado)</t>
  </si>
  <si>
    <t>IP 24.10.0162 (/)</t>
  </si>
  <si>
    <t>Caixa Hand-Hole, pré-moldada, circular de concreto, padrão RIOLUZ, com dimensões (0,60x0,90)m, inclusive escavação e reaterro, exclusive tampão e materiais.  Assentamento.(desonerado)</t>
  </si>
  <si>
    <t>IP 24.10.0165 (/)</t>
  </si>
  <si>
    <t>Caixa Hand-Hole, pré-moldada, circular, de concreto, padrão RIOLUZ, com dimensões (0,60x0,90)m; inclusive escavação e reaterro; exclusive fornecimento do tampão.  Fornecimento e assentamento.(desonerado)</t>
  </si>
  <si>
    <t xml:space="preserve">   352,93</t>
  </si>
  <si>
    <t>IP 24.10.0200 (A)</t>
  </si>
  <si>
    <t>Construção de caixa de concreto para fixação de projetor, com tampa de tela maletada de (5x5)cm e cadeado, nas dimensões (80x80x80)cm, conforme detalhe do projeto RIOLUZ, inclusive fornecimento de todo o material necessário para sua construção.(desonerado)</t>
  </si>
  <si>
    <t xml:space="preserve">   358,59</t>
  </si>
  <si>
    <t>IP 24.10.0203 (/)</t>
  </si>
  <si>
    <t>Construção de caixa de alvenaria com base de concreto para fixação de projetor, com tampa de tela maletada de (5x5)cm e cadeado nas dimensões (80x80x80)cm, inclusive fornecimento de todo o material necessário para sua construção.(desonerado)</t>
  </si>
  <si>
    <t xml:space="preserve">   467,71</t>
  </si>
  <si>
    <t>IP 24.10.0206 (/)</t>
  </si>
  <si>
    <t>Caixa de passagem, retangular, de alvenaria com tampa de concreto, dimensões de (0,80x0,80x1)m; exclusive material utilizado para sua construção.(desonerado)</t>
  </si>
  <si>
    <t>IP 24.10.0250 (/)</t>
  </si>
  <si>
    <t>Construção de caixa de concreto, com base de concreto, para fixação de projetor, com tampa de tela maletada de (50x50)mm e cadeado, nas dimensões (110x80x60)cm, conforme detalhe do projeto, inclusive fornecimento de todo o material necessário para sua construção.(desonerado)</t>
  </si>
  <si>
    <t xml:space="preserve">   561,92</t>
  </si>
  <si>
    <t>IP 24.10.0259 (/)</t>
  </si>
  <si>
    <t>Construção de caixa de alvenaria com base de concreto para fixação de projetor e equipamento auxiliar, com grade protetora e cadeado, nas dimensões (1,10x1,20x1)m, inclusive fornecimento de todo o material necessário para sua construção.(desonerado)</t>
  </si>
  <si>
    <t xml:space="preserve">   947,51</t>
  </si>
  <si>
    <t>IP 24.10.0500 (/)</t>
  </si>
  <si>
    <t>Tampão espiral de polietileno de alta densidade, de diâmetro 50mm (2"), para terminação de dutos de idêntico material, tipo Kanalex ou similar, em caixa Hand-Hole.  Fornecimento e assentamento.(desonerado)</t>
  </si>
  <si>
    <t xml:space="preserve">    15,14</t>
  </si>
  <si>
    <t>IP 24.15 Caixa Hermética</t>
  </si>
  <si>
    <t>IP 24.15.0050 (/)</t>
  </si>
  <si>
    <t>Caixa hermética para chave faca trifásica.  Colocação.(desonerado)</t>
  </si>
  <si>
    <t>IP 24.20 Tampões</t>
  </si>
  <si>
    <t>IP 24.20.0050 (/)</t>
  </si>
  <si>
    <t>Tampão de ferro tipo leve padrão RIOLUZ.  Fornecimento.(desonerado)</t>
  </si>
  <si>
    <t>IP 24.20.0100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</si>
  <si>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Fornecimento.(desonerado)</t>
  </si>
  <si>
    <t>IP 24.20.0150 (/)</t>
  </si>
  <si>
    <t>Tampão de ferro fundido cinzento, articulado, tipo leve, carga máxima no cenrto de 2000Kgf, diâmetro interno de 300mm, fornecido com colar e com recobrimento, confome desenho A4-1200-PD, especificação em RIOLUZ nº 10.  Fornecimento.(desonerado)</t>
  </si>
  <si>
    <t>IP 24.20.0200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</si>
  <si>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Fornecimento.(desonerado)</t>
  </si>
  <si>
    <t>IP 24.20.0250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</si>
  <si>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Fornecimento.(desonerado)</t>
  </si>
  <si>
    <t>IP 24.20.0300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</si>
  <si>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 (Desonerado)</t>
  </si>
  <si>
    <t>IP 24.20.0350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</si>
  <si>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 (Desonerado)</t>
  </si>
  <si>
    <t>IP 24.20.0500 (/)</t>
  </si>
  <si>
    <t>Tampão para vedação de dutos espiralados flexíveis em poietileno de alta densidade, na cor preta, diâmetro nominal de 125mm, comprimento de 225mm, lote 335248-0.  Fornecimento.(desonerado)</t>
  </si>
  <si>
    <t>IP 29 Eletrodutos e Conexões</t>
  </si>
  <si>
    <t>IP 29.05 Eletrodutos de Aço</t>
  </si>
  <si>
    <t>IP 29.05.0150 (A)</t>
  </si>
  <si>
    <t>Eletroduto de aço galvanizado, diâmetro de 25mm (1").  Fornecimento.(desonerado)</t>
  </si>
  <si>
    <t>IP 29.05.0200 (A)</t>
  </si>
  <si>
    <t>Eletroduto de aço galvanizado, diâmetro de 38mm (1 1/2").  Fornecimento.(desonerado)</t>
  </si>
  <si>
    <t>IP 29.05.0250 (A)</t>
  </si>
  <si>
    <t>Eletroduto de aço galvanizado, diâmetro de 50mm (2").  Fornecimento.(desonerado)</t>
  </si>
  <si>
    <t>IP 29.05.0350 (/)</t>
  </si>
  <si>
    <t>Eletroduto de aço galvanizado, diâmetro de 75mm (3").  Fornecimento.(desonerado)</t>
  </si>
  <si>
    <t>IP 29.10 Conexões de Aço</t>
  </si>
  <si>
    <t>IP 29.10.0103 (/)</t>
  </si>
  <si>
    <t>Curva longa de 90° para eletroduto, de aço galvanizado, de 25mm (1").  Fornecimento.(desonerado)</t>
  </si>
  <si>
    <t>IP 29.10.0112 (/)</t>
  </si>
  <si>
    <t>Curva longa de 90° para eletroduto, de aço galvanizado, de 50mm (2").  Fornecimento.(desonerado)</t>
  </si>
  <si>
    <t>IP 29.10.0118 (/)</t>
  </si>
  <si>
    <t>Curva longa de 90° para eletroduto, de aço galvanizado, de 75mm (3").  Fornecimento.(desonerado)</t>
  </si>
  <si>
    <t>IP 29.10.0503 (/)</t>
  </si>
  <si>
    <t>Luva para eletroduto, de aço galvanizado, de 25mm (1").  Fornecimento.(desonerado)</t>
  </si>
  <si>
    <t>IP 29.10.0509 (/)</t>
  </si>
  <si>
    <t>Luva para eletroduto, de aço galvanizado, de 38mm (1 1/2").  Fornecimento.(desonerado)</t>
  </si>
  <si>
    <t>IP 29.10.0512 (/)</t>
  </si>
  <si>
    <t>Luva para eletroduto, de aço galvanizado, de 50mm (2").  Fornecimento.(desonerado)</t>
  </si>
  <si>
    <t>IP 29.10.0518 (/)</t>
  </si>
  <si>
    <t>Luva para eletroduto, de aço galvanizado, de 75mm (3").  Fornecimento.(desonerado)</t>
  </si>
  <si>
    <t>IP 29.15 Eletrodutos de PVC Rígido</t>
  </si>
  <si>
    <t>IP 29.15.0100 (/)</t>
  </si>
  <si>
    <t>Eletroduto de PVC rígido, roscável, de 19mm (3/4").  Fornecimento.(desonerado)</t>
  </si>
  <si>
    <t>IP 29.15.0200 (/)</t>
  </si>
  <si>
    <t>Eletroduto de PVC rígido, roscável, de 32mm (1 1/4").  Fornecimento.(desonerado)</t>
  </si>
  <si>
    <t>IP 29.15.0400 (A)</t>
  </si>
  <si>
    <t>Eletroduto de PVC rígido, roscável, de 75mm (3").  Fornecimento.(desonerado)</t>
  </si>
  <si>
    <t>IP 29.20 Conexões de PVC Rígido</t>
  </si>
  <si>
    <t>IP 29.20.0100 (/)</t>
  </si>
  <si>
    <t>Curva longa de 90° para eletroduto, de PVC rígido, roscável, de 25mm (1").  Fornecimento.(desonerado)</t>
  </si>
  <si>
    <t>IP 29.20.0103 (/)</t>
  </si>
  <si>
    <t>Curva de 90° para eletroduto, de PVC rígido, roscável, de 32mm (1 1/4").  Fornecimento.(desonerado)</t>
  </si>
  <si>
    <t>IP 29.20.0109 (/)</t>
  </si>
  <si>
    <t>Curva de 90° para eletroduto, de PVC rígido, roscável, de 50mm (2").  Fornecimento.(desonerado)</t>
  </si>
  <si>
    <t>IP 29.20.0115 (/)</t>
  </si>
  <si>
    <t>Curva longa de 90° para eletroduto, de PVC rígido, roscável, de 80mm (3").  Fornecimento.(desonerado)</t>
  </si>
  <si>
    <t>IP 29.20.0118 (/)</t>
  </si>
  <si>
    <t>Curva longa de 90° para eletroduto, de PVC rígido, roscável, de 100mm (4").  Fornecimento.(desonerado)</t>
  </si>
  <si>
    <t>IP 29.20.0503 (/)</t>
  </si>
  <si>
    <t>Luva para eletroduto, de PVC rígido, roscável, de 25mm (1").  Fornecimento.(desonerado)</t>
  </si>
  <si>
    <t>IP 29.20.0506 (A)</t>
  </si>
  <si>
    <t>Luva, para eletroduto, de PVC rígido, roscável, de 32mm (1 1/4").  Fornecimento.(desonerado)</t>
  </si>
  <si>
    <t>IP 29.20.0509 (/)</t>
  </si>
  <si>
    <t>Luva para eletroduto, de PVC rígido, roscável, de 50mm (2").  Fornecimento.(desonerado)</t>
  </si>
  <si>
    <t>IP 29.20.0515 (/)</t>
  </si>
  <si>
    <t>Luva para eletroduto, de PVC rígido, roscável, de 75mm (3").  Fornecimento.(desonerado)</t>
  </si>
  <si>
    <t>IP 29.25 Eletrodutos Flexíveis</t>
  </si>
  <si>
    <t>IP 29.25.0053 (/)</t>
  </si>
  <si>
    <t>Conduite flexível galvanizado, de 19mm (3/4").  Fornecimento e colocação.(desonerado)</t>
  </si>
  <si>
    <t xml:space="preserve">    16,45</t>
  </si>
  <si>
    <t>IP 29.30 Conexões de Alumínio</t>
  </si>
  <si>
    <t>IP 29.30.0112 (/)</t>
  </si>
  <si>
    <t>Box curvo de alumínio de 38mm (1 1/2").  Fornecimento.(desonerado)</t>
  </si>
  <si>
    <t>IP 29.30.0115 (/)</t>
  </si>
  <si>
    <t>Box curvo de alumínio com bucha e arruela de 50mm (2").  Fornecimento.(desonerado)</t>
  </si>
  <si>
    <t>IP 29.30.0121 (/)</t>
  </si>
  <si>
    <t>Box curvo de alumínio com bucha e arruela de 75mm (3").  Fornecimento.(desonerado)</t>
  </si>
  <si>
    <t>IP 34 Quadros, Armários, Gabinetes e Equipamentos</t>
  </si>
  <si>
    <t>IP 34.10 Gabinetes</t>
  </si>
  <si>
    <t>IP 34.10.0050 (/)</t>
  </si>
  <si>
    <t>Chapa de ferro galvanizado nº 24, de (1x2)m.  Fornecimento.(desonerado)</t>
  </si>
  <si>
    <t>IP 34.15 Comandos</t>
  </si>
  <si>
    <t>IP 34.15.0050 (/)</t>
  </si>
  <si>
    <t>Comando em grupo CRJ-04 ou similar, 85A.  Fornecimento.(desonerado)</t>
  </si>
  <si>
    <t>IP 34.15.0200 (/)</t>
  </si>
  <si>
    <t>Comando em grupo CRJ-05/220V(140A).  Fornecimento.(desonerado)</t>
  </si>
  <si>
    <t>IP 34.15.0400 (/)</t>
  </si>
  <si>
    <t>Comando para IP, com caixa trifásico, capacidade de 45A, tipo CRJ-07, 220/127V.  Fornecimento.(desonerado)</t>
  </si>
  <si>
    <t>IP 34.20 Equipamentos</t>
  </si>
  <si>
    <t>IP 34.20.0200 (/)</t>
  </si>
  <si>
    <t>Colocação de equipamentos de comando de circuito, padrão RIOLUZ; exclusive o fornecimento das ferragens de fixação e do comando.(desonerado)</t>
  </si>
  <si>
    <t>IP 34.20.0203 (/)</t>
  </si>
  <si>
    <t>Colocação de equipamentos de comando de circuito, padrão RIOLUZ, com fornecimento de ferragens de fixação; exclusive o fornecimento do comando.(desonerado)</t>
  </si>
  <si>
    <t xml:space="preserve">   313,83</t>
  </si>
  <si>
    <t>IP 34.20.0250 (/)</t>
  </si>
  <si>
    <t>Conjunto para montagem de indicador visual de direção de vento (biruta) adaptado para balizamento noturno.  Fornecimento.(desonerado)</t>
  </si>
  <si>
    <t>IP 34.20.0500 (/)</t>
  </si>
  <si>
    <t>Fonte de emergência (No BreaK), com potência de 2Kva, 220V/220V, autonomia a plena carga de 30min.  Fornecimento.(desonerado)</t>
  </si>
  <si>
    <t>IP 39 Chaves, Fusíveis e Disjuntores</t>
  </si>
  <si>
    <t>IP 39.05 Chaves</t>
  </si>
  <si>
    <t>IP 39.05.0100 (/)</t>
  </si>
  <si>
    <t>Chave blindada, bipolar, 60A.  Fornecimento.(desonerado)</t>
  </si>
  <si>
    <t>IP 39.05.0300 (/)</t>
  </si>
  <si>
    <t>Chave corta circuito, de 100A, 15Kv, com fusível de cartucho tipo S-1, exclusive elos fusíveis.  Fornecimento.(desonerado)</t>
  </si>
  <si>
    <t>IP 39.10 Elo-Fusíveis e Fusíveis</t>
  </si>
  <si>
    <t>IP 39.10.0200 (/)</t>
  </si>
  <si>
    <t>Elo-fusível, tipo H, de 100A.  Fornecimento.(desonerado)</t>
  </si>
  <si>
    <t>IP 39.10.0300 (/)</t>
  </si>
  <si>
    <t>Elo-fusível, tipo K, de 100A, 15Kv.  Fornecimento.(desonerado)</t>
  </si>
  <si>
    <t>IP 39.10.0350 (/)</t>
  </si>
  <si>
    <t>Elo-fusível, tipo K, de 200A, 15Kv.  Fornecimento.(desonerado)</t>
  </si>
  <si>
    <t>IP 39.10.0500 (/)</t>
  </si>
  <si>
    <t>Fusível NH, tamanho 01, corrente nominal de 36A, Siemens ou similar.  Fornecimento.(desonerado)</t>
  </si>
  <si>
    <t>IP 39.10.0521 (/)</t>
  </si>
  <si>
    <t>Fusível NH, tamanho 00, corrente nominal de 125A, Siemens ou similar.  Fornecimento.(desonerado)</t>
  </si>
  <si>
    <t>IP 39.10.0532 (/)</t>
  </si>
  <si>
    <t>Fusível NH, tamanho 00, corrente nominal de 160A, Siemens ou similar.  Fornecimento.(desonerado)</t>
  </si>
  <si>
    <t>IP 39.15 Disjuntores</t>
  </si>
  <si>
    <t>IP 39.15.0106 (/)</t>
  </si>
  <si>
    <t>Disjuntor termomagnético, bipolar de 20A.  Fornecimento.(desonerado)</t>
  </si>
  <si>
    <t>IP 39.15.0212 (/)</t>
  </si>
  <si>
    <t>Disjuntor termomagnético, tripolar de 40A.  Fornecimento.(desonerado)</t>
  </si>
  <si>
    <t>IP 39.15.0250 (/)</t>
  </si>
  <si>
    <t>Disjuntor termomagnético, tripolar de 100A.  Fornecimento.(desonerado)</t>
  </si>
  <si>
    <t>IP 44 Relés</t>
  </si>
  <si>
    <t>IP 44.05 Relé</t>
  </si>
  <si>
    <t>IP 44.05.0050 (/)</t>
  </si>
  <si>
    <t>Base externa para relé fotoelétrico.  Fornecimento.(desonerado)</t>
  </si>
  <si>
    <t>IP 44.05.0275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</si>
  <si>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Fornecimento.(desonerado)</t>
  </si>
  <si>
    <t>IP 44.05.0300 (/)</t>
  </si>
  <si>
    <t>Relé temporizado, coel, tipo RTQD.  Fornecimento.(desonerado)</t>
  </si>
  <si>
    <t>IP 44.05.0350 (/)</t>
  </si>
  <si>
    <t>Relé temporizado, tipo FLT 01/NF.  Fornecimento.(desonerado)</t>
  </si>
  <si>
    <t>IP 44.10 Colocação de Relés</t>
  </si>
  <si>
    <t>IP 44.10.0050 (/)</t>
  </si>
  <si>
    <t>Colocação de relé fotoelétrico individual, com base em poste (aço ou concreto) de acordo com o padrão da RIOLUZ; exclusive fornecimento do relé e base.(desonerado)</t>
  </si>
  <si>
    <t>IP 44.10.0100 (/)</t>
  </si>
  <si>
    <t>Colocação de relé fotoelétrico individual, com base, em ponta de braço ou poste curvo (aço ou concreto) de acordo com o padrão da RIOLUZ, com fornecimento das ferragens de fixação; exclusive fornecimento do relé e base.(desonerado)</t>
  </si>
  <si>
    <t xml:space="preserve">   127,02</t>
  </si>
  <si>
    <t>IP 44.10.0150 (/)</t>
  </si>
  <si>
    <t>Colocação de relé fotoelétrico individual, com base em poste (aço ou concreto) de acordo com o padrão da RIOLUZ, exclusive fornecimento das ferragens de fixação e do relé fotoelétrico e base.(desonerado)</t>
  </si>
  <si>
    <t>IP 49 Luminárias, Projetores, Reatores e Lâmpadas</t>
  </si>
  <si>
    <t>IP 49.05 Luminárias</t>
  </si>
  <si>
    <t>IP 49.05.0065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</si>
  <si>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 (Desonerado)</t>
  </si>
  <si>
    <t>IP 49.05.0105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</si>
  <si>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 (Desonerado).</t>
  </si>
  <si>
    <t>IP 49.05.0157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</si>
  <si>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Fornecimento.(desonerado)</t>
  </si>
  <si>
    <t>IP 49.05.0166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</si>
  <si>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 (Desonerado).</t>
  </si>
  <si>
    <t>IP 49.05.0253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</si>
  <si>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Fornecimento.(desonerado)</t>
  </si>
  <si>
    <t>IP 49.05.0285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</si>
  <si>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 (Desonerado).</t>
  </si>
  <si>
    <t>IP 49.05.0303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</si>
  <si>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Fornecimento.(desonerado)</t>
  </si>
  <si>
    <t>IP 49.05.0350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</si>
  <si>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 (Desonerado)</t>
  </si>
  <si>
    <t>IP 49.05.0400 (/)</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</si>
  <si>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 Fornecimento. (Desonerado)</t>
  </si>
  <si>
    <t>IP 49.05.0450 (/)</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</si>
  <si>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 Fornecimento. (Desonerado)</t>
  </si>
  <si>
    <t>IP 49.05.0500 (/)</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</si>
  <si>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 Fornecimento. (Desonerado)</t>
  </si>
  <si>
    <t>IP 49.05.0550 (/)</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</si>
  <si>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 Fornecimento. (Desonerado)</t>
  </si>
  <si>
    <t>IP 49.05.0600 (/)</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</si>
  <si>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 Fornecimento. (Desonerado)</t>
  </si>
  <si>
    <t>IP 49.05.0650 (/)</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</si>
  <si>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 Fornecimento. (Desonerado)</t>
  </si>
  <si>
    <t>IP 49.05.0700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</si>
  <si>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 (Desonerado)</t>
  </si>
  <si>
    <t>IP 49.05.0750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</si>
  <si>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 (Desonerado)</t>
  </si>
  <si>
    <t>IP 49.10 Luminárias Decorativas</t>
  </si>
  <si>
    <t>IP 49.10.0200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</si>
  <si>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Fornecimento.(desonerado)</t>
  </si>
  <si>
    <t>IP 49.10.0203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</si>
  <si>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Fornecimento.(desonerado)</t>
  </si>
  <si>
    <t>IP 49.10.0206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</si>
  <si>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Fornecimento.(desonerado)</t>
  </si>
  <si>
    <t>IP 49.10.0209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</si>
  <si>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Fornecimento.(desonerado)</t>
  </si>
  <si>
    <t>IP 49.10.0250 (/)</t>
  </si>
  <si>
    <t>Luminária decorativa LDRJ-16, para lâmpada multivapor metálico de 70/100/150W, para instalação em piso, receptáculo E-27, conforme desenho A4-1904-PD EM-RIOLUZ  nº 23.  Fornecimento.(desonerado)</t>
  </si>
  <si>
    <t>IP 49.10.0300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</si>
  <si>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Fornecimento.(desonerado)</t>
  </si>
  <si>
    <t>IP 49.10.0350 (/)</t>
  </si>
  <si>
    <t>Luminária decorativa LDRJ-11 para lâmpada MVM 150W, com equipamento auxiliar integrado, projetor para vapor de metálico bilateral 150 W, rebatedor, e suporte (conjunto completo).  Conforme especificação EM-RIOLUZ-23, Desenho A4-1863-PD (ultima revisão).  Fornecimento.(desonerado)</t>
  </si>
  <si>
    <t>IP 49.10.0375 (/)</t>
  </si>
  <si>
    <t>Luminária decorativa LED, LEDDRJ-27/50V, potência 69W, encaixe de 60,3mm. Temperatura de cor 4000 K, IP 66, IK 08, tensão de 50 VAC, eficiência 130 lm/W, IRC maior ou igual a 70, temperatura de operação de - 20 a 75° C. ESPECIFICAÇÃO: EM-RIOLUZ-109. Fornecimento. (Desonerado)</t>
  </si>
  <si>
    <t>IP 49.15 Projetores</t>
  </si>
  <si>
    <t>IP 49.15.0075 (/)</t>
  </si>
  <si>
    <t>Projetor a led, PLRJ-12.2/W-50V, led branco, temperatura de cor entre 3500/5500 K, IP 66, IK 08, tensão de 50 VCA, eficiência mínima 100 lm/W, potência de 110 à 150 W, temperatura de operação de -20 a 75° C, facho simétrico de 10° ou 60 °. ESPECIFICAÇÃO: EM-RIOLUZ-109. Fornecimento. (Desonerado)</t>
  </si>
  <si>
    <t>IP 49.15.0409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</si>
  <si>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Fornecimento.(desonerado)</t>
  </si>
  <si>
    <t>IP 49.15.0455 (/)</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</si>
  <si>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 (Desonerado)</t>
  </si>
  <si>
    <t>IP 49.15.0460 (/)</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</si>
  <si>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 (Desonerado)</t>
  </si>
  <si>
    <t>IP 49.15.0465 (/)</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</si>
  <si>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 (Desonerado)</t>
  </si>
  <si>
    <t>IP 49.15.0470 (/)</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</si>
  <si>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 (Desonerado)</t>
  </si>
  <si>
    <t>IP 49.15.0475 (/)</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</si>
  <si>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 (Desonerado)</t>
  </si>
  <si>
    <t>IP 49.15.0480 (/)</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</si>
  <si>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 (Desonerado)</t>
  </si>
  <si>
    <t>IP 49.15.0485 (/)</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</si>
  <si>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 (Desonerado)</t>
  </si>
  <si>
    <t>IP 49.15.0490 (/)</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</si>
  <si>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 (Desonerado)</t>
  </si>
  <si>
    <t>IP 49.15.0495 (/)</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</si>
  <si>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 (Desonerado)</t>
  </si>
  <si>
    <t>IP 49.15.0500 (/)</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</si>
  <si>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 (Desonerado)</t>
  </si>
  <si>
    <t>IP 49.15.0505 (/)</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</si>
  <si>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 (Desonerado)</t>
  </si>
  <si>
    <t>IP 49.15.0510 (/)</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</si>
  <si>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 (Desonerado)</t>
  </si>
  <si>
    <t>IP 49.15.0515 (/)</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</si>
  <si>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 (Desonerado)</t>
  </si>
  <si>
    <t>IP 49.15.0520 (/)</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</si>
  <si>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 (Desonerado)</t>
  </si>
  <si>
    <t>IP 49.15.0525 (/)</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</si>
  <si>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 (Desonerado)</t>
  </si>
  <si>
    <t>IP 49.15.0530 (/)</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</si>
  <si>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 (Desonerado)</t>
  </si>
  <si>
    <t>IP 49.15.0531 (/)</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</si>
  <si>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 (Desonerado)</t>
  </si>
  <si>
    <t>IP 49.15.0532 (/)</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</si>
  <si>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 (Desonerado)</t>
  </si>
  <si>
    <t>IP 49.15.0533 (/)</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</si>
  <si>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 (Desonerado)</t>
  </si>
  <si>
    <t>IP 49.15.0540 (/)</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</si>
  <si>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 (Desonerado)</t>
  </si>
  <si>
    <t>IP 49.15.0545 (/)</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</si>
  <si>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 (Desonerado)</t>
  </si>
  <si>
    <t>IP 49.15.0550 (/)</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</si>
  <si>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 (Desonerado)</t>
  </si>
  <si>
    <t>IP 49.20 Bases e Núcleos para Luminárias</t>
  </si>
  <si>
    <t>IP 49.20.0068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</si>
  <si>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</si>
  <si>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 xml:space="preserve">    92,87</t>
  </si>
  <si>
    <t>IP 49.20.0078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</si>
  <si>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t>
  </si>
  <si>
    <t xml:space="preserve">   342,87</t>
  </si>
  <si>
    <t>IP 49.20.0112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</si>
  <si>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Fornecimento.(desonerado)</t>
  </si>
  <si>
    <t>IP 49.20.0128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</si>
  <si>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</si>
  <si>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 xml:space="preserve">   122,87</t>
  </si>
  <si>
    <t>IP 49.20.0138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</si>
  <si>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t>
  </si>
  <si>
    <t xml:space="preserve">   395,87</t>
  </si>
  <si>
    <t>IP 49.20.0218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</si>
  <si>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</si>
  <si>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 xml:space="preserve">   150,87</t>
  </si>
  <si>
    <t>IP 49.20.0228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</si>
  <si>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t>
  </si>
  <si>
    <t xml:space="preserve">   565,87</t>
  </si>
  <si>
    <t>IP 49.20.0270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</si>
  <si>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t>
  </si>
  <si>
    <t xml:space="preserve">   188,15</t>
  </si>
  <si>
    <t>IP 49.20.0278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</si>
  <si>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t>
  </si>
  <si>
    <t xml:space="preserve">   655,87</t>
  </si>
  <si>
    <t>IP 49.20.0310 (/)</t>
  </si>
  <si>
    <t>Base múltipla para fixação de luminárias, em poste reto de 4,50 m até 6,00 m exclusive luminária e base. Colocação. (desonerado)</t>
  </si>
  <si>
    <t>IP 49.20.0325 (/)</t>
  </si>
  <si>
    <t>Base múltipla para fixação de luminárias, em poste reto, de 7,00m até 9,00 m, exclusive luminária e base. Colocação. (desonerado)</t>
  </si>
  <si>
    <t>IP 49.20.0340 (/)</t>
  </si>
  <si>
    <t>Base múltipla para fixação de luminárias, em poste reto de 10m até 11,00 m, exclusive luminária e base. Colocação. (desonerado)</t>
  </si>
  <si>
    <t>IP 49.20.0355 (/)</t>
  </si>
  <si>
    <t>Base múltipla para fixação de luminárias, em poste reto de 12m até 15m, exclusive luminária e base. Colocação. (desonerado)</t>
  </si>
  <si>
    <t>IP 49.20.0370 (/)</t>
  </si>
  <si>
    <t>Base múltipla para fixação de luminárias, em poste reto de 16m até 20m, exclusive luminária e base. Colocação. (desonerado)</t>
  </si>
  <si>
    <t>IP 49.20.0395 (/)</t>
  </si>
  <si>
    <t>Suporte para instalação de projetores, em poste reto, de aço, concreto ou composto de poliéster reforçado com fibra de vidro - PRFV, de 7,00m até 9,00m, exclusive fornecimento do projetor e do suporte. Colocação (desonerado)</t>
  </si>
  <si>
    <t>IP 49.20.0410 (/)</t>
  </si>
  <si>
    <t>Suporte para instalação de projetores, em poste reto, de aço, concreto ou composto de Poliéster reforçado com Fibra de Vidro - PRFV, de 10,00m até 11,00m, exclusive fornecimento do projetor e do suporte. Colocação. (desonerado)</t>
  </si>
  <si>
    <t>IP 49.20.0425 (/)</t>
  </si>
  <si>
    <t>Suporte para instalação de projetores, em poste reto, de aço, concreto ou composto de poliéster reforçado com fibra de vidro - PRFV, de 12,00m até 15,00 m, exclusive fornecimento do projetor e do suporte. Colocação. (desonerado)</t>
  </si>
  <si>
    <t>IP 49.20.0440 (/)</t>
  </si>
  <si>
    <t>Suporte para instalação de projetores, em poste reto, de aço, concreto ou composto de poliéster reforçado com fibra de vidro - PRFV, de 16,00m até 20,00 m, exclusive fornecimento de projetor e do suporte. Colocação. (desonerado)</t>
  </si>
  <si>
    <t>IP 49.25 Lâmpadas</t>
  </si>
  <si>
    <t>IP 49.25.0056 (A)</t>
  </si>
  <si>
    <t>Lâmpada fluorescente compacta, espiral, 15W, base E-27, 220V, cor amarela. Fornecimento.(desonerado)</t>
  </si>
  <si>
    <t>IP 49.25.0156 (/)</t>
  </si>
  <si>
    <t>Lâmpada fluorescente compacta, dupla, de 18W, 2700ºK, referência PLC 18W.  Fornecimento.(desonerado)</t>
  </si>
  <si>
    <t>IP 49.25.0162 (/)</t>
  </si>
  <si>
    <t>Lâmpada fluorescente (PL) compactada dupla de 26W.  Fornecimento(desonerado)</t>
  </si>
  <si>
    <t>IP 49.25.0400 (/)</t>
  </si>
  <si>
    <t>Lâmpada multivapor metálico (MVM) de 35W, par, 3000°K, 30°.  Fornecimento.(desonerado)</t>
  </si>
  <si>
    <t>IP 49.25.0406 (/)</t>
  </si>
  <si>
    <t>Lâmpada de multivapor metálico (MVM) de 70W/220V/E-27, clara 4000°K, bulbo ovóide.  Fornecimento.(desonerado)</t>
  </si>
  <si>
    <t>IP 49.25.0408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</si>
  <si>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Fornecimento.(desonerado)</t>
  </si>
  <si>
    <t>IP 49.25.0410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</si>
  <si>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Fornecimento.(desonerado)</t>
  </si>
  <si>
    <t>IP 49.25.0412 (/)</t>
  </si>
  <si>
    <t>Lâmpada de multivapor metálico (MVM) de 150W/220V/E-27.  Fornecimento.(desonerado)</t>
  </si>
  <si>
    <t>IP 49.25.0418 (/)</t>
  </si>
  <si>
    <t>Lâmpada de multivapor metálico (MVM) de 250/220V, bulbo ovóide.  Fornecimento.(desonerado)</t>
  </si>
  <si>
    <t>IP 49.25.0421 (/)</t>
  </si>
  <si>
    <t>Lâmpada de multivapor metálica (MVM), base E-40, bulbo tubular, de 250W, 4000/4600ºK, pulso de 0,58/0,75Kv.  Fornecimento.(desonerado)</t>
  </si>
  <si>
    <t>IP 49.25.0424 (/)</t>
  </si>
  <si>
    <t>Lâmpada multivapor metálico (MVM) de 400W, bulbo tubular, tensão de ignição maior ou igual a 3Kv e menor ou igual a 4,5Kv, temperatura de cor entre 4000 e 5000°K, posição de funcionamento horizontal mais ou menos 20° ou qualquer.  Fornecimento.(desonerado)</t>
  </si>
  <si>
    <t>IP 49.25.0427 (/)</t>
  </si>
  <si>
    <t>Lâmpada de multivapor metálico (MVM) de 400W, base E-40, bulbo ovóide, pulso 3,0/4,5Kv.  Fornecimento.(desonerado)</t>
  </si>
  <si>
    <t>IP 49.25.0806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</si>
  <si>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Fornecimento.(desonerado)</t>
  </si>
  <si>
    <t>IP 49.25.0809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</si>
  <si>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Fornecimento.(desonerado)</t>
  </si>
  <si>
    <t>IP 49.25.0812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</si>
  <si>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Fornecimento.(desonerado)</t>
  </si>
  <si>
    <t>IP 49.25.0850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</si>
  <si>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Fornecimento.(desonerado)</t>
  </si>
  <si>
    <t>IP 49.25.0853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</si>
  <si>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Fornecimento.(desonerado)</t>
  </si>
  <si>
    <t>IP 49.25.0900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</si>
  <si>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Fornecimento.(desonerado)</t>
  </si>
  <si>
    <t>IP 49.25.0901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</si>
  <si>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Fornecimento.(desonerado)</t>
  </si>
  <si>
    <t>IP 49.25.0902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</si>
  <si>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Fornecimento.(desonerado)</t>
  </si>
  <si>
    <t>IP 49.25.0903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</si>
  <si>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Fornecimento.(desonerado)</t>
  </si>
  <si>
    <t>IP 49.25.1000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</si>
  <si>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Fornecimento.(desonerado)</t>
  </si>
  <si>
    <t>IP 49.30 Reatores</t>
  </si>
  <si>
    <t>Reator aéreo para lâmpada VS/MVM 70W, com ignitor pico de tensão 2,8 a 4Kv, fator de potência mínimo 0,92, tensão de alimentação 220V, corrente na lâmpada 0,98A, tensão na lâmpada 90V, EM-RIOLUZ-30. Fornecimento.(desonerado)</t>
  </si>
  <si>
    <t>Reator aéreo para lâmpada VS/MVM 150W, com ignitor pico de tensão 2,8 a 4Kv, fator de potência mínimo 0,92, tensão de alimentação 220V, corrente na lâmpada 1,8A, tensão na lâmpada 100V, EM-RIOLUZ-30, NBR-13593/13594, IEC-662.  Fornecimento.(desonerado)</t>
  </si>
  <si>
    <t>Reator integrado para lâmpada VS/MVM 70W, com ignitor pico de tensão 2,8 a 4Kv, fator de potência mínimo 0,92, tensão de alimentação 220V, corrente na lâmpada 0,98A, tensão na lâmpada 90V, EM-RIOLUZ-30.  Fornecimento.(desonerado)</t>
  </si>
  <si>
    <t>Reator integrado para lâmpada VS/MVM 150W, com ignitor pico de tensão 2,8 a 4Kv, fator de potência mínimo 0,92, tensão de alimentação 220/250V, corrente na lâmpada 1,8A, tensão na lâmpada 100V, EM-RIOLUZ-30, NBR-13593/13594, IEC-662.  Fornecimento.(desonerado)</t>
  </si>
  <si>
    <t>IP 49.35 Colocação de Luminária e Projetor em Cordoalha, Teto e Parede</t>
  </si>
  <si>
    <t>Colocação de luminária equipada com lâmpada de descarga e acessórios, em cordoalha, exclusive luminária, inclusive fornecimento da cordoalha.(desonerado)</t>
  </si>
  <si>
    <t xml:space="preserve">   426,96</t>
  </si>
  <si>
    <t>Colocação de luminária equipada com lâmpada de descarga e acessórios, em cordoalha, exclusive luminária e o fornecimento da cordoalha.(desonerado)</t>
  </si>
  <si>
    <t>Colocação de luminária equipada com lâmpada de descarga e acessórios, em teto ou parede; exclusive luminária.(desonerado)</t>
  </si>
  <si>
    <t xml:space="preserve">    92,47</t>
  </si>
  <si>
    <t>Colocação de 2 projetores equipados com lâmpada de descarga, fixado em  poste de aço ou concreto, inclusive ferragens de fixação, exclusive projetor.(desonerado)</t>
  </si>
  <si>
    <t xml:space="preserve">   334,91</t>
  </si>
  <si>
    <t>Colocação de 2 projetores equipados com lâmpada de descarga, fixado em cruzeta nº 1; inclusive ferragens de fixação, exclusive projetor.(desonerado)</t>
  </si>
  <si>
    <t xml:space="preserve">   239,91</t>
  </si>
  <si>
    <t>Colocação de 3 projetores equipados com lâmpadas de descarga, fixado em poste de concreto, inclusive ferragens de fixação, exclusive projetor.(desonerado)</t>
  </si>
  <si>
    <t xml:space="preserve">   302,45</t>
  </si>
  <si>
    <t>Colocação de 4 projetores equipados com lâmpada de descarga, fixados em poste de aço reto; inclusive ferragens de fixação, exclusive projetores.(desonerado)</t>
  </si>
  <si>
    <t xml:space="preserve">   391,22</t>
  </si>
  <si>
    <t>Colocação de projetor fixado em bandeja através de chumbadores de aço inox, exclusive projetor, chumbador e bandejamento.(desonerado)</t>
  </si>
  <si>
    <t xml:space="preserve">     5,71</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</si>
  <si>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 (desonerado)</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</si>
  <si>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 (desonerado)</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</si>
  <si>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 (desonerado)</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</si>
  <si>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  (desonerado)</t>
  </si>
  <si>
    <t>IP 49.40 Colocação de Luminária de Postes</t>
  </si>
  <si>
    <t>Colocação de luminária com lâmpada de descarga, com ou sem reator integrado, em ponta de braço ou poste reto (aço, concreto ou composto de poliéster reforçado com fibra de vidro - PRFV, seção única) até 6m de altura, exclusive fornecimento da luminária. (desonerado)</t>
  </si>
  <si>
    <t>Colocação de luminária aberta com lâmpada de descarga, sem reator integrado, em ponta de braço, até 10m de altura, exclusive fornecimento da luminária.(desonerado)</t>
  </si>
  <si>
    <t>Colocação de luminária fechada com lâmpada de descarga, com reator integrado, em ponta de braço ou poste de aço curvo até 10m de altura, exclusive fornecimento da luminária.(desonerado)</t>
  </si>
  <si>
    <t>Colocação de luminária fechada com lâmpada de descarga, sem reator integrado, em ponta de braço ou poste de aço curvo, até 10m de altura, exclusive fornecimento da luminária.(desonerado)</t>
  </si>
  <si>
    <t>Colocação de luminária com lâmpada de descarga, com ou sem reator integrado, em ponta de braço ou poste de aço curvo, de 11m até 15m de altura, exclusive fornecimento da luminária.(desonerado)</t>
  </si>
  <si>
    <t>Colocação de luminária com lâmpada de descarga, com reator integrado, em ponta de braço ou poste reto (aço, concreto, ou composto de poliéster reforçado com fibra de vidro - PRFV) de 16m até 20m de altura, exclusive fornecimento da luminária e núcleo de fixação. (desonerado)</t>
  </si>
  <si>
    <t>Colocação de luminária com lâmpada de descarga tipo Pétala, com ou sem reator integrado, em ponta de braço ou poste reto (aço ou concreto) de 15m de altura, exclusive fornecimento da luminária e núcleo de fixação.(desonerado)</t>
  </si>
  <si>
    <t>Colocação de luminária com lâmpada de descarga tipo Pétala, com ou sem reator integrado, em ponta de braço ou poste reto (aço ou concreto) de 20m de altura, exclusive fornecimento da luminária e núcleo de fixação.(desonerado)</t>
  </si>
  <si>
    <t>IP 49.45 Colocação de Reatores</t>
  </si>
  <si>
    <t>Colocação de reator, padrão RIOLUZ, para lâmpada de descarga, em poste de aço, concreto ou madeira, exclusive fornecimento do reator e ferragens de fixação.(desonerado)</t>
  </si>
  <si>
    <t>Colocação de reator, padrão RIOLUZ, para lâmpada de descarga em poste (aço ou concreto), incluindo interligação na rede e na luminária e ferragens de fixação; exclusive fornecimento do reator.(desonerado)</t>
  </si>
  <si>
    <t xml:space="preserve">    29,83</t>
  </si>
  <si>
    <t>Colocação de reator para lâmpada de descarga em teto, piso ou parede, inclusive interligação na rede e na luminária e ferragens de fixação, exclusive fornecimento de reator.(desonerado)</t>
  </si>
  <si>
    <t>Colocação de reator com ignitor em bandeja.(desonerado)</t>
  </si>
  <si>
    <t xml:space="preserve">     3,43</t>
  </si>
  <si>
    <t>IP 54 Isolantes e Acessórios para Fixação</t>
  </si>
  <si>
    <t>IP 54.05 Isolantes</t>
  </si>
  <si>
    <t>Fita isolante auto-fusão, de 19mmx10m.  Fornecimento.(desonerado)</t>
  </si>
  <si>
    <t>Fita isolante plástica adesiva, de 19mmx20m.  Fornecimento.(desonerado)</t>
  </si>
  <si>
    <t>Fita isolante, plástica ou auto-fusão, para proteção de emendas entre condutores, singelos ou múltiplos, exclusive fornecimento da fita isolante. Instalação. (desonerado)</t>
  </si>
  <si>
    <t xml:space="preserve">     0,35</t>
  </si>
  <si>
    <t>IP 54.10 Acessórios para Fixação</t>
  </si>
  <si>
    <t>Arruela em alumínio de (13x2)mm.  Fornecimento.(desonerado)</t>
  </si>
  <si>
    <t>Arruela de pressão de (13x2,5)mm.  Fornecimento.(desonerado)</t>
  </si>
  <si>
    <t>Braçadeira, tipo copo, diâmetro 75mm (3").  Fornecimento.(desonerado)</t>
  </si>
  <si>
    <t>Calço duplo número 4.  Fornecimento.(desonerado)</t>
  </si>
  <si>
    <t>Chumbador de aço inoxidável 304, Tec Bolt, TBM 12.100, comprimento de 96mm e diâmetro de 1/2", com arruela lisa e de pressão e porca, Tecnart ou similar.  Fornecimento.(desonerado)</t>
  </si>
  <si>
    <t>Chumbador de expansão de aço, com diâmetro de 1/2" e comprimento do parafuso de 3".    Fornecimento.(desonerado)</t>
  </si>
  <si>
    <t>Cinta de aço galvanizado de 140mm (5 1/2").  Fornecimento.(desonerado)</t>
  </si>
  <si>
    <t>Cinta de aço galvanizado de 220mm.  Fornecimento.(desonerado)</t>
  </si>
  <si>
    <t>Cruzeta Q-3, de 6 pinos.  Fornecimento.(desonerado)</t>
  </si>
  <si>
    <t>Grampo "U", número 5.  Fornecimento.(desonerado)</t>
  </si>
  <si>
    <t>Parafuso com cabeça sextavada (5/8"x1 1/2").  Fornecimento.(desonerado)</t>
  </si>
  <si>
    <t>Parafuso com cabeça sextavada de (12x1,75x50)mm.  Fornecimento.(desonerado)</t>
  </si>
  <si>
    <t>Parafuso francês de (5/8"x2 1/2"). Fornecimento.(desonerado)</t>
  </si>
  <si>
    <t>Parafuso de máquina sextavada de (1/2"x1 1/2").  Fornecimento.(desonerado)</t>
  </si>
  <si>
    <t>Porca sextavada, em aço galvanizado, de 5/8" (16mm).  Fornecimento.(desonerado)</t>
  </si>
  <si>
    <t>Porca sextavada de (12x1,75)mm.  Fornecimento.(desonerado)</t>
  </si>
  <si>
    <t>IP 54.15 Acessórios para Fixação de Postes</t>
  </si>
  <si>
    <t>Base de aço para sustentação de poste fixada por chumbador em fundação de concreto armado.  Assentamento.(desonerado)</t>
  </si>
  <si>
    <t>Cruzeta nº 2, de 2 pinos.  Fornecimento.(desonerado)</t>
  </si>
  <si>
    <t>IP 59 Serviços</t>
  </si>
  <si>
    <t>IP 59.05 Manutenção</t>
  </si>
  <si>
    <t>Mão-de-obra para serviços de qualquer natureza. Turma de reparos.(desonerado)</t>
  </si>
  <si>
    <t>Serviço de apoio às instalações requeridas à empreiteira, sendo: 1 encarregado. Turma de reparos.  Horário diurno.(desonerado)</t>
  </si>
  <si>
    <t>Serviço de apoio às instalações requeridas à empreiteira, sendo: 2 ajudantes de  montador eletromecânico ou eletricista. Turma Técnica. Horário diurno.(desonerado)</t>
  </si>
  <si>
    <t>IP 59.10 Montagem de Postes de Ferro</t>
  </si>
  <si>
    <t>Montagem de poste de ferro fundido tipo H-1, de 4,50m de altura útil, equipado com globo.(desonerado)</t>
  </si>
  <si>
    <t xml:space="preserve">   211,75</t>
  </si>
  <si>
    <t>Montagem de poste de ferro fundido tipo H-3, de 4,50m de altura útil, equipado com globo.(desonerado)</t>
  </si>
  <si>
    <t xml:space="preserve">   324,47</t>
  </si>
  <si>
    <t>IP 59.20 Retiradas</t>
  </si>
  <si>
    <t>Retirada de braço, padrão RIOLUZ, para fixação de luminárias.(desonerado)</t>
  </si>
  <si>
    <t>Retirada de conjunto de ferragens em linha baixa tensão (B.T).(desonerado)</t>
  </si>
  <si>
    <t>Retirada de conjunto de ferragens em rede de alta tensão (AT).(desonerado)</t>
  </si>
  <si>
    <t>Retirada de condutores singelos ou múltiplos instalados em linha de dutos.(desonerado)</t>
  </si>
  <si>
    <t>Retirada de conjunto de chaves fusíveis e ferragens em linha de 13,2Kv.(desonerado)</t>
  </si>
  <si>
    <t>Retirada de lâmpada e acondicionamento em caixa de papelão, exclusive fornecimento da caixa.(desonerado)</t>
  </si>
  <si>
    <t>Retirada de luminária em poste com 4,50m a 9m de altura.(desonerado)</t>
  </si>
  <si>
    <t>Retirada de luminária em poste com 10m a 12m de altura.(desonerado)</t>
  </si>
  <si>
    <t>Retirada de luminária em poste com 13m a 15m de altura.(desonerado)</t>
  </si>
  <si>
    <t>Retirada de luminária em poste com 16m a 23m de altura.(desonerado)</t>
  </si>
  <si>
    <t>Retirada de luminária em poste com 30m de altura.(desonerado)</t>
  </si>
  <si>
    <t>Retirada de luminária, instalada em cordoalha, teto ou parede.(desonerado)</t>
  </si>
  <si>
    <t>Retirada de núcleo, para fixação de luminárias, instalado em topo de poste, até 15m de altura.(desonerado)</t>
  </si>
  <si>
    <t>Retirada de núcleo, para fixação de luminárias, instalado em topo de poste, de 16m até 20m de altura.(desonerado)</t>
  </si>
  <si>
    <t>Retirada de núcleo, para fixação de luminárias, instalado em topo de poste, de 21m até 45m de altura.(desonerado)</t>
  </si>
  <si>
    <t>Retirada de poste de concreto ou aço de 4,50m a 9m.(desonerado)</t>
  </si>
  <si>
    <t>Retirada de poste de concreto ou aço de 10m a 12m.(desonerado)</t>
  </si>
  <si>
    <t>Retirada de poste de concreto ou aço de 13m a 15m.(desonerado)</t>
  </si>
  <si>
    <t>Retirada de poste de concreto ou aço de 16m a 23m.(desonerado)</t>
  </si>
  <si>
    <t xml:space="preserve">   353,81</t>
  </si>
  <si>
    <t xml:space="preserve">   124,78</t>
  </si>
  <si>
    <t>Retirada de rede aérea de baixa tensão (BT) (lance).(desonerado)</t>
  </si>
  <si>
    <t>Retirada de rede aérea de 13,2Kv (lance).(desonerado)</t>
  </si>
  <si>
    <t>Retirada de reator para lâmpada de descarga instalado até 7m de altura.(desonerado)</t>
  </si>
  <si>
    <t>Retirada de reator para lâmpada de descarga instalado de 8m até 12m de altura.(desonerado)</t>
  </si>
  <si>
    <t>Retirada de reator para lâmpada de descarga instalado em caixa de passagem.(desonerado)</t>
  </si>
  <si>
    <t>Retirada ou substituição de relé fotoelétrico individual, instalado até 12m de altura.(desonerado)</t>
  </si>
  <si>
    <t>Retirada de transformadores de 5Kva até 112,5Kva.(desonerado)</t>
  </si>
  <si>
    <t>Substituição de lâmpada e lavagem do refletor.(desonerado)</t>
  </si>
  <si>
    <t>Substitução de lâmpada e lavagem do refrator.(desonerado)</t>
  </si>
  <si>
    <t>Retirada de base múltipla para fixação de luminárias, instalado em topo de poste, de 4,50 m até 6,00 m de altura. (desonerado)</t>
  </si>
  <si>
    <t>Retirada de base múltipla para fixação de luminárias, instalado em topo de poste, de 7,00m até 9,00 m de altura. (desonerado)</t>
  </si>
  <si>
    <t>Retirada de base múltipla para fixação de luminárias, instalado em topo de poste, de 10,00 m até 11,00 m de altura. (desonerado)</t>
  </si>
  <si>
    <t>Retirada de base múltipla para fixação de luminárias, instalado em topo de poste, de 12,00m até 15,00m de altura. (desonerado)</t>
  </si>
  <si>
    <t>Retirada de base múltipla para fixação de luminárias, instalado em topo de poste, de 16,00m até 20,00m de altura. (desonerado)</t>
  </si>
  <si>
    <t>Retirada de suporte para instalação de projetores instalado em poste reto de 12,00m até 15,00 m. (desonerado)</t>
  </si>
  <si>
    <t>Retirada de suporte para instalação de projetores instalado em poste reto de 16,00m até 20,00 m. (desonerado)</t>
  </si>
  <si>
    <t>IP 98 Diversos</t>
  </si>
  <si>
    <t>IP 98.99 Diversos</t>
  </si>
  <si>
    <t>Arame de ferro galvanizado de 12BWG, 2,76mm.  Fornecimento.(desonerado)</t>
  </si>
  <si>
    <t>Calha de madeira com 2700mm de comprimento.  Fornecimento.(desonerado)</t>
  </si>
  <si>
    <t>Capa isolante com resina de silicone para conector tipo cunha em instalação subterrânea.  Fornecimento e colocação.(desonerado)</t>
  </si>
  <si>
    <t>Capa isolante para conector tipo cunha, para instalação subterrânea, tensão de 600V, com isolação de silicone estabilizado, para uso nos modelos de conectores de 1 a 14, padrão RIOLUZ.  Fornecimento.(desonerado)</t>
  </si>
  <si>
    <t>IT 01 Instalações de Ar Condicionado</t>
  </si>
  <si>
    <t>IT 01.05 Dutos e Tubulações</t>
  </si>
  <si>
    <t>Duto em chapa de aço galvanizado para condicionamento de ar, isolado com chapa de isopor, inclusive grelha de aço carbono de (2,40x0,70)m.  Fornecimento, montagem e instalação.(desonerado)</t>
  </si>
  <si>
    <t xml:space="preserve">   205,51</t>
  </si>
  <si>
    <t>Tubulação em cobre para interligação de Split System ao condensador/evaporador, inclusive isolamento térmico, alimentação elétrica, conexões e fixação, para aparelhos até 48.000 BTU.  Fornecimento e instalação.(desonerado)</t>
  </si>
  <si>
    <t>IT 04 Instalações Hidráulicas, de Gás e de Incêndio</t>
  </si>
  <si>
    <t>IT 04.05 Abertura e Fechamento Manual de Rasgos em Alvenaria e Concreto</t>
  </si>
  <si>
    <t>Abertura e fechamento manual de rasgo em alvenaria, para passagem de tubos e dutos, com diâmetro de 1/2" a 1".(desonerado)</t>
  </si>
  <si>
    <t xml:space="preserve">    13,20</t>
  </si>
  <si>
    <t>Abertura e fechamento manual de rasgo em alvenaria, para passagem de tubos e dutos, com diâmetro de 1 1/4" a 2".(desonerado)</t>
  </si>
  <si>
    <t>Abertura e fechamento manual de rasgo em alvenaria, para passagem de tubos e dutos, com diâmetro de 2 1/2" a 4".(desonerado)</t>
  </si>
  <si>
    <t xml:space="preserve">    30,94</t>
  </si>
  <si>
    <t>Abertura e fechamento manual de rasgo em concreto, para passagem de tubos e dutos, com diâmetro de 1/2" a 1".(desonerado)</t>
  </si>
  <si>
    <t xml:space="preserve">    64,16</t>
  </si>
  <si>
    <t>Abertura e fechamento manual de rasgo em concreto, para passagem de tubos e dutos, com diâmetro de 1 1/4" a 2".(desonerado)</t>
  </si>
  <si>
    <t xml:space="preserve">   101,86</t>
  </si>
  <si>
    <t>Abertura e fechamento manual de rasgo em concreto, para passagem de tubos e dutos, com diâmetro de 2 1/2" a 4".(desonerado)</t>
  </si>
  <si>
    <t xml:space="preserve">   146,11</t>
  </si>
  <si>
    <t>IT 04.10 Tubulações em PVC Rígido para Água Fria</t>
  </si>
  <si>
    <t>Tubo de PVC rígido, roscável, para água fria, com diâmetro de 1/2" (20mm), inclusive conexões e emendas, exclusive abertura e fechamento de rasgo.  Fornecimento e instalação.(desonerado)</t>
  </si>
  <si>
    <t>Tubo de  PVC rígido, roscável, para água fria, com diâmetro de  3/4" (19mm), inclusive conexões e emendas, exclusive abertura e fechamento de rasgo.  Fornecimento e instalação.(desonerado)</t>
  </si>
  <si>
    <t>Tubo de PVC rígido, roscável, para água fria, com diâmetro de  1" (32mm), inclusive conexões e emendas, exclusive abertura e fechamento de rasgo.  Fornecimento e instalação.(desonerado)</t>
  </si>
  <si>
    <t xml:space="preserve">    30,43</t>
  </si>
  <si>
    <t>Tubo de PVC rígido, roscável, para água fria, com diâmetro de  1 1/4" (40mm), inclusive conexões e emendas, exclusive abertura e fechamento de rasgo.  Fornecimento e instalação.(desonerado)</t>
  </si>
  <si>
    <t xml:space="preserve">    33,13</t>
  </si>
  <si>
    <t>Tubo de PVC rígido, roscável, para água fria, com diâmetro de 1 1/2" (50mm), inclusive conexões e emendas, exclusive abertura e fechamento de rasgo.  Fornecimento e instalação.(desonerado)</t>
  </si>
  <si>
    <t>Tubo de PVC rígido, roscável, para água fria, com diâmetro de  2" (60mm), inclusive conexões e emendas, exclusive abertura e fechamento de rasgo.  Fornecimento e instalação.(desonerado)</t>
  </si>
  <si>
    <t xml:space="preserve">    63,78</t>
  </si>
  <si>
    <t>Tubo de PVC rígido, roscável, para água fria, com diâmetro de 2 1/2" (70mm), inclusive conexões e emendas, exclusive abertura e fechamento de rasgo.  Fornecimento e instalação.(desonerado)</t>
  </si>
  <si>
    <t xml:space="preserve">    86,87</t>
  </si>
  <si>
    <t>Tubo de PVC rígido, roscável, para água fria, com diâmetro de 3" (85mm), inclusive conexões e emendas, exclusive abertura e fechamento de rasgo.  Fornecimento e instalação.(desonerado)</t>
  </si>
  <si>
    <t xml:space="preserve">   102,43</t>
  </si>
  <si>
    <t>Tubo de PVC rígido, roscável, para água fria, com diâmetro de 4" (110mm), inclusive conexões e emendas, exclusive abertura e fechamento de rasgo.  Fornecimento e instalação.(desonerado)</t>
  </si>
  <si>
    <t xml:space="preserve">   123,36</t>
  </si>
  <si>
    <t>Tubo de PVC rígido, soldável, para água fria, com diâmetro de 20mm (1/2"), inclusive conexões e emendas, exclusive abertura e fechamento de rasgo.  Fornecimento e instalação.(desonerado)</t>
  </si>
  <si>
    <t xml:space="preserve">     7,82</t>
  </si>
  <si>
    <t>Tubo de PVC rígido, soldável, para água fria, com diâmetro de 25mm (3/4"), inclusive conexões e emendas, exclusive abertura e fechamento de rasgo.  Fornecimento e instalação.(desonerado)</t>
  </si>
  <si>
    <t xml:space="preserve">     9,11</t>
  </si>
  <si>
    <t>Tubo de PVC rígido, soldável, para água fria, com diâmetro de 32mm (1"), inclusive conexões e emendas, exclusive abertura e fechamento de rasgo.  Fornecimento e instalação.(desonerado)</t>
  </si>
  <si>
    <t>Tubo de PVC rígido, soldável, para água fria, com diâmetro de 40mm (1 1/4"), inclusive conexões e emendas, exclusive abertura e fechamento de rasgo.  Fornecimento e instalação.(desonerado)</t>
  </si>
  <si>
    <t xml:space="preserve">    20,28</t>
  </si>
  <si>
    <t>Tubo de PVC rígido, soldável, para água fria, com diâmetro de 60mm (2"), inclusive conexões e emendas, exclusive abertura e fechamento de rasgo.  Fornecimento e instalação.(desonerado)</t>
  </si>
  <si>
    <t xml:space="preserve">    36,43</t>
  </si>
  <si>
    <t>Tubo de PVC rígido, soldável, para água fria, com diâmetro de 85mm (3"), inclusive conexões e emendas, exclusive abertura e fechamento de rasgo.  Fornecimento e instalação.(desonerado)</t>
  </si>
  <si>
    <t xml:space="preserve">    86,43</t>
  </si>
  <si>
    <t>Tubo de PVC rígido, soldável, para água fria, com diâmetro de 110mm (4"), inclusive conexões e emendas, exclusive abertura e fechamento de rasgo.  Fornecimento e instalação.(desonerado)</t>
  </si>
  <si>
    <t xml:space="preserve">   150,56</t>
  </si>
  <si>
    <t>IT 04.15 Conexões em PVC Rígido para Água Fria</t>
  </si>
  <si>
    <t>Bucha de redução em PVC, soldável, longa, Tigre ou similar DN 50 x DN 32.  Fornecimento.(desonerado)</t>
  </si>
  <si>
    <t>Colar de tomada em PVC rígido, de 50mmx1/2".  Fornecimento.(desonerado)</t>
  </si>
  <si>
    <t>Colar de tomada em PVC rígido, de 75mmx1/2".  Fornecimento.(desonerado)</t>
  </si>
  <si>
    <t>Curva de PVC rígido, 90º, roscável, diâmetro nominal de 3/4".  Fornecimento e instalação.(desonerado)</t>
  </si>
  <si>
    <t>Curva de PVC rígido, 90º, roscável, diâmetro nominal de 1".  Fornecimento e instalação.(desonerado)</t>
  </si>
  <si>
    <t xml:space="preserve">    11,20</t>
  </si>
  <si>
    <t>Curva de 45° de PVC rígido, soldável, Tigre ou similar, diâmetro nominal de 32mm.  Fornecimento.(desonerado)</t>
  </si>
  <si>
    <t>Curva de 90° de PVC rígido, soldável, Tigre ou similar, diâmetro nominal de 32mm.  Fornecimento.(desonerado)</t>
  </si>
  <si>
    <t>Curva de 45° de PVC rígido - PBA com 1 ponta e 1 bolsa, classe 12, diâmetro de 50mm.  Fornecimento e instalação.(desonerado)</t>
  </si>
  <si>
    <t xml:space="preserve">    39,11</t>
  </si>
  <si>
    <t>Joelho de PVC rígido, 90º, roscável, diâmetro nominal de 3/4".  Fornecimento e instalação.(desonerado)</t>
  </si>
  <si>
    <t xml:space="preserve">     5,58</t>
  </si>
  <si>
    <t>Joelho de PVC rígido, 90º, roscável, diâmetro nominal de 1".  Fornecimento e instalação.(desonerado)</t>
  </si>
  <si>
    <t>Luva de PVC rígido, roscável, diâmetro nominal de 3/4".  Fornecimento e instalação.(desonerado)</t>
  </si>
  <si>
    <t xml:space="preserve">     5,46</t>
  </si>
  <si>
    <t>Luva de PVC rígido, roscável, diâmetro nominal de 1".  Fornecimento e instalação.(desonerado)</t>
  </si>
  <si>
    <t xml:space="preserve">     6,34</t>
  </si>
  <si>
    <t>Luva de PVC rígido de 2".  Fornecimento e instalação.(desonerado)</t>
  </si>
  <si>
    <t>Niple duplo de PVC rígido, diâmetro nominal de 2".  Fornecimento e instalação.(desonerado)</t>
  </si>
  <si>
    <t xml:space="preserve">    29,28</t>
  </si>
  <si>
    <t>Tê de redução de PVC rígido, soldável, Tigre ou similar, diâmetro nominal de (50x32)mm.  Fornecimento.(desonerado)</t>
  </si>
  <si>
    <t>IT 04.20 Barriletes em PVC Rígido</t>
  </si>
  <si>
    <t>Alça para barrilete de distribuição, do tipo concentrado, sob reservatório duplo, inclusive ramos para extravasor e limpeza, comprendendo: 5,5m de tubo de PVC rígido de 1 1/2", registros e conexões.  Fornecimento e instalação.(desonerado)</t>
  </si>
  <si>
    <t xml:space="preserve">  1429,58</t>
  </si>
  <si>
    <t>Alça para barrilete de distribuição, do tipo concentrado, sob reservatório duplo, inclusive ramos para extravasor e limpeza, comprendendo: 5,5m de tubo de PVC rígido de  2", registros e conexões.  Fornecimento e instalação.(desonerado)</t>
  </si>
  <si>
    <t xml:space="preserve">  1048,27</t>
  </si>
  <si>
    <t>Interligação de sistema de barrilete de caixa d'água de 30000l com sistema alternativo de abastecimento.(desonerado)</t>
  </si>
  <si>
    <t xml:space="preserve">  6890,83</t>
  </si>
  <si>
    <t>IT 04.25 Colunas de Águas em PVC Rígido</t>
  </si>
  <si>
    <t>Coluna de PVC rígido, de diâmetro 3/4", exclusive peças de derivação.  Fornecimento e instalação.(desonerado)</t>
  </si>
  <si>
    <t>Coluna de PVC rígido, de diâmetro 1", exclusive peças de derivação.  Fornecimento e instalação.(desonerado)</t>
  </si>
  <si>
    <t xml:space="preserve">    55,83</t>
  </si>
  <si>
    <t>Coluna de PVC rígido, de diâmetro 1 1/4", exclusive peças de derivação.  Fornecimento e instalação.(desonerado)</t>
  </si>
  <si>
    <t xml:space="preserve">    61,84</t>
  </si>
  <si>
    <t>Coluna de PVC rígido, de diâmetro 1 1/2", exclusive peças de derivação.  Fornecimento e instalação.(desonerado)</t>
  </si>
  <si>
    <t xml:space="preserve">    67,68</t>
  </si>
  <si>
    <t>Coluna de PVC rígido, de diâmetro 2", exclusive peças de derivação.  Fornecimento e instalação.(desonerado)</t>
  </si>
  <si>
    <t xml:space="preserve">    97,31</t>
  </si>
  <si>
    <t>Coluna de PVC rígido, de diâmetro 2 1/2", exclusive peças de derivação.  Fornecimento e instalação.(desonerado)</t>
  </si>
  <si>
    <t xml:space="preserve">   123,10</t>
  </si>
  <si>
    <t>IT 04.30 Tubulações em PVC Rígido para Sistema de Irrigação</t>
  </si>
  <si>
    <t>Tubo de PVC rígido, com diâmetro de 50mm, PBL, LF 26, PN80, Tigre Irriga LF ou similar.  Fornecimento.(desonerado)</t>
  </si>
  <si>
    <t>IT 04.35 Conexões em PVC Rígido para Sistema de Irrigação</t>
  </si>
  <si>
    <t>Adaptador de PVC rígido soldável, linha Irriga LF 08, Tigre, ou similar, com bolsa soldável e rosca macho, diâmetro nominal de 50mm.  Fornecimento.(desonerado)</t>
  </si>
  <si>
    <t>Curva de 90° de PVC rígido, soldável, linha Irriga LF 10, Tigre ou similar, diâmetro nominal de 50mm e pressão nominal de 80.  Fornecimento.(desonerado)</t>
  </si>
  <si>
    <t>Luva em PVC rígido soldável, linha Irriga LF 12, Tigre, ou similar.  Fornecimento.(desonerado)</t>
  </si>
  <si>
    <t>Tê de PVC rígido soldável, linha Irriga LF 16, Tigre, ou similar.  Fornecimento.(desonerado)</t>
  </si>
  <si>
    <t>IT 04.50 Isolamento para Tubulações</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</si>
  <si>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</si>
  <si>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 xml:space="preserve">    52,53</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</si>
  <si>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</si>
  <si>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 xml:space="preserve">    72,10</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</si>
  <si>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t>
  </si>
  <si>
    <t xml:space="preserve">    78,69</t>
  </si>
  <si>
    <t>IT 04.55 Tubulações de Ferro Galvanizado, com costura</t>
  </si>
  <si>
    <t>Tubo em ferro galvanizado, com costura, com diâmetro de 1/2", inclusive conexões e emendas, exclusive abertura e fechamento de rasgo.  Fornecimento e instalação.(desonerado)</t>
  </si>
  <si>
    <t xml:space="preserve">    28,12</t>
  </si>
  <si>
    <t>Tubo em ferro galvanizado, com costura, com diâmetro de 3/4", inclusive conexões e emendas, exclusive abertura e fechamento de rasgo.  Fornecimento e instalação.(desonerado)</t>
  </si>
  <si>
    <t>Tubo em ferro galvanizado, com costura, com diâmetro de 1", inclusive conexões e emendas, exclusive abertura e fechamento  de rasgo.  Fornecimento e instalação.(desonerado)</t>
  </si>
  <si>
    <t xml:space="preserve">    48,33</t>
  </si>
  <si>
    <t>Tubo em ferro galvanizado, com costura, com diâmetro de 1 1/4", inclusive conexões e emendas, exclusive abertura e fechamento  de rasgo.  Fornecimento e instalação.(desonerado)</t>
  </si>
  <si>
    <t xml:space="preserve">    68,50</t>
  </si>
  <si>
    <t>Tubo em ferro galvanizado, com costura, com diâmetro de 1 1/2", inclusive conexões e emendas, exclusive abertura e fechamento de rasgo.  Fornecimento e instalação.(desonerado)</t>
  </si>
  <si>
    <t>Tubo em ferro galvanizado, com costura, com diâmetro de 2", inclusive conexões e emendas, exclusive abertura e fechamento de rasgo.  Fornecimento e instalação.(desonerado)</t>
  </si>
  <si>
    <t>Tubo em ferro galvanizado, com costura, com diâmetro de 2 1/ 2", inclusive conexões e emendas, exclusive abertura e fechamento  de rasgo.  Fornecimento e instalação.(desonerado)</t>
  </si>
  <si>
    <t xml:space="preserve">   159,15</t>
  </si>
  <si>
    <t>Tubo em ferro galvanizado, com costura, com diâmetro de 3",  inclusive conexões e emendas, exclusive abertura e fechamento  de rasgo.  Fornecimento e instalação.(desonerado)</t>
  </si>
  <si>
    <t xml:space="preserve">   163,87</t>
  </si>
  <si>
    <t>Tubo em ferro galvanizado, com costura, com diâmetro de 4", inclusive conexões e emendas, exclusive abertura e fechamento  de rasgo.  Fornecimento e instalação.(desonerado)</t>
  </si>
  <si>
    <t xml:space="preserve">   246,33</t>
  </si>
  <si>
    <t>Tubo de aço galvanizado, com costura, com diâmetro de 2", DIN-2440.  Fornecimento.(desonerado)</t>
  </si>
  <si>
    <t>Tubo de aço galvanizado, com costura, com diâmetro de 2 1/ 2", DIN-2440. Fornecimento.(desonerado)</t>
  </si>
  <si>
    <t>IT 04.60 Tubulações de Ferro Galvanizado, sem costura</t>
  </si>
  <si>
    <t>Tubo em ferro galvanizado, com costura eletrônica, com diâmetro de 1/2", inclusive conexões e emendas, exclusive abertura e fechamento de rasgo.  Fornecimento e instalação.(desonerado)</t>
  </si>
  <si>
    <t>Tubo em ferro galvanizado, com costura eletrônica, com diâmetro de 3/4", inclusive conexões e emendas, exclusive abertura e fechamento manual de rasgo.  Fornecimento e instalação.(desonerado)</t>
  </si>
  <si>
    <t>Tubo de ferro galvanizado, com costura eletrônica, com diâmetro de 1", inclusive conexões e emendas, exclusive abertura e fechamento manual de rasgo.  Fornecimento e instalação.(desonerado)</t>
  </si>
  <si>
    <t>Tubo em ferro galvanizado, com costura eletrônica, com diâmetro de 1 1/4", inclusive conexões e emendas, exclusive abertura e fechamento de rasgo.  Fornecimento e instalação.(desonerado)</t>
  </si>
  <si>
    <t xml:space="preserve">    73,80</t>
  </si>
  <si>
    <t>Tubo em ferro galvanizado, com costura eletrônica, com diâmetro de 1 1/ 2", inclusive conexões e emendas, exclusive abertura e fechamento manual de rasgo.  Fornecimento e instalação.(desonerado)</t>
  </si>
  <si>
    <t>Tubo em ferro galvanizado, com costura eletrônica, com diâmetro de 2", inclusive conexões e emendas, exclusive abertura e fechamento de rasgo.  Fornecimento e instalação.(desonerado)</t>
  </si>
  <si>
    <t>Tubo em ferro galvanizado, com costura eletrônica, com diâmetro de 2 1/2", inclusive conexões e emendas, exclusive abertura e fechamento de rasgo.  Fornecimento e instalação.(desonerado)</t>
  </si>
  <si>
    <t>Tubo em ferro galvanizado, com costura eletrônica, com diâmetro de 3", inclusive conexões e emendas, exclusive abertura e fechamento de rasgo.  Fornecimento e instalação.(desonerado)</t>
  </si>
  <si>
    <t>Tubo em ferro galvanizado, com costura eletrônica, com diâmetro de 4", inclusive conexões e emendas, exclusive abertura e fechamento de rasgo.  Fornecimento e instalação.(desonerado)</t>
  </si>
  <si>
    <t>IT 04.65 Conexões em Ferro Galvanizado</t>
  </si>
  <si>
    <t>Flange padrão ANSI 16.5, classe 150, LBS, galvanizado, com rosca, diâmetro de 2", com revestimento interno e externo, inclusive parafusos e arruelas.  Fornecimento e instalação.(desonerado)</t>
  </si>
  <si>
    <t xml:space="preserve">    85,26</t>
  </si>
  <si>
    <t>Flange padrão ANSI 16.5, classe 150, LBS, galvanizado com rosca, diâmetro de 3", com revestimento interno e externo, inclusive parafusos e arruelas.  Fornecimento e instalação.(desonerado)</t>
  </si>
  <si>
    <t xml:space="preserve">   340,84</t>
  </si>
  <si>
    <t>Flange padrão ANSI 16.5, classe 150, LBS, galvanizado com rosca, diâmetro de 4", com revestimento interno e externo, inclusive parafusos e arruelas.  Fornecimento e instalação.(desonerado)</t>
  </si>
  <si>
    <t xml:space="preserve">   202,73</t>
  </si>
  <si>
    <t>Flange de aço galvanizado, PB, classe 15, com rosca, diâmetro de 6".  Fornecimento e instalação.(desonerado)</t>
  </si>
  <si>
    <t xml:space="preserve">   323,49</t>
  </si>
  <si>
    <t>Joelho de ferro galvanizado, 45°, diâmetro de 1".  Fornecimento.(desonerado)</t>
  </si>
  <si>
    <t>Joelho de ferro galvanizado, 90°, diâmetro de 1", classe 10.  Fornecimento e instalação.(desonerado)</t>
  </si>
  <si>
    <t>Luva de aço galvanizado, de 25mm (1").  Fornecimento.(desonerado)</t>
  </si>
  <si>
    <t>Luva de redução em aço galvanizado, de (1 1/2"x3/4"), Tupy ou similar.  Fornecimento.(desonerado)</t>
  </si>
  <si>
    <t>Niple de aço galvanizado, duplo, 3/4", classe 10, Tupy ou similar.  Fornecimento.(desonerado)</t>
  </si>
  <si>
    <t>Niple de aço galvanizado, duplo, 3/4", classe 10.  Fornecimento e instalação.(desonerado)</t>
  </si>
  <si>
    <t xml:space="preserve">    12,71</t>
  </si>
  <si>
    <t>Niple duplo de ferro galvanizado, diâmetro nominal de 3".  Fornecimento e asssentamento.(desonerado)</t>
  </si>
  <si>
    <t xml:space="preserve">    44,81</t>
  </si>
  <si>
    <t>Luva em PVC rigido soldável, diâmetro nominal de 32mm, Tigre ou similar.  Fornecimento.(desonerado)</t>
  </si>
  <si>
    <t>Tê de ferro galvanizado, diâmetro de 3", classe 10.  Fornecimento e instalação.(desonerado)</t>
  </si>
  <si>
    <t xml:space="preserve">   148,22</t>
  </si>
  <si>
    <t>Tê de redução de aço galvanizado, diâmetro de (3/4"x1/2").  Fornecimento e instalação.(desonerado)</t>
  </si>
  <si>
    <t>Tê de redução de aço galvanizado, diâmetro de (1 1/4"x3/4").  Fornecimento e instalação.(desonerado)</t>
  </si>
  <si>
    <t xml:space="preserve">    56,26</t>
  </si>
  <si>
    <t>União de ferro galvanizado, assento plano, 3/4", classe 10.  Fornecimento e instalação.(desonerado)</t>
  </si>
  <si>
    <t xml:space="preserve">    58,68</t>
  </si>
  <si>
    <t>IT 04.70 Colunas em Ferro Galvanizado</t>
  </si>
  <si>
    <t>Coluna de ferro galvanizado de diâmetro 1 1/4", exclusive peças de derivação.(desonerado)</t>
  </si>
  <si>
    <t xml:space="preserve">   103,81</t>
  </si>
  <si>
    <t>Coluna de ferro galvanizado de diâmetro 1 1/2", exclusive peças de derivação.(desonerado)</t>
  </si>
  <si>
    <t xml:space="preserve">   120,06</t>
  </si>
  <si>
    <t>Coluna de ferro galvanizado de diâmetro 2", exclusive peças de derivação.(desonerado)</t>
  </si>
  <si>
    <t xml:space="preserve">   149,87</t>
  </si>
  <si>
    <t>IT 04.75 Tubulações em Cobre para Água Quente</t>
  </si>
  <si>
    <t>Tubo de cobre, classe I, diâmetro de 15mm.  Fornecimento.(desonerado)</t>
  </si>
  <si>
    <t>Tubo de cobre, classe I, diâmetro de 22mm.  Fornecimento.(desonerado)</t>
  </si>
  <si>
    <t>Tubo de cobre, classe I, diâmetro de 28mm.  Fornecimento.(desonerado)</t>
  </si>
  <si>
    <t>Tubo de cobre, classe I, diâmetro de 42mm.  Fornecimento.(desonerado)</t>
  </si>
  <si>
    <t>Tubo de cobre, classe A, diâmetro de 22mm, exclusive conexões, emendas abertura e fechamento do rasgo e isolamento.  Fornecimento.(desonerado)</t>
  </si>
  <si>
    <t>IT 04.95 Corte e Abertura de Roscas</t>
  </si>
  <si>
    <t>Corte e abertura de 2 roscas, por tarracha manual e instalação de conexões de PVC, com diâmetro de 3/4", exclusive a peça.(desonerado)</t>
  </si>
  <si>
    <t xml:space="preserve">    13,77</t>
  </si>
  <si>
    <t>Corte e abertura de 2 roscas, por tarracha manual e instalação de conexões de ferro galvanizado, com diâmetro de 1/2"; exclusive a peça.(desonerado)</t>
  </si>
  <si>
    <t>Corte e abertura de 2 roscas, por tarracha manual e instalação de conexões de ferro galvanizado, com diâmetro de 3/4"; exclusive a peça.(desonerado)</t>
  </si>
  <si>
    <t>Corte e abertura de 2 roscas, por tarracha manual e instalação de conexões de ferro galvanizado, com diâmetro de 1"; exclusive a peça.(desonerado)</t>
  </si>
  <si>
    <t>Corte e abertura de 2 roscas, por tarracha manual e instalação de conexões de ferro galvanizado, com diâmetro de 1 1/4"; exclusive a peça.(desonerado)</t>
  </si>
  <si>
    <t xml:space="preserve">    18,88</t>
  </si>
  <si>
    <t>Corte e abertura de 2 roscas, por tarracha manual e instalação de conexões de ferro galvanizado, com diâmetro de 1 1/2"; exclusive a peça.(desonerado)</t>
  </si>
  <si>
    <t xml:space="preserve">    25,57</t>
  </si>
  <si>
    <t>Corte e abertura de 2 roscas, por tarracha manual e instalação de conexões de ferro galvanizado, com diâmetro de 2"; exclusive a peça.(desonerado)</t>
  </si>
  <si>
    <t>Corte e abertura de 2 roscas, por tarracha manual e instalação de conexões de ferro galvanizado, com diâmetro de 2 1/2"; exclusive a peça.(desonerado)</t>
  </si>
  <si>
    <t xml:space="preserve">    71,02</t>
  </si>
  <si>
    <t>Corte e abertura de 2 roscas, por tarracha manual e instalação de conexões de ferro galvanizado, com diâmetro de 3"; exclusive a peça.(desonerado)</t>
  </si>
  <si>
    <t xml:space="preserve">    79,71</t>
  </si>
  <si>
    <t>Corte e abertura de 2 roscas, por tarracha manual e instalação de conexões de ferro galvanizado, com diâmetro de 4"; exclusive a peça.(desonerado)</t>
  </si>
  <si>
    <t xml:space="preserve">   100,21</t>
  </si>
  <si>
    <t>IT 04.98 Fixação de Tubulações</t>
  </si>
  <si>
    <t>Braçadeira em aço inoxidável de 1/2", regulável.  Fornecimento e instalação.(desonerado)</t>
  </si>
  <si>
    <t xml:space="preserve">     7,55</t>
  </si>
  <si>
    <t>Braçadeira em ferro de 1/2", regulável.  Fornecimento e instalação.(desonerado)</t>
  </si>
  <si>
    <t xml:space="preserve">     4,16</t>
  </si>
  <si>
    <t>Braçadeira de fixação, tipo copo, estampada em chapa de ferro zincada, composta de canopla, parafusos e braçadeira propriamente dita, no diâmetro 2".  Fornecimento e instalação.(desonerado)</t>
  </si>
  <si>
    <t>Fixação suspensa de tubulações de diâmetros variáveis, através de fita metálica galvanizada, perfurada, tipo  Walsiwa.(desonerado)</t>
  </si>
  <si>
    <t xml:space="preserve">    16,04</t>
  </si>
  <si>
    <t>Suporte com 2 chumbadores, para fixação tubulações no diâmetro interno de 2".  Fornecimento e instalação.(desonerado)</t>
  </si>
  <si>
    <t xml:space="preserve">    41,53</t>
  </si>
  <si>
    <t>Suporte com 2 chumbadores, para fixação de tubulações no diâmetro interno de 2 1/2" e 3".  Fornecimento e instalação.(desonerado)</t>
  </si>
  <si>
    <t>Suporte com 2 chumbadores, para fixação de tubulações no diâmetro interno de 4" e 6".  Fornecimento e instalação.(desonerado)</t>
  </si>
  <si>
    <t xml:space="preserve">    70,99</t>
  </si>
  <si>
    <t>IT 09 Acessórios, Válvulas e Registros</t>
  </si>
  <si>
    <t>IT 09.05 Caixas de Incêndio</t>
  </si>
  <si>
    <t>Caixa de incêndio, de embutir padrão CBRJ, de aço, medindo (70x50x25)cm, compreendendo: 1 lance de 15m de mangueira de fibra de poliéster puro revestida internamente com borracha vulcanizada no diâmetro 1 1/2", empatada e com registro.  Fornecimento e instalação.(desonerado)</t>
  </si>
  <si>
    <t xml:space="preserve">   871,08</t>
  </si>
  <si>
    <t>Caixa de incêndio, de embutir padrão CBRJ, de aço, medindo (70x50x25)cm, compreendendo: 2 lances de 15m de mangueira de fibra de poliéster puro, revestida internamente com borracha vulcanizada no diâmetro 1 1/2", empatada e com registro.  Fornecimento e instalação.(desonerado)</t>
  </si>
  <si>
    <t xml:space="preserve">  1011,08</t>
  </si>
  <si>
    <t>IT 09.10 Splinkler</t>
  </si>
  <si>
    <t>Sprinkler, bico de 1/2".  Fornecimento e instalação.(desonerado)</t>
  </si>
  <si>
    <t xml:space="preserve">    63,09</t>
  </si>
  <si>
    <t>Sprinkler - cruzeta galvanizada de 2 1/2".  Fornecimento e instalação.(desonerado)</t>
  </si>
  <si>
    <t xml:space="preserve">   269,81</t>
  </si>
  <si>
    <t>Sprinkler - joelho de 45° de ferro galvanizado 2 1/2".  Fornecimento e instalação.(desonerado)</t>
  </si>
  <si>
    <t xml:space="preserve">   110,84</t>
  </si>
  <si>
    <t>Sprinkler - redução de ferro galvanizado (2 1/2"x2").  Fornecimento e instalação.(desonerado)</t>
  </si>
  <si>
    <t xml:space="preserve">    34,94</t>
  </si>
  <si>
    <t>IT 09.15 Chafarizes</t>
  </si>
  <si>
    <t>Distribuidor de água em tubos de ferro galvanizado, rosca BS de 6", vedável nas duas bordas com flanges de 6".  Fornecimento e instalação.(desonerado)</t>
  </si>
  <si>
    <t xml:space="preserve">   722,90</t>
  </si>
  <si>
    <t>Panela hidráulica para efeitos visuais em chafariz, em chapa galvanizada nº 16, diâmetro de 1,20m, 50 bicos para jato sólido, de ferro galvanizado de 1/2".  Fornecimento e instalação.(desonerado)</t>
  </si>
  <si>
    <t xml:space="preserve">  3791,47</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</si>
  <si>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instalação.(desonerado)</t>
  </si>
  <si>
    <t xml:space="preserve">  3326,57</t>
  </si>
  <si>
    <t>Sistema de filtragem composto de 2 telas galvanizadas para proteção de sucção de bomba, inclusive cantoneiras e barras chatas de fixação.  Fornecimento e instalação.(desonerado)</t>
  </si>
  <si>
    <t xml:space="preserve">   746,66</t>
  </si>
  <si>
    <t>IT 09.20 Hidrantes</t>
  </si>
  <si>
    <t>Hidrante de coluna completo, para linha de 100mm; inclusive peças complementares até o início da tubulação horizontal e fornecimento do material para rejuntamento.  Fornecimento e instalação.(desonerado)</t>
  </si>
  <si>
    <t xml:space="preserve">  9548,42</t>
  </si>
  <si>
    <t>IT 09.25 Hidrômetros e Abrigos para Hidrômetros e Bombas</t>
  </si>
  <si>
    <t>Fornecimento de hidrômetro de 1/2".(desonerado)</t>
  </si>
  <si>
    <t>Fornecimento de hidrômetro de 3/4".(desonerado)</t>
  </si>
  <si>
    <t>Fornecimento de hidrômetro de 1".(desonerado)</t>
  </si>
  <si>
    <t>Abrigo para hidrômetro de 1/2" ou 3/4" nas dimensões de (70x25x50)cm, em alvenaria de tijolos, paredes de meia vez, revestidas com argamassa de cimento e saibro no traço de 1:6,  tampão de concreto armado de 6cm de espessura, fck=15MPa, porta de ferro nº 16 e  cadeado de 30mm.(desonerado)</t>
  </si>
  <si>
    <t xml:space="preserve">   976,99</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</si>
  <si>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30mm.(desonerado)</t>
  </si>
  <si>
    <t xml:space="preserve">  1036,29</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</si>
  <si>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30mm.(desonerado)</t>
  </si>
  <si>
    <t xml:space="preserve">   746,24</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</si>
  <si>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30mm.(desonerado)</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</si>
  <si>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30mm.(desonerado)</t>
  </si>
  <si>
    <t xml:space="preserve">  1148,49</t>
  </si>
  <si>
    <t>Abrigo para bomba nas dimensões de (70x50x50)cm, em alvenaria de tijolos, paredes de meia vez, revestidas com argamassa de cimento e saibro no traço de 1:6, cobertura de concreto armado de 6cm de espessura, fck=15MPa, porta de (60x40)cm em chapa de ferro nº 16 e cadeado de 30mm.(desonerado)</t>
  </si>
  <si>
    <t xml:space="preserve">  1030,01</t>
  </si>
  <si>
    <t>IT 09.30 Registro de Gaveta</t>
  </si>
  <si>
    <t>Registro de gaveta, em bronze, com diâmetro de 1/2".  Fornecimento e instalação.(desonerado)</t>
  </si>
  <si>
    <t>Registro de gaveta, em bronze, com diâmetro de 3/4".  Fornecimento e instalação.(desonerado)</t>
  </si>
  <si>
    <t xml:space="preserve">    61,72</t>
  </si>
  <si>
    <t>Registro de gaveta, em bronze, com diâmetro de 1".  Fornecimento e instalação.(desonerado)</t>
  </si>
  <si>
    <t xml:space="preserve">   180,60</t>
  </si>
  <si>
    <t>Registro de gaveta, em bronze, com diâmetro de 1 1/4".  Fornecimento e instalação.(desonerado)</t>
  </si>
  <si>
    <t xml:space="preserve">   110,34</t>
  </si>
  <si>
    <t>Registro de gaveta, em bronze, com diâmetro de 1 1/2".  Fornecimento e instalação.(desonerado)</t>
  </si>
  <si>
    <t xml:space="preserve">   168,46</t>
  </si>
  <si>
    <t>Registro de gaveta, em bronze, com diâmetro de 2".  Fornecimento e instalação.(desonerado)</t>
  </si>
  <si>
    <t xml:space="preserve">   175,84</t>
  </si>
  <si>
    <t>Registro de gaveta, em bronze, com diâmetro de 2 1/2".  Fornecimento e instalação.(desonerado)</t>
  </si>
  <si>
    <t xml:space="preserve">   455,73</t>
  </si>
  <si>
    <t>Registro de gaveta, em bronze, com diâmetro de 3".  Fornecimento e instalação.(desonerado)</t>
  </si>
  <si>
    <t xml:space="preserve">   670,39</t>
  </si>
  <si>
    <t>Registro de gaveta, em bronze, com diâmetro de 4".  Fornecimento e instalação.(desonerado)</t>
  </si>
  <si>
    <t xml:space="preserve">  1144,42</t>
  </si>
  <si>
    <t>Registro de gaveta, em bronze, com diâmetro de 1 1/4", com acabamento.  Fornecimento e instalação.(desonerado)</t>
  </si>
  <si>
    <t xml:space="preserve">   138,39</t>
  </si>
  <si>
    <t>Registro de gaveta, em bronze, com diâmetro de 1 1/2", com acabamento.  Fornecimento e instalação.(desonerado)</t>
  </si>
  <si>
    <t xml:space="preserve">   159,77</t>
  </si>
  <si>
    <t>Registro de gaveta, diâmetro de 3/4", F.271, Niagara ou similar.  Fornecimento e instalação.(desonerado)</t>
  </si>
  <si>
    <t>Registro de gaveta Niagara ou similar, F.271, diâmetro de 1".  Fornecimento e instalação.(desonerado)</t>
  </si>
  <si>
    <t>Registro de gaveta Niagara ou similar, F.271, diâmetro de 2".  Fornecimento e instalação.(desonerado)</t>
  </si>
  <si>
    <t xml:space="preserve">   199,68</t>
  </si>
  <si>
    <t>Registro de gaveta chato, em ferro fundido, com flanges internos em bronze, com diâmetro de 6" (150mm).  Fornecimento e instalação.(desonerado)</t>
  </si>
  <si>
    <t xml:space="preserve">  1774,33</t>
  </si>
  <si>
    <t>IT 09.35 Válvulas em Bronze e em Ferro Fundido</t>
  </si>
  <si>
    <t>Válvula de esfera em bronze, com diâmetro de 3/4", referência 1552, Deca ou similar.  Fornecimentoe instalação(desonerado)</t>
  </si>
  <si>
    <t xml:space="preserve">   119,06</t>
  </si>
  <si>
    <t>Válvula de pé com crivo, em bronze, com diâmetro de 3/4".  Fornecimento e instalação.(desonerado)</t>
  </si>
  <si>
    <t xml:space="preserve">   114,82</t>
  </si>
  <si>
    <t>Válvula de pé com crivo, em bronze, com diâmetro de 1".  Fornecimento e instalação.(desonerado)</t>
  </si>
  <si>
    <t xml:space="preserve">   131,04</t>
  </si>
  <si>
    <t>Válvula de pé com crivo, em bronze, com diâmetro de 1 1/4".  Fornecimento e instalação.(desonerado)</t>
  </si>
  <si>
    <t xml:space="preserve">   178,92</t>
  </si>
  <si>
    <t>Válvula de pé com crivo, em bronze, com diâmetro de 1 1/2".  Fornecimento e instalação.(desonerado)</t>
  </si>
  <si>
    <t xml:space="preserve">   168,15</t>
  </si>
  <si>
    <t>Válvula de pé com crivo, em bronze, com diâmetro de 2".  Fornecimento e instalação.(desonerado)</t>
  </si>
  <si>
    <t xml:space="preserve">   243,23</t>
  </si>
  <si>
    <t>Válvula de pé com crivo, em bronze, com diâmetro de 3".  Fornecimento e instalação.(desonerado)</t>
  </si>
  <si>
    <t xml:space="preserve">   595,36</t>
  </si>
  <si>
    <t>Válvula de pé com crivo, em bronze, com diâmetro de 4".  Fornecimento e instalação.(desonerado)</t>
  </si>
  <si>
    <t xml:space="preserve">  1148,63</t>
  </si>
  <si>
    <t>Válvula de retenção horizontal em bronze, com diâmetro de 3/4".  Fornecimento e instalação.(desonerado)</t>
  </si>
  <si>
    <t xml:space="preserve">   113,52</t>
  </si>
  <si>
    <t>Válvula de retenção horizontal em bronze, com diâmetro de 1".  Fornecimento e instalação.(desonerado)</t>
  </si>
  <si>
    <t xml:space="preserve">   222,73</t>
  </si>
  <si>
    <t>Válvula de retenção horizontal em bronze, com diâmetro de 1 1/2".  Fornecimento e instalação.(desonerado)</t>
  </si>
  <si>
    <t xml:space="preserve">   448,50</t>
  </si>
  <si>
    <t>Válvula de retenção horizontal em bronze, com diâmetro de 2".  Fornecimento e instalação.(desonerado)</t>
  </si>
  <si>
    <t xml:space="preserve">   636,77</t>
  </si>
  <si>
    <t>Válvula de retenção horizontal, de ferro fundido, com anel de vedação em bronze, flangeada, diâmetro nominal de 150mm.  Fornecimento e instalação.(desonerado)</t>
  </si>
  <si>
    <t xml:space="preserve">  3073,65</t>
  </si>
  <si>
    <t>Válvula de retenção vertical em bronze, com diâmetro de 3/4".  Fornecimento e instalação.(desonerado)</t>
  </si>
  <si>
    <t xml:space="preserve">    96,46</t>
  </si>
  <si>
    <t>Válvula de retenção vertical em bronze, com diâmetro de 1".  Fornecimento e instalação.(desonerado)</t>
  </si>
  <si>
    <t xml:space="preserve">   120,20</t>
  </si>
  <si>
    <t>Válvula de retenção vertical em bronze, com diâmetro de 1 1/4".  Fornecimento e instalação.(desonerado)</t>
  </si>
  <si>
    <t xml:space="preserve">   135,60</t>
  </si>
  <si>
    <t>Válvula de retenção vertical em bronze, com diâmetro de 1 1/2".  Fornecimento e instalação.(desonerado)</t>
  </si>
  <si>
    <t xml:space="preserve">   188,13</t>
  </si>
  <si>
    <t>Válvula de retenção vertical em bronze, com diâmetro de 2".  Fornecimento e instalação.(desonerado)</t>
  </si>
  <si>
    <t xml:space="preserve">   262,92</t>
  </si>
  <si>
    <t>Válvula de retenção vertical em bronze, com diâmetro de 2 1/2".  Fornecimento e instalação.(desonerado)</t>
  </si>
  <si>
    <t xml:space="preserve">   409,22</t>
  </si>
  <si>
    <t>Válvula de retenção vertical em bronze, com diâmetro de 3".  Fornecimento e instalação.(desonerado)</t>
  </si>
  <si>
    <t xml:space="preserve">   458,61</t>
  </si>
  <si>
    <t>Válvula de retenção vertical em bronze, com diâmetro de 4".  Fornecimento e instalação.(desonerado)</t>
  </si>
  <si>
    <t xml:space="preserve">  1029,91</t>
  </si>
  <si>
    <t>IT 09.40 Ligações Prediais de Água Potável</t>
  </si>
  <si>
    <t xml:space="preserve">   275,95</t>
  </si>
  <si>
    <t>Conjunto de materiais para cavalete de ramal predial de água, padrão normal, tipo A de 1/2".  Fornecimento.(desonerado)</t>
  </si>
  <si>
    <t>Conjunto de materiais para cavalete de ramal predial de água, padrão normal, tipo A 3/4".  Fornecimento.(desonerado)</t>
  </si>
  <si>
    <t>Conjunto de materiais para cavalete de ramal predial de água, padrão normal, tipo A de 1".  Fornecimento.(desonerado)</t>
  </si>
  <si>
    <t>Conjunto de materiais para cavalete de ramal predial de água, padrão normal, tipo A de 1 1/2".  Fornecimento.(desonerado)</t>
  </si>
  <si>
    <t>IT 09.45 Ligações Prediais e Abrigos de Gás</t>
  </si>
  <si>
    <t>Abrigo para 2 botijões de gás de 45Kg, exclusive ligações, nas dimensões de (80x60x150)cm, em alvenaria de tijolos, paredes de meia vez, revestidas com argamassa de cimento e saibro no traço de 1:6, com piso e cobertura em concreto armado fck=15MPa com espessura de 6cm.(desonerado)</t>
  </si>
  <si>
    <t xml:space="preserve">   879,27</t>
  </si>
  <si>
    <t>Abrigo para 4 botijões de gás de 45Kg, exclusive ligações, nas dimensões de (140x60x150)cm, em alvenaria de tijolos, paredes de meia vez, revestidas com argamassa de cimento e saibro no traço de 1:6, com piso e cobertura em concreto armado fck=15MPa, com espessura de 6cm.(desonerado)</t>
  </si>
  <si>
    <t xml:space="preserve">  1067,79</t>
  </si>
  <si>
    <t>IT 09.50 Instalação de Gás de Ferro Galvanizado em Aparelhos Individuais</t>
  </si>
  <si>
    <t>Instalação de aquecedor a gás encanado, exclusive fornecimento do aparelho, compreendendo: 8m de tubo de cobre, classe I de 22mm, conexões e chaminé de alumínio e veneziana.  Instalação e assentamento.(desonerado)</t>
  </si>
  <si>
    <t xml:space="preserve">  1632,31</t>
  </si>
  <si>
    <t>Instalação de fogão a gás encanado, exclusive fornecimento do aparelho, compreendendo: 15m de tubo de cobre classe industrial, conexões e válvula de esfera.  Instalação e assentamento.(desonerado)</t>
  </si>
  <si>
    <t xml:space="preserve">  2105,72</t>
  </si>
  <si>
    <t>Instalação de fogão a gás de botijões de 45 Kg (exclusive este), com 5m de tubo de ferro galvanizado sem costura de 1/2", conexões, reguladores e demais peças necessárias.  Instalação e assentamento.(desonerado)</t>
  </si>
  <si>
    <t xml:space="preserve">   616,78</t>
  </si>
  <si>
    <t>IT 09.99 Diversos</t>
  </si>
  <si>
    <t>Haste de prolongamento com quadrado e boca de chave em ferro trefilado, pintado com tinta betuminosa com diâmetro de 1 1/8"  e comprimento de 100m para registros, válvulas e afins. Fornecimento e instalação.(desonerado)</t>
  </si>
  <si>
    <t xml:space="preserve">  1863,21</t>
  </si>
  <si>
    <t>IT 14 Instalações Sanitárias</t>
  </si>
  <si>
    <t>IT 14.05 Tubulações em PVC rígido para Esgotos e Águas Pluviais</t>
  </si>
  <si>
    <t>Ligação à coluna de gordura do esgoto de pias em tubo de PVC rígido com diâmetro de 50mm, com conexões.  Fornecimento e instalação.(desonerado)</t>
  </si>
  <si>
    <t xml:space="preserve">    63,28</t>
  </si>
  <si>
    <t>Tubo de PVC rígido, soldável, para esgoto, com diâmetro de 40mm, inclusive conexões e emendas, exclusive abertura e fechamento de rasgo.  Fornecimento e instalação.(desonerado)</t>
  </si>
  <si>
    <t xml:space="preserve">    19,04</t>
  </si>
  <si>
    <t>Tubo de PVC rígido para esgoto, com diâmetro de 50mm.  Fornecimento e instalação.(desonerado)</t>
  </si>
  <si>
    <t xml:space="preserve">    35,12</t>
  </si>
  <si>
    <t>Tubo de PVC rígido, soldável, para esgoto e águas pluviais, com diâmetro de 75mm, inclusive conexões e emendas, exclusive abertura e fechamento de rasgo.  Fornecimento e instalação.(desonerado)</t>
  </si>
  <si>
    <t>Tubo de PVC rígido de 100mm, soldável, para esgoto e águas pluviais, inclusive conexões e emendas, exclusive abertura e fechamento de rasgo.  Fornecimento e instalação.(desonerado)</t>
  </si>
  <si>
    <t xml:space="preserve">    36,32</t>
  </si>
  <si>
    <t>Tubo de PVC rígido de 150mm, soldável, série normal, para esgoto e águas pluviais, inclusive conexões e emendas, exclusive abertura e fechamento de rasgo.  Fornecimento e instalação.(desonerado)</t>
  </si>
  <si>
    <t xml:space="preserve">    47,74</t>
  </si>
  <si>
    <t>Tubo de PVC rígido, soldável, para esgoto e águas pluviais, com diâmetro de 200mm, inclusive conexões e emendas, exclusive abertura e fechamento de rasgo.  Fornecimento e instalação.(desonerado)</t>
  </si>
  <si>
    <t xml:space="preserve">   118,32</t>
  </si>
  <si>
    <t>Tubo de PVC rígido, soldável, com diâmetro de 250mm.  Fornecimento.(desonerado)</t>
  </si>
  <si>
    <t>Tubo de PVC rígido, soldável, com diâmetro de 40mm.  Fornecimento.(desonerado)</t>
  </si>
  <si>
    <t>Tubo de PVC rígido, soldável, com diâmetro de 50mm.  Fornecimento.(desonerado)</t>
  </si>
  <si>
    <t>Tubo de PVC rígido, soldável, para esgoto e águas pluviais, com diâmetro de 50mm, inclusive conexões e emendas, exclusive abertura e fechamento de rasgo.  Fornecimento e instalação.(desonerado)</t>
  </si>
  <si>
    <t xml:space="preserve">    20,70</t>
  </si>
  <si>
    <t>IT 14.10 Conexões em PVC rígido para Esgotos e Águas Pluviais</t>
  </si>
  <si>
    <t>Anel de borracha para PVC, com diâmetro de 75mm.  Fornecimento e instalação.(desonerado)</t>
  </si>
  <si>
    <t xml:space="preserve">     4,49</t>
  </si>
  <si>
    <t>Curva de 90° de PVC rígido, roscável, de 2".  Fornecimento e instalação.(desonerado)</t>
  </si>
  <si>
    <t xml:space="preserve">    55,19</t>
  </si>
  <si>
    <t>Curva curta de PVC rígido, 87° 30', série R, diâmetro de 75mm.  Fornecimento e instalação.(desonerado)</t>
  </si>
  <si>
    <t xml:space="preserve">    34,81</t>
  </si>
  <si>
    <t>Joelho de PVC rígido, série R, 45°, ponta e bolsa, diâmetro de 75mm.  Fornecimento e instalação.(desonerado)</t>
  </si>
  <si>
    <t>Joelho de PVC rígido, série R, 45°, ponta e bolsa, diâmetro de 100mm.  Fornecimento e instalação.(desonerado)</t>
  </si>
  <si>
    <t xml:space="preserve">    27,78</t>
  </si>
  <si>
    <t>Joelho de PVC rígido, 45°, série R, ponta e bolsa, diâmetro de 150mm.  Fornecimento e instalação.(desonerado)</t>
  </si>
  <si>
    <t>Joelho de PVC rígido, série R, 90°, ponta e bolsa, diâmetro de 50mm.  Fornecimento e instalação.(desonerado)</t>
  </si>
  <si>
    <t xml:space="preserve">    17,91</t>
  </si>
  <si>
    <t>Joelho de PVC rígido para esgoto, série R, 90°, diâmetro de 75mm.  Fornecimento e instalação.(desonerado)</t>
  </si>
  <si>
    <t xml:space="preserve">    27,69</t>
  </si>
  <si>
    <t>Joelho de PVC rígido, 90°, série R, ponta e bolsa, diâmetro de 100mm.  Fornecimento e instalação.(desonerado)</t>
  </si>
  <si>
    <t xml:space="preserve">    28,79</t>
  </si>
  <si>
    <t>Junção simples de PVC rígido, série R, diâmetro de 75mm.  Fornecimento e instalação.(desonerado)</t>
  </si>
  <si>
    <t xml:space="preserve">    31,32</t>
  </si>
  <si>
    <t>Junção simples de PVC rígido, série R, diâmetro de 100mm.  Fornecimento e instalação.(desonerado)</t>
  </si>
  <si>
    <t xml:space="preserve">    60,85</t>
  </si>
  <si>
    <t>Junção simples de PVC rígido, série R, diâmetro de 150mm.  Fornecimento e instalação.(desonerado)</t>
  </si>
  <si>
    <t xml:space="preserve">   145,68</t>
  </si>
  <si>
    <t>Junção simples de PVC rígido, série R, diâmetro de (150x100)mm.  Fornecimento e instalação.(desonerado)</t>
  </si>
  <si>
    <t xml:space="preserve">    65,24</t>
  </si>
  <si>
    <t>Junção de 45° de PVC rígido, diâmetro de 40mm.  Fornecimento e instalação.(desonerado)</t>
  </si>
  <si>
    <t>Luva dupla de PVC rígido para esgoto, de 50mm.  Fornecimento e instalação.(desonerado)</t>
  </si>
  <si>
    <t xml:space="preserve">    16,29</t>
  </si>
  <si>
    <t>Luva dupla de PVC rígido para esgoto, de 75mm.  Fornecimento e instalação.(desonerado)</t>
  </si>
  <si>
    <t xml:space="preserve">    18,47</t>
  </si>
  <si>
    <t>Luva dupla de PVC rígido para esgoto e águas pluviais, com parede reforçada, série R, de 100mm.  Fornecimento e instalação.(desonerado)</t>
  </si>
  <si>
    <t>Tê de inspeção de PVC rígido, série R, diâmetro de 75mm.  Fornecimento e instalação.(desonerado)</t>
  </si>
  <si>
    <t xml:space="preserve">    37,49</t>
  </si>
  <si>
    <t>Tê sanitário de PVC rígido, série R, diâmetro de 75mm.  Fornecimento e instalação.(desonerado)</t>
  </si>
  <si>
    <t>Tê sanitário de PVC rígido, série R, diâmetro de 100mm.  Fornecimento e instalação.(desonerado)</t>
  </si>
  <si>
    <t xml:space="preserve">    57,38</t>
  </si>
  <si>
    <t>Tê sanitário, de PVC rígido, série R, diâmetro de (50x75)mm.  Fornecimento e instalação.(desonerado)</t>
  </si>
  <si>
    <t>Tê sanitário de PVC rígido, série R, diâmetro de (100x75)mm.  Fornecimento e instalação.(desonerado)</t>
  </si>
  <si>
    <t xml:space="preserve">    64,68</t>
  </si>
  <si>
    <t>IT 14.20 Conexões em Ferro Fundido</t>
  </si>
  <si>
    <t>Bucha de redução em ferro fundido, BRHL, diâmetro de (75x50)mm.  Fornecimento e instalação.(desonerado)</t>
  </si>
  <si>
    <t xml:space="preserve">    92,23</t>
  </si>
  <si>
    <t>Curva de ferro fundido, 90°, com flanges, diâmetro de 150mm.  Fornecimento e instalação.(desonerado)</t>
  </si>
  <si>
    <t xml:space="preserve">   654,42</t>
  </si>
  <si>
    <t>Extremidade de ferro fundido, com flange e junta elástica, diâmetro de 200mm.  Fornecimento e instalação.(desonerado)</t>
  </si>
  <si>
    <t xml:space="preserve">   675,93</t>
  </si>
  <si>
    <t>Joelho de ferro fundido, 87° 30', J87HL, diâmetro de 100mm.  Fornecimento e instalação.(desonerado)</t>
  </si>
  <si>
    <t xml:space="preserve">   344,65</t>
  </si>
  <si>
    <t>Luva de ferro fundido, bolsa bolsa, LBBHL, diâmetro de 100mm.  Fornecimento e instalação.(desonerado)</t>
  </si>
  <si>
    <t xml:space="preserve">   376,10</t>
  </si>
  <si>
    <t>IT 14.25 Tubos de Queda e de Ventilação</t>
  </si>
  <si>
    <t>Tubo de queda de PVC rígido, de 75mm, inclusive tê sanitário.  Fornecimento e instalação.(desonerado)</t>
  </si>
  <si>
    <t xml:space="preserve">    40,32</t>
  </si>
  <si>
    <t>Tubo de queda de PVC rígido, de 100mm, inclusive tê sanitário.  Fornecimento e instalação.(desonerado)</t>
  </si>
  <si>
    <t xml:space="preserve">    59,82</t>
  </si>
  <si>
    <t>Tubo de queda de PVC rígido, série normal, de 150mm, inclusive tê sanitário.  Fornecimento e instalação.(desonerado)</t>
  </si>
  <si>
    <t xml:space="preserve">    72,87</t>
  </si>
  <si>
    <t>Tubo de ventilação de PVC rígido de 75mm, inclusive tê sanitário.  Fornecimento e instalação.(desonerado)</t>
  </si>
  <si>
    <t>Tubo para ventilação de PVC rígido, de 100mm, inclusive tê sanitário.  Fornecimento e instalação.(desonerado)</t>
  </si>
  <si>
    <t xml:space="preserve">    54,53</t>
  </si>
  <si>
    <t>Tubo de queda ferro fundido, diâmetro de 100mm, inclusive tê sanitário.  Fornecimento e instalação.(desonerado)</t>
  </si>
  <si>
    <t xml:space="preserve">   448,32</t>
  </si>
  <si>
    <t>IT 14.30 Caixas de Inspeção</t>
  </si>
  <si>
    <t>Caixa de alvenaria de tijolo maciço (7x10x20)cm, em paredes de meia vez, com dimensões de (0,20x0,20x0,30)m, assentada com argamassa de cimento e areia no traço 1:4, revestida internamente com a mesma argamassa, inclusive tampa de concreto simples.(desonerado)</t>
  </si>
  <si>
    <t xml:space="preserve">   152,23</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</si>
  <si>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escavação.(desonerado)</t>
  </si>
  <si>
    <t xml:space="preserve">   411,67</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</si>
  <si>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escavação.(desonerado)</t>
  </si>
  <si>
    <t xml:space="preserve">   548,04</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</si>
  <si>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escavação.(desonerado)</t>
  </si>
  <si>
    <t xml:space="preserve">   615,60</t>
  </si>
  <si>
    <t>IT 14.35 Caixas de Gordura</t>
  </si>
  <si>
    <t>Caixa de gordura simples (CGS) de concreto, conforme especificação da CEDAE, inclusive tampa de concreto, escavação e reaterro, exclusive retirada do material excedente.  Fornecimento e instalação.(desonerado)</t>
  </si>
  <si>
    <t xml:space="preserve">   184,16</t>
  </si>
  <si>
    <t>Caixa de gordura dupla (CGD) de concreto, conforme especificação da CEDAE, inclusive tampa de concreto, escavação e reaterro, exclusive retirada do material excedente.  Fornecimento e instalação.(desonerado)</t>
  </si>
  <si>
    <t xml:space="preserve">   260,99</t>
  </si>
  <si>
    <t>Caixa de gordura especial em concreto, conforme especificações da CEDAE, de (0,80x1,50x1,00)m, inclusive tampa de concreto, escavação e reaterro, exclusive retirada do material excedente.  Fornecimento e instalação.(desonerado)</t>
  </si>
  <si>
    <t xml:space="preserve">  2420,66</t>
  </si>
  <si>
    <t>Caixa de gordura especial de alvenaria de tijolo maciço, em paredes de 1 vez (0,20)m, para 350 pessoas, medindo (1x1,20x1)m, inclusive escavação, reaterro e tampão de ferro fundido, exclusive retirada de material excedente. Fornecimento e instalação.(desonerado)</t>
  </si>
  <si>
    <t xml:space="preserve">  2485,77</t>
  </si>
  <si>
    <t>IT 14.40 Caixas Sifonadas</t>
  </si>
  <si>
    <t>Ralo sifonado de PVC rígido, cilíndrico, altura regulável, com diâmetro de 75mm e saída de 40mm.  Fornecimento e instalação.(desonerado)</t>
  </si>
  <si>
    <t xml:space="preserve">    86,80</t>
  </si>
  <si>
    <t>Caixa sifonada de anel de concreto com diâmetro de 42cm e profundidade de 60cm, inclusive escavação, reaterro, exclusive retirada do material excedente.  Fornecimento e instalação(desonerado)</t>
  </si>
  <si>
    <t xml:space="preserve">   186,46</t>
  </si>
  <si>
    <t>IT 14.45 Fossas Sépticas</t>
  </si>
  <si>
    <t>Fossa séptica, de câmara submersa, tipo Inhoff de concreto pré-moldado, com capacidade para 5 contribuintes, inclusive escavação e reaterro, exclusive retirada do material excedente.  Fornecimento e instalação.(desonerado)</t>
  </si>
  <si>
    <t xml:space="preserve">  5903,01</t>
  </si>
  <si>
    <t>Fossa séptica, de câmara submersa, tipo Inhoff de concreto pré-moldado, com capacidade para 10 contribuintes, inclusive escavação e reaterro, exclusive retirada do material excedente.  Fornecimento e instalação.(desonerado)</t>
  </si>
  <si>
    <t xml:space="preserve">  6357,78</t>
  </si>
  <si>
    <t>Fossa séptica, de câmara submersa, tipo Inhoff de concreto pré-moldado, com capacidade para 50 contribuintes, inclusive escavação e reaterro, exclusive retirada do material excedente.  Fornecimento e instalação.(desonerado)</t>
  </si>
  <si>
    <t xml:space="preserve">  9008,06</t>
  </si>
  <si>
    <t>Fossa séptica, de câmara submersa, tipo Inhoff de concreto pré-moldado, com capacidade para 100 contribuintes, inclusive escavação e reaterro, exclusive retirada do material excedente.  Fornecimento e instalação.(desonerado)</t>
  </si>
  <si>
    <t xml:space="preserve"> 11452,31</t>
  </si>
  <si>
    <t>IT 14.50 Filtros</t>
  </si>
  <si>
    <t>Filtro anaeróbico para 200 contribuintes, em concreto armado, inclusive escavação e reaterro.(desonerado)</t>
  </si>
  <si>
    <t xml:space="preserve"> 23182,05</t>
  </si>
  <si>
    <t>IT 14.55 Sumidouros</t>
  </si>
  <si>
    <t>Sumidouro para 10 contribuintes ligado a fossa, exclusive fossas e manilhas.  Fornecimento e instalação.(desonerado)</t>
  </si>
  <si>
    <t xml:space="preserve">  3649,02</t>
  </si>
  <si>
    <t>IT 14.60 Instalações Prediais de Esgoto Sanitário, de Águas Pluviais e Servidas</t>
  </si>
  <si>
    <t>Ligação de água e esgoto à rede pública de residência.(desonerado)</t>
  </si>
  <si>
    <t>Ligação domiciliar em redes novas de esgoto sanitário, com diâmetro de 100mm, compreendendo junção, tubo e caixa de inspeção de (0,30x0,37)m, exclusive escavação e reaterro.  Preço para 3m.(desonerado)</t>
  </si>
  <si>
    <t xml:space="preserve">   576,31</t>
  </si>
  <si>
    <t>Ligação domiciliar de esgoto sanitário, compreendendo de manilha cerâmica vidrada e junção cerâmica com diâmetro de 100mm, caixa de inspeção de  anel de concreto pré-moldado (0,30x0,37)m, com tampa e caixilho de ferro fundido.(desonerado)</t>
  </si>
  <si>
    <t xml:space="preserve">   501,58</t>
  </si>
  <si>
    <t>Ligação domiciliar de esgoto sanitário, compreendendo selim, tubo e caixa de inspeção de (0,30x0,37)m.  Exclusive escavação e reaterro.(desonerado)</t>
  </si>
  <si>
    <t xml:space="preserve">   491,60</t>
  </si>
  <si>
    <t>Ligação domiciliar de esgoto sanitário, compreendendo selim, tubo e caixa de inspeção de (0,40x0,37)m.  Exclusive escavação e reaterro.(desonerado)</t>
  </si>
  <si>
    <t xml:space="preserve">   440,87</t>
  </si>
  <si>
    <t>Ligação domiciliar de esgoto sanitário, compreendendo de manilha cerâmica vidrada e junção cerâmica com diâmetro de 100mm, caixa de inspeção de anel de concreto pré-moldado (0,40x0,37)m, com tampa e caixilho de ferro fundido.(desonerado)</t>
  </si>
  <si>
    <t xml:space="preserve">   423,94</t>
  </si>
  <si>
    <t>Ligação de esgoto sanitário, em manilha de 100mm de diâmetro, incluindo escavação, reaterro até 1m; excluindo remoção e reposição de pavimento.  Preço para 10m.(desonerado)</t>
  </si>
  <si>
    <t xml:space="preserve">  1179,17</t>
  </si>
  <si>
    <t>Ligação predial de esgoto em tubo de PVC rígido de 100mm, compreendendo caixa de inspeção, selim, curva de 45°, tubo e tampão de concreto; exclusive escavação, reaterro, demolição de pavimentos e transporte bota-fora.  Fornecimento e instalação.(desonerado)</t>
  </si>
  <si>
    <t xml:space="preserve">   883,97</t>
  </si>
  <si>
    <t>Ligação em tubulação de PVC rígido, para esgoto, com 100mm de diâmetro, incluindo escavação e reaterro até 1m, excluindo remoção de pavimento.  Preço para 10m.(desonerado)</t>
  </si>
  <si>
    <t xml:space="preserve">  1149,43</t>
  </si>
  <si>
    <t>Ligação domiciliar em redes novas de esgoto sanitário, com diâmetro de 100mm, compreendendo junção, tubo e caixa de inspeção de 0,60m de diâmetro e profundidade de 0,625m, exclusive escavação e reaterro.  Preço para 5m.(desonerado)</t>
  </si>
  <si>
    <t xml:space="preserve">  1138,82</t>
  </si>
  <si>
    <t>Ligação de esgoto, em manilha cerâmica de 150mm de diâmetro, incluindo escavação, reaterro até 1m, excluindo remoção e reposição de pavimento.  Preço para 10m.(desonerado)</t>
  </si>
  <si>
    <t xml:space="preserve">  1626,22</t>
  </si>
  <si>
    <t>Ligação em tubulação de PVC rígido, para esgoto, com 150mm de diâmetro, incluindo escavação e reaterro até 1m, excluindo remoção de pavimento.  Preço para 10m.(desonerado)</t>
  </si>
  <si>
    <t xml:space="preserve">  1568,71</t>
  </si>
  <si>
    <t>Ligação de esgoto, em manilha cerâmica de 200mm de diâmetro, incluindo escavação, reaterro até 1m, excluindo remoção e reposição de pavimento.  Preço para 10m.(desonerado)</t>
  </si>
  <si>
    <t xml:space="preserve">  1998,90</t>
  </si>
  <si>
    <t>Ligação de águas pluviais ou servidas domiciliares à sarjeta.(desonerado)</t>
  </si>
  <si>
    <t xml:space="preserve">  1388,99</t>
  </si>
  <si>
    <t>Ligação de águas pluviais ou servidas domiciliares à vala.(desonerado)</t>
  </si>
  <si>
    <t xml:space="preserve">   825,29</t>
  </si>
  <si>
    <t>IT 14.65 Grelhas</t>
  </si>
  <si>
    <t>Grade metálica em aço carbono, galvanizada, tipo PS-253-70, nas dimensões de (1120x530)mm, sem recortes.  Fornecimento e instalação sobre cantoneiras de ferro existentes.(desonerado)</t>
  </si>
  <si>
    <t xml:space="preserve">   305,17</t>
  </si>
  <si>
    <t>Grade metálica em aço carbono, galvanizada, tipo PS-253-70, nas dimensões de (1120x570)mm, sem recortes.  Fornecimento e instalação sobre cantoneiras de ferro existentes.(desonerado)</t>
  </si>
  <si>
    <t xml:space="preserve">   319,21</t>
  </si>
  <si>
    <t>Grade metálica em aço carbono, galvanizada, tipo PS-253-70, nas dimensões de (1190x580)mm, sem recortes.  Fornecimento e instalação sobre cantoneiras de ferro existentes.(desonerado)</t>
  </si>
  <si>
    <t xml:space="preserve">   342,62</t>
  </si>
  <si>
    <t>Grade metálica em aço carbono, galvanizada, tipo PS-253-70, nas dimensões de (1195x530)mm, sem recortes.  Fornecimento e instalação sobre cantoneiras de ferro existentes.(desonerado)</t>
  </si>
  <si>
    <t xml:space="preserve">   320,98</t>
  </si>
  <si>
    <t>IT 19 Instalações Hidro-Sanitárias em Aparelhos</t>
  </si>
  <si>
    <t>IT 19.05 Instação Hidro-Sanitária em Aparelhos Individuais</t>
  </si>
  <si>
    <t>Caixa de descarga elevada (exclusive o fornecimento da caixa), compreendendo: 2m de tubo de PVC rígido de 3/4", 1,20m de tubo de PVC rígido de 40mm, conexões e montagem.  Instalação e assentamento.(desonerado)</t>
  </si>
  <si>
    <t xml:space="preserve">   230,29</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</si>
  <si>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assentamento.(desonerado)</t>
  </si>
  <si>
    <t xml:space="preserve">   589,76</t>
  </si>
  <si>
    <t>Chuveiro, exclusive fornecimento do aparelho e registros, compreendendo: 5m de tubo de PVC rígido de 3/4", ralo simples de PVC rígido com grelha, 2m de tubo de PVC rígido de 50mm e conexões.  Instalação e assentamento.(desonerado)</t>
  </si>
  <si>
    <t xml:space="preserve">   317,90</t>
  </si>
  <si>
    <t>Instalação e assentamento de 1 chuveiro em bateria, exclusive fornecimento do aparelho e registro, até 4 chuveiros, compreendendo: 1,5m de tubo de PVC rígido de 1" e 1m de tubo de PVC rígido de 3/4", inclusive 1m de grelha de caneleta, em ferro fundido, com 15cm de largura.(desonerado)</t>
  </si>
  <si>
    <t>Duchinha manual para banheiro, exclusive fornecimento do aparelho.  Instalação e assentamento.(desonerado)</t>
  </si>
  <si>
    <t xml:space="preserve">   235,52</t>
  </si>
  <si>
    <t>Execução de uma junta elástica, em tubo de ferro fundido com diâmetro de 50mm, inclusive material da junta, exclusive tubo ou peça de conexão.(desonerado)</t>
  </si>
  <si>
    <t xml:space="preserve">    12,89</t>
  </si>
  <si>
    <t>Filtro residencial (exclusive fornecimento do aparelho), compreendendo: 2m de tubo de PVC rígido de 3/4", conexões e torneira.  Instalação e assentamento.(desonerado)</t>
  </si>
  <si>
    <t xml:space="preserve">   215,02</t>
  </si>
  <si>
    <t>Filtro, exclusive fornecimento do aparelho, compreendendo: 2m de tubo de ferro galvanizado de 3/4", conexões e torneira.  Instalação e assentamento.(desonerado)</t>
  </si>
  <si>
    <t>Lavatório de 1 torneira (exclusive o fornecimento do aparelho), compreendendo: 4m de tubo PVC rígido de 3/4", 3m de tubo PVC rígido de 40mm, e conexões.  Instalação e assentamento.(desonerado)</t>
  </si>
  <si>
    <t xml:space="preserve">   313,78</t>
  </si>
  <si>
    <t>Lavatório de uma torneira, exclusive fornecimento do aparelho e isolamento, compreendendo: 4m de tubo de cobre recozido, sodas e conexões.  Instalação e assentamento.(desonerado)</t>
  </si>
  <si>
    <t xml:space="preserve">   471,95</t>
  </si>
  <si>
    <t>Lavatório com 2 torneiras, inclusive tubo de PVC rígido e conexões, exclusive o lavatório e os metais.  Instalação e assentamento.(desonerado)</t>
  </si>
  <si>
    <t xml:space="preserve">   392,22</t>
  </si>
  <si>
    <t>Lavatório ou aparelho de instalação semelhante, em bateria, exclusive o fornecimento do aparelho, compreendendo: 1m de tubo PVC rígido de 1", 0,6m de tubo PVC rígido de 3/4" com conexões e esgotamento, PVC rígido de 50mm, até o ralo.  Instalação e assentamento.(desonerado)</t>
  </si>
  <si>
    <t xml:space="preserve">   290,81</t>
  </si>
  <si>
    <t>Pia com 1 cuba (exclusive fornecimento do aparelho), compreendendo: 6m de tubo de PVC rígido de 3/4", 3m tubo de PVC rígido de 50mm e conexões.  Instalação e assentamento.(desonerado)</t>
  </si>
  <si>
    <t xml:space="preserve">   322,80</t>
  </si>
  <si>
    <t>Pia com 2 cubas (exclusive fornecimento do aparelho), compreendendo: 6m de tubo de PVC rígido de 3/4", 3m de tubo de PVC rígido de 80mm e conexões.  Instalação e assentamento.(desonerado)</t>
  </si>
  <si>
    <t xml:space="preserve">   411,83</t>
  </si>
  <si>
    <t>Ligação a coluna de esgoto de pias em tubo de PVC rígido de 50mm com conexões.(desonerado)</t>
  </si>
  <si>
    <t xml:space="preserve">    70,54</t>
  </si>
  <si>
    <t>Mictório, exclusive fornecimento do aparelho, compreendendo: 3m de tubo de PVC rígido de 3/4", 2m de tubo de PVC rígido de 40mm e conexões.  Instalação e assentamento.(desonerado)</t>
  </si>
  <si>
    <t xml:space="preserve">   214,61</t>
  </si>
  <si>
    <t>Mictório tipo calha, exclusive fornecimento do aparelho, compreendendo: 3m de tubo de PVC rígido de 3/4", 3m de tubo de PVC rígido de 50mm, conexões, registro e válvula de saída.  Instalação e assentamento.(desonerado)</t>
  </si>
  <si>
    <t xml:space="preserve">   484,84</t>
  </si>
  <si>
    <t>Ralo simples de PVC rígido, com grelha, compreendendo: efluente de 40mm em PVC rígido com 2m de extensão e ligação ao ralo sifonado.  Fornecimento e instalação.(desonerado)</t>
  </si>
  <si>
    <t xml:space="preserve">    68,41</t>
  </si>
  <si>
    <t>Ralo sifonado de PVC rígido, em pavimento térreo, com saída de 75mm, grelha redonda e porta grelha, compreendendo: 3m de tubo de PVC rígido de 75mm e ligação até a junção de ventilação.  Fornecimento e instalação.(desonerado)</t>
  </si>
  <si>
    <t xml:space="preserve">   140,17</t>
  </si>
  <si>
    <t>Ralo sifonado de PVC rígido em pavimento elevado, com saída de 75mm, grelha redonda e porta-grelha, compreendendo: 3m de tubo de PVC rígido de 75mm e sua ligação ao ramal de queda e ventilação.  Fornecimento e instalação.(desonerado)</t>
  </si>
  <si>
    <t xml:space="preserve">   249,64</t>
  </si>
  <si>
    <t>Ralo sifonado de PVC rígido, cilíndrico, de altura regulável, com diâmetro de 100mm e saída de 40mm.  Fornecimento e instalação.(desonerado)</t>
  </si>
  <si>
    <t xml:space="preserve">    46,82</t>
  </si>
  <si>
    <t>Ralo de cobertura semi-esférico de ferro fundido, tipo abacaxi, com 3".  Fornecimento e instalação.(desonerado)</t>
  </si>
  <si>
    <t xml:space="preserve">    49,67</t>
  </si>
  <si>
    <t>Ralo de cobertura semi-esférico de ferro fundido, tipo abacaxi, com 4".  Fornecimento e instalação.(desonerado)</t>
  </si>
  <si>
    <t>Reparo de válvula de descarga.  Fornecimento e substituição.(desonerado)</t>
  </si>
  <si>
    <t xml:space="preserve">    79,90</t>
  </si>
  <si>
    <t>Tanque de serviço (exclusive o fornecimento do aparelho), compreendendo: 6m de tubo de PVC rígido de 3/4", 3m de tubo de PVC rígido de 50mm e conexões.  Instalação e assentamento.(desonerado)</t>
  </si>
  <si>
    <t xml:space="preserve">   331,77</t>
  </si>
  <si>
    <t>Válvula de descarga, em PVC rígido.  Exclusive fornecimento da válvula.  Instalação e assentamento.(desonerado)</t>
  </si>
  <si>
    <t xml:space="preserve">   410,42</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</si>
  <si>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assentamento.(desonerado)</t>
  </si>
  <si>
    <t xml:space="preserve">   558,36</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</si>
  <si>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assentamento.(desonerado)</t>
  </si>
  <si>
    <t xml:space="preserve">   652,14</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</si>
  <si>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assentamento.(desonerado)</t>
  </si>
  <si>
    <t xml:space="preserve">   561,05</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</si>
  <si>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assentamento.(desonerado)</t>
  </si>
  <si>
    <t xml:space="preserve">   382,23</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</si>
  <si>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assentamento.(desonerado)</t>
  </si>
  <si>
    <t xml:space="preserve">   554,46</t>
  </si>
  <si>
    <t>IT 19.10 Instação Hidro-Sanitária em Aparelhos em Bateria</t>
  </si>
  <si>
    <t>Instalação e assentamento de 1 chuveiro em bateria, exclusive fornecimento do aparelho e registro.(desonerado)</t>
  </si>
  <si>
    <t xml:space="preserve">   605,40</t>
  </si>
  <si>
    <t>IT 24 Instalações Elétricas e de Telefones</t>
  </si>
  <si>
    <t>IT 24.02 Abertura e Fechamento Manual de Rasgo em Alvenaria e Concreto</t>
  </si>
  <si>
    <t>Corte em alvenaria de tijolo, para instalação de caixa de (0,25x0,25x0,12)m, inclusive arremates de recomposição.(desonerado)</t>
  </si>
  <si>
    <t xml:space="preserve">    12,29</t>
  </si>
  <si>
    <t>Corte em alvenaria de tijolo, para instalação de caixa de (0,35x0,45x0,15)m, inclusive arremates de recomposição.(desonerado)</t>
  </si>
  <si>
    <t>Corte em alvenaria de tijolo, para instalação de caixa de (0,50x1x0,15)m, inclusive arremates de recomposição.(desonerado)</t>
  </si>
  <si>
    <t>Corte em alvenaria de tijolo, para instalação de caixa de (1x1x0,15)m, inclusive arremates de recomposição.(desonerado)</t>
  </si>
  <si>
    <t xml:space="preserve">   110,55</t>
  </si>
  <si>
    <t>IT 24.04 Eletroduto de PVC Rígido Roscável</t>
  </si>
  <si>
    <t>Eletroduto de PVC rígido, diâmetro de 1/2", inclusive conexões e emendas, exclusive abertura e fechamento de rasgo.  Fornecimento e instalação.(desonerado)</t>
  </si>
  <si>
    <t>Eletroduto de PVC rígido, diâmetro de 3/4", inclusive conexões e emendas, exclusive abertura e fechamento de rasgo.  Fornecimento e instalação.(desonerado)</t>
  </si>
  <si>
    <t xml:space="preserve">     7,39</t>
  </si>
  <si>
    <t>Eletroduto de PVC rígido, diâmetro de 1", inclusive conexões e emendas, exclusive abertura e fechamento de rasgo.  Fornecimento e instalação.(desonerado)</t>
  </si>
  <si>
    <t xml:space="preserve">    10,10</t>
  </si>
  <si>
    <t>Eletroduto de PVC rígido, diâmetro de 1 1/4", inclusive conexões e emendas, exclusive abertura e fechamento de rasgo.  Fornecimento e instalação.(desonerado)</t>
  </si>
  <si>
    <t>Eletroduto de PVC rígido, diâmetro de 1 1/2", inclusive conexões e emendas, exclusive abertura e fechamento de rasgo.  Fornecimento e instalação.(desonerado)</t>
  </si>
  <si>
    <t xml:space="preserve">    15,02</t>
  </si>
  <si>
    <t>Eletroduto de PVC rígido, diâmetro de 2", inclusive conexões e emendas, exclusive abertura e fechamento de rasgo.  Fornecimento e instalação.(desonerado)</t>
  </si>
  <si>
    <t xml:space="preserve">    19,51</t>
  </si>
  <si>
    <t>Eletroduto de PVC rígido, diâmetro de 3", inclusive conexões e emendas, exclusive abertura e fechamento de rasgo.  Fornecimento e instalação.(desonerado)</t>
  </si>
  <si>
    <t xml:space="preserve">    31,53</t>
  </si>
  <si>
    <t>Eletroduto de PVC rígido, diâmetro de 4", inclusive conexões e emendas, exclusive abertura e fechamento de rasgo.  Fornecimento e instalação.(desonerado)</t>
  </si>
  <si>
    <t>IT 24.06 Conexões para Eletroduto de PVC Rígido Roscável</t>
  </si>
  <si>
    <t>Curva de 90°, para eletroduto de PVC rígido, roscável, com diâmetro de 3/4".  Fornecimento e instalação.(desonerado)</t>
  </si>
  <si>
    <t>Curva de 90°, para eletroduto de PVC rígido, roscável, com diâmetro de 1".  Fornecimento e instalação.(desonerado)</t>
  </si>
  <si>
    <t xml:space="preserve">     6,88</t>
  </si>
  <si>
    <t>IT 24.08 Eletroduto de PVC Espiral Corrugado</t>
  </si>
  <si>
    <t>Eletroduto de PVC aspiral corrugado, diâmetro de 1/2", inclusive conexões e emendas.  Fornecimento e instalação.(desonerado)</t>
  </si>
  <si>
    <t>Eletroduto de PVC aspiral corrugado, diâmetro de 3/4", inclusive conexões e emendas.  Fornecimento e instalação.(desonerado)</t>
  </si>
  <si>
    <t xml:space="preserve">     4,79</t>
  </si>
  <si>
    <t>Eletroduto de PVC aspiral corrugado, diâmetro de 1", inclusive conexões e emendas.  Fornecimento e instalação.(desonerado)</t>
  </si>
  <si>
    <t>IT 24.10 Eletroduto de PAD Espiral Flexível</t>
  </si>
  <si>
    <t>Eletroduto espiral flexível de polietileno de alta densidade, tipo Kanalex ou similar, diâmetro de 32mm (1 1/4"), com arame-guia galvanizado revestido em PVC, inclusive emendas e tamponamento.  Fornecimento.(desonerado)</t>
  </si>
  <si>
    <t>Eletroduto espiral flexível em polietileno de alta densidade, tipo Kanalex ou similar, diâmetro de 50mm (2" ), com arame-guia galvanizado revestido em PVC, inclusive emendas e tamponamento.  Fornecimento.(desonerado)</t>
  </si>
  <si>
    <t>Eletroduto espiral flexível em polietileno de alta densidade, tipo Kanalex ou similar, diâmetro de 75mm (3" ), com arame-guia galvanizado revestido em PVC, inclusive emendas e tamponamento.  Fornecimento.(desonerado)</t>
  </si>
  <si>
    <t>Eletroduto espiral flexível de polietileno de alta densidade, tipo Kanalex ou similar, diâmetro de 100mm (4" ), com arame-guia galvanizado revestido em PVC, inclusive emendas e tamponamento.  Fornecimento.(desonerado)</t>
  </si>
  <si>
    <t>Eletroduto espiral flexível de polietileno de alta densidade, tipo Kanalex ou similar, diâmetro de 125mm (5" ), com arame-guia galvanizado revestido em PVC, inclusive emendas e tamponamento.  Fornecimento.(desonerado)</t>
  </si>
  <si>
    <t>Linha de duto espiral flexível de polietileno de alta densidade, tipo Kanalex ou similar, diâmetro de 32mm (1 1/4" ),  com arame-guia galvanizado revestido em PVC, inclusive emendas e tamponamento, exclusive escavação e reaterro.(desonerado)</t>
  </si>
  <si>
    <t>Linha de duto espiral flexível em polietileno de alta densidade, tipo Kanalex ou similar, diâmetro de 50mm (2" ), lançado diretamente ao solo com com arame-guia galvanizado revestido em PVC, inclusive emendas e tamponamento, exclusive excavação e reaterro.(desonerado)</t>
  </si>
  <si>
    <t xml:space="preserve">    14,88</t>
  </si>
  <si>
    <t>Linha de duto espiral flexível em polietileno de alta densidade, tipo Kanalex ou similar, diâmetro de 75mm (3" ), lançado diretamente ao solo com com arame-guia galvanizado revestido em PVC, inclusive emendas e tamponamento, exclusive excavação e reaterro.(desonerado)</t>
  </si>
  <si>
    <t>Linha de duto espiral flexível de polietileno de alta densidade, tipo Kanalex ou similar, diâmetro de 100mm (4" ), com arame-guia galvanizado revestido em PVC, inclusive emendas e tamponamento, exclusive escavação e reaterro.(desonerado)</t>
  </si>
  <si>
    <t>Linha de duto espiral flexível de polietileno de alta densidade, tipo Kanalex ou similar, diâmetro de 125mm (5" ), com arame-guia galvanizado revestido em PVC, inclusive emendas e tamponamento, exclusive escavação e reaterro.(desonerado)</t>
  </si>
  <si>
    <t xml:space="preserve">    24,21</t>
  </si>
  <si>
    <t>Linha dupla de duto espiral flexível em polietileno de alta densidade, tipo Kanalex ou similar, diâmetro de 50mm (2" ), lançadi diretamente ao solo com com arame-guia galvanizado revestido em PVC, inclusive emendas e tamponamento, exclusive excavação e reaterro.(desonerado)</t>
  </si>
  <si>
    <t xml:space="preserve">    24,48</t>
  </si>
  <si>
    <t>Linha dupla de duto espiral flexível em polietileno de alta densidade, tipo Kanalex ou similar, diâmetro de 75mm (3" ), lançadi diretamente ao solo com com arame-guia galvanizado revestido em PVC, inclusive emendas e tamponamento, exclusive excavação e reaterro.(desonerado)</t>
  </si>
  <si>
    <t xml:space="preserve">    36,38</t>
  </si>
  <si>
    <t>Linha dupla de duto espiral flexível de polietileno de alta densidade, tipo Kanalex ou similar, diâmetro de 100mm (4" ),lançado diretamente no solo com arame-guia galvanizado revestido em PVC, inclusive emendas e tamponamento, exclusive escavação e reaterro.(desonerado)</t>
  </si>
  <si>
    <t xml:space="preserve">    74,90</t>
  </si>
  <si>
    <t>Linha dupla de duto espiral flexível de polietileno de alta densidade, tipo Kanalex ou similar, diâmetro de 125mm (5" ),lançado diretamente no solo com arame-guia galvanizado revestido em PVC, inclusive emendas e tamponamento, exclusive escavação e reaterro.(desonerado)</t>
  </si>
  <si>
    <t xml:space="preserve">    77,64</t>
  </si>
  <si>
    <t>IT 24.12 Eletroduto de PVC Rígido para Telefone</t>
  </si>
  <si>
    <t>Construção de linha simples de tubo de PVC rígido, série R de 100mm, para proteção de condutores de sistema de telefonia, assentados e cobertos com camada de concreto simples, exclusive escavação e reaterro.(desonerado)</t>
  </si>
  <si>
    <t xml:space="preserve">    55,31</t>
  </si>
  <si>
    <t>Construção de linha dupla de tubo de PVC rígido, série R de 100mm, para proteção de condutores de sistema de telefonia, assentados e cobertos com camada de concreto simples, exclusive escavação e reaterro.(desonerado)</t>
  </si>
  <si>
    <t>Construção de linha tripla de tubo de PVC rígido, série R de 100mm, para proteção de condutores de sistema de telefonia, assentados e cobertos com camada de concreto simples, exclusive escavação e reaterro.(desonerado)</t>
  </si>
  <si>
    <t xml:space="preserve">   165,95</t>
  </si>
  <si>
    <t>Construção de linha quádrupla de tubo de PVC rígido, série R de 100mm, para proteção de condutores de sistema de telefonia, assentados e cobertos com camada de concreto simples, exclusive escavação e reaterro.(desonerado)</t>
  </si>
  <si>
    <t xml:space="preserve">   221,27</t>
  </si>
  <si>
    <t>Construção de linha sextupla de tubo de PVC rígido, série R de 100mm, para proteção de condutores de sistema de telefonia, assentados e cobertos com camada de concreto simples, exclusive escavação e reaterro.(desonerado)</t>
  </si>
  <si>
    <t xml:space="preserve">   331,89</t>
  </si>
  <si>
    <t>IT 24.13 Canaletas de PVC e Acessórios</t>
  </si>
  <si>
    <t>Canaleta em PVC tipo evolutiva DLP 80x35mm, em peça de 2,00m, com tampa flexível e cotovelo 90º, fabricação Pial Legrand ou similar.  Fornecimento e instalação.(desonerado)</t>
  </si>
  <si>
    <t xml:space="preserve">   257,93</t>
  </si>
  <si>
    <t>Tomada 2P+T - 10A/250V padrão brasileiro, sistema "X" fabricação Pial Legrand ou similar.  Fornecimento e instalação.(desonerado)</t>
  </si>
  <si>
    <t xml:space="preserve">    42,37</t>
  </si>
  <si>
    <t>Tomada RJ11 2 fios, sistema "X", fabricação Pial Legrand ou similar.  Fornecimento e instalação.(desonerado)</t>
  </si>
  <si>
    <t xml:space="preserve">    92,31</t>
  </si>
  <si>
    <t>Tomada padrão brasileiro 2P+T 10A/250V, em módulo Pialplus, com placa e suporte para mecanismo de 01 posto, para canaleta em PVC tipo evolutiva DLP 80x35mm, fabricação Pial Legrand ou similar.  Fornecimento e instalação.(desonerado)</t>
  </si>
  <si>
    <t xml:space="preserve">    48,88</t>
  </si>
  <si>
    <t>Tomada RJ11, em módulo Pialplus, com placa e suporte para mecanismo de 01 posto, para canaleta evolutiva 80x35mm, sistema DLP, fabricação Pial Legrand ou similar.  Fornecimento e instalação.(desonerado)</t>
  </si>
  <si>
    <t>IT 24.14 Eletroduto de Ferro Galvanizado</t>
  </si>
  <si>
    <t>Eletroduto de ferro galvanizado, diâmetro de 19mm (3/4"), inclusive conexões e emendas, exclusive abertura de rasgo.  Fornecimento e instalação.(desonerado)</t>
  </si>
  <si>
    <t xml:space="preserve">    15,48</t>
  </si>
  <si>
    <t>Eletroduto de ferro galvanizado, diâmetro de 25mm (1"), inclusive conexões e emendas, exclusive abertura e fechamento rasgo.  Fornecimento e instalação.(desonerado)</t>
  </si>
  <si>
    <t xml:space="preserve">    30,13</t>
  </si>
  <si>
    <t>Eletroduto de ferro galvanizado, diâmetro de 40mm(1 1/2"), inclusive conexões e emendas, exclusive abertura e fechamento rasgo.  Fornecimento e instalação.(desonerado)</t>
  </si>
  <si>
    <t>Eletroduto de ferro galvanizado, diâmetro de 50mm (2"), inclusive conexões e emendas, exclusive abertura e fechamento rasgo.  Fornecimento e instalação.(desonerado)</t>
  </si>
  <si>
    <t>Eletroduto de ferro galvanizado, diâmetro de 50mm (2"), exclusive luvas, curvas, abertura e fechamento de rasgo.  Fornecimento e instalação.(desonerado)</t>
  </si>
  <si>
    <t xml:space="preserve">    59,97</t>
  </si>
  <si>
    <t>Eletroduto de ferro galvanizado, diâmetro de 65mm(2 1/2"), inclusive conexões e emendas, exclusive abertura e fechamento de rasgo.  Fornecimento e instalação.(desonerado)</t>
  </si>
  <si>
    <t>Eletroduto de ferro galvanizado, diâmetro de 75mm (3"), exclusive luvas, curvas, abertura e fechamento rasgo.  Fornecimento e instalação.(desonerado)</t>
  </si>
  <si>
    <t xml:space="preserve">    93,33</t>
  </si>
  <si>
    <t>Eletroduto de ferro galvanizado, diâmetro de 75mm (3"), inclusive conexões e emendas, exclusive abertura e fechamento rasgo.  Fornecimento e instalação.(desonerado)</t>
  </si>
  <si>
    <t xml:space="preserve">    93,32</t>
  </si>
  <si>
    <t>Eletroduto de ferro galvanizado, diâmetro de 100mm (4"), inclusive conexões e emendas, exclusive abertura e fechamento rasgo.  Fornecimento e instalação.(desonerado)</t>
  </si>
  <si>
    <t xml:space="preserve">   113,98</t>
  </si>
  <si>
    <t>Eletroduto tipo pesado, com diâmetro de 32mm(1 1/4"), inclusive conexões e emendas, exclusive abertura e fechamento de rasgo.  Fornecimento e instalação.(desonerado)</t>
  </si>
  <si>
    <t xml:space="preserve">    28,62</t>
  </si>
  <si>
    <t>IT 24.16 Conexões de Ferro Galvanizado</t>
  </si>
  <si>
    <t>Bucha redonda de ferro galvanizado, diâmetro de 50mm (2"), para o de 25mm (1").  Fornecimento e instalação.(desonerado)</t>
  </si>
  <si>
    <t xml:space="preserve">    30,93</t>
  </si>
  <si>
    <t>Curva longa de ferro galvanizado, diâmetro de 50mm (2").  Fornecimento e instalação.(desonerado)</t>
  </si>
  <si>
    <t xml:space="preserve">    33,63</t>
  </si>
  <si>
    <t>IT 24.18 Eletrocalha</t>
  </si>
  <si>
    <t>Eletrocalha perfurada, dobra "C", medindo (200x75)mm.  Fornecimento e instalação.(desonerado)</t>
  </si>
  <si>
    <t xml:space="preserve">   108,79</t>
  </si>
  <si>
    <t>Eletrocalha perfurada, dobra "C", medindo (500x75)mm.  Fornecimento e instalação.(desonerado)</t>
  </si>
  <si>
    <t xml:space="preserve">   211,24</t>
  </si>
  <si>
    <t>Eletrocalha perfurada U, medindo (100x100)mm, sem tampa.  Fornecimento.(desonerado)</t>
  </si>
  <si>
    <t>Eletrocalha perfurada U, medindo (300x150)mm, sem tampa.  Fornecimento.(desonerado)</t>
  </si>
  <si>
    <t>IT 24.20 Ponto de Luz</t>
  </si>
  <si>
    <t>Conjunto de embutir Pial Silentoque, fosforescente, com placa, 1 tecla paralela e 1 tomada universal redonda.  Fornecimento e instalação.(desonerado)</t>
  </si>
  <si>
    <t xml:space="preserve">    45,62</t>
  </si>
  <si>
    <t>Instalação de ponto de luz equivalente a 2 varas de eletroduto de PVC rígido de 1/2", 12m de fio 2,5mm2, caixas, conexões, luvas, curva e interruptor de embutir com placa fosforescente, linha Silentoque, da Pial ou similar, inclusive abertura e fechamento de rasgo em alvenaria.(desonerado)</t>
  </si>
  <si>
    <t xml:space="preserve">   203,89</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</si>
  <si>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alvenaria.(desonerado)</t>
  </si>
  <si>
    <t xml:space="preserve">   405,44</t>
  </si>
  <si>
    <t>Instalação de ponto de luz equivalente a 2 varas de eletroduto de PVC rígido de 3/4", 12m de fio 2,5mm2, caixas, conexões, luvas, curva e interruptor de embutir com placa fosforescente, linha Silentoque, da Pial ou similar, inclusive abertura e fechamento de rasgo em alvenaria.(desonerado)</t>
  </si>
  <si>
    <t xml:space="preserve">   226,93</t>
  </si>
  <si>
    <t>Instalação de ponto de luz aparente, sobre madeira, compreendendo: fita isolante, plafonier, receptáculo, parafusos e buchas de nylon, 12m de fio paralelo de 2,5mm2.(desonerado)</t>
  </si>
  <si>
    <t xml:space="preserve">   122,47</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</si>
  <si>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alvenaria.(desonerado)</t>
  </si>
  <si>
    <t xml:space="preserve">   412,73</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</si>
  <si>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alvenaria.(desonerado)</t>
  </si>
  <si>
    <t xml:space="preserve">   524,70</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</si>
  <si>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alvenaria.(desonerado)</t>
  </si>
  <si>
    <t xml:space="preserve">  1354,10</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</si>
  <si>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alvenaria.(desonerado)</t>
  </si>
  <si>
    <t xml:space="preserve">   662,85</t>
  </si>
  <si>
    <t>Instalação de um conjunto de 5 pontos de luz com eletroduto de PVC rígido de 1/2", inclusive abertura e fechamento de rasgo em alvenaria.(desonerado)</t>
  </si>
  <si>
    <t xml:space="preserve">   629,25</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</si>
  <si>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alvenaria.(desonerado)</t>
  </si>
  <si>
    <t xml:space="preserve">   634,69</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</si>
  <si>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alvenaria.(desonerado)</t>
  </si>
  <si>
    <t xml:space="preserve">   750,36</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</si>
  <si>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alvenaria.(desonerado)</t>
  </si>
  <si>
    <t xml:space="preserve">   696,96</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</si>
  <si>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alvenaria.(desonerado)</t>
  </si>
  <si>
    <t xml:space="preserve">   885,40</t>
  </si>
  <si>
    <t>Instalação de ponto de campainha de alta potência, compreendendo: 5 varas de eletroduto de 3/4", 50m de fio # 1,5mm², botão e campainha sincronizada de 8".(desonerado)</t>
  </si>
  <si>
    <t xml:space="preserve">  1134,54</t>
  </si>
  <si>
    <t>Instalação de ponto de campainha tipo cigarra, compreendendo: 3 varas de eletroduto de 3/4", 20m de fio # 1,5mm², botão e cigarra.(desonerado)</t>
  </si>
  <si>
    <t xml:space="preserve">   205,19</t>
  </si>
  <si>
    <t>IT 24.22 Ponto de Força</t>
  </si>
  <si>
    <t>Instalação de ponto de força até 2 CV, equivalente a 2 varas de eletroduto pesado de 1/2", Apollo ou similar.(desonerado)</t>
  </si>
  <si>
    <t xml:space="preserve">   438,57</t>
  </si>
  <si>
    <t>Instalação de ponto de força até 2 CV, equivalente a 2 varas de eletroduto de PVC rígido de 1/2", 20m de fio de 2,5mm2, caixas e conexões.(desonerado)</t>
  </si>
  <si>
    <t xml:space="preserve">   398,24</t>
  </si>
  <si>
    <t>Instalação de ponto de força até 4 CV, equivalente a 2 varas de eletroduto pesado de 3/4" Apollo ou similar.(desonerado)</t>
  </si>
  <si>
    <t xml:space="preserve">   790,72</t>
  </si>
  <si>
    <t>Instalação de ponto de força até 5 CV, equivalente a 2 varas de eletroduto pesado de 3/4" Apollo, 20m de fio 4mm2, caixas e conexões.(desonerado)</t>
  </si>
  <si>
    <t xml:space="preserve">   614,43</t>
  </si>
  <si>
    <t>Instalação de ponto de força até 10 CV, equivalente a 2 varas de eletroduto pesado de 1" Apollo, 20m de fio 6mm2, caixas e conexões.(desonerado)</t>
  </si>
  <si>
    <t xml:space="preserve">   650,61</t>
  </si>
  <si>
    <t>Instalação de ponto de força até 15 CV, equivalente a 2 varas de eletroduto de PVC rígido de 1 1/2".(desonerado)</t>
  </si>
  <si>
    <t xml:space="preserve">   870,57</t>
  </si>
  <si>
    <t>IT 24.24 Ponto Telefônico</t>
  </si>
  <si>
    <t>Instalação de ponto de telefone, compreendendo: 3 varas de eletroduto de 3/4", conexões, caixas e guia de arame galvanizado nº 16.(desonerado)</t>
  </si>
  <si>
    <t xml:space="preserve">   151,71</t>
  </si>
  <si>
    <t>IT 24.26 Ponto de Tomada</t>
  </si>
  <si>
    <t>Instalação de ponto de tomada com 1 vara em eletroduto de PVC, rígido 3/4", 10,5m de diâmetro 2,5mm2, inclusive abertura e fechamento de rasgo de alvenaria.(desonerado)</t>
  </si>
  <si>
    <t xml:space="preserve">   139,47</t>
  </si>
  <si>
    <t>Instalação de ponto de tomada equivalente a 2 varas de eletroduto de PVC rígido de 1/2", 19,5m de fio 2,5mm2, 1 caixa 4"X2", conexões e tomada de embutir com placa fosforescente, linha Silentoque, da Pial ou similar, inclusive abertura e fechamento de rasgo em alvenaria.(desonerado)</t>
  </si>
  <si>
    <t xml:space="preserve">   201,71</t>
  </si>
  <si>
    <t>Instalação de ponto de tomada equivalente a 2 varas de eletroduto de PVC rígido de 3/4", 19m de fio 2,5mm2, 1caixa 4"X2", conexões e tomada de embutir com placa fosforescente, linha Silentoque, da Pial ou similar, inclusive abertura e fechamento de rasgo em alvenaria.(desonerado)</t>
  </si>
  <si>
    <t xml:space="preserve">   204,82</t>
  </si>
  <si>
    <t>Instalação de um conjunto de 2 tomadas equivalentes a 3 varas de eletroduto de PVC de 3/4", 28,5m de fio 2,5mm2, 2 caixas 4"X2", conexões e tomadas de embutir com placa fosforescente, linha Silentoque, da Pial ou similar, inclusive abertura e fechamento de rasgo em alvenaria.(desonerado)</t>
  </si>
  <si>
    <t xml:space="preserve">   283,79</t>
  </si>
  <si>
    <t>Instalação de ponto de tomada equivalente a 2 varas de eletroduto pesado Apollo ou similar de 3/4", 19,5m de fio 2,5mm2, caixas, conexões e tomada de embutir com placa fosforescente, linha Silentoque, da Pial ou similar, inclusive abertura e fechamento de rasgo em alvenaria.(desonerado)</t>
  </si>
  <si>
    <t xml:space="preserve">   432,12</t>
  </si>
  <si>
    <t>Fornecimento e instalação de tomada fosforescente Universal, linha Silentoque, da Pial ou similar, externa, com placa.(desonerado)</t>
  </si>
  <si>
    <t>Instalação de tomada de embutir, referência 54322, 3P-20A, linha Silentoque, da Pial ou similar, com placa, inclusive fornecimento.(desonerado)</t>
  </si>
  <si>
    <t xml:space="preserve">    19,80</t>
  </si>
  <si>
    <t>Instalação para ponto de rede de computador equivalente a 2 varas de eletroduto de PVC rígido de 3/4", 6,5m de cabo para rede (KMP, 4 pares, 8 vias, categoria 5), conector RJ 45, inclusive abertura e fechamento de rasgo de alvenaria.(desonerado)</t>
  </si>
  <si>
    <t xml:space="preserve">   183,50</t>
  </si>
  <si>
    <t>Instalação de ponto de tomada de sobrepor, compreendendo: 12m de fio paralelo de 2,5mm2, bucha de nylon, parafusos e tomada de sobrepor.(desonerado)</t>
  </si>
  <si>
    <t xml:space="preserve">   120,28</t>
  </si>
  <si>
    <t>Fornecimento e instalação de tomada de piso simples 4"x2", 2 pinos mais terra (2p+t), universal, com corpo em alumínio fundido e tampa em latão polido (tipo unha), 25A/600V.(desonerado)</t>
  </si>
  <si>
    <t>Instalação de um conjunto de 3 tomadas equivalentes a 4 varas de eletroduto de PVC de 3/4", 25m de fio 2,5mm2, caixas, conexões e tomadas de embutir com placa fosforescente, linha Silentoque, da Pial ou similar, inclusive abertura e fechamento de rasgo em alvenaria.(desonerado)</t>
  </si>
  <si>
    <t xml:space="preserve">   380,99</t>
  </si>
  <si>
    <t>Instalação de um conjunto de 4 tomadas equivalentes a 5 varas de eletroduto de PVC de 3/4", 30m de fio 2,5mm2, caixas, conexões e tomadas de embutir com placa fosforescente, linha Silentoque, da Pial ou similar, inclusive abertura e fechamento de rasgo em alvenaria.(desonerado)</t>
  </si>
  <si>
    <t xml:space="preserve">   451,09</t>
  </si>
  <si>
    <t>Instalação de tomada trifásica para pino tipo faca de 20A/220V com 2 disjuntores de 30A montados em caixa de chapa de ferro estampada de (15x15)cm, inclusive abertura e fechamento do rasgo em alvenaria.(desonerado)</t>
  </si>
  <si>
    <t xml:space="preserve">   287,05</t>
  </si>
  <si>
    <t>Instalação de tomada tripolar Universal de embutir com placa 4"x2" em material termoplástico, 15A/250V, inclusive fornecimento, abertura e fechamento do rasgo em alvenaria.  Fornecimento.(desonerado)</t>
  </si>
  <si>
    <t xml:space="preserve">    36,40</t>
  </si>
  <si>
    <t>Plug, 3P20A-125/250V, referência 54341, linha Seis, Pial ou similar, preto.  Fornecimento e instalação.(desonerado)</t>
  </si>
  <si>
    <t xml:space="preserve">    15,83</t>
  </si>
  <si>
    <t>IT 24.28 Interruptores</t>
  </si>
  <si>
    <t>Instalação de interruptor de embutir com 1 seção, linha Silentoque, da Pial ou similar, com placa em material termoplástico  de 4"x2", inclusive fornecimento.(desonerado)</t>
  </si>
  <si>
    <t xml:space="preserve">    19,59</t>
  </si>
  <si>
    <t>Instalação de interruptor de embutir fosforescente, linha Silentoque, da Pial ou similar, com placa, 2 teclas paralelas, inclusive fornecimento.(desonerado)</t>
  </si>
  <si>
    <t>Instalação de interruptor de embutir fosforescente, linha Silentoque, da Pial ou similar, com placa, three way, inclusive fornecimento.(desonerado)</t>
  </si>
  <si>
    <t xml:space="preserve">    46,94</t>
  </si>
  <si>
    <t>Instalação de interruptor simples, referência 1100, 10A-250V, linha Silentoque, da Pial ou similar, com placa, inclusive fornecimento.(desonerado)</t>
  </si>
  <si>
    <t xml:space="preserve">    10,47</t>
  </si>
  <si>
    <t>Instalação de interruptor de sobrepor, compreendendo: 12m de fio paralelo de 2,5mm2, fita isolante, bucha de nylon, parafusos e interruptor de sobrepor.(desonerado)</t>
  </si>
  <si>
    <t xml:space="preserve">   134,16</t>
  </si>
  <si>
    <t>Instalação de 2 interruptores verticais em caixa estampada de 4"x4" com placa contendo 2 módulos verticais, inclusive fornecimento.(desonerado)</t>
  </si>
  <si>
    <t xml:space="preserve">   132,40</t>
  </si>
  <si>
    <t>Instalação de placa cega instalada em caixa de 4"x2", inclusive fornecimento.(desonerado)</t>
  </si>
  <si>
    <t xml:space="preserve">    14,96</t>
  </si>
  <si>
    <t>IT 24.32 Cabos com Isolamento Termoplástico, para Instalação Interna de Luz e Força - Tensão Nominal 450/750 Volts</t>
  </si>
  <si>
    <t>Cabo de cobre rígido, com isolamento termoplástico, compreendendo: preparo, corte e enfiação em eletrodutos em bitola de 1,5mm2 com tensão nominal de 450/750V.  Fornecimento e instalação.(desonerado)</t>
  </si>
  <si>
    <t>Cabo de cobre rígido, com isolamento termoplástico, compreendendo: preparo, corte e enfiação em eletrodutos em bitola de 2,5mm2 com tensão nominal de 450/750V.  Fornecimento e instalação.(desonerado)</t>
  </si>
  <si>
    <t>Cabo de cobre rígido, 750V, com isolamento termoplástico, compreendendo: preparo, corte e enfiação em eletrodutos em bitola de 4mm2.  Fornecimento e instalação.(desonerado)</t>
  </si>
  <si>
    <t xml:space="preserve">     5,54</t>
  </si>
  <si>
    <t>Cabo de cobre rígido, com isolamento termoplástico, compreendendo: preparo, corte e  enfiação em eletrodutos em bitola de 6mm2.  Fornecimento e instalação.(desonerado)</t>
  </si>
  <si>
    <t xml:space="preserve">     8,00</t>
  </si>
  <si>
    <t>Cabo de cobre rígido, com isolamento termoplástico, compreendendo: preparo, corte e enfiação em eletrodutos em bitola de 10mm2 com tensão nominal de 450/750V.  Fornecimento e instalação.(desonerado)</t>
  </si>
  <si>
    <t>Cabo de cobre rígido, com isolamento termoplástico, compreendendo: preparo, corte e enfiação em eletrodutos em bitola de 16mm2 com tensão nominal de 450/750V.  Fornecimento e instalação.(desonerado)</t>
  </si>
  <si>
    <t>Cabo de cobre rígido, com isolamento termoplástico, compreendendo: preparo, corte e enfiação em eletrodutos, na bitola de 25mm2.  Fornecimento e instalação.(desonerado)</t>
  </si>
  <si>
    <t xml:space="preserve">    31,13</t>
  </si>
  <si>
    <t>Cabo de cobre rígido, com isolamento termoplástico, compreendendo: preparo, corte e enfiação em eletrodutos em  bitola de 50mm2 com tensão nominal de 450/750V.  Fornecimento e instalação.(desonerado)</t>
  </si>
  <si>
    <t xml:space="preserve">    55,85</t>
  </si>
  <si>
    <t>Cabo de cobre rígido, com isolamento termoplástico, compreendendo: preparo, corte e enfiação em eletrodutos, na  bitola de 70mm2.  Fornecimento e instalação.(desonerado)</t>
  </si>
  <si>
    <t xml:space="preserve">    77,16</t>
  </si>
  <si>
    <t>Cabo de cobre flexível, 750V, seção de 3x1mm2, com condutores de cobre nu, coberto com camada isolante de PVC.  Fornecimento e instalação.(desonerado)</t>
  </si>
  <si>
    <t>IT 24.34 Cabos com Isolamento Termoplástico, para Instalação Interna/ Externa de Luz e Força - Tensão Nominal 600/1000 Volts</t>
  </si>
  <si>
    <t>Cabo de cobre rígido, com isolamento termoplástico, antichama, compreendendo: preparo, corte e enfiação em eletrodutos, 600/1000V, na bitola de 1,5mm2.  Fornecimento e instalação.(desonerado)</t>
  </si>
  <si>
    <t>Cabo de cobre rígido, com isolamento termoplástico, antichama, compreendendo: preparo, corte e enfiação em eletrodutos, 600/1000V, na bitola de 2,5mm2.  Fornecimento e instalação.(desonerado)</t>
  </si>
  <si>
    <t xml:space="preserve">     5,23</t>
  </si>
  <si>
    <t>Cabo de cobre rígido, com isolamento termoplástico, antichama, compreendendo: preparo, corte e enfiação em eletrodutos, 600/1000V,  na bitola de 10mm2.  Fornecimento e instalação.(desonerado)</t>
  </si>
  <si>
    <t>Cabo de cobre rígido, com isolamento termoplástico, antichama, compreendendo: preparo, corte e enfiação em eletrodutos, 600/1000V, na bitola de 16mm2.  Fornecimento e instalação.(desonerado)</t>
  </si>
  <si>
    <t xml:space="preserve">    18,30</t>
  </si>
  <si>
    <t>Cabo de cobre rígido, com isolamento termoplástico, antichama, compreendendo: preparo, corte e enfiação em eletrodutos, 1Kv, na bitola de 35mm2.  Fornecimento e instalação.(desonerado)</t>
  </si>
  <si>
    <t xml:space="preserve">    32,02</t>
  </si>
  <si>
    <t>Cabo de cobre rígido, com isolamento termoplástico, antichama, compreendendo: preparo, corte e enfiação em eletrodutos, 600/1000V, na bitola de 50mm2.  Fornecimento e instalação.(desonerado)</t>
  </si>
  <si>
    <t xml:space="preserve">    53,84</t>
  </si>
  <si>
    <t>Cabo de cobre rígido, com isolamento termoplástico, compreendendo: preparo, corte e enfiação em eletrodutos em bitola de 95mm2.  Fornecimento e instalação.(desonerado)</t>
  </si>
  <si>
    <t>Cabo de cobre rígido, com isolamento termoplástico, compreendendo: preparo, corte e enfiação em eletrodutos em bitola de 120mm2.  Fornecimento e instalação.(desonerado)</t>
  </si>
  <si>
    <t xml:space="preserve">   140,58</t>
  </si>
  <si>
    <t>Cabo de cobre rígido, com isolamento termoplástico, compreendendo: preparo, corte e enfiação em eletrodutos em bitola de 150mm2.  Fornecimento e instalação.(desonerado)</t>
  </si>
  <si>
    <t xml:space="preserve">   173,73</t>
  </si>
  <si>
    <t>Cabo de cobre rígido, com isolamento termoplástico, compreendendo: preparo, corte e enfiação em eletrodutos em bitola de 185mm2.  Fornecimento e instalação.(desonerado)</t>
  </si>
  <si>
    <t xml:space="preserve">   199,02</t>
  </si>
  <si>
    <t>Cabo de cobre rígido, com isolamento termoplástico, compreendendo: preparo, corte e enfiação em eletrodutos em bitola de 240mm2.  Fornecimento e instalação.(desonerado)</t>
  </si>
  <si>
    <t xml:space="preserve">   239,04</t>
  </si>
  <si>
    <t>Cabo de cobre rígido, com isolamento termoplástico, compreendendo: preparo, corte e enfiação em eletrodutos em bitola de 300mm2.  Fornecimento e instalação.(desonerado)</t>
  </si>
  <si>
    <t xml:space="preserve">   243,21</t>
  </si>
  <si>
    <t>Cabo de cobre rígido, seção de 3x25mm2, 0,6/1Kv, antichama, compreendendo preparo, corte e enfiação em eletrodutos, Sintenax ou similar.  Fornecimento e instalação.(desonerado)</t>
  </si>
  <si>
    <t xml:space="preserve">    60,82</t>
  </si>
  <si>
    <t>Cabo de cobre rígido, seção de 35mm2, 0,6/1Kv, isolado XLPE.  Fornecimento.(desonerado)</t>
  </si>
  <si>
    <t>Cabo de cobre rígido, 1Kv, com isolamento termoplástico, compreendendo: preparo, corte e enfiação em eletrodutos em bitola de 4mm2.  Fornecimento e instalação.(desonerado)</t>
  </si>
  <si>
    <t xml:space="preserve">     7,02</t>
  </si>
  <si>
    <t>Cabo de cobre rígido, 1Kv, PVC/70°C, 4mm2.  Fornecimento e instalação.(desonerado)</t>
  </si>
  <si>
    <t xml:space="preserve">     7,93</t>
  </si>
  <si>
    <t>Cabo de cobre rígido, 1Kv, PVC/70°C, 6mm2.  Fornecimento e instalação.(desonerado)</t>
  </si>
  <si>
    <t>Cabo de cobre rígido, isolado, antichama, unipolar, 10mm2, 1000V, referência Sintenax, Pirelli ou similar. Fornecimento e instalação.(desonerado)</t>
  </si>
  <si>
    <t xml:space="preserve">    13,09</t>
  </si>
  <si>
    <t>Cabo de cobre rígido, isolado, antichama, unipolar, 16mm2, 1000V, referência Sintenax, Pirelli ou similar. Fornecimento e instalação.(desonerado)</t>
  </si>
  <si>
    <t>Cabo de cobre rígido, 1Kv, PVC/70°C, 25mm2.  Fornecimento e instalação.(desonerado)</t>
  </si>
  <si>
    <t xml:space="preserve">    34,38</t>
  </si>
  <si>
    <t>Cabo de cobre rígido, isolado, antichama, unipolar, 50mm2, 1000V, referência Sintenax, Pirelli ou similar. Fornecimento e instalação.(desonerado)</t>
  </si>
  <si>
    <t xml:space="preserve">    53,52</t>
  </si>
  <si>
    <t>Cabo de cobre rígido, isolado, antichama, unipolar, 70mm2, 1000V, referência Sintenax, Pirelli ou similar. Fornecimento e instalação.(desonerado)</t>
  </si>
  <si>
    <t>Cabo de cobre rígido, isolado, antichama, unipolar, 95mm2, 1000V, referência Sintenax, Pirelli ou similar. Fornecimento e instalação.(desonerado)</t>
  </si>
  <si>
    <t>Cabo de cobre rígido, isolado, antichama, unipolar, 120mm2, 1000V, referência Sintenax, Pirelli ou similar. Fornecimento e instalação.(desonerado)</t>
  </si>
  <si>
    <t>Cabo de cobre rígido com isolamento Sintenax, classe 0,6/1Kv, seção de 150mm2.  Fornecimento e instalação.(desonerado)</t>
  </si>
  <si>
    <t>Cabo de cobre rígido com isolamento Sintenax, classe 0,6/1Kv, seção de 240mm2.  Fornecimento e instalação.(desonerado)</t>
  </si>
  <si>
    <t xml:space="preserve">   207,29</t>
  </si>
  <si>
    <t>IT 24.36 Cabos com Isolamento Termoplástico, para Instalação Interna de Luz e Força - Tensão Nominal 870/1500 Volts</t>
  </si>
  <si>
    <t>Cabo de cobre isolado EPR, unipolar, 50mm2, 8,7/15Kv, referência Epotrenax FX-3, Pirelli ou similar. Fornecimento e instalação.(desonerado)</t>
  </si>
  <si>
    <t xml:space="preserve">    50,89</t>
  </si>
  <si>
    <t>IT 24.38 Cabos e Fios Telefônicos</t>
  </si>
  <si>
    <t>Cabo telefônico de cobre recozido estanhado, tipo CI, uso interno, 0,40mm2, 10 pares, para instalações internas primárias.  Fornecimento e instalação.(desonerado)</t>
  </si>
  <si>
    <t xml:space="preserve">     9,07</t>
  </si>
  <si>
    <t>Cabo telefônico de cobre recozido estanhado, tipo CI, uso interno, 0,40mm2, 20 pares, para instalações internas primárias.  Fornecimento e instalação.(desonerado)</t>
  </si>
  <si>
    <t xml:space="preserve">    10,06</t>
  </si>
  <si>
    <t>Cabo telefônico de cobre estanhado, tipo CCI, sem blindagem, 0,50mm2, 2 pares, para instalações internas secundárias.  Fornecimento e instalação.(desonerado)</t>
  </si>
  <si>
    <t>Cabo telefônico de cobre estanhado, tipo CCI, sem blindagem, 0,50mm2, 4 pares, para instalações internas secundárias.  Fornecimento e instalação.(desonerado)</t>
  </si>
  <si>
    <t xml:space="preserve">     3,50</t>
  </si>
  <si>
    <t>Cabo telefônico de cobre estanhado, tipo CCI, sem blindagem, 0,50mm2, 6 pares, para instalações internas secundárias.  Fornecimento e instalação.(desonerado)</t>
  </si>
  <si>
    <t xml:space="preserve">     5,80</t>
  </si>
  <si>
    <t>Fio telefônico tipo FE, bitola de 1mm2, para instalações áreas.  Fornecimento e instalação.(desonerado)</t>
  </si>
  <si>
    <t>IT 24.40 Cabos de Cobre Nu</t>
  </si>
  <si>
    <t>Cabo de cobre nu, seção de 6mm2.  Fornecimento e instalação (1kg = 18,87 metros).(desonerado)</t>
  </si>
  <si>
    <t xml:space="preserve">    59,77</t>
  </si>
  <si>
    <t>Cabo de cobre nu, seção de 16mm2.  Fornecimento e instalação (1kg = 7,04 metros).(desonerado)</t>
  </si>
  <si>
    <t xml:space="preserve">    82,94</t>
  </si>
  <si>
    <t>Cabo de cobre nu, seção de 25mm2.  Fornecimento e instalação (1kg = 4,51 metros).(desonerado)</t>
  </si>
  <si>
    <t xml:space="preserve">    96,78</t>
  </si>
  <si>
    <t>Cabo de cobre nu, seção de 35mm2.  Fornecimento e instalação (1kg = 3,16 metros).(desonerado)</t>
  </si>
  <si>
    <t xml:space="preserve">    94,77</t>
  </si>
  <si>
    <t>Cabo de cobre nu, seção de 50mm2.  Fornecimento e instalação (1kg = 2,27 metros).(desonerado)</t>
  </si>
  <si>
    <t xml:space="preserve">    81,38</t>
  </si>
  <si>
    <t>IT 24.42 Fios com Isolamento Termoplástico, para Instalação Interna de Luz e Força - Tensão Nominal 450/750 Volts</t>
  </si>
  <si>
    <t>Fio de cobre rígido, com isolamento termoplástico, antichama, compreendendo: preparo, corte e enfiação em eletrodutos, na bitola de 1mm2.  Fornecimento e instalação.(desonerado)</t>
  </si>
  <si>
    <t xml:space="preserve">     2,36</t>
  </si>
  <si>
    <t>Fio de cobre rígido, com isolamento termoplástico, antichama, compreendendo: preparo, corte e enfiação em eletrodutos, na bitola de 1,5mm2.  Fornecimento e instalação.(desonerado)</t>
  </si>
  <si>
    <t xml:space="preserve">     3,03</t>
  </si>
  <si>
    <t>Fio de cobre rígido, com isolamento termoplástico, antichama, compreendendo: preparo, corte e enfiação em eletrodutos, na bitola de 2,5mm2.  Fornecimento e instalação.(desonerado)</t>
  </si>
  <si>
    <t>Fio de cobre rígido, com isolamento termoplástico, antichama, compreendendo: preparo, corte e enfiação em eletrodutos, na bitola de 4mm2.  Fornecimento e instalação.(desonerado)</t>
  </si>
  <si>
    <t>Fio de cobre rígido, com isolamento termoplástico, antichama, compreendendo: preparo, corte e enfiação em eletrodutos, na bitola de 6mm2.  Fornecimento e instalação.(desonerado)</t>
  </si>
  <si>
    <t>Fio de cobre rígido, com isolamento termoplástico, antichama, compreendendo: preparo, corte e enfiação em eletrodutos, na bitola de 10mm2.  Fornecimento e instalação.(desonerado)</t>
  </si>
  <si>
    <t xml:space="preserve">    12,35</t>
  </si>
  <si>
    <t>Fio de cobre flexível, paralelo, com isolamento termoplástico, 300V, na bitola de (2x1,5)mm2.  Fornecimento e instalação.(desonerado)</t>
  </si>
  <si>
    <t xml:space="preserve">     5,92</t>
  </si>
  <si>
    <t>Fio paralelo, com isolamento termoplástico, na bitola de (2x2,5)mm2.  Fornecimento e instalação.(desonerado)</t>
  </si>
  <si>
    <t xml:space="preserve">     6,45</t>
  </si>
  <si>
    <t>Fio de cobre flexível, paralelo, com isolamento termoplástico, 300V, na bitola de (2x4)mm2.  Fornecimento e instalação.(desonerado)</t>
  </si>
  <si>
    <t>IT 24.44 Fios de Cobre Nu</t>
  </si>
  <si>
    <t>Fio de cobre nu, na bitola de 1mm2.  Fornecimento e instalação.(desonerado)</t>
  </si>
  <si>
    <t xml:space="preserve">     1,57</t>
  </si>
  <si>
    <t>Fio de cobre nu, na bitola de 1,5mm2.  Fornecimento e instalação.(desonerado)</t>
  </si>
  <si>
    <t>Fio de cobre nu, na bitola de 2,5mm2.  Fornecimento e instalação.(desonerado)</t>
  </si>
  <si>
    <t>Fio de cobre nu, na bitola de 4mm2.  Fornecimento e instalação.(desonerado)</t>
  </si>
  <si>
    <t>Fio de cobre nu, na bitola de 6mm2.  Fornecimento e instalação.(desonerado)</t>
  </si>
  <si>
    <t xml:space="preserve">     7,65</t>
  </si>
  <si>
    <t>Fio de cobre nu, na bitola de 10mm2.  Fornecimento e instalação.(desonerado)</t>
  </si>
  <si>
    <t xml:space="preserve">    15,55</t>
  </si>
  <si>
    <t>Fio de cobre nu, na bitola de 16mm2.  Fornecimento e instalação.(desonerado)</t>
  </si>
  <si>
    <t xml:space="preserve">    23,51</t>
  </si>
  <si>
    <t>IT 24.46 Caixas de Passagem</t>
  </si>
  <si>
    <t>Caixa estampada de 2"x4", inclusive buchas e arruelas.  Fornecimento e instalação.(desonerado)</t>
  </si>
  <si>
    <t xml:space="preserve">    13,74</t>
  </si>
  <si>
    <t>Caixa estampada de 3"x3", inclusive buchas e arruelas.  Fornecimento e instalação.(desonerado)</t>
  </si>
  <si>
    <t>Caixa estampada de 4"x4", inclusive buchas e arruelas.  Fornecimento e instalação.(desonerado)</t>
  </si>
  <si>
    <t>Caixa de passagem em aço estampado, de 4"x2", exclusive abertura e fechamento do rasgo.  Fornecimento e instalação.(desonerado)</t>
  </si>
  <si>
    <t xml:space="preserve">     8,70</t>
  </si>
  <si>
    <t>Caixa de passagem em aço estampado, de 4"x4", exclusive abertura e fechamento do rasgo.  Fornecimento e instalação.(desonerado)</t>
  </si>
  <si>
    <t xml:space="preserve">    13,86</t>
  </si>
  <si>
    <t>Caixa de passagem em chapa com tampa aparafusada de (20x20x10)cm.  Fornecimento e instalação.(desonerado)</t>
  </si>
  <si>
    <t xml:space="preserve">   100,86</t>
  </si>
  <si>
    <t>Caixa de passagem para telefone, conforme especificação da Telebrás, nas dimensões (20x20x12)cm.  Fornecimento e instalação.(desonerado)</t>
  </si>
  <si>
    <t xml:space="preserve">   106,17</t>
  </si>
  <si>
    <t>Caixa de passagem para telefone, conforme especificação da Telebrás, nas dimensões (40x40x12)cm.  Fornecimento e instalação.(desonerado)</t>
  </si>
  <si>
    <t xml:space="preserve">   278,52</t>
  </si>
  <si>
    <t>Caixa de passagem para telefone, conforme especificação da Telebrás, nas dimensões (60x60x12)cm.  Fornecimento e instalação.(desonerado)</t>
  </si>
  <si>
    <t xml:space="preserve">   267,69</t>
  </si>
  <si>
    <t>Caixa de passagem para telefone, conforme especificação da Telebrás, nas dimensões (80x80x12)cm.  Fornecimento e instalação.(desonerado)</t>
  </si>
  <si>
    <t xml:space="preserve">   770,67</t>
  </si>
  <si>
    <t>Caixa de passagem para telefone, conforme especificação da Telebrás, nas dimensões (120x120x12)cm.  Fornecimento e instalação.(desonerado)</t>
  </si>
  <si>
    <t xml:space="preserve">  1083,57</t>
  </si>
  <si>
    <t>Caixa de passagem para telefone, conforme especificação da Telebrás, nas dimensões (150x150x12)cm.  Fornecimento e instalação.(desonerado)</t>
  </si>
  <si>
    <t xml:space="preserve">  1491,32</t>
  </si>
  <si>
    <t>Caixa de passagem em alvenaria, dimensões de (60x60x60)cm, com tampão de ferro.  Construção.(desonerado)</t>
  </si>
  <si>
    <t xml:space="preserve">   481,79</t>
  </si>
  <si>
    <t>Caixa de passagem em alvenaria, dimensões de (80x80x80)cm, com tampão de ferro. Construção.(desonerado)</t>
  </si>
  <si>
    <t xml:space="preserve">   547,72</t>
  </si>
  <si>
    <t>Reparo em caixa de passagem de energia elétrica de alvenaria de (60x60)cm, com troca de tampa de concreto, com espessuras de 6cm.(desonerado)</t>
  </si>
  <si>
    <t xml:space="preserve">   143,90</t>
  </si>
  <si>
    <t>Caixa de ligação de alumínio silício, tipo Condulete ou similar, no formato B com diâmetro de 1", fornecimento e instalação.(desonerado)</t>
  </si>
  <si>
    <t xml:space="preserve">    18,09</t>
  </si>
  <si>
    <t>Caixa de ligação de alumínio silício, tipo Condulete ou similar, no formato C com diâmetro de 1", fornecimento e instalação.(desonerado)</t>
  </si>
  <si>
    <t xml:space="preserve">    23,66</t>
  </si>
  <si>
    <t>Caixa de ligação de alumínio silício, tipo Condulete ou similar, no formato E com diâmetro de 1",fornecimento e instalação.(desonerado)</t>
  </si>
  <si>
    <t>Caixa de ligação de alumínio silício, tipo Condulete ou similar, no formato LB com diâmetro de 1", fornecimento e instalação.(desonerado)</t>
  </si>
  <si>
    <t xml:space="preserve">    20,99</t>
  </si>
  <si>
    <t>Caixa de ligação de alumínio silício, tipo Condulete ou similar, no formato LL com diâmetro de 1", fornecimento e instalação.(desonerado)</t>
  </si>
  <si>
    <t xml:space="preserve">    20,97</t>
  </si>
  <si>
    <t>Caixa de ligação de alumínio silício, tipo Condulete ou similar, no formato T com diâmetro de 1", fornecimento e instalação.(desonerado)</t>
  </si>
  <si>
    <t xml:space="preserve">    23,81</t>
  </si>
  <si>
    <t>Caixa de ligação de alumínio silício, tipo Condulets ou similar, no formato X com diâmetro de 1",fornecimento e instalação.(desonerado)</t>
  </si>
  <si>
    <t xml:space="preserve">    30,22</t>
  </si>
  <si>
    <t>IT 24.48 Centros e Quadros de Distribuição</t>
  </si>
  <si>
    <t>Quadro de distribuição de energia para disjuntores termo-magnéticos unipolares, de embutir, com porta e barramento neutro, para instalação de até 3 disjuntores, sem dispositivo para chave geral.  Fornecimento e instalação.(desonerado)</t>
  </si>
  <si>
    <t xml:space="preserve">    97,36</t>
  </si>
  <si>
    <t>Centro de distribuição da Dutoplast ou similar, modelo externo, com previsão para instalação de 6 disjuntores.  Fornecimento e instalação.(desonerado)</t>
  </si>
  <si>
    <t xml:space="preserve">   109,99</t>
  </si>
  <si>
    <t>Quadro de distribuição de energia para disjuntores termo-magnéticos unipolares, de embutir, com porta, para instalação de até 6 disjuntores, sem dispositivo para chave geral.  Fornecimento e instalação.(desonerado)</t>
  </si>
  <si>
    <t xml:space="preserve">   110,62</t>
  </si>
  <si>
    <t>Quadro de distribuição de energia, para disjuntores termo-magnéticos unipolares, de embutir, com porta e barramento neutro, para instalação de até 12 disjuntores, sem dispositivo para chave geral.  Fornecimento e instalação.(desonerado)</t>
  </si>
  <si>
    <t xml:space="preserve">   191,77</t>
  </si>
  <si>
    <t>Quadro de distribuição de energia, trifásico, para 12 circuitos.  Fornecimento e instalação.(desonerado)</t>
  </si>
  <si>
    <t xml:space="preserve">   593,49</t>
  </si>
  <si>
    <t>Quadro de distribuição de energia, para disjuntores termo-magnéticos unipolares, de embutir, com porta e barramento neutro e trifásicos, para instalação de até 18 disjuntores, com dispositivo para chave geral.  Fornecimento e instalação.(desonerado)</t>
  </si>
  <si>
    <t xml:space="preserve">   205,00</t>
  </si>
  <si>
    <t>Quadro de distribuição de energia para disjuntores termo-magnéticos unipolares, de embutir, com porta e barramento neutro e trifásico, para instalação de até 24 disjuntores, com dispositivo para chave geral.  Fornecimento e instalação.(desonerado)</t>
  </si>
  <si>
    <t xml:space="preserve">   256,72</t>
  </si>
  <si>
    <t>Quadro de distribuição de energia para disjuntores termo-magnéticos unipolares, de embutir, com porta e barramento neutro e trifásico, para instalação de até 32 disjuntores, com dispositivo para chave geral.  Fornecimento e instalação.(desonerado)</t>
  </si>
  <si>
    <t xml:space="preserve">   332,73</t>
  </si>
  <si>
    <t>Quadro de distribuição de energia para disjuntores termo-magnéticos unipolares, de embutir, com porta e barramento neutro e trifásico, para instalação de até 40 disjuntores, com dispositivo para chave geral.  Fornecimento e instalação.(desonerado)</t>
  </si>
  <si>
    <t xml:space="preserve">   407,93</t>
  </si>
  <si>
    <t>Quadro de distribuição de energia para disjuntores termo-magnéticos unipolares, de embutir, com porta e barramento neutro e trifásico, para instalação de até 50 disjuntores, com dispositivo para chave geral.  Fornecimento e instalação.(desonerado)</t>
  </si>
  <si>
    <t xml:space="preserve">  2486,76</t>
  </si>
  <si>
    <t>Base de armário Ardsal 10/14.  Fornecimento.(desonerado)</t>
  </si>
  <si>
    <t>Quadro monobloco em chapa de aço com 1,5mm de espessura, medindo (1200x600x300)mm, referência EE-362 ou similar.  Fornecimento e instalação.(desonerado)</t>
  </si>
  <si>
    <t xml:space="preserve">  1643,68</t>
  </si>
  <si>
    <t>Quadro de partida e comando para grupo gerador fixo existente com potência de 145Kva.  Fornecimento e instalação(desonerado)</t>
  </si>
  <si>
    <t xml:space="preserve"> 15206,26</t>
  </si>
  <si>
    <t>IT 24.50 Disjuntores</t>
  </si>
  <si>
    <t>Disjuntor, unipolar, do tipo Quicklag de 10A a 30A.  Fornecimento e instalação.(desonerado)</t>
  </si>
  <si>
    <t>Disjuntor, unipolar, do tipo Quicklag de 35A.  Fornecimento e instalação.(desonerado)</t>
  </si>
  <si>
    <t xml:space="preserve">    39,87</t>
  </si>
  <si>
    <t>Disjuntor termomagnético em caixa moldada, unipolar de 70A.  Fornecimento e instalação.(desonerado)</t>
  </si>
  <si>
    <t xml:space="preserve">   100,43</t>
  </si>
  <si>
    <t>Disjuntor, tripolar, tipo C, de 10A a 50A, Eletromar ou similar.  Fornecimento e instalação.(desonerado)</t>
  </si>
  <si>
    <t xml:space="preserve">   140,30</t>
  </si>
  <si>
    <t>Disjuntor, tripolar de 40A.  Fornecimento e instalação.(desonerado)</t>
  </si>
  <si>
    <t xml:space="preserve">    96,96</t>
  </si>
  <si>
    <t>Disjuntor, tripolar de 50A.  Fornecimento e instalação.(desonerado)</t>
  </si>
  <si>
    <t xml:space="preserve">   100,42</t>
  </si>
  <si>
    <t>Disjuntor, tripolar, tipo C, de 60A a 100A, Eletromar ou similar.  Fornecimento e instalação.(desonerado)</t>
  </si>
  <si>
    <t>Disjuntor, tripolar de 125A.  Fornecimento e instalação.(desonerado)</t>
  </si>
  <si>
    <t xml:space="preserve">   742,10</t>
  </si>
  <si>
    <t>Disjuntor, tripolar, tipo DA, 250A a 400A, Eletromar ou similar.  Fornecimento e instalação.(desonerado)</t>
  </si>
  <si>
    <t xml:space="preserve">  2431,85</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</si>
  <si>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instalação.(desonerado)</t>
  </si>
  <si>
    <t xml:space="preserve"> 54015,46</t>
  </si>
  <si>
    <t>Disjuntor termomagnético, tripolar de 200A, 25KA, referência XE225NC, Terasaki ou similar.  Fornecimento e instalação.(desonerado)</t>
  </si>
  <si>
    <t xml:space="preserve">   631,16</t>
  </si>
  <si>
    <t>Disjuntor termomagnético, tripolar de 100A, 35/50KA, referência XS100NS, Terasaki ou similar.  Fornecimento e instalação.(desonerado)</t>
  </si>
  <si>
    <t xml:space="preserve">   582,80</t>
  </si>
  <si>
    <t>Disjuntor termomagnético, tripolar de 125A, 35/50KA, referência XS225NS, Terasaki ou similar.  Fornecimento e instalação.(desonerado)</t>
  </si>
  <si>
    <t>Disjuntor termomagnético, tripolar de 225A, 35/50KA, referência XS225NS, Terasaki ou similar.  Fornecimento e instalação.(desonerado)</t>
  </si>
  <si>
    <t xml:space="preserve">  1038,86</t>
  </si>
  <si>
    <t>Disjuntor termomagnético, tripolar de 400A, 35KA, referência XE600NS, Terasaki ou similar.  Fornecimento e instalação.(desonerado)</t>
  </si>
  <si>
    <t xml:space="preserve">  3847,78</t>
  </si>
  <si>
    <t>Disjuntor de volume reduzido de óleo tripolar, classe 15Kv, corrente nominal de 800A/500MVA, com os acessórios: carregador de mola motorizado, relés de abertura e fechamento, bloqueio mecânico Kirk.  Fornecimento e instalação.(desonerado)</t>
  </si>
  <si>
    <t xml:space="preserve"> 64799,58</t>
  </si>
  <si>
    <t>IT 24.52 Chaves</t>
  </si>
  <si>
    <t>Chave blindada, tripolar de 250V de 100A, Continental ou similar.  Fornecimento e instalação.(desonerado)</t>
  </si>
  <si>
    <t xml:space="preserve">  1039,06</t>
  </si>
  <si>
    <t>Chave blindada, tripolar de 250V de 200A, Continental ou similar.  Fornecimento e instalação.(desonerado)</t>
  </si>
  <si>
    <t xml:space="preserve">   400,74</t>
  </si>
  <si>
    <t>Chave blindada, tripolar de 250V de 400A, Continental ou similar.  Fornecimento e instalação.(desonerado)</t>
  </si>
  <si>
    <t xml:space="preserve">  1095,74</t>
  </si>
  <si>
    <t>Chave comutadora de 250A modelo 3Kw 1- 314, Siemens ou similar.  Fornecimento e instalação.(desonerado)</t>
  </si>
  <si>
    <t xml:space="preserve">  4087,69</t>
  </si>
  <si>
    <t>Chave comutadora de 630A modelo 3Kw 1- 627, Siemens ou similar.  Fornecimento e instalação.(desonerado)</t>
  </si>
  <si>
    <t xml:space="preserve">  7484,62</t>
  </si>
  <si>
    <t>Chave comutadora com botão XB2 BD21 ou similar.  Fornecimento e instalação.(desonerado)</t>
  </si>
  <si>
    <t xml:space="preserve">   178,70</t>
  </si>
  <si>
    <t>Chave Pacco interruptora referência P63 1/3hs CN 63A.  Fornecimento e instalação.(desonerado)</t>
  </si>
  <si>
    <t xml:space="preserve">   551,20</t>
  </si>
  <si>
    <t>Chave Pacco interruptora referência P100 1/3hs CN 100A.  Fornecimento e instalação.(desonerado)</t>
  </si>
  <si>
    <t xml:space="preserve">   840,49</t>
  </si>
  <si>
    <t>Chave faca, base ardósia, 250V, com porta fusíveis, tripolar de 30A .  Fornecimento e instalação.(desonerado)</t>
  </si>
  <si>
    <t xml:space="preserve">    50,53</t>
  </si>
  <si>
    <t>Chave faca blindada, completa, 80A, modelo 3NP4, da Siemens ou similar.  Fornecimento e instalação.(desonerado)</t>
  </si>
  <si>
    <t>Chave faca, base ardósia, 250V, com porta fusíveis, tripolar de 100A.  Fornecimento e instalação.(desonerado)</t>
  </si>
  <si>
    <t xml:space="preserve">   107,99</t>
  </si>
  <si>
    <t>Chave faca, base ardósia, 250V, com porta fusíveis, tripolar de 400A.  Fornecimento e instalação.(desonerado)</t>
  </si>
  <si>
    <t xml:space="preserve">  1000,22</t>
  </si>
  <si>
    <t>Chave blindada tripolar, SCHAK de 400A ou similar.  Fornecimento e instalação.(desonerado)</t>
  </si>
  <si>
    <t>Chave tipo faca aberta, reforçada de reversão, base de mármore 250V, bipolar, de 30A.  Fornecimento e instalação.(desonerado)</t>
  </si>
  <si>
    <t xml:space="preserve">   158,68</t>
  </si>
  <si>
    <t>Chave tipo faca aberta, reforçada de reversão, base de mármore 250V, bipolar de 60A.  Fornecimento e instalação.(desonerado)</t>
  </si>
  <si>
    <t xml:space="preserve">    47,32</t>
  </si>
  <si>
    <t>Chave tipo faca aberta, reforçada de reversão, base de mármore 250V, tripolar de 60A.  Fornecimento e instalação.(desonerado)</t>
  </si>
  <si>
    <t xml:space="preserve">    65,42</t>
  </si>
  <si>
    <t>Chave guarda motor, trifásica, até 3CV, 220V, compreendendo chave magnética SA-10 com relé térmico e botoeira liga/desliga, Eletromar ou similar.  Fornecimento e instalação.(desonerado)</t>
  </si>
  <si>
    <t xml:space="preserve">   296,67</t>
  </si>
  <si>
    <t>Chave guarda motor, trifásica, até 5CV, 220V, compreendendo chave magnético SA-16 com relé térmico e botoeira liga/desliga, Eletromar ou similar.  Fornecimento e instalação.(desonerado)</t>
  </si>
  <si>
    <t xml:space="preserve">   759,35</t>
  </si>
  <si>
    <t>Chave guarda motor, trifásica, até 7,5/10CV, 220V, compreendendo chave magnética SA-32 com  relé térmico e botoeira liga/desliga, Eletromar ou similar.  Fornecimento e instalação.(desonerado)</t>
  </si>
  <si>
    <t>Chave bóia, automática, de mercúrio, unipolar.  Fornecimento e instalação.(desonerado)</t>
  </si>
  <si>
    <t xml:space="preserve">   293,69</t>
  </si>
  <si>
    <t>IT 24.54 Fusíveis</t>
  </si>
  <si>
    <t>Fusível cartucho de 15A a 30A, 250V.  Fornecimento e instalação.(desonerado)</t>
  </si>
  <si>
    <t>Fusível cartucho de 35A a 60A, 250V.  Fornecimento e instalação.(desonerado)</t>
  </si>
  <si>
    <t xml:space="preserve">    18,65</t>
  </si>
  <si>
    <t>Fuzível Diazed, de 2A, com base, tampa, anel e parafuso de ajuste, Siemens ou similar.  Fornecimento e instalação.(desonerado)</t>
  </si>
  <si>
    <t xml:space="preserve">    30,97</t>
  </si>
  <si>
    <t>Fuzível Diazed, de 10A, com base, tampa, anel e parafuso de ajuste, Siemens ou similar.  Fornecimento e instalação.(desonerado)</t>
  </si>
  <si>
    <t>Fuzível Diazed, de 16A, com base, tampa, anel e parafuso de ajuste, Siemens ou similar.  Fornecimento e instalação.(desonerado)</t>
  </si>
  <si>
    <t>Fuzível Diazed, de 30A, com base, tampa, anel e parafuso de ajuste,  Siemens ou similar.  Fornecimento e instalação.(desonerado)</t>
  </si>
  <si>
    <t>Fuzível Diazed, de 63A, com base, tampa, anel e parafuso de ajuste, Siemens ou similar.  Fornecimento e instalação.(desonerado)</t>
  </si>
  <si>
    <t xml:space="preserve">    36,45</t>
  </si>
  <si>
    <t>Fuzível Diazed, de 100A, com base, tampa, anel e parafuso de ajuste, Siemens ou similar.  Fornecimento e instalação.(desonerado)</t>
  </si>
  <si>
    <t xml:space="preserve">    30,37</t>
  </si>
  <si>
    <t>Fusível NH, tamanho 00, corrente nominal de 80A.  Fornecimento e instalação.(desonerado)</t>
  </si>
  <si>
    <t xml:space="preserve">    32,08</t>
  </si>
  <si>
    <t>Fusíveis NH, tamanho 1, corrente nominal de 36 à 200A , 500V.  Fornecimento e instalação.(desonerado)</t>
  </si>
  <si>
    <t xml:space="preserve">    48,18</t>
  </si>
  <si>
    <t>Fusíveis NH, tamanho 1, corrente nominal de 224 à 250A , 500V.  Fornecimento e instalação.(desonerado)</t>
  </si>
  <si>
    <t>IT 24.56 Capacitores</t>
  </si>
  <si>
    <t>Capacitor trifásico de 10Kv, 220V, 60Hz.  Fornecimento e instalação.(desonerado)</t>
  </si>
  <si>
    <t xml:space="preserve">  2945,48</t>
  </si>
  <si>
    <t>Capacitor trifásico de 15Kv, 220V, 60Hz.  Fornecimento e instalação.(desonerado)</t>
  </si>
  <si>
    <t xml:space="preserve">  3169,60</t>
  </si>
  <si>
    <t>IT 24.58 Contactores</t>
  </si>
  <si>
    <t>Contactor magnético, com bobina de 220V/60Hz, modelo 3TB-40, Siemens ou similar.  Fornecimento e instalação.(desonerado)</t>
  </si>
  <si>
    <t xml:space="preserve">   220,87</t>
  </si>
  <si>
    <t>Contactor magnético, com bobina de 220V/60Hz, modelo 3TB-43, Siemens ou similar.  Fornecimento e instalação.(desonerado)</t>
  </si>
  <si>
    <t xml:space="preserve">   297,87</t>
  </si>
  <si>
    <t>Contactor magnético, com bobina de 32A, 220V/60Hz, modelo 3TB-44, Siemens ou similar.  Fornecimento e instalação.(desonerado)</t>
  </si>
  <si>
    <t xml:space="preserve">   457,87</t>
  </si>
  <si>
    <t>Contactor magnético, com bobina de 220V/60Hz, modelo 3TB-46, Siemens ou similar.  Fornecimento e instalação.(desonerado)</t>
  </si>
  <si>
    <t xml:space="preserve">   780,87</t>
  </si>
  <si>
    <t>Contactor magnético, com bobina de 63A, 220V/60Hz, modelo 3TB-47, Siemens ou similar.  Fornecimento e instalação.(desonerado)</t>
  </si>
  <si>
    <t xml:space="preserve">  1156,87</t>
  </si>
  <si>
    <t>Contactor magnético, com bobina de 220V/60Hz, modelo 3TB-48, Siemens ou similar.  Fornecimento e instalação.(desonerado)</t>
  </si>
  <si>
    <t xml:space="preserve">  1222,87</t>
  </si>
  <si>
    <t>Contactor magnético, com bobina de 220V/60Hz, modelo 3RT10 17-1AN11, Siemens ou similar.  Fornecimento e instalação.(desonerado)</t>
  </si>
  <si>
    <t xml:space="preserve">   397,21</t>
  </si>
  <si>
    <t>Contactor magnético, com bobina de 220V/60Hz, modelo 3RT10 25-1AN10, Siemens ou similar.  Fornecimento e instalação.(desonerado)</t>
  </si>
  <si>
    <t xml:space="preserve">   301,12</t>
  </si>
  <si>
    <t>Contactor magnético, com bobina de 110A, 220V/60Hz, modelo 3TB-50, Siemens ou similar.  Fornecimento e instalação.(desonerado)</t>
  </si>
  <si>
    <t xml:space="preserve">  2577,47</t>
  </si>
  <si>
    <t>Contactor magnético, com bobina de 220V/60Hz, modelo LC1 D-0910 ou similar.  Fornecimento e instalação.(desonerado)</t>
  </si>
  <si>
    <t xml:space="preserve">   277,70</t>
  </si>
  <si>
    <t>Contactor magnético, com bobina de 220V/60Hz, modelo LC1 D-2510 ou similar.  Fornecimento e instalação.(desonerado)</t>
  </si>
  <si>
    <t xml:space="preserve">   418,70</t>
  </si>
  <si>
    <t>Contactor magnético, com bobina de 220V/60Hz, modelo LC1 D-5011 ou similar.  Fornecimento e instalação.(desonerado)</t>
  </si>
  <si>
    <t xml:space="preserve">  1033,58</t>
  </si>
  <si>
    <t>Contactor magnético, com bobina de 220V/60Hz, modelo LC1 D-4011 ou similar.  Fornecimento e instalação.(desonerado)</t>
  </si>
  <si>
    <t xml:space="preserve">   942,70</t>
  </si>
  <si>
    <t>Contactor magnético, com bobina de 220V/60Hz, modelo CA2 DN40 ou similar.  Fornecimento e instalação.(desonerado)</t>
  </si>
  <si>
    <t>Contactor magnético, modelo E-111 Rafix, Siemens ou similar.  Fornecimento e instalação.(desonerado)</t>
  </si>
  <si>
    <t xml:space="preserve">    63,30</t>
  </si>
  <si>
    <t>IT 24.60 Conectores e Terminais</t>
  </si>
  <si>
    <t>Conector de parafusos fendido KS-17, Burndy ou similar.  Fornecimento e instalação.(desonerado)</t>
  </si>
  <si>
    <t xml:space="preserve">    10,72</t>
  </si>
  <si>
    <t>Terminal mecânico de cabo de 16mm2.  Fornecimento e instalação.(desonerado)</t>
  </si>
  <si>
    <t xml:space="preserve">     3,61</t>
  </si>
  <si>
    <t>Terminal mecânico de cabo de 25mm2.  Fornecimento e instalação.(desonerado)</t>
  </si>
  <si>
    <t xml:space="preserve">     5,74</t>
  </si>
  <si>
    <t>Terminal mecânico de cabo de 150mm2.  Fornecimento e instalação.(desonerado)</t>
  </si>
  <si>
    <t xml:space="preserve">    29,07</t>
  </si>
  <si>
    <t>Terminal mecânico de cabo de 240mm2.  Fornecimento e instalação.(desonerado)</t>
  </si>
  <si>
    <t xml:space="preserve">    33,38</t>
  </si>
  <si>
    <t>Terminal mecânico de cabo de 500mm2.  Fornecimento e instalação.(desonerado)</t>
  </si>
  <si>
    <t xml:space="preserve">    78,89</t>
  </si>
  <si>
    <t>IT 24.62 Reatores</t>
  </si>
  <si>
    <t>Reator de partida convencional 220V/60Hz,  para lâmpada PLC 18W.  Fornecimento.(desonerado)</t>
  </si>
  <si>
    <t>Reator simples, partida convencional 220V/60Hz, baixo fator de potência,  para lâmpada fluorescente (PL) compacta de 26W.  Fornecimento.(desonerado)</t>
  </si>
  <si>
    <t>Reator de partida convencional, fator de potência natural, para lâmpada fluorescente de 1x40W.  Fornecimento e instalação.(desonerado)</t>
  </si>
  <si>
    <t>Reator para lâmpadas fluorescentes de 2x20W, partida rápida.  Fornecimento e instalação.(desonerado)</t>
  </si>
  <si>
    <t>Reator para lâmpada fluorescente de 1x40W, partida rápida.  Fornecimento e instalação.(desonerado)</t>
  </si>
  <si>
    <t xml:space="preserve">    13,28</t>
  </si>
  <si>
    <t>Reator para lâmpadas fluorescentes de 2x40W, partida rápida.  Fornecimento e instalação.(desonerado)</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</si>
  <si>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</si>
  <si>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t>
  </si>
  <si>
    <t xml:space="preserve">    53,49</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</si>
  <si>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instalação.(desonerado)</t>
  </si>
  <si>
    <t xml:space="preserve">    41,24</t>
  </si>
  <si>
    <t>Reator para lâmpada a vapor metálico de 150W, tensão 220V, fator de potência mínimo 0,88, com ignitor e capacitor incorporados, perda máxima igual a 10% do conjunto, vida útil mínima de 20.000h,  Osram RQI 150 Ig 400 ou similar.  Fornecimento e instalação.(desonerado)</t>
  </si>
  <si>
    <t xml:space="preserve">   102,42</t>
  </si>
  <si>
    <t>Reator fabricado com chapa de aço protegida por uma camada anticorrosiva e acabamento em esmalte, tendo ignitor incorporado para funcionar em 60Hz e 220V em rede, para acendimento de lâmpada multi vapor metálico de 70W.  Fornecimento e instalação.(desonerado)</t>
  </si>
  <si>
    <t xml:space="preserve">   149,04</t>
  </si>
  <si>
    <t>IT 24.64 Relés</t>
  </si>
  <si>
    <t>Relé térmico de 2,5 A a 4 A, modelo 30U 5000, Siemens ou similar.  Fornecimento e instalação.(desonerado)</t>
  </si>
  <si>
    <t xml:space="preserve">   151,13</t>
  </si>
  <si>
    <t>Relé bimetálico de 25 A a 36 A, modelo 3UA 54, Siemens ou similar.  Fornecimento e instalação.(desonerado)</t>
  </si>
  <si>
    <t xml:space="preserve">   185,24</t>
  </si>
  <si>
    <t>Relé bimetálico de 90 A a 120 A, modelo 3UA 62, Siemens ou similar.  Fornecimento e instalação.(desonerado)</t>
  </si>
  <si>
    <t xml:space="preserve">  4621,49</t>
  </si>
  <si>
    <t>Relé térmico de 4 A a 6 A, modelo LR1 D12316 ou similar.  Fornecimento e instalação.(desonerado)</t>
  </si>
  <si>
    <t xml:space="preserve">   225,99</t>
  </si>
  <si>
    <t>Relé térmico de 4 A a 6 A, modelo 3UA 50 ou similar.  Fornecimento e instalação.(desonerado)</t>
  </si>
  <si>
    <t xml:space="preserve">   149,38</t>
  </si>
  <si>
    <t>Relé térmico de 10 A a 15 A.  Fornecimento e instalação.(desonerado)</t>
  </si>
  <si>
    <t xml:space="preserve">   216,95</t>
  </si>
  <si>
    <t>Relé térmico de 16 A a 25 A.  Fornecimento e instalação.(desonerado)</t>
  </si>
  <si>
    <t xml:space="preserve">   350,49</t>
  </si>
  <si>
    <t>Relé térmico de 38 A a 50 A, modelo LR1 06 3357 ou similar.  Fornecimento e instalação.(desonerado)</t>
  </si>
  <si>
    <t xml:space="preserve">   336,06</t>
  </si>
  <si>
    <t>Relé de falta de fase, 220V/60Hz.  Fornecimento e instalação.(desonerado)</t>
  </si>
  <si>
    <t xml:space="preserve">   315,07</t>
  </si>
  <si>
    <t>Relé de tempo, modelo 7PU 60, Siemens ou similar.  Fornecimento e instalação.(desonerado)</t>
  </si>
  <si>
    <t xml:space="preserve">   196,99</t>
  </si>
  <si>
    <t>IT 24.66 Subestações, Entradas de Energia e Cubículos de Medição</t>
  </si>
  <si>
    <t>Fornecimento e instalação de armação secundária ou Rex, para 3 linhas, completa.(desonerado)</t>
  </si>
  <si>
    <t xml:space="preserve">   244,32</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</si>
  <si>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630A.(desonerado)</t>
  </si>
  <si>
    <t xml:space="preserve"> 13974,71</t>
  </si>
  <si>
    <t>Cubículo de medição, padrão LIGHT, para alta tensão.  Fornecimento e instalação.(desonerado)</t>
  </si>
  <si>
    <t xml:space="preserve">  3157,96</t>
  </si>
  <si>
    <t>Cubículo tipo Metal-Clad, 17,5Kva, 2500A, referência versão 1 ABB-SACE.  Fornecimento e instalação.(desonerado)</t>
  </si>
  <si>
    <t>108893,71</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</si>
  <si>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montagem.(desonerado)</t>
  </si>
  <si>
    <t xml:space="preserve"> 12209,09</t>
  </si>
  <si>
    <t>Subestação simplificada, padrão Light, com transformador trifásico de 225Kva, 13,8V/220-127V, 2 postes de concreto armado com seção circular com 11m e carga nominal de 600Kg, inclusive todos os materiais necessários, exclusive cabine de medição.  Fornecimento e montagem.(desonerado)</t>
  </si>
  <si>
    <t xml:space="preserve"> 43105,19</t>
  </si>
  <si>
    <t>IT 24.68 Seccionadores</t>
  </si>
  <si>
    <t>Seccionador tripolar, acionamento simultâneo, comando por punho, 15Kv-400A.  Fornecimento e instalação.(desonerado)</t>
  </si>
  <si>
    <t xml:space="preserve">  1810,01</t>
  </si>
  <si>
    <t>Seccionador tripolar, com fusíveis, acionamento simultâneo, comando por punho, 15Kv-400A.  Fornecimento e instalação.(desonerado)</t>
  </si>
  <si>
    <t xml:space="preserve">  2559,29</t>
  </si>
  <si>
    <t>Seccionador tripolar, com fusíveis, acionamento simultâneo, comando por vara de manobra, 15Kv-400A.  Fornecimento e instalação.(desonerado)</t>
  </si>
  <si>
    <t xml:space="preserve">  2057,21</t>
  </si>
  <si>
    <t>Seccionador tripolar, acionamento simultâneo, comando por vara de manobra, 15Kv-400A.  Fornecimento e instalação.(desonerado)</t>
  </si>
  <si>
    <t xml:space="preserve">  1555,14</t>
  </si>
  <si>
    <t>Chave seccionada, tripolar, abertura sem carga, comando manual em grupo, instalação abrigada, com chave de bloqueio mecânico tipo kirk, 400A/17,5Kv, referência NTL2-17,5, ABB-SACE ou similar.  Fornecimento e instalação.(desonerado)</t>
  </si>
  <si>
    <t xml:space="preserve">  2617,52</t>
  </si>
  <si>
    <t>Chave seccionada, tripolar, abertura com carga, comando manual em grupo, instalação abrigada, com chave de bloqueio mecânico tipo kirk, 630A/17,5Kv e porta fusíveis HH, referência NAL-17,5, ABB-SACE ou similar.  Fornecimento e instalação.(desonerado)</t>
  </si>
  <si>
    <t xml:space="preserve">  7057,04</t>
  </si>
  <si>
    <t>IT 24.70 Sistema de Proteção de Descargas  Atmosférica, Aterramento e Proteção</t>
  </si>
  <si>
    <t>Fonte de Emergência, No Break, trifásico, potência de 50Kva, on-line, tensão de entrada e saída de 220V, banco de baterias seladas em gabinete para autonomia à plena carga de 10 a 25 minutos, modelo série 300, Liebert ou similar.  Fornecimento.(desonerado)</t>
  </si>
  <si>
    <t>Haste para aterramento, de cobre, de 5/8", com 3m de comprimento.  Fornecimento e instalação.(desonerado)</t>
  </si>
  <si>
    <t xml:space="preserve">   189,09</t>
  </si>
  <si>
    <t>Haste para aterramento, tipo Copperweld, de 5/8" (16mm), com 2,40m de comprimento, referência PK-065, Paraklin ou similar.  Fornecimento e instalação.(desonerado)</t>
  </si>
  <si>
    <t xml:space="preserve">   241,76</t>
  </si>
  <si>
    <t>Pára-raio de distribuição em corpo polimérico de ZNO, para 15Kv/10Ka.  Fornecimento e instalação.(desonerado)</t>
  </si>
  <si>
    <t xml:space="preserve">   261,27</t>
  </si>
  <si>
    <t>Sistema de aterramento específico para sala radiológica, com 3 hastes em cobre com diâmetro de 3/4", equidistantes de 1500mm umas das outras, inclusive caixa de inspeção, gel, conectores e cabos de transmissão de 70mm2, em distância de 10 a 20m.(desonerado)</t>
  </si>
  <si>
    <t xml:space="preserve">  4415,24</t>
  </si>
  <si>
    <t>IT 24.72 Transformadores</t>
  </si>
  <si>
    <t>Transformador de corrente, classe 15Kv, para sistema de proteção, relação 100/5A.   Fornecimento e instalação.(desonerado)</t>
  </si>
  <si>
    <t xml:space="preserve">  4351,32</t>
  </si>
  <si>
    <t>Transformador de potência a óleo mineral, uso interno, classe 15Kv, tensão primária de 13,8Kv, tensão secundária de 220/127V, potência de 300Kva, com acessórios.  Fornecimento e instalação.(desonerado)</t>
  </si>
  <si>
    <t xml:space="preserve"> 45564,92</t>
  </si>
  <si>
    <t>Transformador de potência a óleo mineral, uso interno, classe 15Kv, tensão primária de 13,8Kv, tensão secundária de 220/127V, potência de 500Kva, com acessórios.  Fornecimento e instalação.(desonerado)</t>
  </si>
  <si>
    <t xml:space="preserve"> 55540,42</t>
  </si>
  <si>
    <t>Transformador de potência a óleo mineral, uso interno, classe 15Kv, tensão primária de 13,8Kv, tensão secundária de 220/127V, potência de 750Kva, com acessórios.  Fornecimento e instalação.(desonerado)</t>
  </si>
  <si>
    <t xml:space="preserve"> 75571,42</t>
  </si>
  <si>
    <t>Transformador de potência a óleo mineral, uso interno, classe 15Kv, tensão primária de 13,8Kv, tensão secundária de 220/127V, potência de 1000Kva, com acessórios.  Fornecimento e instalação.(desonerado)</t>
  </si>
  <si>
    <t xml:space="preserve"> 95569,92</t>
  </si>
  <si>
    <t>Transformador de potência a óleo mineral, uso interno, classe 15Kv, tensão primária de 13,8Kv, tensão secundária de 220/127V, potência de 1500Kva, com acessórios.  Fornecimento e instalação.(desonerado)</t>
  </si>
  <si>
    <t>127380,92</t>
  </si>
  <si>
    <t>Transformador de potência a óleo mineral, uso interno, classe 15Kv, tensão primária de 13,8Kv, tensão secundária de 220/127V, potência de 2000Kva, com acessórios.  Fornecimento e instalação.(desonerado)</t>
  </si>
  <si>
    <t>207742,21</t>
  </si>
  <si>
    <t>Transformador de potência a óleo mineral, uso interno, classe 15Kv, tensão primária de 13,8Kv, tensão secundária de 220/127V, potência de 2750Kva, com acessórios.  Fornecimento e instalação.(desonerado)</t>
  </si>
  <si>
    <t>273211,92</t>
  </si>
  <si>
    <t>Transformador de distribuição trifásico, de 30Kva, tensão primária de 13,2Kv, tensão secundaria de 127/220V.  Fornecimento e instalação.(desonerado)</t>
  </si>
  <si>
    <t xml:space="preserve"> 11400,14</t>
  </si>
  <si>
    <t>Transformador de distribuição trifásico, de 112,5Kva, 60Hz.  Fornecimento e instalação.(desonerado)</t>
  </si>
  <si>
    <t xml:space="preserve"> 24847,80</t>
  </si>
  <si>
    <t>Transformador de potência a seco, uso interno, classe 15Kv, tensão primária de 13,8Kv, tensão secundária de 220/127V, potência de 300Kva, com acessórios.  Fornecimento e instalação.(desonerado)</t>
  </si>
  <si>
    <t xml:space="preserve"> 49859,92</t>
  </si>
  <si>
    <t>Transformador de potência a seco, uso interno, classe 15Kv, tensão primária de 13,8Kv, tensão secundária de 220/127V, potência de 500Kva, com acessórios.  Fornecimento e instalação.(desonerado)</t>
  </si>
  <si>
    <t xml:space="preserve"> 63618,92</t>
  </si>
  <si>
    <t>Transformador de potência a seco, uso interno, classe 15Kv, tensão primária de 13,8Kv, tensão secundária de 220/127V, potência de 750Kva, com acessórios.  Fornecimento e instalação.(desonerado)</t>
  </si>
  <si>
    <t xml:space="preserve"> 82086,42</t>
  </si>
  <si>
    <t>Transformador de potência a seco, uso interno, classe 15Kv, tensão primária de 13,8Kv, tensão secundária de 220/127V, potência de 1000Kva, com acessórios.  Fornecimento e instalação.(desonerado)</t>
  </si>
  <si>
    <t>104276,42</t>
  </si>
  <si>
    <t>Transformador de potência a seco, uso interno, classe 15Kv, tensão primária de 13,8Kv, tensão secundária de 220/127V, potência de 1500Kva, com acessórios.  Fornecimento e instalação.(desonerado)</t>
  </si>
  <si>
    <t>159115,92</t>
  </si>
  <si>
    <t>IT 24.74 Fixação de Tubulações</t>
  </si>
  <si>
    <t>Braçadeira para fixação de eletroduto de ferro galvanizado, diâmetro de 19mm (3/4").  Fornecimento e instalação.(desonerado)</t>
  </si>
  <si>
    <t xml:space="preserve">     9,45</t>
  </si>
  <si>
    <t>Braçadeira para fixação de eletroduto de ferro galvanizado, diâmetro de 25mm (1").  Fornecimento e instalação.(desonerado)</t>
  </si>
  <si>
    <t xml:space="preserve">     9,67</t>
  </si>
  <si>
    <t>Braçadeira para fixação de eletroduto de ferro galvanizado, diâmetro de 40mm (1 1/2").  Fornecimento e instalação.(desonerado)</t>
  </si>
  <si>
    <t xml:space="preserve">     8,97</t>
  </si>
  <si>
    <t>Braçadeira para fixação de eletroduto de ferro galvanizado, diâmetro de 50mm (2").  Fornecimento e instalação.(desonerado)</t>
  </si>
  <si>
    <t>Braçadeira para fixação de eletroduto de ferro galvanizado, diâmetro de 75mm (3").  Fornecimento e instalação.(desonerado)</t>
  </si>
  <si>
    <t>IT 24.99 Diversos</t>
  </si>
  <si>
    <t>Amperímetro (96x96)mm com escala de 0A a 500A.  Fornecimento e instalação.(desonerado)</t>
  </si>
  <si>
    <t xml:space="preserve">   140,68</t>
  </si>
  <si>
    <t>Base de ferro retangular, para caixa subterrânea, modelo QC-43, padrão Telerj.  Fornecimento.(desonerado)</t>
  </si>
  <si>
    <t>Tampa de ferro retangular, medindo (1,07x0,52)m, para caixa subterrânea, modelo QC-43, padrão Telerj.  Fornecimento.(desonerado)</t>
  </si>
  <si>
    <t>Botão de comando Rafix, modelo K3 - 01, Siemens ou similar.  Fornecimento e instalação.(desonerado)</t>
  </si>
  <si>
    <t xml:space="preserve">    79,29</t>
  </si>
  <si>
    <t>Instalação de cabo em eletroduto com diâmetro de 1" até 3", exclusive fornecimento do eletroduto e cabos.(desonerado)</t>
  </si>
  <si>
    <t>Kit emenda para cabos classe 0,6/1,0Kv.  Fornecimento e instalação.(desonerado)</t>
  </si>
  <si>
    <t xml:space="preserve">   187,40</t>
  </si>
  <si>
    <t>Sinaleira para entrada/saída de veículos, completa (com lâmpadas e cigarra), lentes na cor âmbar ou vermelha. Fornecimento e instalação.(desonerado)</t>
  </si>
  <si>
    <t xml:space="preserve">   231,35</t>
  </si>
  <si>
    <t>Temporizador  LA2-D22 para bomba de 30CV.  Fornecimento e instalação.(desonerado)</t>
  </si>
  <si>
    <t xml:space="preserve">   256,08</t>
  </si>
  <si>
    <t>Timer Switch com acionamento liga/desliga até 7 opções de horário por 24 horas, operando em 120V ou 220V.  Fornecimento e instalação.(desonerado)</t>
  </si>
  <si>
    <t xml:space="preserve">   299,54</t>
  </si>
  <si>
    <t>Voltímetro (96x96)mm com escala de 0A a 250V.  Fornecimento e instalação.(desonerado)</t>
  </si>
  <si>
    <t xml:space="preserve">   245,90</t>
  </si>
  <si>
    <t>IT 29 Luminárias, Projetores e Refletores</t>
  </si>
  <si>
    <t>IT 29.05 Arandelas, Globos, Spots e Receptáculos</t>
  </si>
  <si>
    <t>Arandela completa com receptáculo para lâmpada incandescente de referência 1670 da Lorenzetti ou similar.  Fornecimento e instalação.(desonerado)</t>
  </si>
  <si>
    <t xml:space="preserve">   257,68</t>
  </si>
  <si>
    <t>Arandela em alumínio fundido com grade de proteção e vidro temperado para lâmpada incandescente de 100W, tipo RPI 3017 G da Raphael Paci ou similar.  Fornecimento e instalação.(desonerado)</t>
  </si>
  <si>
    <t xml:space="preserve">   108,56</t>
  </si>
  <si>
    <t>Arandela de parede para lâmpada incandescente até 100W tipo A-005 da Lumini ou similar.  Fornecimento e instalação.(desonerado)</t>
  </si>
  <si>
    <t>Arandela oval em alumínio fundido com grade de proteção e vidro temperado modelo RPI-3016/P marca Raphael Paci ou similar, para lâmpada fluorescente compacta, espiral, 15W, base E-27, 127V, cor amarela. Fornecimento e instalação.(desonerado)</t>
  </si>
  <si>
    <t xml:space="preserve">   116,38</t>
  </si>
  <si>
    <t>Arandela oval em alumínio fundido com grade de proteção e vidro temperado modelo RPI-3017/P marca Raphael Paci ou similar, para lâmpada fluorescente compacta, espiral, 15W, base E-27, 127V, cor amarela. Fornecimento e instalação.(desonerado)</t>
  </si>
  <si>
    <t>Arandela oval em alumínio fundido com grade de proteção e vidro temperado para lâmpada incandescente de 100W tipo RPI-3017/P da Raphael Paci ou similar.  Fornecimento e instalação.(desonerado)</t>
  </si>
  <si>
    <t>Arandela oval em alumínio fundido com grade de proteção e vidro temperado para lâmpada incandescente de 100W tipo RPI-3016/G da Raphael Paci ou similar.  Fornecimento e instalação.(desonerado)</t>
  </si>
  <si>
    <t>Globo esférico, plafonier repuxado de alumínio com difusor em base de vidro de 4"x6".  Fornecimento e instalação.(desonerado)</t>
  </si>
  <si>
    <t xml:space="preserve">    47,01</t>
  </si>
  <si>
    <t>Globo de vidro fosco, plafonier tipo drops para lâmpada incandescente de 100W tipo   C-2019M da Projeto ou similar.  Fornecimento e instalação.(desonerado)</t>
  </si>
  <si>
    <t>Luminária fabricação, completa, inclusive lâmpada incandescente de 100W, modelo UD 540/1, Unilux ou similar.  Fornecimento e instalação.(desonerado)</t>
  </si>
  <si>
    <t xml:space="preserve">   352,76</t>
  </si>
  <si>
    <t>Plafonier em alumínio pintado para 1 lâmpada vapor metálico de 70W, tipo C-2208 da Projeto ou similar.  Fornecimento e instalação.(desonerado)</t>
  </si>
  <si>
    <t xml:space="preserve">   267,15</t>
  </si>
  <si>
    <t>Plafonier repuxado de alumínio, com receptáculo de louça.  Fornecimento e instalação.(desonerado)</t>
  </si>
  <si>
    <t>Receptáculo de louça para lâmpada.  Fornecimento e instalação.(desonerado)</t>
  </si>
  <si>
    <t xml:space="preserve">     6,27</t>
  </si>
  <si>
    <t>Spot embutido para lâmpada de 60W.  Fornecimento.(desonerado)</t>
  </si>
  <si>
    <t>IT 29.10 Luminárias de Embutir</t>
  </si>
  <si>
    <t>Luminária de embutir para iluminação comercial ou residencial de interiores, para 1 lâmpada com porta-lâmpada E-27, equipada com 1 lâmpada fluorescente compacta PLE 23W em 220V com reator incorporado.  Fornecimento e instalação.(desonerado)</t>
  </si>
  <si>
    <t>Luminária de embutir para iluminação comercial de interiores, para 2 lâmpadas fluorescentes possuindo aletas anti-ofuscantes, equipada com lâmpadas de 32W e reator eletrônico em 220V.  Fornecimento e instalação.(desonerado)</t>
  </si>
  <si>
    <t xml:space="preserve">   263,29</t>
  </si>
  <si>
    <t>Luminária de embutir, modelo C-2169, fabricação Lustres Projeto ou similar, equipada com 1 lâmpada dicróica de 50W e transformador para 12V.  Fornecimento.(desonerado)</t>
  </si>
  <si>
    <t>Luminária de embutir, equipada com 1 lâmpada incandescente de 150W/220V, modelo C-2107/G, Lustres Projeto ou similar.  Fornecimento.(desonerado)</t>
  </si>
  <si>
    <t>Luminária de embutir para lâmpada de vapor metálico de 400W tipo E-2020/400 da Lumini ou similar.  Fornecimento e instalação.(desonerado)</t>
  </si>
  <si>
    <t xml:space="preserve">   826,17</t>
  </si>
  <si>
    <t>IT 29.15 Luminárias de Sobrepor</t>
  </si>
  <si>
    <t>Luminária de sobrepor, fixada em laje ou forro, tipo calha, chanfrada ou prismática, com lâmpadas aparentes, esmaltada, completa, equipada com starters, reatores simples de partida convencional e lâmpada fluorescente (1x20W).  Fornecimento e instalação.(desonerado)</t>
  </si>
  <si>
    <t xml:space="preserve">    72,53</t>
  </si>
  <si>
    <t>Luminária de sobrepor, fixada em laje ou forro, tipo calha, chanfrada ou prismática, com lâmpadas aparentes, esmaltadas, completa, equipada com reatores de partida rápida e lâmpadas fluorescentes (2x20W).  Fornecimento e instalação.(desonerado)</t>
  </si>
  <si>
    <t>Luminária de sobrepor, fixada em laje ou forro, tipo calha, chanfrada ou prismática, com lâmpadas aparentes, esmaltada, completa, equipada com starters, reatores simples de partida convencional e lâmpadas fluorescentes (2x20W).  Fornecimento e instalação.(desonerado)</t>
  </si>
  <si>
    <t xml:space="preserve">   120,08</t>
  </si>
  <si>
    <t>Luminária de sobrepor, fixada em laje ou forro, tipo calha, chanfrada ou prismática, com lâmpadas aparentes, esmaltada, completa, equipada com starters, reatores simples de partida convencional e lâmpadas fluorescentes (4x20W).  Fornecimento e instalação.(desonerado)</t>
  </si>
  <si>
    <t xml:space="preserve">   212,32</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</si>
  <si>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instalação.(desonerado)</t>
  </si>
  <si>
    <t xml:space="preserve">   239,25</t>
  </si>
  <si>
    <t>Luminária de sobrepor para iluminação comercial de interiores, para 2 lâmpadas fluorescentes possuindo aletas anti-ofuscantes, equipada com lâmpadas de 32W e reator eletrônico em 220V.  Fornecimento e instalação.(desonerado)</t>
  </si>
  <si>
    <t xml:space="preserve">   298,39</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</si>
  <si>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instalação.(desonerado)</t>
  </si>
  <si>
    <t xml:space="preserve">   271,55</t>
  </si>
  <si>
    <t>Calha chanfrada de sobrepor, fixada em laje ou forro, em chapa de aço fosfatizada, esmaltada em estufa a 150°C, para lâmpadas fluorescente de (2x40W), exclusive reatores, starters e lâmpadas.  Fornecimento e instalação.(desonerado)</t>
  </si>
  <si>
    <t xml:space="preserve">   122,05</t>
  </si>
  <si>
    <t>Luminária de sobrepor, fixada em laje ou forro, tipo calha, chanfrada ou prismática, com lâmpadas aparentes, esmaltada, completa, equipada com reatores de partida rápida e lâmpadas fluorescentes (2x40W).  Fornecimento e instalação.(desonerado)</t>
  </si>
  <si>
    <t xml:space="preserve">   242,04</t>
  </si>
  <si>
    <t>Luminária de sobrepor, fixada em laje ou forro, tipo calha, chanfrada ou prismática, com lâmpadas aparentes, esmaltada, completa, equipada com starters, reatores simples de partida convencional e lâmpadas fluorescentes (2x40W).  Fornecimento e instalação.(desonerado)</t>
  </si>
  <si>
    <t xml:space="preserve">   210,66</t>
  </si>
  <si>
    <t>Luminária elevada MM-100, A1/M, para circuito paralelo ou similar, com refrator prismático em borosilicato, na cor amarela, com lâmpada incandescente em 40W/220V, com filamento reforçado.  Fornecimento.(desonerado)</t>
  </si>
  <si>
    <t>Luminária de sobrepor/embutir, equipada com 2 lâmpadas fluorescentes de 40W, modelo C-2155, Lustres Projeto ou similar.  Fornecimento.(desonerado)</t>
  </si>
  <si>
    <t>Luminária de sobrepor, fixada em laje ou forro, tipo calha, chanfrada ou prismática, com lâmpadas aparentes, esmaltada, completa, equipada com reatores de partida rápida e lâmpadas fluorescentes (3x40W).  Fornecimento e instalação.(desonerado)</t>
  </si>
  <si>
    <t xml:space="preserve">   245,56</t>
  </si>
  <si>
    <t>Luminária de sobrepor, fixada em laje ou forro, tipo calha, chanfrada ou prismática, com lâmpadas aparentes, esmaltada, completa, equipada com reatores de partida rápida e lâmpadas fluorescentes (4x40W).  Fornecimento e instalação.(desonerado)</t>
  </si>
  <si>
    <t xml:space="preserve">   305,90</t>
  </si>
  <si>
    <t>Luminária de sobrepor, fixada em laje ou forro, tipo calha chanfrada ou prismática em lâmpadas aparentes, esmaltadas, completa, equipada com starters, reatores simples de partida convencional e lâmpadas fluorescentes (3x40W).  Fornecimento e instalação.(desonerado)</t>
  </si>
  <si>
    <t xml:space="preserve">   215,46</t>
  </si>
  <si>
    <t>Luminária de sobrepor, fixada em laje ou forro, tipo calha chanfrada ou prismática em lâmpadas aparentes, esmaltadas, completa, equipada com starters, reatores simples de partida convencional e lâmpadas fluorescentes (4x40W).  Fornecimento e instalação.(desonerado)</t>
  </si>
  <si>
    <t xml:space="preserve">   255,51</t>
  </si>
  <si>
    <t>Luminária hermética de embutir, com difusor em vidro cristal plano temperado e pintura eletrostática na cor branca, (2x40W), fixadas com tirantes já existentes na luminária.  Fornecimento e instalação.(desonerado)</t>
  </si>
  <si>
    <t xml:space="preserve">   487,91</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</si>
  <si>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instalação.(desonerado)</t>
  </si>
  <si>
    <t xml:space="preserve">   516,25</t>
  </si>
  <si>
    <t>Luminária hermética de embutir, com difusor em vidro cristal plano temperado e pintura eletrostática na cor branca, (4x40W), fixadas com tirantes já existentes na luminária.  Fornecimento e instalação.(desonerado)</t>
  </si>
  <si>
    <t xml:space="preserve">   447,88</t>
  </si>
  <si>
    <t>Luminária fabricação Unilux ou similar, modelo ULD 50/12V, completa, inclusive lâmpada dicróica e canopla.  Fornecimento e instalação.(desonerado)</t>
  </si>
  <si>
    <t xml:space="preserve">    43,78</t>
  </si>
  <si>
    <t>Luminária de sobrepor/arandela, modelo F-5011, fabricação Lustres Projeto ou similar, equipada com 1 lâmpada incandescente de 100W.  Fornecimento.(desonerado)</t>
  </si>
  <si>
    <t>Luminária de sobrepor, modelo C-2044/M, fabricação Lustres Projeto ou similar, equipada com 1 lâmpada incandescente de 100W.  Fornecimento.(desonerado)</t>
  </si>
  <si>
    <t>Luminária fabricação Relumi ou similar, modelo D1290, fechada, corpo e grade de proteção em liga de alumínio fundido com lâmpada incandescente de 100W.  Fornecimento e instalação.(desonerado)</t>
  </si>
  <si>
    <t xml:space="preserve">   228,15</t>
  </si>
  <si>
    <t>Luminária à prova de explosão, fabricação Lumen ou similar, modelo NLPE-751/3.  Fornecimento e instalação.(desonerado)</t>
  </si>
  <si>
    <t xml:space="preserve">   306,53</t>
  </si>
  <si>
    <t>Luminária para quadra de esportes, com lâmpada mista de vapor de mercúrio 250W, reator de partida rápida e alto fator de potência, com grade protetora, modelo T-39/3 completa, Peterco ou similar.  Fornecimento e instalação.(desonerado)</t>
  </si>
  <si>
    <t xml:space="preserve">   341,01</t>
  </si>
  <si>
    <t>Luminária para lâmpada a vapor metálico, com alojamento para reator, ignitor e capacitor, montagem aparente sobreposta, corpo em chapa de aço carbono com pintura eletrostática, rendimento mínimo de 70%, Lumicenter RSMV 150 ou similar.  Fornecimento e instalação.(desonerado)</t>
  </si>
  <si>
    <t xml:space="preserve">   182,91</t>
  </si>
  <si>
    <t>IT 29.20 Projetores e Refletores</t>
  </si>
  <si>
    <t>Projetor para iluminação interna, de embutir, fechado para lâmpada de vapor metálico de 70W ou 150W, com corpo em chapa de aço pintada com tinta Epóxi, contendo vidro temperado resistente às temperaturas de operação.  Fornecimento e instalação.(desonerado)</t>
  </si>
  <si>
    <t xml:space="preserve">    93,06</t>
  </si>
  <si>
    <t>Projetor para iluminação de quadras, pátios ou fachadas, para lâmpada Standard até 500W, ou mista até 250W, modelo LE-512, Lumen Eletrometalúrgica ou similar.  Fornecimento e instalação.(desonerado)</t>
  </si>
  <si>
    <t xml:space="preserve">  1337,65</t>
  </si>
  <si>
    <t>Projetor subaquático, de 120mm de diâmetro; 110mm de altura, base GU5,3, com lâmpada halôgena dicróica de 50W e 127/220V, modelo PD-50.  Fornecimento.(desonerado)</t>
  </si>
  <si>
    <t>Projetor subaquático, de 190mm de diâmetro; 190mm de altura, base E-27, com lâmpada incandescente de 150/200W e 127/220V, modelo PI-200.  Fornecimento.(desonerado)</t>
  </si>
  <si>
    <t>Projetor subaquático, de 220mm de diâmetro; 270mm de altura, base E-27, com lâmpada mista de 160W/220V, modelo PM-160.  Fornecimento.(desonerado)</t>
  </si>
  <si>
    <t>Projetor subaquático, de 220mm de diâmetro; 270mm de altura, base E-27, com lâmpada mista de 250W/220V, modelo PM-250.  Fornecimento.(desonerado)</t>
  </si>
  <si>
    <t>Projetor subaquático, de 260mm de diâmetro; 120mm de altura, base R7S, com lâmpada halôgena 300W e 127/220V, modelo PH-300.  Fornecimento.(desonerado)</t>
  </si>
  <si>
    <t>Projetor subaquático, de 260mm de diâmetro; 120mm de altura, base R7S, com lâmpada halôgena 500W e 127/220V, modelo PH-500.  Fornecimento.(desonerado)</t>
  </si>
  <si>
    <t>Projetor subaquático, de 290mm de diâmetro; 360mm de altura, base E-40, com lâmpada mista de 500W/220V, modelo PM-500.  Fornecimento.(desonerado)</t>
  </si>
  <si>
    <t>Refletor, incluindo lâmpada halógena de 300W, referência PT-87, Wetzel ou similar.  Fornecimento e instalação.(desonerado)</t>
  </si>
  <si>
    <t xml:space="preserve">   128,81</t>
  </si>
  <si>
    <t>Refletor, incluindo lâmpada halógena de 300W, referência F-5050, Projetos ou similar.  Fornecimento e instalação.(desonerado)</t>
  </si>
  <si>
    <t xml:space="preserve">   106,43</t>
  </si>
  <si>
    <t>IT 29.25 Lâmpadas Incandescentes</t>
  </si>
  <si>
    <t>Lâmpada incandescente de 100W.  Fornecimento e instalação.(desonerado)</t>
  </si>
  <si>
    <t>Lâmpada dicróica de 75W, 110/130V, com 38° de abertura.  Fornecimento e colcação.(desonerado)</t>
  </si>
  <si>
    <t xml:space="preserve">    63,17</t>
  </si>
  <si>
    <t>IT 29.30 Lâmpadas Fluorescentes</t>
  </si>
  <si>
    <t>Lâmpada fluorescente compacta, espiral, 15W, base E-27, 127V, cor amarela. Fornecimento e instalação. (desonerado)</t>
  </si>
  <si>
    <t>Lâmpada fluorescente tubular de 16W, fluxo luminoso mínimo 1200 lumens, cor 840, índice de reprodução de cores 85, base G13, vida útil mínima 7500h, OSRAM Energy Saver L16/21-840 ou similar.  Fornecimento e instalação.(desonerado)</t>
  </si>
  <si>
    <t xml:space="preserve">    21,19</t>
  </si>
  <si>
    <t>Lâmpada fluorescente de 20W.  Fornecimento e instalação.(desonerado)</t>
  </si>
  <si>
    <t xml:space="preserve">     8,10</t>
  </si>
  <si>
    <t>Lâmpada fluorescente compacta eletrônica de 23W, com reator incorporado, fluxo luminoso mínimo 1500 lumens, cor 41, base E27, vida útil mínima 10.000h, OSRAM Dulux EL 23W/41 ou similar.  Fornecimento e instalação.(desonerado)</t>
  </si>
  <si>
    <t xml:space="preserve">    16,42</t>
  </si>
  <si>
    <t>Lâmpada fluorescente tubular de 32W, fluxo luminoso mínimo 1200 lumens, cor 840, índice de reprodução de cores 85, base G13, vida útil mínima 7500h, OSRAM Energy Saver L16/21-840 ou similar.  Fornecimento e instalação.(desonerado)</t>
  </si>
  <si>
    <t>Lâmpada fluorescente de 40W.  Fornecimento e instalação.(desonerado)</t>
  </si>
  <si>
    <t>Lâmpada fluorescente tubular, fluxo luminoso mínimo 3350lm, cor 840, índice de reprodução de cores 85, base G13, vida útil mínima de 7500h, potência de 36W.  Fornecimento e instalação.(desonerado)</t>
  </si>
  <si>
    <t xml:space="preserve">    18,19</t>
  </si>
  <si>
    <t>Lâmpada fluorescente compacta, espiral, 58W, base E-27, 220V, cor branca. Fornecimento e instalação. (desonerado)</t>
  </si>
  <si>
    <t xml:space="preserve">    67,63</t>
  </si>
  <si>
    <t>Lâmpada fluorescente compacta, espiral, 85W, base E-27, 220V, cor branca. Fornecimento e instalação. (desonerado)</t>
  </si>
  <si>
    <t xml:space="preserve">    87,96</t>
  </si>
  <si>
    <t>IT 29.35 Lâmpadas Multivapor de Mercúrio</t>
  </si>
  <si>
    <t>Lâmpada multivapor metálico (MVM) de 70W, com duplo contato, bulbo externo de quartzo e um tubo de descarga de quartzo, temperatura de cor na ordem de 3000°K.  Fornecimento e instalação.(desonerado)</t>
  </si>
  <si>
    <t xml:space="preserve">   177,58</t>
  </si>
  <si>
    <t>Lâmpada a vapor metálico, tubular, de 150W, fluxo luminoso mínimo 1200 lumens, temperatura de cor 3000K, índice de reprodução de cores 80, base G12, vida útil mínima 10.000h, OSRAM Powerstar HQI-T 150 WDL ou similar.  Fornecimento e instalação.(desonerado)</t>
  </si>
  <si>
    <t xml:space="preserve">   219,84</t>
  </si>
  <si>
    <t>IT 29.40 Lâmpadas Vapor de Sódio</t>
  </si>
  <si>
    <t>Lâmpada de vapor de sódio de 220Vx250W, bulbo ovóide.  Fornecimento e instalação.(desonerado)</t>
  </si>
  <si>
    <t xml:space="preserve">    75,08</t>
  </si>
  <si>
    <t>IT 29.45 Lâmpadas Halógenas</t>
  </si>
  <si>
    <t>Lâmpada halógena de 300W, tipo lapiseira ou palito.  Fornecimento e instalação.(desonerado)</t>
  </si>
  <si>
    <t xml:space="preserve">    35,01</t>
  </si>
  <si>
    <t>IT 29.50 Lâmpadas LED</t>
  </si>
  <si>
    <t>Lâmpada LED, bulbo, A60, 9W, 100/240V, base E-27. Fornecimento e colocação. (Desonerado)</t>
  </si>
  <si>
    <t>Lâmpada LED, bulbo, A60, 15W, 100/240V, base E-27. Fornecimento e colocação. (Desonerado)</t>
  </si>
  <si>
    <t>Lâmpada LED, bulbo, A60, 20W, 100/240V, base E-27. Fornecimento e colocação. (Desonerado)</t>
  </si>
  <si>
    <t xml:space="preserve">    13,14</t>
  </si>
  <si>
    <t>Lâmpada LED, bulbo, A60, 30W, 100/240V, base E-27. Fornecimento e colocação. (Desonerado)</t>
  </si>
  <si>
    <t xml:space="preserve">    19,02</t>
  </si>
  <si>
    <t>IT 34 Instalação Hospitalar</t>
  </si>
  <si>
    <t>IT 34.05 Luminárias para Cabeceira de Leito Hospitalar</t>
  </si>
  <si>
    <t>Luminaria articulada para cabeceira de leito hospitalar, com 1 lâmpada fluorescente compacta, espiral, 15W, base E-27, 127V, cor amarela. Fornecimento e instalação.(desonerado)</t>
  </si>
  <si>
    <t xml:space="preserve">   154,10</t>
  </si>
  <si>
    <t>IT 34.10 Painel de Cabeceira de Leito Hospitalar</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</si>
  <si>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instalação.(desonerado)</t>
  </si>
  <si>
    <t xml:space="preserve">  3614,13</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</si>
  <si>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instalação.(desonerado)</t>
  </si>
  <si>
    <t xml:space="preserve">  4486,43</t>
  </si>
  <si>
    <t>IT 39 Instalações Aproveitamento de Água de Chuva (AAC)</t>
  </si>
  <si>
    <t>IT 39.05 Filtros e Acessórios</t>
  </si>
  <si>
    <t>Conjunto flutuante de sucção / recalque de 1" para AAC, para instalação no interior dos reservatórios de AAC, composto de mangueira plástica flexível não dobrável e ponteira em metal. Fornecimento.(desonerado)</t>
  </si>
  <si>
    <t>Conjunto flutuante de sucção / recalque de 2" para AAC, para instalação no interior dos reservatórios de AAC, composto de mangueira plástica flexível não dobrável e ponteira em metal. Fornecimento.(desonerado)</t>
  </si>
  <si>
    <t>Extravasor, sifão/ladrão, de 100mm, para excesso de água, retirada de impurezas da superfície e manutenção do nível máximo determinado para os reservatórios de AAC. Bloqueia cheiros da galeria pluvial e dificulta entrada de pragas. Fornecimento.(desonerado)</t>
  </si>
  <si>
    <t>Extravasor, sifão/ladrão, de 200mm, para excesso de água, retirada de impurezas da superfície e manutenção do nível máximo determinado para os reservatórios de AAC. Bloqueia cheiros da galeria pluvial e dificulta entrada de pragas. Fornecimento.(desonerado)</t>
  </si>
  <si>
    <t>Extravasor, sifão/ladrão, de 400mm, para excesso de água, retirada de impurezas da superfície e manutenção do nível máximo determinado para os reservatórios de AAC. Bloqueia cheiros da galeria pluvial e dificulta entrada de pragas. Fornecimento.(desonerado)</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</si>
  <si>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Fornecimento.(desonerado)</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</si>
  <si>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Fornecimento.(desonerado)</t>
  </si>
  <si>
    <t>Freio hidráulico de 100mm para enchimento dos reservatórios de AAC, através de fluxo ascendente. Fornecimento.(desonerado)</t>
  </si>
  <si>
    <t>Freio hidráulico de 200mm para enchimento dos reservatórios de AAC, através de fluxo ascendente. Fornecimento.(desonerado)</t>
  </si>
  <si>
    <t>Freio hidráulico de 400mm para enchimento dos reservatórios de AAC, através de fluxo ascendente. Fornecimento.(desonerado)</t>
  </si>
  <si>
    <t>IT 49 Aeradores</t>
  </si>
  <si>
    <t>IT 49.05 Aerador Mecânico Superficial, de Fluxo Descendente, Alta Rotação</t>
  </si>
  <si>
    <t>Aerador mecânico superficial de 3,0 CV, de fluxo descendente, alta rotação, fornecimento e instalação.(desonerado)</t>
  </si>
  <si>
    <t xml:space="preserve"> 20361,88</t>
  </si>
  <si>
    <t>Aerador mecânico superficial de 15,0 CV, de fluxo descendente, alta rotação, fornecimento e instalação.(desonerado)</t>
  </si>
  <si>
    <t xml:space="preserve"> 38270,72</t>
  </si>
  <si>
    <t>Aerador mecânico superficial de 25,0 CV, de fluxo descendente, alta rotação, fornecimento e instalação.(desonerado)</t>
  </si>
  <si>
    <t xml:space="preserve"> 46494,00</t>
  </si>
  <si>
    <t>Aerador mecânico superficial de 30,0 CV, de fluxo descendente, alta rotação, fornecimento e instalação.(desonerado)</t>
  </si>
  <si>
    <t xml:space="preserve"> 58292,34</t>
  </si>
  <si>
    <t>MP 14 Manutenção Predial</t>
  </si>
  <si>
    <t>MP 14.05 Mão de Obra</t>
  </si>
  <si>
    <t>Ajudante de instalação e manutenção de equipamentos (Ar Condicionado central Self / Exp. direta, Caldeira, Gerador, Subestação e Elevador), inclusive encargos sociais e insalubridade.(desonerado)</t>
  </si>
  <si>
    <t>Eletricista de instalação e manutenção de equipamentos (Ar Condicionado central Self / Exp. direta, Caldeira, Gerador, Subestação e Elevador), inclusive encargos sociais e periculosidade.(desonerado)</t>
  </si>
  <si>
    <t xml:space="preserve">    24,45</t>
  </si>
  <si>
    <t>Encarregado de instalação e manutenção de equipamentos (Ar Condicionado central Self / Exp. direta, Caldeira, Gerador, Subestação e Elevador), inclusive encargos sociais e insalubridade.(desonerado)</t>
  </si>
  <si>
    <t xml:space="preserve">    27,49</t>
  </si>
  <si>
    <t>Engenheiro mecânico ou eletricista de instalação e manutenção de equipamentos (Ar Condicionado central Self / Exp. direta, Caldeira, Gerador, Subestação e Elevador), inclusive encargos sociais e insalubridade.(desonerado)</t>
  </si>
  <si>
    <t>Mecânico de instalação e manutenção de equipamentos (Ar Condicionado central Self / Exp. direta, Caldeira, Gerador, Subestação e Elevador), inclusive encargos sociais e periculosidade.(desonerado)</t>
  </si>
  <si>
    <t>Meio oficial de instalação e manutenção de equipamentos (Ar Condicionado central Self / Exp. direta, Caldeira, Gerador, Subestação e Elevador), inclusive encargos sociais e insalubridade.(desonerado)</t>
  </si>
  <si>
    <t>Operador de equipamentos (Ar Condicionado central Self / Exp. direta, Caldeira, Gerador, Subestação e Elevador), inclusive encargos sociais e insalubridade.(desonerado)</t>
  </si>
  <si>
    <t xml:space="preserve">    21,05</t>
  </si>
  <si>
    <t>MP 14.10 Serviço</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</si>
  <si>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7,5TR.(desonerado)</t>
  </si>
  <si>
    <t>Tratamento químico da água dos sistemas de ar condicionado central, inclusive coleta e relatório de amostra para controle (incluindo bacias das torres e tanques de expansão).(desonerado)</t>
  </si>
  <si>
    <t xml:space="preserve">  1810,00</t>
  </si>
  <si>
    <t>Execução de limpeza, higienização e descontaminação de rede de dutos dos sistemas de ar condicionado, conforme Portaria 3523 do Ministério da Saúde e Norma Técnica RE-09, bem como posteriores, incluindo relatório técnico.(desonerado)</t>
  </si>
  <si>
    <t xml:space="preserve">    36,58</t>
  </si>
  <si>
    <t>Análise microbiológica do ar interior de ambiente climatizado em unidade hospitalar, inclusive coleta de amostra e laudo físico-químico e microbiológico, conforme Resolução RE nº 09 de 16/01/2003 da ANVISA.(desonerado)</t>
  </si>
  <si>
    <t xml:space="preserve">   155,82</t>
  </si>
  <si>
    <t>MP 19 Manutenção de Sistema de Chafarizes</t>
  </si>
  <si>
    <t>MP 19.05 Equipe de Serviços</t>
  </si>
  <si>
    <t>Equipe de serviços atuando corretivamente em chafarizes para retirada, desobstrução e recolocação de bicos, exclusive transporte.(desonerado)</t>
  </si>
  <si>
    <t>Equipe de serviços atuando corretivamente em chafarizes para retirada de peças hidráulicas e/ou elétricas, exclusive transporte.(desonerado)</t>
  </si>
  <si>
    <t xml:space="preserve">   133,23</t>
  </si>
  <si>
    <t>Equipe de serviços atuando na manutenção preventiva de sistema de chafarizes, realizando testes e verificações periódicas com reparos dos defeitos encontrados, exclusive fornecimento de peças e transporte.(desonerado)</t>
  </si>
  <si>
    <t>MP 49 Manutenção de Usinas de Asfalto</t>
  </si>
  <si>
    <t>MP 49.20 Serviço de Manutenção</t>
  </si>
  <si>
    <t>Serviço de calibragem de dispositivos de controle (balanças, termômetros, tacômetros, pressostatos, etc.) de Usinas de Asfalto, exclusive peças.(desonerado)</t>
  </si>
  <si>
    <t xml:space="preserve">   236,14</t>
  </si>
  <si>
    <t>Serviço de manutenção e regulagem de queimadores a gás de secadores e geradores de calor de Usinas de Asfálto, exclusive peças.(desonerado)</t>
  </si>
  <si>
    <t xml:space="preserve">  1645,86</t>
  </si>
  <si>
    <t>Serviço  de usinagem de peças para Usinas de Asfalto, exclusive materiais.(desonerado)</t>
  </si>
  <si>
    <t xml:space="preserve">   415,18</t>
  </si>
  <si>
    <t>MT 04 Escavações Manuais</t>
  </si>
  <si>
    <t>MT 04.05 Escavação Manual de Vala - Material de 1ª Categoria</t>
  </si>
  <si>
    <t>Escavação manual de vala em material de 1ª categoria (areia, argila ou piçarra), até 1,50m,  exclusive escoramento e esgotamento.(desonerado)</t>
  </si>
  <si>
    <t xml:space="preserve">    33,02</t>
  </si>
  <si>
    <t>Escavação manual de vala em material de 1ª categoria (areia, argila ou piçarra), acima de 1,50m até 3m de profundidade, exclusive escoramento e esgotamento.(desonerado)</t>
  </si>
  <si>
    <t xml:space="preserve">    74,30</t>
  </si>
  <si>
    <t>Escavação manual de vala em material de 1ª categoria (areia, argila ou piçarra), acima de 3m até 4,50m de profundidade, exclusive escoramento e esgotamento.(desonerado)</t>
  </si>
  <si>
    <t>Escavação manual de vala em material de 1ª categoria (areia, argila ou piçarra), acima de  4,50m até 6m de profundidade, exclusive escoramento e esgotamento.(desonerado)</t>
  </si>
  <si>
    <t xml:space="preserve">   132,09</t>
  </si>
  <si>
    <t>MT 04.10 Escavação Manual de Vala - Material de 2ª Categoria</t>
  </si>
  <si>
    <t>Desmonte manual em material de 2ª categoria (moledo ou rocha decomposta).(desonerado)</t>
  </si>
  <si>
    <t xml:space="preserve">    69,21</t>
  </si>
  <si>
    <t>Escavação manual de vala a frio em material de 2ª categoria (moledo ou rocha decomposta) até 1,50m de profundidade, exclusive escoramento e esgotamento.(desonerado)</t>
  </si>
  <si>
    <t xml:space="preserve">    82,85</t>
  </si>
  <si>
    <t>Escavação manual de vala a frio em material de 2ª categoria (moledo ou rocha decomposta) de 1,50m e 3m de profundidade, exclusive escoramento e esgotamento.(desonerado)</t>
  </si>
  <si>
    <t>Marroamento de material de 2ª categoria (rocha decomposta), com volume máximo de 0,064m3, para redução a pedra-de-mão, referindo-se o preço ao material solto, depois de marroado.(desonerado)</t>
  </si>
  <si>
    <t xml:space="preserve">    32,46</t>
  </si>
  <si>
    <t>MT 04.15 Escavação Manual de Vala em Lodo</t>
  </si>
  <si>
    <t>Escavação manual de cova em área de manguezal, com 1,00m de profundidade e 0,15 de diâmetro.(desonerado)</t>
  </si>
  <si>
    <t>Escavação manual de vala em lodo, até 1,50m de profundidade, exclusive escoramento e esgotamento.(desonerado)</t>
  </si>
  <si>
    <t>MT 04.20 Escavação Manual de Valas e Reaterro para Ligações Prediais</t>
  </si>
  <si>
    <t>Escavação e reaterro de vala, em material de 1ª categoria, para ligação de água potavél.(desonerado)</t>
  </si>
  <si>
    <t xml:space="preserve">     8,26</t>
  </si>
  <si>
    <t>Escavação e reaterro de vala, em material de 1ª categoria, para ligação predial de esgoto sanitário.(desonerado)</t>
  </si>
  <si>
    <t xml:space="preserve">    40,61</t>
  </si>
  <si>
    <t>MT 04.25 Desmonte Manual - Material 3ª Categoria</t>
  </si>
  <si>
    <t>Desmonte manual de bloco de material de 3ª categoria (rocha viva), inclusive redução a pedra-de-mão.(desonerado)</t>
  </si>
  <si>
    <t>MT 04.30 Escavação a Céu Aberto - Material de 1ª Categoria</t>
  </si>
  <si>
    <t>Escavação manual em material de 1ª categoria, a céu aberto, até 0,50m de profundidade com remoção até 1 dam.(desonerado)</t>
  </si>
  <si>
    <t xml:space="preserve">    39,62</t>
  </si>
  <si>
    <t>Escavação manual em material de 1ª categoria, a céu aberto, para profundidades maiores que 0,50m, com remoção até 10m (1dam).(desonerado)</t>
  </si>
  <si>
    <t xml:space="preserve">    46,23</t>
  </si>
  <si>
    <t>MT 04.35 Escoramento de Vala Pouca Profundidade</t>
  </si>
  <si>
    <t>Escoramento simples, aberto, de vala de pouca profundidade, inclusive fornecimento dos materiais (peças de madeira serrada - 1" x 12" e 3" x 6").(desonerado)</t>
  </si>
  <si>
    <t xml:space="preserve">    51,31</t>
  </si>
  <si>
    <t>Escoramento simples, fechado, de vala de pouca profundidade, inclusive fornecimento dos materiais (peças de madeira serrada - 1 x 12" e 3" x 6").(desonerado)</t>
  </si>
  <si>
    <t xml:space="preserve">   107,00</t>
  </si>
  <si>
    <t>MT 04.40 Proteção de Valas</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</si>
  <si>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vezes.(desonerado)</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</si>
  <si>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vezes.(desonerado)</t>
  </si>
  <si>
    <t xml:space="preserve">     5,65</t>
  </si>
  <si>
    <t>Cerca protetora de borda de vala, construída com montantes de madeira serrada de (7,5 x 7,5)cm, com 1,50m de comprimento, ficando 0,50m enterrado, com intervalo de 6m e 1 linha de fita plástica zebrada, horizontal, com aproveitamento de 3 vezes da madeira.(desonerado)</t>
  </si>
  <si>
    <t xml:space="preserve">     3,84</t>
  </si>
  <si>
    <t>Retirada e recolocação de cerca protetora de borda de vala, construída com montantes de (3"x3") de Pinho de 3ª, com 1,50m de comprimento, com intervalo de 2m e 2 tábuas de (1"x12") e (1"x9"), horizontais, com 0,40m de separação, exceto materiais.(desonerado)</t>
  </si>
  <si>
    <t xml:space="preserve">    12,68</t>
  </si>
  <si>
    <t>Retirada e recolocação de cerca protetora de vala, construída com montantes de (3"x3") de Pinho de 3ª, com 1,50m de comprimento, com intervalo de 6m e 1 linha de fita plástica zebrada, horizontal, exceto materiais.(desonerado)</t>
  </si>
  <si>
    <t xml:space="preserve">     4,58</t>
  </si>
  <si>
    <t>MT 04.45 Escavação e Desmonte a Fogo</t>
  </si>
  <si>
    <t>Desmonte a fogo de bloco de material de 3ª categoria (rocha viva), com volume de 1m3 a 50m3, sendo a ar comprimido tanto a perfuração como a redução a pedra-de-mão, e a explosão pelo sistema de iniciação não elétrico.(desonerado)</t>
  </si>
  <si>
    <t xml:space="preserve">   188,62</t>
  </si>
  <si>
    <t>Desmonte a fogo de bloco de material de 2ª categoria (moledo ou rocha em decomposição), com volume de 1m3 a 50m3, sendo a ar comprimido tanto a perfuração como a redução a pedra-de-mão, e a explosão pelo sistema de iniciação não elétrico, e a redução a rompedor.(desonerado)</t>
  </si>
  <si>
    <t xml:space="preserve">   191,01</t>
  </si>
  <si>
    <t>Escavação de rocha ou material de 3ª categoria, com utilização de fogo cuidadoso (Smootuing blasting), a céu aberto, em área urbana.(desonerado)</t>
  </si>
  <si>
    <t xml:space="preserve">   177,33</t>
  </si>
  <si>
    <t>MT 09 Escavações Mecânicas</t>
  </si>
  <si>
    <t>MT 09.05 Escavação Mecânica com Retro - Escavadeira</t>
  </si>
  <si>
    <t>Escavação mecânica, em material de 1ª categoria (areia, argila ou piçarra),  utilizando Retro-Escavadeira.(desonerado)</t>
  </si>
  <si>
    <t>MT 09.10 Escavação Mecânica com Escavadeira Hidráulica</t>
  </si>
  <si>
    <t>Escavação mecânica, em material de 1ª categoria (areia, argila ou piçarra), utilizando Escavadeira Hidráulica de 0,78m3.(desonerado)</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</si>
  <si>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escavadeira.(desonerado)</t>
  </si>
  <si>
    <t>MT 09.15 Escavação e Remoção Mecânica a Céu Aberto com Trator</t>
  </si>
  <si>
    <t>Escavação mecânica com trator tipo D-6R, em material de 1ª categoria, com transporte a 20m.(desonerado)</t>
  </si>
  <si>
    <t>MT 09.20 Dragagem</t>
  </si>
  <si>
    <t>Dragagem de leito de rio ou canal, em material mole, utilizando escavadeira sobre esteiras, versão Drag-Line, com capacidade de 0,78m3.(desonerado)</t>
  </si>
  <si>
    <t>Dragagem de leito de rio ou canal, em material mole, utilizando escavadeira sobre esteiras, versão Clam-Shell, com capacidade de 0,78m3.(desonerado)</t>
  </si>
  <si>
    <t>MT 09.25 Escavação com Equipamento de Ar Comprimido</t>
  </si>
  <si>
    <t>Desmonte de bloco de material de 2ª categoria, sem utilização de explosivos, com rompedor a ar comprimido.(desonerado)</t>
  </si>
  <si>
    <t xml:space="preserve">   407,72</t>
  </si>
  <si>
    <t>Desmonte de bloco de material de 3ª categoria (rocha viva), com equipamento de ar comprimido, sem a utilização de explosivos, com volume até 1m3, inclusive redução a pedra-de-mão com o mesmo equipamento.(desonerado)</t>
  </si>
  <si>
    <t xml:space="preserve">   171,51</t>
  </si>
  <si>
    <t>Desmonte de bloco de material de 3ª categoria, com utilização de argamassa expansiva, rompedor e perfuratriz a ar comprimido (desonerado)</t>
  </si>
  <si>
    <t xml:space="preserve">   430,10</t>
  </si>
  <si>
    <t>Escavação em material de 2ª categoria (moledo ou rocha muito decomposta), com equipamento de ar comprimido, sem utilização de explosivos, em taludes ou valas com largura mínima de 3m até 1,50m profundidade, exclusive escoramento e limpeza.(desonerado)</t>
  </si>
  <si>
    <t xml:space="preserve">   165,92</t>
  </si>
  <si>
    <t>Escavação em material de 2ª categoria (rocha decomposta), sem uso de explosivos, utilizando equipamento de ar comprimido.  O preço se refere a taludes ou valas com largura mínima de 3m até 1,50m de profundidade, exclusive escoramento e limpeza.(desonerado)</t>
  </si>
  <si>
    <t xml:space="preserve">   483,84</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</si>
  <si>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operador.(desonerado)</t>
  </si>
  <si>
    <t xml:space="preserve">  1546,00</t>
  </si>
  <si>
    <t>Escavação em material de 3ª categoria (rocha viva), sem uso de explosivos, utilizando equipamento de ar comprimido e serração com brocas, seguida de encunhamento.  O preço se refere a taludes com largura mínima de 3m, inclusive limpeza manual.(desonerado)</t>
  </si>
  <si>
    <t xml:space="preserve">  1266,76</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</si>
  <si>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limpeza.(desonerado)</t>
  </si>
  <si>
    <t xml:space="preserve">   536,45</t>
  </si>
  <si>
    <t>MT 14 Aterro e Reaterro</t>
  </si>
  <si>
    <t>MT 14.05 Aterro e Compactação Manual</t>
  </si>
  <si>
    <t>Aterro com material de 1ª categoria, compactado manualmente em camadas de 20cm, incluindo 2 tiros de pá, inclusive espalhamento e rega, exclusive material e transporte.(desonerado)</t>
  </si>
  <si>
    <t>Compactação de aterro em camadas de 15cm, com maço.(desonerado)</t>
  </si>
  <si>
    <t>Compactação de aterro em camadas de 20cm, com maço.(desonerado)</t>
  </si>
  <si>
    <t xml:space="preserve">    41,28</t>
  </si>
  <si>
    <t>Compactação de material de 1ª categoria, inclusive descarga de Caminhão Basculante, movimentação a 1 tiro de pá, espalhamento e compactação manual em camadas de 30cm de material apiloado, exclusive material.(desonerado)</t>
  </si>
  <si>
    <t xml:space="preserve">    43,33</t>
  </si>
  <si>
    <t>Reaterro de vala, compactado a maço, em camadas de 30cm de espessura máxima, com material de boa qualidade.(desonerado)</t>
  </si>
  <si>
    <t xml:space="preserve">    34,67</t>
  </si>
  <si>
    <t>Reaterro de vala, com pó-de-pedra, compactado manualmente, inclusive fornecimento do material.(desonerado)</t>
  </si>
  <si>
    <t xml:space="preserve">   151,38</t>
  </si>
  <si>
    <t>MT 14.10 Aterro e Compactação Mecânica</t>
  </si>
  <si>
    <t>Aterro com material de 1ª categoria, espalhado com motoniveladora,  em camadas de 20cm de material adensado, regado por Caminhão Tanque e compactado a 95% com Rolo Pé de Carneiro, auto propelido,  intervindo 2 serventes, exclusive o fornecimento do material.(desonerado)</t>
  </si>
  <si>
    <t>Aterro com material de 1ª categoria, espalhado com retro-escavadeira, em camadas de 20cm, utilizando rolo compactador, com intervenção de 2 serventes, inclusive rega, exclusive fornecimento do material.(desonerado)</t>
  </si>
  <si>
    <t>Aterro de vala com trator carregadeira e retro-escavadeira, com material de boa qualidade, em camadas de 20cm, utilizando  Vibro Compactador Portátil e operador, com intervenção de 2 serventes,  exclusive o fornecimento do material.(desonerado)</t>
  </si>
  <si>
    <t>MT 14.15 Preparo do Solo</t>
  </si>
  <si>
    <t>Preparo de solo até 30cm de profundidade, compreedendo escavação e acerto manuais e compactação mecânica com remoção até 20m.(desonerado)</t>
  </si>
  <si>
    <t xml:space="preserve">    12,92</t>
  </si>
  <si>
    <t>MT 19 Espalhamento de Solo</t>
  </si>
  <si>
    <t>MT 19.05 Espalhamento de Solo Mecânico</t>
  </si>
  <si>
    <t>Espalhamento de material de 1ª categoria com motoniveladora, exclusive o fornecimento do material.(desonerado)</t>
  </si>
  <si>
    <t>PJ 04 Gramas e Coberturas Vegetais</t>
  </si>
  <si>
    <t>PJ 04.05 Fornecimento de Plantas de Cobertura</t>
  </si>
  <si>
    <t>Espécies vegetais com altura de (0,40 a 1,50)m, tipo Gardenia Jasminóides (Jasmim do Cabo), Alpínia Purpurata (Gengibre Vermelho), Cordyline Terminalis (Dracena Vermelha), Dieffenbachia Amoema (Comigo Ninguém Pode) ou similar e considerando 4 mudas por m2.  Fornecimento.(desonerado)</t>
  </si>
  <si>
    <t>Espécies vegetais com altura de (0,60 a 1,50)m, tipo Calliandra Tweedii (Esponjinha Vermelha), Hibiscus Rosa-Sinensis (Hibisco Argentino), Malvaviscus Arboreus (Hibisco Colibri) ou similar e considerando 4 mudas por m2.  Fornecimento.(desonerado)</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</si>
  <si>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Fornecimento.(desonerado)</t>
  </si>
  <si>
    <t>Espécies vegetais com altura de (0,40 a 1,50)m, tipo Arundina Bambusifolia (Orquidea Bambu), Jatropha Podagrica (Batata do Inferno), Strelitzia Reginae (Flor Ave do Paraiso), Heliconia Angusta (Falsa Ave do Paraiso) ou similar e considerando 8 mudas por m2.  Fornecimento.(desonerado)</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</si>
  <si>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Fornecimento.(desonerado)</t>
  </si>
  <si>
    <t>Espécies vegetais com altura de (0,20 a 0,80)m, tipo Helicônia Psittacorum (Helicônia Papagaio), Xanthosoma Lindeni (Xantia), Calathea Zebrina (Calatea Zebra), Jasminum Sambac (Bogari) ou similar e considerando 12 mudas por m2.  Fornecimento.(desonerado)</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</si>
  <si>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Fornecimento.(desonerado)</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</si>
  <si>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Fornecimento.(desonerado)</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</si>
  <si>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Fornecimento.(desonerado)</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</si>
  <si>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Fornecimento.(desonerado)</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</si>
  <si>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Fornecimento.(desonerado)</t>
  </si>
  <si>
    <t>Espécies vegetais com altura de (0,15 a 0,30)m, tipo Ophiopogon jaburan (Barba - de - Serpente), Kalanchoe Blossfeldiana (Calancoê), Maranta Bicolor (Caetê) ou similar e considerando 25 mudas por m2.  Fornecimento.(desonerado)</t>
  </si>
  <si>
    <t>PJ 04.10 Plantio de Gramas e Leguminosas</t>
  </si>
  <si>
    <t xml:space="preserve">     0,44</t>
  </si>
  <si>
    <t xml:space="preserve">    11,00</t>
  </si>
  <si>
    <t>Plantio de grama em placas, tipo São Carlos, Batatais ou Larga, inclusive o fornecimento da grama, terra preta, preparo de terreno e calagem.(desonerado)</t>
  </si>
  <si>
    <t xml:space="preserve">    29,78</t>
  </si>
  <si>
    <t xml:space="preserve">    33,80</t>
  </si>
  <si>
    <t>Plantio de grama, tipo Stenotaphrum Secundatum Variação Variegatum, inclusive transporte e fornecimento.(desonerado)</t>
  </si>
  <si>
    <t xml:space="preserve">    36,53</t>
  </si>
  <si>
    <t xml:space="preserve">    22,73</t>
  </si>
  <si>
    <t>Plantio de grama em placas, tipo São Carlos, Batatais ou Larga, inclusive compra e arrancamento no local de origem, carga, transporte, descarga e preparo do terreno, para recomposição de áreas gramadas eventualmente danificadas.(desonerado)</t>
  </si>
  <si>
    <t>Biomanta vegetal para quantidades de até 500,00m2, incluindo coveamento, plantio de sementes de espécies nativas da região, insumos para adubação e irrigação.  Fornecimento e colocação.(desonerado)</t>
  </si>
  <si>
    <t>Biomanta vegetal para quantidades de 501,00m2 a 1.000,00m2, incluindo coveamento, plantio de sementes de espécies nativas da região, insumos para adubação e irrigação.  Fornecimento e colocação.(desonerado)</t>
  </si>
  <si>
    <t xml:space="preserve">    73,68</t>
  </si>
  <si>
    <t>Biomanta vegetal para quantidades superiores a 1.000,00m2, incluindo coveamento, plantio de sementes de espécies nativas da região, insumos para adubação e irrigação.  Fornecimento e colocação.(desonerado)</t>
  </si>
  <si>
    <t xml:space="preserve">    68,33</t>
  </si>
  <si>
    <t>PJ 04.20 Gramas Sintéticas</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</si>
  <si>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colocação.(desonerado)</t>
  </si>
  <si>
    <t xml:space="preserve">   123,23</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</si>
  <si>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colocação.(desonerado)</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</si>
  <si>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Colocação.(desonerado)</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</si>
  <si>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colocação.(desonerado)</t>
  </si>
  <si>
    <t xml:space="preserve">   253,33</t>
  </si>
  <si>
    <t>Remoção de grama sintética, inclusive carga, descarga e transporte a 30 Km.(desonerado)</t>
  </si>
  <si>
    <t xml:space="preserve">     5,97</t>
  </si>
  <si>
    <t>PJ 09 Árvores e Arbustos</t>
  </si>
  <si>
    <t>PJ 09.05 Plantio de Árvores e Arbustos</t>
  </si>
  <si>
    <t>Amarrio de mudas de árvore ao tutor, com fitilho plástico, exclusive este.(desonerado)</t>
  </si>
  <si>
    <t xml:space="preserve">     0,82</t>
  </si>
  <si>
    <t xml:space="preserve">     1,28</t>
  </si>
  <si>
    <t>Mudas com 50cm a 70cm de altura, plantio em encosta, exclusive tutor, inclusive abertura da cova.(desonerado)</t>
  </si>
  <si>
    <t xml:space="preserve">     2,64</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</si>
  <si>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passeio.(desonerado)</t>
  </si>
  <si>
    <t xml:space="preserve">   238,33</t>
  </si>
  <si>
    <t>Plantio de arvore de 2,50m de altura, de qualquer especie, em logradouro publico, inclusive transporte, abertura de cova de (0,60 x 1,50 x 1,00)m, terra estrumada, estaca de madeira (tutor), amarrio com fitilho e retirada do material excedente, exclusive o fornecimento da arvore, plantio de cobertura, tento, demolicao e recomposicao de passeio. (desonerado)</t>
  </si>
  <si>
    <t xml:space="preserve">   283,58</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</si>
  <si>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 (desonerado)</t>
  </si>
  <si>
    <t xml:space="preserve">   321,51</t>
  </si>
  <si>
    <t xml:space="preserve">   359,43</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</si>
  <si>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 (desonerado)</t>
  </si>
  <si>
    <t xml:space="preserve">   397,36</t>
  </si>
  <si>
    <t xml:space="preserve">   435,28</t>
  </si>
  <si>
    <t xml:space="preserve">   473,21</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</si>
  <si>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 (desonerado)</t>
  </si>
  <si>
    <t xml:space="preserve">   511,14</t>
  </si>
  <si>
    <t xml:space="preserve">   549,06</t>
  </si>
  <si>
    <t xml:space="preserve">   586,99</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</si>
  <si>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 (desonerado)</t>
  </si>
  <si>
    <t xml:space="preserve">   624,92</t>
  </si>
  <si>
    <t>PJ 09.30 Espécies Vegetais - Fornecimento</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</si>
  <si>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Fornecimento.(desonerado)</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</si>
  <si>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Fornecimento.(desonerado)</t>
  </si>
  <si>
    <t>PJ 09.50 Árvores</t>
  </si>
  <si>
    <t>Espécies vegetais nativas com CAP (Circunferência na Altura do Peito) variando entre 0,10m e 0,15m e altura entre 2,50m e 3,00m.  Fornecimento.(desonerado)</t>
  </si>
  <si>
    <t>Espécies vegetais nativas com CAP (Circunferência na Altura do Peito) variando entre 0,15m e 0,20m e altura entre 3,00m e 3,50m.  Fornecimento.(desonerado)</t>
  </si>
  <si>
    <t>Espécies vegetais nativas com CAP (Circunferência na Altura do Peito) variando entre 0,20m e 0,25m e altura entre 3,50m e 4,00m.  Fornecimento.(desonerado)</t>
  </si>
  <si>
    <t>PJ 09.60 Palmeiras</t>
  </si>
  <si>
    <t>Espécies vegetais com altura de (0,60 a 1,00)m, tipo Palmeira Phoenix Roebelenii (Tamareira Anã), Coccothrinax SP (Leque-Prateada), Elaeis Guineensis (Dendezeiro), Gaussia Maya (Palmeira Maia) ou similar.  Fornecimento.(desonerado)</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</si>
  <si>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Fornecimento.(desonerado)</t>
  </si>
  <si>
    <t>Espécies vegetais com altura de (6,00 a 7,00)m Tipo Palmeira Syagrus Romanzoffiana (Baba-de-Boi / Gerivá); Aiphanes Caryotifolia (Palmeira "Spine"); Livistonia Chinensis (Leque da China / Falsa Latânia); Roystonea Oleracea (Palmeira Real) ou similar.  Fornecimento.(desonerado)</t>
  </si>
  <si>
    <t>PJ 14 Cercas e Protetores</t>
  </si>
  <si>
    <t>PJ 14.05 Cercas e Protetores</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</si>
  <si>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colocação.(desonerado)</t>
  </si>
  <si>
    <t xml:space="preserve">   115,34</t>
  </si>
  <si>
    <t>Cerca protetora de jardim com 18cm de altura, em barra chata de aço ASTM 588 de (3" x 1/4"), com montantes do mesmo material, distanciados de 1,00m, chumbados em bloco de concreto, inclusive escavação, reaterro, carga, descarga e transporte.(desonerado)</t>
  </si>
  <si>
    <t xml:space="preserve">   177,98</t>
  </si>
  <si>
    <t>Cerca protetora de jardim, tipo capelinha, em módulos de 1,20m.  Fornecimento e colocação.(desonerado)</t>
  </si>
  <si>
    <t xml:space="preserve">   154,22</t>
  </si>
  <si>
    <t>Cerca protetora para jardim, em tela em chapa de metal expandido, malha de (8"x3"), chapa de 3/16", inclusive pintura.  Fornecimento e colocação.(desonerado)</t>
  </si>
  <si>
    <t xml:space="preserve">   315,33</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</si>
  <si>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colocação.(desonerado)</t>
  </si>
  <si>
    <t xml:space="preserve">   202,44</t>
  </si>
  <si>
    <t>Guarda-corpo em toras de madeira de reflorestamento e entrelaçado com corda sizal.  Fornecimento e colocação.(desonerado)</t>
  </si>
  <si>
    <t xml:space="preserve">    41,58</t>
  </si>
  <si>
    <t>Limitador de grama em polietileno - Linha Borda.  Fornecimento e colocação.(desonerado)</t>
  </si>
  <si>
    <t>Limitador de grama em polietileno - Linha Plana.  Fornecimento e colocação.(desonerado)</t>
  </si>
  <si>
    <t xml:space="preserve">    10,02</t>
  </si>
  <si>
    <t>Moirão em madeira de reflorestamento, para sustentação de retentores em área de manguezal, com seção de diâmetro de 15cm, altura livre média de 2,00m, enterrado a 1,00m de profundidade, incluindo escavação manual de cova.  Fornecimento e colocação.(desonerado)</t>
  </si>
  <si>
    <t xml:space="preserve">    65,49</t>
  </si>
  <si>
    <t>Protetor de arvore em ferro de 3/8", circular com diâmetro de 30cm, altura de 2m, base em concreto, engastado no solo de 50cm, inclusive pintura a óleo.  Fornecimento e colocação.(desonerado)</t>
  </si>
  <si>
    <t xml:space="preserve">    97,84</t>
  </si>
  <si>
    <t>Protetor de arvore em ferro de 3/8", circular com diâmetro de 40cm, altura de 2m, base em concreto, engastado no solo de 50cm, inclusive pintura a óleo.  Fornecimento e colocação.(desonerado)</t>
  </si>
  <si>
    <t xml:space="preserve">   127,71</t>
  </si>
  <si>
    <t>Protetor (gola) de árvore em ferro fundido nodular, nas dimensões de (1,00x1,00x0,60)m.  Fornecimento.(desonerado)</t>
  </si>
  <si>
    <t>Protetor (gola) de árvore em ferro fundido nodular, nas dimensões de (1,28x1,28x0,90)m.  Fornecimento.(desonerado)</t>
  </si>
  <si>
    <t>Protetor de canteiro em tubos de aço galvanizado (externa e internamente), com (1,20x0,30)m, formado por 2 tubos de 3" e espessura de parede de 1/8" na vertical e 1 tubo de 1 1/2" na horizontal, fixados por encaixe, com tratamento anticorrosivo e pintura.  Fornecimento e colocação.(desonerado)</t>
  </si>
  <si>
    <t xml:space="preserve">   662,65</t>
  </si>
  <si>
    <t>Retentor flutuante para proteção de manguezal. Confecção e instalação.(desonerado)</t>
  </si>
  <si>
    <t xml:space="preserve">    76,36</t>
  </si>
  <si>
    <t>PJ 14.10 Telas</t>
  </si>
  <si>
    <t>Tela de arame galvanizado nº 14, com malha losangular de 1/2".  Fornecimento.(desonerado)</t>
  </si>
  <si>
    <t>Tela de arame galvanizado nº 12, com malha losangular de 1".  Fornecimento.(desonerado)</t>
  </si>
  <si>
    <t>Tela de arame galvanizado nº 08, com malha losangular de 1 1/2".  Fornecimento.(desonerado)</t>
  </si>
  <si>
    <t>Tela de arame galvanizado nº 08, com malha losangular de 1 1/2", soldada em quadro de ferro.  Colocação.(desonerado)</t>
  </si>
  <si>
    <t xml:space="preserve">    32,91</t>
  </si>
  <si>
    <t>Tela de arame galvanizado nº 08, com malha quadrada (fios ondulados) de (2 x 2)cm.  Fornecimento.(desonerado)</t>
  </si>
  <si>
    <t>Tela de arame galvanizado nº 12, com malha losangular de 5cm.  Fornecimento.(desonerado)</t>
  </si>
  <si>
    <t>Tela de arame galvanizado nº 12, com malha losangular de 5cm, fixada com arame galvanizado nº 12, à armação tubular de ferro galvanizado (exclusive esta).  Fornecimento e colocação.(desonerado)</t>
  </si>
  <si>
    <t xml:space="preserve">    91,45</t>
  </si>
  <si>
    <t>Tela de arame galvanizado n° 12, revestido de PVC, com malha losangular de 5cm, fixada com arame galvanizado nº 12, à armação tubular de ferro galvanizado (exclusive esta). Fornecimento e colocação.(desonerado)</t>
  </si>
  <si>
    <t xml:space="preserve">   136,83</t>
  </si>
  <si>
    <t>Tela em polietileno de alta densidade, 100% virgem, com malha de (5x5)cm, com resistência a tração de 500Kgf.  Fornecimento e colocação.(desonerado)</t>
  </si>
  <si>
    <t xml:space="preserve">    34,44</t>
  </si>
  <si>
    <t>PJ 14.15 Alambrados</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</si>
  <si>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colocação.(desonerado)</t>
  </si>
  <si>
    <t>PJ 14.15.0099 (/)</t>
  </si>
  <si>
    <t>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 (Desonerado)</t>
  </si>
  <si>
    <t xml:space="preserve">   354,48</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</si>
  <si>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colocação.(desonerado)</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</si>
  <si>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colocação.(desonerado)</t>
  </si>
  <si>
    <t xml:space="preserve">   309,10</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</si>
  <si>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t>
  </si>
  <si>
    <t xml:space="preserve">   336,07</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</si>
  <si>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colocação.(desonerado)</t>
  </si>
  <si>
    <t xml:space="preserve">   324,03</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</si>
  <si>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colocação.(desonerado)</t>
  </si>
  <si>
    <t xml:space="preserve">   337,91</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</si>
  <si>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t>
  </si>
  <si>
    <t xml:space="preserve">   364,86</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</si>
  <si>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colocação.(desonerado)</t>
  </si>
  <si>
    <t xml:space="preserve">   246,26</t>
  </si>
  <si>
    <t>PJ 14.15.0107 (/)</t>
  </si>
  <si>
    <t>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 (Desonerado)</t>
  </si>
  <si>
    <t xml:space="preserve">   383,29</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</si>
  <si>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colocação.(desonerado)</t>
  </si>
  <si>
    <t xml:space="preserve">   331,86</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</si>
  <si>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colocação.(desonerado)</t>
  </si>
  <si>
    <t xml:space="preserve">   343,30</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</si>
  <si>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colocação.(desonerado)</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</si>
  <si>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colocação.(desonerado)</t>
  </si>
  <si>
    <t xml:space="preserve">   369,37</t>
  </si>
  <si>
    <t>PJ 14.15.0114 (/)</t>
  </si>
  <si>
    <t>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 (Desonerado)</t>
  </si>
  <si>
    <t xml:space="preserve">   414,75</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</si>
  <si>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colocação.(desonerado)</t>
  </si>
  <si>
    <t xml:space="preserve">   376,49</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</si>
  <si>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colocação.(desonerado)</t>
  </si>
  <si>
    <t xml:space="preserve">   387,70</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</si>
  <si>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colocação.(desonerado)</t>
  </si>
  <si>
    <t xml:space="preserve">   421,96</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</si>
  <si>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colocação.(desonerado)</t>
  </si>
  <si>
    <t xml:space="preserve">   186,87</t>
  </si>
  <si>
    <t>PJ 14.15.0119 (/)</t>
  </si>
  <si>
    <t>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 (Desonerado)</t>
  </si>
  <si>
    <t xml:space="preserve">   467,34</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</si>
  <si>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colocação.(desonerado)</t>
  </si>
  <si>
    <t xml:space="preserve">   294,81</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</si>
  <si>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colocação.(desonerado)</t>
  </si>
  <si>
    <t xml:space="preserve">   180,21</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</si>
  <si>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colocação.(desonerado)</t>
  </si>
  <si>
    <t xml:space="preserve">   373,98</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</si>
  <si>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colocação.(desonerado)</t>
  </si>
  <si>
    <t xml:space="preserve">   319,04</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</si>
  <si>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colocação.(desonerado)</t>
  </si>
  <si>
    <t xml:space="preserve">   348,85</t>
  </si>
  <si>
    <t>Contraventamento de alambrado com tubos de ferro galvanizado (externa e internamente), com diâmetro interno de 2" e espessura de parede de 1/8".  Fornecimento e colocação.(desonerado)</t>
  </si>
  <si>
    <t xml:space="preserve">   154,14</t>
  </si>
  <si>
    <t>Contraventamento de alambrado com tubos de ferro galvanizado (externa e internamente), com diâmetro interno de 2" e espessura de parede de 1/8", com costura.  Fornecimento e colocação.(desonerado)</t>
  </si>
  <si>
    <t>Contraventamento de alambrado com tubos de ferro galvanizado (externa e internamente), com diâmetro interno de 2 1/2" e espessura de parede de 1/8", sem costura.  Fornecimento e colocação.(desonerado)</t>
  </si>
  <si>
    <t xml:space="preserve">   163,39</t>
  </si>
  <si>
    <t>Contraventamento de alambrado com tubos de ferro galvanizado (externa e internamente), com diâmetro interno de 3" e espessura de parede de 1/8", sem costura.  Fornecimento e colocação.(desonerado)</t>
  </si>
  <si>
    <t xml:space="preserve">   181,66</t>
  </si>
  <si>
    <t>Reuperação do apoio de alambrado em quadra polivalente com pavimento rígido, considerando-se a substituição de 30 cm de tubo de ferro galvanizado de 2" na base, pintura, demolição e recomposição de pavimento rígido.(desonerado)</t>
  </si>
  <si>
    <t xml:space="preserve">   120,49</t>
  </si>
  <si>
    <t>Reuperação do apoio de alambrado em campo de saibro, considerando-se a substituição de 50 cm de tubo de ferro galvanizado de 2" na base, pintura, escavação, demolição e confecção de bloco de concreto.(desonerado)</t>
  </si>
  <si>
    <t xml:space="preserve">   143,10</t>
  </si>
  <si>
    <t>PJ 19 Conservação e Limpeza</t>
  </si>
  <si>
    <t>PJ 19.05 Tratamento, Conservação e Limpeza</t>
  </si>
  <si>
    <t>Adubo orgânico (esterco de gado).  Fornecimento.(desonerado)</t>
  </si>
  <si>
    <t>Adubação química com fórmula completa (NPK-04-14-08), em gramados (1 vez por ano).(desonerado)</t>
  </si>
  <si>
    <t xml:space="preserve">  2685,75</t>
  </si>
  <si>
    <t>Terra estrumada, inclusive carga, transporte e descarga.  Fornecimento.(desonerado)</t>
  </si>
  <si>
    <t>Terra tipo capa de morro, inclusive carga, descarga e transporte.  Fornecimento.(desonerado)</t>
  </si>
  <si>
    <t>Aparo manual, com enxadão ou tesoura, de beiral de gramado.(desonerado)</t>
  </si>
  <si>
    <t xml:space="preserve">     1,65</t>
  </si>
  <si>
    <t>Arrancamento de ervas daninhas pela raiz, em área gramada.(desonerado)</t>
  </si>
  <si>
    <t xml:space="preserve">     1,32</t>
  </si>
  <si>
    <t>Aterro com terra preta simples, para execução de gramados.(desonerado)</t>
  </si>
  <si>
    <t xml:space="preserve">   343,23</t>
  </si>
  <si>
    <t xml:space="preserve">  1246,33</t>
  </si>
  <si>
    <t>Capina de ervas, gramíneas, etc, em área de brita.(desonerado)</t>
  </si>
  <si>
    <t>Capina de ervas, gramíneas e etc., em superfície ensaibrada.(desonerado)</t>
  </si>
  <si>
    <t>Capina de conservação em superfície ensaibrada, gramada, etc.(desonerado)</t>
  </si>
  <si>
    <t>Capina para construção de trilhas e aceiros, sobre material de 1ª categoria, a céu aberto, até a profundidade de 0,10m.(desonerado)</t>
  </si>
  <si>
    <t>Capina manual, remoção e seleção de mudas de essências florestais, custo válido para cada 100 unidades, com altura de 14cm, largura de 10cm.(desonerado)</t>
  </si>
  <si>
    <t>Capina manual, remoção e seleção de mudas de essências florestais, custo válido para cada 100 unidades, com altura de 20cm e largura de 13cm.(desonerado)</t>
  </si>
  <si>
    <t xml:space="preserve">     2,14</t>
  </si>
  <si>
    <t>Capina manual, remoção e seleção de mudas de essências florestais, custo válido para cada 100 unidades, com altura de 30cm e largura de 15cm.(desonerado)</t>
  </si>
  <si>
    <t>Capina manual, remoção e seleção de mudas de essências florestais, custo válido para cada 100 unidades, com altura de 35cm e largura de 25cm.(desonerado)</t>
  </si>
  <si>
    <t>Cesto de tela para retirada de lixo, confeccionado em aço e sombrit, modelo COMLURB.  Fornecimento.(desonerado)</t>
  </si>
  <si>
    <t xml:space="preserve">    53,38</t>
  </si>
  <si>
    <t>Corte de grama com máquinas motorizadas, inclusive varredura e recolhimento de resíduos.(desonerado)</t>
  </si>
  <si>
    <t xml:space="preserve">  1793,60</t>
  </si>
  <si>
    <t>Combate de formigas, com aplicação de formicida, em encosta.(desonerado)</t>
  </si>
  <si>
    <t xml:space="preserve">   258,19</t>
  </si>
  <si>
    <t>Catação manual de papéis em superfície gramada.(desonerado)</t>
  </si>
  <si>
    <t>Irrigação de gramado e/ou canteiro com Caminhão Pipa, exclusive o fornecimento da água.(desonerado)</t>
  </si>
  <si>
    <t>Irrigação de gramado e/ou canteiros com Caminhão Pipa, inclusive fornecimento da água.(desonerado)</t>
  </si>
  <si>
    <t xml:space="preserve">     0,31</t>
  </si>
  <si>
    <t>Irrigação de árvore e/ou palmeira com Caminhão Pipa, exclusive o fornecimento da água.(desonerado)</t>
  </si>
  <si>
    <t>Irrigação de árvore e/ou palmeira com Caminhão Pipa, inclusive fornecimento da água.(desonerado)</t>
  </si>
  <si>
    <t>Limpeza de superfície e fundo de lagos e bacias de chafarizes e entornos, sem esvaziamento, exclusive transporte.(desonerado)</t>
  </si>
  <si>
    <t xml:space="preserve">    66,23</t>
  </si>
  <si>
    <t>Limpeza, após esvaziamento, de fundo de lago e/ou canal.(desonerado)</t>
  </si>
  <si>
    <t>Limpeza de caixa de ralo em praça e/ou parque.(desonerado)</t>
  </si>
  <si>
    <t>Limpeza de folhas e papéis flutuando em lago e/ou canal.(desonerado)</t>
  </si>
  <si>
    <t xml:space="preserve">   165,11</t>
  </si>
  <si>
    <t>Manutenção e recomposição de áreas ajardinadas, corte de folhas e ramos secos, retirada de parasitas, limpeza e replantio de arbustos.(desonerado)</t>
  </si>
  <si>
    <t>Nivelamento e compactação de áreas ensaibradas.(desonerado)</t>
  </si>
  <si>
    <t xml:space="preserve">  3338,87</t>
  </si>
  <si>
    <t>Rega de jardim ou gramado, com esguicho, usando água local canalizada.(desonerado)</t>
  </si>
  <si>
    <t>Retirada de gramineas em piso de pedra portuguesa, utilizando roçadeira costal.(desonerado)</t>
  </si>
  <si>
    <t xml:space="preserve">     2,26</t>
  </si>
  <si>
    <t>Retirada de material proveniente de poda de varredura ou de limpeza diversas, a ser feita em caminhão com no mínimo 4m3 de capacidade, compreendendo carga, descarga e transporte até 30Km de distância.(desonerado)</t>
  </si>
  <si>
    <t xml:space="preserve">    36,64</t>
  </si>
  <si>
    <t xml:space="preserve">   132,93</t>
  </si>
  <si>
    <t>Retirada de protetor de árvore, inclusive carga, descarga e transporte.(desonerado)</t>
  </si>
  <si>
    <t xml:space="preserve">    13,81</t>
  </si>
  <si>
    <t>Retirada de galhos secos e de parasitas em árvores.(desonerado)</t>
  </si>
  <si>
    <t xml:space="preserve">    82,55</t>
  </si>
  <si>
    <t>Revolvimento de solo até 20cm de profundidade.(desonerado)</t>
  </si>
  <si>
    <t>Varredura de folhas, papéis, etc, em área de brita.(desonerado)</t>
  </si>
  <si>
    <t>Varredura de folhas, papéis e etc., em área ensaibrada.(desonerado)</t>
  </si>
  <si>
    <t xml:space="preserve">   363,24</t>
  </si>
  <si>
    <t>Varredura de folhas, papéis e etc., em área gramada.(desonerado)</t>
  </si>
  <si>
    <t xml:space="preserve">   412,77</t>
  </si>
  <si>
    <t>Varredura de folhas, papéis e etc., em área pavimentada.(desonerado)</t>
  </si>
  <si>
    <t xml:space="preserve">   330,22</t>
  </si>
  <si>
    <t>PJ 19.10 Poda e Destocamento de Árvores</t>
  </si>
  <si>
    <t>Arrancamento e replantio de árvore adulta, entre 3m e 5m de altura e até 20cm de diâmetro, inclusive escavação e rega durante 15 dias, exclusive transporte.(desonerado)</t>
  </si>
  <si>
    <t xml:space="preserve">   173,37</t>
  </si>
  <si>
    <t>Destocamento de árvores de médio porte até 60cm DAP e raízes profundas, com auxílio mecânico, inclusive carga, descarga e transporte do material resultante até 30Km.(desonerado)</t>
  </si>
  <si>
    <t xml:space="preserve">  1124,70</t>
  </si>
  <si>
    <t>Destocamento de árvores de grande porte acima de 61cm DAP e raízes profundas, com auxílio mecânico, inclusive carga, descarga e transporte do material resultante até 30Km.(desonerado)</t>
  </si>
  <si>
    <t xml:space="preserve">  1649,39</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</si>
  <si>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encarregado.(desonerado)</t>
  </si>
  <si>
    <t xml:space="preserve">   144,98</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</si>
  <si>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encarregado.(desonerado)</t>
  </si>
  <si>
    <t xml:space="preserve">   316,40</t>
  </si>
  <si>
    <t>Poda de condução de muda de árvore até 3m de altura, inclusive carga, descarga e transporte do material resultante.(desonerado)</t>
  </si>
  <si>
    <t xml:space="preserve">     4,40</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</si>
  <si>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encarregado.(desonerado)</t>
  </si>
  <si>
    <t xml:space="preserve">   843,27</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</si>
  <si>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encarregado.(desonerado)</t>
  </si>
  <si>
    <t xml:space="preserve">  1264,93</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</si>
  <si>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4m3.(desonerado)</t>
  </si>
  <si>
    <t xml:space="preserve">   890,96</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</si>
  <si>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8m3.(desonerado)</t>
  </si>
  <si>
    <t xml:space="preserve">  1781,92</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</si>
  <si>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30Km.(desonerado)</t>
  </si>
  <si>
    <t xml:space="preserve">  2015,66</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</si>
  <si>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30Km.(desonerado)</t>
  </si>
  <si>
    <t xml:space="preserve">  3431,31</t>
  </si>
  <si>
    <t>Remoção manual de raízes de árvores, incluindo abertura de cava com 30 cm de profundidade média, reaterro, sinalização de desvio de tráfego de veículos, pedestres, equipamento de segurança, carga, descarga e transporte do material resultante até 30 Km.(desonerado)</t>
  </si>
  <si>
    <t xml:space="preserve">   103,34</t>
  </si>
  <si>
    <t>PJ 24 Mobiliário e Acessórios</t>
  </si>
  <si>
    <t>PJ 24.05 Bancos e Mesas de Jardim</t>
  </si>
  <si>
    <t>Banco em concreto armado, sem encosto, medindo (225x50x50)cm, modelo B7 da Neorex ou similar.  Fornecimento.(desonerado)</t>
  </si>
  <si>
    <t>Banco de concreto aparente, com 45cm de largura e 10cm de espessura, sobre 2 apoios do mesmo material, com secção de (10x30)cm.(desonerado)</t>
  </si>
  <si>
    <t xml:space="preserve">   215,86</t>
  </si>
  <si>
    <t>Banco contínuo em concreto armado, aparente, assento com 50cm de largura e 15cm de espessura, sobre apoios do mesmo material, com seção de (15 x 30)cm, inclusive lixamento, pintura com verniz acrílico, escavação e reaterro.(desonerado)</t>
  </si>
  <si>
    <t xml:space="preserve">   444,98</t>
  </si>
  <si>
    <t>Banco de concreto aparente, medindo 2x0,40x0,20m, fixados sobre apoio do mesmo material, seção de 10x30cm, inclusive carga, descarga e transporte, conforme projeto FPJ.  Fornecimento e colocação.(desonerado)</t>
  </si>
  <si>
    <t xml:space="preserve">   789,69</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</si>
  <si>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indicada.(desonerado)</t>
  </si>
  <si>
    <t xml:space="preserve">  1712,88</t>
  </si>
  <si>
    <t>Banco rústico, referência M-25, conforme o modelo Pactaplayground ou similar.  Fornecimento e colocação.(desonerado)</t>
  </si>
  <si>
    <t xml:space="preserve">   810,96</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</si>
  <si>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instalação.(desonerado)</t>
  </si>
  <si>
    <t xml:space="preserve">  1439,12</t>
  </si>
  <si>
    <t>Banco padrão "Rio Cidade Leblon" com assento em ripas de maçaranduba envernizadas, presas por cabo de aço. Suporte em barras de aço galvanizada dobradas, na cor prata. Fornecimento e instalação.(desonerado)</t>
  </si>
  <si>
    <t xml:space="preserve">  1940,19</t>
  </si>
  <si>
    <t>Mesa de jogos com 4 bancos, tampo de mesa em marmorite armado, na cor natural, tendo no centro tabuleiro de xadrez em marmorite nas cores branca e preta, pés (mesa e bancos) de concreto armado, conforme projeto FPJ.  Fornecimento e colocação.(desonerado)</t>
  </si>
  <si>
    <t xml:space="preserve">  1677,03</t>
  </si>
  <si>
    <t>Prancha em madeira aparelhada para bancos de jardins, com seção de (15x4,5)cm e comprimento de 2,20m, presa com parafusos e porcas nos pés de ferro e pintura na cor a ser indicada.  Fornecimento e colocação.(desonerado)</t>
  </si>
  <si>
    <t>Régua madeira aparelhada para bancos de jardins, com secção de (5,5 x 3,75)cm e comprimento de 2m, presas com parafusos de porcas nos pés de ferro fundido e pintura na cor a ser indicada.  Fornecimento e colocação.(desonerado)</t>
  </si>
  <si>
    <t xml:space="preserve">    82,81</t>
  </si>
  <si>
    <t>Régua de madeira aparelhada para bancos de jardins, com secção de (3x1,5)cm e comprimento de 1m, presas com parafusos de porcas nos pés de ferro e envernizada na cor a ser indicada.  Fornecimento e colocação.(desonerado)</t>
  </si>
  <si>
    <t xml:space="preserve">    96,35</t>
  </si>
  <si>
    <t>PJ 24.10 Equipamentos para Praças e Jardins</t>
  </si>
  <si>
    <t>Amarelinha em blocos de concreto pré-moldadas com aplicação de letras e números coloridos em baixo relevo.  Fornecimento e aplicação.(desonerado)</t>
  </si>
  <si>
    <t xml:space="preserve">   819,82</t>
  </si>
  <si>
    <t>Arco simples em tubos de ferro galvanizado (externa e internamente) de 1" e 2" e espessura de parede de 1/8", chumbados em blocos de concreto, com pintura de base Galvite ou similar e 2 demãos de acabamento, conforme projeto FPJ.  Fornecimento e colocação.(desonerado)</t>
  </si>
  <si>
    <t xml:space="preserve">  2209,92</t>
  </si>
  <si>
    <t>Barra simples para ginástica, em tubos de ferro galvanizado (externa e internamente) de 1 1/2" e 4" e espessura de parede de 1/8", chumbados em blocos de concreto com pintura de base Galvite ou similar e 2 demãos de acabamento, conforme projeto FPJ.  Fornecimento e colocação.(desonerado)</t>
  </si>
  <si>
    <t xml:space="preserve">  1543,36</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</si>
  <si>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colocação.(desonerado)</t>
  </si>
  <si>
    <t xml:space="preserve">  1848,61</t>
  </si>
  <si>
    <t>Barra paralelas para ginástica, em tubos de ferro galvanizado (externa e internamente) de 2" e espessura de parede de 1/8", chumbados em blocos de concreto com pintura de base Galvite ou similar e 2 demãos de acabamento, conforme projeto FPJ.  Fornecimento e colocação.(desonerado)</t>
  </si>
  <si>
    <t xml:space="preserve">  1465,07</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</si>
  <si>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colocação.(desonerado)</t>
  </si>
  <si>
    <t xml:space="preserve"> 12441,37</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</si>
  <si>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t>
  </si>
  <si>
    <t xml:space="preserve">  2581,08</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</si>
  <si>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t>
  </si>
  <si>
    <t xml:space="preserve">  2903,10</t>
  </si>
  <si>
    <t>Cadeira de balanço completa, com correntes, braçadeiras, rolamentos, parafusos, barras, etc., inclusive desmontagem da danificada, pintura e transporte, conforme projeto FPJ.  Fornecimento e colocação.(desonerado)</t>
  </si>
  <si>
    <t xml:space="preserve">   917,20</t>
  </si>
  <si>
    <t>Bola ao aro em tubo de ferro galvanizado (externa e internamente) de 3", 2" e 3/4" e espessura de parede de 1/8", pintura com uma demão de galvite e duas demãos de esmalte sintético, conforme projeto FPJ.  Fornecimento e colocação.(desonerado)</t>
  </si>
  <si>
    <t xml:space="preserve">  1195,37</t>
  </si>
  <si>
    <t>Escada em árvore, referência M-07, conforme o modelo Pactaplayground ou similar.  Fornecimento e colocação.(desonerado)</t>
  </si>
  <si>
    <t xml:space="preserve">  2110,96</t>
  </si>
  <si>
    <t>Escorrega de 0/4 anos com altura de 1,17m em madeira aparelhada e tubos de ferro galvanizado (externa e internamente) de 3/4" e 2" e espessura de parede de 1/8", conforme projeto FPJ, com pintura de base Galvite ou similar, 2 demãos de acabamento.  Fornecimento e colocação.(desonerado)</t>
  </si>
  <si>
    <t xml:space="preserve">  2527,52</t>
  </si>
  <si>
    <t>Escorrega de 5/10 anos com altura de 1,57m em madeira aparelhada e tubos de ferro galvanizado (externa e internamente) de 3/4" e 2" e espessura de parede de 1/8", conforme projeto FPJ, com pintura de base galvite ou similar, 2 demãos de acabamento.  Fornecimento e colocação.(desonerado)</t>
  </si>
  <si>
    <t xml:space="preserve">  3152,96</t>
  </si>
  <si>
    <t>Escada de escorrega completa, inclusive patamar, conforme projeto FPJ, com pintura, transporte e desmontagem da danificada.  Fornecimento e colocação.(desonerado)</t>
  </si>
  <si>
    <t xml:space="preserve">   928,04</t>
  </si>
  <si>
    <t>Gangorra de 0/4 anos com 2 pranchas de madeira aparelhada, estas fixadas em tubo de ferro galvanizado (externa e internamente) de 2" e espessura de parede de 1/8", com pintura de base Galvite ou similar e 2 demãos de acabamento, conforme modelo FPJ.  Fornecimento e colocação.(desonerado)</t>
  </si>
  <si>
    <t xml:space="preserve">  2055,29</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</si>
  <si>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colocação.(desonerado)</t>
  </si>
  <si>
    <t xml:space="preserve">  2415,90</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</si>
  <si>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colocação.(desonerado)</t>
  </si>
  <si>
    <t xml:space="preserve">  7341,87</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</si>
  <si>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colocação.(desonerado)</t>
  </si>
  <si>
    <t xml:space="preserve">   652,04</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</si>
  <si>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colocação.(desonerado)</t>
  </si>
  <si>
    <t xml:space="preserve">   732,37</t>
  </si>
  <si>
    <t>Prancha de gangorra completa, inclusive patamar, conforme projeto FPJ, com pintura, transporte e desmontagem da danificada.  Fornecimento e colocação.(desonerado)</t>
  </si>
  <si>
    <t xml:space="preserve">  1465,83</t>
  </si>
  <si>
    <t>Prancha rema-rema de madeira aparelhada, conforme projeto FPJ, completa com ferragens, braçadeiras, rolamentos, etc., pintura e transporte com desmontagem da danificada.  Fornecimento e colocação.(desonerado)</t>
  </si>
  <si>
    <t xml:space="preserve">  1801,42</t>
  </si>
  <si>
    <t>Prancha para abdominal, em madeira aparelhada e estrutura tubular (externa e internamente) de 2" e espessura de parede de 1/8", fixada em blocos de concreto, com pintura de base Galvite ou similar, 2 demãos de acabamento, conforme projeto FPJ.  Fornecimento e colocação.(desonerado)</t>
  </si>
  <si>
    <t xml:space="preserve">  1111,68</t>
  </si>
  <si>
    <t>PJ 24.13 Equipamentos para Ginastica da 3ª Idade</t>
  </si>
  <si>
    <t>Alongador com três alturas conjugado, em tubo de aço carbono, pintura no processo eletrostático - Academia da Terceira Idade. Fornecimento e instalação.(desonerado)</t>
  </si>
  <si>
    <t xml:space="preserve">  2825,60</t>
  </si>
  <si>
    <t>Esqui triplo conjugado, em tubo de aço arbono, pintura no processo eletrostático - Academia da Terceira Idade. Fornecimento e instalação.(desonerado)</t>
  </si>
  <si>
    <t xml:space="preserve">  7433,04</t>
  </si>
  <si>
    <t>Multi-exercitador conjugado com seis funções distintas, em tubo de aço arbono, pintura no processo eletrostático - Academia da Terceira Idade. Fornecimento e instalação.(desonerado)</t>
  </si>
  <si>
    <t xml:space="preserve">  8050,28</t>
  </si>
  <si>
    <t>Remada sentada, em tubo de aço arbono, pintura no processo eletrostático - Academia da Terceira Idade. Fornecimento e instalação.(desonerado)</t>
  </si>
  <si>
    <t xml:space="preserve">  2199,41</t>
  </si>
  <si>
    <t>Rotação diagonal dupla, aparelho triplo conjugado, em tubo de aço arbono, pintura no processo eletrostático - Academia da Terceira Idade. Fornecimento e instalação.(desonerado)</t>
  </si>
  <si>
    <t xml:space="preserve">  2784,02</t>
  </si>
  <si>
    <t>Rotação vertical, aparelho triplo conjugado, em tubo de aço arbono, pintura no processo eletrostático - Academia da Terceira Idade. Fornecimento e instalação.(desonerado)</t>
  </si>
  <si>
    <t xml:space="preserve">  2261,62</t>
  </si>
  <si>
    <t>Placa orientativa, em tubo de aço arbono, pintura no processo eletrostático - Academia da Terceira Idade. Fornecimento e instalação.(desonerado)</t>
  </si>
  <si>
    <t xml:space="preserve">  4755,91</t>
  </si>
  <si>
    <t>Pressão de pernas triplo conjugado,  em tubo de aço arbono, pintura no processo eletrostático - Academia da Terceira Idade. Fornecimento e instalação.(desonerado)</t>
  </si>
  <si>
    <t xml:space="preserve">  3713,04</t>
  </si>
  <si>
    <t>Simulador de caminhada, triplo conjugado,  em tubo de aço arbono, pintura no processo eletrostático - Academia da Terceira Idade. Fornecimento e instalação.(desonerado)</t>
  </si>
  <si>
    <t xml:space="preserve">  5502,88</t>
  </si>
  <si>
    <t>Surf duplo conjugado,  em tubo de aço arbono, pintura no processo eletrostático - Academia da Terceira Idade. Fornecimento e instalação.(desonerado)</t>
  </si>
  <si>
    <t xml:space="preserve">  2198,34</t>
  </si>
  <si>
    <t>PJ 24.15 Material Esportivo</t>
  </si>
  <si>
    <t>Baliza de futebol, tamanho oficial, em tubos de ferro galvanizado (externa e internamente) de 4" e espessura de parede de 1/8", com pintura de base Galvite ou similar e 2 demãos de acabamento.  Fornecimento e colocação.(desonerado)</t>
  </si>
  <si>
    <t xml:space="preserve">  2619,91</t>
  </si>
  <si>
    <t>Baliza de futebol de salão em tubo de ferro galvanizado (externa e internamente) de 4" e espessura de parede de 1/8", pintura de base Galvite ou similar e 2 demãos de acabamento, conforme projeto FPJ.  Fornecimento e colocação.(desonerado)</t>
  </si>
  <si>
    <t xml:space="preserve">  1722,16</t>
  </si>
  <si>
    <t>Estrutura para basquete, metálica, fixa, com avanço livre de 1,30m, com tabelas de compensado naval, aros e redes.  Fornecimento e colocação, exclusive furação do piso.(desonerado)</t>
  </si>
  <si>
    <t xml:space="preserve">  3224,39</t>
  </si>
  <si>
    <t>Rede de nylon para futebol de salão.  Fornecimento.(desonerado)</t>
  </si>
  <si>
    <t>Baliza de vôlei em tubos de ferro galvanizado (externa e internamente) de 3" e espessura de parede de 1/8", com pintura de base Galvite ou similar e 2 demãos de acabamento.  Fornecimento e colocação.(desonerado)</t>
  </si>
  <si>
    <t xml:space="preserve">  1228,97</t>
  </si>
  <si>
    <t>Rede de vôlei oficial com cabo de aço.  Fornecimento.(desonerado)</t>
  </si>
  <si>
    <t>Tabela de basquete em compensado naval, tamanho oficial com aro e rede.  Fornecimento e colocação.(desonerado)</t>
  </si>
  <si>
    <t xml:space="preserve">  2571,50</t>
  </si>
  <si>
    <t>Trave desmontável para futebol de salão em tubo de ferro galvanizado (externa e internamente) e espessura de parede de 1/8" e buchas.  Fornecimento.(desonerado)</t>
  </si>
  <si>
    <t>PJ 24.20 Bicicletários</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</si>
  <si>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colocação.(desonerado)</t>
  </si>
  <si>
    <t xml:space="preserve">   473,05</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</si>
  <si>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colocação.(desonerado)</t>
  </si>
  <si>
    <t xml:space="preserve">   543,96</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</si>
  <si>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colocação.(desonerado)</t>
  </si>
  <si>
    <t xml:space="preserve">   614,75</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</si>
  <si>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colocação.(desonerado)</t>
  </si>
  <si>
    <t xml:space="preserve">   554,66</t>
  </si>
  <si>
    <t>PJ 24.25 Frades</t>
  </si>
  <si>
    <t>Balizador modelo Copacabana, cilíndrico, liso, pré-fabricado em concreto FCK=18MPa, com reforço interno de malha de vergalhão curvado de 1/2", embutido no piso, com 40cm de diâmetro e altura de 46,50cm.  Fornecimento e colocação.(desonerado)</t>
  </si>
  <si>
    <t xml:space="preserve">   402,61</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</si>
  <si>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instalação.(desonerado)</t>
  </si>
  <si>
    <t xml:space="preserve">   639,50</t>
  </si>
  <si>
    <t>Frade de concreto com fck=11 MPa, para proteção de calçada, apicoado e pintado a verniz, inclusive escavação e reaterro, exclusive transporte.  Fornecimento e colocação.(desonerado)</t>
  </si>
  <si>
    <t xml:space="preserve">   175,98</t>
  </si>
  <si>
    <t>Frade de concreto com Fck=11 MPa, para proteção de calçada, liso. inclusive escavação e reaterro, exclusive transporte.  Fornecimento e colocação.(desonerado)</t>
  </si>
  <si>
    <t>Frade esfera em concreto, 30cm de diâmetro, com Fck=25 MPa, para proteção de calçadas, inclusive furação, exclusive transporte.  Fornecimento e colocação.(desonerado)</t>
  </si>
  <si>
    <t xml:space="preserve">   186,07</t>
  </si>
  <si>
    <t>Frade metálico, em ferro fundido, modelo ciclovia, inclusive escavação, chumbamento com concreto FCK = 15 Mpa, pintura em esmalte sintético e retirada do material excedente, exclusive demolição e recomposição de passeio.  Fornecimento e colocação.(desonerado)</t>
  </si>
  <si>
    <t xml:space="preserve">   408,28</t>
  </si>
  <si>
    <t>PJ 24.30 Recuperação de Equipamentos</t>
  </si>
  <si>
    <t>Apoio e corrimão tubulares em brinquedos de eucalipto, substituição das peças considerando retirada e colocação de peças novas pintadas.(desonerado)</t>
  </si>
  <si>
    <t xml:space="preserve">   140,10</t>
  </si>
  <si>
    <t>Balanço (com um lugar): troca do travessão de sustentação, com retirada da viga danificada e remontagem do brinquedo de madeira de reflorestamento.(desonerado)</t>
  </si>
  <si>
    <t xml:space="preserve">   230,71</t>
  </si>
  <si>
    <t>Balanço com assento de pneu suspenso por cordas de nylon n.º 12: com troca de pneu e vazamento do mesmo para escoamento, troca das cordas e retirada do acessório danificado, incluindo remontagem do brinquedo de eucalipto.(desonerado)</t>
  </si>
  <si>
    <t xml:space="preserve">   159,33</t>
  </si>
  <si>
    <t>Balanço com assento em madeira suspenso por correntes: troca de assento, das correntes e retirada do acessório danificado, com remontagem do brinquedo de madeira de reflorestamento.(desonerado)</t>
  </si>
  <si>
    <t xml:space="preserve">   341,45</t>
  </si>
  <si>
    <t>Casinhas: substituição de telhado, compreendendo retirada do telhado danificado em meio tronco e colocação de novo telhado completo, com a remontagem do brinquedo de madeira de reflorestamento.(desonerado)</t>
  </si>
  <si>
    <t xml:space="preserve">  2100,11</t>
  </si>
  <si>
    <t>Casinhas: substituição total do assoalho em troncos de madeira de reflorestamento, meia cana ou roliços, por outro completo em meia cana, considerando-se retirada e remontagem do brinquedo de madeira de reflorestamento.(desonerado)</t>
  </si>
  <si>
    <t xml:space="preserve">  1578,06</t>
  </si>
  <si>
    <t>Casinhas: substituição de 1(uma) peça de assoalho danificado, compreendendo retirado do meio tronco e colocação de um novo, com a remontagem do brinquedo de madeira de reflorestamento.(desonerado)</t>
  </si>
  <si>
    <t xml:space="preserve">   157,82</t>
  </si>
  <si>
    <t>Casinhas: substituição das vigas de sustentação de assoalhos em toras de madeira de reflorestamenteo, considerando-se retirada das vigas e colocação de novas, com a remontagem do brinquedo.(desonerado)</t>
  </si>
  <si>
    <t xml:space="preserve">  1890,76</t>
  </si>
  <si>
    <t>Casinhas: substituição de 1 (uma) viga de sustentação de assoalho em toras de madeira de reflorestamento, considerando-se a retirada da viga e colocação de nova, com a remontagem do brinquedo.(desonerado)</t>
  </si>
  <si>
    <t xml:space="preserve">   270,18</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</si>
  <si>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comprimento).(desonerado)</t>
  </si>
  <si>
    <t xml:space="preserve">   882,82</t>
  </si>
  <si>
    <t>Cordas dos brinquedos de eucalipto: substituição de corda dos brinquedos onde estas estiverem danificadas, compreendendo a retirada do danificado e colocação de cordas novas.(desonerado)</t>
  </si>
  <si>
    <t xml:space="preserve">    78,92</t>
  </si>
  <si>
    <t>Escada horizontal: substituição da parte superior do brinquedo de madeira de reflorestamento por outra completa.(desonerado)</t>
  </si>
  <si>
    <t xml:space="preserve">  1123,02</t>
  </si>
  <si>
    <t>Escada horizontal: substituição de uma coluna de sustentação do brinquedo de madeira de reflorestamento por nova, considerando-se retirada e remontagem.(desonerado)</t>
  </si>
  <si>
    <t xml:space="preserve">   163,88</t>
  </si>
  <si>
    <t>Escada de acesso ao escarregador: troca de corrimão, retirada do danificado e remontagem com pintura do brinquedo de eucalipto.(desonerado)</t>
  </si>
  <si>
    <t xml:space="preserve">   244,57</t>
  </si>
  <si>
    <t>Escada de acesso ao escorregador: troca da escada, corrimão e retirada da peça danificada e remontagem do brinquedo de madeira de reflorestamento.(desonerado)</t>
  </si>
  <si>
    <t xml:space="preserve">  1125,75</t>
  </si>
  <si>
    <t>Escadas de acesso aos patamares ou casinhas de eucalipto: substituição de cordas e peças danificadas nos brinquedos de eucalipto por novas.(desonerado)</t>
  </si>
  <si>
    <t xml:space="preserve">   728,90</t>
  </si>
  <si>
    <t>Escadas de acesso aos patamares ou casinhas de eucalipto: substituição de tubos e peças danificadas nos brinquedos de eucalipto por novos.(desonerado)</t>
  </si>
  <si>
    <t xml:space="preserve">   914,58</t>
  </si>
  <si>
    <t>Estrutura em troncos de madeira de reflorestamento: substituição de tronco, retirada e remontagem.(desonerado)</t>
  </si>
  <si>
    <t xml:space="preserve">   219,69</t>
  </si>
  <si>
    <t>Gangorra simples: retirada e remontagem do eixo principal de sustentação do brinquedo de eucalipto.(desonerado)</t>
  </si>
  <si>
    <t xml:space="preserve">   106,56</t>
  </si>
  <si>
    <t>Gangorra simples: retirada e reinstalação dos apoios de mão do brinquedo de eucalipto.(desonerado)</t>
  </si>
  <si>
    <t xml:space="preserve">   140,54</t>
  </si>
  <si>
    <t>Gangorra simples: retirada e remontagem do tronco principal de madeira de reflorestamento, do eixo principal e dos apoios de mão.(desonerado)</t>
  </si>
  <si>
    <t xml:space="preserve">   444,31</t>
  </si>
  <si>
    <t>Jangadas: Substituição de pneus em equipamentos onde estes estejam fixados ao mesmo por parafusos, considerando retirada do pneu e remontagem do brinquedo de eucalipto.(desonerado)</t>
  </si>
  <si>
    <t>Peça em tubo de ferro galvanizado de 3/4": retirada da peça danificada e instalação de peça nova com ou sem curvatura, inclusive pintura.(desonerado)</t>
  </si>
  <si>
    <t xml:space="preserve">   118,95</t>
  </si>
  <si>
    <t>Ponte pensil: troca de cabo de aço das pontes dos brinquedos de eucalipto, considerando-se retirada e reposição de cabo de aço.(desonerado)</t>
  </si>
  <si>
    <t xml:space="preserve">   273,52</t>
  </si>
  <si>
    <t>Ponte pensil: troca das correntes de troncos das pontes dos brinquedos de eucalipto, considerando-se a retirada das correntes danificadas e colocação de novas correntes.(desonerado)</t>
  </si>
  <si>
    <t xml:space="preserve">   303,76</t>
  </si>
  <si>
    <t>Ponte pensil: substituição do guarda corpo de tronco da ponte de madeira de reflorestamento, compreendendo a retirada do danificado e colocação de guarda corpo novo.(desonerado)</t>
  </si>
  <si>
    <t xml:space="preserve">    95,11</t>
  </si>
  <si>
    <t>Ponte pensil: substituição do guarda corpo de corda do brinquedo de eucalipto, compreendo a retirada do danificado e colocação de cordas novas.(desonerado)</t>
  </si>
  <si>
    <t xml:space="preserve">    33,58</t>
  </si>
  <si>
    <t>Ponte pensil: substituição do guarda corpo de correntes do brinquedo de eucalipto, compreendendo a retirada do danificado e colocação de correntes novas.(desonerado)</t>
  </si>
  <si>
    <t xml:space="preserve">    98,52</t>
  </si>
  <si>
    <t>Ponte pensil: substituição de tronco de madeira de reflorestamento que compõe o piso da ponte do brinquedo de madeira de reflorestamento, compreendendo a retirada do danificado e colocação de novo tronco.(desonerado)</t>
  </si>
  <si>
    <t xml:space="preserve">   123,71</t>
  </si>
  <si>
    <t>Prancha do escorregador: troca do esqueleto de sustentação do leito do escorregador com retirada do danificado e remontagem do brinquedo de eucalipto.(desonerado)</t>
  </si>
  <si>
    <t xml:space="preserve">   630,19</t>
  </si>
  <si>
    <t>Travessão de sustentação em madeira de reflorestamento dos balanços (com três lugares): troca da peça, retirada e remontagem do brinquedo de madeira de reflorestamento.(desonerado)</t>
  </si>
  <si>
    <t xml:space="preserve">   679,14</t>
  </si>
  <si>
    <t>Travessão de sustentação em madeira de reflorestamento dos balanços (com dois lugares): troca da peça, retirada e remontagem do brinquedo de madeira de reflorestamento.(desonerado)</t>
  </si>
  <si>
    <t xml:space="preserve">   476,53</t>
  </si>
  <si>
    <t>Tubo de ferro galvanizado de 1", tipo cano bombeiro, para servir de escorregador nos brinquedos de eucalipto, compreendendo retirada do danificado, substituição por novo considerando a pintura.(desonerado)</t>
  </si>
  <si>
    <t xml:space="preserve">   445,76</t>
  </si>
  <si>
    <t>PJ 29 Hortos</t>
  </si>
  <si>
    <t>PJ 29.05 Manutenção</t>
  </si>
  <si>
    <t>Encanteiramento de sacos plásticos para produção de mudas de essências florestais.  Cada 100 unidades.(desonerado)</t>
  </si>
  <si>
    <t>Encanteiramento dos sacos plásticos para produção de mudas de essências florestais, com altura de 14cm, largura de 10cm.  Custo válido para cada 100 unidades.(desonerado)</t>
  </si>
  <si>
    <t xml:space="preserve">     3,72</t>
  </si>
  <si>
    <t>Encanteiramento de vaso plástico flexível de 85 litros com muda arbórea.(desonerado)</t>
  </si>
  <si>
    <t xml:space="preserve">     2,13</t>
  </si>
  <si>
    <t>Enchimento de sacos plásticos para mudas de essências florestais.  Para 100 unidades.(desonerado)</t>
  </si>
  <si>
    <t>Enchimento de sacos plásticos para produção de mudas de essências florestais, com costura e perfurados, inclusive fornecimento, custo válido para cada 100 unidades, com dimensões de (10x15)cmx0,10mm.(desonerado)</t>
  </si>
  <si>
    <t xml:space="preserve">    11,17</t>
  </si>
  <si>
    <t>Enchimento de sacos plásticos para produção de mudas de essências florestais, com costura e perfurados, na cor preta, inclusive fornecimento, custo válido para cada 100 unidades, com dimensões de (13x14)cmx0,15mm.(desonerado)</t>
  </si>
  <si>
    <t>Enchimento de sacos plásticos para produção de mudas de essências florestais, com costura e perfurados, na cor preta, inclusive fornecimento, custo válido para cada 100 unidades, com dimensões de (14x18)cmx0,15mm.(desonerado)</t>
  </si>
  <si>
    <t xml:space="preserve">    24,39</t>
  </si>
  <si>
    <t>Enchimento de sacos plásticos para produção de mudas de essências florestais, com costura e perfurados, inclusive fornecimento, custo válido para cada 100 unidades, com dimensões de (14x20)cmx0,15mm.(desonerado)</t>
  </si>
  <si>
    <t xml:space="preserve">    25,87</t>
  </si>
  <si>
    <t>Enchimento de sacos plásticos para produção de mudas de essências florestais, com costura e perfurados, inclusive fornecimento, custo válido para cada 100 unidades, com dimensões de (17x30)cmx0,15mm.(desonerado)</t>
  </si>
  <si>
    <t xml:space="preserve">    48,58</t>
  </si>
  <si>
    <t>Enchimento de sacos plásticos para produção de mudas de essências florestais, com costura e perfurados, na cor preta, inclusive fornecimento, custo válido para cada 100 unidades, com dimensões de (22x27)cmx0,15mm.(desonerado)</t>
  </si>
  <si>
    <t xml:space="preserve">    60,92</t>
  </si>
  <si>
    <t>Enchimento de sacos plásticos para produção de mudas de essências florestais, com costura e perfurados, inclusive fornecimento, custo válido para cada 100 unidades, com dimensões de (25x35)cmx0,22mm.(desonerado)</t>
  </si>
  <si>
    <t xml:space="preserve">   145,41</t>
  </si>
  <si>
    <t>Encanteiramento dos sacos plásticos para produção de mudas de essências florestais, custo válido para cada 100 unidades, com altura de 20 cm, largura de 13cm.(desonerado)</t>
  </si>
  <si>
    <t>Encanteiramento dos sacos plásticos para produção de mudas de essências florestais, custo válido para cada 100 unidades, com altura de 30 cm, largura de 15cm.(desonerado)</t>
  </si>
  <si>
    <t xml:space="preserve">    11,54</t>
  </si>
  <si>
    <t>Encanteiramento dos sacos plásticos para produção de mudas de essências florestais, custo válido para cada 100 unidades, medindo 35cm de altura e 25cm de largura.(desonerado)</t>
  </si>
  <si>
    <t xml:space="preserve">    37,21</t>
  </si>
  <si>
    <t>Preparo de substrato para serviços executados em horto.(desonerado)</t>
  </si>
  <si>
    <t>Preparo de estacas para produção de mudas de essências florestais, custo válido para cada 100 unidades.(desonerado)</t>
  </si>
  <si>
    <t xml:space="preserve">     9,86</t>
  </si>
  <si>
    <t>Reenvasamento de muda arbórea em vaso plástico flexível de 85 litros.(desonerado)</t>
  </si>
  <si>
    <t>Repicagem e desbaste de mudas de essências florestais.  Cada 100 unidades.(desonerado)</t>
  </si>
  <si>
    <t xml:space="preserve">     9,70</t>
  </si>
  <si>
    <t>Saco plástico para produção de mudas na medida de (15x25)cmx0,15mm.  Fornecimento.(desonerado)</t>
  </si>
  <si>
    <t>Saco plástico para produção de mudas na medida de (20x30)cmx0,20mm.  Fornecimento.(desonerado)</t>
  </si>
  <si>
    <t>Saco plástico para produção de mudas na medida de (28x35)cmx0,22mm.  Fornecimento.(desonerado)</t>
  </si>
  <si>
    <t>Vaso plástico tronco cônico flexível de 85 litros para produção de mudas arbóreas com altura de 48,00 cm, diâmetro superior de 54,00 cm e diâmetro inferior de 43,50 cm.  Fornecimento.(desonerado)</t>
  </si>
  <si>
    <t>PJ 34 Reflorestamento</t>
  </si>
  <si>
    <t>PJ 34.05 Reflorestamento</t>
  </si>
  <si>
    <t>Abertura de cova (30x30x30)cm, em banqueta, em encosta, inclusive marcação.(desonerado)</t>
  </si>
  <si>
    <t xml:space="preserve">     1,95</t>
  </si>
  <si>
    <t>Abertura de cova (15x15x15)cm, incluindo incorporação de esterco curtido, para plantio de vegetação reptante em área de restinga plana.(desonerado)</t>
  </si>
  <si>
    <t xml:space="preserve">     0,61</t>
  </si>
  <si>
    <t>Abertura de cova (20x20x20)cm, incluindo incorporação de esterco curtido, para plantio de vegetação cactáceas em área de restinga plana.(desonerado)</t>
  </si>
  <si>
    <t xml:space="preserve">     1,50</t>
  </si>
  <si>
    <t>Abertura de cova (30x30x30)cm, incluindo incorporação de esterco curtido, para plantio de vegetação arbustiva em área de restinga plana.(desonerado)</t>
  </si>
  <si>
    <t xml:space="preserve">     0,87</t>
  </si>
  <si>
    <t>Adubação e calagem, usando adubo orgânico/mineral, em mudas plantadas em encostas.(desonerado)</t>
  </si>
  <si>
    <t xml:space="preserve">     1,05</t>
  </si>
  <si>
    <t>Capina de aceiro em encosta em área previamente roçada, em fase de implantação.(desonerado)</t>
  </si>
  <si>
    <t>Capina de aceiro em encosta em área previamente roçada, em fase de manutenção.(desonerado)</t>
  </si>
  <si>
    <t>Capina de vegetação gramínea em área de encosta em curva de nível, inclusive marcação de faixas em curva de nível, em fase de implantação.(desonerado)</t>
  </si>
  <si>
    <t>Capina de vegetação gramínea em área de encosta em curva de nível, em fase de manutenção.(desonerado)</t>
  </si>
  <si>
    <t>Limpeza manual de materiais diversos em área de manguezal (lixo).(desonerado)</t>
  </si>
  <si>
    <t>Plantio de grama em placas, em encosta, tipo São Carlos, Batatais ou Larga, inclusive compra e arrancamento no local de origem, carga, transporte manual encosta acima, descarga e preparo do terreno.(desonerado)</t>
  </si>
  <si>
    <t xml:space="preserve">    19,07</t>
  </si>
  <si>
    <t>Plantio de mudas de vegetação arbustiva, exclusive o fornecimento de muda, em área de restinga plana.(desonerado)</t>
  </si>
  <si>
    <t>Plantio de mudas de vegetação cactáceas, exclusive o fornecimento de muda, em área de restinga plana.(desonerado)</t>
  </si>
  <si>
    <t xml:space="preserve">     0,75</t>
  </si>
  <si>
    <t>Plantio de mudas de vegetação reptante, exclusive o fornecimento de muda, em área de restinga plana.(desonerado)</t>
  </si>
  <si>
    <t>Plantio de muda de espécie de manguezal, de 50 a 70 cm de altura, e abertura de cova de (10x10x20)cm.  Exclusive o fornecimento da muda.(desonerado)</t>
  </si>
  <si>
    <t xml:space="preserve">     2,58</t>
  </si>
  <si>
    <t>Plantio de muda de espécies de manguezal, de 50 a 70 cm de altura, e abertura de cova de (10x10x20)cm.  Inclusive o fornecimento da muda.(desonerado)</t>
  </si>
  <si>
    <t xml:space="preserve">    14,58</t>
  </si>
  <si>
    <t>Plantio de mudas de 50 cm a 70 cm de altura em encosta, exclusive tutor, exclusive abertura de cova.(desonerado)</t>
  </si>
  <si>
    <t>PJ 39 Transplante e Tratamento de Vegetais</t>
  </si>
  <si>
    <t>PJ 39.05 Remoção, Transplante e Poda de Vegetais</t>
  </si>
  <si>
    <t>Arrancamento e replantio de arbusto com até 2m de altura.(desonerado)</t>
  </si>
  <si>
    <t>Poda de espécies vegetais de baixo nível de dificuldade, exclusive transporte do material resultante.(desonerado)</t>
  </si>
  <si>
    <t xml:space="preserve">   139,26</t>
  </si>
  <si>
    <t>Poda de espécies vegetais de médio nível de dificuldade, exclusive transporte do material resultante.(desonerado)</t>
  </si>
  <si>
    <t xml:space="preserve">   281,67</t>
  </si>
  <si>
    <t>Poda de espécies vegetais de alto nível de dificuldade, exclusive transporte do material resultante.(desonerado)</t>
  </si>
  <si>
    <t xml:space="preserve">   502,64</t>
  </si>
  <si>
    <t>Remoção de espécies vegetais, porte muda (até 2m de altura), inclusive carga, descarga e transporte do material até 30Km.(desonerado)</t>
  </si>
  <si>
    <t xml:space="preserve">    36,62</t>
  </si>
  <si>
    <t>Remoção de espécies vegetais, porte pequeno (entre 2m e 4m de altura), inclusive carga, descarga e transporte do material até 30Km.(desonerado)</t>
  </si>
  <si>
    <t xml:space="preserve">   146,34</t>
  </si>
  <si>
    <t>Remoção de espécies vegetais, porte médio (entre 4m e 6m de altura), inclusive carga, descarga e transporte do material até 30Km.(desonerado)</t>
  </si>
  <si>
    <t xml:space="preserve">   368,30</t>
  </si>
  <si>
    <t>Remoção de espécies vegetais, porte grande (acima de 6m de altura), inclusive carga, descarga e transporte do material até 30Km.(desonerado)</t>
  </si>
  <si>
    <t xml:space="preserve">   737,83</t>
  </si>
  <si>
    <t>Transplante de vegetais de  porte pequeno (entre 2m e 4m de altura), inclusive carga, descarga e transporte do material até 30Km.(desonerado)</t>
  </si>
  <si>
    <t xml:space="preserve">   297,72</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</si>
  <si>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 (desonerado).</t>
  </si>
  <si>
    <t xml:space="preserve">   753,45</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</si>
  <si>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 (desonerado).</t>
  </si>
  <si>
    <t xml:space="preserve">   965,78</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</si>
  <si>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 (desonerado).</t>
  </si>
  <si>
    <t xml:space="preserve">  1390,14</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</si>
  <si>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 (desonerado).</t>
  </si>
  <si>
    <t xml:space="preserve">  2192,66</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</si>
  <si>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 (desonerado).</t>
  </si>
  <si>
    <t xml:space="preserve">  3689,85</t>
  </si>
  <si>
    <t>PJ 39.10 Tratamento Fitossanitário</t>
  </si>
  <si>
    <t>Adubação diferenciada em espécies vegetais de qualquer natureza.(desonerado)</t>
  </si>
  <si>
    <t xml:space="preserve">    90,49</t>
  </si>
  <si>
    <t>Adubação química com fórmula completa (NPK-10-10-10) em golas de árvore, inclusive limpeza e revolvimento de solo.(desonerado)</t>
  </si>
  <si>
    <t xml:space="preserve">     2,42</t>
  </si>
  <si>
    <t>Controle químico de espécies vegetais de qualquer natureza.(desonerado)</t>
  </si>
  <si>
    <t xml:space="preserve">   335,16</t>
  </si>
  <si>
    <t>Dendrocirurgia em espécies vegetais de qualquer natureza.(desonerado)</t>
  </si>
  <si>
    <t xml:space="preserve">   998,19</t>
  </si>
  <si>
    <t>Pincelamento em lesão de espécies vegetais de qualquer natureza.(desonerado)</t>
  </si>
  <si>
    <t xml:space="preserve">    48,78</t>
  </si>
  <si>
    <t>Retutoramento de espécies vegetais de qualquer natureza.(desonerado)</t>
  </si>
  <si>
    <t xml:space="preserve">    30,07</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</si>
  <si>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</si>
  <si>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</si>
  <si>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golas.(desonerado)</t>
  </si>
  <si>
    <t xml:space="preserve">  2589,98</t>
  </si>
  <si>
    <t>Tratamento fitossanitário para o combate a seca de árvores, compreendendo: aplicação de fungicida e repelente e incorporação de materias para enriquecimento do solo, exclusive mão-de-obra.(desonerado)</t>
  </si>
  <si>
    <t>PJ 98 Diversos</t>
  </si>
  <si>
    <t>PJ 98.99 Diversos</t>
  </si>
  <si>
    <t>Contentor plástico para coleta de lixo domiciliar em polietileno (DIN) de 360l.  Fornecimento.(desonerado)</t>
  </si>
  <si>
    <t>Contentor plástico em polietileno, com duas rodas maciças de borracha, capacidade para 240 litros.  Fornecimento.(desonerado)</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</si>
  <si>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confecção.(desonerado)</t>
  </si>
  <si>
    <t xml:space="preserve">  1007,50</t>
  </si>
  <si>
    <t>Fitilho de nylon brancoredondo.  Fornecimento.(desonerado)</t>
  </si>
  <si>
    <t>Grampo de apoio em tubos de aço galvanizado (externa e internamente), com (1,20x1,36)m, formado por 2 tubos de 4" na vertical e 1 tubo de 2" e espessura de parede de 1/8" na horizontal, fixados por encaixe, com tratamento anticorrosivo e pintura.  Fornecimento e colocação.(desonerado)</t>
  </si>
  <si>
    <t xml:space="preserve">   979,01</t>
  </si>
  <si>
    <t>Jardineira tipo vaso "big pot", em concreto armado, com 2m de diâmetro e 1m de altura, inclusive pintura, presilhas com cabo de aço para tutoramento, carga, descarga e transporte.  Fornecimento.(desonerado)</t>
  </si>
  <si>
    <t xml:space="preserve">  6509,21</t>
  </si>
  <si>
    <t>Papeleira plástica para vias e praças públicas em polietileno (DIN), capacidade para 50l, medindo (75,50x34,50x43,50)cm.  Fornecimento e colocação.(desonerado)</t>
  </si>
  <si>
    <t xml:space="preserve">   251,71</t>
  </si>
  <si>
    <t>Vaso plástico redondo, na cor terracota, cerâmica ou cinza, com diâmetro entre 30cm e 40cm e altura entre 30cm e 35cm, inclusive prato.  Fornecimento.(desonerado)</t>
  </si>
  <si>
    <t>Vaso plástico quadrado, na cor terracota, cerâmica ou cinza, com lados entre 34cm e 40cm e altura entre 28cm e 34cm, inclusive prato.  Fornecimento.(desonerado)</t>
  </si>
  <si>
    <t>Vaso plástico redondo, na cor terracota, cerâmica ou cinza, com diâmetro entre 41cm e 50cm e altura entre 36cm e 40cm, inclusive prato.  Fornecimento.(desonerado)</t>
  </si>
  <si>
    <t>PT 04 Pinturas</t>
  </si>
  <si>
    <t>PT 04.05 Remoção de Pinturas</t>
  </si>
  <si>
    <t>Remoção de caiação existente ou pintura a gesso e cola.(desonerado)</t>
  </si>
  <si>
    <t xml:space="preserve">     5,95</t>
  </si>
  <si>
    <t>Remoção de pintura plástica, PVA e semelhantes.(desonerado)</t>
  </si>
  <si>
    <t xml:space="preserve">     7,60</t>
  </si>
  <si>
    <t>Remoção de pintura a óleo, pintura alquídica e vernizes.(desonerado)</t>
  </si>
  <si>
    <t xml:space="preserve">     7,75</t>
  </si>
  <si>
    <t>PT 04.10 Pinturas Minerais sobre Paredes e Tetos</t>
  </si>
  <si>
    <t>Caiação interna ou externa sobre revestimento liso, com adição de fixador, com 1 demão.(desonerado)</t>
  </si>
  <si>
    <t>Caiação interna ou externa sobre revestimento liso, com adoção de fixador, com 2 demãos.(desonerado)</t>
  </si>
  <si>
    <t>Caiação interna ou externa sobre revestimento liso, com adoção de fixador, com 3 demãos.(desonerado)</t>
  </si>
  <si>
    <t xml:space="preserve">    12,05</t>
  </si>
  <si>
    <t>Pintura com nata de cimento, 1 demão, após limpeza da área.(desonerado)</t>
  </si>
  <si>
    <t>PT 04.15 Pinturas a Base de PVA, PVC e Acrílico sobre Paredes e Tetos</t>
  </si>
  <si>
    <t>Preparo de superfícies novas, com revestimento liso, inclusive raspagem, limpeza, demão de impermeabilizante, de massa corrida plástica e lixamento.(desonerado)</t>
  </si>
  <si>
    <t xml:space="preserve">    24,08</t>
  </si>
  <si>
    <t>Preparo de superfície interna ou externa de revestimento liso, inclusive demão de impermeabilizante selador, com 2 demãos de massa acrílica e lixamentos necessários.(desonerado)</t>
  </si>
  <si>
    <t xml:space="preserve">    47,20</t>
  </si>
  <si>
    <t>Pintura com tinta plástica fosco aveludada à base de PVA, para interior, equivalente à Suvinil Latex ou similar, acabamento padrão, inclusive 2 demãos sobre a superfície preparada conforme o item PT 05.15.0050, exclusive este preparo.(desonerado)</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</si>
  <si>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acabamento.(desonerado)</t>
  </si>
  <si>
    <t xml:space="preserve">    33,94</t>
  </si>
  <si>
    <t>Pintura com tinta plástica fosco aveludada à base de PVA, para interior, equivalente à Suvinil Latex ou similar, inclusive demão de massa, lixamento e 2 demãos de acabamento.(desonerado)</t>
  </si>
  <si>
    <t>Pintura com tinta plástica acetinada à base de PVA, para exterior, equivalente à Super Concretina ou similar, inclusive raspagem, demão de impermeabilização e 2 demãos de acabamento.(desonerado)</t>
  </si>
  <si>
    <t xml:space="preserve">    25,43</t>
  </si>
  <si>
    <t>Pintura com tinta plástica acetinada à base de PVA, para exterior, equivalente à Coralmur ou similar, inclusive raspagem, demão de impermeabilizante e 2 demãos de acabamento.(desonerado)</t>
  </si>
  <si>
    <t xml:space="preserve">    24,97</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</si>
  <si>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acabamento.(desonerado)</t>
  </si>
  <si>
    <t xml:space="preserve">    29,53</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</si>
  <si>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acabamento.(desonerado)</t>
  </si>
  <si>
    <t xml:space="preserve">    50,73</t>
  </si>
  <si>
    <t>Pintura com tinta Supercril ou similar, para interior e exterior, incolor ou colorida, em 2 demãos.  Fornecimento e colocação.(desonerado)</t>
  </si>
  <si>
    <t xml:space="preserve">    39,74</t>
  </si>
  <si>
    <t>Pintura com tinta acrílica base solvente na cor concreto para exterior sobre concreto com 1 demão de selador acrílico base água e 2 demãos de acabamento, inclusive lixamento.(desonerado)</t>
  </si>
  <si>
    <t xml:space="preserve">    41,02</t>
  </si>
  <si>
    <t>Uma demão adicional de acabamento nos serviços dos itens PT 05.15.0100, PT 05.15.0103 e PT 05.15.0106.(desonerado)</t>
  </si>
  <si>
    <t xml:space="preserve">     3,08</t>
  </si>
  <si>
    <t>Uma demão adicional de acabamento nos serviços do item PT 05.15.0109.(desonerado)</t>
  </si>
  <si>
    <t>Uma demão adicional de acabamento no serviço do item PT 05.15.0112.(desonerado)</t>
  </si>
  <si>
    <t>Uma demão adicional de acabamento no serviço do item PT 05.15.0150.(desonerado)</t>
  </si>
  <si>
    <t>Pintura com Liquibrilho ou similar, em 3 demãos, adicionado ou sobre PVA.(desonerado)</t>
  </si>
  <si>
    <t xml:space="preserve">    17,13</t>
  </si>
  <si>
    <t>Repintura com tinta plástica à base de PVA, equivalente a Suvinil Latex, para interior sobre superfície em bom estado e na cor existente, inclusive limpeza, leve lixamento com lixa fina e 1 demão de acabamento.(desonerado)</t>
  </si>
  <si>
    <t xml:space="preserve">     8,95</t>
  </si>
  <si>
    <t>Repintura com tinta plástica acetinada à base de PVA, equivalente a Super Concretina, para exterior sobre superfície em bom estado e na cor existente, inclusive limpeza, leve lixamento com lixa fina e 1 demão de acabamento.(desonerado)</t>
  </si>
  <si>
    <t>PT 04.20 Pinturas a Óleo e Alquídicos sobre Paredes, Tetos e Telhas</t>
  </si>
  <si>
    <t>Preparo de superfícies novas, com revestimento liso, inclusive lixamento, limpeza, demão de impermeabilizante, demão de massa corrida a óleo e novo lixamento.(desonerado)</t>
  </si>
  <si>
    <t xml:space="preserve">    27,48</t>
  </si>
  <si>
    <t>Pintura interna com esmalte sintético equivalente a Duralack ou similar, acabamento de alta classe, sobre a superfície preparada conforme o item PT 05.20.0050, exclusive 2 lixamentos, 2 demãos de massa corrida, e 3 demãos de acabamento.(desonerado)</t>
  </si>
  <si>
    <t xml:space="preserve">    38,45</t>
  </si>
  <si>
    <t>Pintura com tinta alquídica esmaltada,  para interior, equivalente a Condo ou similar, acabamento alta classe, sobre a superfície preparada conforme o item PT 05.20.0050, exclusive este preparo, inclusive 3 lixamentos, 2 demãos de massa corrida e 3 de acabamento.(desonerado)</t>
  </si>
  <si>
    <t xml:space="preserve">    39,43</t>
  </si>
  <si>
    <t>Pintura com tinta de base alquídica,  para interior, semi-brilho, equivalente a Coralsint ou similar, ou fosca acetinada, equivalente a Coralite ou similar, acabamento padrão, inclusive 2 demãos sobre a superfície preparada conforme o item PT 05.20.0050, exclusive este preparo.(desonerado)</t>
  </si>
  <si>
    <t>Pintura interna em superfície com revestimento liso, a óleo brilhante, equivalente a Marveline ou Coral Óleo ou similar, inclusive lixamento, demão de impermeabilizante, demão de meia massa, lixa e 2 demãos de acabamento.(desonerado)</t>
  </si>
  <si>
    <t>Repintura interna ou externa, na cor existente, sobre revestimento liso em bom estado, com tinta a óleo brilhante Marveline ou Coral Óleo ou similar, inclusive lixamento e 2 demãos de acabamento.(desonerado)</t>
  </si>
  <si>
    <t>PT 04.25 Pinturas a Óleo e Alquídicos sobre Madeira</t>
  </si>
  <si>
    <t>Preparo de madeira nova, inclusive lixamento, limpeza, demão de impermeabilizante tipo verniz Knotting ou similar, 2 demãos de massa corrida, novo lixamento, demão de tinta primária tipo Nivelite ou Surfacer.(desonerado)</t>
  </si>
  <si>
    <t xml:space="preserve">    37,66</t>
  </si>
  <si>
    <t>Pintura interna sobre madeira, com esmalte sintético equivalente à Duralack ou similar, sobre superfície preparada conforme item PT 05.25.0050, exclusive este preparo, inclusive demão de tinta de base.(desonerado)</t>
  </si>
  <si>
    <t xml:space="preserve">    25,20</t>
  </si>
  <si>
    <t>Pintura interna ou externa sobre madeira com tinta esmaltada tipo Lagoline ou similar, sobre superfície preparada conforme item PT 05.25.0050, exclusive este, inclusive lixamento, demão de tinta primária tipo Surfacer e 2 demãos de acabamento de alta classe.(desonerado)</t>
  </si>
  <si>
    <t xml:space="preserve">    40,95</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</si>
  <si>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acabamento.(desonerado)</t>
  </si>
  <si>
    <t xml:space="preserve">    25,66</t>
  </si>
  <si>
    <t>Pintura interna ou externa sobre madeira, com esmalte sintético equivalente à Duralack ou similar, inclusive lixamento, demão de verniz isolante, de tinta de fundo e 2 demãos de acabamento.(desonerado)</t>
  </si>
  <si>
    <t xml:space="preserve">    40,07</t>
  </si>
  <si>
    <t xml:space="preserve">    28,32</t>
  </si>
  <si>
    <t>Pintura de rodapé com tinta a óleo brilhante equivalente a Marveline ou Coral óleo ou similar, inclusive 2 lixamentos, tinta isolante, massa e 2 demãos de acabamento.(desonerado)</t>
  </si>
  <si>
    <t xml:space="preserve">    11,41</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</si>
  <si>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acabamento.(desonerado)</t>
  </si>
  <si>
    <t xml:space="preserve">    13,67</t>
  </si>
  <si>
    <t>Pintura interna ou externa sobre madeira, com tinta a óleo brilhante equivalente a Marveline ou Coral Óleo ou similar, inclusive lixa, demão de tinta isolante, de meia massa e 2 demãos de acabamento.(desonerado)</t>
  </si>
  <si>
    <t xml:space="preserve">    41,37</t>
  </si>
  <si>
    <t>Pintura interna ou externa sobre madeira, com tinta a óleo brilhante equivalente a Marveline ou Coral Óleo ou similar, inclusive 2 demãos de acabamento sobre superfície preparada conforme o item PT 05.25.0050, exclusive este preparo.(desonerado)</t>
  </si>
  <si>
    <t xml:space="preserve">    10,88</t>
  </si>
  <si>
    <t>Pintura interna ou externa sobre madeira, com tinta a óleo brilhante auto seladora, fundo sintético fosco, inclusive lixamento e 2 demãos de acabamento.(desonerado)</t>
  </si>
  <si>
    <t xml:space="preserve">    14,75</t>
  </si>
  <si>
    <t>Repintura interna ou externa sobre madeira em bom estado na cor existente com tinta de base alquídica, semi-brilho, equivalente a Coralsint ou Super Lagomix ou fosco acetinado equivalente a Coralite ou similar, inclusive lixamento, limpeza e 2 demãos de acabamento.(desonerado)</t>
  </si>
  <si>
    <t>Repintura interna ou externa na cor existente sobre madeira em bom estado, com tinta esmaltada tipo Condor ou Lagoline ou similar, inclusive lixamento, limpeza e 2 demãos de acabamento.(desonerado)</t>
  </si>
  <si>
    <t>Repintura interna ou externa na cor existente sobre madeira em bom estado, com esmalte sintético Duralack ou similar, inclusive lixamento, limpeza e 2 demãos de acabamento.(desonerado)</t>
  </si>
  <si>
    <t xml:space="preserve">    17,50</t>
  </si>
  <si>
    <t>Repintura a base de Primer e esmalte sintético.(desonerado)</t>
  </si>
  <si>
    <t>PT 04.30 Envernizamento e Enceramento</t>
  </si>
  <si>
    <t>Enceramento de madeira, inclusive lixamento, demão de verniz isolante e 3 demãos de cera, cada qual seguida de abertura de brilho, a escova e flanela.(desonerado)</t>
  </si>
  <si>
    <t>Envernizamento de madeira com verniz Copal ou similar, para interior, inclusive lixamento, demão de verniz isolante, de anilina, e 1 demão de acabamento.(desonerado)</t>
  </si>
  <si>
    <t>Envernizamento de madeira com verniz Sparlack Cetol (cores) ou similar, para interior e exterior, inclusive lixamento, demão de verniz seladora, e 2 demãos de acabamento.(desonerado)</t>
  </si>
  <si>
    <t xml:space="preserve">    33,62</t>
  </si>
  <si>
    <t>Envernizamento de madeira com verniz a boneca, de Goma Laca ou similar, importada, dissolvida em álcool, inclusive lixamento e aplicação de sucessivas demãos de acabamento até a obtenção do brilho.(desonerado)</t>
  </si>
  <si>
    <t xml:space="preserve">    93,14</t>
  </si>
  <si>
    <t>Envernizamento de rodapés com verniz Copal ou similar, inclusive lixamento, 1 demão de verniz isolante de anilina, e 2 demãos de acabamento.(desonerado)</t>
  </si>
  <si>
    <t xml:space="preserve">    10,89</t>
  </si>
  <si>
    <t>Envernizamento de tijolos ou concreto, para interior, com verniz Carriage ou similar, inclusive lixamento e 2 demãos de acabamento.(desonerado)</t>
  </si>
  <si>
    <t xml:space="preserve">    16,66</t>
  </si>
  <si>
    <t>Pintura sobre concreto com uma demão de Primer e acabamento com 2 demãos de verniz acrílico pigmentado na cor concreto.(desonerado)</t>
  </si>
  <si>
    <t xml:space="preserve">    28,99</t>
  </si>
  <si>
    <t>Verniz acrílico incolor, em 3 demãos, aplicado sobre superfície lisa de concreto ou tijolo aparente, para interior.(desonerado)</t>
  </si>
  <si>
    <t xml:space="preserve">    19,58</t>
  </si>
  <si>
    <t>PT 04.35 Imunizantes</t>
  </si>
  <si>
    <t>Pintura com emulsão oleosa Separol ou similar, para desmoldagem de formas.(desonerado)</t>
  </si>
  <si>
    <t xml:space="preserve">     2,52</t>
  </si>
  <si>
    <t>Pintura imunizante sobre madeira com 1 demão Pentox ou similar.(desonerado)</t>
  </si>
  <si>
    <t xml:space="preserve">     7,89</t>
  </si>
  <si>
    <t>PT 04.40 Pintura a Óleo e Alquídico sobre Ferro</t>
  </si>
  <si>
    <t>Primer convertedor de ferrugem em fundo de proteção, (P.C.F) ou similar.  Fornecimento e aplicação com 2 demãos.(desonerado)</t>
  </si>
  <si>
    <t>Pintura interna ou externa sobre ferro, com tinta a óleo brilhante Marveline ou Coral Óleo ou similar, inclusive lixamento, limpeza e demão de tinta anti óxido Ferrolóide ou similar e 2 demãos de acabamento.(desonerado)</t>
  </si>
  <si>
    <t xml:space="preserve">    23,80</t>
  </si>
  <si>
    <t>Pintura interna ou externa sobre ferro, com tinta de base alquídica esmaltada brilhante, equivalente a Lagoline ou similar, inclusive lixamento, limpeza, desengorduramento, aplicação de zarcão de secagem rápida, cor laranja e 2 demãos de acabamento.(desonerado)</t>
  </si>
  <si>
    <t xml:space="preserve">    30,20</t>
  </si>
  <si>
    <t>Pintura interna ou externa sobre ferro, com esmalte sintético Duralack ou Lagomix ou similar, inclusive lixamento, limpeza, demão de zarcão de secagem rápida, cor laranja e 2 demãos de acabamento.(desonerado)</t>
  </si>
  <si>
    <t xml:space="preserve">    24,83</t>
  </si>
  <si>
    <t>Pintura interna ou externa sobre ferro, com tinta alquídica esmaltada Condor ou similar, inclusive lixamento, limpeza, demão de tinta anti óxido Ferrolack ou similar e 2 demãos de acabamento.(desonerado)</t>
  </si>
  <si>
    <t xml:space="preserve">    27,51</t>
  </si>
  <si>
    <t>Pintura interna ou externa sobre galvanizado com esmalte sintético, inclusive limpeza, desengorduramento, secagem, aplicação de 1 demão de Wash Primer ou similar e 2 demãos de acabamento.(desonerado)</t>
  </si>
  <si>
    <t xml:space="preserve">    26,37</t>
  </si>
  <si>
    <t>Repintura interna ou externa sobre ferro, com tinta a óleo brilhante Marveline ou Coral Óleo ou similar, inclusive lixamento, limpeza, demão de tinta anti óxido e 1 de acabamento.(desonerado)</t>
  </si>
  <si>
    <t xml:space="preserve">    18,13</t>
  </si>
  <si>
    <t>Repintura interna ou externa na cor existente, sobre ferro com superfície em bom estado, nas condições do item PT 05.40.0103.(desonerado)</t>
  </si>
  <si>
    <t>Repintura interna ou externa sobre ferro, inclusive lixamento, limpeza, demão de zarcão secagem rápida, cor laranja e outra de esmalte sintético Duralack ou similar.(desonerado)</t>
  </si>
  <si>
    <t>Repintura interna ou externa sobre ferro, inclusive lixamento, limpeza, demão de tinta anti óxido Ferrolóide ou similar e outra de tinta alquídica esmaltada Condor ou similar.(desonerado)</t>
  </si>
  <si>
    <t>PT 04.45 Marcação e Pintura de Quadra de Esporte</t>
  </si>
  <si>
    <t>Marcação de quadra de esporte com tinta látex à base de resina acrílica e pigmentos minerais, Viwacril Acrílico Piso ou similar, considerando a limpeza da superfície e 2 demãos de acabamento, medida pela área efetiva de pintura.(desonerado)</t>
  </si>
  <si>
    <t xml:space="preserve">    43,90</t>
  </si>
  <si>
    <t>Marcação de quadra de esporte, com tintura Supercril ou similar, em 2 demãos.  Medida pela área efetiva de pintura.(desonerado)</t>
  </si>
  <si>
    <t xml:space="preserve">    51,61</t>
  </si>
  <si>
    <t>Pintura de quadra de esporte em piso cimentado, com tinta 100% acrílica equivalente a Suvinil piso, Nova Cor ou Coral Piso ou similar, considerando-se a limpeza da superfície e 2 demãos de acabamento.(desonerado)</t>
  </si>
  <si>
    <t xml:space="preserve">    45,69</t>
  </si>
  <si>
    <t>PT 04.50 Pinturas a Base de PVC e Acrílico sobre Concreto ou Asfalto</t>
  </si>
  <si>
    <t>Pintura com tinta acrílica tipo rugoso com adição de quartzo equivalente a Viwacril-Sambódromo ou similar, sobre concreto ou asfalto, constando de 2 demãos.(desonerado)</t>
  </si>
  <si>
    <t xml:space="preserve">    25,28</t>
  </si>
  <si>
    <t>PT 04.55 Pinturas em Epóxi</t>
  </si>
  <si>
    <t>Pintura Epóxi, com preparo em massa Epóxi.(desonerado)</t>
  </si>
  <si>
    <t xml:space="preserve">   295,43</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</si>
  <si>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 (desonerado).</t>
  </si>
  <si>
    <t xml:space="preserve">   127,08</t>
  </si>
  <si>
    <t>PT 04.60 Pintura de Poste</t>
  </si>
  <si>
    <t>Pintura de poste de aço reto, de 3,50m, com 1 demão de tinta Primer ou similar e 2 demãos de tinta Alumilack ou similar.(desonerado)</t>
  </si>
  <si>
    <t xml:space="preserve">    90,23</t>
  </si>
  <si>
    <t>Pintura de poste de aço reto, de 4,5m até 6,0m, com 1 demão de tinta Primer ou similar e 2 demãos de tinta Alumilack ou similar.(desonerado)</t>
  </si>
  <si>
    <t xml:space="preserve">   115,29</t>
  </si>
  <si>
    <t>Pintura de poste de aço reto, de 7m até 9m, com 1 demão de tinta Primer ou similar e 2 demãos de tinta Alumilack ou similar.(desonerado)</t>
  </si>
  <si>
    <t xml:space="preserve">   212,99</t>
  </si>
  <si>
    <t>Pintura de poste de aço reto, de 10m até 15m, com 1 demão de tinta Primer ou similar e 2 demãos de tinta Alumilack ou similar.(desonerado)</t>
  </si>
  <si>
    <t xml:space="preserve">   388,63</t>
  </si>
  <si>
    <t>Pintura de poste de aço reto, de 16m até 20m, com 1 demão de tinta Primer ou similar e 2 demãos de tinta Alumilack ou similar.(desonerado)</t>
  </si>
  <si>
    <t>PT 04.65 Pinturas Antipichação</t>
  </si>
  <si>
    <t>Pintura externa antipichação sobre concreto ou aço em superfície preparada.  Exclusive o preparo.(desonerado)</t>
  </si>
  <si>
    <t>PT 09 Texturas</t>
  </si>
  <si>
    <t>PT 09.05 Texturas Acrílicas</t>
  </si>
  <si>
    <t>Textura acrílica cor branca, acabamento riscado, inclusive preparo da superfície.  Fornecimento e aplicação.(desonerado)</t>
  </si>
  <si>
    <t>RV 04 Revestimentos</t>
  </si>
  <si>
    <t>RV 04.05 Pastas</t>
  </si>
  <si>
    <t xml:space="preserve">  3761,10</t>
  </si>
  <si>
    <t>Pasta de cimento branco e cal, no traço 1:1.(desonerado)</t>
  </si>
  <si>
    <t xml:space="preserve">  2559,14</t>
  </si>
  <si>
    <t xml:space="preserve">  1176,55</t>
  </si>
  <si>
    <t xml:space="preserve">   886,10</t>
  </si>
  <si>
    <t xml:space="preserve">  3309,84</t>
  </si>
  <si>
    <t>RV 04.10 Argamassas</t>
  </si>
  <si>
    <t>Argamassa de cimento e areia, no traço 1:1.(desonerado)</t>
  </si>
  <si>
    <t>Argamassa de cimento e areia, no traço 1:1,5.(desonerado)</t>
  </si>
  <si>
    <t xml:space="preserve">   720,71</t>
  </si>
  <si>
    <t>Argamassa de cimento e areia, no traço 1:2.(desonerado)</t>
  </si>
  <si>
    <t xml:space="preserve">   661,36</t>
  </si>
  <si>
    <t>Argamassa de cimento e areia, no traço 1:3.(desonerado)</t>
  </si>
  <si>
    <t xml:space="preserve">   554,81</t>
  </si>
  <si>
    <t>Argamassa de cimento e areia, no traço 1:4.(desonerado)</t>
  </si>
  <si>
    <t xml:space="preserve">   486,78</t>
  </si>
  <si>
    <t>Argamassa de cimento e areia, no traço 1:5.(desonerado)</t>
  </si>
  <si>
    <t xml:space="preserve">   444,54</t>
  </si>
  <si>
    <t>Argamassa de cimento e areia, no traço 1:6.(desonerado)</t>
  </si>
  <si>
    <t xml:space="preserve">   416,78</t>
  </si>
  <si>
    <t>Argamassa de cimento e areia, no traço 1:8.(desonerado)</t>
  </si>
  <si>
    <t xml:space="preserve">   379,24</t>
  </si>
  <si>
    <t>Argamassa de cimento e areia no traço 1:3 para recomposição do capeamento de concreto pequenos espessuras em serviços de recuperação estrutural, aditivada com resina acrílica na proporção de 50ml/m3 de argamassa e sílica ativa na proporção de 5% a 10% de cimento.(desonerado)</t>
  </si>
  <si>
    <t xml:space="preserve">  1581,19</t>
  </si>
  <si>
    <t>Argamassa de cimento e areia no traço 1:3 e Sika Fix ou similar.(desonerado)</t>
  </si>
  <si>
    <t xml:space="preserve">   796,81</t>
  </si>
  <si>
    <t>Argamassa de cimento branco, cal e pó-de-mármore, no traço 1:1:3.(desonerado)</t>
  </si>
  <si>
    <t xml:space="preserve">  1203,28</t>
  </si>
  <si>
    <t>Argamassa de cimento, cal e areia fina, no traço 1:3:5.(desonerado)</t>
  </si>
  <si>
    <t xml:space="preserve">   727,53</t>
  </si>
  <si>
    <t>Argamassa de cimento, cal e areia fina, no traço 1:3:8.(desonerado)</t>
  </si>
  <si>
    <t xml:space="preserve">   650,47</t>
  </si>
  <si>
    <t>Argamassa de cimento, cal, saibro e areia, no traço 1:2:4:4.(desonerado)</t>
  </si>
  <si>
    <t xml:space="preserve">   613,51</t>
  </si>
  <si>
    <t>Argamassa de cimento e terra preta de emboço, no traço 1:6.(desonerado)</t>
  </si>
  <si>
    <t xml:space="preserve">   411,81</t>
  </si>
  <si>
    <t>Argamassa de cimento e pó-de-pedra, no traço 1:3.(desonerado)</t>
  </si>
  <si>
    <t xml:space="preserve">   554,11</t>
  </si>
  <si>
    <t>Argamassa de cimento e pó-de-pedra, no traço 1:4.(desonerado)</t>
  </si>
  <si>
    <t xml:space="preserve">   513,64</t>
  </si>
  <si>
    <t>Argamassa de cimento e saibro, no traço 1:2.(desonerado)</t>
  </si>
  <si>
    <t xml:space="preserve">   635,85</t>
  </si>
  <si>
    <t>Argamassa de cimento e saibro, no traço 1:4.(desonerado)</t>
  </si>
  <si>
    <t xml:space="preserve">   515,36</t>
  </si>
  <si>
    <t>Argamassa de cimento e saibro, no traço 1:6.(desonerado)</t>
  </si>
  <si>
    <t xml:space="preserve">   459,71</t>
  </si>
  <si>
    <t>Argamassa de cimento e saibro, no traço 1:8.(desonerado)</t>
  </si>
  <si>
    <t xml:space="preserve">   428,74</t>
  </si>
  <si>
    <t>Argamassa de cimento, saibro e areia, no traço 1:2:2.(desonerado)</t>
  </si>
  <si>
    <t>Argamassa de cimento, saibro e areia, no traço 1:2:3.(desonerado)</t>
  </si>
  <si>
    <t>Argamassa de cimento, saibro e areia, no traço 1:3:3.(desonerado)</t>
  </si>
  <si>
    <t xml:space="preserve">   504,43</t>
  </si>
  <si>
    <t>Argamassa de cimento, saibro e areia, no traço 1:3:5.(desonerado)</t>
  </si>
  <si>
    <t xml:space="preserve">   475,75</t>
  </si>
  <si>
    <t>RV 04.15 Consolidações</t>
  </si>
  <si>
    <t>Consolidação de cimalhas em argamassa das fachadas das edificações.(desonerado)</t>
  </si>
  <si>
    <t xml:space="preserve">   200,69</t>
  </si>
  <si>
    <t>Recomposição e consolidação de elementos decorativos das fachadas - sobre-vergas.(desonerado)</t>
  </si>
  <si>
    <t xml:space="preserve">   359,85</t>
  </si>
  <si>
    <t>RV 09 Revestimento com Argamassa em Paredes e Tetos</t>
  </si>
  <si>
    <t>RV 09.05 Revestimento com Argamassa em Paredes e Tetos</t>
  </si>
  <si>
    <t>Chapisco de superfície de concreto ou alvenaria, com argamassa de cimento e areia no traço 1:3.(desonerado)</t>
  </si>
  <si>
    <t xml:space="preserve">    11,15</t>
  </si>
  <si>
    <t>Chapiscado (Revestimento) de cimento e areia no traço 1:3 peneirado, espessura de 9mm, aplicado sobre emboço existente.(desonerado)</t>
  </si>
  <si>
    <t>Chapisco em argamassa de cimento e areia no traço 1:3 em volume, aditivado com resina acrílica da Reax ou similar.(desonerado)</t>
  </si>
  <si>
    <t xml:space="preserve">    11,35</t>
  </si>
  <si>
    <t>Chapisco de superfície de concreto ou alvenaria, usando máquina manual, com argamassa de cimento e areia no traço 1:6.(desonerado)</t>
  </si>
  <si>
    <t>Emboço com argamassa de cimento e areia, no traço 1:1,5, com 1,50cm  de espessura, inclusive chapisco.(desonerado)</t>
  </si>
  <si>
    <t xml:space="preserve">    38,93</t>
  </si>
  <si>
    <t>Emboço com argamassa de cimento e areia, no traço 1:3, com 1,50cm de espessura, inclusive chapisco.(desonerado)</t>
  </si>
  <si>
    <t>Emboço com argamassa de cimento e areia, no traço 1:3 com Sikafix ou similar, na espessura de 2,50cm, inclusive chapisco.(desonerado)</t>
  </si>
  <si>
    <t>Emboço com argamassa de cimento e areia, no traço 1:4, com 1,50cm de espessura, inclusive chapisco.(desonerado)</t>
  </si>
  <si>
    <t xml:space="preserve">    35,25</t>
  </si>
  <si>
    <t>Revestimento interno, de 1 vez, emboço paulista, com argamassa de cimento, cal, saibro e areia fina no traço 1:4:4:4, com acabamento a camurça ou saco, com 2,50cm de espessura.(desonerado)</t>
  </si>
  <si>
    <t>Revestimento interno, de 1 vez, com argamassa de cimento e saibro no traço 1:6, com 2,50cm de espessura.(desonerado)</t>
  </si>
  <si>
    <t xml:space="preserve">    28,50</t>
  </si>
  <si>
    <t>Revestimento interno, de 1 vez, com argamassa de cimento e saibro no traço 1:8, com 2,50cm de espessura.(desonerado)</t>
  </si>
  <si>
    <t xml:space="preserve">    27,68</t>
  </si>
  <si>
    <t>Revestimento interno em massa única com argamassa de cimento e areia termotratada (Qualimassa ou similar) na espessura de 2cm sobre chapisco, exclusive este.(desonerado)</t>
  </si>
  <si>
    <t xml:space="preserve">    30,29</t>
  </si>
  <si>
    <t>Revestimento interno, em 2 massas, sendo o emboço com argamassa de cimento e saibro no traço 1:4 com espessura de 2,5cm e o reboco com massa especial branca ou similar, na espessura de 2mm.(desonerado)</t>
  </si>
  <si>
    <t xml:space="preserve">    50,34</t>
  </si>
  <si>
    <t>Revestimento externo, de 1 vez, com argamassa de cimento e terra preta de emboço no traço 1:4, com 3cm de espessura, inclusive chapisco.(desonerado)</t>
  </si>
  <si>
    <t>Revestimento externo, de 1 vez, com argamassa de cimento e terra preta de emboço no traço 1:6, com 3cm de espessura, inclusive chapisco.(desonerado)</t>
  </si>
  <si>
    <t xml:space="preserve">    36,90</t>
  </si>
  <si>
    <t>Revestimento externo, de 1 vez, com argamassa de cimento, saibro macio e areia fina no traço 1:2:2, com 3cm de espessura, inclusive chapisco.(desonerado)</t>
  </si>
  <si>
    <t xml:space="preserve">    45,17</t>
  </si>
  <si>
    <t>Revestimento externo (emboço), de 1 vez, com argamassa de cimento, saibro macio e areia peneirada no traço 1:3:3 com 3cm de espessura, inclusive chapisco.(desonerado)</t>
  </si>
  <si>
    <t xml:space="preserve">    42,71</t>
  </si>
  <si>
    <t>Revestimento externo, de 1 vez, com argamassa de cimento, saibro macio e areia fina no traço 1:5:2, com 3cm de espessura, inclusive chapisco.(desonerado)</t>
  </si>
  <si>
    <t xml:space="preserve">    55,18</t>
  </si>
  <si>
    <t>Revestimento externo em massa única com argamassa de cimento e areia termotratada (Qualimassa ou similar) na espessura de 3cm sobre chapisco, exclusive este.(desonerado)</t>
  </si>
  <si>
    <t xml:space="preserve">    45,23</t>
  </si>
  <si>
    <t>Revestimento externo com reboco tipo Rebotex com silicone ou similar, cor clara, na espessura de 3mm, sobre emboço existente.(desonerado)</t>
  </si>
  <si>
    <t xml:space="preserve">    28,43</t>
  </si>
  <si>
    <t>Revestimento externo com reboco tipo Massa Especial Externa Branca ou similar, cor clara, na espessura de 3mm, sobre emboço existente.(desonerado)</t>
  </si>
  <si>
    <t xml:space="preserve">    21,41</t>
  </si>
  <si>
    <t>Revestimento externo, em 2 massas, sobre superfície chapiscada, sendo o emboço com argamassa de cimento, saibro e areia no traço 1:3:3, e o reboco com cimento, cal hidratada em pó e areia fina no traço 1:3:5, com 3cm de espessura.(desonerado)</t>
  </si>
  <si>
    <t xml:space="preserve">    54,04</t>
  </si>
  <si>
    <t>Revestimento interno ou externo, de 1 vez, com argamassa de cimento, saibro macio e areia fina no traço 1:2:2, com 3cm de espessura.(desonerado)</t>
  </si>
  <si>
    <t xml:space="preserve">    34,02</t>
  </si>
  <si>
    <t>Revestimento interno ou externo, de 1 vez, com argamassa de cimento, saibro macio e areia fina no traço 1:3:3, com 3cm de espessura.(desonerado)</t>
  </si>
  <si>
    <t xml:space="preserve">    32,32</t>
  </si>
  <si>
    <t>Revestimento externo, em 2 massas, sobre superfície chapiscada, sendo o emboço com argamassa de cimento, saibro e areia no traço 1:2:2, e o reboco com argamassa Rebotex com silicone ou similar, com 3cm de espessura.(desonerado)</t>
  </si>
  <si>
    <t xml:space="preserve">    61,19</t>
  </si>
  <si>
    <t>Revestimento com nata de cimento e adesivo aplicado uniformemente sobre superfície de azulejo, pastilha ou cerâmica, alisada a colher e lixada.(desonerado)</t>
  </si>
  <si>
    <t xml:space="preserve">    15,05</t>
  </si>
  <si>
    <t>Regularização com argamassa de cimento e areia, com 2cm de espessura no traço 1:3.(desonerado)</t>
  </si>
  <si>
    <t xml:space="preserve">    34,25</t>
  </si>
  <si>
    <t>Moldura externa executada no perímetro das esquadrias com argamassa de ciemnto, saibro macio e areia fina no traço 1:3:3, com largura de 10cm e espessura de 1,5cm.(desonerado)</t>
  </si>
  <si>
    <t xml:space="preserve">     6,97</t>
  </si>
  <si>
    <t>RV 09.10 Revestimento com Azulejos</t>
  </si>
  <si>
    <t>Revestimentos de azulejos brancos, (15x15)cm, qualidade extra, inclusive a superfície chapiscada, emboçada com argamassa de cimento e saibro no traço 1:8, juntas corridas, com 2mm, assentes com nata de cimento comum e rejuntadas com pasta de cimento branco.(desonerado)</t>
  </si>
  <si>
    <t xml:space="preserve">   137,71</t>
  </si>
  <si>
    <t>Revestimentos de azulejos brancos, (15x15)cm, 1ª qualidade, inclusive a superfície chapiscada, emboçada com argamassa de cimento e saibro no traço 1:8, juntas corridas ou alternadas, assentes com nata de cimento comum e rejuntadas com pasta de cimento branco.(desonerado)</t>
  </si>
  <si>
    <t>Revestimentos de azulejos de cor, (15x15)cm, qualidade extra, inclusive a superfície chapiscada, emboçada com argamassa de cimento e saibro no traço 1:8, juntas corridas, com 2mm, assentes com nata de cimento comum e rejuntadas com pasta de cimento branco.(desonerado)</t>
  </si>
  <si>
    <t xml:space="preserve">   141,05</t>
  </si>
  <si>
    <t>Revestimentos de azulejos de cor, (15x15)cm, 1ª qualidade, inclusive a superfície chapiscada, emboçada com argamassa de cimento e saibro no traço 1:8, juntas corridas ou alternadas, assentes com nata de cimento comum e rejuntadas com pasta de cimento branco.(desonerado)</t>
  </si>
  <si>
    <t xml:space="preserve">   128,54</t>
  </si>
  <si>
    <t>RV 09.15 Revestimentos Cerâmicos</t>
  </si>
  <si>
    <t>Painel decorativo em mosaico de cerâmica, assente com argamassa Ciment-Cola sobre base devidamente nivelada e rejuntado com rejunte da Quartzolit ou similar, inclusive elaboração do projeto artístico.(desonerado)</t>
  </si>
  <si>
    <t xml:space="preserve">   335,38</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</si>
  <si>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acidulada.(desonerado)</t>
  </si>
  <si>
    <t xml:space="preserve">   132,35</t>
  </si>
  <si>
    <t>Revestimento de paredes com cerâmica Cecrisa ou similar, linha mosaico na cor branca, de (10x10)cm, inclusive superfície chapiscada e assentes com argamassa de cimento, saibro e areia no traço1:3:3, rejuntadas com cimento branco e corante.(desonerado)</t>
  </si>
  <si>
    <t xml:space="preserve">   156,91</t>
  </si>
  <si>
    <t>Revestimento de paredes com cerâmica Cecrisa ou similar, de (10x10)cm, inclusive superfície chapiscada e assentes com argamassa de cimento, saibro e areia no traço 1:3:3, rejuntadas com cimento branco e corante.(desonerado)</t>
  </si>
  <si>
    <t>Revestimento de paredes com cerâmica Gail, coleção natural ou similar, de (11,60x11,60x0,09)cm, assentes com argamassa de cimento, cal e areia no traço 1:3:5, juntas reentrantes de 1cm de largura.(desonerado)</t>
  </si>
  <si>
    <t>Revestimento de paredes com cerâmica Gail, coleção natural ou similar, de (24x11,60x0,09)cm, assentes com argamassa de cimento, cal e areia no traço 1:3:5, juntas reentrantes de 1cm de largura.(desonerado)</t>
  </si>
  <si>
    <t>Revestimento de paredes com cerâmica Portobello ou similar, linha Vitreaux, de (7,5x7,5)cm, inclusive assentamento e rejunte com cimento branco e corante.(desonerado)</t>
  </si>
  <si>
    <t xml:space="preserve">   106,52</t>
  </si>
  <si>
    <t>Revestimento de parede com cerâmica Portobello ou similar, linha Prisma, de (7,5x7,5)cm, inclusive a superfície chapiscada e emboçada com argamassa de cimento, saibro e areia no traço 1:3:3, assentadas e reajuntadas com pasta de cimento branco e corante.(desonerado)</t>
  </si>
  <si>
    <t xml:space="preserve">   135,92</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</si>
  <si>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colocação.(desonerado)</t>
  </si>
  <si>
    <t xml:space="preserve">   118,84</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</si>
  <si>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colocação.(desonerado)</t>
  </si>
  <si>
    <t>Revestimento com pastilha de porcelana de (4x4)cm, Jatobá de 1ª qualidade referência JR-3204 ou similar, inclusive chapisco, emboço com argamassa de cimento, areia e saibro no traço 1:2:2, assentes e rejuntadas com nata de cimento branco.  Fornecimento e assentamento.(desonerado)</t>
  </si>
  <si>
    <t xml:space="preserve">    96,38</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</si>
  <si>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colocação.(desonerado)</t>
  </si>
  <si>
    <t xml:space="preserve">   543,35</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</si>
  <si>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colocação.(desonerado)</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</si>
  <si>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branco.(desonerado)</t>
  </si>
  <si>
    <t xml:space="preserve">   146,31</t>
  </si>
  <si>
    <t>Revestimento com pastilha de vidro Murvi, referência E-42, (2x2)cm, inclusive a superfície chapiscada, emboçada com argamassa de cimento e saibro no traço 1:4, assentadas e rejuntadas com pasta de cimento branco.  Fornecimento e assentamento.(desonerado)</t>
  </si>
  <si>
    <t xml:space="preserve">   152,68</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</si>
  <si>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assentamento.(desonerado)</t>
  </si>
  <si>
    <t xml:space="preserve">   105,90</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</si>
  <si>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assentamento.(desonerado)</t>
  </si>
  <si>
    <t xml:space="preserve">   110,68</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</si>
  <si>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assentamento.(desonerado)</t>
  </si>
  <si>
    <t>Revestimento com pastilha de vidro VitroColori ou similar, nas cores azul e branco, (5x5)cm, inclusive a superfície chapiscada, emboçada com argamassa de cimento e saibro no traço 1:4, assentadas e rejuntadas com pasta de cimento branco.  Fornecimento e assentamento.(desonerado)</t>
  </si>
  <si>
    <t xml:space="preserve">    82,02</t>
  </si>
  <si>
    <t>Revestimento com pastilhas cerâmicas foscas, (2,5x2,5)cm, inclusive a superfície chapiscada, emboçada com argamassa de cimento e saibro no traço 1:4, assentadas e rejuntadas com pasta de cimento branco.(desonerado)</t>
  </si>
  <si>
    <t xml:space="preserve">   162,93</t>
  </si>
  <si>
    <t>Revestimento com pastilha de porcelana de (4x4)cm, Jatobá de 1 qualidade referência JC 1810 ou similar, inclusive chapisco, emboço com argamassa de cimento , areia e saibro no traço 1:2:2, assentes e rejuntadas com nata de cimento branco.  Fornecimento e assentamento.(desonerado)</t>
  </si>
  <si>
    <t xml:space="preserve">   100,79</t>
  </si>
  <si>
    <t>RV 09.20 Revestimentos de Madeira</t>
  </si>
  <si>
    <t>Chapa de Celotex ou similar, nas dimensões de (1,22 x 2,44)m - 2,98m², espessura de 12mm.  Fornecimento.(desonerado)</t>
  </si>
  <si>
    <t>Chapa de Duratex ou similar, nas dimensões de (1,22 x 2,75)m - 3,36m², lisa, espessura de 3,2mm.  Fornecimento.(desonerado)</t>
  </si>
  <si>
    <t>Chapa de Duratex ou similar, nas dimensões de (1,22 x 2,75)m - 3,36m², espessura de 3mm, perfurado. Fornecimento.(desonerado)</t>
  </si>
  <si>
    <t>Lambri em madeira maciça com folheado de madeira, nas dimensões de 3m de comprimento, 0,10m de largura e espessura de 0,01m, encaixe macho e fêmea, com acabamento em verniz fosco semelhante ao encerado, exclusive transporte.  Fornecimento e montagem.(desonerado)</t>
  </si>
  <si>
    <t xml:space="preserve">   156,40</t>
  </si>
  <si>
    <t>RV 09.25 Revestimentos com Mármores e Granitos</t>
  </si>
  <si>
    <t>Chapim ou espelho de mármore branco com (3x12 a 18)cm, com 2 polimentos, assentes com argamassa de cimento, saibro e areia no traço 1:2:2 e nata de cimento.(desonerado)</t>
  </si>
  <si>
    <t xml:space="preserve">    92,05</t>
  </si>
  <si>
    <t>Peitoril de Mármore Branco Nacional, de (2x18)cm, com 2 polimentos, assentes com argamassa de cimento, saibro e areia no traço 1:2:2 e nata de cimento.(desonerado)</t>
  </si>
  <si>
    <t xml:space="preserve">   108,65</t>
  </si>
  <si>
    <t>RV 09.30 Forros</t>
  </si>
  <si>
    <t>Chapa em MDF, na cor branca, uma face, madindo 2750 x 1840 x 6mm. Fornecimento e colocação(desonerado)</t>
  </si>
  <si>
    <t xml:space="preserve">   221,26</t>
  </si>
  <si>
    <t>Forro de gesso estafe, em placas fundidas na obra, presas com 6 esbirros de sisal embebidos em nata de gesso, inclusive rejunte das placas e exclusive o emprego de andaimes. Fornecimento e colocação.(desonerado)</t>
  </si>
  <si>
    <t xml:space="preserve">    68,53</t>
  </si>
  <si>
    <t>Forro falso de gesso, com placas pré-moldadas, de (60x60)cm, de encaixe, presas com 4 tirantes de arame e rejuntadas, exclusive o emprego de andaimes.  Fornecimento e colocação.(desonerado)</t>
  </si>
  <si>
    <t xml:space="preserve">    64,30</t>
  </si>
  <si>
    <t>Forro de placas Fibraroc ou similar, de fabricação Eucatex ou similar, sobre perfis de ferro branco, suspensos por tirante.  Fornecimento e colocação.(desonerado)</t>
  </si>
  <si>
    <t>Forro em réguas de madeira aparelhada, macho / fêmea, com (1x10)cm, pregados em sarrafos de madeira aparelhada, de (2x10)cm, espaçados de 50cm.  Fornecimento e colocação.(desonerado)</t>
  </si>
  <si>
    <t xml:space="preserve">   248,26</t>
  </si>
  <si>
    <t>Forro em madeira tipo colméia, pregado em sarrafos de madeira aparelhada, de (2x10)cm, espaçadas de 50cm.  Fornecimento e colocação, inclusive envernizamento.(desonerado)</t>
  </si>
  <si>
    <t xml:space="preserve">   265,86</t>
  </si>
  <si>
    <t>Forro em placa de PVC, na cor branca ou gelo, apoiado em perfis metálicos, presos ao teto por tirantes de arame.  Fornecimento e colocação.(desonerado)</t>
  </si>
  <si>
    <t>RV 09.35 Venezianas Verticais de Fachada em Fibro-Cimento (Brise Soleil)</t>
  </si>
  <si>
    <t>Veneziana vertical (brise soleil) de chapa de fibro-cimento de 20mm de espessura, com 400mm de largura, fixado em cantoneiras de aço, aparafusadas e medida pela área colocada. Fornecimento e colocação.(desonerado)</t>
  </si>
  <si>
    <t xml:space="preserve">   197,51</t>
  </si>
  <si>
    <t>RV 09.40 Venezianas Verticais de Fachada em Alumínio (Brise Soleil)</t>
  </si>
  <si>
    <t>Veneziana vertical (brise soleil) de chapa de alumínio, com 1,2mm de espessura, aparafusadas e medida pela área colocada. Fornecimento e colocação.(desonerado)</t>
  </si>
  <si>
    <t xml:space="preserve">   751,92</t>
  </si>
  <si>
    <t>RV 09.45 Revestimento de Fórmica e Melamínico</t>
  </si>
  <si>
    <t>Revestimento de fórmica brilhante, de 1mm de espessura, sobre peças de madeira amplas, como portas, mesas, armários e prateleiras fundas.(desonerado)</t>
  </si>
  <si>
    <t xml:space="preserve">   102,61</t>
  </si>
  <si>
    <t>Revestimento de fórmica texturizada, de 1,3mm de espessura, em paredes, sobre revestimento lixado e escovado.(desonerado)</t>
  </si>
  <si>
    <t xml:space="preserve">   156,08</t>
  </si>
  <si>
    <t>Revestimento em painéis MRX-SMEL, melamínicos autoportantes, para uso sobre lâminas de chumbo, em salas radiológicas com sistema de estanqueidade dos Raios X e Gama.(desonerado)</t>
  </si>
  <si>
    <t xml:space="preserve">   578,23</t>
  </si>
  <si>
    <t>RV 09.50 Revestimentos Especiais</t>
  </si>
  <si>
    <t>Recomposição de revestimento externo de pó-de-pedra, cimento portland e cal hidratada com adição de Rhopopás para consolidação.(desonerado)</t>
  </si>
  <si>
    <t xml:space="preserve">    25,99</t>
  </si>
  <si>
    <t>Revestimento com barita fina e grossa, inclusive emboço na parede e exclusive chapisco.(desonerado)</t>
  </si>
  <si>
    <t xml:space="preserve">   194,87</t>
  </si>
  <si>
    <t>Revestimento em paredes, em chapas de Duraplac ou Eucatex ou similar, de 3 mm de espessura, sobre base existente.  Fornecimento e colocação.(desonerado)</t>
  </si>
  <si>
    <t xml:space="preserve">    70,37</t>
  </si>
  <si>
    <t>Revestimento de filme vinílico com 0,5mm de espessura, conforme projeto.  Fornecimento.(desonerado)</t>
  </si>
  <si>
    <t>Revestimento de paredes com lençol de chumbo, 1mm de espessura, inclusive adesivos, solventes, parafusos, bucha e obturações de perfurações.  Fornecimento e instalação.(desonerado)</t>
  </si>
  <si>
    <t xml:space="preserve">   968,96</t>
  </si>
  <si>
    <t>Revestimento de paredes com lençol de chumbo, 2mm de espessura, inclusive adesivos, solventes, parafusos, bucha e obturações de perfurações.  Fornecimento e instalação.(desonerado)</t>
  </si>
  <si>
    <t xml:space="preserve">  1802,36</t>
  </si>
  <si>
    <t>Revestimento de paredes com lençol de chumbo, 3mm de espessura, inclusive adesivos, solventes, parafusos, bucha e obturações de perfurações.  Fornecimento e instalação.(desonerado)</t>
  </si>
  <si>
    <t xml:space="preserve">  2635,76</t>
  </si>
  <si>
    <t>Revestimento texturizado fosco para uso externo sobre superfície camurçada ou concreto liso, com 2mm de espessura, executado com pó crepe ATB da Plasticôte ou similar, na cor indicada, sobre aditivo com 2 demãos de acabamento.(desonerado)</t>
  </si>
  <si>
    <t>RV 14 Revestimentos de Pisos</t>
  </si>
  <si>
    <t>RV 14.05 Pavimentações - Pisos e Contrapisos Cimentados</t>
  </si>
  <si>
    <t>Base suporte, contrapiso ou camada regularizadora executada com argamassa de cimento e areia no traço 1:5, espessura de 1,5cm.(desonerado)</t>
  </si>
  <si>
    <t>Base suporte, contrapiso ou camada regularizadora executada com argamassa de cimento e areia no traço 1:5, espessura de 2cm.(desonerado)</t>
  </si>
  <si>
    <t xml:space="preserve">    27,37</t>
  </si>
  <si>
    <t>Base suporte, contrapiso ou camada regularizadora executada com argamassa de cimento e areia no traço 1:5, espessura de 2,5cm.(desonerado)</t>
  </si>
  <si>
    <t xml:space="preserve">    31,66</t>
  </si>
  <si>
    <t>Base suporte, contrapiso ou camada regularizadora executada com argamassa de cimento e areia no traço 1:5, espessura de 3cm.(desonerado)</t>
  </si>
  <si>
    <t>Base suporte, contrapiso ou camada regularizadora executada com argamassa de cimento e areia no traço 1:5, espessura de 3,5cm.(desonerado)</t>
  </si>
  <si>
    <t xml:space="preserve">    40,21</t>
  </si>
  <si>
    <t>Base suporte ou contrapiso, executado com concreto magro, na espessura de 5cm, no traço 1:3:3, em volume, com juntas formando quadros de (1x1)m, com sarrafos de madeira serrada, incorporados, inclusive preparo do terreno, compactação do solo à maço.(desonerado)</t>
  </si>
  <si>
    <t xml:space="preserve">    47,38</t>
  </si>
  <si>
    <t xml:space="preserve">    11,48</t>
  </si>
  <si>
    <t>Piso cimentado, acabamento áspero ou liso, com 1,5cm de espessura, com argamassa de cimento e areia no traço 1:3, sobre base existente.(desonerado)</t>
  </si>
  <si>
    <t>Piso cimentado com corante, acabamento áspero ou liso, com 1,5cm de espessura, com argamassa de cimento e areia no traço 1:3, sobre base existente.(desonerado)</t>
  </si>
  <si>
    <t xml:space="preserve">    51,47</t>
  </si>
  <si>
    <t>Piso cimentado, acabamento áspero ou liso, com juntas batidas formando quadros, com 1,5cm de espessura, com argamassa de cimento e areia no traço 1:3, alisado à colher, sobre base existente.(desonerado)</t>
  </si>
  <si>
    <t xml:space="preserve">    53,51</t>
  </si>
  <si>
    <t>Piso cimentado impermeável, com 1,5cm de espessura, com argamassa de cimento e areia no traço 1:3 e impermeabilizante tipo Sika 1 ou similar, alisado à colher, sobre base existente.(desonerado)</t>
  </si>
  <si>
    <t xml:space="preserve">    35,86</t>
  </si>
  <si>
    <t>Rodapé de cimento sobre alvenaria em osso, com (7x2)cm.(desonerado)</t>
  </si>
  <si>
    <t xml:space="preserve">    14,71</t>
  </si>
  <si>
    <t>RV 14.10 Recomposição de Piso Cimentado</t>
  </si>
  <si>
    <t>Recomposição de piso cimentado, com argamassa de cimento e areia no traço 1:3, com 2cm de espessura, inclusive apicoamento do piso existente.(desonerado)</t>
  </si>
  <si>
    <t xml:space="preserve">    48,16</t>
  </si>
  <si>
    <t>Recomposição de piso de concreto simples com resistência de 11MPa, com 8cm de espessura, inclusive demolição com equipamento de ar comprimido do piso existente.(desonerado)</t>
  </si>
  <si>
    <t xml:space="preserve">    59,45</t>
  </si>
  <si>
    <t>RV 14.15 Pisos Cerâmicos</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</si>
  <si>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corante.(desonerado)</t>
  </si>
  <si>
    <t xml:space="preserve">    85,78</t>
  </si>
  <si>
    <t>Piso de ladrilhos cerâmicos anti-derrapante, Gail ou similar, (11,5x24)cm, com 14mm de espessura, nas cores pêssego, vermelho, chocolate ou castor, assentes sobre superfície em osso, com argamassa de cimento, saibro e areia no traço 1:2:3, rejuntados com cimento branco e corante.(desonerado)</t>
  </si>
  <si>
    <t xml:space="preserve">   178,82</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</si>
  <si>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colocação.(desonerado)</t>
  </si>
  <si>
    <t xml:space="preserve">    91,13</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</si>
  <si>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superaditivado da Eliane ou similar. Exclusive contrapiso. Fornecimento e colocação. (desonerado)</t>
  </si>
  <si>
    <t xml:space="preserve">   200,33</t>
  </si>
  <si>
    <t>Piso em mosaico de azulejos de várias origens, com argamassa de cimento e areia, no traço 1:3, sobre base já existente.(desonerado)</t>
  </si>
  <si>
    <t xml:space="preserve">    76,34</t>
  </si>
  <si>
    <t>Revestimento de piso, com cerâmica (20x20)cm, Cecrisa linha Stadium Jenel WH ou similar, assentes sobre superfícies osso com argamassa de cimento, saibro e areia no traço 1:2:3, rejuntados com cimento branco e corante.(desonerado)</t>
  </si>
  <si>
    <t xml:space="preserve">   101,17</t>
  </si>
  <si>
    <t>Revestimento de piso com cerâmica (45x45)cm, linha cargo plus na cor white, gray ou bone da Eliane ou similar, assentado com argamassa colante tipo AC III Ligamax Performance da Eliane ou similar e rejuntado com produto em pó monocomponente tipo II junta Plus superaditivado da Eliane ou similar. Exclusive contrapiso. Fornecimento e colocação. (desonerado)</t>
  </si>
  <si>
    <t xml:space="preserve">   121,33</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</si>
  <si>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 (desonerado)</t>
  </si>
  <si>
    <t xml:space="preserve">   175,15</t>
  </si>
  <si>
    <t>RV 14.17 Revestimentos de Porcelanatos</t>
  </si>
  <si>
    <t>Revestimento de piso, porcelanato linha Progetto Dolman Nat, Portobello ou similar, de (45 x 45)cm assente sobre superfície em osso com argamassa de cimento, saibro e areia no traço 1:2:3, e rejuntado com rejunte E-flex de Portobello ou similar. Fornecimento e colocação.(desonerado)</t>
  </si>
  <si>
    <t xml:space="preserve">   118,79</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</si>
  <si>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colocação.(desonerado)</t>
  </si>
  <si>
    <t xml:space="preserve">   116,59</t>
  </si>
  <si>
    <t>RV 14.20 Pisos de Granito e Mármore</t>
  </si>
  <si>
    <t>Assentamento de lajões ou placas de granito em calçadas de logradouros ou superfícies niveladas, com rejuntamento de argamassa de cimento e areia, no traço 1:3, exclusive o fornecimento das pedras.(desonerado)</t>
  </si>
  <si>
    <t xml:space="preserve">    64,58</t>
  </si>
  <si>
    <t>Capa degrau de Mármore Branco Nacional de (3x28)cm, com 1 polimento, assentes com recobrimento de nata de cimento sobre argamassa de cimento, saibro e areia no traço 1:2:2.(desonerado)</t>
  </si>
  <si>
    <t xml:space="preserve">   167,49</t>
  </si>
  <si>
    <t>Granito rústico em placas de (50x50)cm, espessura de 3 a 4cm, com corte manual. Fornecimento.(desonerado)</t>
  </si>
  <si>
    <t>Placa de granito Cinza Andorinha, sem acabamento, com espessura de 2cm, para forração de piso.  Fornecimento.(desonerado)</t>
  </si>
  <si>
    <t>Piso de  placas de Mármore Branco Nacional, com 2 polimentos, assentes com recobrimento de nata de cimento, saibro e areia no traço 1:2:2.(desonerado)</t>
  </si>
  <si>
    <t xml:space="preserve">   394,10</t>
  </si>
  <si>
    <t>Revestimento com granito Capão Bonito, em placa de 2cm de espessura, acabamento polido, assentado sobre terreno nivelado, argamassa de cimento e areia no traço 1:3.  Fornecimento e colocação.(desonerado)</t>
  </si>
  <si>
    <t xml:space="preserve">   480,16</t>
  </si>
  <si>
    <t>Revestimento com granito Capão Bonito, em placa de 2cm de espessura, acabamento apicoado, assentado sobre terreno nivelado, argamassa de cimento e areia no traço 1:3.  Fornecimento e colocação.(desonerado)</t>
  </si>
  <si>
    <t xml:space="preserve">   431,86</t>
  </si>
  <si>
    <t>Revestimento de granito Cinza Andorinha, com acabamento serrado, para piso, em placas de (150x60x3)cm.  Fornecimento.(desonerado)</t>
  </si>
  <si>
    <t>Revestimento de granito Cinza Andorinha, com acabamento serrado, para rodapé, com 7cm de altura e 2cm de espessura.  Fornecimento.(desonerado)</t>
  </si>
  <si>
    <t>Revestimento com granito Cinza levigado, em placa de (40x40)cm, com 3cm de espessura, assentado sobre base existente, com argamassa de cimento e areia no traço de 1:3.  Fornecimento e colocação.(desonerado)</t>
  </si>
  <si>
    <t xml:space="preserve">   406,30</t>
  </si>
  <si>
    <t>Revestimento com granito Cinza flameado, em placa de (40x40)cm, com 3cm de espessura, assentado sobre base existente, com argamassa de cimento e areia no traço de 1:3.  Fornecimento e colocação.(desonerado)</t>
  </si>
  <si>
    <t xml:space="preserve">   332,89</t>
  </si>
  <si>
    <t>Revestimento com granito Cinza serrado e face natural, em placa de (40x40)cm classificado, com 3cm de espessura, assentado sobre base existente, com argamassa de cimento e areia no traço de 1:3.  Fornecimento e colocação.(desonerado)</t>
  </si>
  <si>
    <t xml:space="preserve">   126,04</t>
  </si>
  <si>
    <t>Revestimento com granito Juparaná, em placa de (40x40)cm com 2cm de espessura, acabamento polido, para piso, assentes sobre argamassa de cimento, saibro e areia no traço 1:2:2.  Fornecimento e colocação.(desonerado)</t>
  </si>
  <si>
    <t xml:space="preserve">   424,66</t>
  </si>
  <si>
    <t>Revestimento com granito Rosa flameado, em placa de (40x40)cm, com 3cm de espessura, assentado sobre base existente, com argamassa de cimento e areia no traço de 1:3.  Fornecimento e colocação.(desonerado)</t>
  </si>
  <si>
    <t xml:space="preserve">   189,04</t>
  </si>
  <si>
    <t>Revestimento com granito Rosa levigado, em placa de (40x40)cm, com 3cm de espessura, assentado sobre base existente, com argamassa de cimento e areia no traço de 1:3.  Fornecimento e colocação.(desonerado)</t>
  </si>
  <si>
    <t>Revestimento com granito Rosa serrado e face natural, em placa de (40x40)cm classificado, com 3cm de espessura, assentado sobre base existente, com argamassa de cimento e areia no traço de 1:3.  Fornecimento e colocação.(desonerado)</t>
  </si>
  <si>
    <t xml:space="preserve">   173,29</t>
  </si>
  <si>
    <t>Rodapé de granito, boleado, com (10x2)cm.  Fornecimento e colocação.(desonerado)</t>
  </si>
  <si>
    <t>Soleira de granito com (15x3)cm, assente com recobrimento de nata de cimento sobre argamassa de cimento e areia, no traço 1:2.(desonerado)</t>
  </si>
  <si>
    <t xml:space="preserve">    75,00</t>
  </si>
  <si>
    <t>Soleira de Mármore Branco Nacional de (3x25)cm, com 2 polimentos, assentes com recobrimento de nata de cimento sobre argamassa de cimento, saibro e areia no traço 1:2:2.(desonerado)</t>
  </si>
  <si>
    <t xml:space="preserve">   106,86</t>
  </si>
  <si>
    <t>Soleira de  Mármore Branco Nacional de (3x13)cm, com 2 polimentos, assentes com recobrimento de nata de cimento sobre argamassa de cimento, saibro e areia no traço 1:2:2.(desonerado)</t>
  </si>
  <si>
    <t xml:space="preserve">    60,79</t>
  </si>
  <si>
    <t>Piso de granito apicoado Cinza Andorinha, sobre terreno nivelado, com argamassa de cimento e areia, no traço 1:3, sendo a peça de (40x40x3)cm.(desonerado)</t>
  </si>
  <si>
    <t xml:space="preserve">   290,00</t>
  </si>
  <si>
    <t>RV 14.25 Pisos de Concreto e Plaqueamento</t>
  </si>
  <si>
    <t>Camada impermeabilizadora de piso, de concreto simples, com 8cm de espessura no traço de 1:3:4, em volume, com impermeabilizante Sika 1 ou similar.(desonerado)</t>
  </si>
  <si>
    <t xml:space="preserve">    36,87</t>
  </si>
  <si>
    <t>Piso de concreto simples com resistencia de 15 MPa (traço em volume: 1:2 1/2:4), preparado em betoneira com 8cm de espessura, inclusive preparo manual do terreno.(desonerado)</t>
  </si>
  <si>
    <t xml:space="preserve">    52,86</t>
  </si>
  <si>
    <t>Piso de concreto simples, 8cm de espessura, com resistência característica à compressão de 18Mpa, formando quadrados de (1,50x1,50)m de junta serrada, exclusive preparo de terreno.(desonerado)</t>
  </si>
  <si>
    <t xml:space="preserve">    60,38</t>
  </si>
  <si>
    <t>Pátio de concreto, 8cm de espessura,no traço 1:3:3, em volume, formando quadros de (1,00x1,00)m, com sarrafos de madeira serrada, incorporados, exclusive preparo terreno.(desonerado)</t>
  </si>
  <si>
    <t>Pátio de concreto, 10cm de espessura no traço 1:2:3, em volume, formando quadros de (1,50x1,50)m, com sarrafos de madeira serrada, incorporados, exclusive preparo terreno.(desonerado)</t>
  </si>
  <si>
    <t xml:space="preserve">    66,41</t>
  </si>
  <si>
    <t>Pátio de concreto, 12cm de espessura no traço 1:2:2,5, em volume, formando quadros de (1,50x1,50)m, com sarrafos de madeira serrada, incorporados, exclusive preparo terreno.(desonerado)</t>
  </si>
  <si>
    <t xml:space="preserve">    76,07</t>
  </si>
  <si>
    <t>Pavimentação em placas de (40x80x10)cm, de concreto (fck=11MPa) com armação de tela Telcon Q-61 ou similar, junta 2cm, inclusive preparo do terreno.(desonerado)</t>
  </si>
  <si>
    <t xml:space="preserve">    92,96</t>
  </si>
  <si>
    <t>Pavimentação em placas de concreto Fck=15Mpa, medindo (40x80x10)cm, com armação de tela Telcon Q-61 ou similar, junta de 2cm, inclusive acabamento da placa no próprio concreto com desempenadora de aço e preparo do terreno.(desonerado)</t>
  </si>
  <si>
    <t xml:space="preserve">    92,97</t>
  </si>
  <si>
    <t>Pavimentação em placas de concreto Fck=18Mpa, medindo (40x80x10)cm, com armação de tela Telcon Q-61 ou similar, junta de 2cm, inclusive acabamento da placa no próprio concreto com desempenadora de aço e preparo do terreno.(desonerado)</t>
  </si>
  <si>
    <t xml:space="preserve">    94,07</t>
  </si>
  <si>
    <t>RV 14.25.0210 (/)</t>
  </si>
  <si>
    <t>Pavimentação em placas de concreto Fck=20Mpa, medindo (40x80x10)cm, com armação de tela Telcon Q-61 ou similar, junta de 2cm, inclusive acabamento da placa no próprio concreto com desempenadora de aço e preparo do terreno. (Desonerado)</t>
  </si>
  <si>
    <t xml:space="preserve">    94,60</t>
  </si>
  <si>
    <t>Revestimento com argamassa de cimento e areia no traço 1:4, Sikafix ou similar, com 2cm de espessura, inclusive chapisco.(desonerado)</t>
  </si>
  <si>
    <t xml:space="preserve">    35,61</t>
  </si>
  <si>
    <t>RV 14.30 Pisos de Marmorite e Outros</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</si>
  <si>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espelho.(desonerado)</t>
  </si>
  <si>
    <t xml:space="preserve">    66,70</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</si>
  <si>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espelho.(desonerado)</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</si>
  <si>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mecânicos.(desonerado)</t>
  </si>
  <si>
    <t xml:space="preserve">   146,04</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</si>
  <si>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mecânicos.(desonerado)</t>
  </si>
  <si>
    <t xml:space="preserve">   163,34</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</si>
  <si>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polimento.(desonerado)</t>
  </si>
  <si>
    <t xml:space="preserve">   147,16</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</si>
  <si>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polimento.(desonerado)</t>
  </si>
  <si>
    <t xml:space="preserve">   158,36</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</si>
  <si>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nesta.(desonerado)</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</si>
  <si>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nesta.(desonerado)</t>
  </si>
  <si>
    <t>RV 14.35 Juntas para Piso</t>
  </si>
  <si>
    <t>Junta plástica (17x3)mm, para pisos contínuos.  Fornecimento e colocação.(desonerado)</t>
  </si>
  <si>
    <t xml:space="preserve">     8,71</t>
  </si>
  <si>
    <t>RV 14.38 Pisos de Alta Resistência</t>
  </si>
  <si>
    <t>Degrau de escada de argamassa granítica Korodur, na cor granítica, inclusive 3 polimentos.(desonerado)</t>
  </si>
  <si>
    <t>Degrau de escada de argamassa granítica Korodur, na cor preta, inclusive 3 polimentos.(desonerado)</t>
  </si>
  <si>
    <t>Piso de argamassa granítica Korodur-PL ou similar, com espessura de 0,8cm, na cor natural do cimento, inclusive base suporte em argamassa de cimento e areia no traço 1:3, espessura de 2,2cm, e 3 polimentos mecânicos.(desonerado)</t>
  </si>
  <si>
    <t>Piso de argamassa granítica Korodur-PL ou similar, com espessura de 0,8cm, na cor preta, inclusive base suporte em argamassa de cimento e areia no traço 1:3, espessura de 2,2cm, e polimentos mecânicos.(desonerado)</t>
  </si>
  <si>
    <t>Piso de argamassa granítica com agregados metálicos de alta dureza, Korodur-WH ou similar, com espessura de 0,8cm, na cor natural do cimento, inclusive contrapiso de cimento e areia no traço 1:3, espessura de 3,2cm, e acabamento anti-derrapante.(desonerado)</t>
  </si>
  <si>
    <t>Piso de argamassa granítica Korodur-PL ou similar, com espessura de 0,8cm, na cor vermelha, inclusive base suporte em argamassa de cimento e areia no traço 1:3, espessura de 2,2cm, junta plástica e polimentos mecânicos.(desonerado)</t>
  </si>
  <si>
    <t>Revestimento de placas Pré-moldadas, vibro prensadas, constituídas de agregados minerais moídos de alta resistência e cimento estrutural, nas dimensões de (40x40x03)cm, assentado sobre base existente.  Fornecimento e colocação.(desonerado)</t>
  </si>
  <si>
    <t xml:space="preserve">   235,44</t>
  </si>
  <si>
    <t>Rodapé de argamassa Korodur ou similar, com 10cm de altura, na cor natural do cimento, inclusive 3 polimentos.(desonerado)</t>
  </si>
  <si>
    <t>Rodapé de argamassa Korodur ou similar, com 10cm de altura, na cor preta, inclusive 3 polimentos.(desonerado)</t>
  </si>
  <si>
    <t>Rodapé de argamassa Korodur-WH ou similar, com 10cm de altura, na cor natural do cimento, acabamento desempenado.(desonerado)</t>
  </si>
  <si>
    <t>RV 14.40 Pisos Vinílicos</t>
  </si>
  <si>
    <t>Piso vinílico nacional homogêneo, padrão com "flash" ou com "discretos veios", nas dimensões de (30x30)cm, espessura de 2,0mm, inclusive adesivo e tratamento com cera de Uretano fortificado, tipo Paviflex - linha Classic ou Intensity ou similar. Fornecimento e instalação.(desonerado)</t>
  </si>
  <si>
    <t xml:space="preserve">   108,76</t>
  </si>
  <si>
    <t>Piso vinílico nacional, homogêneo, padrão "mesclado" ou "mesclado com veios passantes" nas dimensões de (30x30)cm, espessura de 2,0mm, inclusive adesivo e tratamento do piso com cera de uretano fortificado, tipo Paviflex - linha Dinamic ou similar. Fornecimento e colocação.(desonerado)</t>
  </si>
  <si>
    <t xml:space="preserve">   155,29</t>
  </si>
  <si>
    <t>Piso vinílico nacional homogêneo, padrão "liso", nas dimensões de (30x30)cm, espessura de 2,0mm, inclusive adesivo e tratamento com cera de Uretano fortificado, tipo Paviflex - linha Chroma ou similar.  Fornecimento e colocação.(desonerado)</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</si>
  <si>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similar.(desonerado)</t>
  </si>
  <si>
    <t xml:space="preserve">   173,79</t>
  </si>
  <si>
    <t>Piso vinílico nacional homogêneo, padrão com "flash" ou "discretos veios", nas dimensões (30x30)cm, espessura: 3,2mm, inclusive adesivo e tratamento com cera de uretano fortificado, tipo Paviflex - linha intensity ou similar. Fornecimento e colocação.(desonerado)</t>
  </si>
  <si>
    <t>Suporte curvo e perfil de arremate para piso vinílico.  Fornecimento e colocação.(desonerado)</t>
  </si>
  <si>
    <t>Piso vinílico nacional homogêneo, padrão "liso", nas dimensões de (30x30)cm, espessura de 3,2mm, inclusive adesivo e tratamento com cera de uretano fortificado, tipo Paviflex - Linha Chroma ou similar. Fornecimento e colocação.(desonerado)</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</si>
  <si>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colocação.(desonerado)</t>
  </si>
  <si>
    <t xml:space="preserve">   231,55</t>
  </si>
  <si>
    <t>Piso vinílico nacional heterogêneo, padrão "pigmentado", nas dimensões (2,00x20,00)m, espessura de 2,0mm, inclusive adesivo, tratamento com cera de uretano fortificado e juntas soldadas a quente, tipo Absolute - Linha Totalsafe ou similar. Fornecimento e colocação.(desonerado)</t>
  </si>
  <si>
    <t xml:space="preserve">   348,69</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</si>
  <si>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colocação.(desonerado)</t>
  </si>
  <si>
    <t xml:space="preserve">   210,29</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</si>
  <si>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colocação.(desonerado)</t>
  </si>
  <si>
    <t xml:space="preserve">   210,39</t>
  </si>
  <si>
    <t>Piso vinílico nacional homogêneo anti-estático, dissipador de energia, padrão "mesclado", nas dimensões de (61x61)cm, espessura de 2,0mm, resistência de 5x(10) 8 - 1x(10) 9 ohms, composto de fibras condutivas de carbono tipo Pavifloor - linha Elite ou similar.       (desonerado)</t>
  </si>
  <si>
    <t xml:space="preserve">   160,68</t>
  </si>
  <si>
    <t>Piso vinílico nacional homogêneo condutivo, padrão "liso", nas dimensões de (61x61)cm, espessura de 2,0mm, resistência de 2,5x(10)4 - 1x(10)6 ohms, composto de fibras condutivas de carbono, tipo Traffic ELS ou similar. Fornecimento e colocação.(desonerado)</t>
  </si>
  <si>
    <t xml:space="preserve">   450,40</t>
  </si>
  <si>
    <t>Cordão de solda para fusão a quente em juntas de pisos vinílicos flexíveis, tipo Absolute ou similar. Fornecimento e colocação.(desonerado)</t>
  </si>
  <si>
    <t>Testeira de resina de PVC nas dimensões de (50x43)mm, espessura: 3,2mm, tipo Paviflex ou similar. Fornecimento e colocação.(desonerado)</t>
  </si>
  <si>
    <t xml:space="preserve">    44,64</t>
  </si>
  <si>
    <t>RV 14.45 Carpetes</t>
  </si>
  <si>
    <t>Carpete de polipropileno, com filamento contínuo, construção Tufting, espessura total de 5mm, textura Bouclê Mescla, modelo Austin, na cor Sand 250, Tabacow ou similar.  Fornecimento.(desonerado)</t>
  </si>
  <si>
    <t>Carpete de polipropileno, com superfície em nylon Rhodianyl, construção Tufting, espessura total de 8mm, textura aveludada, modelo Grand Nylon Plus, na cor bege rosado 243, Tabacow ou similar.  Fornecimento.(desonerado)</t>
  </si>
  <si>
    <t>Forração de piso com carpete Carpete de fibra artificial sintética, com espessura de 4,5mm, Durafelti, São Carlos ou similar.(desonerado)</t>
  </si>
  <si>
    <t>Forração de piso com carpete de nylon, com 6mm de espessura, sobre base existente.(desonerado)</t>
  </si>
  <si>
    <t>Forração de piso com carpete de fibras de polipropileno e resinas sintéticas, agulhado vertical com relevo tipo Loop, 06 cores lisas, espessura de 5mm, peso 700g, em rolos de 2m de largura x 30m de comprimento.(desonerado)</t>
  </si>
  <si>
    <t>RV 14.50 Tapetes</t>
  </si>
  <si>
    <t>Tapete em rolo, anti-alérgico e anti-estático, com espessura de 6mm, Avanti ou similar, modelo Carpett PP3000, na cor castor 8502.  Fornecimento e colocação.(desonerado)</t>
  </si>
  <si>
    <t>RV 14.55 Pisos de Madeira</t>
  </si>
  <si>
    <t>Chapim em madeira aparelhada com largura de 0,40m.  Fornecimento.(desonerado)</t>
  </si>
  <si>
    <t>Peças em madeira aparelhada de (120 x 35 x 3)cm, para forração de degraus.  Fornecimento.(desonerado)</t>
  </si>
  <si>
    <t>Piso em réguas de madeira aparelhada (tábua corrida), com 10cm de largura, 2cm de espessura, pregado sobre réguas do mesmo material, embutidas em contrapiso, inclusive este.(desonerado)</t>
  </si>
  <si>
    <t xml:space="preserve">   465,48</t>
  </si>
  <si>
    <t>Piso de tacos de madeira aparelhada, de (7 x 21)cm, pixados e incrustados com pedriscos, assentados em argamassa de cimento e saibro, traço 1:6, exclusive serviços de calafate.(desonerado)</t>
  </si>
  <si>
    <t xml:space="preserve">   132,03</t>
  </si>
  <si>
    <t>RV 14.57 Piso em Ladrilho Hidráulico</t>
  </si>
  <si>
    <t>Piso em ladrilho hidráulico tratado 25 dados (20x20)cm, na cor cinza.  Fornecimento, assentamento e tratamento.(desonerado)</t>
  </si>
  <si>
    <t xml:space="preserve">   106,45</t>
  </si>
  <si>
    <t>RV 14.60 Pisos de Pedra Portuguesa</t>
  </si>
  <si>
    <t>Pedra Portuguesa.  Fornecimento.(desonerado)</t>
  </si>
  <si>
    <t xml:space="preserve">   147,25</t>
  </si>
  <si>
    <t>Piso de pedra portuguesa, assentado sobre mistura de cimento e saibro no traço 1:5, inclusive acerto do terreno.  Fornecimento e colocação.(desonerado)</t>
  </si>
  <si>
    <t>Piso de pedra portuguesa, em desenho simples, com aproximadamente 25% de pedra preta, 25% de pedra vermelha e 50% de pedra branca, assentado sobre mistura de cimento e saibro no traço 1:5, inclusive acerto do terreno.  Fornecimento e colocação.(desonerado)</t>
  </si>
  <si>
    <t>Piso de pedra portuguesa, em desenho simples, com aproximadamente 40% de pedra preta e 60% de pedra branca, assentado sobre mistura de cimento e saibro no traço 1:5, inclusive acerto do terreno.  Fornecimento e colocação.(desonerado)</t>
  </si>
  <si>
    <t xml:space="preserve">   143,93</t>
  </si>
  <si>
    <t>Piso de pedra portuguesa branca e preta, em faixa assentada sobre mistura de cimento e saibro no traço 1:5, inclusive acerto do terreno.  Fornecimento e colocação.(desonerado)</t>
  </si>
  <si>
    <t xml:space="preserve">   149,82</t>
  </si>
  <si>
    <t>Piso de pedra portuguesa vermelha, em faixa assentada sobre mistura de cimento e saibro no traço 1:5, inclusive acerto de terreno.  Fornecimento e colocação.(desonerado)</t>
  </si>
  <si>
    <t>RV 14.65 Recomposição de Pedra Portuguesa</t>
  </si>
  <si>
    <t>Recomposição de pavimentação de pedra portuguesa, assentada com farofa de cimento e saibro no traço 1:5, inclusive fornecimento do material para rejuntamento e exclusive a pedra.(desonerado)</t>
  </si>
  <si>
    <t xml:space="preserve">    96,45</t>
  </si>
  <si>
    <t>RV 14.70 Pisos de Borracha</t>
  </si>
  <si>
    <t>Piso de borracha, em rolo de 1,40m de largura, superfície Grão de Arroz, espessura de 3,0mm, na cor preta, Mercur ou similar.  Fornecimento e colocação.(desonerado)</t>
  </si>
  <si>
    <t xml:space="preserve">   175,65</t>
  </si>
  <si>
    <t>Piso de Plurigoma ou similar, pastilhado, de 3mm de espessura, placas de (50x50)cm, sobre base existente, com colocação.(desonerado)</t>
  </si>
  <si>
    <t xml:space="preserve">    72,47</t>
  </si>
  <si>
    <t>RV 14.75 Pisos de Ardósia</t>
  </si>
  <si>
    <t>Piso de ardósia ferrugem, em placas de (25x25)cm, inclusive argamassa de assentamento com espessura de 3cm.  Fornecimento e colocação.(desonerado)</t>
  </si>
  <si>
    <t xml:space="preserve">   114,84</t>
  </si>
  <si>
    <t>Piso de ardósia polida cinza, em placas de (40x40)cm, inclusive argamassa de assentamento com espessura de 3cm. Fornecimento e colocação.(desonerado)</t>
  </si>
  <si>
    <t xml:space="preserve">    87,12</t>
  </si>
  <si>
    <t>RV 14.80 Piso Elevado</t>
  </si>
  <si>
    <t>Piso elevado Dimopiso ou similar, em placas de (60x60)cm com espessura de 40mm, estruturado por suportes telescópicos com altura de 20cm, revestido com Paviflex ou similar.  Fornecimento e colocação.(desonerado)</t>
  </si>
  <si>
    <t xml:space="preserve">   479,39</t>
  </si>
  <si>
    <t>RV 14.85 Piso de  pedra São Thomé</t>
  </si>
  <si>
    <t>Piso de pedra São Thomé, em placas de (30x30)cm, (38x38)cm, (48x48)cm e (58x58)cm com espessura de 2cm, inclusive argamassa de assentamento com espessura de 3,0cm.  Fornecimento e colocação.(desonerado)</t>
  </si>
  <si>
    <t xml:space="preserve">   281,77</t>
  </si>
  <si>
    <t>RV 14.90 Pisos Sintéticos</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</si>
  <si>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colocação.(desonerado)</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</si>
  <si>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Fornecimento.(desonerado)</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</si>
  <si>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colocação.(desonerado)</t>
  </si>
  <si>
    <t xml:space="preserve">   768,23</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</si>
  <si>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colocação.(desonerado)</t>
  </si>
  <si>
    <t xml:space="preserve">  1031,23</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</si>
  <si>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colocação.(desonerado)</t>
  </si>
  <si>
    <t xml:space="preserve">   530,08</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</si>
  <si>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colocação.(desonerado)</t>
  </si>
  <si>
    <t xml:space="preserve">   409,65</t>
  </si>
  <si>
    <t>RV 14.95 Pisos de Alerta</t>
  </si>
  <si>
    <t>Piso de alerta em placas marmorizadas vibro-prensadas, Tecnogran ou similar, com acabamento rústico, na cor cinza, inclusive contrapiso com espessura de 3cm.  Fornecimento e colocação.(desonerado)</t>
  </si>
  <si>
    <t xml:space="preserve">   151,20</t>
  </si>
  <si>
    <t>Piso de alerta em placas marmorizadas vibro-prensadas, Tecnogran ou similar, com acabamento rústico, na cor vermelha, inclusive contrapiso com espessura de 3cm.  Fornecimento e colocação.(desonerado)</t>
  </si>
  <si>
    <t>Piso de sinalização porcelanato linha ARQTEC Go ou Stop, Eliane ou similar, na cor Amarela, com peças de 25 x 25cm.  Fornecimento e assentamento.(desonerado)</t>
  </si>
  <si>
    <t xml:space="preserve">   738,57</t>
  </si>
  <si>
    <t>Piso de sinalização porcelanato linha ARQTEC Go ou Stop, Eliane ou similar, na cor Azul, com peças de 25 x 25cm.  Fornecimento e assentamento.(desonerado)</t>
  </si>
  <si>
    <t xml:space="preserve">   760,65</t>
  </si>
  <si>
    <t>RV 19 Acabamento em Superfície de Concreto</t>
  </si>
  <si>
    <t>RV 19.05 Acabamento em Superfície de Concreto</t>
  </si>
  <si>
    <t>Acabamento de pedreiro em superfície de concreto projetado.(desonerado)</t>
  </si>
  <si>
    <t>Estucamento de concreto aparente sendo a argamassa de cimento, cal e areia fina no traço 1:3:5, com espessura de 2mm, sobre superfície limpa.(desonerado)</t>
  </si>
  <si>
    <t xml:space="preserve">    11,31</t>
  </si>
  <si>
    <t>Recomposição de camada de capeamento de concreto de pequenas espessuras em serviços de recuperação estrutural, exclusive o material.(desonerado)</t>
  </si>
  <si>
    <t xml:space="preserve">    32,83</t>
  </si>
  <si>
    <t>RV 24 Revestimentos Acústicos e Térmicos</t>
  </si>
  <si>
    <t>RV 24.05 Isolamento Térmico</t>
  </si>
  <si>
    <t>Placa de isopor com 30mm de espessura.  Fornecimento.(desonerado)</t>
  </si>
  <si>
    <t>RV 24.10 Isolamento Acústico</t>
  </si>
  <si>
    <t>Forro acústico Armstrong ou similar, tipo Cirrus RH 70, de (625x625)mm, perfil Javelin, para áreas superiores a 100m2, exclusive despesas com andaimes, fretes e estruturas auxiliares.  Fornecimento e colocação.(desonerado)</t>
  </si>
  <si>
    <t xml:space="preserve">   301,87</t>
  </si>
  <si>
    <t>Forro acústico Armstrong ou similar, tipo Fine Fissured RH 90 Tegular, de (625x625)mm, perfil Javelin, para áreas superiores a 100m2, exclusives despesas com andaimes, fretes e estruturas auxiliares.  Fornecimento e colocação.(desonerado)</t>
  </si>
  <si>
    <t xml:space="preserve">   146,68</t>
  </si>
  <si>
    <t>Forro acústico, em gesso cartonado, exclusive materiais de acabamento, despesas com andaimes e transporte.  Fornecimento e colocação.(desonerado)</t>
  </si>
  <si>
    <t>Lã de vidro com  espessura de 1".  Fornecimento.(desonerado)</t>
  </si>
  <si>
    <t>Painel Wall (Fibrowall) ou similar, para uso em alvenaria, em lã de vidro, na espessura de 40mm, com chapa nas dimensões de (1,20x2,10)m, na cor natural e elevação FW1 (painel cego).  Fornecimento.(desonerado)</t>
  </si>
  <si>
    <t>Painel Wall (Fibrowall) ou similar, para uso em piso, em lã de vidro, maciço, na espessura de 40mm, com chapa nas dimensões de (1,20x2,50)m, na cor natural e elevação FW1 (painel cego).  Fornecimento.(desonerado)</t>
  </si>
  <si>
    <t>Revestimento de paredes, 25mm de espessura, da Climatex ou similar.  Fornecimento e colocação.(desonerado)</t>
  </si>
  <si>
    <t xml:space="preserve">   197,92</t>
  </si>
  <si>
    <t>Revestimento acustíco em espuma de polioretano 35mm de espessura, Sonex ou similar, na cor grafite. Fornecimento e colocação.(desonerado)</t>
  </si>
  <si>
    <t xml:space="preserve">   214,57</t>
  </si>
  <si>
    <t>RV 29 Rodapés, Rodameios e Rodatetos</t>
  </si>
  <si>
    <t>RV 29.05 Rodapés</t>
  </si>
  <si>
    <t>Rodapé de ardósia cinza polida, com 7 cm de altura, assente em pasta de cimento.  Fornecimento e colocação.(desonerado)</t>
  </si>
  <si>
    <t xml:space="preserve">    17,08</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</si>
  <si>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colocacao.(desonerado)</t>
  </si>
  <si>
    <t xml:space="preserve">    25,93</t>
  </si>
  <si>
    <t>Rodapé cerâmico com 10 cm de altura, assente em pasta de cimento.  Fornecimento e colocação.(desonerado)</t>
  </si>
  <si>
    <t>Rodapé de madeira aparelhada, com seção de (5 x 2)cm, pregado em tacos embutidos na alvenaria.(desonerado)</t>
  </si>
  <si>
    <t xml:space="preserve">    22,20</t>
  </si>
  <si>
    <t>Rodapé de madeira aparelhada, com seção de (7 x 2)cm, pregado em tacos embutidos na alvenaria.(desonerado)</t>
  </si>
  <si>
    <t>Rodapé de PVC tipo "plano" ou "curvo", h = 7,5cm, para pisos vinílicos, tipo Paviflex ou similar. Fornecimento e colocação.(desonerado)</t>
  </si>
  <si>
    <t>Rodapé de PVC tipo hospitalar, "plano" e "curvo", h = 7,5cm, para pisos vinílicos, tipo Paviflex ou similar. Fornecimento e colocação.(desonerado)</t>
  </si>
  <si>
    <t xml:space="preserve">    32,18</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</si>
  <si>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colocação.(desonerado)</t>
  </si>
  <si>
    <t xml:space="preserve">    35,60</t>
  </si>
  <si>
    <t>SC 04 Demolição, Remoção e Arrancamento</t>
  </si>
  <si>
    <t>SC 04.05 Demolição, Remoção e Arrancamento - Serviços Manuais</t>
  </si>
  <si>
    <t>Arrancamento de aparelhos de iluminação, inclusive lâmpadas.(desonerado)</t>
  </si>
  <si>
    <t>Arrancamento de aparelhos sanitários.(desonerado)</t>
  </si>
  <si>
    <t xml:space="preserve">    19,68</t>
  </si>
  <si>
    <t>Arrancamento de bancada de pia ou banca seca de até 1m de altura por até 0,80m de largura.(desonerado)</t>
  </si>
  <si>
    <t>Arrancamento de grades, gradis, alambrados, cercas e portões.(desonerado)</t>
  </si>
  <si>
    <t>Arrancamento de meios-fios, de granito ou concreto retos ou curvos, inclusive afastamento lateral dentro do canteiro de serviço.(desonerado)</t>
  </si>
  <si>
    <t xml:space="preserve">    18,16</t>
  </si>
  <si>
    <t>Arrancamento de paralelepípedos, inclusive afastamento lateral dentro do canteiro de serviço.(desonerado)</t>
  </si>
  <si>
    <t xml:space="preserve">    23,89</t>
  </si>
  <si>
    <t>Arrancamento de tentos ou travessões, de granito ou concreto, inclusive afastamento lateral dentro do canteiro de serviço.(desonerado)</t>
  </si>
  <si>
    <t xml:space="preserve">    21,47</t>
  </si>
  <si>
    <t>Arrancamento de tubos de concreto e manilhas cerâmicas com diâmetro de 0,10m a 0,30m, inclusive empilhamento lateral dentro do canteiro de serviço.(desonerado)</t>
  </si>
  <si>
    <t xml:space="preserve">    10,73</t>
  </si>
  <si>
    <t>Arrancamento de tubos de concreto e manilhas cerâmicas com diâmetro de 0,40m a 0,60m, inclusive empilhamento lateral dentro do canteiro de serviço.(desonerado)</t>
  </si>
  <si>
    <t>Arrancamento de tubulação de ferro galvanizado, sem escavação ou rasgo em alvenaria.(desonerado)</t>
  </si>
  <si>
    <t>Demolição manual de alvenaria de pedra argamassada, inclusive empilhamento lateral dentro do canteiro de serviço.(desonerado)</t>
  </si>
  <si>
    <t xml:space="preserve">   113,80</t>
  </si>
  <si>
    <t>Demolição manual de alvenaria de pedra seca, inclusive empilhamento dentro do canteiro de serviço.(desonerado)</t>
  </si>
  <si>
    <t xml:space="preserve">    75,87</t>
  </si>
  <si>
    <t>Demolição manual de alvenaria de tijolos furados, inclusive empilhamento dentro do canteiro de serviço.(desonerado)</t>
  </si>
  <si>
    <t xml:space="preserve">    85,36</t>
  </si>
  <si>
    <t>Demolição manual de alvenaria de tijolos maciços inclusive empilhamento dentro do canteiro de serviço.(desonerado)</t>
  </si>
  <si>
    <t xml:space="preserve">   104,33</t>
  </si>
  <si>
    <t>Demolição manual de base suporte, contrapiso, camada regularizadora ou de assentamento de tacos, cerâmicas e azulejos, exclusive estes revestimentos.(desonerado)</t>
  </si>
  <si>
    <t xml:space="preserve">    11,56</t>
  </si>
  <si>
    <t>Demolição manual de concreto simples com empilhamento lateral dentro do canteiro do serviço.(desonerado)</t>
  </si>
  <si>
    <t xml:space="preserve">   227,61</t>
  </si>
  <si>
    <t>Demolição manual de concreto armado estando as peças em posição espacial sobre o terreno ou plano horizontal de trabalho, inclusive o empilhamento lateral dentro do canteiro.(desonerado)</t>
  </si>
  <si>
    <t xml:space="preserve">   322,49</t>
  </si>
  <si>
    <t>Demolição manual de concreto armado compreendendo pilares, vigas e lajes, em estrutura apresentando posição espacial, inclusive empilhamento lateral dentro do canteiro.(desonerado)</t>
  </si>
  <si>
    <t xml:space="preserve">   322,45</t>
  </si>
  <si>
    <t>Demolição de divisórias de placas de marmorite.(desonerado)</t>
  </si>
  <si>
    <t>Demolição de filme (película) de impermeabilização e respectiva tela de poliéster tipo Denver ou similar, Hey'di Cryl ou similar.(desonerado)</t>
  </si>
  <si>
    <t xml:space="preserve">    15,67</t>
  </si>
  <si>
    <t>Demolição manual de pavimentação de concreto asfaltico de 5cm de espessura.(desonerado)</t>
  </si>
  <si>
    <t xml:space="preserve">   205,38</t>
  </si>
  <si>
    <t>Demolição manual de pavimentação de macadame betuminoso, inclusive afastamento lateral dentro do canteiro de serviço.(desonerado)</t>
  </si>
  <si>
    <t xml:space="preserve">    61,09</t>
  </si>
  <si>
    <t>Demolição manual de piso de alta resistência tipo Marmorite, Oxicret, Korodur ou similar.(desonerado)</t>
  </si>
  <si>
    <t>Demolição manual de piso cimentado, exclusive a base de concreto, inclusive empilhamento lateral dentro do canteiro de serviço.(desonerado)</t>
  </si>
  <si>
    <t>Demolição manual de piso cimentado e da respectiva base de concreto, ou passeio de concreto, inclusive afastamento lateral dentro do canteiro de serviço.(desonerado)</t>
  </si>
  <si>
    <t xml:space="preserve">    22,45</t>
  </si>
  <si>
    <t>Demolição de piso de ladrilho cerâmico, inclusive argamassa do contrapiso com até 5cm de espessura.(desonerado)</t>
  </si>
  <si>
    <t xml:space="preserve">    16,47</t>
  </si>
  <si>
    <t>Demolição de revestimento em argamassa de cal e areia ou cimento e saibro.(desonerado)</t>
  </si>
  <si>
    <t>Demolição de revestimento em azulejos, cerâmicas, mármores ou lambris.(desonerado)</t>
  </si>
  <si>
    <t xml:space="preserve">    19,82</t>
  </si>
  <si>
    <t>Demolição de revestimento em argamassa de cimento e areia em parede.(desonerado)</t>
  </si>
  <si>
    <t>Demolição de revestimento de argamassa de cimento e areia em reservatórios ou em superfícies de concreto, inclusive limpeza com escovão de aço, exclusive jato de água ou ar.(desonerado)</t>
  </si>
  <si>
    <t>Demolição de revestimento de soleiras, peitoris ou escadas.(desonerado)</t>
  </si>
  <si>
    <t xml:space="preserve">    10,23</t>
  </si>
  <si>
    <t>Demolição de rodapé de alta resistência, tipo Marmorite, Oxicret ou Korodur ou similar.(desonerado)</t>
  </si>
  <si>
    <t xml:space="preserve">     7,26</t>
  </si>
  <si>
    <t>Recolocação de tacos soltos usando pixe, pedrisco e argamassa de cimento e saibro no traço 1:6 com remoção de base existente.(desonerado)</t>
  </si>
  <si>
    <t xml:space="preserve">   107,52</t>
  </si>
  <si>
    <t>Remoção de armários, balcões construídos com compensado de madeira.(desonerado)</t>
  </si>
  <si>
    <t>Remoção de calhas e condutores.(desonerado)</t>
  </si>
  <si>
    <t>Remoção cuidadosa da camada de capeamento de concreto armado visando a exposição da armadura, usando cinzel e ponteiro.(desonerado)</t>
  </si>
  <si>
    <t xml:space="preserve">  2902,40</t>
  </si>
  <si>
    <t>Remoção de cobertura de chapas onduladas de alumínio, medida em projeção horizontal, exclusive madeiramento.(desonerado)</t>
  </si>
  <si>
    <t>Remoção de cobertura de telhas de alumínio, exclusive suporte, estrutura ou madeiramento, medida pela projeção horizontal.(desonerado)</t>
  </si>
  <si>
    <t>Remoção de cobertura de telha colonial, medida em projeção horizontal, exclusive madeiramento.(desonerado)</t>
  </si>
  <si>
    <t xml:space="preserve">    17,85</t>
  </si>
  <si>
    <t>Remoção de cobertura de telha colonial, inclusive madeiramento, medido o conjunto em projeção horizontal.(desonerado)</t>
  </si>
  <si>
    <t xml:space="preserve">    33,52</t>
  </si>
  <si>
    <t>Remoção de cobertura de telha francesa, medida em projeção horizontal, exclusive madeiramento.(desonerado)</t>
  </si>
  <si>
    <t>Remoção de cobertura de telha francesa, inclusive madeiramento, medido o conjunto em projeção horizontal.(desonerado)</t>
  </si>
  <si>
    <t>Remoção de cobertura de telha de fibro-cimento convencional ondulada, medida em projeção horizontal, exclusive madeiramento.(desonerado)</t>
  </si>
  <si>
    <t>Remoção de cobertura de telha fibro-cimento, tipo calha 43 ou 49 ou similar, medida em projeção horizontal, exclusive o madeiramento.(desonerado)</t>
  </si>
  <si>
    <t>Remoção de cobertura de telha de fibro-cimento, tipo calha 43 ou 49 ou similar, medido o conjunto em projeção horizontal, inclusive madeiramento.(desonerado)</t>
  </si>
  <si>
    <t xml:space="preserve">    16,03</t>
  </si>
  <si>
    <t>Remoção de cobertura de telha fibro-cimento, tipo calha 90 ou metálica tipo Tekno ou similar, medida em projeção horizontal, exclusive madeiramento.(desonerado)</t>
  </si>
  <si>
    <t xml:space="preserve">     8,64</t>
  </si>
  <si>
    <t>Remoção de cobertura de telha de fibro-cimento, tipo calha 90, ou metálica tipo Tekno ou similar, medido o conjunto em projeção horizontal, inclusive madeiramento.(desonerado)</t>
  </si>
  <si>
    <t xml:space="preserve">    12,33</t>
  </si>
  <si>
    <t>Remoção de cobertura de telha de fibro-cimento convencional, ondulada, inclusive madeiramento medindo o conjunto em projeção horizontal.(desonerado)</t>
  </si>
  <si>
    <t>Remoção de divisórias de madeira, Eucatex, Duratex ou similar.(desonerado)</t>
  </si>
  <si>
    <t>Remoção cuidadosa de camada de proteção de impermeabilização.(desonerado)</t>
  </si>
  <si>
    <t>Retirada de impermeabilização flexível (asfalto, Igol, etc.), inclusive afastamento lateral, dentro do canteiro de serviço; exclusive camada de proteção.(desonerado)</t>
  </si>
  <si>
    <t>Remoção de forro de estuque.(desonerado)</t>
  </si>
  <si>
    <t>Remoção de forro de frisos de madeira, Eucatex ou similar ou tábuas, exclusive o engradamento.(desonerado)</t>
  </si>
  <si>
    <t>Remoção de frisos de assoalho.(desonerado)</t>
  </si>
  <si>
    <t>Remoção de leito filtrante.(desonerado)</t>
  </si>
  <si>
    <t xml:space="preserve">    20,81</t>
  </si>
  <si>
    <t>Remoção de madeiramento de cobertura de telhas francesas.(desonerado)</t>
  </si>
  <si>
    <t>Remoção manual de passeio de pedra portuguesa, inclusive farofa ou colchão de assentamento com até 5cm de espessura.(desonerado)</t>
  </si>
  <si>
    <t xml:space="preserve">     9,08</t>
  </si>
  <si>
    <t>Remoção manual de pavimentação de lajões de granito em passeio, inclusive farofa ou colchão de assentamento com até 5cm de espessura.(desonerado)</t>
  </si>
  <si>
    <t>Remoção manual de pavimentação tipo Blokret ou similar, inclusive farofa ou colchão de assentamento com até 5cm de espessura.(desonerado)</t>
  </si>
  <si>
    <t>Remoção de peitoris.(desonerado)</t>
  </si>
  <si>
    <t xml:space="preserve">    61,42</t>
  </si>
  <si>
    <t>Remoção de piso de tacos, inclusive argamassa do contrapiso até 5cm de espessura.(desonerado)</t>
  </si>
  <si>
    <t>Remoção de placas de revestimento Paviflex ou similar, inclusive a remoção do resíduo de cola com escovão de aço, espátula e/ou palha de aço.(desonerado)</t>
  </si>
  <si>
    <t>Remoção de tapete de nylon ou carpete colado no piso e retirada do resíduo de cola com espátula ou palha de aço.(desonerado)</t>
  </si>
  <si>
    <t>Remoção de tubulação de ferro fundido com diâmetro nominal de 50mm a 300mm, exclusive escavação e reaterro.(desonerado)</t>
  </si>
  <si>
    <t>Remoção de tubulação de ferro fundido com diâmetro nominal de 400mm a 600mm, exclusive escavação e reaterro.(desonerado)</t>
  </si>
  <si>
    <t xml:space="preserve">    84,59</t>
  </si>
  <si>
    <t>Remoção de tubulação de ferro fundido com diâmetro nominal de 700mm a 1200mm, exclusive escavação e reaterro.(desonerado)</t>
  </si>
  <si>
    <t xml:space="preserve">   206,57</t>
  </si>
  <si>
    <t>Remoção de tubo de concreto com diâmetro nominal acima de 1500mm.(desonerado)</t>
  </si>
  <si>
    <t xml:space="preserve">   415,36</t>
  </si>
  <si>
    <t>SC 04.10 Demolição e Arrancamento - Serviço com Equipamento</t>
  </si>
  <si>
    <t>Arrancamento de tampão de ferro fundido (tampa e colar).(desonerado)</t>
  </si>
  <si>
    <t>Demolição, com equipamento de ar comprimido, de passeio cimentado com espessura até 10cm, inclusive afastamento lateral dentro do canteiro de serviços.(desonerado)</t>
  </si>
  <si>
    <t xml:space="preserve">    11,89</t>
  </si>
  <si>
    <t>Demolição, com equipamento de ar comprimido, de pisos ou pavimento de concreto simples, inclusive afastamento lateral dentro de canteiro de serviços.(desonerado)</t>
  </si>
  <si>
    <t xml:space="preserve">   160,28</t>
  </si>
  <si>
    <t>Demolição, com equipamento de ar comprimido, de pavimentação de concreto simples, com 15cm de espessura, inclusive afastamento lateral dentro do canteiro de serviços.(desonerado)</t>
  </si>
  <si>
    <t>Demolição, com equipamento de ar comprimido, de pavimentação de concreto simples, com 20cm de espessura, inclusive afastamento lateral dentro do canteiro de serviços.(desonerado)</t>
  </si>
  <si>
    <t xml:space="preserve">    31,27</t>
  </si>
  <si>
    <t>Demolição, com equipamento de ar comprimido, de pisos ou pavimento de concreto armado, inclusive afastamento lateral dentro de canteiro de serviços.(desonerado)</t>
  </si>
  <si>
    <t xml:space="preserve">   272,48</t>
  </si>
  <si>
    <t>Demolição, com equipamento de ar comprimido, de pavimentação de concreto asfáltico, com 5cm de espessura, inclusive afastamento lateral dentro do canteiro de serviços.(desonerado)</t>
  </si>
  <si>
    <t xml:space="preserve">    18,75</t>
  </si>
  <si>
    <t>Demolição, com equipamento de ar comprimido, de pavimentação de concreto asfáltico, com 10cm de espessura, inclusive afastamento lateral dentro do canteiro de serviços.(desonerado)</t>
  </si>
  <si>
    <t>Demolição, com equipamento de ar comprimido, de pavimentação de concreto asfáltico, com 5cm de espessura, em faixas de até 1,20m de largura, inclusive afastamento lateral dentro do canteiro de serviços.(desonerado)</t>
  </si>
  <si>
    <t>Demolição, com equipamento de ar comprimido, de pavimentação de concreto asfáltico, com 10cm de espessura, em faixas de até 1,20m de largura, inclusive afastamento lateral dentro do canteiro de serviços.(desonerado)</t>
  </si>
  <si>
    <t xml:space="preserve">    33,04</t>
  </si>
  <si>
    <t>Demolição, com equipamento de ar comprimido, de massas de concreto simples, exceto pisos ou pavimentos, inclusive afastamento lateral dentro do canteiro de serviços.(desonerado)</t>
  </si>
  <si>
    <t xml:space="preserve">   125,05</t>
  </si>
  <si>
    <t>Demolição, com equipamento de ar comprimido, de massas de concreto armado, exceto pisos ou pavimentos, inclusive afastamento lateral dentro do canteiro de serviços.(desonerado)</t>
  </si>
  <si>
    <t xml:space="preserve">   212,59</t>
  </si>
  <si>
    <t>Demolição cuidadosa, com equipamento de ar comprimido, de concreto armado, visando à exposição ou retirada de armadura.(desonerado)</t>
  </si>
  <si>
    <t xml:space="preserve">  1964,20</t>
  </si>
  <si>
    <t>SC 04.15 Retirada de Escombros</t>
  </si>
  <si>
    <t>Calha fechada, de tábuas de madeira serrada, com seção de (0,45 x 0,45)m, para descida de escombros, com aproveitamento da madeira 2 vezes, com colocação.(desonerado)</t>
  </si>
  <si>
    <t>Descida de escombros por calhas fechadas, de tábuas de Pinho de 3ª ou similar.(desonerado)</t>
  </si>
  <si>
    <t>Ensacamento e transporte de escombros em sacos plásticos, desde um pavimento elevado até o térreo, utilizando elevador.(desonerado)</t>
  </si>
  <si>
    <t>Ensacamento e transporte de escombros em sacos plásticos, desde um pavimento elevado até o térreo, utilizando a escada do prédio.(desonerado)</t>
  </si>
  <si>
    <t xml:space="preserve">    49,53</t>
  </si>
  <si>
    <t>SC 04.20 Apicoamento e Furação de Concreto</t>
  </si>
  <si>
    <t>Apicoamento manual de concreto, em superfícies horizontais (pisos), inclusive correção de falhas.(desonerado)</t>
  </si>
  <si>
    <t>Apicoamento manual de concreto, em superfícies horizontais (tetos), inclusive correção de falhas.(desonerado)</t>
  </si>
  <si>
    <t xml:space="preserve">    12,38</t>
  </si>
  <si>
    <t>Apicoamento manual de concreto, em superfícies verticais, inclusive correção de falhas.(desonerado)</t>
  </si>
  <si>
    <t>Furação de concreto, a ponteiro, tendo o furo de (5x5x7)cm.(desonerado)</t>
  </si>
  <si>
    <t>Furação de concreto, a ponteiro, tendo o furo (10x10x15)cm.(desonerado)</t>
  </si>
  <si>
    <t>Perfuração de concreto com perfuratriz pneumática.(desonerado)</t>
  </si>
  <si>
    <t>SC 09 Mão-de-Obra</t>
  </si>
  <si>
    <t>SC 09.05 Mão-de-Obra</t>
  </si>
  <si>
    <t>Ajudante de montador eletromecânico (inclusive encargos sociais).(desonerado)</t>
  </si>
  <si>
    <t xml:space="preserve">    21,32</t>
  </si>
  <si>
    <t>Armador de construção civil (inclusive encargos sociais).(desonerado)</t>
  </si>
  <si>
    <t>Bombeiro hidráulico (inclusive encargos sociais).(desonerado)</t>
  </si>
  <si>
    <t>Hortelão (inclusive encargos sociais).(desonerado)</t>
  </si>
  <si>
    <t xml:space="preserve">    12,06</t>
  </si>
  <si>
    <t>Mecânico de hidráulica (inclusive encargos sociais).(desonerado)</t>
  </si>
  <si>
    <t xml:space="preserve">    11,38</t>
  </si>
  <si>
    <t>Mecânico de refrigeração (inclusive encargos sociais).(desonerado)</t>
  </si>
  <si>
    <t>Museólogo restaurador (inclusive encargos sociais).(desonerado)</t>
  </si>
  <si>
    <t xml:space="preserve">    66,35</t>
  </si>
  <si>
    <t>Operador de máquinas em construção civil (inclusive encargos sociais).(desonerado)</t>
  </si>
  <si>
    <t xml:space="preserve">    25,65</t>
  </si>
  <si>
    <t xml:space="preserve">    17,78</t>
  </si>
  <si>
    <t>Servente para limpeza de rios, inclusive encargos sociais, EPI específico e insalubridade. (Desonerado)</t>
  </si>
  <si>
    <t xml:space="preserve">    22,16</t>
  </si>
  <si>
    <t>Soldador em construção civil (inclusive encargos sociais).(desonerado)</t>
  </si>
  <si>
    <t>SC 09.10 Serviços de Operação de Tráfego</t>
  </si>
  <si>
    <t>Operador de tráfego, nível ajudante, com todo o seu EPI, colete, capa, boné, apito, (inclusive encargos sociais).(desonerado)</t>
  </si>
  <si>
    <t>Operador de tráfego, nível júnior, com todo o seu EPI, colete, capa, boné, apito, (inclusive encargos sociais).(desonerado)</t>
  </si>
  <si>
    <t xml:space="preserve">    15,84</t>
  </si>
  <si>
    <t>Operador de tráfego, nível sênior, com todo o seu EPI, colete, capa, boné, apito, (inclusive encargos sociais).(desonerado)</t>
  </si>
  <si>
    <t>Auxiliar de Inspetor de Tráfego com experiência em serviço de operação de tráfego em rodovias, vias de trânsito rápido e arterial, por no mínimo, 01 (um) ano comprovável. EPIs e encargos sociais inclusos.(desonerado)</t>
  </si>
  <si>
    <t xml:space="preserve">    28,14</t>
  </si>
  <si>
    <t>Inspetor de Tráfego com experiência em serviço de operação de tráfego em rodovias, vias de trânsito rápido e arterial, por no mínimo, 02 (dois) anos comprováveis. EPIs e encargos sociais inclusos.(desonerado)</t>
  </si>
  <si>
    <t xml:space="preserve">    22,07</t>
  </si>
  <si>
    <t>Inspetor Geral de Tráfego com experiência em serviço de operação de tráfego em rodovias, vias de trânsito rápido e arterial por, no mínimo, 03 (três) anos comprováveis. EPIs e encargos sociais inclusos.(desonerado)</t>
  </si>
  <si>
    <t xml:space="preserve">    42,68</t>
  </si>
  <si>
    <t>Controlador de Tráfego. EPIs e encargos sociais inclusos.(desonerado)</t>
  </si>
  <si>
    <t xml:space="preserve">    15,09</t>
  </si>
  <si>
    <t>Controlador de Tráfego Motociclista. EPIs e encargos sociais inclusos.(desonerado)</t>
  </si>
  <si>
    <t>SC 14 Fornecimentos</t>
  </si>
  <si>
    <t>SC 14.05 Fornecimentos</t>
  </si>
  <si>
    <t>Água comercial.  Fornecimento, exclusive transporte.(desonerado)</t>
  </si>
  <si>
    <t>Aditivo de reciclagem para mistura asfáltica à quente AR-5.(desonerado)</t>
  </si>
  <si>
    <t>Asfalto diluído tipo cura rápida CR-250.(desonerado)</t>
  </si>
  <si>
    <t>Barra chata de aço, de 1"x1/4".  Fornecimento.(desonerado)</t>
  </si>
  <si>
    <t>Cimento Portland, tipo 320, saco de 50Kg.  Fornecimento.(desonerado)</t>
  </si>
  <si>
    <t>Emulsão asfáltica catiônica, tipo ruptura média - RM-1C.(desonerado)</t>
  </si>
  <si>
    <t>Gel para plantio de espécies vegetais (polímero hidrorretentor). Fornecimento. (desonerado)</t>
  </si>
  <si>
    <t>Óleo combustível B1.  Fornecimento.(desonerado)</t>
  </si>
  <si>
    <t>Pó-de-pedra, inclusive transporte até 20km.  Fornecimento.(desonerado)</t>
  </si>
  <si>
    <t>Brita nº 0, inclusive transporte ate 20Km. Fornecimento. (desonerado)</t>
  </si>
  <si>
    <t>Brita nº 1 ou 2, inclusive transporte ate 20Km. Fornecimento. (desonerado)</t>
  </si>
  <si>
    <t>Brita nº 3, inclusive transporte até 20Km.  Fornecimento. (desonerado)</t>
  </si>
  <si>
    <t>Perfil "I" de aço carbono, padrão americano, de 8"x4".  Fornecimento.(desonerado)</t>
  </si>
  <si>
    <t>Saibro, inclusive transporte até 20Km.  Fornecimento.(desonerado)</t>
  </si>
  <si>
    <t>SC 14.10 Chapa de Aço para Passagem de Veículos</t>
  </si>
  <si>
    <t>Chapa de aço de 3/4", para passagem de veículos sobre valas, compreendendo fornecimento e colocação, uso e retirada, medida pela área da chapa em cada aplicação, inclusive mobilização, transporte, carga e descarga e o travamento com grampos. (Desonerado)</t>
  </si>
  <si>
    <t xml:space="preserve">  1512,41</t>
  </si>
  <si>
    <t>SC 14.15 Materiais para Solda Elétrica</t>
  </si>
  <si>
    <t>Eletrodo OK 46, diâmetro de 2,5mm.  Fornecimento.(desonerado)</t>
  </si>
  <si>
    <t>SC 19 Serviço de Solda e Corte</t>
  </si>
  <si>
    <t>SC 19.05 Solda de Topo em Chapas de Aço</t>
  </si>
  <si>
    <t>Solda de topo, descendente, em chapa de aço chanfrada de 1/4" de espessura, para serviço de assentamento de tubulação ou peça de aço utilizando conversor elétrico.(desonerado)</t>
  </si>
  <si>
    <t xml:space="preserve">   122,72</t>
  </si>
  <si>
    <t>Solda de topo, descendente, em chapa de aço chanfrada de 5/16" de espessura, para serviço de assentamento de tubulação ou peça de aço utilizando conversor elétrico.(desonerado)</t>
  </si>
  <si>
    <t xml:space="preserve">   167,90</t>
  </si>
  <si>
    <t>Solda de topo, descendente, em chapa de aço chanfrada de 3/8" de espessura, para serviço de assentamento de tubulação ou peça de aço utilizando conversor elétrico.(desonerado)</t>
  </si>
  <si>
    <t xml:space="preserve">   230,90</t>
  </si>
  <si>
    <t>Solda de topo, descendente, em chapa de aço chanfrada a 30°, de 1/4" de espessura, utilizando conversor eletromotorizado, e admitindo um tempo produtivo de 75%.  Utilizando-se Máquina de Solda a óleo diesel, multiplicar o custo do item por 1,15.(desonerado)</t>
  </si>
  <si>
    <t xml:space="preserve">    68,96</t>
  </si>
  <si>
    <t>Solda de topo, descendente, em chapa de aço chanfrada a 30°, de 3/8" de espessura, utilizando conversor eletromotorizado, e admitindo um tempo produtivo de 75%.  Utilizando-se Máquina de Solda a óleo diesel, multiplicar o custo do item por 1,15.(desonerado)</t>
  </si>
  <si>
    <t xml:space="preserve">   137,04</t>
  </si>
  <si>
    <t>Solda de topo, descendente, em chapa de  aço chanfrada a 30°, de 1/2" de espessura, utilizando conversor eletromotorizado, e admitindo um tempo produtivo de 75%.  Utilizando-se Máquina de Solda a óleo diesel, multiplicar o custo do item por 1,15.(desonerado)</t>
  </si>
  <si>
    <t xml:space="preserve">   237,90</t>
  </si>
  <si>
    <t>Solda de topo, em tubos de aço galvanizado no diâmetro de 1/2", utilizando conversor elétrico, inclusive corte e/ou chanfro das extremidades.(desonerado)</t>
  </si>
  <si>
    <t>Solda de topo, em tubos de aço galvanizado no diâmetro de 3/4", utilizando conversor elétrico, inclusive corte e/ou chanfro das extremidades.(desonerado)</t>
  </si>
  <si>
    <t>Solda de topo, em tubos de aço galvanizado no diâmetro de 1", utilizando conversor elétrico, inclusive corte e/ou chanfro das extremidades.(desonerado)</t>
  </si>
  <si>
    <t xml:space="preserve">    15,81</t>
  </si>
  <si>
    <t>Solda de topo, em tubos de aço galvanizado no diâmetro de 1 1/4", utilizando conversor elétrico, inclusive corte e/ou chanfro das extremidades.(desonerado)</t>
  </si>
  <si>
    <t xml:space="preserve">    21,33</t>
  </si>
  <si>
    <t>Solda de topo, em tubos de aço galvanizado no diâmetro de 1 1/2", utilizando conversor elétrico, inclusive corte e/ou chanfro das extremidades.(desonerado)</t>
  </si>
  <si>
    <t>Solda de topo, em tubos de aço galvanizado no diâmetro de 2", utilizando conversor elétrico, inclusive corte e/ou chanfro das extremidades.(desonerado)</t>
  </si>
  <si>
    <t>SC 19.10 Solda e Corte de Topo em Tubos e Vergalhões de Aço</t>
  </si>
  <si>
    <t>Solda de topo em vergalhões de aço, com diâmetro de 1/2".(desonerado)</t>
  </si>
  <si>
    <t>SC 19.15 Corte com Maçarico manual de Oxiacetileno</t>
  </si>
  <si>
    <t>Corte com maçarico manual de oxiacetileno em chapa de aço de 3/16" de espessura.(desonerado)</t>
  </si>
  <si>
    <t>Corte com maçarico manual de oxiacetileno em chapa de aço de 1/4" de espessura.(desonerado)</t>
  </si>
  <si>
    <t xml:space="preserve">     5,10</t>
  </si>
  <si>
    <t>Corte com maçarico manual de oxiacetileno em chapa de aço de 5/16" de espessura.(desonerado)</t>
  </si>
  <si>
    <t>Corte com maçarico manual de oxiacetileno em chapa de aço de 3/8" de espessura.(desonerado)</t>
  </si>
  <si>
    <t>Corte com maçarico manual de oxiacetileno em chapa de aço de 1/2" de espessura.(desonerado)</t>
  </si>
  <si>
    <t>SC 29 Serviços de Limpeza e Polimento</t>
  </si>
  <si>
    <t>SC 29.05 Raspagem, Calafetação, Sinteco e Enceramento de Pisos</t>
  </si>
  <si>
    <t>Enceramento de piso de qualquer natureza, 1 demão.(desonerado)</t>
  </si>
  <si>
    <t>Raspagem, calafetação e aplicação de 3 demãos de Synteko ou similar em tacos ou assoalho de madeira.(desonerado)</t>
  </si>
  <si>
    <t>SC 29.10 Polimento</t>
  </si>
  <si>
    <t>Lixamento de concreto aparente com lixadeira elétrica.(desonerado)</t>
  </si>
  <si>
    <t xml:space="preserve">     8,08</t>
  </si>
  <si>
    <t>Polimento de piso de alta resistência, feito mecanicamente.(desonerado)</t>
  </si>
  <si>
    <t xml:space="preserve">    31,21</t>
  </si>
  <si>
    <t xml:space="preserve">    29,30</t>
  </si>
  <si>
    <t>Polimento manual de rodapé de marmorite.(desonerado)</t>
  </si>
  <si>
    <t>Polimento manual de rodapé em material de alta resistência.(desonerado)</t>
  </si>
  <si>
    <t>SC 29.15 Limpeza de Superfícies e Aparelhos Novos</t>
  </si>
  <si>
    <t>Limpeza de aparelhos sanitários, inclusive metais correspondentes.(desonerado)</t>
  </si>
  <si>
    <t xml:space="preserve">     9,34</t>
  </si>
  <si>
    <t>Limpeza em parede revestida com mármore, granito ou pedras decorativas (madeira, lajinha ou similar), com a lavagem da mesma utilizando ácido diluida em água, inclusive uso de escada até 2 pavimento.(desonerado)</t>
  </si>
  <si>
    <t>Limpeza de parede revestida com pastilhas, cerâmica ou azulejo, com a lavagem da mesma utilizando solução ácida diluída em água, inclusive uso de escada até 2 pavimentos.(desonerado)</t>
  </si>
  <si>
    <t xml:space="preserve">     5,49</t>
  </si>
  <si>
    <t>Limpeza de pisos cerâmicos, pisos de pedras ou similares.(desonerado)</t>
  </si>
  <si>
    <t>Limpeza de pisos vinílicos.(desonerado)</t>
  </si>
  <si>
    <t>Limpeza mecânica de tapete ou carpete executada no local da instalação, considerando área mínima de 30m2, (áreas maiores que 250m2 considerar a área real reduzida em 25%).(desonerado)</t>
  </si>
  <si>
    <t>Limpeza de vidros, por área de superfície (1 lado).(desonerado)</t>
  </si>
  <si>
    <t>SC 34 Serviços de Conservação e Manutenção</t>
  </si>
  <si>
    <t>SC 34.05 Nivelamento de Tampão de Ferro Fundido</t>
  </si>
  <si>
    <t>Levantamento ou rebaixamento de grelha de caixa de ralo sobre faixa de rolamento, considerando demolição de camada de asfalto e concreto, movimentação e concretagem, inclusive transporte de material e bota fora do material excedente.(desonerado)</t>
  </si>
  <si>
    <t xml:space="preserve">   206,46</t>
  </si>
  <si>
    <t>Levantamento ou rebaixamento de tampão sobre faixa de rolamento, considerando demolição de camada de asfalto e concreto, movimentação e concretagem, inclusive transporte de material e bota fora do material excedente.(desonerado)</t>
  </si>
  <si>
    <t xml:space="preserve">   293,35</t>
  </si>
  <si>
    <t>Levantamento ou rebaixamento de tampão sobre faixa de rolamento de tráfego pesado, considerando demolição de camada de asfalto e concreto, movimentação e concretagem com concreto de 30 MPa, inclusive transporte de material e bota fora do material excedente.(desonerado)</t>
  </si>
  <si>
    <t xml:space="preserve">   302,56</t>
  </si>
  <si>
    <t>Levantamento ou rebaixamento de tampão sobre calçada, considerando demolição de camada de concreto, movimentação e concretagem, inclusive cerca protetora, transporte de material e bota fora do material excedente.(desonerado)</t>
  </si>
  <si>
    <t>SC 34.10 Limpeza de Poços de Visita, Caixas de Areia, Galerias e Reservatórios</t>
  </si>
  <si>
    <t>Limpeza de caixa de areia, em encosta, até 1,50m de profundidade.(desonerado)</t>
  </si>
  <si>
    <t xml:space="preserve">    66,04</t>
  </si>
  <si>
    <t>Limpeza mecânica de caixa de contenção, exclusive o transporte do transporte do material retirado.(desonerado)</t>
  </si>
  <si>
    <t xml:space="preserve">   126,64</t>
  </si>
  <si>
    <t>Limpeza manual de poço de visita de até 3m de profundidade, exclusive transporte do material retirado.(desonerado)</t>
  </si>
  <si>
    <t xml:space="preserve">     4,95</t>
  </si>
  <si>
    <t>Limpeza manual de reservatórios d'água (cisterna e caixas d'água elevadas).(desonerado)</t>
  </si>
  <si>
    <t>Limpeza e desobstrução mecânica de galerias de águas pluviais com diâmetro de 0,30 a 0,50m, utilizando equipamento Buket-Machine, exclusive retirada do material.(desonerado)</t>
  </si>
  <si>
    <t xml:space="preserve">   575,69</t>
  </si>
  <si>
    <t>Limpeza e desobstrução mecânica de galerias de águas pluviais com diâmetro de 0,60 a 1,00m, utilizando equipamento Buket-Machine, exclusive retirada do material.(desonerado)</t>
  </si>
  <si>
    <t xml:space="preserve">   345,63</t>
  </si>
  <si>
    <t>Limpeza e desobstrução mecânica de galerias de águas pluviais com seção retangular, utilizando equipamento Buket-Machine, exclusive retirada do material.(desonerado)</t>
  </si>
  <si>
    <t xml:space="preserve">   288,39</t>
  </si>
  <si>
    <t>SC 34.15 Limpeza de Superfícies Metálicas, Concreto e Túneis</t>
  </si>
  <si>
    <t>Decapagem cuidadosa de esculturas, peças em argamassa e/ou ferro, com remoção de sucessivas camadas de tintas, exclusive retirada e transporte.(desonerado)</t>
  </si>
  <si>
    <t xml:space="preserve">  1750,94</t>
  </si>
  <si>
    <t>Limpeza ou preparo de superfície de concreto com jato d'água quente com pressão mínima de 2400lb, solvente e escova de piaçava.(desonerado)</t>
  </si>
  <si>
    <t xml:space="preserve">    15,12</t>
  </si>
  <si>
    <t>Limpeza ou preparo de superfície de concreto com jato de água pressurizada ou ar, em condições que permitam um rendimento médio de 5m2/h.(desonerado)</t>
  </si>
  <si>
    <t>Limpeza ou preparo de superfície de concreto com jato de água pressurizada ou ar, em condições que permitam um rendimento médio de 15m2/h.(desonerado)</t>
  </si>
  <si>
    <t xml:space="preserve">    11,18</t>
  </si>
  <si>
    <t>Limpeza de superfície de monumentos históricos de argamassa, ferro, bronze, mármore, granito, resina, etc, exclusive retirada e transporte.(desonerado)</t>
  </si>
  <si>
    <t xml:space="preserve">   412,20</t>
  </si>
  <si>
    <t>Paraloid TB 148S para proteção de superfície de monumentos históricos.  Fornecimento e aplicação.(desonerado)</t>
  </si>
  <si>
    <t xml:space="preserve">    17,15</t>
  </si>
  <si>
    <t>Limpeza de túneis com jato d'água, solvente e escova de piaçava.(desonerado)</t>
  </si>
  <si>
    <t>Lixamento manual para limpeza ou preparação de estruturas metálicas, utilizando escova de aço de 30cm de cabo, considerando a área efetivamente lixada.(desonerado)</t>
  </si>
  <si>
    <t>Lixamento mecânico para limpeza ou preparação de estruturas metálicas, utilizando lixadeira elétrica, considerando a área efetivamente lixada.(desonerado)</t>
  </si>
  <si>
    <t xml:space="preserve">     3,46</t>
  </si>
  <si>
    <t>Retirada ou colocação de esculturas, exclusive transporte.(desonerado)</t>
  </si>
  <si>
    <t xml:space="preserve">  6406,78</t>
  </si>
  <si>
    <t>Remoção de pichação de monumentos históricos de argamassa, ferro, bronze, mármore, granito, aço cortém, pintura automotiva, resina, etc, exclusive retirada e transporte.(desonerado)</t>
  </si>
  <si>
    <t xml:space="preserve">   414,59</t>
  </si>
  <si>
    <t>SC 34.20 Serviços de Conservação e Manutenção de Vias Urbanas</t>
  </si>
  <si>
    <t>Limpeza, pequenos reparos e apoio logístico às frentes de trabalho em serviços de conservação e manutenção de vias urbanas, medidos por frente de trabalho.(desonerado)</t>
  </si>
  <si>
    <t xml:space="preserve"> 82499,25</t>
  </si>
  <si>
    <t>SC 39 Cerca de Vedação</t>
  </si>
  <si>
    <t>SC 39.05 Cerca de Vedação</t>
  </si>
  <si>
    <t>Arame galvanizado nº 12, fornecimento e colocação em cercas com moirão de madeira, inclusive retirada do arame existente.(desonerado)</t>
  </si>
  <si>
    <t>Cabo de aço galvanizado, diâmetro de 3/16", fornecimento e colocação em cercas, com moirão de madeira, inclusive retirada do existente.(desonerado)</t>
  </si>
  <si>
    <t>Cerca de moirão reto de concreto armado (0,10x2,50)m, espaçados de 3m, cravada a 50cm do solo, com 6 fios corridos de arame galvanizado nº 12.   Fornecimento e colocação.(desonerado)</t>
  </si>
  <si>
    <t>Moirão em madeira de reflorestamento, para cercas, com seção de diâmetro de 15cm, altura livre média de 1,30m, enterrado a 1m de profundidade, incluindo escavação e espalhamento do material excedente, conforme projeto FPJ.  Fornecimento e colocação.(desonerado)</t>
  </si>
  <si>
    <t xml:space="preserve">   114,56</t>
  </si>
  <si>
    <t>Moirão em madeira de reflorestamento, para cercas, com seção de diâmetro de 15cm, altura livre média de 1,60m, enterrado a 1m de profundidade, incluindo escavação e espalhamento do material excedente, conforme projeto FPJ.  Fornecimento e colocação.(desonerado)</t>
  </si>
  <si>
    <t xml:space="preserve">   119,86</t>
  </si>
  <si>
    <t>SC 44 Programação Visual</t>
  </si>
  <si>
    <t>SC 44.05 Placas e Painéis de Identificação</t>
  </si>
  <si>
    <t>SC 44.05.0015 (/)</t>
  </si>
  <si>
    <t>Mapa tátil em acrílico, com textos, símbolos e Braille em relevo, medindo aproximadamente (54 x 39)cm, para sinalização e localização de ambientes, conforme ABNT NBR 9050, exclusive pedestal. FORNECIMENTO e COLOCAÇÃO. (Desonerado)</t>
  </si>
  <si>
    <t xml:space="preserve">   569,91</t>
  </si>
  <si>
    <t>Pedestal de placa de inauguração com dimensões de 1,30m de altura traseira e 0,50m frontal, largura de 0,70m, profundidade superior de 8,00 cm e profundidade inferior de 20,00cm, feito em concreto armado e pintura acrílica, com duas demãos, fundação com dimensões de (30x20x70)cm em concreto armado, exclusive a placa, conforme projeto FPJ. (desonerado)</t>
  </si>
  <si>
    <t xml:space="preserve">   526,16</t>
  </si>
  <si>
    <t>SC 44.05.0045 (A)</t>
  </si>
  <si>
    <t>Placa de alumínio ou acrílico, escrita em Braille, medindo (10x3)cm, para sinalização de corrimão, conforme ABNT NBR 9050. FORNECIMENTO e COLOCAÇÃO. (Desonerado)</t>
  </si>
  <si>
    <t xml:space="preserve">    29,04</t>
  </si>
  <si>
    <t>Placa de acrílico desenhada, indicando sanitário masculino ou feminino, de (39x19)cm.  Fornecimento e colocação.(desonerado)</t>
  </si>
  <si>
    <t>Placa de inauguração em aço inox escovado, medindo (30 x 20)cm, AISI 304, bitola nº 22, gravação em fotocorrosão, texto preto, com logomarca modelo PCRJ.  Fornecimento e colocação.(desonerado)</t>
  </si>
  <si>
    <t xml:space="preserve">   399,74</t>
  </si>
  <si>
    <t>Placa de inauguração em aço inox escovado, medindo (40 x 30)cm, AISI 304, bitola nº 22, gravação em fotocorrosão, texto preto, com logomarca modelo PCRJ.  Fornecimento e colocação.(desonerado)</t>
  </si>
  <si>
    <t xml:space="preserve">   711,74</t>
  </si>
  <si>
    <t>Placa fotoluminescente de sinalização de segurança contra incêndio, para indicação continuada de rota de fuga, em PVC antichama, dimensões aproximadas de (7x20)cm, conforme ABNT NBR 16820. FORNECIMENTO e COLOCAÇÃO. (Desonerado)</t>
  </si>
  <si>
    <t xml:space="preserve">    12,11</t>
  </si>
  <si>
    <t>Placa fotoluminescente de sinalização de segurança contra incêndio, para equipamentos de combate a incêndio e alarme, em PVC antichama, dimensões aproximadas de (15x15)cm, conforme ABNT NBR 16820. FORNECIMENTO e COLOCAÇÃO. (Desonerado)</t>
  </si>
  <si>
    <t>SC 44.05.0071 (/)</t>
  </si>
  <si>
    <t>Placa fotoluminescente de sinalização de segurança contra incêndio, para saída de emergência, em PVC antichama, dimensões aproximadas de (10x20)cm, conforme ABNT NBR 16820. FORNECIMENTO e COLOCAÇÃO. (Desonerado)</t>
  </si>
  <si>
    <t xml:space="preserve">    16,90</t>
  </si>
  <si>
    <t>Placa de sinalização escolar, em PS (poliestireno) com 1mm de espessura, cor cinza claro, textos impressos positivos e negativos em silk-screen na cor laranja, nas dimensões de (25x25)cm.  Fornecimento e colocação.(desonerado)</t>
  </si>
  <si>
    <t>Placa de sinalização escolar, em PS (poliestireno) com 1mm de espessura, cor cinza claro, textos impressos positivos e negativos em silk-screen na cor laranja, nas dimensões de (100x30)cm.  Fornecimento e colocação.(desonerado)</t>
  </si>
  <si>
    <t xml:space="preserve">    65,57</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</si>
  <si>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colocação.(desonerado)</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</si>
  <si>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 (desonerado)</t>
  </si>
  <si>
    <t xml:space="preserve"> 28456,10</t>
  </si>
  <si>
    <t>SC 44.10 Placas de Inauguração e Identificação de Sala</t>
  </si>
  <si>
    <t>Placa de acrílico para identificação de salas, medindo (8x25)cm, polida nas bordas.  Fornecimento e colocação.(desonerado)</t>
  </si>
  <si>
    <t xml:space="preserve">    36,21</t>
  </si>
  <si>
    <t>Placa de ferro esmaltado de (12x18)cm com numeração para identificação de imóvel em logradouro, padrão CEHAB.  Fornecimento e colocação.(desonerado)</t>
  </si>
  <si>
    <t xml:space="preserve">    81,07</t>
  </si>
  <si>
    <t>Placa de inauguração em alumínio com as dimensões de (40x60)cm.  Fornecimento e colocação.(desonerado)</t>
  </si>
  <si>
    <t>Placa de inauguração em bronze, com as dimensões de (35x50)cm.  Fornecimento e colocação.(desonerado)</t>
  </si>
  <si>
    <t xml:space="preserve">  4391,21</t>
  </si>
  <si>
    <t>Placa de inauguração em latão, com gravação através de fotocorrosão, espessura de 3mm, com as dimensões de (60 x 40)cm. Fornecimento e colocação. (Desonerado)</t>
  </si>
  <si>
    <t xml:space="preserve">  2365,61</t>
  </si>
  <si>
    <t>SC 44.15 Placas de Identificação de Monumentos</t>
  </si>
  <si>
    <t>Placas de identificação de monumentos históricos em bronze com as dimensões de (35x50)cm.  Fornecimento e colocação, exclusive pedestal de concreto.(desonerado)</t>
  </si>
  <si>
    <t>Placas de identificação de monumentos históricos em bronze com as dimensões de (35x50)cm.  Fornecimento e colocação, inclusive pedestal de concreto.(desonerado)</t>
  </si>
  <si>
    <t xml:space="preserve">  4765,89</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</si>
  <si>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colocação.(desonerado)</t>
  </si>
  <si>
    <t xml:space="preserve">   881,72</t>
  </si>
  <si>
    <t>SC 44.20 Letras Metálicas</t>
  </si>
  <si>
    <t>Letra de aço inoxidável n° 22 com 20cm de altura.  Fornecimento e colocação.(desonerado)</t>
  </si>
  <si>
    <t xml:space="preserve">   114,05</t>
  </si>
  <si>
    <t>Letra fundida em alumínio, polida e oxidada nas laterais, tipo helvética, com altura de 10cm e espessura de 5mm, com pinos para fixação.  Fornecimento e colocação.(desonerado)</t>
  </si>
  <si>
    <t xml:space="preserve">   178,88</t>
  </si>
  <si>
    <t>Letra fundida em bronze, polida e oxidada nas laterais, tipo helvética, com altura de 10cm e espessura de 5mm, com pinos para fixação.  Fornecimento e colocação.(desonerado)</t>
  </si>
  <si>
    <t>SC 44.25 Sinalizadores Autoluminescentes</t>
  </si>
  <si>
    <t>Placa indicativa de rota de fuga autoluminosa, com duração de emissão de luz por período não inferior a 20 (vinte) anos, em fundo verde com a seta indicadora e palavra saída na cor branca, modelo SLX-60, com as dimensões (359x213x29)mm.  Fornecimento.(desonerado)</t>
  </si>
  <si>
    <t>SC 49 Defensas</t>
  </si>
  <si>
    <t>SC 49.05 Defensas Metálicas</t>
  </si>
  <si>
    <t>Defensa semi-maleável simples, compreendendo lâmina, poste, espaçador, calço, plaqueta e material de fixação.  Fornecimento e instalação.(desonerado)</t>
  </si>
  <si>
    <t xml:space="preserve">   366,36</t>
  </si>
  <si>
    <t>Defensa semi-maleável dupla, compreendendo lâmina, poste, espaçador, calço, plaqueta e material de fixação.  Fornecimento e instalação.(desonerado)</t>
  </si>
  <si>
    <t>SC 98 Diversos</t>
  </si>
  <si>
    <t>SC 98.99 Diversos</t>
  </si>
  <si>
    <t>Guarita em Fiber-Glass ou similar, medidas (1,00x1,00x2,20)m, modelo Kini, fabricação Glaspac ou similar.  Fornecimento e colocação.(desonerado)</t>
  </si>
  <si>
    <t>Guarita em Fiber-Glass ou similar, medidas (1,20x1,20x2,30)m, modelo Kini, fabricação Glaspac ou similar.  Fornecimento e colocação.(desonerado)</t>
  </si>
  <si>
    <t>Quiosque em Fiber-Glass ou similar, medindo (2,80x2,16x2,32)m, fabricação Difibra ou similar.  Fornecimento e colocação.(desonerado)</t>
  </si>
  <si>
    <t xml:space="preserve"> 23597,52</t>
  </si>
  <si>
    <t>SE 04 Perfurações Manuais</t>
  </si>
  <si>
    <t>SE 04.05 Perfurações Manuais a Trado</t>
  </si>
  <si>
    <t>SE 04.05.0050 (/)</t>
  </si>
  <si>
    <t>Perfuração manual de solo, a trado, com diâmetro de 10cm.(desonerado)</t>
  </si>
  <si>
    <t>SE 04.05.0100 (/)</t>
  </si>
  <si>
    <t>Perfuração manual de solo, a trado, com diâmetro de 20cm.(desonerado)</t>
  </si>
  <si>
    <t>SE 09 Perfurações Mecânicas</t>
  </si>
  <si>
    <t>SE 09.05 Perfurações Mecânicas Rotativas com Coroa de Wídia</t>
  </si>
  <si>
    <t>SE 09.05.0050 (A)</t>
  </si>
  <si>
    <t>Perfuração rotativa vertical, em solo, com coroa de Wídia ou similar, diâmetro N (75mm), inclusive deslocamento e posicionamento em cada furo.(desonerado)</t>
  </si>
  <si>
    <t xml:space="preserve">   153,10</t>
  </si>
  <si>
    <t>SE 09.05.0100 (A)</t>
  </si>
  <si>
    <t>Perfuração rotativa inclinada, em solo, com coroa de Wídia ou similar, diâmetro N (75mm), inclusive deslocamento e posicionamento em cada furo.(desonerado)</t>
  </si>
  <si>
    <t xml:space="preserve">   212,67</t>
  </si>
  <si>
    <t>SE 09.05.0150 (/)</t>
  </si>
  <si>
    <t>Perfuração rotativa vertical, em solo,  com Coroa de Wídia ou similar, diâmetro H (99mm),  inclusive deslocamento e posicionamneto em cada furo.(desonerado)</t>
  </si>
  <si>
    <t xml:space="preserve">   165,53</t>
  </si>
  <si>
    <t>SE 09.05.0200 (/)</t>
  </si>
  <si>
    <t>Perfuração rotativa inclinada, em solo, com coroa de Widia ou similar, diâmetro H (99mm), inclusive deslocamento e posicionamento em cada furo. (desonerado)</t>
  </si>
  <si>
    <t xml:space="preserve">   216,76</t>
  </si>
  <si>
    <t>SE 09.05.0225 (/)</t>
  </si>
  <si>
    <t>Perfuração Rotativa com coroa de Widia, em Solo, diâmetro 6"(150mm), vertical, inclusive deslocamento dentro do canteiro e instalação da sonda em cada furo. (Desonerado)</t>
  </si>
  <si>
    <t>SE 09.05.0235 (/)</t>
  </si>
  <si>
    <t>Perfuração Rotativa com coroa de Widia, em Rocha Sã, diâmetro 6"(150mm), vertical, inclusive deslocamento dentro do canteiro e instalação da sonda em cada furo. (Desonerado)</t>
  </si>
  <si>
    <t xml:space="preserve">   623,51</t>
  </si>
  <si>
    <t>SE 09.05.0245 (/)</t>
  </si>
  <si>
    <t>Perfuração Rotativa com coroa de Widia, em Alteração de Rocha, diâmetro 6"(150mm), vertical, inclusive deslocamento dentro do canteiro e instalação da sonda em cada furo. (Desonerado)</t>
  </si>
  <si>
    <t xml:space="preserve">   286,01</t>
  </si>
  <si>
    <t>SE 09.05.0250 (/)</t>
  </si>
  <si>
    <t>Perfuração Rotativa com coroa de Widia, em Solo, diâmetro 8"(200mm), vertical, inclusive deslocamento dentro do canteiro e instalação da sonda em cada furo. (Desonerado)</t>
  </si>
  <si>
    <t xml:space="preserve">   247,73</t>
  </si>
  <si>
    <t>SE 09.05.0260 (/)</t>
  </si>
  <si>
    <t>Perfuração Rotativa com coroa de Widia, em Solo, diâmetro 10"(250mm), vertical, inclusive deslocamento dentro do canteiro e instalação da sonda em cada furo. (Desonerado)</t>
  </si>
  <si>
    <t xml:space="preserve">   309,67</t>
  </si>
  <si>
    <t>SE 09.05.0270 (/)</t>
  </si>
  <si>
    <t>Perfuração Rotativa com coroa de Widia, em Solo, diâmetro 12"(300mm), vertical, inclusive deslocamento dentro do canteiro e instalação da sonda em cada furo. (Desonerado)</t>
  </si>
  <si>
    <t xml:space="preserve">   371,62</t>
  </si>
  <si>
    <t>SE 09.05.0275 (/)</t>
  </si>
  <si>
    <t>Perfuração Rotativa com coroa de Widia, em Rocha Sã, diâmetro 8"(200mm), vertical, inclusive deslocamento dentro do canteiro e instalação da sonda em cada furo. (Desonerado)</t>
  </si>
  <si>
    <t xml:space="preserve">   831,36</t>
  </si>
  <si>
    <t>SE 09.05.0285 (/)</t>
  </si>
  <si>
    <t>Perfuração Rotativa com coroa de Widia, em Rocha Sã, diâmetro 10"(250mm), vertical, inclusive deslocamento dentro do canteiro e instalação da sonda em cada furo. (Desonerado)</t>
  </si>
  <si>
    <t xml:space="preserve">  1039,21</t>
  </si>
  <si>
    <t>SE 09.05.0295 (/)</t>
  </si>
  <si>
    <t>Perfuração Rotativa com coroa de Widia, em Rocha Sã, diâmetro 12"(300mm), vertical, inclusive deslocamento dentro do canteiro e instalação da sonda em cada furo. (Desonerado)</t>
  </si>
  <si>
    <t xml:space="preserve">  1247,07</t>
  </si>
  <si>
    <t>SE 09.05.0300 (/)</t>
  </si>
  <si>
    <t>Perfuração Rotativa com coroa de Widia, em Rocha Alterada, diâmetro 8"(200mm), vertical, inclusive deslocamento dentro do canteiro e instalação da sonda em cada furo. (Desonerado)</t>
  </si>
  <si>
    <t xml:space="preserve">   349,58</t>
  </si>
  <si>
    <t>SE 09.05.0320 (/)</t>
  </si>
  <si>
    <t>Perfuração Rotativa com coroa de Widia, em Alteração de Rocha, diâmetro 10"(250mm), vertical, inclusive deslocamento dentro do canteiro e instalação da sonda em cada furo. (Desonerado)</t>
  </si>
  <si>
    <t xml:space="preserve">   402,54</t>
  </si>
  <si>
    <t>SE 09.05.0340 (/)</t>
  </si>
  <si>
    <t>Perfuração Rotativa com coroa de Widia, em Alteração de Rocha, diâmetro 12"(300mm), vertical, inclusive deslocamento dentro do canteiro e instalação da sonda em cada furo. (Desonerado)</t>
  </si>
  <si>
    <t xml:space="preserve">   483,07</t>
  </si>
  <si>
    <t>SE 09.10 Perfurações Mecânicas em Terreno Comum e em Granito</t>
  </si>
  <si>
    <t>SE 09.10.0050 (A)</t>
  </si>
  <si>
    <t>Perfuração com martelete ou perfuratriz manual, diâmetro até 1 1/4", em granito ou gnaisse, inclusive ar comprimido utilizando apenas uma perfuratriz e um compressor, exclusive mangueira, considerando uma produção média bruta de 1,00m/h.(desonerado)</t>
  </si>
  <si>
    <t xml:space="preserve">    96,17</t>
  </si>
  <si>
    <t>SE 09.10.0100 (/)</t>
  </si>
  <si>
    <t>Perfuração com martelete ou perfuratriz manual, diâmetro até 1 1/4", em granito ou gnaisse, inclusive ar comprimido utilizando apenas uma perfuratriz e um compressor, exclusive mangueira, considerando uma produção média bruta de 2,00m/h.(desonerado)</t>
  </si>
  <si>
    <t xml:space="preserve">    48,08</t>
  </si>
  <si>
    <t>SE 09.10.0150 (/)</t>
  </si>
  <si>
    <t>Perfuração com Wagon Drill pesado, diâmetro até 4 1/2", em granito ou gnaisse, inclusive ar comprimido.(desonerado)</t>
  </si>
  <si>
    <t xml:space="preserve">   148,51</t>
  </si>
  <si>
    <t>SE 09.15 Perfurações Mecânicas Rotativas com Coroa de Diamante</t>
  </si>
  <si>
    <t>SE 09.15.0050 (/)</t>
  </si>
  <si>
    <t>Perfuração rotativa com Coroa de diamante, em rocha, diâmetro PW, horizontal, inclusive deslocamentos e instalações.(desonerado)</t>
  </si>
  <si>
    <t xml:space="preserve">   418,35</t>
  </si>
  <si>
    <t>SE 09.15.0100 (A)</t>
  </si>
  <si>
    <t>Perfuração rotativa inclinada, em rocha sã, com coroa de diamante, diâmetro B (60mm), inclusive deslocamento e posicionamento em cada furo.(desonerado)</t>
  </si>
  <si>
    <t xml:space="preserve">   993,69</t>
  </si>
  <si>
    <t>SE 09.15.0150 (/)</t>
  </si>
  <si>
    <t>Perfuração rotativa inclinada, em rocha alterada, com coroa de diamante, diâmetro B (60mm), inclusive deslocamento e posicionamento em cada furo.(desonerado)</t>
  </si>
  <si>
    <t xml:space="preserve">   720,58</t>
  </si>
  <si>
    <t>SE 09.15.0200 (/)</t>
  </si>
  <si>
    <t>Perfuração rotativa inclinada, em rocha alterada, com coroa de diamante, diâmetro N (75mm), inclusive deslocamento e posicionamento em cada furo.(desonerado)</t>
  </si>
  <si>
    <t xml:space="preserve">   870,04</t>
  </si>
  <si>
    <t>SE 09.15.0225 (/)</t>
  </si>
  <si>
    <t>Perfuração rotativa inclinada, em rocha alterada, com coroa de diamante, diâmetro H (99mm), inclusive deslocamento e posicionamento em cada furo. (desonerado).</t>
  </si>
  <si>
    <t xml:space="preserve">  1155,24</t>
  </si>
  <si>
    <t>SE 09.15.0250 (/)</t>
  </si>
  <si>
    <t>Perfuração rotativa inclinada, em rocha sã, com coroa de diamante, diâmetro N (75mm), inclusive deslocamento e posicionamento em cada furo.(desonerado)</t>
  </si>
  <si>
    <t xml:space="preserve">   941,61</t>
  </si>
  <si>
    <t>SE 09.15.0275 (/)</t>
  </si>
  <si>
    <t>Perfuração rotativa inclinada, em rocha sã, com coroa de diamante, diâmetro H (99mm), inclusive deslocamento e posicionamento em cada furo. (Desonerado)</t>
  </si>
  <si>
    <t xml:space="preserve">  1339,37</t>
  </si>
  <si>
    <t>SE 09.15.0300 (A)</t>
  </si>
  <si>
    <t>Perfuração rotativa vertical, em rocha sã, com coroa de diamante, diâmetro B (60mm), inclusive deslocamento e posicionamento em cada furo.(desonerado)</t>
  </si>
  <si>
    <t xml:space="preserve">   717,27</t>
  </si>
  <si>
    <t>SE 09.15.0350 (/)</t>
  </si>
  <si>
    <t>Perfuração rotativa vertical, em rocha alterada, com coroa de diamante, diâmetro H(99mm), inclusive deslocamento e posicionamento em cada furo.(desonerado)</t>
  </si>
  <si>
    <t xml:space="preserve">   925,09</t>
  </si>
  <si>
    <t>SE 09.15.0400 (/)</t>
  </si>
  <si>
    <t>Perfuração rotativa vertical, em rocha sã, com coroa de diamante, diâmetro H (99mm), inclusive deslocamento e posicionamento em cada furo.(desonerado)</t>
  </si>
  <si>
    <t xml:space="preserve">  1063,20</t>
  </si>
  <si>
    <t>SE 14 Sondagens Sísmicas</t>
  </si>
  <si>
    <t>SE 14.05 Método Elétrico</t>
  </si>
  <si>
    <t>SE 14.05.0050 (/)</t>
  </si>
  <si>
    <t>Execução de sondagem elétrica vertical (SEV), inclusive o processamento e interpretação dos perfis, bem como a apresentação dos resultados em papel e em meio digital.(desonerado)</t>
  </si>
  <si>
    <t xml:space="preserve">  1591,36</t>
  </si>
  <si>
    <t>SE 14.05.0100 (/)</t>
  </si>
  <si>
    <t>Execução de linha de prospecção geofísica pelo método de caminhamento elétrico, inclusive o processamento e interpretação das seções, bem como a apresentação do resultados (seções originais e interpretadas), em papel e em meio digital.(desonerado)</t>
  </si>
  <si>
    <t xml:space="preserve">    10,35</t>
  </si>
  <si>
    <t>SE 14.10 Método Eletromagnético</t>
  </si>
  <si>
    <t>SE 14.10.0050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</si>
  <si>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dados.(desonerado)</t>
  </si>
  <si>
    <t>SE 14.10.0100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</si>
  <si>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dados.(desonerado)</t>
  </si>
  <si>
    <t>SE 14.10.0150 (/)</t>
  </si>
  <si>
    <t>Execução de linha de prospecção por radar de penetração no solo (GPR), incluindo a apresentação do relatório com as seções processadas, em papel e em meio digital, excluindo o processamento e interpretação dos dados.(desonerado)</t>
  </si>
  <si>
    <t>SE 14.10.0200 (/)</t>
  </si>
  <si>
    <t>Interpretação de dados de radar de penetração no solo (GPR), incluindo a análise de seções migradas e não migradas e apresentação do relatório com as seções interpretadas, em papel e em meio digital.(desonerado)</t>
  </si>
  <si>
    <t xml:space="preserve">    11,83</t>
  </si>
  <si>
    <t>SE 14.10.0250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</si>
  <si>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digital.(desonerado)</t>
  </si>
  <si>
    <t xml:space="preserve">     8,73</t>
  </si>
  <si>
    <t>SE 14.15 Método Sísmico</t>
  </si>
  <si>
    <t>SE 14.15.0050 (/)</t>
  </si>
  <si>
    <t>Interpretação de linha sísmica de reflexão, incluindo a análise de seções migradas e não migradas e a apresentação do relatório com as seções interpretadas, em papel e em meio digital.(desonerado)</t>
  </si>
  <si>
    <t>SE 14.15.0100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</si>
  <si>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digital.(desonerado)</t>
  </si>
  <si>
    <t xml:space="preserve">     8,54</t>
  </si>
  <si>
    <t>SE 14.15.0150 (/)</t>
  </si>
  <si>
    <t>Processamento e interpretação de linha sísmica de refração, incluindo a apresentação de relatório com as seções processadas e interpretadas, em papel e em meio digital.(desonerado)</t>
  </si>
  <si>
    <t xml:space="preserve">    12,61</t>
  </si>
  <si>
    <t>SE 19 Serviços Preliminares</t>
  </si>
  <si>
    <t>SE 19.05 Destocamento e Roçado</t>
  </si>
  <si>
    <t>SE 19.05.0050 (/)</t>
  </si>
  <si>
    <t>Abertura de picada, em encosta, em terreno de vegetação média.(desonerado)</t>
  </si>
  <si>
    <t>SE 19.05.0100 (/)</t>
  </si>
  <si>
    <t>Destocamento de árvores de porte médio e raízes profundas, sem remoção e auxílio mecânico.(desonerado)</t>
  </si>
  <si>
    <t xml:space="preserve">   204,73</t>
  </si>
  <si>
    <t>SE 19.05.0150 (/)</t>
  </si>
  <si>
    <t>Destocamento de árvores de porte médio e raízes profundas, sem auxílio mecânico, inclusive carga e transporte.(desonerado)</t>
  </si>
  <si>
    <t xml:space="preserve">   206,29</t>
  </si>
  <si>
    <t>SE 19.05.0200 (/)</t>
  </si>
  <si>
    <t>Preparo manual de terreno, compreendendo acerto, raspagem eventualmente até 0,25m de profundidade e afastamento lateral do material excedente.(desonerado)</t>
  </si>
  <si>
    <t>SE 19.05.0250 (/)</t>
  </si>
  <si>
    <t>Roçado manual em vegetação rala, empilhamento e queima de resíduos.(desonerado)</t>
  </si>
  <si>
    <t xml:space="preserve">     0,28</t>
  </si>
  <si>
    <t>SE 19.05.0300 (/)</t>
  </si>
  <si>
    <t>Roçado em vegetação espessa com empilhamento lateral e queima dos resíduos.(desonerado)</t>
  </si>
  <si>
    <t>SE 19.05.0350 (/)</t>
  </si>
  <si>
    <t>Roçado a foice e machado em mata de pequeno porte e queima dos resíduos sem destocamento ou remoção.(desonerado)</t>
  </si>
  <si>
    <t>SE 19.05.0400 (/)</t>
  </si>
  <si>
    <t>Roçado de vegetação gramínea, em área de encosta, a altura de 10cm, em fase de implantação.(desonerado)</t>
  </si>
  <si>
    <t>SE 19.05.0450 (/)</t>
  </si>
  <si>
    <t>Roçado de vegetação gramínea, em área de encosta, a altura de 10cm, em fase de manutenção.(desonerado)</t>
  </si>
  <si>
    <t xml:space="preserve">     0,27</t>
  </si>
  <si>
    <t>SE 19.05.0500 (A)</t>
  </si>
  <si>
    <t>Roçado mecânico, empregando roçadeira costal e ajuntamento do material resultante.(desonerado)</t>
  </si>
  <si>
    <t xml:space="preserve">  3442,46</t>
  </si>
  <si>
    <t>SE 19.05.0550 (A)</t>
  </si>
  <si>
    <t>Roçado mecânico, em áreas de reflorestamento empregando roçadeira costal e ajuntamento do material resultante.(desonerado)</t>
  </si>
  <si>
    <t xml:space="preserve">  4910,44</t>
  </si>
  <si>
    <t>SE 19.05.0600 (/)</t>
  </si>
  <si>
    <t>Suavização e reconformação manual de taludes, com pequeno desmatamento e altura média de 0,50m.(desonerado)</t>
  </si>
  <si>
    <t xml:space="preserve">    42,11</t>
  </si>
  <si>
    <t>SE 19.05.0650 (/)</t>
  </si>
  <si>
    <t>Suavização e reconformação manual de taludes, com pequeno desmatamento e altura média de 1m.(desonerado)</t>
  </si>
  <si>
    <t>SE 19.05.0700 (/)</t>
  </si>
  <si>
    <t>Suavização e reconformação manual de taludes, com pequeno desmatamento e altura média de 1,50m.(desonerado)</t>
  </si>
  <si>
    <t>SE 19.10 Topografia</t>
  </si>
  <si>
    <t>SE 19.10.0050 (A)</t>
  </si>
  <si>
    <t>Lançamento de linha poligonal básica com precisão de fechamento relativa a 1ª ordem, usando distanciômetro eletrônico, em terreno de orografia não acidentada, vegetação rala.(desonerado)</t>
  </si>
  <si>
    <t xml:space="preserve">   584,42</t>
  </si>
  <si>
    <t>SE 19.10.0100 (A)</t>
  </si>
  <si>
    <t>Lançamento de linha poligonal  com precisão de fechamento relativa a 3ª ordem,  em terreno de orografia não acidentada, vegetação rala.(desonerado)</t>
  </si>
  <si>
    <t xml:space="preserve">   468,58</t>
  </si>
  <si>
    <t>SE 19.10.0150 (/)</t>
  </si>
  <si>
    <t>Levantamento topográfico, planialtimétrico e cadastral, executado de acordo com as especificações da Prefeitura da Cidade do Rio de Janeiro, em terreno de orografia acidentada, vegetação rala e edificação leve, com área de até 4 ha (escala 1:500).(desonerado)</t>
  </si>
  <si>
    <t xml:space="preserve">  5495,55</t>
  </si>
  <si>
    <t>SE 19.10.0153 (/)</t>
  </si>
  <si>
    <t>Levantamento topográfico, planialtimétrico e cadastral, executado de acordo com as especificações da Prefeitura da Cidade do Rio de Janeiro, em terreno de orografia acidentada, vegetação rala e edificação leve, com área de 4 a 10 ha (escala 1:500).(desonerado)</t>
  </si>
  <si>
    <t xml:space="preserve">  5591,67</t>
  </si>
  <si>
    <t>SE 19.10.0156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</si>
  <si>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14).(desonerado)</t>
  </si>
  <si>
    <t xml:space="preserve">  8925,81</t>
  </si>
  <si>
    <t>SE 19.10.0200 (/)</t>
  </si>
  <si>
    <t>Levantamento topográfico, planialtimétrico e cadastral, executado de acordo com as especificações da Prefeitura da Cidade do Rio de Janeiro, em terreno de orografia  acidentada, vegetação rala e edificação média, com área de até 4 ha (escala 1:500).(desonerado)</t>
  </si>
  <si>
    <t xml:space="preserve">  6456,31</t>
  </si>
  <si>
    <t>SE 19.10.0250 (/)</t>
  </si>
  <si>
    <t>Levantamento topográfico, planialtimétrico e cadastral, executado de acordo com as especificações da Prefeitura da Cidade do Rio de Janeiro, em terreno de orografia acidentada, vegetação rala e edificação densa, com área de até 4 ha (escala 1:500).(desonerado)</t>
  </si>
  <si>
    <t xml:space="preserve">  8454,69</t>
  </si>
  <si>
    <t>SE 19.10.0253 (/)</t>
  </si>
  <si>
    <t>Levantamento topográfico, planialtimétrico e cadastral, executado de acordo com as especificações da Prefeitura da Cidade do Rio de Janeiro, em terreno de orografia acidentada, vegetação rala e edificação densa, com área de 4 a 10 ha (escala 1:500).(desonerado)</t>
  </si>
  <si>
    <t xml:space="preserve">  8602,57</t>
  </si>
  <si>
    <t>SE 19.10.0256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</si>
  <si>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14).(desonerado)</t>
  </si>
  <si>
    <t xml:space="preserve"> 12480,91</t>
  </si>
  <si>
    <t>SE 19.10.0300 (/)</t>
  </si>
  <si>
    <t>Levantamento topográfico, planialtimétrico e cadastral, executado de acordo com as especificações da Prefeitura da Cidade do Rio de Janeiro, em terreno de orografia  acidentada, vegetação densa e edificação leve, com área de até 4 ha (escala 1:500).(desonerado)</t>
  </si>
  <si>
    <t xml:space="preserve">  9146,44</t>
  </si>
  <si>
    <t>SE 19.10.0303 (/)</t>
  </si>
  <si>
    <t>Levantamento topográfico, planialtimétrico e cadastral, executado de acordo com as especificações da Prefeitura da Cidade do Rio de Janeiro, em terreno de orografia acidentada, vegetação densa e edificação leve, com área de 4 a 10 ha (escala 1:500).(desonerado)</t>
  </si>
  <si>
    <t xml:space="preserve">  9306,42</t>
  </si>
  <si>
    <t>SE 19.10.0306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</si>
  <si>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14).(desonerado)</t>
  </si>
  <si>
    <t xml:space="preserve"> 12088,66</t>
  </si>
  <si>
    <t>SE 19.10.0350 (/)</t>
  </si>
  <si>
    <t>Levantamento topográfico, planialtimétrico e cadastral, executado de acordo com as especificações da Prefeitura da Cidade do Rio de Janeiro, em terreno de orografia acidentada, vegetação densa e edificação média, com área de até 4 ha (escala 1:500).(desonerado)</t>
  </si>
  <si>
    <t xml:space="preserve"> 10760,51</t>
  </si>
  <si>
    <t>SE 19.10.0406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</si>
  <si>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14).(desonerado)</t>
  </si>
  <si>
    <t xml:space="preserve">  6383,28</t>
  </si>
  <si>
    <t>SE 19.10.0450 (/)</t>
  </si>
  <si>
    <t>Levantamento topográfico, planialtimétrico e cadastral, executado de acordo com as especificações da Prefeitura da Cidade do Rio de Janeiro, em terreno de orografia não acidentada, vegetação rala e edificação média, com área de até 4 ha (escala 1:500).(desonerado)</t>
  </si>
  <si>
    <t xml:space="preserve">  4534,79</t>
  </si>
  <si>
    <t>SE 19.10.0453 (/)</t>
  </si>
  <si>
    <t>Levantamento topográfico, planialtimétrico e cadastral, executado de acordo com as especificações da Prefeitura da Cidade do Rio de Janeiro, em terreno de orografia não acidentada, vegetação rala e edificação média, com área de 4 a 10 ha (escala 1:500).(desonerado)</t>
  </si>
  <si>
    <t xml:space="preserve">  4614,11</t>
  </si>
  <si>
    <t>SE 19.10.0456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</si>
  <si>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14).(desonerado)</t>
  </si>
  <si>
    <t xml:space="preserve">  7776,61</t>
  </si>
  <si>
    <t>SE 19.10.0500 (/)</t>
  </si>
  <si>
    <t>Levantamento topográfico, planialtimétrico e cadastral, executado de acordo com as especificações da Prefeitura da Cidade do Rio de Janeiro, em terreno de orografia não acidentada, vegetação rala e edificação densa, com área até 4 ha (escala 1:500).(desonerado)</t>
  </si>
  <si>
    <t xml:space="preserve">  5918,28</t>
  </si>
  <si>
    <t>SE 19.10.0503 (/)</t>
  </si>
  <si>
    <t>Levantamento topográfico, planialtimétrico e cadastral, executado de acordo com as especificações da Prefeitura da Cidade do Rio de Janeiro, em terreno de orografia não acidentada, vegetação rala e edificação densa, com área de 4 a 10 ha (escala 1:500).(desonerado)</t>
  </si>
  <si>
    <t xml:space="preserve">  6021,80</t>
  </si>
  <si>
    <t>SE 19.10.0506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</si>
  <si>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14).(desonerado)</t>
  </si>
  <si>
    <t>SE 19.10.0550 (/)</t>
  </si>
  <si>
    <t>Levantamento topográfico, planialtimétrico e cadastral, executado de acordo com as especificações da Prefeitura da Cidade do Rio de Janeiro, em terreno de orografia não acidentada, vegetação densa e edificação leve, com área até 4 ha (escala 1:500).(desonerado)</t>
  </si>
  <si>
    <t xml:space="preserve">  6417,88</t>
  </si>
  <si>
    <t>SE 19.10.0553 (/)</t>
  </si>
  <si>
    <t>Levantamento topográfico, planialtimétrico e cadastral, executado de acordo com as especificações da Prefeitura da Cidade do Rio de Janeiro, em terreno de orografia não acidentada, vegetação densa e edificação leve, com área de 4 a 10 ha (escala 1:500).(desonerado)</t>
  </si>
  <si>
    <t xml:space="preserve">  6530,13</t>
  </si>
  <si>
    <t>SE 19.10.0556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</si>
  <si>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14).(desonerado)</t>
  </si>
  <si>
    <t xml:space="preserve"> 10124,54</t>
  </si>
  <si>
    <t>SE 19.10.0600 (/)</t>
  </si>
  <si>
    <t>Levantamento topográfico, planialtimétrico e cadastral, executado de acordo com as especificações da Prefeitura da Cidade do Rio de Janeiro, em terreno de orografia não acidentada, vegetação densa e edificação média, com área de até 4 ha (escala 1:500).(desonerado)</t>
  </si>
  <si>
    <t xml:space="preserve">  7532,36</t>
  </si>
  <si>
    <t>SE 19.10.0603 (/)</t>
  </si>
  <si>
    <t>Levantamento topográfico, planialtimétrico e cadastral, executado de acordo com as especificações da Prefeitura da Cidade do Rio de Janeiro, em terreno de orografia não acidentada, vegetação densa e edificação média, com área de 4 a 10 ha (escala 1:500).(desonerado)</t>
  </si>
  <si>
    <t xml:space="preserve">  7664,11</t>
  </si>
  <si>
    <t>SE 19.10.0606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</si>
  <si>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14).(desonerado)</t>
  </si>
  <si>
    <t xml:space="preserve"> 10904,25</t>
  </si>
  <si>
    <t>SE 19.10.0650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</si>
  <si>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disquete.(desonerado)</t>
  </si>
  <si>
    <t xml:space="preserve"> 14978,57</t>
  </si>
  <si>
    <t>SE 19.10.0700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</si>
  <si>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(Autocad).(desonerado)</t>
  </si>
  <si>
    <t xml:space="preserve">  3910,26</t>
  </si>
  <si>
    <t>SE 19.10.0750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</si>
  <si>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(Autocad).(desonerado)</t>
  </si>
  <si>
    <t xml:space="preserve">  3843,04</t>
  </si>
  <si>
    <t>SE 19.10.0850 (/)</t>
  </si>
  <si>
    <t>Levantamento topográfico, planialtimétrico e cadastral, executado de acordo com as especificações da Prefeitura da Cidade do Rio de Janeiro, em terreno de orografia acidentada, vegetação rala e edificação média, com área de 4 a 10 ha (escala 1:500).(desonerado)</t>
  </si>
  <si>
    <t xml:space="preserve">  6569,24</t>
  </si>
  <si>
    <t>SE 19.10.1000 (/)</t>
  </si>
  <si>
    <t>Levantamento topográfico, planialtimétrico e cadastral, executado de acordo com as especificações da Prefeitura da Cidade do Rio de Janeiro,em terreno de orografia acidentada, vegetação densa e edificação média, com área de 4 a 10 ha (escala 1:500).(desonerado)</t>
  </si>
  <si>
    <t xml:space="preserve"> 10948,73</t>
  </si>
  <si>
    <t>SE 19.10.1050 (A)</t>
  </si>
  <si>
    <t>Levantamento de seção transversal em terreno de orografia acidentada e vegetação rala, considerando-se o nível como equipamento.  Medido por metro linear de seção, incluindo-se o desenho em papel milimetrado vegetal na escala 1:200.(desonerado)</t>
  </si>
  <si>
    <t>SE 19.10.1101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</si>
  <si>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total.(desonerado)</t>
  </si>
  <si>
    <t xml:space="preserve">  5689,24</t>
  </si>
  <si>
    <t>SE 19.10.1151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</si>
  <si>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Total.(desonerado)</t>
  </si>
  <si>
    <t xml:space="preserve">  8167,33</t>
  </si>
  <si>
    <t>SE 19.10.1350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</si>
  <si>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(Autocad).(desonerado)</t>
  </si>
  <si>
    <t xml:space="preserve">  6794,28</t>
  </si>
  <si>
    <t>SE 19.10.1375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</si>
  <si>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(Autocad).(desonerado)</t>
  </si>
  <si>
    <t xml:space="preserve">  6026,35</t>
  </si>
  <si>
    <t>SE 19.10.1400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</si>
  <si>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1:500.(desonerado)</t>
  </si>
  <si>
    <t xml:space="preserve">  8991,26</t>
  </si>
  <si>
    <t>SE 19.10.1450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</si>
  <si>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1:500.(desonerado)</t>
  </si>
  <si>
    <t xml:space="preserve">  6442,94</t>
  </si>
  <si>
    <t>SE 19.10.1500 (A)</t>
  </si>
  <si>
    <t>Levantamento topográfico, planialtimétrico e cadastral, executado de acordo com as especificações da Prefeitura da Cidade do Rio de Janeiro, em áreas de alagadiço, com até 10 ha, elaborado na escala 1:500.(desonerado)</t>
  </si>
  <si>
    <t xml:space="preserve">  6181,64</t>
  </si>
  <si>
    <t>SE 19.10.1550 (/)</t>
  </si>
  <si>
    <t>Levantamento cadastral das profundidades dos tubos e galerias que concorrem em um poço de visita, profundidades estas, medidas de régua e referenciadas a cota da tampa do poço-poço encontrado em condições de limpeza que permitam a leitura imediata.(desonerado)</t>
  </si>
  <si>
    <t>SE 19.10.1600 (/)</t>
  </si>
  <si>
    <t>Levantamento cadastral das profundidades dos tubos e galerias que concorrem em um poço de visita, profundidades estas, medidas a régua e referenciadas a cota da tampa do poço-poço encontrado inundado tendo que ser esgotado antes que se possa fazer a leitura.(desonerado)</t>
  </si>
  <si>
    <t xml:space="preserve">    87,13</t>
  </si>
  <si>
    <t>SE 19.10.1650 (/)</t>
  </si>
  <si>
    <t>Levantamento cadastral das profundidades dos tubos e galerias que concorrem em um poço de visita, profundidades estas, medidas a reguá e referenciadas a cota da tampa do poço-poço encontrado assoreado tendo que ser limpo antes que se possa fazer a leitura.(desonerado)</t>
  </si>
  <si>
    <t xml:space="preserve">    74,69</t>
  </si>
  <si>
    <t>SE 19.10.1700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</si>
  <si>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imediata.(desonerado)</t>
  </si>
  <si>
    <t xml:space="preserve">   158,19</t>
  </si>
  <si>
    <t>SE 19.10.1750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</si>
  <si>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leitura.(desonerado)</t>
  </si>
  <si>
    <t xml:space="preserve">   238,12</t>
  </si>
  <si>
    <t>SE 19.10.1800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</si>
  <si>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leitura.(desonerado)</t>
  </si>
  <si>
    <t>SE 19.10.1850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</si>
  <si>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imediata.(desonerado)</t>
  </si>
  <si>
    <t xml:space="preserve">   173,91</t>
  </si>
  <si>
    <t>SE 19.10.1900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</si>
  <si>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leitura.(desonerado)</t>
  </si>
  <si>
    <t xml:space="preserve">   253,84</t>
  </si>
  <si>
    <t>SE 19.10.1950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</si>
  <si>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leitura.(desonerado)</t>
  </si>
  <si>
    <t>SE 19.10.2000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</si>
  <si>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1:500).(desonerado)</t>
  </si>
  <si>
    <t xml:space="preserve">  4398,71</t>
  </si>
  <si>
    <t>SE 19.10.2050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</si>
  <si>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1:500.(desonerado)</t>
  </si>
  <si>
    <t>SE 19.10.2100 (A)</t>
  </si>
  <si>
    <t>Levantamento topográfico por GPS em áreas de difícil acesso, relevo acidentado e muito pouco habitadas.  O levantamento visa posterior reflorestamento das áreas, possuindo baixa precisão.(desonerado)</t>
  </si>
  <si>
    <t>SE 19.10.2150 (A)</t>
  </si>
  <si>
    <t>Levantamento de seção transversal em terreno de orografia acidentada e vegetação rala, considerando-se teodolito ou estação total e distanciômetro eletrônico, na escala 1:100, incluindo-se a apresentação em papel e em meio digital (preferência por Autocad).(desonerado)</t>
  </si>
  <si>
    <t>SE 19.10.2200 (A)</t>
  </si>
  <si>
    <t>Levantamento de seção transversal em terreno de orografia acidentada e vegetação rala, considerando-se o teodolito e usando a estadimetria.  Medido por metro linear de seção, incluindo-se o desenho em papel milimetrado vegetal na escala 1:200.(desonerado)</t>
  </si>
  <si>
    <t>SE 19.10.2250 (A)</t>
  </si>
  <si>
    <t>Levantamento de seção transversal em terreno de orografia acidentada e vegetação densa, considerando-se o teodolito e usando a estadimetria.  Medido por metro linear de seção, incluindo-se o desenho em papel milimetrado vegetal na escala 1:200.(desonerado)</t>
  </si>
  <si>
    <t xml:space="preserve">     3,12</t>
  </si>
  <si>
    <t>SE 19.10.2300 (A)</t>
  </si>
  <si>
    <t>Levantamento de seção transversal em terreno de orografia acidentada e vegetação densa, considerando-se o nível como equipamento.  Medido por metro linear de seção, incluindo-se o desenho em papel milimetrado vegetal na escala 1:200.(desonerado)</t>
  </si>
  <si>
    <t>SE 19.10.2350 (/)</t>
  </si>
  <si>
    <t>Elaboração de planta topográfica planialtimétrica e cadastral, na escala 1:500, a partir de seções transversais já levantadas no local, incluindo-se a apresentação em papel e em meio digital (preferência por Autocad).(desonerado)</t>
  </si>
  <si>
    <t xml:space="preserve">  1695,52</t>
  </si>
  <si>
    <t>SE 19.10.2400 (A)</t>
  </si>
  <si>
    <t>Tubo para inclinômetro, de alumínio, exclusive perfuração, caixa de proteção e leitura.  Fornecimento e colocação.(desonerado)</t>
  </si>
  <si>
    <t xml:space="preserve">   308,30</t>
  </si>
  <si>
    <t>SE 19.10.2450 (A)</t>
  </si>
  <si>
    <t>Nivelamento e contranivelamento de linha topográfica, em terreno de orografia não acidentada, incluindo desenho em escala 1:1000 (H) e 1:1000 (V) em papel milimetrado vegetal.(desonerado)</t>
  </si>
  <si>
    <t xml:space="preserve">   618,79</t>
  </si>
  <si>
    <t>SE 19.10.2500 (A)</t>
  </si>
  <si>
    <t>Nivelamento de eixo de logradouro, de acordo com as especificações da Prefeitura da Cidade do Rio de Janeiro, incluindo desenho em papel milimetrado vegetal.(desonerado)</t>
  </si>
  <si>
    <t xml:space="preserve">   266,58</t>
  </si>
  <si>
    <t>SE 19.13 Topografia e Serviços Cadastrais para fins de Desapropriação</t>
  </si>
  <si>
    <t>SE 19.13.0100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</si>
  <si>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edificações.(desonerado)</t>
  </si>
  <si>
    <t xml:space="preserve">  6796,11</t>
  </si>
  <si>
    <t>SE 19.13.0500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</si>
  <si>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PGM.(desonerado)</t>
  </si>
  <si>
    <t xml:space="preserve">   195,12</t>
  </si>
  <si>
    <t>SE 19.15 Levantamento Fotográfico e Mapeamento</t>
  </si>
  <si>
    <t>SE 19.15.0050 (A)</t>
  </si>
  <si>
    <t>Levantamento fotográfico de aspecto de área urbana com fornecimento do arquivo em DVD e de ampliação colorida no tamanho (10x15)cm.(desonerado)</t>
  </si>
  <si>
    <t xml:space="preserve">     3,22</t>
  </si>
  <si>
    <t>SE 19.15.0055 (/)</t>
  </si>
  <si>
    <t>Levantamento fotográfico de aspecto de área urbana, de imóveis ou de documentos com fornecimento de arquivo digital e de impressão colorida no tamanho (10x15)cm, de acordo com as orientações da SMH. (desonerado)</t>
  </si>
  <si>
    <t>SE 19.15.0101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</si>
  <si>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 (desonerado).</t>
  </si>
  <si>
    <t xml:space="preserve">   196,51</t>
  </si>
  <si>
    <t>SE 19.15.0121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</si>
  <si>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 (desonerado)</t>
  </si>
  <si>
    <t>SE 19.15.0131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</si>
  <si>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 (desonerado)</t>
  </si>
  <si>
    <t xml:space="preserve">    26,49</t>
  </si>
  <si>
    <t>SE 19.15.0141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</si>
  <si>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 (desonerado)</t>
  </si>
  <si>
    <t xml:space="preserve">    53,56</t>
  </si>
  <si>
    <t>SE 19.15.0151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</si>
  <si>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 (desonerado).</t>
  </si>
  <si>
    <t xml:space="preserve"> 10385,10</t>
  </si>
  <si>
    <t>SE 19.15.0201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</si>
  <si>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 (desonerado).</t>
  </si>
  <si>
    <t xml:space="preserve"> 11011,28</t>
  </si>
  <si>
    <t>SE 19.15.0251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</si>
  <si>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 (desonerado).</t>
  </si>
  <si>
    <t xml:space="preserve">  4590,79</t>
  </si>
  <si>
    <t>SE 19.15.0300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</si>
  <si>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 (desonerado)</t>
  </si>
  <si>
    <t xml:space="preserve">  9923,36</t>
  </si>
  <si>
    <t>SE 19.15.0350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</si>
  <si>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etc)(desonerado).</t>
  </si>
  <si>
    <t xml:space="preserve">  6712,12</t>
  </si>
  <si>
    <t>SE 19.15.0400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</si>
  <si>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 (desonerado)</t>
  </si>
  <si>
    <t xml:space="preserve">  3417,59</t>
  </si>
  <si>
    <t>SE 19.20 Serviços Complementares</t>
  </si>
  <si>
    <t>SE 19.20.0050 (A)</t>
  </si>
  <si>
    <t>Composição básica de laboratório.(desonerado)</t>
  </si>
  <si>
    <t xml:space="preserve">   120,59</t>
  </si>
  <si>
    <t>SE 19.20.0100 (A)</t>
  </si>
  <si>
    <t>Custo horário produtivo Wagon Drill (não utilizar como item de orçamento).(desonerado)</t>
  </si>
  <si>
    <t xml:space="preserve">   617,46</t>
  </si>
  <si>
    <t>SE 19.20.0150 (A)</t>
  </si>
  <si>
    <t>Custo horário improdutivo Wagon Drill (não utilizar como item de orçamento).(desonerado)</t>
  </si>
  <si>
    <t xml:space="preserve">   185,28</t>
  </si>
  <si>
    <t>SE 19.20.0200 (A)</t>
  </si>
  <si>
    <t>Custo horário produtivo Wídia ou similar-Solo (não utilizar como item de orçamento).(desonerado)</t>
  </si>
  <si>
    <t xml:space="preserve">   312,74</t>
  </si>
  <si>
    <t>SE 19.20.0250 (B)</t>
  </si>
  <si>
    <t>Custo horário improdutivo (motor funcionando) Wídia ou similar-Solo (não utilizar como item de orçamento).(desonerado)</t>
  </si>
  <si>
    <t xml:space="preserve">   164,13</t>
  </si>
  <si>
    <t>SE 19.20.0300 (A)</t>
  </si>
  <si>
    <t>Custo horário produtivo Wídia ou similar-Alteração e rocha (não utilizar como item de orçamento).(desonerado)</t>
  </si>
  <si>
    <t>SE 19.20.0350 (A)</t>
  </si>
  <si>
    <t>Custo horário produtivo diamante rocha sã (não utilizar como item de orçamento).(desonerado)</t>
  </si>
  <si>
    <t xml:space="preserve">   481,46</t>
  </si>
  <si>
    <t>SE 19.20.0400 (A)</t>
  </si>
  <si>
    <t>Custo horário improdutivo diamante rocha sã (não utilizar como item de orçamento).(desonerado)</t>
  </si>
  <si>
    <t xml:space="preserve">   165,88</t>
  </si>
  <si>
    <t>SE 19.20.0450 (/)</t>
  </si>
  <si>
    <t>Distanciômetro eletrônico completo.(desonerado)</t>
  </si>
  <si>
    <t>SE 24 Projetos</t>
  </si>
  <si>
    <t>SE 24.05 Projetos de Drenagem</t>
  </si>
  <si>
    <t>SE 24.05.0050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</si>
  <si>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t>
  </si>
  <si>
    <t xml:space="preserve"> 22329,52</t>
  </si>
  <si>
    <t>SE 24.05.0100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</si>
  <si>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t>
  </si>
  <si>
    <t xml:space="preserve"> 30573,74</t>
  </si>
  <si>
    <t>SE 24.05.0150 (/)</t>
  </si>
  <si>
    <t>Projeto executivo de sistema de drenagem, em Autocad, em área de até 20.000m2.(desonerado)</t>
  </si>
  <si>
    <t>SE 24.05.0200 (/)</t>
  </si>
  <si>
    <t>Projeto executivo de sistema de drenagem, em Autocad, em área acima de 20.000m2.(desonerado)</t>
  </si>
  <si>
    <t>SE 24.10 Projetos de Urbanização</t>
  </si>
  <si>
    <t>SE 24.10.0050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</si>
  <si>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contratante.(desonerado)</t>
  </si>
  <si>
    <t xml:space="preserve"> 85045,54</t>
  </si>
  <si>
    <t>SE 24.10.0100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</si>
  <si>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complementares.(desonerado)</t>
  </si>
  <si>
    <t>132322,54</t>
  </si>
  <si>
    <t>SE 24.10.0150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</si>
  <si>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complementares.(desonerado)</t>
  </si>
  <si>
    <t xml:space="preserve"> 64072,71</t>
  </si>
  <si>
    <t>SE 24.10.0250 (A)</t>
  </si>
  <si>
    <t>Projeto de via simples de veículos em favela, com 1 faixa de rolamento, com largura máxima de 3m.(desonerado)</t>
  </si>
  <si>
    <t xml:space="preserve"> 11908,13</t>
  </si>
  <si>
    <t>SE 24.10.0350 (A)</t>
  </si>
  <si>
    <t>Projeto para passarela sobre logradouro público, com rampas e/ou escadas.(desonerado)</t>
  </si>
  <si>
    <t>SE 24.10.0400 (A)</t>
  </si>
  <si>
    <t>Projeto executivo para tratamento paisagístico com especificação vegetal legendada e quantificada, em áreas públicas, considerando a área efetiva de plantio, apresentado em Autocad nos padrões da contratante.(desonerado)</t>
  </si>
  <si>
    <t xml:space="preserve"> 28819,00</t>
  </si>
  <si>
    <t>SE 24.10.0405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</si>
  <si>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(Desonerado)</t>
  </si>
  <si>
    <t xml:space="preserve">  1519,02</t>
  </si>
  <si>
    <t>SE 24.10.0410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</si>
  <si>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(Desonerado)</t>
  </si>
  <si>
    <t xml:space="preserve">  1347,72</t>
  </si>
  <si>
    <t>SE 24.10.0415 (/)</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</si>
  <si>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(Desonerado)</t>
  </si>
  <si>
    <t xml:space="preserve">  1212,17</t>
  </si>
  <si>
    <t>SE 24.10.0420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</si>
  <si>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 (Desonerado)</t>
  </si>
  <si>
    <t xml:space="preserve">  1659,87</t>
  </si>
  <si>
    <t>SE 24.10.0425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</si>
  <si>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 (Desonerado)</t>
  </si>
  <si>
    <t xml:space="preserve">  1483,01</t>
  </si>
  <si>
    <t>SE 24.10.0430 (/)</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</si>
  <si>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 (Desonerado)</t>
  </si>
  <si>
    <t xml:space="preserve">  1348,64</t>
  </si>
  <si>
    <t>SE 24.10.0450 (A)</t>
  </si>
  <si>
    <t>Projeto executivo de via especial para veículos e pedestres, em avenidas canal, com calçadas em ambos os lados, com largura máxima de 40m, apresentado em Autocad nos padrões da contratante.(desonerado)</t>
  </si>
  <si>
    <t xml:space="preserve">  7195,70</t>
  </si>
  <si>
    <t>SE 24.10.0500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</si>
  <si>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contratante.(desonerado)</t>
  </si>
  <si>
    <t xml:space="preserve"> 12753,61</t>
  </si>
  <si>
    <t>SE 24.10.0550 (A)</t>
  </si>
  <si>
    <t>Projeto executivo de via para veículos e pedestres em ruas e avenidas urbanas, com calçadas em ambos os lados e 2 faixas de rolamento com largura máxima de 13m, apresentado em Autocad nos padrões da contratante.(desonerado)</t>
  </si>
  <si>
    <t>SE 24.10.0600 (A)</t>
  </si>
  <si>
    <t>Projeto executivo de via para veículos e pedestres em ruas e avenidas urbanas, com calçadas em ambos os lados e 3 faixas de rolamento com largura máxima de 16m, apresentado em Autocad nos padrões da contratante.(desonerado)</t>
  </si>
  <si>
    <t xml:space="preserve"> 11044,98</t>
  </si>
  <si>
    <t>SE 24.10.0650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</si>
  <si>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contratante.(desonerado)</t>
  </si>
  <si>
    <t xml:space="preserve"> 12227,37</t>
  </si>
  <si>
    <t>SE 24.10.0700 (A)</t>
  </si>
  <si>
    <t>Projeto executivo de via para veículos e pedestres em ruas e avenidas urbanas, com calçadas em ambos os lados e 4 faixas de rolamento com largura máxima de 25m, apresentado em Autocad nos padrões da contratante.(desonerado)</t>
  </si>
  <si>
    <t xml:space="preserve">  8300,49</t>
  </si>
  <si>
    <t>SE 24.10.0750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</si>
  <si>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contratante.(desonerado)</t>
  </si>
  <si>
    <t xml:space="preserve"> 12444,33</t>
  </si>
  <si>
    <t>SE 24.10.0800 (A)</t>
  </si>
  <si>
    <t>Projeto executivo de via simples de ciclovia, com 1 faixa de rolamento, com largura máxima de 1,30m, apresentado em Autocad nos padrões da contratante.(desonerado)</t>
  </si>
  <si>
    <t xml:space="preserve"> 10802,64</t>
  </si>
  <si>
    <t>SE 24.10.0850 (A)</t>
  </si>
  <si>
    <t>Projeto executivo de via dupla de ciclovia, com 2 faixas de rolamento, com largura máxima de 3m, apresentado em Autocad nos padrões da contratante.(desonerado)</t>
  </si>
  <si>
    <t xml:space="preserve"> 15521,84</t>
  </si>
  <si>
    <t>SE 24.15 Projeto de Arquitetura e Estrutural para Prédios Hospitalares</t>
  </si>
  <si>
    <t>SE 24.15.0050 (A)</t>
  </si>
  <si>
    <t>Projeto básico de arquitetura para prédios hospitalares de até 1000m2, apresentado em Autocad for Windows nos padrões da contratante, inclusive as legalizações pertinentes e a coordenação dos projetos complementares.(desonerado)</t>
  </si>
  <si>
    <t xml:space="preserve">   167,66</t>
  </si>
  <si>
    <t>SE 24.15.0100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</si>
  <si>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25.15.0050.(desonerado)</t>
  </si>
  <si>
    <t xml:space="preserve">   154,07</t>
  </si>
  <si>
    <t>SE 24.15.0150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</si>
  <si>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25.15.0100.(desonerado)</t>
  </si>
  <si>
    <t>SE 24.15.0200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</si>
  <si>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ABNT.(desonerado)</t>
  </si>
  <si>
    <t xml:space="preserve">   110,67</t>
  </si>
  <si>
    <t>SE 24.15.0250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</si>
  <si>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ABNT.(desonerado)</t>
  </si>
  <si>
    <t xml:space="preserve">    97,67</t>
  </si>
  <si>
    <t>SE 24.15.0300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</si>
  <si>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ABNT.(desonerado)</t>
  </si>
  <si>
    <t xml:space="preserve">    84,07</t>
  </si>
  <si>
    <t>SE 24.15.0350 (A)</t>
  </si>
  <si>
    <t>Projeto executivo de arquitetura para prédios hospitalares de até 500m2, apresentado em Autocad For Windows nos padrões da contratante, inclusive as legalizações pertinentes e a coordenação dos projetos complementares.(desonerado)</t>
  </si>
  <si>
    <t xml:space="preserve">   253,82</t>
  </si>
  <si>
    <t>SE 24.15.0400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</si>
  <si>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25.15.0350.(desonerado)</t>
  </si>
  <si>
    <t xml:space="preserve">   235,26</t>
  </si>
  <si>
    <t>SE 24.15.0450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</si>
  <si>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25.15.0400.(desonerado)</t>
  </si>
  <si>
    <t xml:space="preserve">   217,16</t>
  </si>
  <si>
    <t>SE 24.20 Projeto de Arquitetura e Estrutural para Prédios Culturais</t>
  </si>
  <si>
    <t>SE 24.20.0050 (A)</t>
  </si>
  <si>
    <t>Projeto básico de para prédios culturais de até 500m2, apresentado em Autocad for Windows nos padrões da contratante, inclusive as legalizações pertinentes e a coordenação dos projetos complementares.(desonerado)</t>
  </si>
  <si>
    <t xml:space="preserve">   133,44</t>
  </si>
  <si>
    <t>SE 24.20.0100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</si>
  <si>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.(desonerado)</t>
  </si>
  <si>
    <t xml:space="preserve">   111,79</t>
  </si>
  <si>
    <t>SE 24.20.0150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</si>
  <si>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25.20.0100.(desonerado)</t>
  </si>
  <si>
    <t xml:space="preserve">    95,48</t>
  </si>
  <si>
    <t>SE 24.20.0200 (A)</t>
  </si>
  <si>
    <t>Projeto executivo de arquitetura para prédios culturais de até 500m2 apresentado em Autocad For Windows nos padrões da contratante, inclusive as legalizações pertinentes e a coordenação dos projetos complementares.(desonerado)</t>
  </si>
  <si>
    <t xml:space="preserve">   200,40</t>
  </si>
  <si>
    <t>SE 24.20.0250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</si>
  <si>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25.20.0200.(desonerado)</t>
  </si>
  <si>
    <t xml:space="preserve">   188,48</t>
  </si>
  <si>
    <t>SE 24.20.0300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</si>
  <si>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25.20.0250.(desonerado)</t>
  </si>
  <si>
    <t xml:space="preserve">   143,08</t>
  </si>
  <si>
    <t>SE 24.20.0350 (A)</t>
  </si>
  <si>
    <t>Projeto estrutural para prédios culturais até 500m2, apresentado em disquete, sendo o arquivo compatível com o Autocad da Autodesk, e uma cópia em papel vegetal nos padrões da contratante constando de plantas de forma, armação e detalhes, de acordo com a ABNT.(desonerado)</t>
  </si>
  <si>
    <t>SE 24.20.0400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</si>
  <si>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ABNT.(desonerado)</t>
  </si>
  <si>
    <t xml:space="preserve">    97,07</t>
  </si>
  <si>
    <t>SE 24.20.0450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</si>
  <si>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ABNT.(desonerado)</t>
  </si>
  <si>
    <t xml:space="preserve">    83,55</t>
  </si>
  <si>
    <t>SE 24.25 Projeto de Arquitetura e Estrutural para Prédios Escolares e Administrativos</t>
  </si>
  <si>
    <t>SE 24.25.0050 (A)</t>
  </si>
  <si>
    <t>Projeto básico de arquitetura para prédios escolares e/ou administrativos de até 500m2 apresentado em Autocad for Windows nos padrões da contratante, inclusive as legalizações pertinentes e a coordenação dos projetos complementares.(desonerado)</t>
  </si>
  <si>
    <t xml:space="preserve">    88,80</t>
  </si>
  <si>
    <t>SE 24.25.0100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</si>
  <si>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25.25.0050(desonerado)</t>
  </si>
  <si>
    <t xml:space="preserve">    69,89</t>
  </si>
  <si>
    <t>SE 24.25.0150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</si>
  <si>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25.25.0100.(desonerado)</t>
  </si>
  <si>
    <t xml:space="preserve">    55,96</t>
  </si>
  <si>
    <t>SE 24.25.0200 (A)</t>
  </si>
  <si>
    <t>Projeto executivo de arquitetura para prédios escolares e/ou administrativos de até 500m2 apresentado em Autocad For Windows nos padrões da contratante, inclusive as legalizações pertinentes e a coordenação dos projetos complementares.(desonerado)</t>
  </si>
  <si>
    <t xml:space="preserve">   146,62</t>
  </si>
  <si>
    <t>SE 24.25.0250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</si>
  <si>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25.25.0200.(desonerado)</t>
  </si>
  <si>
    <t xml:space="preserve">   104,72</t>
  </si>
  <si>
    <t>SE 24.25.0300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</si>
  <si>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25.25.0250.(desonerado)</t>
  </si>
  <si>
    <t xml:space="preserve">    83,76</t>
  </si>
  <si>
    <t>SE 24.25.0350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</si>
  <si>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ABNT.(desonerado)</t>
  </si>
  <si>
    <t xml:space="preserve">    93,53</t>
  </si>
  <si>
    <t>SE 24.25.0400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</si>
  <si>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ABNT.(desonerado)</t>
  </si>
  <si>
    <t xml:space="preserve">    85,07</t>
  </si>
  <si>
    <t>SE 24.25.0450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</si>
  <si>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ABNT.(desonerado)</t>
  </si>
  <si>
    <t>SE 24.30 Projeto Básico e Executivo de Arquitetura para Loteamento</t>
  </si>
  <si>
    <t>SE 24.30.0050 (A)</t>
  </si>
  <si>
    <t>Projeto básico de arquitetura para loteamentos com 3 unidades uni ou bifamiliares para áreas de até 12000m2, apresentado em Autocad for Windows nos padrões da contratante, inclusive as legalizações pertinentes e a coordenação dos projetos complementares.(desonerado)</t>
  </si>
  <si>
    <t>SE 24.30.0100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</si>
  <si>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25.30.0050.(desonerado)</t>
  </si>
  <si>
    <t xml:space="preserve">    18,84</t>
  </si>
  <si>
    <t>SE 24.30.0150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</si>
  <si>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25.30.0100.(desonerado)</t>
  </si>
  <si>
    <t xml:space="preserve">    18,79</t>
  </si>
  <si>
    <t>SE 24.30.0200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</si>
  <si>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complementares.(desonerado)</t>
  </si>
  <si>
    <t>SE 24.30.0250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</si>
  <si>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25.30.0200.(desonerado)</t>
  </si>
  <si>
    <t xml:space="preserve">    27,84</t>
  </si>
  <si>
    <t>SE 24.30.0300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</si>
  <si>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25.30.0200.(desonerado)</t>
  </si>
  <si>
    <t>SE 24.35 Projeto Básico e Executivo de Arquitetura para Habitação</t>
  </si>
  <si>
    <t>SE 24.35.0050 (A)</t>
  </si>
  <si>
    <t>Projeto básico de arquitetura para habitação/ edifícios de até 6000m2,  apresentado em Autocad for Windows nos padrões da contratante, inclusive as legalizações pertinentes e a coordenação dos projetos complementares.(desonerado)</t>
  </si>
  <si>
    <t>SE 24.35.0100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</si>
  <si>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25.35.0050.(desonerado)</t>
  </si>
  <si>
    <t xml:space="preserve">    63,51</t>
  </si>
  <si>
    <t>SE 24.35.0150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</si>
  <si>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25.35.0100.(desonerado)</t>
  </si>
  <si>
    <t xml:space="preserve">    50,85</t>
  </si>
  <si>
    <t>SE 24.35.0200 (A)</t>
  </si>
  <si>
    <t>Projeto executivo de arquitetura para habitação/edifícios de até 6000m2, apresentado em Autocad For Windows nos padrões da contratante, inclusive as legalizações pertinentes e a coordenação dos projetos complementares.(desonerado)</t>
  </si>
  <si>
    <t xml:space="preserve">   142,11</t>
  </si>
  <si>
    <t>SE 24.35.0250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</si>
  <si>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25.35.0200.(desonerado)</t>
  </si>
  <si>
    <t xml:space="preserve">    95,35</t>
  </si>
  <si>
    <t>SE 24.35.0300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</si>
  <si>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25.35.0250.(desonerado)</t>
  </si>
  <si>
    <t xml:space="preserve">    76,51</t>
  </si>
  <si>
    <t>SE 24.40 Projeto Executivo de Instalação de Incêndios</t>
  </si>
  <si>
    <t>SE 24.40.0050 (A)</t>
  </si>
  <si>
    <t>Fornecimento de projeto executivo de instalação de incêndio em Autocad aprovado na concessionária em prédios escolares e administrativos com até 500m2 de área.(desonerado)</t>
  </si>
  <si>
    <t xml:space="preserve">    10,57</t>
  </si>
  <si>
    <t>SE 24.40.0100 (A)</t>
  </si>
  <si>
    <t>Fornecimento de projeto executivo de instalação de incêndio em Autocad aprovado na concessionária em prédios escolares e administrativos, com 500 a 3000m2 de área, sendo os primeiros 500m2 medidos como o item SE 25.40.0050.(desonerado)</t>
  </si>
  <si>
    <t>SE 24.40.0150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</si>
  <si>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25.40.0100.(desonerado)</t>
  </si>
  <si>
    <t xml:space="preserve">     2,93</t>
  </si>
  <si>
    <t>SE 24.40.0200 (A)</t>
  </si>
  <si>
    <t>Fornecimento de projeto executivo de instalação de incêndio em Autocad aprovado na concessionária em prédios culturais com até 500m2.(desonerado)</t>
  </si>
  <si>
    <t xml:space="preserve">    26,46</t>
  </si>
  <si>
    <t>SE 24.40.0250 (A)</t>
  </si>
  <si>
    <t>Fornecimento de projeto executivo de instalação de incêndio em Autocad aprovado na concessionária em prédios culturais com área acima de 500m2.(desonerado)</t>
  </si>
  <si>
    <t xml:space="preserve">    17,75</t>
  </si>
  <si>
    <t>SE 24.40.0300 (A)</t>
  </si>
  <si>
    <t>Fornecimento de projeto executivo de instalação de incêndio em Autocad aprovado na concessionária em prédios hospitalares.(desonerado)</t>
  </si>
  <si>
    <t xml:space="preserve">    21,18</t>
  </si>
  <si>
    <t>SE 24.40.0350 (A)</t>
  </si>
  <si>
    <t>Fornecimento de projeto executivo de instalação de incêndio em Autocad aprovado na concessionária em habitações/edifícios com até 500m2 de área.(desonerado)</t>
  </si>
  <si>
    <t xml:space="preserve">    12,99</t>
  </si>
  <si>
    <t>SE 24.40.0400 (A)</t>
  </si>
  <si>
    <t>Fornecimento de projeto executivo de instalação de incêndio em Autocad aprovado na concessionária em habitações/edifícios, com 500 a 3000m2 de área sendo os primeiros 500m2 medidos como o item SE 25.40.0350.(desonerado)</t>
  </si>
  <si>
    <t>SE 24.40.0450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</si>
  <si>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25.40.0400.(desonerado)</t>
  </si>
  <si>
    <t xml:space="preserve">     3,36</t>
  </si>
  <si>
    <t>SE 24.40.0500 (A)</t>
  </si>
  <si>
    <t>Fornecimento de projeto executivo de instalação de incêndio em Autocad aprovado na concessionária em habitação/loteamento com até 36000m2 de área.(desonerado)</t>
  </si>
  <si>
    <t xml:space="preserve">     3,47</t>
  </si>
  <si>
    <t>SE 24.40.0550 (A)</t>
  </si>
  <si>
    <t>Fornecimento de projeto executivo de instalação de incêndio em Autocad aprovado na concessionária em habitação/loteamento, considerando a área acima de 36000m2.(desonerado)</t>
  </si>
  <si>
    <t>SE 24.45 Projeto Executivo de Instalação de Gás</t>
  </si>
  <si>
    <t>SE 24.45.0050 (A)</t>
  </si>
  <si>
    <t>Fornecimento de projeto executivo de instalação de gás em Autocad aprovado na concessionária em prédios escolares e administrativos com até 500m2 de área.(desonerado)</t>
  </si>
  <si>
    <t>SE 24.45.0100 (A)</t>
  </si>
  <si>
    <t>Fornecimento de projeto executivo de instalação de gás em Autocad aprovado na concessionária em prédios escolares e administrativos com área acima de 500m2.(desonerado)</t>
  </si>
  <si>
    <t>SE 24.45.0150 (A)</t>
  </si>
  <si>
    <t>Fornecimento de projeto executivo de instalação de gás em Autocad aprovado na concessionária em prédios culturais.(desonerado)</t>
  </si>
  <si>
    <t xml:space="preserve">     9,19</t>
  </si>
  <si>
    <t>SE 24.45.0200 (A)</t>
  </si>
  <si>
    <t>Fornecimento de projeto executivo de instalação de gás em Autocad aprovado na concessionária em prédios hospitalares, com até 4000m2 de área.(desonerado)</t>
  </si>
  <si>
    <t>SE 24.45.0250 (A)</t>
  </si>
  <si>
    <t>Fornecimento de projeto executivo de instalação de gás em Autocad aprovado na concessionária em prédios hospitalares, considerando a área acima de 4000m2.(desonerado)</t>
  </si>
  <si>
    <t>SE 24.45.0300 (A)</t>
  </si>
  <si>
    <t>Fornecimento de projeto executivo de instalação de gás em Autocad aprovado na concessionária em habitações/edifícios com até 500m2 de área.(desonerado)</t>
  </si>
  <si>
    <t>SE 24.45.0350 (A)</t>
  </si>
  <si>
    <t>Fornecimento de projeto executivo de instalação de gás em Autocad aprovado na concessionária em habitações/edifícios com área acima de 500m2.(desonerado)</t>
  </si>
  <si>
    <t>SE 24.45.0400 (A)</t>
  </si>
  <si>
    <t>Fornecimento de projeto executivo de instalação de gás em Autocad aprovado na concessionária em habitação/loteamento com até 12000m2 de área.(desonerado)</t>
  </si>
  <si>
    <t>SE 24.45.0450 (A)</t>
  </si>
  <si>
    <t>Fornecimento de projeto executivo de instalação de gás em Autocad aprovado na concessionária em habitação/loteamento, considerando a área acima de 12000m2.(desonerado)</t>
  </si>
  <si>
    <t>SE 24.50 Projeto Executivo de Instalação Mecânica</t>
  </si>
  <si>
    <t>SE 24.50.0050 (A)</t>
  </si>
  <si>
    <t>Fornecimento de projeto executivo de instalação de mecânica em Autocad aprovado pela concessionária, em prédios escolares e administrativos com até 500m2 de área.(desonerado)</t>
  </si>
  <si>
    <t>SE 24.50.0100 (A)</t>
  </si>
  <si>
    <t>Fornecimento de projeto executivo de instalação mecânica em Autocad aprovado pela concessionária em prédios escolares e administrativos, com 500 a 3000m2 de área, sendo os primeiros 500m2 medidos como o item SE 25.50.0050.(desonerado)</t>
  </si>
  <si>
    <t>SE 24.50.0150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</si>
  <si>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25.50.0100.(desonerado)</t>
  </si>
  <si>
    <t>SE 24.50.0200 (A)</t>
  </si>
  <si>
    <t>Fornecimento de projeto executivo de instalação de mecânica em Autocad aprovado pela concessionária, em prédios culturais com até 3000m2 de área.(desonerado)</t>
  </si>
  <si>
    <t>SE 24.50.0250 (A)</t>
  </si>
  <si>
    <t>Fornecimento de projeto executivo de instalação de mecânica em Autocad aprovado pela concessionária, em prédios culturais, considerando a área acima de 3000m2.(desonerado)</t>
  </si>
  <si>
    <t>SE 24.50.0300 (A)</t>
  </si>
  <si>
    <t>Fornecimento de projeto executivo de instalação de mecânica em Autocad aprovado na concessionária em prédios hospitalares.(desonerado)</t>
  </si>
  <si>
    <t xml:space="preserve">    42,31</t>
  </si>
  <si>
    <t>SE 24.50.0350 (A)</t>
  </si>
  <si>
    <t>Fornecimento de projeto executivo de instalação de mecânica em Autocad aprovado na concessionária em habitações/edifícios com até 500m2 de área.(desonerado)</t>
  </si>
  <si>
    <t>SE 24.50.0400 (A)</t>
  </si>
  <si>
    <t>Fornecimento de projeto executivo de instalação de mecânica em Autocad aprovado na concessionária em habitações/edifícios, com 500 a 3000m2 de área sendo os primeiros 500m2 medidos como o item SE 25.50.0350.(desonerado)</t>
  </si>
  <si>
    <t xml:space="preserve">     9,76</t>
  </si>
  <si>
    <t>SE 24.50.0450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</si>
  <si>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25.50.0400.(desonerado)</t>
  </si>
  <si>
    <t>SE 24.55 Projeto Executivo de Instalação de Telefone</t>
  </si>
  <si>
    <t>SE 24.55.0050 (A)</t>
  </si>
  <si>
    <t>Fornecimento de projeto executivo de instalação de telefone em Autocad aprovado na concessionária em prédios escolares e administrativos com até 500m2 de área.(desonerado)</t>
  </si>
  <si>
    <t>SE 24.55.0100 (A)</t>
  </si>
  <si>
    <t>Fornecimento de projeto executivo de instalação de telefone em Autocad aprovado na concessionária em prédios escolares e administrativos com área acima de 500m2.(desonerado)</t>
  </si>
  <si>
    <t>SE 24.55.0150 (A)</t>
  </si>
  <si>
    <t>Fornecimento de projeto executivo de instalação de telefone em Autocad aprovado pela concessionária, em prédios culturais, com até 500m2 de área.(desonerado)</t>
  </si>
  <si>
    <t>SE 24.55.0200 (A)</t>
  </si>
  <si>
    <t>Fornecimento de projeto executivo de instalação de telefone em Autocad aprovado na concessionária em prédios culturais, com área acima de 500m2, sendo os primeiros 500m2 medidos como o item SE 25.55.0150.(desonerado)</t>
  </si>
  <si>
    <t>SE 24.55.0250 (A)</t>
  </si>
  <si>
    <t>Fornecimento de projeto executivo de instalação de telefone em Autocad aprovado na concessionária em prédios hospitalares.(desonerado)</t>
  </si>
  <si>
    <t>SE 24.55.0300 (A)</t>
  </si>
  <si>
    <t>Fornecimento de projeto executivo de instalação de telefone em Autocad aprovado na concessionária em habitações/edifícios com até 500m2 de área.(desonerado)</t>
  </si>
  <si>
    <t>SE 24.55.0350 (A)</t>
  </si>
  <si>
    <t>Fornecimento de projeto executivo de instalação de telefone em Autocad aprovado na concessionária em habitações/edifícios, com 500 a 3000m2 de área sendo os primeiros 500m2 medidos como o item SE 25.55.0300.(desonerado)</t>
  </si>
  <si>
    <t>SE 24.55.0400 (A)</t>
  </si>
  <si>
    <t>Fornecimento de projeto executivo de instalação de telefone em Autocad aprovado na concessionária em habitação/loteamento com até 12000m2 de área.(desonerado)</t>
  </si>
  <si>
    <t>SE 24.55.0450 (A)</t>
  </si>
  <si>
    <t>Fornecimento de projeto executivo de instalação de telefone em Autocad aprovado na concessionária em habitação/loteamento, considerando a área acima de 12000m2.(desonerado)</t>
  </si>
  <si>
    <t>SE 24.60 Projeto Executivo de Instalação de Esgoto Sanitário e de Águas Pluviais</t>
  </si>
  <si>
    <t>SE 24.60.0050 (A)</t>
  </si>
  <si>
    <t>Fornecimento de projeto executivo de instalação de esgoto sanitário e águas pluviais em Autocad aprovado pela concessionária, em prédios escolares e administrativos com até 500m2 de área.(desonerado)</t>
  </si>
  <si>
    <t>SE 24.60.0100 (A)</t>
  </si>
  <si>
    <t>Fornecimento de projeto executivo de instalação de esgoto sanitário e águas pluviais em Autocad aprovado pela concessionária, em prédios escolares e administrativos com 500 a 3000m2 de área sendo os primeiros 500m2 medidos como o item SE 25.60.0050.(desonerado)</t>
  </si>
  <si>
    <t>SE 24.60.0150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</si>
  <si>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25.60.0100.(desonerado)</t>
  </si>
  <si>
    <t>SE 24.60.0200 (A)</t>
  </si>
  <si>
    <t>Fornecimento de projeto executivo de instalação de esgoto sanitário e águas pluviais em Autocad aprovado pela concessionária, em prédios culturais.(desonerado)</t>
  </si>
  <si>
    <t>SE 24.60.0250 (A)</t>
  </si>
  <si>
    <t>Fornecimento de projeto executivo de instalação de esgoto sanitário e águas pluviais em Autocad aprovado pela concessionária, em prédios hospitalares com até 4000m2 de área.(desonerado)</t>
  </si>
  <si>
    <t>SE 24.60.0300 (A)</t>
  </si>
  <si>
    <t>Fornecimento de projeto executivo de instalação de esgoto sanitário e águas pluviais em Autocad aprovado pela concessionária em prédios hospitalares, considerando área acima de 4000m2.(desonerado)</t>
  </si>
  <si>
    <t>SE 24.60.0350 (A)</t>
  </si>
  <si>
    <t>Projeto executivo de instalação de esgoto sanitário e águas pluviais em Autocad aprovado na concessionária em urbanização com até 15000m2 de área.(desonerado)</t>
  </si>
  <si>
    <t>SE 24.60.0400 (A)</t>
  </si>
  <si>
    <t>Projeto executivo de instalação de esgoto sanitário e águas pluviais em Autocad aprovado na concessionária em urbanização, considerando a área acima de 15000m2.(desonerado)</t>
  </si>
  <si>
    <t xml:space="preserve">     1,10</t>
  </si>
  <si>
    <t>SE 24.60.0450 (A)</t>
  </si>
  <si>
    <t>Fornecimento de projeto executivo de instalação de esgoto sanitário e águas pluviais em Autocad aprovado na concessionária em habitação/loteamento com até 12000m2 de área.(desonerado)</t>
  </si>
  <si>
    <t xml:space="preserve">     9,81</t>
  </si>
  <si>
    <t>SE 24.60.0500 (A)</t>
  </si>
  <si>
    <t>Fornecimento de projeto executivo de instalação de esgoto sanitário e águas pluviais em Autocad aprovado na concessionária em habitação/loteamento com 12000 a 36000m2 de área, sendo os primeiros 12000m2 medidos como o item SE 25.60.0450.(desonerado)</t>
  </si>
  <si>
    <t xml:space="preserve">     6,95</t>
  </si>
  <si>
    <t>SE 24.60.0550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</si>
  <si>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25.60.0500.(desonerado)</t>
  </si>
  <si>
    <t>SE 24.65 Projeto Executivo de Instalação de Água</t>
  </si>
  <si>
    <t>SE 24.65.0050 (A)</t>
  </si>
  <si>
    <t>Fornecimento de projeto executivo de instalação de água em Autocad aprovado na concessionária em prédios escolares e administrativos, com até 500m2 de área.(desonerado)</t>
  </si>
  <si>
    <t>SE 24.65.0100 (A)</t>
  </si>
  <si>
    <t>Fornecimento de projeto executivo de instalação de água em Autocad aprovado na concessionária em prédios escolares e administrativos, com 500 a 3000m2 de área sendo os primeiros 500m2  medidos como o item SE 25.65.0050.(desonerado)</t>
  </si>
  <si>
    <t>SE 24.65.0150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</si>
  <si>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25.65.0100.(desonerado)</t>
  </si>
  <si>
    <t>SE 24.65.0200 (A)</t>
  </si>
  <si>
    <t>Fornecimento de projeto executivo de instalação de água em Autocad aprovado na concessionária, em prédios culturais.(desonerado)</t>
  </si>
  <si>
    <t>SE 24.65.0250 (A)</t>
  </si>
  <si>
    <t>Fornecimento de projeto executivo de instalação de água em Autocad aprovado na concessionária, em prédios hospitalares com até 4000m2 de área.(desonerado)</t>
  </si>
  <si>
    <t>SE 24.65.0300 (A)</t>
  </si>
  <si>
    <t>Fornecimento de projeto executivo de instalação de água em Autocad aprovado na concessionária, em prédios hospitalares, considerando a área acima de 4000m2.(desonerado)</t>
  </si>
  <si>
    <t>SE 24.65.0350 (A)</t>
  </si>
  <si>
    <t>Fornecimento de projeto executivo de instalação de água em Autocad aprovado na concessionária em habitações/edifícios com até 500m2 de área.(desonerado)</t>
  </si>
  <si>
    <t xml:space="preserve">    19,24</t>
  </si>
  <si>
    <t>SE 24.65.0400 (A)</t>
  </si>
  <si>
    <t>Fornecimento de projeto executivo de instalação de água em Autocad aprovado na concessionária em habitações/edifícios, com 500 a 3000m2 de área sendo os primeiros 500m2 medidos como o item SE 25.65.0350.(desonerado)</t>
  </si>
  <si>
    <t>SE 24.65.0450 (A)</t>
  </si>
  <si>
    <t>Fornecimento de projeto executivo de instalação de água em Autocad aprovado na concessionária em habitações/edifícios, considerando a área acima de 3000m2, sendo os primeiros 500m2 medidos como o item SE 25.65.0350 e de 501 a 3000m2 como o item SE 25.65.0400.(desonerado)</t>
  </si>
  <si>
    <t>SE 24.65.0500 (A)</t>
  </si>
  <si>
    <t>Fornecimento de projeto executivo de instalação de água em Autocad aprovado na concessionária em urbanização com até 15000m2 de área.(desonerado)</t>
  </si>
  <si>
    <t xml:space="preserve">     1,67</t>
  </si>
  <si>
    <t>SE 24.65.0550 (A)</t>
  </si>
  <si>
    <t>Fornecimento de projeto executivo de instalação de água em Autocad aprovado na concessionária em urbanização considerando a área acima de 15000m2.(desonerado)</t>
  </si>
  <si>
    <t xml:space="preserve">     1,12</t>
  </si>
  <si>
    <t>SE 24.65.0600 (A)</t>
  </si>
  <si>
    <t>Fornecimento de projeto executivo de instalação de água em Autocad aprovado na concessionária em habitação/loteamento com até 12000m2 de área.(desonerado)</t>
  </si>
  <si>
    <t>SE 24.65.0650 (A)</t>
  </si>
  <si>
    <t>Fornecimento de projeto executivo de instalação de água em Autocad aprovado na concessionária em habitação/loteamento com 12000 a 36000m2 de área, sendo os primeiros 12000m2 medidos como o item SE 25.65.0600.(desonerado)</t>
  </si>
  <si>
    <t>SE 24.65.0700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</si>
  <si>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25.65.0650.(desonerado)</t>
  </si>
  <si>
    <t xml:space="preserve">     5,30</t>
  </si>
  <si>
    <t>SE 24.65.0750 (/)</t>
  </si>
  <si>
    <t>Projeto executivo de instalação hidráulica de montagem interna de chafarizes, apresentado em papel vegetal nos padrões da contratada, de acordo com a ABNT.(desonerado)</t>
  </si>
  <si>
    <t xml:space="preserve">  1591,60</t>
  </si>
  <si>
    <t>SE 24.70 Projeto Executivo de Instalação de Elétrica</t>
  </si>
  <si>
    <t>SE 24.70.0050 (A)</t>
  </si>
  <si>
    <t>Fornecimento de projeto executivo de instalação elétrica em Autocad aprovado pela concessionária, em prédios escolares e administrativos com até 500m2 de área.(desonerado)</t>
  </si>
  <si>
    <t>SE 24.70.0100 (A)</t>
  </si>
  <si>
    <t>Fornecimento de projeto executivo de instalação elétrica em Autocad aprovado pela concessionária, em prédios escolares e administrativos de 500 a 3000m2 de área, sendo os primeiros 500m2 medidos como o item SE 25.70.0050.(desonerado)</t>
  </si>
  <si>
    <t>SE 24.70.0150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</si>
  <si>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25.70.0100.(desonerado)</t>
  </si>
  <si>
    <t>SE 24.70.0200 (A)</t>
  </si>
  <si>
    <t>Fornecimento de projeto executivo de instalação elétrica em Autocad aprovado na concessionária, em prédios culturais com até 3000m2 de área.(desonerado)</t>
  </si>
  <si>
    <t>SE 24.70.0250 (A)</t>
  </si>
  <si>
    <t>Fornecimento de projeto executivo de instalação elétrica em Autocad aprovado pela concessionária, em prédios culturais, considerando a área acima de 3000m2.(desonerado)</t>
  </si>
  <si>
    <t>SE 24.70.0300 (A)</t>
  </si>
  <si>
    <t>Fornecimento de projeto executivo de instalação elétrica em Autocad aprovado na concessionária em prédios hospitalares.(desonerado)</t>
  </si>
  <si>
    <t>SE 24.70.0350 (A)</t>
  </si>
  <si>
    <t>Fornecimento de projeto executivo de instalação elétrica em Autocad aprovado na concessionária em habitações/edifícios com até 500m2 de área.(desonerado)</t>
  </si>
  <si>
    <t>SE 24.70.0400 (A)</t>
  </si>
  <si>
    <t>Fornecimento de projeto executivo de instalação elétrica em Autocad aprovado na concessionária em habitações/edifícios, com 500 a 3000m2 de área sendo os primeiros 500m2 medidos como o item SE 25.70.0350.(desonerado)</t>
  </si>
  <si>
    <t>SE 24.70.0450 (A)</t>
  </si>
  <si>
    <t>Fornecimento de projeto executivo de instalação elétrica em Autocad aprovado na concessionária em habitações/edifícios, considerando a área acima de 3000m2, sendo os primeiros 500m2 medidos como o item SE 25.70.0400 e de 501 a 3000m2 como o item SE 25.70.0350.(desonerado)</t>
  </si>
  <si>
    <t>SE 24.70.0500 (A)</t>
  </si>
  <si>
    <t>Fornecimento de projeto executivo de instalação elétrica em Autocad aprovado na concessionária em urbanização com até 15000m2 de área.(desonerado)</t>
  </si>
  <si>
    <t>SE 24.70.0550 (A)</t>
  </si>
  <si>
    <t>Fornecimento de projeto executivo de instalação elétrica em Autocad aprovado na concessionária em urbanização, considerando a área acima de 15000m2.(desonerado)</t>
  </si>
  <si>
    <t>SE 24.70.0600 (A)</t>
  </si>
  <si>
    <t>Fornecimento de projeto executivo de instalação elétrica em Autocad aprovado na concessionária em habitação/loteamento, com até 12000m2 de área.(desonerado)</t>
  </si>
  <si>
    <t>SE 24.70.0650 (A)</t>
  </si>
  <si>
    <t>Fornecimento de projeto executivo de instalação elétrica em Autocad aprovado na concessionária em habitação/loteamento com 12000 a 36000m2 de área, sendo os primeiros 12000m2 medidos como o item SE 25.70.0600.(desonerado)</t>
  </si>
  <si>
    <t>SE 24.70.0700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</si>
  <si>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25.70.0650.(desonerado)</t>
  </si>
  <si>
    <t>SE 24.70.0750 (/)</t>
  </si>
  <si>
    <t>Projeto executivo de instalação elétrica do quadro dos comandos de motores para chafarizes, apresentado em papel vegetal nos padrões da contratada, de acordo com a ABNT.(desonerado)</t>
  </si>
  <si>
    <t>SE 24.70.0800 (/)</t>
  </si>
  <si>
    <t>Projeto executivo de sistema de ar condicionado, em Autocad, em Prédios com área de até 500m2.(desonerado)</t>
  </si>
  <si>
    <t>SE 24.70.0850 (/)</t>
  </si>
  <si>
    <t>Projeto executivo de sistema de ar condicionado, em Autocad, em prédios com área de 500 a 3000m2.(desonerado)</t>
  </si>
  <si>
    <t xml:space="preserve">    11,04</t>
  </si>
  <si>
    <t>SE 24.70.0900 (/)</t>
  </si>
  <si>
    <t>Projeto executivo de sistema de ar condicionado, em Autocad, em prédios com área acima de 3000m2.(desonerado)</t>
  </si>
  <si>
    <t xml:space="preserve">     6,66</t>
  </si>
  <si>
    <t>SE 24.70.0950 (/)</t>
  </si>
  <si>
    <t>Projeto executivo de rede lógica (computadores) em Autocad, em prédios com área de até 500m2.(desonerado)</t>
  </si>
  <si>
    <t>SE 24.70.1000 (/)</t>
  </si>
  <si>
    <t>Projeto executivo de rede lógica (computadores) em Autocad, em prédios com área de 500m2 a 3000m2.(desonerado)</t>
  </si>
  <si>
    <t>SE 24.70.1050 (/)</t>
  </si>
  <si>
    <t>Projeto executivo de rede lógica (computadores) em Autocad, em prédios com área acima de 3000m2.(desonerado)</t>
  </si>
  <si>
    <t>SE 24.70.1100 (A)</t>
  </si>
  <si>
    <t>Projeto executivo de instalação elétrica, inclusive iluminação, tomadas e iluminação de emergência para subestação até 2750 Kva, apresentado em Autocad for Windows, nos padrões da contratante, aprovado na concessionária.(desonerado)</t>
  </si>
  <si>
    <t xml:space="preserve"> 11565,50</t>
  </si>
  <si>
    <t>SE 24.75 Projeto Executivo de Instalação de Segurança</t>
  </si>
  <si>
    <t>SE 24.75.0050 (A)</t>
  </si>
  <si>
    <t>Fornecimento de projeto executivo de instalação de segurança em Autocad aprovado na concessionária, em prédios culturais.(desonerado)</t>
  </si>
  <si>
    <t>SE 24.80 Projeto Executivo de Instalações Especiais</t>
  </si>
  <si>
    <t>SE 24.80.0050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</si>
  <si>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simultânea.(desonerado)</t>
  </si>
  <si>
    <t xml:space="preserve">   152,26</t>
  </si>
  <si>
    <t>SE 24.85 Elaboração de Estudos e Projetos Especiais</t>
  </si>
  <si>
    <t>SE 24.85.0050 (/)</t>
  </si>
  <si>
    <t>Projeto executivo de arquitetura para construção de galpão (geométrico, cortes, detalhamento e perspectiva) apresentado em papel vegetal nos padrões da contratante, de acordo com a ABNT, considerando a área de 500m2.(desonerado)</t>
  </si>
  <si>
    <t xml:space="preserve">    53,12</t>
  </si>
  <si>
    <t>SE 24.85.0100 (A)</t>
  </si>
  <si>
    <t>Projeto executivo de arquitetura para área destinada a abrigar subestação, até 2750Kva, inclusive detalhamento da serralheria e dos cubículos, apresentado em Autocad for Windows, nos padrões da contratante.(desonerado)</t>
  </si>
  <si>
    <t xml:space="preserve"> 11827,40</t>
  </si>
  <si>
    <t>SE 24.85.0150 (A)</t>
  </si>
  <si>
    <t>Desenho em perspectiva no tamanho de (70x50)cm, colorido, para projeto de tratamento paisagístico em áreas públicas.(desonerado)</t>
  </si>
  <si>
    <t xml:space="preserve">  3648,39</t>
  </si>
  <si>
    <t>SE 24.85.0200 (/)</t>
  </si>
  <si>
    <t>Projeto executivo de arquitetura para implantação de viveiros de mudas de árvores e hortas (geométrico, cortes, detalhamento e perspectivas) apresentado em papel vegetal nos padrões da contratante, de acordo com a ABNT, considerando a área de até 20.000m2.(desonerado)</t>
  </si>
  <si>
    <t xml:space="preserve">     3,35</t>
  </si>
  <si>
    <t>SE 24.85.0250 (/)</t>
  </si>
  <si>
    <t>Projeto executivo de instalação elétrica, apresentado em papel vegetal nos padrões da contratante, de acordo com a ABNT, para chafarizes, inclusive legalização junto à concessionária.(desonerado)</t>
  </si>
  <si>
    <t xml:space="preserve">   795,80</t>
  </si>
  <si>
    <t>SE 24.85.0300 (/)</t>
  </si>
  <si>
    <t>Projeto executivo de instalação hidro-sanitária, apresentado em papel vegetal nos padrões da contratada, de acordo com a ABNT, para chafarizes, inclusive legalização junto à concessionária.(desonerado)</t>
  </si>
  <si>
    <t>SE 24.85.0350 (/)</t>
  </si>
  <si>
    <t>Projeto executivo de sistema de drenagem e irrigação para implantação de viveiros de mudas de árvores e hortas, apresentado em papel vegetal nos padrões da contratante, de acordo com a ABNT, considerando a área de até 20.000m2.(desonerado)</t>
  </si>
  <si>
    <t xml:space="preserve">     1,97</t>
  </si>
  <si>
    <t>SE 24.90 Projeto de Obra-de-Arte</t>
  </si>
  <si>
    <t>SE 24.90.0200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</si>
  <si>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500m2.(desonerado)</t>
  </si>
  <si>
    <t>SE 24.90.0300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</si>
  <si>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5000m2.(desonerado)</t>
  </si>
  <si>
    <t xml:space="preserve">   146,58</t>
  </si>
  <si>
    <t>SE 24.90.0350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</si>
  <si>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7000m2.(desonerado)</t>
  </si>
  <si>
    <t xml:space="preserve">   140,26</t>
  </si>
  <si>
    <t>SE 24.90.0400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</si>
  <si>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7000m2.(desonerado)</t>
  </si>
  <si>
    <t xml:space="preserve">   130,31</t>
  </si>
  <si>
    <t>SE 24.95 Projeto de Programação Visual</t>
  </si>
  <si>
    <t>SE 24.95.0050 (A)</t>
  </si>
  <si>
    <t>Projeto executivo de programação visual para prédios escolares e/ou administrativos de 501 até 3000m2 apresentado em Autocad for Windows nos padrões da contratante.(desonerado)</t>
  </si>
  <si>
    <t>SE 29 Ensaios</t>
  </si>
  <si>
    <t>SE 29.05 Ensaios de Pavimentação</t>
  </si>
  <si>
    <t>SE 29.05.0050 (/)</t>
  </si>
  <si>
    <t>Extração com auxílio de sonda rotativa de corpos de prova com 15cm de diâmetro em pavimentos com placas de concreto, revestimentos betuminosos, com mais de 10cm de espessura.(desonerado)</t>
  </si>
  <si>
    <t xml:space="preserve">   824,84</t>
  </si>
  <si>
    <t>SE 29.05.0100 (/)</t>
  </si>
  <si>
    <t>Determinação da deformação do pavimento com auxílio da Viga Benkelmann, ponto.(desonerado)</t>
  </si>
  <si>
    <t xml:space="preserve">   177,04</t>
  </si>
  <si>
    <t>SE 34 Serviços de Elaboração de Vistorias e Laudos Técnicos</t>
  </si>
  <si>
    <t>SE 34.05 Serviços de Elaboração de Vistorias e Laudos Técnicos</t>
  </si>
  <si>
    <t>SE 34.05.0250 (A)</t>
  </si>
  <si>
    <t>Serviços de inventário, metodologia de cadastro e avaliação da arborização pública da Cidade do Rio de Janeiro.(desonerado)</t>
  </si>
  <si>
    <t>SE 34.05.0300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</si>
  <si>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pertinente.(desonerado)</t>
  </si>
  <si>
    <t>SE 34.05.0350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</si>
  <si>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pertinentes.(desonerado)</t>
  </si>
  <si>
    <t>SE 34.05.0400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</si>
  <si>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pertinentes.(desonerado)</t>
  </si>
  <si>
    <t xml:space="preserve">    13,22</t>
  </si>
  <si>
    <t>SE 34.05.0450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</si>
  <si>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superiores.(desonerado)</t>
  </si>
  <si>
    <t xml:space="preserve">    23,45</t>
  </si>
  <si>
    <t>SE 34.05.0700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</si>
  <si>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superiores.(desonerado)</t>
  </si>
  <si>
    <t>SE 34.05.0800 (B)</t>
  </si>
  <si>
    <t>Serviços de elaboração de vistorias, laudos técnicos, quantitativos e relatório fotográfico, relativo a pichações e atos de vandalismo de monumentos históricos.(desonerado)</t>
  </si>
  <si>
    <t xml:space="preserve">   141,95</t>
  </si>
  <si>
    <t>SE 39 Análise Laboratorial</t>
  </si>
  <si>
    <t>SE 39.05 Análise Laboratorial</t>
  </si>
  <si>
    <t>SE 39.05.0025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</si>
  <si>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dados.(desonerado)</t>
  </si>
  <si>
    <t>SE 39.05.0050 (/)</t>
  </si>
  <si>
    <t>Análise laboratorial de solo de árvores.(desonerado)</t>
  </si>
  <si>
    <t>SE 39.05.0100 (/)</t>
  </si>
  <si>
    <t>Análise laboratorial fitopatológica de árvores.(desonerado)</t>
  </si>
  <si>
    <t>SE 98 Diversos</t>
  </si>
  <si>
    <t>SE 98.99 Diversos</t>
  </si>
  <si>
    <t>SE 98.99.0050 (A)</t>
  </si>
  <si>
    <t>Elaboração de manual de operação e manutenção para subestação abaixadora de tensão.(desonerado)</t>
  </si>
  <si>
    <t xml:space="preserve">  4280,62</t>
  </si>
  <si>
    <t>SE 98.99.0100 (A)</t>
  </si>
  <si>
    <t>Serviços de comissionamento, testes e treinamento pessoal para utilização de subestação abaixadora de tensão.(desonerado)</t>
  </si>
  <si>
    <t xml:space="preserve">  9926,66</t>
  </si>
  <si>
    <t>ST 49 Projetos</t>
  </si>
  <si>
    <t>ST 49.05 Projetos de Sinalização</t>
  </si>
  <si>
    <t>ST 49.05.0050 (A)</t>
  </si>
  <si>
    <t>Projeto de interseção semaforizada de acordo com as especifições da CET-RIO.(desonerado)</t>
  </si>
  <si>
    <t xml:space="preserve">  2637,47</t>
  </si>
  <si>
    <t>ST 49.05.0100 (A)</t>
  </si>
  <si>
    <t>Projeto de sinalização gráfica horizontal, inclusive transporte em caminhoneta para 09 passageiros para o local, conforme especificações da CET-RIO.(desonerado)</t>
  </si>
  <si>
    <t xml:space="preserve">  1012,05</t>
  </si>
  <si>
    <t>ST 54 Pesquisas</t>
  </si>
  <si>
    <t>ST 54.05 Pesquisas e Levantamentos de Tráfego</t>
  </si>
  <si>
    <t>ST 54.05.0050 (A)</t>
  </si>
  <si>
    <t>Contagem manual classificada de fluxo de veículos ou pedestres, de acordo com as especificações da CET-RIO.(desonerado)</t>
  </si>
  <si>
    <t xml:space="preserve">    52,47</t>
  </si>
  <si>
    <t>ST 54.05.0100 (A)</t>
  </si>
  <si>
    <t>Levantamento de perfil de tráfego de seções de vias urbanas, com até 4 faixas, através de contagens volumétricas, não classificadas durante 24 horas, em intervalos de 15min, realizadas por equipamento, com apresentação dos dados em meio magnético.(desonerado)</t>
  </si>
  <si>
    <t xml:space="preserve">  1085,09</t>
  </si>
  <si>
    <t>ST 54.05.0200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</si>
  <si>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dados.(desonerado)</t>
  </si>
  <si>
    <t xml:space="preserve">    57,72</t>
  </si>
  <si>
    <t>ST 54.05.0250 (/)</t>
  </si>
  <si>
    <t>Pesquisa de origem-destino de acordo com as especificações da CET-RIO.(desonerado)</t>
  </si>
  <si>
    <t>ST 54.05.0300 (/)</t>
  </si>
  <si>
    <t>Pesquisa de polos geradores de tráfego de acordo com as especificações da CET-RIO.(desonerado)</t>
  </si>
  <si>
    <t xml:space="preserve">     0,68</t>
  </si>
  <si>
    <t>ST 59 Dispositivos de controle de tráfego</t>
  </si>
  <si>
    <t>ST 59.05 Fornecimento de Blocos Semafóricos</t>
  </si>
  <si>
    <t>ST 59.05.0050 (/)</t>
  </si>
  <si>
    <t>Bloco semafórico principal, em alumínio, com 03 (três) módulos focais para lentes de 300mm de diâmetro, completo com lentes, refletores, instalação elétrica, lâmpadas, cobre-focos, anteparo e suportes de fixação, conforme especificação da CET-RIO.  Fornecimento.(desonerado)</t>
  </si>
  <si>
    <t>ST 59.05.0100 (/)</t>
  </si>
  <si>
    <t>Bloco semafórico repetidor, em alumínio, com 03 (três) módulos focais para lentes de 200mm de diâmetro, completo com lentes, refletores, instalação elétrica, lâmpadas, cobre-focos, anteparo e suportes de fixação, conforme especificação da CET-RIO.  Fornecimento.(desonerado)</t>
  </si>
  <si>
    <t>ST 59.05.0150 (/)</t>
  </si>
  <si>
    <t>Bloco semafórico para pedestre ou ciclovia, em alumínio, com 02 (dois) módulos focais para lentes de 200mm de lado, completo com lentes, refletores, instalação elétrica, lâmpadas, cobre-focos e suportes de fixação, conforme especificação da CET-RIO.  Fornecimento.(desonerado)</t>
  </si>
  <si>
    <t>ST 59.05.0500 (/)</t>
  </si>
  <si>
    <t>Bloco semafórico principal com 3 (três) módulos focais de 300mm de diâmetro à led, cobre-focos, anteparo, borrachas de vedação e suportes de fixação, conforme especificação da CET-RIO.  Fornecimento.(desonerado)</t>
  </si>
  <si>
    <t>ST 59.05.0550 (/)</t>
  </si>
  <si>
    <t>Bloco semafórico repetidor com 3 (três) módulos focais de 200mm de diâmetro à led, cobre-focos, anteparo, borrachas de vedação e suportes de fixação, conforme especificação da CET-RIO.  Fornecimento.(desonerado)</t>
  </si>
  <si>
    <t>ST 59.05.1000 (/)</t>
  </si>
  <si>
    <t>Bloco semafórico para pedestre com 2 (dois) módulos focais de 200mm à led, compreendendo foco verde "Siga" (boneco) e foco vermelho "Pare" (mão espalmada) com borrachas de vedação e suportes de fixação, conforme especificação da CET-RIO.  Fornecimento.(desonerado)</t>
  </si>
  <si>
    <t>ST 59.10 Fornecimento de Controladores de Tráfego</t>
  </si>
  <si>
    <t>ST 59.10.0050 (/)</t>
  </si>
  <si>
    <t>Botoeira para travessia de pedestres conforme especificação da CET-RIO.  Fornecimento.(desonerado)</t>
  </si>
  <si>
    <t>ST 59.10.0450 (/)</t>
  </si>
  <si>
    <t>Controlador eletrônico de tráfego local, compatível com sistema CET-RIO/CTA, módulos II, V, VI, VII, com 4 fases, modelo DP40-8, da Dataprom ou similar.  Fornecimento.(desonerado)</t>
  </si>
  <si>
    <t>ST 59.10.0500 (/)</t>
  </si>
  <si>
    <t>Controlador eletrônico de tráfego local, compatível com sistema CET-RIO/CTA, módulos II, V, VI, VII, com 6 fases, modelo DP40-8, da Dataprom ou similar.  Fornecimento.(desonerado)</t>
  </si>
  <si>
    <t>ST 59.10.0550 (/)</t>
  </si>
  <si>
    <t>Controlador eletrônico de tráfego local, compatível com sistema CET-RIO/CTA, módulos II, V, VI, VII, com 8 fases, modelo DP40-8, da Dataprom ou similar.  Fornecimento.(desonerado)</t>
  </si>
  <si>
    <t>ST 59.10.0600 (/)</t>
  </si>
  <si>
    <t>Controlador eletrônico de tráfego local, compatível com sistema CET-RIO/CTA, módulos II, V, VI, VII, com 10 fases, modelo DP40-16, da Dataprom ou similar.  Fornecimento.(desonerado)</t>
  </si>
  <si>
    <t>ST 59.10.0650 (/)</t>
  </si>
  <si>
    <t>Controlador eletrônico de tráfego local, compatível com sistema CET-RIO/CTA, módulos II, V, VI, VII, com 12 fases, modelo DP40-16, da Dataprom ou similar.  Fornecimento.(desonerado)</t>
  </si>
  <si>
    <t>ST 59.10.0700 (/)</t>
  </si>
  <si>
    <t>Controlador eletrônico de tráfego local, compatível com sistema CET-RIO/CTA, módulos II, V, VI, VII, com 14 fases, modelo DP40-16, da Dataprom ou similar.  Fornecimento.(desonerado)</t>
  </si>
  <si>
    <t>ST 59.10.0750 (/)</t>
  </si>
  <si>
    <t>Controlador eletrônico de tráfego local, compatível com sistema CET-RIO/CTA, módulos II, V, VI, VII, com 16 fases, modelo DP40-16, da Dataprom ou similar.  Fornecimento.(desonerado)</t>
  </si>
  <si>
    <t>ST 59.10.0800 (/)</t>
  </si>
  <si>
    <t>Controlador de área, compatível com sistema CET-RIO/CTA, módulos II, V, VI, VII, com todas as placas de comunicação, Dataprom ou similar.  Fornecimento.(desonerado)</t>
  </si>
  <si>
    <t>ST 59.10.0900 (/)</t>
  </si>
  <si>
    <t>Controlador eletrônico de tráfego local, com 4 fases, compatível com sistema CET-RIO/CTA, módulos I, III, IV, modelo RMX-Y, da Telvent ou similar.  Fornecimento.(desonerado)</t>
  </si>
  <si>
    <t>ST 59.10.1000 (/)</t>
  </si>
  <si>
    <t>Controlador eletrônico de tráfego local, com 8 fases, compatível com sistema CET-RIO/CTA, módulos I, III, IV, modelo RMX-Y, da Telvent ou similar.  Fornecimento.(desonerado)</t>
  </si>
  <si>
    <t>ST 59.10.1100 (/)</t>
  </si>
  <si>
    <t>Controlador eletrônico de tráfego local, com 12 fases, compatível com sistema CET-RIO/CTA, módulos I, III, IV, modelo RMX-Y, da Telvent ou similar.  Fornecimento.(desonerado)</t>
  </si>
  <si>
    <t>ST 59.10.1200 (/)</t>
  </si>
  <si>
    <t>Controlador eletrônico de tráfego local, com 16 fases, compatível com sistema CET-RIO/CTA, módulos I, III, IV, modelo RMX-Y, da Telvent ou similar.  Fornecimento.(desonerado)</t>
  </si>
  <si>
    <t>ST 59.10.2000 (/)</t>
  </si>
  <si>
    <t>Controlador eletrônico de tráfego local, sem fio (wireless), incluindo placa de comunicação wireless GSM/GPRS, com GPS, compatível com o Sistema CET-RIO/CTA sem fio (wireless) - módulos VII, IX e XII, com 4 fases, modelo DP-40-8 da Dataprom ou similar.  Fornecimento.(desonerado)</t>
  </si>
  <si>
    <t>ST 59.10.2050 (/)</t>
  </si>
  <si>
    <t>Controlador eletrônico de tráfego local, sem fio (wireless), incluindo placa de comunicação wireless GSM/GPRS, com GPS, compatível com o Sistema CET-RIO/CTA sem fio (wireless) - módulos VIII, X e XI, com 4 fases, modelo RBY da Telvent ou similar.  Fornecimento.(desonerado)</t>
  </si>
  <si>
    <t>ST 59.10.2100 (/)</t>
  </si>
  <si>
    <t>Controlador eletrônico de tráfego local, sem fio (wireless), incluindo placa de comunicação wireless GSM/GPRS, com GPS, compatível com o Sistema CET-RIO/CTA sem fio (wireless) - módulos VII, IX e XII, com 6 fases, modelo DP-40-8 da Dataprom ou similar.  Fornecimento.(desonerado)</t>
  </si>
  <si>
    <t>ST 59.10.2150 (/)</t>
  </si>
  <si>
    <t>Controlador eletrônico de tráfego local, sem fio (wireless), incluindo placa de comunicação wireless GSM/GPRS, com GPS, compatível com o Sistema CET-RIO/CTA sem fio (wireless) - módulos VIII, X e XI, com 6 fases, modelo RBY da Telvent ou similar.  Fornecimento.(desonerado)</t>
  </si>
  <si>
    <t>ST 59.10.2200 (/)</t>
  </si>
  <si>
    <t>Controlador eletrônico de tráfego local, sem fio (wireless), incluindo placa de comunicação wireless GSM/GPRS, com GPS, compatível com o Sistema CET-RIO/CTA sem fio (wireless) - módulos VII, IX e XII, com 8 fases, modelo DP-40-8 da Dataprom ou similar.  Fornecimento.(desonerado)</t>
  </si>
  <si>
    <t>ST 59.10.2250 (/)</t>
  </si>
  <si>
    <t>Controlador eletrônico de tráfego local, sem fio (wireless), incluindo placa de comunicação wireless GSM/GPRS, com GPS, compatível com o Sistema CET-RIO/CTA sem fio (wireless) - módulos VIII, X e XI, com 8 fases, modelo RBY da Telvent ou similar.  Fornecimento.(desonerado)</t>
  </si>
  <si>
    <t>ST 59.10.2300 (/)</t>
  </si>
  <si>
    <t>Controlador eletrônico de tráfego local, sem fio (wireless), incluindo placa de comunicação wireless GSM/GPRS, com GPS, compatível com o Sistema CET-RIO/CTA sem fio (wireless) - módulos VII, IX e XII, com 10 fases, modelo DP-40-16 da Dataprom ou similar.  Fornecimento.(desonerado)</t>
  </si>
  <si>
    <t>ST 59.10.2350 (/)</t>
  </si>
  <si>
    <t>Controlador eletrônico de tráfego local, sem fio (wireless), incluindo placa de comunicação wireless GSM/GPRS, com GPS, compatível com o Sistema CET-RIO/CTA sem fio (wireless) - módulos VIII, X e XI, com 10 fases, modelo RBY da Telvent ou similar.  Fornecimento.(desonerado)</t>
  </si>
  <si>
    <t>ST 59.10.2400 (/)</t>
  </si>
  <si>
    <t>Controlador eletrônico de tráfego local, sem fio (wireless), incluindo placa de comunicação wireless GSM/GPRS, com GPS, compatível com o Sistema CET-RIO/CTA sem fio (wireless) - módulos VII, IX e XII, com 12 fases, modelo DP-40-16 da Dataprom ou similar.  Fornecimento.(desonerado)</t>
  </si>
  <si>
    <t>ST 59.10.2450 (/)</t>
  </si>
  <si>
    <t>Controlador eletrônico de tráfego local, sem fio (wireless), incluindo placa de comunicação wireless GSM/GPRS, com GPS, compatível com o Sistema CET-RIO/CTA sem fio (wireless) - módulos VIII, X e XI, com 12 fases, modelo RBY da Telvent ou similar.  Fornecimento.(desonerado)</t>
  </si>
  <si>
    <t>ST 59.10.2500 (/)</t>
  </si>
  <si>
    <t>Controlador eletrônico de tráfego local, sem fio (wireless), incluindo placa de comunicação wireless GSM/GPRS, com GPS, compatível com o Sistema CET-RIO/CTA sem fio (wireless) - módulos VII, IX e XII, com 14 fases, modelo DP-40-16 da Dataprom ou similar.  Fornecimento.(desonerado)</t>
  </si>
  <si>
    <t>ST 59.10.2550 (/)</t>
  </si>
  <si>
    <t>Controlador eletrônico de tráfego local, sem fio (wireless), incluindo placa de comunicação wireless GSM/GPRS, com GPS, compatível com o Sistema CET-RIO/CTA sem fio (wireless) - módulos VIII, X e XI, com 14 fases, modelo RBY da Telvent ou similar.  Fornecimento.(desonerado)</t>
  </si>
  <si>
    <t>ST 59.10.2600 (/)</t>
  </si>
  <si>
    <t>Controlador eletrônico de tráfego local, sem fio (wireless), incluindo placa de comunicação wireless GSM/GPRS, com GPS, compatível com o Sistema CET-RIO/CTA sem fio (wireless) - módulos VII, IX e XII, com 16 fases, modelo DP-40-16 da Dataprom ou similar.  Fornecimento.(desonerado)</t>
  </si>
  <si>
    <t>ST 59.10.2650 (/)</t>
  </si>
  <si>
    <t>Controlador eletrônico de tráfego local, sem fio (wireless), incluindo placa de comunicação wireless GSM/GPRS, com GPS, compatível com o Sistema CET-RIO/CTA sem fio (wireless) - módulos VIII, X e XI, com 16 fases, modelo RBY da Telvent ou similar.  Fornecimento.(desonerado)</t>
  </si>
  <si>
    <t>ST 59.15 Componentes para Controladores de Tráfego</t>
  </si>
  <si>
    <t>ST 59.15.0050 (/)</t>
  </si>
  <si>
    <t>Módulo de detetores para controlador de tráfego local, compatível com sistema CET-RIO/CTA, módulos II, V, VI, VII, da Dataprom ou similar.  Fornecimento.(desonerado)</t>
  </si>
  <si>
    <t>ST 59.15.0100 (/)</t>
  </si>
  <si>
    <t>Módulo de potência para controlador de tráfego local, compatível com sistema CET-RIO/CTA, módulos II, V, VI, VII, da Dataprom ou similar.  Fornecimento.(desonerado)</t>
  </si>
  <si>
    <t>ST 59.15.0150 (/)</t>
  </si>
  <si>
    <t>Modem para controlador local DP-40 Dataprom, conforme especificação CET-RIO. Fornecimento.(desonerado)</t>
  </si>
  <si>
    <t>ST 59.15.0200 (/)</t>
  </si>
  <si>
    <t>Módulo de detetores para controlador de tráfego local, com capacidade para 2 laços indutivos, BST ou similar.  Fornecimento.(desonerado)</t>
  </si>
  <si>
    <t>ST 59.15.0250 (/)</t>
  </si>
  <si>
    <t>Placa de grupo para controlador de tráfego local RMX-Y, com capacidade para 2 fases, modelo GTX-201-V7, Sainco Trafico ou similar.  Fornecimento.(desonerado)</t>
  </si>
  <si>
    <t>ST 59.15.0500 (/)</t>
  </si>
  <si>
    <t>Placa de comunicação sem fio (wireless) GSM/GPRS, com GPS, para controlador eletrônico de tráfego local, compatível com o Sistema CET-RIO/CTA sem fio (wireless) - módulos VII, IX e XII, modelo EEC1C2-C da Dataprom ou similar.  Fornecimento.(desonerado)</t>
  </si>
  <si>
    <t>ST 59.15.0550 (/)</t>
  </si>
  <si>
    <t>Placa de comunicação sem fio (wireless) GSM/GPRS, com GPS, para controlador eletrônico de tráfego local, compatível com o Sistema CET-RIO/CTA sem fio (wireless) - módulos VIII, X e XI, modelo TCE-486 da Telvent ou similar.  Fornecimento.(desonerado)</t>
  </si>
  <si>
    <t>ST 59.15.0600 (/)</t>
  </si>
  <si>
    <t>Placa de potência para controlador eletrônico de tráfego local, compatível com o Sistema CET-RIO/CTA sem fio (wireless) - módulos VII, IX e XII, modelo POTNCS1 da Dataprom ou similar.  Fornecimento.(desonerado)</t>
  </si>
  <si>
    <t>ST 59.15.0650 (/)</t>
  </si>
  <si>
    <t>Placa de potência para controlador eletrônico de tráfego local sem fio (wireless), compatível com o Sistema CET-RIO/CTA sem fio (wireless) - módulos VIII, X e XI, com até 12 fases (controlador RBY), modelo TGRY da Telvent ou similar.  Fornecimento.(desonerado)</t>
  </si>
  <si>
    <t>ST 59.15.0700 (/)</t>
  </si>
  <si>
    <t>Placa de potência para controlador eletrônico de tráfego local sem fio (wireless), compatível com o Sistema CET-RIO/CTA sem fio (wireless) - módulos VIII, X e XI, com mais de 12 fases (controlador RMY), modelo GTX-201 da Telvent ou similar.  Fornecimento.(desonerado)</t>
  </si>
  <si>
    <t>ST 59.20 Serviços de Instalação de Blocos Semafóricos</t>
  </si>
  <si>
    <t>ST 59.20.0050 (/)</t>
  </si>
  <si>
    <t>Instalação e teste de funcionamento de blocos semafóricos.(desonerado)</t>
  </si>
  <si>
    <t xml:space="preserve">   217,09</t>
  </si>
  <si>
    <t>ST 59.20.0100 (/)</t>
  </si>
  <si>
    <t>Instalação e teste de funcionamento de botoeira.(desonerado)</t>
  </si>
  <si>
    <t>ST 59.20.0150 (/)</t>
  </si>
  <si>
    <t>Retirada de cordoalha e de cabos elétricos de interseção.(desonerado)</t>
  </si>
  <si>
    <t xml:space="preserve">   233,60</t>
  </si>
  <si>
    <t>ST 59.20.0200 (/)</t>
  </si>
  <si>
    <t>Retirada de bloco semafórico.(desonerado)</t>
  </si>
  <si>
    <t xml:space="preserve">   116,80</t>
  </si>
  <si>
    <t>ST 59.20.0250 (/)</t>
  </si>
  <si>
    <t>Cabo para alimentação de semáforo, seção de 4x1,5mm2, conforme especificação da CET-RIO.  Fornecimento e instalação.(desonerado)</t>
  </si>
  <si>
    <t>ST 59.20.0300 (/)</t>
  </si>
  <si>
    <t>Cabo para alimentação de semáforo, seção de 7x1,5mm2, conforme especificação da CET-RIO.  Fornecimento e instalação.(desonerado)</t>
  </si>
  <si>
    <t>ST 59.20.0350 (/)</t>
  </si>
  <si>
    <t>Cabo de cobre estanhado, múltiplo para comando, 1Kv, XLPE/90°C, seção de 9x1,5mm2, conforme especificação da CET-RIO.  Fornecimento e instalação.(desonerado)</t>
  </si>
  <si>
    <t>ST 59.20.0400 (/)</t>
  </si>
  <si>
    <t>Cabo de cobre estanhado, múltiplo para comando, 1Kv, XLPE/90°C, seção de 7x2,5mm2, conforme especificação da CET-RIO.  Fornecimento e instalação.(desonerado)</t>
  </si>
  <si>
    <t xml:space="preserve">     7,38</t>
  </si>
  <si>
    <t>ST 59.20.0450 (/)</t>
  </si>
  <si>
    <t>Cabo de cobre estanhado, múltiplo para comando, 1Kv, XLPE/90°C, seção de 4x6mm2, conforme especificação da CET-RIO.  Fornecimento e instalação.(desonerado)</t>
  </si>
  <si>
    <t xml:space="preserve">     8,68</t>
  </si>
  <si>
    <t>ST 59.20.0500 (/)</t>
  </si>
  <si>
    <t>Cabo de cobre estanhado, múltiplo para comando, 1Kv, XLPE/90°C, seção de 4x10mm2, conforme especificação da CET-RIO.  Fornecimento e instalação.(desonerado)</t>
  </si>
  <si>
    <t xml:space="preserve">    31,76</t>
  </si>
  <si>
    <t>ST 59.20.0550 (/)</t>
  </si>
  <si>
    <t>Cabo elétrico singelo de 10mm2, conforme especificação da CET-RIO.  Fornecimento e instalação.(desonerado)</t>
  </si>
  <si>
    <t xml:space="preserve">    12,47</t>
  </si>
  <si>
    <t>ST 59.25 Serviços de Instalação de Controladores Semafóricos</t>
  </si>
  <si>
    <t>ST 59.25.0050 (/)</t>
  </si>
  <si>
    <t>Instalação, programação e teste de funcionamento de controlador de tráfego.(desonerado)</t>
  </si>
  <si>
    <t xml:space="preserve">   572,91</t>
  </si>
  <si>
    <t>ST 59.25.0100 (/)</t>
  </si>
  <si>
    <t>Retirada de controlador de tráfego.(desonerado)</t>
  </si>
  <si>
    <t xml:space="preserve">   601,73</t>
  </si>
  <si>
    <t>ST 59.30 Detetores</t>
  </si>
  <si>
    <t>ST 59.30.0050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</si>
  <si>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pavimento.(desonerado)</t>
  </si>
  <si>
    <t>ST 59.30.0100 (/)</t>
  </si>
  <si>
    <t>Instalação, ajustes e testes de detetor veicular para laço indutivo.(desonerado)</t>
  </si>
  <si>
    <t xml:space="preserve">   395,99</t>
  </si>
  <si>
    <t>ST 59.35 Bases e Suportes para Controladores</t>
  </si>
  <si>
    <t>ST 59.35.0050 (C)</t>
  </si>
  <si>
    <t>Base de concreto armado para controlador de tráfego.(desonerado)</t>
  </si>
  <si>
    <t xml:space="preserve">   251,24</t>
  </si>
  <si>
    <t>ST 59.35.0100 (/)</t>
  </si>
  <si>
    <t>Pedestal tubular, com bandeja, para controladores de tráfego tipo Tesc, Datapron ou similares, conforme especificação CET-RIO.(desonerado)</t>
  </si>
  <si>
    <t>ST 59.40 Serviços para Redes de Comunicação</t>
  </si>
  <si>
    <t>ST 59.40.0050 (/)</t>
  </si>
  <si>
    <t>Emenda direta de cabo telefônico com até 100 pares.(desonerado)</t>
  </si>
  <si>
    <t xml:space="preserve">    45,67</t>
  </si>
  <si>
    <t>ST 59.40.0100 (/)</t>
  </si>
  <si>
    <t>Instalação de bloco terminal de 10 pares em bastidores de aço, inclusive realização de emendas.(desonerado)</t>
  </si>
  <si>
    <t xml:space="preserve">   157,38</t>
  </si>
  <si>
    <t>ST 59.40.0150 (/)</t>
  </si>
  <si>
    <t>Instalação de kit de proteção para 10 pares, exclusive fornecimento.(desonerado)</t>
  </si>
  <si>
    <t>ST 59.40.0200 (A)</t>
  </si>
  <si>
    <t>Instalação subterrânea de cabos de comunicação, exclusive fornecimento.(desonerado)</t>
  </si>
  <si>
    <t>ST 59.40.0250 (/)</t>
  </si>
  <si>
    <t>Instalação de caixa de emenda aérea.(desonerado)</t>
  </si>
  <si>
    <t xml:space="preserve">   102,25</t>
  </si>
  <si>
    <t>ST 59.40.0300 (/)</t>
  </si>
  <si>
    <t>Instalação aérea de cabos de comunicação.(desonerado)</t>
  </si>
  <si>
    <t>ST 59.40.0350 (/)</t>
  </si>
  <si>
    <t>Fornecimento de cordoalha de aço de 5/16".(desonerado)</t>
  </si>
  <si>
    <t>ST 59.40.0400 (/)</t>
  </si>
  <si>
    <t>Fornecimento de arame de espinar encapado.(desonerado)</t>
  </si>
  <si>
    <t>ST 59.40.0450 (/)</t>
  </si>
  <si>
    <t>Fornecimento de alça pré-formada para cordoalha 5/16".(desonerado)</t>
  </si>
  <si>
    <t>ST 59.40.0500 (/)</t>
  </si>
  <si>
    <t>Fornecimento de fio telefônico FE-100, bitola de 1mm2.(desonerado)</t>
  </si>
  <si>
    <t>ST 59.40.0543 (/)</t>
  </si>
  <si>
    <t>Fornecimento de cabo de comunicação de cobre, 0,50mm2, CCE-APL-50, 3 pares.(desonerado)</t>
  </si>
  <si>
    <t>ST 59.40.0550 (/)</t>
  </si>
  <si>
    <t>Fornecimento de cabo de comunicação de cobre, CTP-APL-50, 0,50mm2, 10 pares.(desonerado)</t>
  </si>
  <si>
    <t>ST 59.40.0600 (/)</t>
  </si>
  <si>
    <t>Fornecimento de cabo de comunicação de cobre, CTP-APL-50, 0,50mm2, 20 pares.(desonerado)</t>
  </si>
  <si>
    <t>ST 59.40.0650 (/)</t>
  </si>
  <si>
    <t>Fornecimento de cabo de comunicação de cobre, CTP-APL-50, 0,50mm2, 50 pares.(desonerado)</t>
  </si>
  <si>
    <t>ST 59.40.0700 (/)</t>
  </si>
  <si>
    <t>Fornecimento de cabo de comunicação de cobre, CTP-APL-50, 0,50mm2, 100 pares.(desonerado)</t>
  </si>
  <si>
    <t>ST 59.40.0800 (/)</t>
  </si>
  <si>
    <t>Cabo de fibra ótico, monomodo, geleado, para instalação subterrânea em dutos.  Fornecimento.(desonerado)</t>
  </si>
  <si>
    <t>ST 59.45 Caixas de Passagem</t>
  </si>
  <si>
    <t>ST 59.45.0050 (A)</t>
  </si>
  <si>
    <t>Caixa de passagem com tampa de ferro tipo leve 300L-400mm de altura, conforme especificação CET-RIO.  Fornecimento e assentamento.(desonerado)</t>
  </si>
  <si>
    <t xml:space="preserve">   260,36</t>
  </si>
  <si>
    <t>ST 59.45.0100 (/)</t>
  </si>
  <si>
    <t>Caixa de passagem com tampa articulada de ferro, com trava, tipo leve 600L-600mm de altura, conforme especificação CET-RIO.  Fornecimento e assentamento.(desonerado)</t>
  </si>
  <si>
    <t xml:space="preserve">   957,39</t>
  </si>
  <si>
    <t>ST 59.45.0150 (/)</t>
  </si>
  <si>
    <t>Caixa de passagem com tampa articulada de ferro, com trava, tipo leve 600L-900mm de altura, conforme especificação CET-RIO.  Fornecimento e assentamento.(desonerado)</t>
  </si>
  <si>
    <t xml:space="preserve">  1060,88</t>
  </si>
  <si>
    <t>ST 59.45.0200 (/)</t>
  </si>
  <si>
    <t>Caixa de passagem com tampa de ferro tipo pesado 600P-600mm de altura, conforme especificação CET-RIO.  Fornecimento e assentamento.(desonerado)</t>
  </si>
  <si>
    <t xml:space="preserve">  1077,30</t>
  </si>
  <si>
    <t>ST 59.50 Materiais de Reposição</t>
  </si>
  <si>
    <t>ST 59.50.0050 (/)</t>
  </si>
  <si>
    <t>Lâmpada de 60W, 127V, com filamento reforçado, disco refletor, preenchida com gás kripton, 8000h de vida útil média.  Fornecimento.(desonerado)</t>
  </si>
  <si>
    <t>ST 59.50.0100 (/)</t>
  </si>
  <si>
    <t>Lâmpada 100W, 127V, com filamento reforçado, disco refletor, preenchida com gás Krypton, 8000h de vida útil média.  Fornecimento.(desonerado)</t>
  </si>
  <si>
    <t>ST 59.50.0110 (/)</t>
  </si>
  <si>
    <t>Módulo focal a LED para bloco repetidor de 200mm na cor amarela.  Fornecimento.(desonerado)</t>
  </si>
  <si>
    <t>ST 59.50.0116 (/)</t>
  </si>
  <si>
    <t>Módulo focal a LED para bloco repetidor de 200mm na cor verde.  Fornecimento.(desonerado)</t>
  </si>
  <si>
    <t>ST 59.50.0122 (/)</t>
  </si>
  <si>
    <t>Módulo focal a LED para bloco repetidor de 200mm na cor vermelha.  Fornecimento.(desonerado)</t>
  </si>
  <si>
    <t>ST 59.50.0128 (/)</t>
  </si>
  <si>
    <t>Módulo focal a LED para bloco principal de 300mm na cor amarela.  Fornecimento.(desonerado)</t>
  </si>
  <si>
    <t>ST 59.50.0134 (/)</t>
  </si>
  <si>
    <t>Módulo focal a LED para bloco principal de 300mm na cor verde.  Fornecimento.(desonerado)</t>
  </si>
  <si>
    <t>ST 59.50.0140 (/)</t>
  </si>
  <si>
    <t>Módulo focal a LED para bloco principal de 300mm na cor vermelha.  Fornecimento.(desonerado)</t>
  </si>
  <si>
    <t>ST 59.50.0143 (/)</t>
  </si>
  <si>
    <t>Módulo focal a LED para bloco de pedestre com formato boneco na cor verde.  Fornecimento.(desonerado)</t>
  </si>
  <si>
    <t>ST 59.50.0146 (/)</t>
  </si>
  <si>
    <t>Módulo focal a LED para bloco de pedestre com formato mão espalmada na cor vermelha.  Fornecimento.(desonerado)</t>
  </si>
  <si>
    <t>ST 59.50.0150 (/)</t>
  </si>
  <si>
    <t>Suporte de fixação de bloco semafórico principal ao braço projetado de diâmetro de 88,9mm, com ligação aparafusada pela extremidade externa da caixa de módulo focal.  Fornecimento.(desonerado)</t>
  </si>
  <si>
    <t>ST 59.50.0200 (/)</t>
  </si>
  <si>
    <t>Suporte basculante para bloco semafórico.  Fornecimento.(desonerado)</t>
  </si>
  <si>
    <t>ST 59.60 Painéis de Mensagens Variáveis</t>
  </si>
  <si>
    <t>ST 59.60.0100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</si>
  <si>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t>
  </si>
  <si>
    <t>ST 59.60.0200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</si>
  <si>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t>
  </si>
  <si>
    <t>ST 59.60.0300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</si>
  <si>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</si>
  <si>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</si>
  <si>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</si>
  <si>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</si>
  <si>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t>
  </si>
  <si>
    <t>ST 59.60.0600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</si>
  <si>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mensal.(desonerado)</t>
  </si>
  <si>
    <t>ST 64 Postes e pórticos</t>
  </si>
  <si>
    <t>ST 64.05 Postes Metálicos</t>
  </si>
  <si>
    <t>ST 64.05.0200 (/)</t>
  </si>
  <si>
    <t>Poste tipo S4, coluna de 4 1/2", de diâmetro, braço projetado de 4", e  projeção de 6200mm, conforme especificação da CET-RIO.  Fornecimento.(desonerado)</t>
  </si>
  <si>
    <t>ST 64.05.0250 (/)</t>
  </si>
  <si>
    <t>Poste tipo S5, simples, de 4" de diâmetro.  Conforme especificação da CET-RIO.  Fornecimento.(desonerado)</t>
  </si>
  <si>
    <t>ST 64.05.0300 (/)</t>
  </si>
  <si>
    <t>Poste tipo G4, coluna de 5" de diâmetro, braço projetado de 4 1/2" e projeção de 4700mm, conforme especificação da CET-RIO.  Fornecimento.(desonerado)</t>
  </si>
  <si>
    <t>ST 64.05.0350 (/)</t>
  </si>
  <si>
    <t>Poste tipo G5, coluna de 6" de diâmetro, braço projetado de 4700mm, conforme especificação da CET-RIO.  Fornecimento.(desonerado)</t>
  </si>
  <si>
    <t>ST 64.05.0400 (/)</t>
  </si>
  <si>
    <t>Poste tipo G7, de 2" de diâmetro, altura de 3500mm, conforme especificação da CET-RIO.  Fornecimento.(desonerado)</t>
  </si>
  <si>
    <t>ST 64.05.0450 (/)</t>
  </si>
  <si>
    <t>Poste tipo G8, simples, de 2" de diâmetro,altura de 2200mm, conforme especificação da CET-RIO.  Fornecimento.(desonerado)</t>
  </si>
  <si>
    <t>ST 64.05.0500 (/)</t>
  </si>
  <si>
    <t>Poste tipo G9, simples, de 2" de diâmetro, altura de 4500mm, conforme especificação da CET-RIO.  Fornecimento.(desonerado)</t>
  </si>
  <si>
    <t>ST 64.05.0550 (/)</t>
  </si>
  <si>
    <t>Braço projetado para poste multi-uso, em tubo de aço, diâmetro de 88,9mm e projeção horizontal de 4370mm.  Fornecimento.(desonerado)</t>
  </si>
  <si>
    <t>ST 64.05.0600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</si>
  <si>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Fornecimento.(desonerado)</t>
  </si>
  <si>
    <t>ST 64.05.0610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</si>
  <si>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 (desonerado)</t>
  </si>
  <si>
    <t>ST 64.05.0630 (/)</t>
  </si>
  <si>
    <t>Coluna de aço cônica contínua tipo II para um braço projetado capaz de sustentar semáforo e placa de até 4,50m2; coluna galvanizada a fogo; altura útil total de 5m; 300mm de diâmetro na base; conforme especificação da CET-RIO.  Fornecimento.(desonerado)</t>
  </si>
  <si>
    <t>ST 64.05.0636 (/)</t>
  </si>
  <si>
    <t>Coluna de aço cônica contínua tipo II para dois braços projetados capazes de sustentar, cada um, semáforo e placa de até 4,50m2; coluna galvanizada a fogo; altura útil total de 5m; 300mm de diâmetro na base; conforme especificação da CET-RIO.  Fornecimento.(desonerado)</t>
  </si>
  <si>
    <t>ST 64.05.0637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</si>
  <si>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 (quatro virgula setenta e cinco milimetros); com janela de inspeção para passagem de cabos; conforme especificação CET-RIO. Fornecimento. (desonerado)</t>
  </si>
  <si>
    <t>ST 64.05.0638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</si>
  <si>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 (desonerado).</t>
  </si>
  <si>
    <t>ST 64.05.0640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</si>
  <si>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 (desonerado).</t>
  </si>
  <si>
    <t>ST 64.05.0650 (/)</t>
  </si>
  <si>
    <t>Braço projetado de aço para sustentação de semáforo e placa até 3m2 (três metros quadrados), galvanizado a fogo; para fixação em coluna cilindrica giratória, projeção de 2,80m (dois metros e oitenta centímetros); diâmetro junto à flange de 123mm (cento e vinte e três milímetros); conforme especificação CET-RIO.  Fornecimento.(desonerado)</t>
  </si>
  <si>
    <t>ST 64.05.0690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</si>
  <si>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 (desonerado).</t>
  </si>
  <si>
    <t>ST 64.05.0700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</si>
  <si>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Fornecimento.(desonerado)</t>
  </si>
  <si>
    <t>ST 64.05.0730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</si>
  <si>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 (desonerado).</t>
  </si>
  <si>
    <t>ST 64.05.0750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</si>
  <si>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Fornecimento.(desonerado)</t>
  </si>
  <si>
    <t>ST 64.05.0755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</si>
  <si>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 (desonerado)</t>
  </si>
  <si>
    <t>ST 64.05.0760 (/)</t>
  </si>
  <si>
    <t>Braço projetado de aço para sustentação de semáforo e placa de até 4,50m2; galvanizado a fogo; para fixação em coluna cônica tipo II; projeção de 6m; 173mm de diâmetro junto à flange; conforme especificação da CET-RIO.  Fornecimento.(desonerado)</t>
  </si>
  <si>
    <t>ST 64.05.0800 (/)</t>
  </si>
  <si>
    <t>Poste de aço galvanizado, cônico, contínuo, reto, poligonal, 12m de altura, para suporte à câmera de TV.  Fornecimento e assentamento.(desonerado)</t>
  </si>
  <si>
    <t xml:space="preserve">  6258,43</t>
  </si>
  <si>
    <t>ST 64.10 Pórticos, Semi-pórticos e Treliças</t>
  </si>
  <si>
    <t>ST 64.10.0050 (/)</t>
  </si>
  <si>
    <t>Pórtico, coluna tubular, em aço galvanizado à quente, treliça para sustentação das placas, chumbadores para fixação, vão de 13,20m.  Fornecimento.(desonerado)</t>
  </si>
  <si>
    <t>ST 64.10.0100 (/)</t>
  </si>
  <si>
    <t>Pórtico, coluna tubular, em aço galvanizado à quente, treliça para sustentação das placas, chumbadores para fixação, vão de 15,20m.  Fornecimento.(desonerado)</t>
  </si>
  <si>
    <t>ST 64.10.0150 (/)</t>
  </si>
  <si>
    <t>Pórtico, coluna tubular, em aço galvanizado à quente, treliça para sustentação das placas, chumbadores para fixação, vão de 17,20m.  Fornecimento.(desonerado)</t>
  </si>
  <si>
    <t>ST 64.10.0200 (/)</t>
  </si>
  <si>
    <t>Pórtico, coluna tubular, em aço galvanizado à quente, treliça para sustentação das placas, chumbadores para fixação, vão de 18,80m.  Fornecimento.(desonerado)</t>
  </si>
  <si>
    <t>ST 64.10.0250 (/)</t>
  </si>
  <si>
    <t>Pórtico, coluna tubular, em aço galvanizado à quente, treliça para sustentação das placas, chumbadores para fixação, vão de 22,40m.  Fornecimento.(desonerado)</t>
  </si>
  <si>
    <t>ST 64.10.0300 (/)</t>
  </si>
  <si>
    <t>Semi-pórtico simples, em aço galvanizado à quente, bandeira simples, viga treliçada em balanço e chumbadores para fixação, coluna tubular, vão de 5,10m.  Fornecimento.(desonerado)</t>
  </si>
  <si>
    <t>ST 64.10.0350 (/)</t>
  </si>
  <si>
    <t>Semi-pórtico simples, em aço galvanizado à quente, bandeira simples, viga treliçada em balanço e chumbadores para fixação, coluna tubular, vão de 8,60m.  Fornecimento.(desonerado)</t>
  </si>
  <si>
    <t>ST 64.10.0400 (/)</t>
  </si>
  <si>
    <t>Semi-pórtico duplo, coluna tubular em aço galvanizado à quente, treliças em balanço para sustentação das placas e chumbadores para fixação, vão de 5,10m.  Fornecimento.(desonerado)</t>
  </si>
  <si>
    <t>ST 64.10.0450 (/)</t>
  </si>
  <si>
    <t>Semi-pórtico duplo, coluna tubular em aço galvanizado à quente, treliças em balanço para sustentação das placas e chumbadores para fixação, vão de 8,60m.  Fornecimento.(desonerado)</t>
  </si>
  <si>
    <t>ST 64.15 Serviços de Assentamento e Montagem  de Postes e Pórticos</t>
  </si>
  <si>
    <t>ST 64.15.0050 (A)</t>
  </si>
  <si>
    <t>Assentamento de poste simples de aço, diâmetro de 2", inclusive abertura de furo, fundação e recomposição do piso.(desonerado)</t>
  </si>
  <si>
    <t xml:space="preserve">    61,04</t>
  </si>
  <si>
    <t>ST 64.15.0100 (A)</t>
  </si>
  <si>
    <t>Assentamento de poste simples de aço, diâmetro maior que 4", inclusive abertura de furo, fundação e recomposição do piso.(desonerado)</t>
  </si>
  <si>
    <t xml:space="preserve">   275,43</t>
  </si>
  <si>
    <t>ST 64.15.0150 (A)</t>
  </si>
  <si>
    <t>Assentamento e montagem de poste de aço com braço projetado, inclusive abertura de furo, fundação e recomposição do piso.(desonerado)</t>
  </si>
  <si>
    <t xml:space="preserve">   357,96</t>
  </si>
  <si>
    <t>ST 64.15.0170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</si>
  <si>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coluna.(desonerado)</t>
  </si>
  <si>
    <t xml:space="preserve">   255,54</t>
  </si>
  <si>
    <t>ST 64.15.0173 (/)</t>
  </si>
  <si>
    <t>Assentamento de coluna cônica contínua tipo II para 1 (um) ou 2 (dois) braços projetados capazes de sustentar, cada um, semáforo e placa de até 4,5m2 fixada por chumbadores engastados em fundação de concreto, exclusive fundação, exclusive fornecimento da coluna.(desonerado)</t>
  </si>
  <si>
    <t xml:space="preserve">   269,07</t>
  </si>
  <si>
    <t>ST 64.15.0176 (/)</t>
  </si>
  <si>
    <t>Assentamento e montagem de uma coluna de pórtico ou de semi-pórtico, fixada por parafusos chumbadores engastados em fundação.(desonerado)</t>
  </si>
  <si>
    <t xml:space="preserve">   681,64</t>
  </si>
  <si>
    <t>ST 64.15.0180 (/)</t>
  </si>
  <si>
    <t>Montagem de braço projetado de aço em coluna de aço cônica contínua tipo I assentada, exclusive o fornecimento do braço.(desonerado)</t>
  </si>
  <si>
    <t xml:space="preserve">    69,20</t>
  </si>
  <si>
    <t>ST 64.15.0186 (/)</t>
  </si>
  <si>
    <t>Montagem de braço projetado em coluna de aço cônica contínua tipo II assentada, exclusive o fornecimento do braço.(desonerado)</t>
  </si>
  <si>
    <t xml:space="preserve">   132,71</t>
  </si>
  <si>
    <t>ST 64.15.0190 (/)</t>
  </si>
  <si>
    <t>Montagem de treliça de pórtico, com fornecimento das ferragens de fixação, exclusive a treliça.  Para vão entre 13,00 e 23,00m.(desonerado)</t>
  </si>
  <si>
    <t xml:space="preserve">  1351,45</t>
  </si>
  <si>
    <t>ST 64.15.0196 (/)</t>
  </si>
  <si>
    <t>Montagem de treliça de semipórtico, com fornecimento das ferragens de fixação, exclusive a treliça.  Para vão entre 5,00 e 10,00m.(desonerado)</t>
  </si>
  <si>
    <t xml:space="preserve">   910,66</t>
  </si>
  <si>
    <t>ST 64.15.0200 (A)</t>
  </si>
  <si>
    <t>Retirada de poste simples de aço, diâmetro de 2".(desonerado)</t>
  </si>
  <si>
    <t xml:space="preserve">    34,42</t>
  </si>
  <si>
    <t>ST 64.15.0250 (A)</t>
  </si>
  <si>
    <t>Retirada de poste simples de aço, diâmetro maior que 4".(desonerado)</t>
  </si>
  <si>
    <t xml:space="preserve">   205,27</t>
  </si>
  <si>
    <t>ST 64.15.0300 (/)</t>
  </si>
  <si>
    <t>Retirada de poste com braço projetado, diâmetro maior que 4".(desonerado)</t>
  </si>
  <si>
    <t xml:space="preserve">   321,64</t>
  </si>
  <si>
    <t>ST 64.15.0340 (/)</t>
  </si>
  <si>
    <t>Bloco de concreto armado medindo (0,60 x 0,60 x 1,00)m para uma coluna de aço cônica contínua para instalação de até 4 braços projetados para sinalização.(desonerado)</t>
  </si>
  <si>
    <t xml:space="preserve">   442,59</t>
  </si>
  <si>
    <t>ST 64.15.0350 (A)</t>
  </si>
  <si>
    <t>Base de concreto para uma coluna de pórtico.(desonerado)</t>
  </si>
  <si>
    <t xml:space="preserve">  1035,84</t>
  </si>
  <si>
    <t>ST 64.15.1000 (/)</t>
  </si>
  <si>
    <t>Retirada de braço projetado de aço para sustentação de semáforo e placa de até 4,5m2, projeção de 6m, 173mm de diâmetro junto à flange, fixado em coluna cônica contínua tipo II(desonerado)</t>
  </si>
  <si>
    <t>ST 64.15.1200 (/)</t>
  </si>
  <si>
    <t>Retirada de coluna de aço contínua tipo II com altura útil total de 5m e diâmetro na base igual a 300mm.(desonerado)</t>
  </si>
  <si>
    <t xml:space="preserve">   131,64</t>
  </si>
  <si>
    <t>ST 64.20 Acessórios</t>
  </si>
  <si>
    <t>ST 64.20.0050 (/)</t>
  </si>
  <si>
    <t>Cinta simples para fixação do conjunto de sustentação de sinalização vertical (semáforos e placas), conforme desenho nº 1859-PD.  Fornecimento.(desonerado)</t>
  </si>
  <si>
    <t>ST 64.20.0100 (/)</t>
  </si>
  <si>
    <t>Cinta dupla para fixação do conjunto de sustentação de sinalização vertical (semáforos e placas), conforme desenho nº 1859-PD.  Fornecimento.(desonerado)</t>
  </si>
  <si>
    <t>ST 69 Sinalização Vertical</t>
  </si>
  <si>
    <t>ST 69.05 Placas de Alumínio</t>
  </si>
  <si>
    <t>ST 69.05.0050 (/)</t>
  </si>
  <si>
    <t>Placa de sinalização de alumínio com fundo, símbolos e tarjas pintados, inclusive elementos de fixação, conforme especificação da CET-RIO.  Fornecimento.(desonerado)</t>
  </si>
  <si>
    <t>ST 69.05.0100 (/)</t>
  </si>
  <si>
    <t>Placa de sinalização de alumínio com fundo pintado, símbolos e tarjas em película refletiva com esferas inclusas tipo I-A da NBR14644, inclusive elementos de fixação, conforme especificação da CET-RIO.  Fornecimento.(desonerado)</t>
  </si>
  <si>
    <t>ST 69.05.0150 (/)</t>
  </si>
  <si>
    <t>Placa de sinalização de alumínio com fundo, símbolos e tarjas em película refletiva com esferas inclusas tipo I-A da NBR14644, inclusive elementos de fixação, conforme especificação da CET-RIO.  Fornecimento.(desonerado)</t>
  </si>
  <si>
    <t>ST 69.05.0200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</si>
  <si>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Fornecimento.(desonerado)</t>
  </si>
  <si>
    <t>ST 69.05.0250 (/)</t>
  </si>
  <si>
    <t>Placa de sinalização de alumínio com fundo, símbolos e tarjas em película refletiva com esferas encapsuladas tipo II da NBR14644, inclusive elementos de fixação, conforme especificação CET-RIO.  Fornecimento.(desonerado)</t>
  </si>
  <si>
    <t>ST 69.05.0300 (/)</t>
  </si>
  <si>
    <t>Placa de sinalização modulada de alumínio com fundo, símbolos e tarjas em película refletiva com esferas inclusas tipo I-A da NBR14644, inclusive elementos de fixação, conforme especificação da CET-RIO.  Fornecimento.(desonerado)</t>
  </si>
  <si>
    <t>ST 69.05.0350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</si>
  <si>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Fornecimento.(desonerado)</t>
  </si>
  <si>
    <t>ST 69.05.0400 (/)</t>
  </si>
  <si>
    <t>Placa de sinalização modulada de alumínio com fundo, símbolos e tarjas em película refletiva com esferas encapsuladas tipo II da NBR14644, inclusive elementos de fixação, conforme especificação CET-RIO.  Fornecimento.(desonerado)</t>
  </si>
  <si>
    <t>ST 69.08 Placas de Alumínio Composto</t>
  </si>
  <si>
    <t>ST 69.08.0050 (/)</t>
  </si>
  <si>
    <t>Placa de sinalização de alumínio composto ABNT NBR 16179 com fundo, símbolos e tarjas em película refletiva tipo I da ABNT NBR 14644, inclusive elementos de fixação, conforme especificação da CET-RIO. Fornecimento. (Desonerado)</t>
  </si>
  <si>
    <t>ST 69.08.0053 (/)</t>
  </si>
  <si>
    <t>Placa de sinalização de alumínio composto ABNT NBR 16179 com fundo, símbolos e tarjas em película refletiva tipo III da ABNT NBR 14644, inclusive elementos de fixação, conforme especificação da CET-RIO. Fornecimento. (Desonerado)</t>
  </si>
  <si>
    <t>ST 69.10 Placas de Fibra de Vidro</t>
  </si>
  <si>
    <t>ST 69.10.0050 (/)</t>
  </si>
  <si>
    <t>Placa de regulamentação, diâmetro de 500mm, fabricada em fibra de vidro pelo sistema S.M.C.  Fornecimento.(desonerado)</t>
  </si>
  <si>
    <t>ST 69.12 Placas não Metálicas</t>
  </si>
  <si>
    <t>ST 69.12.0100 (/)</t>
  </si>
  <si>
    <t>Placa de sinalização, confeccionada em chapa de Pet 2,4mm com fundo, textos e tarjas em película refletiva, esferas inclusas tipo 1-A da NBR 14.644, inclusive elementos de fixação, conforme especificação da CETRIO. Fornecimento.(desonerado)</t>
  </si>
  <si>
    <t>ST 69.15 Serviços de Instalação e Retirada de Placas</t>
  </si>
  <si>
    <t>ST 69.15.0050 (A)</t>
  </si>
  <si>
    <t>Instalação e retirada de placas em postes simples, CET-RIO ou postes RIOLUZ.(desonerado)</t>
  </si>
  <si>
    <t>ST 69.15.0100 (A)</t>
  </si>
  <si>
    <t>Instalação e retirada de placas em postes duplos.(desonerado)</t>
  </si>
  <si>
    <t xml:space="preserve">    75,10</t>
  </si>
  <si>
    <t>ST 69.15.0150 (/)</t>
  </si>
  <si>
    <t>Instalação ou retirada de placas em braço projetado.(desonerado)</t>
  </si>
  <si>
    <t xml:space="preserve">   230,68</t>
  </si>
  <si>
    <t>ST 69.15.0200 (/)</t>
  </si>
  <si>
    <t>Instalação e retirada de painéis modulados em pórticos ou semi-pórticos.(desonerado)</t>
  </si>
  <si>
    <t xml:space="preserve">   125,30</t>
  </si>
  <si>
    <t>ST 69.20 Serviços e Materiais para Fabricação de Placas</t>
  </si>
  <si>
    <t>ST 69.20.0050 (/)</t>
  </si>
  <si>
    <t>Película refletiva de esferas inclusas (grau técnico), em rolo de 610mmx20m.  Fornecimento.(desonerado)</t>
  </si>
  <si>
    <t>ST 69.20.0100 (/)</t>
  </si>
  <si>
    <t>Aplicação de película refletiva com esferas inclusas tipo I-A da NBR 14644, em placas de sinalização, medida pela área envolvente da película empregada, tanto no fundo, como na mensagem.(desonerado)</t>
  </si>
  <si>
    <t xml:space="preserve">   179,27</t>
  </si>
  <si>
    <t>ST 69.20.0150 (/)</t>
  </si>
  <si>
    <t>Aplicação de película refletiva com esferas encapsuladas, tipo II da NBR14644, em placas de sinalização, medida pela área envolvente da película empregada, tanto no fundo, como na mensagem.(desonerado)</t>
  </si>
  <si>
    <t xml:space="preserve">   462,61</t>
  </si>
  <si>
    <t>ST 69.20.0200 (/)</t>
  </si>
  <si>
    <t>Película anti-pichação para placas de sinalização.(desonerado)</t>
  </si>
  <si>
    <t>ST 69.20.0250 (/)</t>
  </si>
  <si>
    <t>Tinta esmalte sintético para silk-screen, na cor branca, lata de 900ml.  Fornecimento.(desonerado)</t>
  </si>
  <si>
    <t>ST 69.20.0300 (/)</t>
  </si>
  <si>
    <t>Tinta esmalte sintético para silk-screen, na cor preta, lata de 900ml.  Fornecimento.(desonerado)</t>
  </si>
  <si>
    <t>ST 69.20.0350 (/)</t>
  </si>
  <si>
    <t>Tinta esmalte sintético para silk-screen, na cor amarela, lata de 900ml.  Fornecimento.(desonerado)</t>
  </si>
  <si>
    <t>ST 69.20.0400 (/)</t>
  </si>
  <si>
    <t>Tinta esmalte sintético para silk-screen, na cor azul, lata de 900ml.  Fornecimento.(desonerado)</t>
  </si>
  <si>
    <t>ST 69.20.0450 (/)</t>
  </si>
  <si>
    <t>Tinta esmalte sintético para silk-screen, na cor vermelha, lata de 900ml.  Fornecimento.(desonerado)</t>
  </si>
  <si>
    <t>ST 69.25 Elementos de Fixação</t>
  </si>
  <si>
    <t>ST 69.25.0050 (/)</t>
  </si>
  <si>
    <t>Fita de aço galvanizado, com 19mm de largura e 0,50mm de espessura, conforme especificação da CET-RIO.  Fornecimento.(desonerado)</t>
  </si>
  <si>
    <t>ST 69.25.0100 (/)</t>
  </si>
  <si>
    <t>Selo de aço galvanizado, para fixação de fitas de (19x0,50)mm, conforme especificação da CET-RIO.  Fornecimento.(desonerado)</t>
  </si>
  <si>
    <t>ST 69.25.0200 (/)</t>
  </si>
  <si>
    <t>Suporte para fixação de placas, fabricado em perfil "U" de 1 3/4"x5/8", em chapas de aço galvanizado de 2mm de espessura, comprimento de 400mm, com abraçadeira para fixação em hastes de 2" de diâmetro externo, conforme especificação da CET-RIO.  Fornecimento.(desonerado)</t>
  </si>
  <si>
    <t>ST 69.25.0250 (/)</t>
  </si>
  <si>
    <t>Suporte para fixação de placas, fabricado em perfil "U" de 1 3/4"x5/8", em chapas de aço galvanizado de 2mm de espessura, comprimento de 700mm, com abraçadeira para fixação em hastes de 2" de diâmetro externo, conforme especificação da CET-RIO.  Fornecimento.(desonerado)</t>
  </si>
  <si>
    <t>ST 69.25.0300 (/)</t>
  </si>
  <si>
    <t>Suporte para fixação de placas, fabricado em perfil "U" de 1 3/4"x5/8", em chapas de aço galvanizado de 2mm de espessura, comprimento de 700mm, com abraçadeira para fixação em hastes de 4" de diâmetro externo, conforme especificação da CET-RIO.  Fornecimento.(desonerado)</t>
  </si>
  <si>
    <t>ST 74 Sinalização Horizontal</t>
  </si>
  <si>
    <t>ST 74.05 Serviços de Sinalização Horizontal</t>
  </si>
  <si>
    <t>ST 74.05.0010 (/)</t>
  </si>
  <si>
    <t>Aplicação manual de termoplástico pré-formado, autocolante, refletivo e termossensível, com espessura de 2,00mm, conforme ABNT NBR 16039 (faixas de pedestres, setas, símbolos e dizeres). Fornecimento e aplicação. (Desonerado)</t>
  </si>
  <si>
    <t>ST 74.05.0025 (/)</t>
  </si>
  <si>
    <t>Sinalização horizontal com plástico a frio bi componente, conforme ABNT NBR 15870, Tipo III ou IV aplicada por extrusão, à base de resina metacrílica reativa, espessura de 1,5mm a 3,0mm, aplicado de forma manual. Fornecimento e aplicação. (Desonerado)</t>
  </si>
  <si>
    <t>ST 74.05.0026 (/)</t>
  </si>
  <si>
    <t>Sinalização horizontal com plástico a frio tricomponente, conforme ABNT NBR 15870, Tipo I à base de resina metacrílica reativa, na cor vermelha, espessura de 0,3mm a 1,2mm, aplicado por aspersão. Fornecimento e aplicação. (Desonerado)</t>
  </si>
  <si>
    <t>ST 74.05.0050 (A)</t>
  </si>
  <si>
    <t>Sinalização horizontal com resina acrílica, em projetos até 60m2, conforme especificações da CET-RIO.(desonerado)</t>
  </si>
  <si>
    <t xml:space="preserve">    74,54</t>
  </si>
  <si>
    <t>ST 74.05.0075 (/)</t>
  </si>
  <si>
    <t>Sinalização horizontal com termoplástico alto relevo, para pintura de eixo, bordos e faixas, no sistema tacos, com 4cm de largura e na espessura de 7,0mm, cadência de 17 a 20cm conforme NBR 16184 e NBR 13159 da ABNT. Fornecimento e aplicação. (Desonerado)</t>
  </si>
  <si>
    <t>ST 74.05.0100 (A)</t>
  </si>
  <si>
    <t>Sinalização horizontal com resina acrílica, em projetos de 60m2 até 160m2, conforme especificações da CET-RIO.(desonerado)</t>
  </si>
  <si>
    <t xml:space="preserve">    45,73</t>
  </si>
  <si>
    <t>ST 74.05.0150 (A)</t>
  </si>
  <si>
    <t>Sinalização horizontal com resina acrílica, em projetos acima de 160m2, conforme especificações da CET-RIO.(desonerado)</t>
  </si>
  <si>
    <t>ST 74.05.0200 (A)</t>
  </si>
  <si>
    <t>Sinalização horizontal com massa termoplástica, aplicada por aspersão, conforme especificação CET-RIO, em projetos até 100m2.(desonerado)</t>
  </si>
  <si>
    <t xml:space="preserve">    97,05</t>
  </si>
  <si>
    <t>ST 74.05.0250 (A)</t>
  </si>
  <si>
    <t>Sinalização horizontal com massa termoplástica, aplicada por aspersão, conforme especificação CET-RIO, em projetos entre 100m2 e 400m2.(desonerado)</t>
  </si>
  <si>
    <t xml:space="preserve">    62,05</t>
  </si>
  <si>
    <t>ST 74.05.0300 (A)</t>
  </si>
  <si>
    <t>Sinalização horizontal com massa termoplástica, aplicada por aspersão, conforme especificação CET-RIO, em projetos acima de 400m2.(desonerado)</t>
  </si>
  <si>
    <t xml:space="preserve">    47,14</t>
  </si>
  <si>
    <t>ST 74.05.0350 (A)</t>
  </si>
  <si>
    <t>Sinalização horizontal com massa termoplástica, aplicada por extrusão, em projetos até 60m2, conforme especificações da CET-RIO.(desonerado)</t>
  </si>
  <si>
    <t xml:space="preserve">   172,28</t>
  </si>
  <si>
    <t>ST 74.05.0400 (A)</t>
  </si>
  <si>
    <t>Sinalização horizontal com massa termoplástica, aplicada por extrusão, em projetos entre 60m2 e 150m2, conforme especificações da CET-RIO.(desonerado)</t>
  </si>
  <si>
    <t xml:space="preserve">   117,34</t>
  </si>
  <si>
    <t>ST 74.05.0450 (A)</t>
  </si>
  <si>
    <t>Sinalização horizontal com massa termoplástica, aplicada por extrusão, em projetos acima de 150m2, conforme especificações da CET-RIO.(desonerado)</t>
  </si>
  <si>
    <t xml:space="preserve">    98,82</t>
  </si>
  <si>
    <t>ST 74.05.0500 (/)</t>
  </si>
  <si>
    <t>Retirada de massa termoplástica.(desonerado)</t>
  </si>
  <si>
    <t xml:space="preserve">    88,29</t>
  </si>
  <si>
    <t>ST 74.05.0550 (/)</t>
  </si>
  <si>
    <t>Retirada de pintura a base de resina acrílica.(desonerado)</t>
  </si>
  <si>
    <t>ST 74.05.0600 (/)</t>
  </si>
  <si>
    <t>Aplicação de selante asfáltico à base de acrílicas para pavimentos de concreto, usado como imprimador para material termoplástico, inclusive fornecimento dos materiais necessários conforme especificação CET-RIO.(desonerado)</t>
  </si>
  <si>
    <t xml:space="preserve">    32,20</t>
  </si>
  <si>
    <t>ST 74.05.0650 (/)</t>
  </si>
  <si>
    <t>Tacha, instalação, conforme especificação CET-RIO.(desonerado)</t>
  </si>
  <si>
    <t>ST 74.05.0700 (/)</t>
  </si>
  <si>
    <t>Tachão, instalação, conforme especificação CET-RIO.(desonerado)</t>
  </si>
  <si>
    <t>ST 74.05.0750 (/)</t>
  </si>
  <si>
    <t>Instalação de segregador, conforme especificação CET-RIO.(desonerado)</t>
  </si>
  <si>
    <t xml:space="preserve">    16,59</t>
  </si>
  <si>
    <t>ST 74.10 Fornecimento de Materiais para Sinalização Horizontal</t>
  </si>
  <si>
    <t>ST 74.10.0151 (/)</t>
  </si>
  <si>
    <t>Tacha monodirecional, conforme especificação CET-RIO.  Fornecimento.(desonerado)</t>
  </si>
  <si>
    <t>ST 74.10.0201 (/)</t>
  </si>
  <si>
    <t>Tacha bidirecional, conforme especificação CET-RIO.  Fornecimento.(desonerado)</t>
  </si>
  <si>
    <t>ST 74.10.0351 (/)</t>
  </si>
  <si>
    <t>Tachão monodirecional, conforme especificação CET-RIO.  Fornecimento.(desonerado)</t>
  </si>
  <si>
    <t>ST 74.10.0401 (/)</t>
  </si>
  <si>
    <t>Tachão bidirecional, conforme especificação CET-RIO.  Fornecimento.(desonerado)</t>
  </si>
  <si>
    <t>ST 74.10.0450 (/)</t>
  </si>
  <si>
    <t>Segregador, conforme especificação CET-RIO.  Fornecimento.(desonerado)</t>
  </si>
  <si>
    <t>ST 74.15 Laminado Elastoplástico</t>
  </si>
  <si>
    <t>ST 74.15.0050 (/)</t>
  </si>
  <si>
    <t>Símbolos em laminado elastoplástico, com 1,5mm de espessura e com medidas diversas, em cores, com micro-esferas de vidro.  Em projetos que utilizem entre 150 e 500m2 do material.  Fornecimento e aplicação.(desonerado)</t>
  </si>
  <si>
    <t>ST 74.15.0100 (/)</t>
  </si>
  <si>
    <t>Símbolos em laminado elastoplástico, com 1,5mm de espessura e com medidas diversas, em cores, com micro-esferas de vidro.  Em projetos que utilizem entre 500 e 1000m2 do material.  Fornecimento e aplicação.(desonerado)</t>
  </si>
  <si>
    <t>ST 74.15.0150 (/)</t>
  </si>
  <si>
    <t>Símbolos em laminado elastoplástico, com 1,5mm de espessura e com medidas diversas, em cores, com micro-esferas de vidro.  Em projetos que utilizem acima de 1000m2 do material.  Fornecimento e aplicação.(desonerado)</t>
  </si>
  <si>
    <t>ST 74.15.0200 (/)</t>
  </si>
  <si>
    <t>Laminado elastoplástico em faixas, com espessura de 1,5mm e até 50cm de largura, na cor branca, com micro-esferas de vidro.  Em projetos que utilizem entre 150 e 500m2 do material.  Fornecimento e aplicação.(desonerado)</t>
  </si>
  <si>
    <t>ST 74.15.0250 (/)</t>
  </si>
  <si>
    <t>Laminado elastoplástico em faixas, com espessura de 1,5mm e até 50cm de largura, na cor amarela, com micro-esferas de vidro.  Em projetos que utilizem entre 150 e 500m2 do material.  Fornecimento e aplicação.(desonerado)</t>
  </si>
  <si>
    <t>ST 74.15.0300 (/)</t>
  </si>
  <si>
    <t>Laminado elastoplástico em faixas, com espessura de 1,5mm e até 50cm de largura, colorido (exceto branco e amarelo), com micro-esferas de vidro.  Em projetos que utilizem entre 150 e 500m2 do material.  Fornecimento e aplicação.(desonerado)</t>
  </si>
  <si>
    <t>ST 74.15.0350 (/)</t>
  </si>
  <si>
    <t>Laminado elastoplástico em faixas, com espessura de 1,5mm e até 50cm de largura, na cor branca, com micro-esferas de vidro.  Em projetos que utilizem entre 500 e 1000m2 do material.  Fornecimento e aplicação.(desonerado)</t>
  </si>
  <si>
    <t>ST 74.15.0400 (/)</t>
  </si>
  <si>
    <t>Laminado elastoplástico em faixas, com espessura de 1,5mm e até 50cm de largura, na cor amarela, com micro-esferas de vidro.  Em projetos que utilizem entre 500 e 1000m2 do material.  Fornecimento e aplicação.(desonerado)</t>
  </si>
  <si>
    <t>ST 74.15.0450 (/)</t>
  </si>
  <si>
    <t>Laminado elastoplástico em faixas, com espessura de 1,5mm e até 50cm de largura, colorido (exceto branco e amarelo), com micro-esferas de vidro.  Em projetos que utilizem entre 500 e 1000m2 do material.  Fornecimento e aplicação.(desonerado)</t>
  </si>
  <si>
    <t>ST 74.15.0500 (/)</t>
  </si>
  <si>
    <t>Laminado elastoplástico em faixas, com espessura de 1,5mm e até 50cm de largura, na cor branca, com micro-esferas de vidro.  Em projetos que utilizem acima de 1000m2 do material.  Fornecimento e aplicação.(desonerado)</t>
  </si>
  <si>
    <t>ST 74.15.0550 (/)</t>
  </si>
  <si>
    <t>Laminado elastoplástico em faixas, com espessura de 1,5mm e até 50cm de largura, na cor amarela, com micro-esferas de vidro.  Em projetos que utilizem acima de 1000m2 do material.  Fornecimento e aplicação.(desonerado)</t>
  </si>
  <si>
    <t>ST 74.15.0600 (/)</t>
  </si>
  <si>
    <t>Laminado elastoplástico em faixas, com espessura de 1,5mm e até 50cm de largura, colorido (exceto branco e amarelo), com micro-esferas de vidro.  Em projetos que utilizem acima de 1000m2 do material.  Fornecimento e aplicação.(desonerado)</t>
  </si>
  <si>
    <t>ST 79 Dispositivos de Segurança</t>
  </si>
  <si>
    <t>ST 79.05 Gradis e Defensas</t>
  </si>
  <si>
    <t>ST 79.05.0050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</si>
  <si>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assentamento.(desonerado)</t>
  </si>
  <si>
    <t xml:space="preserve">  3366,50</t>
  </si>
  <si>
    <t>ST 79.05.0100 (A)</t>
  </si>
  <si>
    <t>Gradil para canalização e proteção de pedestres com painel de propaganda, com largura de 1,50m e altura de 1m, formado por moldura tubular com diâmetro de 60mm, envolvendo quadro de chapa de aço, conforme especificações da CET-RIO.  Fornecimento e assentamento.(desonerado)</t>
  </si>
  <si>
    <t xml:space="preserve">  3869,83</t>
  </si>
  <si>
    <t>ST 79.05.0150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</si>
  <si>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instalação.(desonerado)</t>
  </si>
  <si>
    <t xml:space="preserve">  1096,43</t>
  </si>
  <si>
    <t>ST 84 Diversos</t>
  </si>
  <si>
    <t>ST 84.05 Equipamentos e Materiais para Operações de Tráfego</t>
  </si>
  <si>
    <t>ST 84.05.0050 (/)</t>
  </si>
  <si>
    <t>Cone de sinalização, altura de 750mm, conforme especificação da CET-RIO.  Fornecimento.(desonerado)</t>
  </si>
  <si>
    <t>ST 84.05.0100 (/)</t>
  </si>
  <si>
    <t>Cone de sinalização, refletivo, flexível, altura de 900mm, conforme especificação da CET-RIO.  Fornecimento.(desonerado)</t>
  </si>
  <si>
    <t>ST 84.05.0150 (/)</t>
  </si>
  <si>
    <t>Locação mensal de rádio transmissor-receptor.(desonerado)</t>
  </si>
  <si>
    <t>TC 04 Transportes</t>
  </si>
  <si>
    <t>TC 04.05 Transportes</t>
  </si>
  <si>
    <t>TC 04.05.0001 (/)</t>
  </si>
  <si>
    <t>Logística e suporte operacional, com movimentação de insumos, ferramentas, artefatos, etc, para obras com múltiplas frentes e área inferior a 2 ha, limitando-se o valor deste item a 8% do valor total dos itens deste orçamento. (Desonerado)</t>
  </si>
  <si>
    <t xml:space="preserve"> 24925,67</t>
  </si>
  <si>
    <t>TC 04.05.0005 (/)</t>
  </si>
  <si>
    <t>Logística e suporte operacional, com movimentação de insumos, ferramentas, artefatos, etc, para obras com múltiplas frentes e área entre 2 ha e 6 ha, limitando-se o valor deste item a 8% do valor total dos itens deste orçamento. (Desonerado)</t>
  </si>
  <si>
    <t xml:space="preserve"> 32891,89</t>
  </si>
  <si>
    <t>TC 04.05.0010 (/)</t>
  </si>
  <si>
    <t>Logística e suporte operacional, com movimentação de insumos, ferramentas, artefatos, etc, para obras com múltiplas frentes e área superior a 6 ha, limitando-se o valor deste item a 8% do valor total dos itens deste orçamento. (Desonerado)</t>
  </si>
  <si>
    <t xml:space="preserve"> 39602,63</t>
  </si>
  <si>
    <t>TC 04.05.0050 (/)</t>
  </si>
  <si>
    <t>Transporte de carga de qualquer natureza; exclusive as despesas de carga e descarga tanto de espera do caminhão como de servente ou equipamento auxiliar, em baixa velocidade (Vm=30Km/h), em Caminhão de Carroceria Fixa, a óleo diesel com capacidade útil de 7,5t.(desonerado)</t>
  </si>
  <si>
    <t xml:space="preserve">     1,89</t>
  </si>
  <si>
    <t>TC 04.05.0100 (/)</t>
  </si>
  <si>
    <t>Transporte de carga de qualquer natureza; exclusive as despesas de carga e descarga tanto d espera do caminhão como de servente ou equipamento auxiliar, em média velocidade (Vm=40Km/h), em Caminhão de Carroceria Fixa a óleo diesel, com capacidade útil de 7,5t.(desonerado)</t>
  </si>
  <si>
    <t xml:space="preserve">     1,41</t>
  </si>
  <si>
    <t>TC 04.05.0150 (/)</t>
  </si>
  <si>
    <t>Transporte de carga de qualquer natureza; exclusive as despesas de carga e descarga tanto da espera do caminhão como de servente ou equipamento auxiliar, em alta velocidade (Vm=50Km/h), em Caminhão de Carroceria Fixa a óleo diesel, com capacidade útil de 7,5t.(desonerado)</t>
  </si>
  <si>
    <t>TC 04.05.0200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</si>
  <si>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3,5t.(desonerado)</t>
  </si>
  <si>
    <t xml:space="preserve">     2,33</t>
  </si>
  <si>
    <t>TC 04.05.0250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</si>
  <si>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3,5t.(desonerado)</t>
  </si>
  <si>
    <t>TC 04.05.0300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</si>
  <si>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3,5t.(desonerado)</t>
  </si>
  <si>
    <t xml:space="preserve">     1,39</t>
  </si>
  <si>
    <t>TC 04.05.0320 (/)</t>
  </si>
  <si>
    <t>Transporte de carga de qualquer natureza; exclusive as despesas de carga e descarga tanto da espera do caminhao como de servente ou equipamento auxiliar, em velocidade reduzida (Vm=20km/h), em Caminhão Basculante a oleo diesel, com capacidade util de 8t.(desonerado)</t>
  </si>
  <si>
    <t xml:space="preserve">     2,24</t>
  </si>
  <si>
    <t>TC 04.05.0350 (/)</t>
  </si>
  <si>
    <t>Transporte de carga de qualquer natureza; exclusive as despesas de carga e descarga tanto da espera do caminhão como de servente ou equipamento auxiliar, em baixa velocidade (Vm=30Km/h), em Caminhão Basculante a óleo diesel, com capacidade útil de 8t.(desonerado)</t>
  </si>
  <si>
    <t>TC 04.05.0400 (/)</t>
  </si>
  <si>
    <t>Transporte de carga de qualquer natureza; exclusive as despesas de carga e descarga tanto da espera do caminhão como de servente ou equipamento auxiliar, em média velocidade (Vm=40Km/h), em Caminhão Basculante a óleo diesel, com capacidade útil de 8t.(desonerado)</t>
  </si>
  <si>
    <t>TC 04.05.0450 (/)</t>
  </si>
  <si>
    <t>Transporte de carga de qualquer natureza; exclusive as despesas de carga e descarga tanto da espera do caminhão como de servente ou equipamento auxiliar, em alta velocidade (Vm=50Km/h), em Caminhão Basculante a óleo diesel, com capacidade útil de 8t.(desonerado)</t>
  </si>
  <si>
    <t xml:space="preserve">     0,90</t>
  </si>
  <si>
    <t>TC 04.05.0470 (/)</t>
  </si>
  <si>
    <t>Transporte de carga de qualquer natureza; exclusive as despesas de carga e descarga tanto de espera do caminhao como do servente ou equipamento auxiliar, em velocidade reduzida (Vm=20Km/h), em Caminhao Basculante a oleo diesel, com capacidade util de 12t.(desonerado)</t>
  </si>
  <si>
    <t>TC 04.05.0500 (/)</t>
  </si>
  <si>
    <t>Transporte de carga de qualquer natureza; exclusive as despesas de carga e descarga tanto de espera do caminhão como do servente ou equipamento auxiliar, em baixa velocidade (Vm=30Km/h), em Caminhão Basculante a óleo diesel, com capacidade útil de 12t.(desonerado)</t>
  </si>
  <si>
    <t xml:space="preserve">     1,17</t>
  </si>
  <si>
    <t>TC 04.05.0550 (/)</t>
  </si>
  <si>
    <t>Transporte de carga de qualquer natureza; exclusive as despesas de carga e descarga tanto da espera do caminhão como de servente ou equipamento auxiliar, em média velocidade (Vm=40Km/h), em Caminhão Basculante a óleo diesel, com capacidade útil de 12t.(desonerado)</t>
  </si>
  <si>
    <t>TC 04.05.0600 (/)</t>
  </si>
  <si>
    <t>Transporte de carga de qualquer natureza; exclusive as despesas de carga e descarga tanto da espera do caminhão como de servente ou equipamento auxiliar, em alta velocidade (Vm=50Km/h), em Caminhão Basculante a óleo diesel, com capacidade útil de 12t.(desonerado)</t>
  </si>
  <si>
    <t xml:space="preserve">     0,70</t>
  </si>
  <si>
    <t>TC 04.05.0620 (/)</t>
  </si>
  <si>
    <t>Transporte de carga de qualquer natureza; exclusive as despesas de carga e descarga tanto de espera do caminhao como do servente ou equipamento auxiliar, em velocidade reduzida (Vm=20Km/h), em Caminhao Basculante a oleo diesel, com capacidade util de 17t.(desonerado)</t>
  </si>
  <si>
    <t xml:space="preserve">     1,61</t>
  </si>
  <si>
    <t>TC 04.05.0650 (/)</t>
  </si>
  <si>
    <t>Transporte de carga de qualquer natureza; exclusive as despesas de carga e descarga tanto de espera do caminhão como do servente ou equipamento auxiliar, em baixa velocidade (Vm=30Km/h), em Caminhão Basculante a óleo diesel, com capacidade útil de 17t.(desonerado)</t>
  </si>
  <si>
    <t>TC 04.05.0700 (/)</t>
  </si>
  <si>
    <t>Transporte de carga de qualquer natureza; exclusive as despesas de carga e descarga tanto de espera do caminhão como do servente ou equipamento auxiliar, em média velocidade (Vm=40Km/h), em Caminhão Basculante a óleo diesel, com capacidade útil de 17t.(desonerado)</t>
  </si>
  <si>
    <t xml:space="preserve">     0,80</t>
  </si>
  <si>
    <t>TC 04.05.0750 (/)</t>
  </si>
  <si>
    <t>Transporte de carga de qualquer natureza; exclusive as despesas de carga e descarga tanto de espera do caminhão como do servente ou equipamento auxiliar, em alta velocidade (Vm=50Km/h), em Caminhão Basculante a óleo diesel, com capacidade útil de 17t.(desonerado)</t>
  </si>
  <si>
    <t>TC 04.05.0800 (/)</t>
  </si>
  <si>
    <t>Transporte até 30Km, montagem e desmontagem de bate estacas com martelo de 1,5t/2,2t, inclusive horas improdutivas da equipe e do equipamento na ida/volta, na montagem e desmontagem.(desonerado)</t>
  </si>
  <si>
    <t xml:space="preserve"> 13409,65</t>
  </si>
  <si>
    <t>TC 04.05.0850 (/)</t>
  </si>
  <si>
    <t>Transporte até 30Km, montagem e desmontagem de bate estacas com martelo de 2,5t/3t, inclusive horas improdutivas da equipe e do equipamento na ida/volta, na montagem e desmontagem.(desonerado)</t>
  </si>
  <si>
    <t xml:space="preserve"> 18540,56</t>
  </si>
  <si>
    <t>TC 04.05.0900 (/)</t>
  </si>
  <si>
    <t>Transporte de carga de qualquer natureza; exclusive as despesas de carga e descarga tanto da espera do servente e manobra do equipamento auxiliar, à velocidade média de 5Km/h, em Dumper de 18HP a óleo diesel com capacidade útil de 2,3t ou 850l.(desonerado)</t>
  </si>
  <si>
    <t>TC 04.10 Transporte Horizontal Manual</t>
  </si>
  <si>
    <t>TC 04.10.0050 (/)</t>
  </si>
  <si>
    <t>Transporte horizontal de material à granel em carrinho de mão, inclusive carga a pá.(desonerado)</t>
  </si>
  <si>
    <t xml:space="preserve">     4,46</t>
  </si>
  <si>
    <t>TC 04.10.0100 (/)</t>
  </si>
  <si>
    <t>Transporte manual de materiais diversos encosta abaixo, inclusive carga e descarga.(desonerado)</t>
  </si>
  <si>
    <t>TC 04.10.0150 (A)</t>
  </si>
  <si>
    <t>Transporte manual de materiais diversos encosta acima, inclusive carga e descarga.(desonerado)</t>
  </si>
  <si>
    <t>TC 04.10.0500 (/)</t>
  </si>
  <si>
    <t>Transporte manual de materiais diversos em manguezal, inclusive carga e descarga em cesto tipo COMLURB (muda e lixo).(desonerado)</t>
  </si>
  <si>
    <t>TC 04.15 Transportes com Carga e Descarga</t>
  </si>
  <si>
    <t>TC 04.15.0050 (/)</t>
  </si>
  <si>
    <t>Coleta e transporte de resíduos em caçamba estacionária "Roll-On/Roll-Off", aberta, com capacidade aproximada de 35m3, com mínimo de 40 coletas por mês.(desonerado)</t>
  </si>
  <si>
    <t>TC 04.15.0100 (/)</t>
  </si>
  <si>
    <t>Retirada de entulho de obra em caçamba de aço com 5m³ de capacidade, inclusive carregamento do container, transporte e descarga, exclusive tarifa de disposição final.(desonerado)</t>
  </si>
  <si>
    <t xml:space="preserve">    77,20</t>
  </si>
  <si>
    <t>TC 09 Carga e Descarga</t>
  </si>
  <si>
    <t>TC 09.05 Carga e Descarga</t>
  </si>
  <si>
    <t>TC 09.05.0050 (/)</t>
  </si>
  <si>
    <t>Carga e descarga manual de material que exija o concurso de mais de 1 servente para cada peça, vergalhões, cançoeiras, caixas, meio-fios, em Caminhão de Carroceria Fixa, a óleo diesel, com capacidade útil de 7,5t, inclusive o tempo de carga, descarga e manobra.(desonerado)</t>
  </si>
  <si>
    <t>TC 09.05.0100 (/)</t>
  </si>
  <si>
    <t>Carga e descarga manual de peças de peso reduzido: tijolos, telhas, cimento e agregados em sacos, em Caminhão de Carroceria Fixa a óleo diesel, com capacidade útil de 7,5t, inclusive tempo de carga, descarga e manobra.(desonerado)</t>
  </si>
  <si>
    <t xml:space="preserve">    38,94</t>
  </si>
  <si>
    <t>TC 09.05.0150 (/)</t>
  </si>
  <si>
    <t>Carga manual e descarga mecânica de material à granel (agregados, pedra-de-mão, paralelos, terra e escombro), compreendendo os tempos para carga, descarga e manobras do Caminhão Basculante a óleo diesel, com capacidade útil de 8t, empregando 2 serventes na carga.(desonerado)</t>
  </si>
  <si>
    <t>TC 09.05.0200 (/)</t>
  </si>
  <si>
    <t>Carga manual e descarga mecânica de material a granel (agregados,  pedra-de-mão, paralelos, terra e escombro), compreendendo os tempos para carga, descarga e manobras do Caminhão Basculante a óleo diesel, com capacidade útil de 8t, empregando 4 serventes na carga.(desonerado)</t>
  </si>
  <si>
    <t>TC 09.05.0250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</si>
  <si>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carga.(desonerado)</t>
  </si>
  <si>
    <t xml:space="preserve">    21,44</t>
  </si>
  <si>
    <t>TC 09.05.0300 (/)</t>
  </si>
  <si>
    <t>Carga manual e descarga mecânica de material à granel (agregados, pedra-de-mão, paralelos, terra e escombro), compreendendo os tempos para carga, descarga e manobras do Caminhão Basculante a óleo diesel, com capacidade útil de 12t, empregando 4 serventes na carga.(desonerado)</t>
  </si>
  <si>
    <t xml:space="preserve">    19,19</t>
  </si>
  <si>
    <t>TC 09.05.0350 (/)</t>
  </si>
  <si>
    <t>Carga e descarga mecânica, com Pá-Carregadeira e Caminhão Basculante a óleo diesel, consideradas para o caminhão a espera, manobra, carga e descarga e quanto à carregadeira, espera e operação.(desonerado)</t>
  </si>
  <si>
    <t xml:space="preserve">     1,87</t>
  </si>
  <si>
    <t>TC 09.05.0400 (/)</t>
  </si>
  <si>
    <t>Carga e descarga mecânica de tubos de ferro fundido, com o diâmetro de 40cm, inclusive o tempo de carga , descarga e manobra do Caminhão de Carroceria Fixa, a óleo diesel, com capacidade útil de 7,5t, inclusive os mesmos tempos de Guindauto Munck de 4t.(desonerado)</t>
  </si>
  <si>
    <t xml:space="preserve">    56,69</t>
  </si>
  <si>
    <t>TC 09.05.0450 (/)</t>
  </si>
  <si>
    <t>Carga e descarga mecânica de tubos de concreto, com diâmetro de 20cm, inclusive o tempo de carga, descarga e manobra do caminhão de carroceria fixa, a óleo diesel, com capacidade útil de 7,5t ; inclusive os mesmos tempos de guindauto munck de 4t.(desonerado)</t>
  </si>
  <si>
    <t xml:space="preserve">    75,57</t>
  </si>
  <si>
    <t>TC 09.05.0500 (/)</t>
  </si>
  <si>
    <t>Carga e descarga mecânica de tubos de concreto, com diâmetro de 40cm, inclusive o tempo de carga, descarga e manobra do caminhão de carroceria fixa, a óleo diesel, com capacidade útil de 7,5t ; inclusive os mesmos tempos de guindauto munck de 4t.(desonerado)</t>
  </si>
  <si>
    <t xml:space="preserve">    83,89</t>
  </si>
  <si>
    <t>TC 09.05.0550 (/)</t>
  </si>
  <si>
    <t>Carga e descarga mecânica de tubos de concreto, com diâmetro de 60cm, inclusive o tempo de carga, descarga e manobra do caminhão de carroceria fixa, a óleo diesel, com capacidade útil de 7,5t ; inclusive os mesmos tempos de guindauto munck de 4t.(desonerado)</t>
  </si>
  <si>
    <t xml:space="preserve">    95,58</t>
  </si>
  <si>
    <t>TC 09.05.0600 (/)</t>
  </si>
  <si>
    <t>Carga e descarga mecânica de tubos de concreto, com diâmetro de 80cm, inclusive o tempo de carga, descarga e manobra do caminhão de carroceria fixa, a óleo diesel, com capacidade útil de 7,5t ; inclusive os mesmos tempos de guindauto munck de 4t.(desonerado)</t>
  </si>
  <si>
    <t xml:space="preserve">   161,15</t>
  </si>
  <si>
    <t>TC 09.05.0650 (/)</t>
  </si>
  <si>
    <t>Carga e descarga mecânica de tubos de concreto, com diâmetro de 100cm, inclusive o tempo de carga, descarga e manobra do caminhão de carroceria fixa, a óleo diesel, com capacidade útil de 7,5t ; inclusive os mesmos tempos de guindauto munck de 4t.(desonerado)</t>
  </si>
  <si>
    <t>TC 09.05.0700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</si>
  <si>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(desonerado)</t>
  </si>
  <si>
    <t>DER-ES 12/2023  /  SINAPI 02/2024 / SCO-RIO 02/2024</t>
  </si>
  <si>
    <t>GRADE INTERNA DA ESCOLA</t>
  </si>
  <si>
    <t>GRADES E PORTÕES EXTERNOS</t>
  </si>
  <si>
    <t xml:space="preserve">PORTÃO DOS ALUNOS </t>
  </si>
  <si>
    <t>PORTÃO GRANDE PÁTIO</t>
  </si>
  <si>
    <t>Placa Em ACM Vermelho Fosco, Dimensões 500x120cm, E=3MM, Letras E
Contorno Em ACM Amarelo Com Brilho E Brasão Com Impressão Em Alta
Definição</t>
  </si>
  <si>
    <t>39.816.459/001-01</t>
  </si>
  <si>
    <t>DIVULGUE OUTDOOR E COMUNICAÇÃO LTDA</t>
  </si>
  <si>
    <t>(27) 3228-0668</t>
  </si>
  <si>
    <t>22.067.299/0001-34</t>
  </si>
  <si>
    <t xml:space="preserve"> M T PESSI PLACAS LTDA</t>
  </si>
  <si>
    <t>(27) 9966-8844</t>
  </si>
  <si>
    <t>37.018.521/0001-86</t>
  </si>
  <si>
    <t>FREE ART VISUAL</t>
  </si>
  <si>
    <t>(27) 99866-1581</t>
  </si>
  <si>
    <t>FABRICIO BENICIO DE BRITO</t>
  </si>
  <si>
    <t>CREA ES-014512</t>
  </si>
  <si>
    <t>Instalação De Placa Em ACM Vermelho Fosco, Dimensões 500x120cm, E=3MM, Letras
E Contorno Em ACM Amarelo Com Brilho E Brasão Com Impressão Em Alta Definição</t>
  </si>
  <si>
    <t>TOTAL:</t>
  </si>
  <si>
    <t xml:space="preserve">PLACA PARA FACHADA </t>
  </si>
  <si>
    <t>PLACA DE INAUGURAÇÃO</t>
  </si>
  <si>
    <t>BAIRRO ROSÁRIO II - BAIXO GUANDU/ES</t>
  </si>
  <si>
    <t>CORREDOR SALAS DE AULA</t>
  </si>
  <si>
    <t>SALA DE INFORMATICA E REFORÇO</t>
  </si>
  <si>
    <t>SALA DA DIREÇÃO E SUPERVISÃO</t>
  </si>
  <si>
    <t>DESPENSA</t>
  </si>
  <si>
    <t>REFEITÓRIO</t>
  </si>
  <si>
    <t>SALA DE MÚSICA</t>
  </si>
  <si>
    <t>ESCOLA LADO EXTERNO</t>
  </si>
  <si>
    <t>MUROS LADO INTERNO</t>
  </si>
  <si>
    <t>ESCOLA LADO EXTERNO SUBSOLO</t>
  </si>
  <si>
    <t xml:space="preserve">BANHEIRO FEM. ADM </t>
  </si>
  <si>
    <t xml:space="preserve">BANHEIRO  MASCULINO </t>
  </si>
  <si>
    <t xml:space="preserve">BANHEIRO  FEMININO </t>
  </si>
  <si>
    <t>CUBA</t>
  </si>
  <si>
    <t>COZINHA P/ DESPENSA</t>
  </si>
  <si>
    <t>DIREÇÃO E SUPERVISÃO</t>
  </si>
  <si>
    <t>BANHEIRO  - ALUNOS</t>
  </si>
  <si>
    <t>BANHEIRO PCD</t>
  </si>
  <si>
    <t xml:space="preserve">BANHEIRO MASC. ADM </t>
  </si>
  <si>
    <t>PORTÃO RAMPA</t>
  </si>
  <si>
    <t>PORTÃO  SALA DE MÚSICA</t>
  </si>
  <si>
    <t>MURO</t>
  </si>
  <si>
    <t>PINTURA DE PORTA 70</t>
  </si>
  <si>
    <t>PINTURA DE ALIZAR DA PORTA DE 70</t>
  </si>
  <si>
    <t>RESERVA</t>
  </si>
  <si>
    <t>PASSEIO</t>
  </si>
  <si>
    <t>RAMPA</t>
  </si>
  <si>
    <t>PASSEIO ESQUERDO LADO ESQUERDO</t>
  </si>
  <si>
    <t>PASSEIO EXTERNO LADO DIREITO</t>
  </si>
  <si>
    <t>PASSEIO EXTERNO FUNDOS</t>
  </si>
  <si>
    <t>PASSEIO EXTERNO FRENTE</t>
  </si>
  <si>
    <t>PASSEIO INTERNO FRENTE DA ESCOLA</t>
  </si>
  <si>
    <t xml:space="preserve">QUANTIDADE  </t>
  </si>
  <si>
    <t>FECHAMENTO DAS SALAS DE AULA</t>
  </si>
  <si>
    <t>SALAS</t>
  </si>
  <si>
    <t>FACHADA</t>
  </si>
  <si>
    <t>CALÇADA EXTERNA</t>
  </si>
  <si>
    <t>6.6</t>
  </si>
  <si>
    <t>PINTURA DE PISO</t>
  </si>
  <si>
    <t>6.7</t>
  </si>
  <si>
    <t>1.2</t>
  </si>
  <si>
    <t>1.3</t>
  </si>
  <si>
    <t>1.4</t>
  </si>
  <si>
    <t>1.6</t>
  </si>
  <si>
    <t>2.1</t>
  </si>
  <si>
    <t>2.2</t>
  </si>
  <si>
    <t>3.1</t>
  </si>
  <si>
    <t>3.2</t>
  </si>
  <si>
    <t>3.3</t>
  </si>
  <si>
    <t>3.4</t>
  </si>
  <si>
    <t>3.5</t>
  </si>
  <si>
    <t>4.1</t>
  </si>
  <si>
    <t>4.3</t>
  </si>
  <si>
    <t>5.5</t>
  </si>
  <si>
    <t>5.6</t>
  </si>
  <si>
    <t>5.7</t>
  </si>
  <si>
    <t>INSTALAÇÃO HIDROSANITÁRIA</t>
  </si>
  <si>
    <t>6.8</t>
  </si>
  <si>
    <t>6.9</t>
  </si>
  <si>
    <t>6.10</t>
  </si>
  <si>
    <t>6.11</t>
  </si>
  <si>
    <t>6.12</t>
  </si>
  <si>
    <t>7.1</t>
  </si>
  <si>
    <t>7.2</t>
  </si>
  <si>
    <t>7.3</t>
  </si>
  <si>
    <t>7.4</t>
  </si>
  <si>
    <t>7.5</t>
  </si>
  <si>
    <t>8.1</t>
  </si>
  <si>
    <t>8.2</t>
  </si>
  <si>
    <t>8.3</t>
  </si>
  <si>
    <t>8.4</t>
  </si>
  <si>
    <t>Baixo Guandu - ES, 22 de maio de 2024</t>
  </si>
  <si>
    <t>O BDI ADOTADO SEGUE RESOLUÇÃO TC Nº 366 DE 22 DE NOVEMBRO DE 2022, TABELA 2 - "REFERENCIAL DE BDI PARA OBRAS DE SANEAMENTO BÁSICO E
DEMAIS OBRAS NÃO RODOVIÁRIAS", 1ª FAIXA - "OBRAS OU SERVIÇOS COM VALOR ATÉ  R$330.000,00"</t>
  </si>
  <si>
    <t>REFORMA DA EMEIEF DARLENE FRANQUINI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</si>
</sst>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8" formatCode="&quot;R$&quot;\ #,##0.00;[Red]\-&quot;R$&quot;\ #,##0.00"/>
    <numFmt numFmtId="44" formatCode="_-&quot;R$&quot;\ * #,##0.00_-;\-&quot;R$&quot;\ * #,##0.00_-;_-&quot;R$&quot;\ * &quot;-&quot;??_-;_-@_-"/>
    <numFmt numFmtId="43" formatCode="_-* #,##0.00_-;\-* #,##0.00_-;_-* &quot;-&quot;??_-;_-@_-"/>
    <numFmt numFmtId="164" formatCode="0.0%"/>
    <numFmt numFmtId="165" formatCode="#,##0.00&quot; &quot;;#,##0.00&quot; &quot;;&quot;-&quot;#&quot; &quot;;&quot; &quot;@&quot; &quot;"/>
    <numFmt numFmtId="166" formatCode="_-* #,##0.000_-;\-* #,##0.000_-;_-* &quot;-&quot;??_-;_-@_-"/>
    <numFmt numFmtId="167" formatCode="_-* #,##0.00000_-;\-* #,##0.00000_-;_-* &quot;-&quot;??_-;_-@_-"/>
    <numFmt numFmtId="168" formatCode="&quot;MÊS &quot;00"/>
    <numFmt numFmtId="169" formatCode="_-* #,##0.00_-;\-* #,##0.00_-;_-* \-??_-;_-@_-"/>
    <numFmt numFmtId="170" formatCode="_(* #,##0.00_);_(* \(#,##0.00\);_(* \-??_);_(@_)"/>
    <numFmt numFmtId="171" formatCode="_(&quot;R$ &quot;* #,##0.00_);_(&quot;R$ &quot;* \(#,##0.00\);_(&quot;R$ &quot;* \-??_);_(@_)"/>
    <numFmt numFmtId="172" formatCode="_(&quot;R$ &quot;* #,##0.00_);_(&quot;R$ &quot;* \(#,##0.00\);_(&quot;R$ &quot;* &quot;-&quot;??_);_(@_)"/>
    <numFmt numFmtId="173" formatCode="_(&quot;R$&quot;* #,##0.00_);_(&quot;R$&quot;* \(#,##0.00\);_(&quot;R$&quot;* \-??_);_(@_)"/>
    <numFmt numFmtId="174" formatCode="&quot;R$&quot;\ #,##0.00"/>
    <numFmt numFmtId="175" formatCode="_-* #,##0.00\ &quot;Kz&quot;_-;\-* #,##0.00\ &quot;Kz&quot;_-;_-* &quot;-&quot;??\ &quot;Kz&quot;_-;_-@_-"/>
    <numFmt numFmtId="176" formatCode="[$-416]mmm\-yy;@"/>
    <numFmt numFmtId="177" formatCode="mmm/yyyy"/>
  </numFmts>
  <fonts count="134">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b/>
      <sz val="8"/>
      <color theme="1"/>
      <name val="Arial1"/>
    </font>
    <font>
      <sz val="8"/>
      <color theme="1"/>
      <name val="Arial"/>
      <family val="2"/>
    </font>
    <font>
      <b/>
      <sz val="8"/>
      <color theme="1"/>
      <name val="Arial"/>
      <family val="2"/>
    </font>
    <font>
      <b/>
      <sz val="8"/>
      <color theme="0"/>
      <name val="Arial1"/>
    </font>
    <font>
      <sz val="8"/>
      <name val="Arial"/>
      <family val="2"/>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1"/>
      <color rgb="FF000000"/>
      <name val="Calibri"/>
      <family val="2"/>
    </font>
    <font>
      <sz val="10"/>
      <color rgb="FF000000"/>
      <name val="Times New Roman"/>
      <family val="1"/>
    </font>
    <font>
      <sz val="9"/>
      <color rgb="FF000000"/>
      <name val="Calibri"/>
      <family val="2"/>
      <scheme val="minor"/>
    </font>
    <font>
      <b/>
      <sz val="7"/>
      <name val="Arial"/>
      <family val="2"/>
    </font>
    <font>
      <sz val="7"/>
      <color rgb="FF000000"/>
      <name val="Arial"/>
      <family val="2"/>
    </font>
    <font>
      <sz val="7"/>
      <name val="Arial"/>
      <family val="2"/>
    </font>
    <font>
      <u/>
      <sz val="8"/>
      <name val="Arial"/>
      <family val="2"/>
    </font>
    <font>
      <sz val="7.5"/>
      <name val="Arial"/>
      <family val="2"/>
    </font>
    <font>
      <sz val="7"/>
      <color rgb="FF000000"/>
      <name val="Arial MT"/>
      <family val="2"/>
    </font>
    <font>
      <sz val="7"/>
      <name val="Arial MT"/>
    </font>
    <font>
      <sz val="7"/>
      <name val="Arial MT"/>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b/>
      <sz val="9"/>
      <color theme="0"/>
      <name val="Arial1"/>
    </font>
    <font>
      <b/>
      <sz val="12"/>
      <name val="Arial"/>
      <family val="2"/>
    </font>
    <font>
      <sz val="12"/>
      <color theme="1"/>
      <name val="Arial"/>
      <family val="2"/>
    </font>
    <font>
      <sz val="12"/>
      <name val="Arial"/>
      <family val="2"/>
    </font>
    <font>
      <sz val="12"/>
      <color theme="1"/>
      <name val="Liberation Sans"/>
      <family val="2"/>
    </font>
    <font>
      <b/>
      <sz val="16"/>
      <color theme="1"/>
      <name val="Arial"/>
      <family val="2"/>
    </font>
    <font>
      <b/>
      <sz val="16"/>
      <name val="Arial"/>
      <family val="2"/>
    </font>
    <font>
      <sz val="16"/>
      <color theme="1"/>
      <name val="Arial"/>
      <family val="2"/>
    </font>
    <font>
      <b/>
      <sz val="9"/>
      <color indexed="81"/>
      <name val="Segoe UI"/>
      <family val="2"/>
    </font>
    <font>
      <b/>
      <sz val="10"/>
      <name val="Arial"/>
      <family val="2"/>
    </font>
    <font>
      <sz val="9"/>
      <color indexed="81"/>
      <name val="Segoe UI"/>
      <family val="2"/>
    </font>
    <font>
      <b/>
      <sz val="12"/>
      <color indexed="8"/>
      <name val="Arial"/>
      <family val="2"/>
    </font>
    <font>
      <sz val="12"/>
      <color indexed="8"/>
      <name val="Arial"/>
      <family val="2"/>
    </font>
    <font>
      <b/>
      <sz val="10"/>
      <color indexed="8"/>
      <name val="Arial"/>
      <family val="2"/>
    </font>
    <font>
      <sz val="10"/>
      <color indexed="8"/>
      <name val="Arial"/>
      <family val="2"/>
    </font>
    <font>
      <sz val="8"/>
      <color indexed="8"/>
      <name val="Arial"/>
      <family val="2"/>
    </font>
    <font>
      <sz val="3"/>
      <name val="Arial"/>
      <family val="2"/>
    </font>
    <font>
      <b/>
      <sz val="3"/>
      <name val="Arial"/>
      <family val="2"/>
    </font>
    <font>
      <i/>
      <sz val="10"/>
      <name val="Arial"/>
      <family val="2"/>
    </font>
    <font>
      <u/>
      <sz val="10"/>
      <name val="Arial"/>
      <family val="2"/>
    </font>
    <font>
      <b/>
      <i/>
      <sz val="14"/>
      <name val="Arial"/>
      <family val="2"/>
    </font>
    <font>
      <b/>
      <sz val="10"/>
      <color indexed="10"/>
      <name val="Arial"/>
      <family val="2"/>
    </font>
    <font>
      <sz val="10"/>
      <color indexed="8"/>
      <name val="Calibri"/>
      <family val="2"/>
    </font>
    <font>
      <b/>
      <sz val="9"/>
      <color indexed="81"/>
      <name val="Tahoma"/>
      <family val="2"/>
    </font>
    <font>
      <sz val="9"/>
      <color indexed="81"/>
      <name val="Tahoma"/>
      <family val="2"/>
    </font>
    <font>
      <sz val="10"/>
      <color indexed="81"/>
      <name val="Tahoma"/>
      <family val="2"/>
    </font>
    <font>
      <b/>
      <sz val="10"/>
      <color indexed="81"/>
      <name val="Tahoma"/>
      <family val="2"/>
    </font>
    <font>
      <b/>
      <sz val="12"/>
      <color theme="1"/>
      <name val="Arial"/>
      <family val="2"/>
    </font>
    <font>
      <sz val="11"/>
      <name val="Arial"/>
      <family val="1"/>
    </font>
    <font>
      <b/>
      <sz val="11"/>
      <color theme="1"/>
      <name val="Liberation Sans"/>
    </font>
    <font>
      <b/>
      <sz val="16"/>
      <color theme="1"/>
      <name val="Liberation Sans"/>
    </font>
    <font>
      <b/>
      <sz val="12"/>
      <color theme="1"/>
      <name val="Liberation Sans"/>
    </font>
    <font>
      <sz val="11"/>
      <color theme="1"/>
      <name val="Liberation Sans"/>
    </font>
    <font>
      <sz val="12"/>
      <color theme="1"/>
      <name val="Liberation Sans"/>
    </font>
    <font>
      <sz val="8"/>
      <color rgb="FF000000"/>
      <name val="CIDFont+F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E5E5E5"/>
      </patternFill>
    </fill>
    <fill>
      <patternFill patternType="solid">
        <fgColor indexed="26"/>
        <bgColor indexed="64"/>
      </patternFill>
    </fill>
    <fill>
      <patternFill patternType="solid">
        <fgColor indexed="55"/>
        <bgColor indexed="64"/>
      </patternFill>
    </fill>
    <fill>
      <patternFill patternType="solid">
        <fgColor theme="0" tint="-0.249977111117893"/>
        <bgColor rgb="FFFFFFA6"/>
      </patternFill>
    </fill>
    <fill>
      <patternFill patternType="solid">
        <fgColor theme="0" tint="-0.34998626667073579"/>
        <bgColor rgb="FFDDDDDD"/>
      </patternFill>
    </fill>
    <fill>
      <patternFill patternType="solid">
        <fgColor rgb="FFFF0000"/>
        <bgColor indexed="64"/>
      </patternFill>
    </fill>
  </fills>
  <borders count="72">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top style="thin">
        <color rgb="FF000000"/>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s>
  <cellStyleXfs count="275">
    <xf numFmtId="0" fontId="0" fillId="0" borderId="0"/>
    <xf numFmtId="44" fontId="10" fillId="0" borderId="0" applyFont="0" applyFill="0" applyBorder="0" applyAlignment="0" applyProtection="0"/>
    <xf numFmtId="0" fontId="12" fillId="0" borderId="0"/>
    <xf numFmtId="0" fontId="13" fillId="2" borderId="0"/>
    <xf numFmtId="0" fontId="13" fillId="3" borderId="0"/>
    <xf numFmtId="0" fontId="12" fillId="4" borderId="0"/>
    <xf numFmtId="0" fontId="14" fillId="5" borderId="0"/>
    <xf numFmtId="0" fontId="15" fillId="6" borderId="0"/>
    <xf numFmtId="165" fontId="11" fillId="0" borderId="0"/>
    <xf numFmtId="0" fontId="16" fillId="0" borderId="0"/>
    <xf numFmtId="0" fontId="17" fillId="7" borderId="0"/>
    <xf numFmtId="0" fontId="18" fillId="0" borderId="0"/>
    <xf numFmtId="0" fontId="19" fillId="0" borderId="0"/>
    <xf numFmtId="0" fontId="20" fillId="0" borderId="0"/>
    <xf numFmtId="0" fontId="21" fillId="0" borderId="0"/>
    <xf numFmtId="0" fontId="22" fillId="8" borderId="0"/>
    <xf numFmtId="0" fontId="23" fillId="0" borderId="0"/>
    <xf numFmtId="0" fontId="24" fillId="8" borderId="1"/>
    <xf numFmtId="9" fontId="11" fillId="0" borderId="0"/>
    <xf numFmtId="0" fontId="11" fillId="9" borderId="0"/>
    <xf numFmtId="0" fontId="11" fillId="10" borderId="0"/>
    <xf numFmtId="0" fontId="25" fillId="0" borderId="0"/>
    <xf numFmtId="0" fontId="25" fillId="0" borderId="0"/>
    <xf numFmtId="0" fontId="11" fillId="0" borderId="0"/>
    <xf numFmtId="0" fontId="11" fillId="0" borderId="0"/>
    <xf numFmtId="0" fontId="14"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66" fontId="38" fillId="0" borderId="0" applyFont="0" applyFill="0" applyBorder="0" applyAlignment="0" applyProtection="0"/>
    <xf numFmtId="44"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42" fillId="0" borderId="0"/>
    <xf numFmtId="171" fontId="42" fillId="0" borderId="0" applyBorder="0" applyProtection="0"/>
    <xf numFmtId="9" fontId="42" fillId="0" borderId="0" applyBorder="0" applyProtection="0"/>
    <xf numFmtId="169" fontId="38" fillId="0" borderId="0" applyBorder="0" applyProtection="0"/>
    <xf numFmtId="0" fontId="7" fillId="0" borderId="0"/>
    <xf numFmtId="0" fontId="7" fillId="0" borderId="0"/>
    <xf numFmtId="0" fontId="43" fillId="25"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7"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9"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1"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3"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3" fillId="35" borderId="0" applyNumberFormat="0" applyBorder="0" applyAlignment="0" applyProtection="0"/>
    <xf numFmtId="0" fontId="43" fillId="34" borderId="0" applyNumberFormat="0" applyBorder="0" applyAlignment="0" applyProtection="0"/>
    <xf numFmtId="0" fontId="43" fillId="35" borderId="0" applyNumberFormat="0" applyBorder="0" applyAlignment="0" applyProtection="0"/>
    <xf numFmtId="0" fontId="43" fillId="37"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43" fillId="39"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1"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31"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7"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43" fillId="43"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39"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1"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7"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9"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47" fillId="51"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8" fillId="29"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9" fillId="53" borderId="8" applyNumberFormat="0" applyAlignment="0" applyProtection="0"/>
    <xf numFmtId="0" fontId="49" fillId="52" borderId="8" applyNumberFormat="0" applyAlignment="0" applyProtection="0"/>
    <xf numFmtId="0" fontId="49" fillId="53" borderId="8" applyNumberFormat="0" applyAlignment="0" applyProtection="0"/>
    <xf numFmtId="0" fontId="50" fillId="55" borderId="9" applyNumberFormat="0" applyAlignment="0" applyProtection="0"/>
    <xf numFmtId="0" fontId="50" fillId="54" borderId="9" applyNumberFormat="0" applyAlignment="0" applyProtection="0"/>
    <xf numFmtId="0" fontId="50" fillId="55" borderId="9" applyNumberFormat="0" applyAlignment="0" applyProtection="0"/>
    <xf numFmtId="0" fontId="51" fillId="0" borderId="10" applyNumberFormat="0" applyFill="0" applyAlignment="0" applyProtection="0"/>
    <xf numFmtId="0" fontId="47" fillId="57"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9"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47"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9"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47" fillId="63" borderId="0" applyNumberFormat="0" applyBorder="0" applyAlignment="0" applyProtection="0"/>
    <xf numFmtId="0" fontId="47" fillId="62" borderId="0" applyNumberFormat="0" applyBorder="0" applyAlignment="0" applyProtection="0"/>
    <xf numFmtId="0" fontId="47" fillId="63" borderId="0" applyNumberFormat="0" applyBorder="0" applyAlignment="0" applyProtection="0"/>
    <xf numFmtId="0" fontId="52" fillId="35" borderId="8" applyNumberFormat="0" applyAlignment="0" applyProtection="0"/>
    <xf numFmtId="0" fontId="52" fillId="34" borderId="8" applyNumberFormat="0" applyAlignment="0" applyProtection="0"/>
    <xf numFmtId="0" fontId="52" fillId="35" borderId="8" applyNumberFormat="0" applyAlignment="0" applyProtection="0"/>
    <xf numFmtId="0" fontId="43" fillId="0" borderId="0"/>
    <xf numFmtId="0" fontId="53" fillId="27"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44" fontId="43" fillId="0" borderId="0" applyFont="0" applyFill="0" applyBorder="0" applyAlignment="0" applyProtection="0"/>
    <xf numFmtId="173" fontId="38" fillId="0" borderId="0" applyFill="0" applyBorder="0" applyAlignment="0" applyProtection="0"/>
    <xf numFmtId="172" fontId="38" fillId="0" borderId="0" applyFont="0" applyFill="0" applyBorder="0" applyAlignment="0" applyProtection="0"/>
    <xf numFmtId="44" fontId="7" fillId="0" borderId="0" applyFont="0" applyFill="0" applyBorder="0" applyAlignment="0" applyProtection="0"/>
    <xf numFmtId="0" fontId="54" fillId="65" borderId="0" applyNumberFormat="0" applyBorder="0" applyAlignment="0" applyProtection="0"/>
    <xf numFmtId="0" fontId="54" fillId="64" borderId="0" applyNumberFormat="0" applyBorder="0" applyAlignment="0" applyProtection="0"/>
    <xf numFmtId="0" fontId="54" fillId="65" borderId="0" applyNumberFormat="0" applyBorder="0" applyAlignment="0" applyProtection="0"/>
    <xf numFmtId="0" fontId="38" fillId="0" borderId="0"/>
    <xf numFmtId="0" fontId="44" fillId="0" borderId="0" applyNumberFormat="0" applyFill="0" applyBorder="0" applyProtection="0">
      <alignment vertical="top" wrapText="1"/>
    </xf>
    <xf numFmtId="0" fontId="38" fillId="0" borderId="0"/>
    <xf numFmtId="0" fontId="38" fillId="0" borderId="0"/>
    <xf numFmtId="0" fontId="38" fillId="0" borderId="0"/>
    <xf numFmtId="0" fontId="62" fillId="0" borderId="0"/>
    <xf numFmtId="0" fontId="7" fillId="0" borderId="0"/>
    <xf numFmtId="0" fontId="38" fillId="0" borderId="0"/>
    <xf numFmtId="0" fontId="38" fillId="0" borderId="0"/>
    <xf numFmtId="0" fontId="38" fillId="66" borderId="11" applyNumberFormat="0" applyFont="0" applyAlignment="0" applyProtection="0"/>
    <xf numFmtId="0" fontId="38" fillId="67" borderId="11" applyNumberFormat="0" applyAlignment="0" applyProtection="0"/>
    <xf numFmtId="0" fontId="38" fillId="66" borderId="11" applyNumberFormat="0" applyFont="0" applyAlignment="0" applyProtection="0"/>
    <xf numFmtId="0" fontId="38" fillId="66" borderId="11" applyNumberFormat="0" applyFont="0" applyAlignment="0" applyProtection="0"/>
    <xf numFmtId="0" fontId="38" fillId="67" borderId="11" applyNumberFormat="0" applyAlignment="0" applyProtection="0"/>
    <xf numFmtId="0" fontId="38" fillId="66" borderId="11" applyNumberFormat="0" applyFont="0" applyAlignment="0" applyProtection="0"/>
    <xf numFmtId="0" fontId="38" fillId="67" borderId="11" applyNumberForma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0" fontId="38" fillId="66" borderId="11" applyNumberFormat="0" applyFont="0" applyAlignment="0" applyProtection="0"/>
    <xf numFmtId="9" fontId="43" fillId="0" borderId="0" applyFont="0" applyFill="0" applyBorder="0" applyAlignment="0" applyProtection="0"/>
    <xf numFmtId="9" fontId="38" fillId="0" borderId="0" applyFont="0" applyFill="0" applyBorder="0" applyAlignment="0" applyProtection="0"/>
    <xf numFmtId="9" fontId="38"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5" fillId="53" borderId="12" applyNumberFormat="0" applyAlignment="0" applyProtection="0"/>
    <xf numFmtId="0" fontId="55" fillId="52" borderId="12" applyNumberFormat="0" applyAlignment="0" applyProtection="0"/>
    <xf numFmtId="0" fontId="55" fillId="53" borderId="12" applyNumberFormat="0" applyAlignment="0" applyProtection="0"/>
    <xf numFmtId="43" fontId="38" fillId="0" borderId="0" applyFont="0" applyFill="0" applyBorder="0" applyAlignment="0" applyProtection="0"/>
    <xf numFmtId="170" fontId="38" fillId="0" borderId="0" applyFill="0" applyBorder="0" applyAlignment="0" applyProtection="0"/>
    <xf numFmtId="43" fontId="38" fillId="0" borderId="0" applyFont="0" applyFill="0" applyBorder="0" applyAlignment="0" applyProtection="0"/>
    <xf numFmtId="170" fontId="38" fillId="0" borderId="0" applyFill="0" applyBorder="0" applyAlignment="0" applyProtection="0"/>
    <xf numFmtId="0" fontId="45" fillId="0" borderId="0" applyNumberFormat="0" applyFill="0" applyBorder="0" applyAlignment="0" applyProtection="0"/>
    <xf numFmtId="0" fontId="56" fillId="0" borderId="0" applyNumberFormat="0" applyFill="0" applyBorder="0" applyAlignment="0" applyProtection="0"/>
    <xf numFmtId="0" fontId="58" fillId="0" borderId="13" applyNumberFormat="0" applyFill="0" applyAlignment="0" applyProtection="0"/>
    <xf numFmtId="0" fontId="58" fillId="0" borderId="13" applyNumberFormat="0" applyFill="0" applyAlignment="0" applyProtection="0"/>
    <xf numFmtId="0" fontId="57" fillId="0" borderId="0" applyNumberFormat="0" applyFill="0" applyBorder="0" applyAlignment="0" applyProtection="0"/>
    <xf numFmtId="0" fontId="58" fillId="0" borderId="13" applyNumberFormat="0" applyFill="0" applyAlignment="0" applyProtection="0"/>
    <xf numFmtId="0" fontId="57" fillId="0" borderId="0" applyNumberFormat="0" applyFill="0" applyBorder="0" applyAlignment="0" applyProtection="0"/>
    <xf numFmtId="0" fontId="59" fillId="0" borderId="14" applyNumberFormat="0" applyFill="0" applyAlignment="0" applyProtection="0"/>
    <xf numFmtId="0" fontId="60" fillId="0" borderId="15" applyNumberForma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61" fillId="0" borderId="16" applyNumberFormat="0" applyFill="0" applyAlignment="0" applyProtection="0"/>
    <xf numFmtId="43" fontId="43" fillId="0" borderId="0" applyFont="0" applyFill="0" applyBorder="0" applyAlignment="0" applyProtection="0"/>
    <xf numFmtId="43" fontId="43" fillId="0" borderId="0" applyFont="0" applyFill="0" applyBorder="0" applyAlignment="0" applyProtection="0"/>
    <xf numFmtId="170" fontId="38" fillId="0" borderId="0" applyFill="0" applyBorder="0" applyAlignment="0" applyProtection="0"/>
    <xf numFmtId="43" fontId="38" fillId="0" borderId="0" applyFont="0" applyFill="0" applyBorder="0" applyAlignment="0" applyProtection="0"/>
    <xf numFmtId="170" fontId="38" fillId="0" borderId="0" applyFill="0" applyBorder="0" applyAlignment="0" applyProtection="0"/>
    <xf numFmtId="43" fontId="38" fillId="0" borderId="0" applyFont="0" applyFill="0" applyBorder="0" applyAlignment="0" applyProtection="0"/>
    <xf numFmtId="170" fontId="38" fillId="0" borderId="0" applyFill="0" applyBorder="0" applyAlignment="0" applyProtection="0"/>
    <xf numFmtId="43" fontId="38" fillId="0" borderId="0" applyFont="0" applyFill="0" applyBorder="0" applyAlignment="0" applyProtection="0"/>
    <xf numFmtId="43" fontId="46" fillId="0" borderId="0" applyFont="0" applyFill="0" applyBorder="0" applyAlignment="0" applyProtection="0"/>
    <xf numFmtId="43" fontId="38"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1" fontId="42" fillId="0" borderId="0" applyBorder="0" applyProtection="0"/>
    <xf numFmtId="0" fontId="42" fillId="0" borderId="0"/>
    <xf numFmtId="0" fontId="42" fillId="0" borderId="0"/>
    <xf numFmtId="0" fontId="42" fillId="0" borderId="0"/>
    <xf numFmtId="0" fontId="67" fillId="0" borderId="0" applyNumberFormat="0" applyFill="0" applyBorder="0" applyAlignment="0" applyProtection="0"/>
    <xf numFmtId="0" fontId="68" fillId="0" borderId="32" applyNumberFormat="0" applyFill="0" applyAlignment="0" applyProtection="0"/>
    <xf numFmtId="0" fontId="69" fillId="0" borderId="33" applyNumberFormat="0" applyFill="0" applyAlignment="0" applyProtection="0"/>
    <xf numFmtId="0" fontId="70" fillId="0" borderId="34" applyNumberFormat="0" applyFill="0" applyAlignment="0" applyProtection="0"/>
    <xf numFmtId="0" fontId="70" fillId="0" borderId="0" applyNumberFormat="0" applyFill="0" applyBorder="0" applyAlignment="0" applyProtection="0"/>
    <xf numFmtId="0" fontId="71" fillId="76" borderId="0" applyNumberFormat="0" applyBorder="0" applyAlignment="0" applyProtection="0"/>
    <xf numFmtId="0" fontId="72" fillId="77" borderId="0" applyNumberFormat="0" applyBorder="0" applyAlignment="0" applyProtection="0"/>
    <xf numFmtId="0" fontId="73" fillId="79" borderId="35" applyNumberFormat="0" applyAlignment="0" applyProtection="0"/>
    <xf numFmtId="0" fontId="74" fillId="80" borderId="36" applyNumberFormat="0" applyAlignment="0" applyProtection="0"/>
    <xf numFmtId="0" fontId="75" fillId="80" borderId="35" applyNumberFormat="0" applyAlignment="0" applyProtection="0"/>
    <xf numFmtId="0" fontId="76" fillId="0" borderId="37" applyNumberFormat="0" applyFill="0" applyAlignment="0" applyProtection="0"/>
    <xf numFmtId="0" fontId="77" fillId="81" borderId="38"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40" applyNumberFormat="0" applyFill="0" applyAlignment="0" applyProtection="0"/>
    <xf numFmtId="0" fontId="81" fillId="83" borderId="0" applyNumberFormat="0" applyBorder="0" applyAlignment="0" applyProtection="0"/>
    <xf numFmtId="0" fontId="4" fillId="84" borderId="0" applyNumberFormat="0" applyBorder="0" applyAlignment="0" applyProtection="0"/>
    <xf numFmtId="0" fontId="4" fillId="85" borderId="0" applyNumberFormat="0" applyBorder="0" applyAlignment="0" applyProtection="0"/>
    <xf numFmtId="0" fontId="81" fillId="87" borderId="0" applyNumberFormat="0" applyBorder="0" applyAlignment="0" applyProtection="0"/>
    <xf numFmtId="0" fontId="4" fillId="88" borderId="0" applyNumberFormat="0" applyBorder="0" applyAlignment="0" applyProtection="0"/>
    <xf numFmtId="0" fontId="4" fillId="89" borderId="0" applyNumberFormat="0" applyBorder="0" applyAlignment="0" applyProtection="0"/>
    <xf numFmtId="0" fontId="81" fillId="91" borderId="0" applyNumberFormat="0" applyBorder="0" applyAlignment="0" applyProtection="0"/>
    <xf numFmtId="0" fontId="4" fillId="92" borderId="0" applyNumberFormat="0" applyBorder="0" applyAlignment="0" applyProtection="0"/>
    <xf numFmtId="0" fontId="4" fillId="93" borderId="0" applyNumberFormat="0" applyBorder="0" applyAlignment="0" applyProtection="0"/>
    <xf numFmtId="0" fontId="81" fillId="95" borderId="0" applyNumberFormat="0" applyBorder="0" applyAlignment="0" applyProtection="0"/>
    <xf numFmtId="0" fontId="4" fillId="96" borderId="0" applyNumberFormat="0" applyBorder="0" applyAlignment="0" applyProtection="0"/>
    <xf numFmtId="0" fontId="4" fillId="97" borderId="0" applyNumberFormat="0" applyBorder="0" applyAlignment="0" applyProtection="0"/>
    <xf numFmtId="0" fontId="81" fillId="99" borderId="0" applyNumberFormat="0" applyBorder="0" applyAlignment="0" applyProtection="0"/>
    <xf numFmtId="0" fontId="4" fillId="100" borderId="0" applyNumberFormat="0" applyBorder="0" applyAlignment="0" applyProtection="0"/>
    <xf numFmtId="0" fontId="4" fillId="101" borderId="0" applyNumberFormat="0" applyBorder="0" applyAlignment="0" applyProtection="0"/>
    <xf numFmtId="0" fontId="81" fillId="103" borderId="0" applyNumberFormat="0" applyBorder="0" applyAlignment="0" applyProtection="0"/>
    <xf numFmtId="0" fontId="4" fillId="104" borderId="0" applyNumberFormat="0" applyBorder="0" applyAlignment="0" applyProtection="0"/>
    <xf numFmtId="0" fontId="4" fillId="105" borderId="0" applyNumberFormat="0" applyBorder="0" applyAlignment="0" applyProtection="0"/>
    <xf numFmtId="0" fontId="4" fillId="0" borderId="0"/>
    <xf numFmtId="0" fontId="83" fillId="78" borderId="0" applyNumberFormat="0" applyBorder="0" applyAlignment="0" applyProtection="0"/>
    <xf numFmtId="0" fontId="4" fillId="82" borderId="39" applyNumberFormat="0" applyFont="0" applyAlignment="0" applyProtection="0"/>
    <xf numFmtId="0" fontId="81" fillId="86" borderId="0" applyNumberFormat="0" applyBorder="0" applyAlignment="0" applyProtection="0"/>
    <xf numFmtId="0" fontId="81" fillId="90" borderId="0" applyNumberFormat="0" applyBorder="0" applyAlignment="0" applyProtection="0"/>
    <xf numFmtId="0" fontId="81" fillId="94" borderId="0" applyNumberFormat="0" applyBorder="0" applyAlignment="0" applyProtection="0"/>
    <xf numFmtId="0" fontId="81" fillId="98" borderId="0" applyNumberFormat="0" applyBorder="0" applyAlignment="0" applyProtection="0"/>
    <xf numFmtId="0" fontId="81" fillId="102" borderId="0" applyNumberFormat="0" applyBorder="0" applyAlignment="0" applyProtection="0"/>
    <xf numFmtId="0" fontId="81" fillId="106" borderId="0" applyNumberFormat="0" applyBorder="0" applyAlignment="0" applyProtection="0"/>
    <xf numFmtId="0" fontId="3" fillId="0" borderId="0"/>
    <xf numFmtId="43" fontId="3" fillId="0" borderId="0" applyFont="0" applyFill="0" applyBorder="0" applyAlignment="0" applyProtection="0"/>
    <xf numFmtId="0" fontId="38" fillId="0" borderId="0"/>
    <xf numFmtId="0" fontId="84" fillId="0" borderId="0" applyNumberFormat="0" applyBorder="0" applyProtection="0"/>
    <xf numFmtId="44" fontId="5" fillId="0" borderId="0" applyFont="0" applyFill="0" applyBorder="0" applyAlignment="0" applyProtection="0"/>
    <xf numFmtId="0" fontId="38" fillId="0" borderId="0"/>
    <xf numFmtId="43" fontId="43" fillId="0" borderId="0" applyFont="0" applyFill="0" applyBorder="0" applyAlignment="0" applyProtection="0"/>
    <xf numFmtId="9" fontId="43" fillId="0" borderId="0" applyFont="0" applyFill="0" applyBorder="0" applyAlignment="0" applyProtection="0"/>
    <xf numFmtId="0" fontId="85" fillId="0" borderId="0"/>
    <xf numFmtId="0" fontId="2" fillId="0" borderId="0"/>
    <xf numFmtId="0" fontId="2" fillId="0" borderId="0"/>
    <xf numFmtId="0" fontId="85" fillId="0" borderId="0"/>
    <xf numFmtId="175" fontId="5" fillId="0" borderId="0" applyFont="0" applyFill="0" applyBorder="0" applyAlignment="0" applyProtection="0"/>
    <xf numFmtId="0" fontId="1" fillId="0" borderId="0"/>
    <xf numFmtId="0" fontId="11" fillId="0" borderId="0"/>
    <xf numFmtId="9" fontId="11" fillId="0" borderId="0" applyFont="0" applyFill="0" applyBorder="0" applyAlignment="0" applyProtection="0"/>
    <xf numFmtId="44" fontId="127" fillId="0" borderId="0" applyFont="0" applyFill="0" applyBorder="0" applyAlignment="0" applyProtection="0"/>
  </cellStyleXfs>
  <cellXfs count="538">
    <xf numFmtId="0" fontId="0" fillId="0" borderId="0" xfId="0"/>
    <xf numFmtId="0" fontId="26" fillId="0" borderId="0" xfId="16" applyFont="1"/>
    <xf numFmtId="0" fontId="27" fillId="0" borderId="0" xfId="16" applyFont="1"/>
    <xf numFmtId="0" fontId="26" fillId="0" borderId="0" xfId="16" applyFont="1" applyAlignment="1">
      <alignment horizontal="right"/>
    </xf>
    <xf numFmtId="0" fontId="26" fillId="11" borderId="2" xfId="16" applyFont="1" applyFill="1" applyBorder="1" applyAlignment="1">
      <alignment horizontal="center" vertical="center" wrapText="1"/>
    </xf>
    <xf numFmtId="0" fontId="27" fillId="0" borderId="0" xfId="16" applyFont="1" applyAlignment="1">
      <alignment horizontal="center"/>
    </xf>
    <xf numFmtId="0" fontId="27" fillId="0" borderId="2" xfId="16" applyFont="1" applyBorder="1"/>
    <xf numFmtId="165" fontId="27" fillId="0" borderId="2" xfId="8" applyFont="1" applyBorder="1"/>
    <xf numFmtId="0" fontId="27" fillId="0" borderId="2" xfId="16" applyFont="1" applyBorder="1" applyAlignment="1">
      <alignment wrapText="1"/>
    </xf>
    <xf numFmtId="10" fontId="27" fillId="0" borderId="0" xfId="16" applyNumberFormat="1" applyFont="1"/>
    <xf numFmtId="0" fontId="27" fillId="0" borderId="0" xfId="16" applyFont="1" applyAlignment="1">
      <alignment horizontal="right"/>
    </xf>
    <xf numFmtId="0" fontId="27" fillId="0" borderId="2" xfId="16" applyFont="1" applyBorder="1" applyAlignment="1">
      <alignment horizontal="right"/>
    </xf>
    <xf numFmtId="165" fontId="27" fillId="0" borderId="2" xfId="8" applyFont="1" applyBorder="1" applyAlignment="1">
      <alignment horizontal="center"/>
    </xf>
    <xf numFmtId="0" fontId="34" fillId="12" borderId="0" xfId="0" applyFont="1" applyFill="1" applyAlignment="1" applyProtection="1">
      <alignment vertical="center"/>
      <protection hidden="1"/>
    </xf>
    <xf numFmtId="4" fontId="34" fillId="12"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34" fillId="0" borderId="0" xfId="0" applyFont="1" applyAlignment="1" applyProtection="1">
      <alignment vertical="center"/>
      <protection hidden="1"/>
    </xf>
    <xf numFmtId="0" fontId="39" fillId="0" borderId="0" xfId="0" applyFont="1" applyProtection="1">
      <protection hidden="1"/>
    </xf>
    <xf numFmtId="0" fontId="40" fillId="0" borderId="0" xfId="0" applyFont="1" applyAlignment="1" applyProtection="1">
      <alignment horizontal="center" vertical="center"/>
      <protection hidden="1"/>
    </xf>
    <xf numFmtId="0" fontId="39" fillId="0" borderId="0" xfId="0" applyFont="1" applyAlignment="1" applyProtection="1">
      <alignment vertical="center"/>
      <protection hidden="1"/>
    </xf>
    <xf numFmtId="0" fontId="9" fillId="0" borderId="0" xfId="0" applyFont="1" applyProtection="1">
      <protection hidden="1"/>
    </xf>
    <xf numFmtId="0" fontId="0" fillId="0" borderId="0" xfId="0" applyProtection="1">
      <protection hidden="1"/>
    </xf>
    <xf numFmtId="0" fontId="30" fillId="0" borderId="0" xfId="0" applyFont="1" applyAlignment="1" applyProtection="1">
      <alignment vertical="center"/>
      <protection hidden="1"/>
    </xf>
    <xf numFmtId="0" fontId="30" fillId="0" borderId="0" xfId="0" applyFont="1" applyAlignment="1" applyProtection="1">
      <alignment horizontal="center" vertical="center"/>
      <protection hidden="1"/>
    </xf>
    <xf numFmtId="167" fontId="30" fillId="0" borderId="0" xfId="26" applyNumberFormat="1" applyFont="1" applyBorder="1" applyAlignment="1" applyProtection="1">
      <alignment vertical="center"/>
      <protection hidden="1"/>
    </xf>
    <xf numFmtId="4" fontId="30" fillId="0" borderId="0" xfId="0" applyNumberFormat="1" applyFont="1" applyAlignment="1" applyProtection="1">
      <alignment vertical="center"/>
      <protection hidden="1"/>
    </xf>
    <xf numFmtId="0" fontId="23" fillId="0" borderId="0" xfId="0" applyFont="1" applyAlignment="1" applyProtection="1">
      <alignment vertical="center"/>
      <protection hidden="1"/>
    </xf>
    <xf numFmtId="0" fontId="23" fillId="12" borderId="0" xfId="0" applyFont="1" applyFill="1" applyAlignment="1" applyProtection="1">
      <alignment vertical="center"/>
      <protection hidden="1"/>
    </xf>
    <xf numFmtId="44" fontId="23" fillId="12" borderId="0" xfId="1" applyFont="1" applyFill="1" applyAlignment="1" applyProtection="1">
      <alignment horizontal="center" vertical="center"/>
      <protection hidden="1"/>
    </xf>
    <xf numFmtId="10" fontId="23" fillId="12" borderId="0" xfId="29" applyNumberFormat="1" applyFont="1" applyFill="1" applyAlignment="1" applyProtection="1">
      <alignment horizontal="center" vertical="center"/>
      <protection hidden="1"/>
    </xf>
    <xf numFmtId="0" fontId="39" fillId="12" borderId="0" xfId="0" applyFont="1" applyFill="1" applyAlignment="1" applyProtection="1">
      <alignment vertical="center"/>
      <protection hidden="1"/>
    </xf>
    <xf numFmtId="0" fontId="39" fillId="12" borderId="0" xfId="0" applyFont="1" applyFill="1" applyAlignment="1" applyProtection="1">
      <alignment horizontal="center" vertical="center"/>
      <protection hidden="1"/>
    </xf>
    <xf numFmtId="4" fontId="23" fillId="12" borderId="0" xfId="0" applyNumberFormat="1" applyFont="1" applyFill="1" applyAlignment="1" applyProtection="1">
      <alignment horizontal="center" vertical="center" readingOrder="1"/>
      <protection hidden="1"/>
    </xf>
    <xf numFmtId="44" fontId="35" fillId="12" borderId="6" xfId="1" applyFont="1" applyFill="1" applyBorder="1" applyAlignment="1" applyProtection="1">
      <alignment horizontal="center" vertical="center" readingOrder="1"/>
      <protection hidden="1"/>
    </xf>
    <xf numFmtId="0" fontId="34" fillId="0" borderId="6" xfId="0" applyFont="1" applyBorder="1" applyAlignment="1" applyProtection="1">
      <alignment horizontal="center" vertical="center"/>
      <protection hidden="1"/>
    </xf>
    <xf numFmtId="44" fontId="34" fillId="12" borderId="6" xfId="0" applyNumberFormat="1" applyFont="1" applyFill="1" applyBorder="1" applyAlignment="1" applyProtection="1">
      <alignment horizontal="center" vertical="center" readingOrder="1"/>
      <protection hidden="1"/>
    </xf>
    <xf numFmtId="10" fontId="34" fillId="12" borderId="6" xfId="29" applyNumberFormat="1" applyFont="1" applyFill="1" applyBorder="1" applyAlignment="1" applyProtection="1">
      <alignment horizontal="center" vertical="center" readingOrder="1"/>
      <protection hidden="1"/>
    </xf>
    <xf numFmtId="44" fontId="34" fillId="0" borderId="6" xfId="0" applyNumberFormat="1" applyFont="1" applyBorder="1" applyAlignment="1" applyProtection="1">
      <alignment horizontal="center" vertical="center"/>
      <protection hidden="1"/>
    </xf>
    <xf numFmtId="44" fontId="34" fillId="0" borderId="6" xfId="1" applyFont="1" applyBorder="1" applyAlignment="1" applyProtection="1">
      <alignment horizontal="center" vertical="center"/>
      <protection hidden="1"/>
    </xf>
    <xf numFmtId="44" fontId="34" fillId="12" borderId="6" xfId="1" applyFont="1" applyFill="1" applyBorder="1" applyAlignment="1" applyProtection="1">
      <alignment horizontal="center" vertical="center" readingOrder="1"/>
      <protection hidden="1"/>
    </xf>
    <xf numFmtId="44" fontId="64" fillId="12" borderId="6" xfId="1" applyFont="1" applyFill="1" applyBorder="1" applyAlignment="1" applyProtection="1">
      <alignment horizontal="center" vertical="center" readingOrder="1"/>
      <protection hidden="1"/>
    </xf>
    <xf numFmtId="43" fontId="23" fillId="12" borderId="0" xfId="1" applyNumberFormat="1" applyFont="1" applyFill="1" applyAlignment="1" applyProtection="1">
      <alignment horizontal="left" vertical="center" readingOrder="1"/>
      <protection hidden="1"/>
    </xf>
    <xf numFmtId="0" fontId="40" fillId="12" borderId="0" xfId="0" applyFont="1" applyFill="1" applyAlignment="1" applyProtection="1">
      <alignment horizontal="center" vertical="center" readingOrder="1"/>
      <protection hidden="1"/>
    </xf>
    <xf numFmtId="44" fontId="34" fillId="0" borderId="0" xfId="1" applyFont="1" applyFill="1" applyBorder="1" applyAlignment="1" applyProtection="1">
      <alignment horizontal="center" vertical="center"/>
      <protection hidden="1"/>
    </xf>
    <xf numFmtId="10" fontId="39" fillId="0" borderId="0" xfId="29" applyNumberFormat="1" applyFont="1" applyFill="1" applyBorder="1" applyAlignment="1" applyProtection="1">
      <alignment horizontal="center" vertical="center"/>
      <protection hidden="1"/>
    </xf>
    <xf numFmtId="0" fontId="39" fillId="0" borderId="0" xfId="0" applyFont="1" applyAlignment="1" applyProtection="1">
      <alignment horizontal="center" vertical="center"/>
      <protection hidden="1"/>
    </xf>
    <xf numFmtId="44" fontId="39" fillId="0" borderId="0" xfId="1" applyFont="1" applyFill="1" applyBorder="1" applyAlignment="1" applyProtection="1">
      <alignment horizontal="center" vertical="center"/>
      <protection hidden="1"/>
    </xf>
    <xf numFmtId="0" fontId="6" fillId="0" borderId="0" xfId="0" applyFont="1" applyAlignment="1" applyProtection="1">
      <alignment horizontal="center" vertical="center" readingOrder="1"/>
      <protection hidden="1"/>
    </xf>
    <xf numFmtId="0" fontId="34" fillId="0" borderId="0" xfId="0" applyFont="1" applyAlignment="1" applyProtection="1">
      <alignment horizontal="center" vertical="center"/>
      <protection hidden="1"/>
    </xf>
    <xf numFmtId="0" fontId="34" fillId="0" borderId="0" xfId="0" applyFont="1" applyAlignment="1" applyProtection="1">
      <alignment horizontal="center" vertical="center" readingOrder="1"/>
      <protection hidden="1"/>
    </xf>
    <xf numFmtId="44" fontId="39" fillId="0" borderId="0" xfId="0" applyNumberFormat="1" applyFont="1" applyAlignment="1" applyProtection="1">
      <alignment horizontal="center" vertical="center"/>
      <protection hidden="1"/>
    </xf>
    <xf numFmtId="10" fontId="39" fillId="0" borderId="0" xfId="0" applyNumberFormat="1" applyFont="1" applyAlignment="1" applyProtection="1">
      <alignment horizontal="center" vertical="center"/>
      <protection hidden="1"/>
    </xf>
    <xf numFmtId="0" fontId="39" fillId="0" borderId="0" xfId="0" applyFont="1" applyAlignment="1" applyProtection="1">
      <alignment horizontal="center"/>
      <protection hidden="1"/>
    </xf>
    <xf numFmtId="0" fontId="6" fillId="0" borderId="0" xfId="0" applyFont="1" applyAlignment="1" applyProtection="1">
      <alignment horizontal="center"/>
      <protection hidden="1"/>
    </xf>
    <xf numFmtId="43" fontId="23" fillId="14" borderId="6" xfId="1" applyNumberFormat="1" applyFont="1" applyFill="1" applyBorder="1" applyAlignment="1" applyProtection="1">
      <alignment horizontal="right" vertical="center" wrapText="1" readingOrder="1"/>
      <protection hidden="1"/>
    </xf>
    <xf numFmtId="0" fontId="23" fillId="12" borderId="6" xfId="0" applyFont="1" applyFill="1" applyBorder="1" applyAlignment="1" applyProtection="1">
      <alignment horizontal="left" vertical="center" wrapText="1" readingOrder="1"/>
      <protection hidden="1"/>
    </xf>
    <xf numFmtId="0" fontId="23" fillId="12" borderId="6" xfId="0" applyFont="1" applyFill="1" applyBorder="1" applyAlignment="1" applyProtection="1">
      <alignment horizontal="center" vertical="center" readingOrder="1"/>
      <protection hidden="1"/>
    </xf>
    <xf numFmtId="43" fontId="23" fillId="12" borderId="6" xfId="0" applyNumberFormat="1" applyFont="1" applyFill="1" applyBorder="1" applyAlignment="1" applyProtection="1">
      <alignment horizontal="center" vertical="center" readingOrder="1"/>
      <protection hidden="1"/>
    </xf>
    <xf numFmtId="0" fontId="23" fillId="0" borderId="6" xfId="0" applyFont="1" applyBorder="1" applyAlignment="1" applyProtection="1">
      <alignment horizontal="center" vertical="center"/>
      <protection hidden="1"/>
    </xf>
    <xf numFmtId="43" fontId="23" fillId="12" borderId="6" xfId="26" applyFont="1" applyFill="1" applyBorder="1" applyAlignment="1" applyProtection="1">
      <alignment horizontal="center" vertical="center" readingOrder="1"/>
      <protection hidden="1"/>
    </xf>
    <xf numFmtId="0" fontId="40" fillId="21" borderId="6" xfId="0" applyFont="1" applyFill="1" applyBorder="1" applyAlignment="1" applyProtection="1">
      <alignment horizontal="center" vertical="center"/>
      <protection hidden="1"/>
    </xf>
    <xf numFmtId="168" fontId="40" fillId="21" borderId="6" xfId="0" applyNumberFormat="1" applyFont="1" applyFill="1" applyBorder="1" applyAlignment="1" applyProtection="1">
      <alignment horizontal="center" vertical="center"/>
      <protection hidden="1"/>
    </xf>
    <xf numFmtId="10" fontId="31" fillId="22" borderId="6" xfId="1" applyNumberFormat="1" applyFont="1" applyFill="1" applyBorder="1" applyAlignment="1" applyProtection="1">
      <alignment horizontal="center" vertical="center"/>
      <protection hidden="1"/>
    </xf>
    <xf numFmtId="10" fontId="40" fillId="13" borderId="6" xfId="29" applyNumberFormat="1" applyFont="1" applyFill="1" applyBorder="1" applyAlignment="1" applyProtection="1">
      <alignment horizontal="center" vertical="center" readingOrder="1"/>
      <protection hidden="1"/>
    </xf>
    <xf numFmtId="43" fontId="39" fillId="18" borderId="6" xfId="1" applyNumberFormat="1" applyFont="1" applyFill="1" applyBorder="1" applyAlignment="1" applyProtection="1">
      <alignment vertical="center"/>
      <protection hidden="1"/>
    </xf>
    <xf numFmtId="10" fontId="39" fillId="0" borderId="6" xfId="29" applyNumberFormat="1" applyFont="1" applyFill="1" applyBorder="1" applyAlignment="1" applyProtection="1">
      <alignment horizontal="center" vertical="center"/>
      <protection hidden="1"/>
    </xf>
    <xf numFmtId="10" fontId="39" fillId="18" borderId="6" xfId="29" applyNumberFormat="1" applyFont="1" applyFill="1" applyBorder="1" applyAlignment="1" applyProtection="1">
      <alignment horizontal="center" vertical="center"/>
      <protection hidden="1"/>
    </xf>
    <xf numFmtId="43" fontId="39" fillId="0" borderId="6" xfId="1" applyNumberFormat="1" applyFont="1" applyFill="1" applyBorder="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10" fontId="34" fillId="12" borderId="0" xfId="29" applyNumberFormat="1" applyFont="1" applyFill="1" applyBorder="1" applyAlignment="1" applyProtection="1">
      <alignment horizontal="center" vertical="center"/>
      <protection hidden="1"/>
    </xf>
    <xf numFmtId="0" fontId="34" fillId="13" borderId="0" xfId="0" applyFont="1" applyFill="1" applyAlignment="1" applyProtection="1">
      <alignment vertical="center" readingOrder="1"/>
      <protection hidden="1"/>
    </xf>
    <xf numFmtId="0" fontId="35" fillId="13" borderId="0" xfId="0" applyFont="1" applyFill="1" applyAlignment="1" applyProtection="1">
      <alignment vertical="center" readingOrder="1"/>
      <protection hidden="1"/>
    </xf>
    <xf numFmtId="4" fontId="36" fillId="16" borderId="0" xfId="0" applyNumberFormat="1" applyFont="1" applyFill="1" applyAlignment="1" applyProtection="1">
      <alignment horizontal="center" vertical="center"/>
      <protection hidden="1"/>
    </xf>
    <xf numFmtId="167" fontId="36" fillId="16" borderId="0" xfId="26" applyNumberFormat="1" applyFont="1" applyFill="1" applyBorder="1" applyAlignment="1" applyProtection="1">
      <alignment horizontal="center" vertical="center"/>
      <protection hidden="1"/>
    </xf>
    <xf numFmtId="0" fontId="23" fillId="0" borderId="0" xfId="0" applyFont="1" applyAlignment="1">
      <alignment horizontal="center"/>
    </xf>
    <xf numFmtId="0" fontId="28" fillId="21" borderId="18" xfId="0" applyFont="1" applyFill="1" applyBorder="1" applyAlignment="1">
      <alignment horizontal="center"/>
    </xf>
    <xf numFmtId="0" fontId="23" fillId="70" borderId="18" xfId="0" applyFont="1" applyFill="1" applyBorder="1" applyAlignment="1">
      <alignment horizontal="center"/>
    </xf>
    <xf numFmtId="0" fontId="23" fillId="0" borderId="6" xfId="0" applyFont="1" applyBorder="1" applyAlignment="1" applyProtection="1">
      <alignment horizontal="center" vertical="center" readingOrder="1"/>
      <protection hidden="1"/>
    </xf>
    <xf numFmtId="0" fontId="23" fillId="0" borderId="6" xfId="0" applyFont="1" applyBorder="1" applyAlignment="1" applyProtection="1">
      <alignment horizontal="left" vertical="center" wrapText="1" readingOrder="1"/>
      <protection hidden="1"/>
    </xf>
    <xf numFmtId="0" fontId="23" fillId="0" borderId="6" xfId="0" applyFont="1" applyBorder="1" applyAlignment="1" applyProtection="1">
      <alignment horizontal="center" vertical="center" wrapText="1" readingOrder="1"/>
      <protection hidden="1"/>
    </xf>
    <xf numFmtId="43" fontId="23" fillId="0" borderId="6" xfId="26" applyFont="1" applyFill="1" applyBorder="1" applyAlignment="1" applyProtection="1">
      <alignment horizontal="center" vertical="center" readingOrder="1"/>
      <protection hidden="1"/>
    </xf>
    <xf numFmtId="43" fontId="23" fillId="0" borderId="6" xfId="1" applyNumberFormat="1" applyFont="1" applyFill="1" applyBorder="1" applyAlignment="1" applyProtection="1">
      <alignment horizontal="right" vertical="center" wrapText="1" readingOrder="1"/>
      <protection hidden="1"/>
    </xf>
    <xf numFmtId="0" fontId="23" fillId="0" borderId="0" xfId="0" applyFont="1" applyAlignment="1" applyProtection="1">
      <alignment horizontal="center" vertical="center"/>
      <protection hidden="1"/>
    </xf>
    <xf numFmtId="4" fontId="23" fillId="0" borderId="7" xfId="26" applyNumberFormat="1" applyFont="1" applyFill="1" applyBorder="1" applyAlignment="1" applyProtection="1">
      <alignment horizontal="center" vertical="center" readingOrder="1"/>
      <protection hidden="1"/>
    </xf>
    <xf numFmtId="44" fontId="23" fillId="0" borderId="7" xfId="1" applyFont="1" applyFill="1" applyBorder="1" applyAlignment="1" applyProtection="1">
      <alignment horizontal="center" vertical="center" readingOrder="1"/>
      <protection hidden="1"/>
    </xf>
    <xf numFmtId="10" fontId="23" fillId="0" borderId="6" xfId="29" applyNumberFormat="1" applyFont="1" applyFill="1" applyBorder="1" applyAlignment="1" applyProtection="1">
      <alignment horizontal="center" vertical="center" readingOrder="1"/>
      <protection hidden="1"/>
    </xf>
    <xf numFmtId="0" fontId="35" fillId="17" borderId="6" xfId="0" applyFont="1" applyFill="1" applyBorder="1" applyAlignment="1" applyProtection="1">
      <alignment horizontal="center" vertical="center" readingOrder="1"/>
      <protection hidden="1"/>
    </xf>
    <xf numFmtId="0" fontId="35" fillId="21" borderId="6" xfId="0" applyFont="1" applyFill="1" applyBorder="1" applyAlignment="1" applyProtection="1">
      <alignment horizontal="center" vertical="center"/>
      <protection hidden="1"/>
    </xf>
    <xf numFmtId="9" fontId="34" fillId="0" borderId="6" xfId="29" applyFont="1" applyBorder="1" applyAlignment="1" applyProtection="1">
      <alignment horizontal="center" vertical="center"/>
      <protection hidden="1"/>
    </xf>
    <xf numFmtId="43" fontId="34" fillId="0" borderId="6" xfId="1" applyNumberFormat="1" applyFont="1" applyBorder="1" applyAlignment="1" applyProtection="1">
      <alignment horizontal="center" vertical="center"/>
      <protection hidden="1"/>
    </xf>
    <xf numFmtId="0" fontId="82" fillId="0" borderId="0" xfId="0" applyFont="1" applyAlignment="1">
      <alignment horizontal="left"/>
    </xf>
    <xf numFmtId="0" fontId="80"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36" fillId="16" borderId="0" xfId="0" applyFont="1" applyFill="1" applyAlignment="1" applyProtection="1">
      <alignment horizontal="center" vertical="center"/>
      <protection hidden="1"/>
    </xf>
    <xf numFmtId="0" fontId="80" fillId="107" borderId="2" xfId="0" applyFont="1" applyFill="1" applyBorder="1" applyAlignment="1">
      <alignment horizontal="left" wrapText="1"/>
    </xf>
    <xf numFmtId="0" fontId="80" fillId="107" borderId="2" xfId="0" applyFont="1" applyFill="1" applyBorder="1" applyAlignment="1">
      <alignment horizontal="center" wrapText="1"/>
    </xf>
    <xf numFmtId="0" fontId="23" fillId="0" borderId="0" xfId="0" quotePrefix="1" applyFont="1" applyAlignment="1" applyProtection="1">
      <alignment vertical="center"/>
      <protection hidden="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23" fillId="0" borderId="6" xfId="0" quotePrefix="1" applyFont="1" applyBorder="1" applyAlignment="1" applyProtection="1">
      <alignment horizontal="center" vertical="center" readingOrder="1"/>
      <protection hidden="1"/>
    </xf>
    <xf numFmtId="0" fontId="0" fillId="0" borderId="2" xfId="0" quotePrefix="1" applyBorder="1" applyAlignment="1">
      <alignment horizontal="left" vertical="top" wrapText="1"/>
    </xf>
    <xf numFmtId="44" fontId="23" fillId="0" borderId="6" xfId="1" applyFont="1" applyFill="1" applyBorder="1" applyAlignment="1" applyProtection="1">
      <alignment horizontal="right" vertical="center" wrapText="1" readingOrder="1"/>
      <protection hidden="1"/>
    </xf>
    <xf numFmtId="0" fontId="32" fillId="8" borderId="42" xfId="0" applyFont="1" applyFill="1" applyBorder="1" applyAlignment="1" applyProtection="1">
      <alignment horizontal="center" vertical="center"/>
      <protection hidden="1"/>
    </xf>
    <xf numFmtId="0" fontId="31" fillId="8" borderId="0" xfId="0" applyFont="1" applyFill="1" applyAlignment="1" applyProtection="1">
      <alignment horizontal="center" vertical="center"/>
      <protection hidden="1"/>
    </xf>
    <xf numFmtId="44" fontId="31" fillId="22" borderId="6" xfId="1" applyFont="1" applyFill="1" applyBorder="1" applyAlignment="1" applyProtection="1">
      <alignment horizontal="center" vertical="center"/>
      <protection hidden="1"/>
    </xf>
    <xf numFmtId="44" fontId="31" fillId="22" borderId="6" xfId="1" applyFont="1" applyFill="1" applyBorder="1" applyAlignment="1" applyProtection="1">
      <alignment horizontal="justify" vertical="center"/>
      <protection hidden="1"/>
    </xf>
    <xf numFmtId="0" fontId="80" fillId="0" borderId="2" xfId="0" quotePrefix="1" applyFont="1" applyBorder="1" applyAlignment="1">
      <alignment horizontal="left" vertical="top" wrapText="1"/>
    </xf>
    <xf numFmtId="0" fontId="0" fillId="0" borderId="3" xfId="0" applyBorder="1" applyAlignment="1">
      <alignment wrapText="1"/>
    </xf>
    <xf numFmtId="0" fontId="80" fillId="0" borderId="3" xfId="0" applyFont="1" applyBorder="1" applyAlignment="1">
      <alignment vertical="top" wrapText="1"/>
    </xf>
    <xf numFmtId="0" fontId="0" fillId="0" borderId="0" xfId="0" applyAlignment="1">
      <alignment horizontal="center" vertical="center"/>
    </xf>
    <xf numFmtId="0" fontId="0" fillId="0" borderId="0" xfId="0" applyAlignment="1">
      <alignment horizontal="center"/>
    </xf>
    <xf numFmtId="0" fontId="80" fillId="0" borderId="0" xfId="0" applyFont="1" applyAlignment="1">
      <alignment wrapText="1"/>
    </xf>
    <xf numFmtId="0" fontId="85" fillId="0" borderId="0" xfId="266" applyAlignment="1">
      <alignment horizontal="left" vertical="top"/>
    </xf>
    <xf numFmtId="0" fontId="80" fillId="107" borderId="2" xfId="0" applyFont="1" applyFill="1" applyBorder="1" applyAlignment="1">
      <alignment horizontal="right" wrapText="1"/>
    </xf>
    <xf numFmtId="0" fontId="2" fillId="0" borderId="0" xfId="267" applyAlignment="1">
      <alignment vertical="top"/>
    </xf>
    <xf numFmtId="0" fontId="85" fillId="0" borderId="0" xfId="268" applyFont="1" applyAlignment="1">
      <alignment horizontal="left" vertical="top"/>
    </xf>
    <xf numFmtId="0" fontId="2" fillId="0" borderId="0" xfId="268" applyAlignment="1">
      <alignment horizontal="center" vertical="top"/>
    </xf>
    <xf numFmtId="10" fontId="2" fillId="0" borderId="0" xfId="268" applyNumberFormat="1" applyAlignment="1">
      <alignment horizontal="center" vertical="top"/>
    </xf>
    <xf numFmtId="0" fontId="86" fillId="0" borderId="0" xfId="269" applyFont="1" applyAlignment="1">
      <alignment horizontal="left" vertical="top"/>
    </xf>
    <xf numFmtId="0" fontId="85" fillId="0" borderId="0" xfId="266" applyAlignment="1">
      <alignment vertical="top"/>
    </xf>
    <xf numFmtId="0" fontId="87" fillId="108" borderId="2" xfId="0" applyFont="1" applyFill="1" applyBorder="1" applyAlignment="1">
      <alignment horizontal="right" vertical="top" wrapText="1"/>
    </xf>
    <xf numFmtId="0" fontId="87" fillId="108" borderId="2" xfId="0" applyFont="1" applyFill="1" applyBorder="1" applyAlignment="1">
      <alignment horizontal="left" vertical="top" wrapText="1"/>
    </xf>
    <xf numFmtId="0" fontId="87" fillId="108" borderId="2" xfId="0" applyFont="1" applyFill="1" applyBorder="1" applyAlignment="1">
      <alignment horizontal="center" vertical="top" wrapText="1"/>
    </xf>
    <xf numFmtId="0" fontId="87" fillId="108" borderId="2" xfId="268" applyFont="1" applyFill="1" applyBorder="1" applyAlignment="1">
      <alignment horizontal="right" vertical="top" wrapText="1"/>
    </xf>
    <xf numFmtId="1" fontId="88" fillId="0" borderId="2" xfId="0" applyNumberFormat="1" applyFont="1" applyBorder="1" applyAlignment="1">
      <alignment horizontal="right" vertical="top" shrinkToFit="1"/>
    </xf>
    <xf numFmtId="0" fontId="89" fillId="0" borderId="2" xfId="0" applyFont="1" applyBorder="1" applyAlignment="1">
      <alignment horizontal="left" vertical="top" wrapText="1"/>
    </xf>
    <xf numFmtId="0" fontId="89" fillId="0" borderId="2" xfId="0" applyFont="1" applyBorder="1" applyAlignment="1">
      <alignment horizontal="center" vertical="top" wrapText="1"/>
    </xf>
    <xf numFmtId="2" fontId="89" fillId="0" borderId="2" xfId="268" applyNumberFormat="1" applyFont="1" applyBorder="1" applyAlignment="1">
      <alignment horizontal="right" vertical="top" wrapText="1"/>
    </xf>
    <xf numFmtId="0" fontId="0" fillId="0" borderId="2" xfId="0" applyBorder="1" applyAlignment="1">
      <alignment horizontal="left" wrapText="1"/>
    </xf>
    <xf numFmtId="0" fontId="0" fillId="0" borderId="2" xfId="0" applyBorder="1" applyAlignment="1">
      <alignment horizontal="left" vertical="center" wrapText="1"/>
    </xf>
    <xf numFmtId="0" fontId="85" fillId="0" borderId="0" xfId="269" applyAlignment="1">
      <alignment horizontal="left" wrapText="1"/>
    </xf>
    <xf numFmtId="0" fontId="87" fillId="108" borderId="2" xfId="269" applyFont="1" applyFill="1" applyBorder="1" applyAlignment="1">
      <alignment horizontal="center" vertical="center" wrapText="1"/>
    </xf>
    <xf numFmtId="1" fontId="88" fillId="0" borderId="2" xfId="269" applyNumberFormat="1" applyFont="1" applyBorder="1" applyAlignment="1">
      <alignment horizontal="right" vertical="top" shrinkToFit="1"/>
    </xf>
    <xf numFmtId="0" fontId="89" fillId="0" borderId="2" xfId="269" applyFont="1" applyBorder="1" applyAlignment="1">
      <alignment horizontal="left" vertical="top" wrapText="1"/>
    </xf>
    <xf numFmtId="0" fontId="89" fillId="0" borderId="2" xfId="269" applyFont="1" applyBorder="1" applyAlignment="1">
      <alignment horizontal="center" vertical="top" wrapText="1"/>
    </xf>
    <xf numFmtId="0" fontId="0" fillId="0" borderId="0" xfId="0" applyAlignment="1">
      <alignment wrapText="1"/>
    </xf>
    <xf numFmtId="0" fontId="80" fillId="0" borderId="0" xfId="0" quotePrefix="1" applyFont="1" applyAlignment="1">
      <alignment vertical="top" wrapText="1"/>
    </xf>
    <xf numFmtId="0" fontId="0" fillId="0" borderId="0" xfId="0" quotePrefix="1" applyAlignment="1">
      <alignment vertical="top" wrapText="1"/>
    </xf>
    <xf numFmtId="0" fontId="80" fillId="0" borderId="0" xfId="0" applyFont="1" applyAlignment="1">
      <alignment vertical="top" wrapText="1"/>
    </xf>
    <xf numFmtId="0" fontId="80" fillId="107" borderId="0" xfId="0" applyFont="1" applyFill="1" applyAlignment="1">
      <alignment horizontal="left" wrapText="1"/>
    </xf>
    <xf numFmtId="0" fontId="87" fillId="0" borderId="5" xfId="0" applyFont="1" applyBorder="1" applyAlignment="1">
      <alignment vertical="top" wrapText="1"/>
    </xf>
    <xf numFmtId="0" fontId="87" fillId="0" borderId="4" xfId="0" applyFont="1" applyBorder="1" applyAlignment="1">
      <alignment vertical="top" wrapText="1"/>
    </xf>
    <xf numFmtId="2" fontId="92" fillId="0" borderId="2" xfId="0" applyNumberFormat="1" applyFont="1" applyBorder="1" applyAlignment="1">
      <alignment horizontal="right" vertical="top" shrinkToFit="1"/>
    </xf>
    <xf numFmtId="4" fontId="92" fillId="0" borderId="2" xfId="0" applyNumberFormat="1" applyFont="1" applyBorder="1" applyAlignment="1">
      <alignment horizontal="right" vertical="top" shrinkToFit="1"/>
    </xf>
    <xf numFmtId="0" fontId="89" fillId="0" borderId="2" xfId="0" applyFont="1" applyBorder="1" applyAlignment="1">
      <alignment horizontal="right" vertical="top" wrapText="1"/>
    </xf>
    <xf numFmtId="0" fontId="28" fillId="0" borderId="6" xfId="0" applyFont="1" applyBorder="1" applyAlignment="1" applyProtection="1">
      <alignment horizontal="right" vertical="center" readingOrder="1"/>
      <protection hidden="1"/>
    </xf>
    <xf numFmtId="0" fontId="28" fillId="17" borderId="6" xfId="0" applyFont="1" applyFill="1" applyBorder="1" applyAlignment="1" applyProtection="1">
      <alignment horizontal="center" vertical="center" readingOrder="1"/>
      <protection hidden="1"/>
    </xf>
    <xf numFmtId="0" fontId="28" fillId="12" borderId="0" xfId="0" applyFont="1" applyFill="1" applyAlignment="1" applyProtection="1">
      <alignment horizontal="center" vertical="center" readingOrder="1"/>
      <protection hidden="1"/>
    </xf>
    <xf numFmtId="4" fontId="28" fillId="0" borderId="6" xfId="0" applyNumberFormat="1" applyFont="1" applyBorder="1" applyAlignment="1" applyProtection="1">
      <alignment horizontal="right" vertical="center" wrapText="1" readingOrder="1"/>
      <protection hidden="1"/>
    </xf>
    <xf numFmtId="0" fontId="28" fillId="17" borderId="6" xfId="0" applyFont="1" applyFill="1" applyBorder="1" applyAlignment="1" applyProtection="1">
      <alignment horizontal="center" vertical="center" wrapText="1" readingOrder="1"/>
      <protection hidden="1"/>
    </xf>
    <xf numFmtId="43" fontId="28" fillId="17" borderId="6" xfId="26" applyFont="1" applyFill="1" applyBorder="1" applyAlignment="1" applyProtection="1">
      <alignment horizontal="center" vertical="center" readingOrder="1"/>
      <protection hidden="1"/>
    </xf>
    <xf numFmtId="43" fontId="28" fillId="17" borderId="6" xfId="1" applyNumberFormat="1" applyFont="1" applyFill="1" applyBorder="1" applyAlignment="1" applyProtection="1">
      <alignment horizontal="center" vertical="center" wrapText="1" readingOrder="1"/>
      <protection hidden="1"/>
    </xf>
    <xf numFmtId="43" fontId="28" fillId="17" borderId="6" xfId="0" applyNumberFormat="1" applyFont="1" applyFill="1" applyBorder="1" applyAlignment="1" applyProtection="1">
      <alignment horizontal="center" vertical="center" wrapText="1" readingOrder="1"/>
      <protection hidden="1"/>
    </xf>
    <xf numFmtId="43" fontId="28" fillId="17" borderId="17" xfId="1" applyNumberFormat="1" applyFont="1" applyFill="1" applyBorder="1" applyAlignment="1" applyProtection="1">
      <alignment horizontal="center" vertical="center" wrapText="1" readingOrder="1"/>
      <protection hidden="1"/>
    </xf>
    <xf numFmtId="0" fontId="23" fillId="12" borderId="0" xfId="0" applyFont="1" applyFill="1" applyAlignment="1" applyProtection="1">
      <alignment horizontal="center" vertical="center"/>
      <protection hidden="1"/>
    </xf>
    <xf numFmtId="4" fontId="28" fillId="17" borderId="7" xfId="0" applyNumberFormat="1" applyFont="1" applyFill="1" applyBorder="1" applyAlignment="1" applyProtection="1">
      <alignment horizontal="center" vertical="center" readingOrder="1"/>
      <protection hidden="1"/>
    </xf>
    <xf numFmtId="44" fontId="28" fillId="17" borderId="7" xfId="1" applyFont="1" applyFill="1" applyBorder="1" applyAlignment="1" applyProtection="1">
      <alignment horizontal="center" vertical="center" readingOrder="1"/>
      <protection hidden="1"/>
    </xf>
    <xf numFmtId="10" fontId="28" fillId="17" borderId="7" xfId="29" applyNumberFormat="1" applyFont="1" applyFill="1" applyBorder="1" applyAlignment="1" applyProtection="1">
      <alignment horizontal="center" vertical="center" readingOrder="1"/>
      <protection hidden="1"/>
    </xf>
    <xf numFmtId="44" fontId="34" fillId="12" borderId="0" xfId="262" applyFont="1" applyFill="1" applyBorder="1" applyAlignment="1" applyProtection="1">
      <alignment vertical="center"/>
      <protection hidden="1"/>
    </xf>
    <xf numFmtId="44" fontId="34" fillId="12" borderId="0" xfId="262"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35" fillId="12" borderId="6" xfId="0" applyFont="1" applyFill="1" applyBorder="1" applyAlignment="1" applyProtection="1">
      <alignment horizontal="right" vertical="center" readingOrder="1"/>
      <protection hidden="1"/>
    </xf>
    <xf numFmtId="0" fontId="30" fillId="13" borderId="0" xfId="0" quotePrefix="1" applyFont="1" applyFill="1" applyAlignment="1" applyProtection="1">
      <alignment horizontal="center" vertical="center" readingOrder="1"/>
      <protection hidden="1"/>
    </xf>
    <xf numFmtId="44" fontId="30" fillId="20" borderId="0" xfId="262" applyFont="1" applyFill="1" applyBorder="1" applyAlignment="1" applyProtection="1">
      <alignment horizontal="center" vertical="center" wrapText="1"/>
      <protection hidden="1"/>
    </xf>
    <xf numFmtId="44" fontId="30" fillId="20" borderId="0" xfId="262" applyFont="1" applyFill="1" applyBorder="1" applyAlignment="1" applyProtection="1">
      <alignment horizontal="center" vertical="center"/>
      <protection hidden="1"/>
    </xf>
    <xf numFmtId="0" fontId="99" fillId="16" borderId="0" xfId="139" applyFont="1" applyFill="1" applyAlignment="1" applyProtection="1">
      <alignment horizontal="center" vertical="center"/>
      <protection hidden="1"/>
    </xf>
    <xf numFmtId="4" fontId="99" fillId="16" borderId="0" xfId="139" applyNumberFormat="1" applyFont="1" applyFill="1" applyAlignment="1" applyProtection="1">
      <alignment horizontal="center" vertical="center"/>
      <protection hidden="1"/>
    </xf>
    <xf numFmtId="167" fontId="99" fillId="16" borderId="0" xfId="32" applyNumberFormat="1" applyFont="1" applyFill="1" applyBorder="1" applyAlignment="1" applyProtection="1">
      <alignment horizontal="center" vertical="center"/>
      <protection hidden="1"/>
    </xf>
    <xf numFmtId="0" fontId="26" fillId="23" borderId="0" xfId="139" applyFont="1" applyFill="1" applyAlignment="1" applyProtection="1">
      <alignment horizontal="center" vertical="center"/>
      <protection hidden="1"/>
    </xf>
    <xf numFmtId="0" fontId="26" fillId="71" borderId="0" xfId="139" applyFont="1" applyFill="1" applyAlignment="1" applyProtection="1">
      <alignment horizontal="center" vertical="center" wrapText="1"/>
      <protection hidden="1"/>
    </xf>
    <xf numFmtId="174" fontId="26" fillId="23" borderId="0" xfId="270" applyNumberFormat="1" applyFont="1" applyFill="1" applyBorder="1" applyAlignment="1" applyProtection="1">
      <alignment horizontal="center" vertical="center" wrapText="1"/>
      <protection hidden="1"/>
    </xf>
    <xf numFmtId="0" fontId="32" fillId="15" borderId="0" xfId="139" applyFont="1" applyFill="1" applyAlignment="1" applyProtection="1">
      <alignment horizontal="right" vertical="center"/>
      <protection hidden="1"/>
    </xf>
    <xf numFmtId="2" fontId="32" fillId="15" borderId="0" xfId="270" applyNumberFormat="1" applyFont="1" applyFill="1" applyBorder="1" applyAlignment="1" applyProtection="1">
      <alignment horizontal="center" vertical="center"/>
      <protection hidden="1"/>
    </xf>
    <xf numFmtId="0" fontId="32" fillId="68" borderId="0" xfId="139" applyFont="1" applyFill="1" applyAlignment="1" applyProtection="1">
      <alignment horizontal="center" vertical="center"/>
      <protection hidden="1"/>
    </xf>
    <xf numFmtId="167" fontId="32" fillId="68" borderId="0" xfId="32" applyNumberFormat="1" applyFont="1" applyFill="1" applyBorder="1" applyAlignment="1" applyProtection="1">
      <alignment horizontal="center" vertical="center"/>
      <protection hidden="1"/>
    </xf>
    <xf numFmtId="4" fontId="32" fillId="68" borderId="0" xfId="139" applyNumberFormat="1" applyFont="1" applyFill="1" applyAlignment="1" applyProtection="1">
      <alignment horizontal="center" vertical="center"/>
      <protection hidden="1"/>
    </xf>
    <xf numFmtId="0" fontId="31" fillId="13" borderId="0" xfId="139" applyFont="1" applyFill="1" applyAlignment="1" applyProtection="1">
      <alignment horizontal="center" vertical="center" readingOrder="1"/>
      <protection hidden="1"/>
    </xf>
    <xf numFmtId="167" fontId="31" fillId="13" borderId="0" xfId="32" applyNumberFormat="1" applyFont="1" applyFill="1" applyBorder="1" applyAlignment="1" applyProtection="1">
      <alignment horizontal="center" vertical="center" readingOrder="1"/>
      <protection hidden="1"/>
    </xf>
    <xf numFmtId="0" fontId="31" fillId="13" borderId="0" xfId="139" quotePrefix="1" applyFont="1" applyFill="1" applyAlignment="1" applyProtection="1">
      <alignment horizontal="center" vertical="center" readingOrder="1"/>
      <protection hidden="1"/>
    </xf>
    <xf numFmtId="0" fontId="102" fillId="14" borderId="18" xfId="0" applyFont="1" applyFill="1" applyBorder="1" applyAlignment="1" applyProtection="1">
      <alignment horizontal="center" vertical="center"/>
      <protection hidden="1"/>
    </xf>
    <xf numFmtId="0" fontId="100" fillId="18" borderId="18" xfId="0" applyFont="1" applyFill="1" applyBorder="1" applyAlignment="1" applyProtection="1">
      <alignment horizontal="center" vertical="center"/>
      <protection hidden="1"/>
    </xf>
    <xf numFmtId="0" fontId="100" fillId="18" borderId="18" xfId="0" applyFont="1" applyFill="1" applyBorder="1" applyAlignment="1" applyProtection="1">
      <alignment horizontal="center" vertical="center" wrapText="1"/>
      <protection hidden="1"/>
    </xf>
    <xf numFmtId="0" fontId="100" fillId="18" borderId="18" xfId="258" applyFont="1" applyFill="1" applyBorder="1" applyAlignment="1" applyProtection="1">
      <alignment horizontal="center" vertical="center" wrapText="1"/>
      <protection hidden="1"/>
    </xf>
    <xf numFmtId="43" fontId="102" fillId="75" borderId="18" xfId="26" applyFont="1" applyFill="1" applyBorder="1" applyAlignment="1" applyProtection="1">
      <alignment horizontal="center" vertical="center"/>
      <protection hidden="1"/>
    </xf>
    <xf numFmtId="43" fontId="102" fillId="0" borderId="18" xfId="26" applyFont="1" applyFill="1" applyBorder="1" applyAlignment="1" applyProtection="1">
      <alignment horizontal="center" vertical="center"/>
      <protection hidden="1"/>
    </xf>
    <xf numFmtId="0" fontId="103" fillId="0" borderId="18" xfId="0" applyFont="1" applyBorder="1" applyAlignment="1" applyProtection="1">
      <alignment horizontal="center" vertical="center"/>
      <protection hidden="1"/>
    </xf>
    <xf numFmtId="0" fontId="103" fillId="75" borderId="18" xfId="0" applyFont="1" applyFill="1" applyBorder="1" applyAlignment="1" applyProtection="1">
      <alignment horizontal="center" vertical="center"/>
      <protection hidden="1"/>
    </xf>
    <xf numFmtId="2" fontId="102" fillId="0" borderId="18" xfId="26" applyNumberFormat="1" applyFont="1" applyFill="1" applyBorder="1" applyAlignment="1" applyProtection="1">
      <alignment horizontal="center" vertical="center"/>
      <protection hidden="1"/>
    </xf>
    <xf numFmtId="2" fontId="103" fillId="75" borderId="18" xfId="0" applyNumberFormat="1" applyFont="1" applyFill="1" applyBorder="1" applyAlignment="1" applyProtection="1">
      <alignment horizontal="center" vertical="center"/>
      <protection hidden="1"/>
    </xf>
    <xf numFmtId="44" fontId="101" fillId="12" borderId="0" xfId="1" applyFont="1" applyFill="1" applyBorder="1" applyAlignment="1" applyProtection="1">
      <alignment horizontal="center" vertical="center"/>
      <protection hidden="1"/>
    </xf>
    <xf numFmtId="0" fontId="101" fillId="12" borderId="0" xfId="0" applyFont="1" applyFill="1" applyAlignment="1" applyProtection="1">
      <alignment horizontal="center" vertical="center"/>
      <protection hidden="1"/>
    </xf>
    <xf numFmtId="10" fontId="101" fillId="12" borderId="0" xfId="29" applyNumberFormat="1" applyFont="1" applyFill="1" applyBorder="1" applyAlignment="1" applyProtection="1">
      <alignment horizontal="center" vertical="center"/>
      <protection hidden="1"/>
    </xf>
    <xf numFmtId="0" fontId="101" fillId="0" borderId="0" xfId="0" applyFont="1" applyAlignment="1" applyProtection="1">
      <alignment horizontal="center" vertical="center"/>
      <protection hidden="1"/>
    </xf>
    <xf numFmtId="0" fontId="103" fillId="0" borderId="0" xfId="0" applyFont="1" applyAlignment="1" applyProtection="1">
      <alignment horizontal="center" vertical="center"/>
      <protection hidden="1"/>
    </xf>
    <xf numFmtId="0" fontId="103" fillId="75" borderId="0" xfId="0" applyFont="1" applyFill="1" applyAlignment="1" applyProtection="1">
      <alignment horizontal="center" vertical="center"/>
      <protection hidden="1"/>
    </xf>
    <xf numFmtId="43" fontId="103" fillId="0" borderId="0" xfId="0" applyNumberFormat="1" applyFont="1" applyAlignment="1" applyProtection="1">
      <alignment horizontal="center" vertical="center"/>
      <protection hidden="1"/>
    </xf>
    <xf numFmtId="0" fontId="102" fillId="75" borderId="18" xfId="0" applyFont="1" applyFill="1" applyBorder="1" applyAlignment="1" applyProtection="1">
      <alignment horizontal="center" vertical="center" wrapText="1"/>
      <protection hidden="1"/>
    </xf>
    <xf numFmtId="43" fontId="103" fillId="0" borderId="0" xfId="26" applyFont="1" applyBorder="1" applyAlignment="1" applyProtection="1">
      <alignment horizontal="center" vertical="center"/>
      <protection hidden="1"/>
    </xf>
    <xf numFmtId="2" fontId="102" fillId="75" borderId="18" xfId="0" applyNumberFormat="1" applyFont="1" applyFill="1" applyBorder="1" applyAlignment="1" applyProtection="1">
      <alignment horizontal="center" vertical="center"/>
      <protection hidden="1"/>
    </xf>
    <xf numFmtId="1" fontId="102" fillId="75" borderId="18" xfId="0" applyNumberFormat="1" applyFont="1" applyFill="1" applyBorder="1" applyAlignment="1" applyProtection="1">
      <alignment horizontal="center" vertical="center"/>
      <protection hidden="1"/>
    </xf>
    <xf numFmtId="2" fontId="23" fillId="0" borderId="6" xfId="26" applyNumberFormat="1" applyFont="1" applyFill="1" applyBorder="1" applyAlignment="1" applyProtection="1">
      <alignment horizontal="center" vertical="center" readingOrder="1"/>
      <protection hidden="1"/>
    </xf>
    <xf numFmtId="43" fontId="102" fillId="0" borderId="18" xfId="26" applyFont="1" applyFill="1" applyBorder="1" applyAlignment="1" applyProtection="1">
      <alignment horizontal="left" vertical="center"/>
      <protection hidden="1"/>
    </xf>
    <xf numFmtId="2" fontId="102" fillId="0" borderId="18" xfId="0" applyNumberFormat="1" applyFont="1" applyBorder="1" applyAlignment="1" applyProtection="1">
      <alignment horizontal="center" vertical="center"/>
      <protection hidden="1"/>
    </xf>
    <xf numFmtId="10" fontId="28" fillId="0" borderId="22" xfId="0" applyNumberFormat="1" applyFont="1" applyBorder="1" applyAlignment="1" applyProtection="1">
      <alignment horizontal="right" vertical="center" readingOrder="1"/>
      <protection hidden="1"/>
    </xf>
    <xf numFmtId="0" fontId="110" fillId="0" borderId="0" xfId="271" applyFont="1"/>
    <xf numFmtId="0" fontId="111" fillId="0" borderId="0" xfId="271" applyFont="1"/>
    <xf numFmtId="0" fontId="111" fillId="0" borderId="0" xfId="271" applyFont="1" applyAlignment="1">
      <alignment horizontal="left"/>
    </xf>
    <xf numFmtId="0" fontId="112" fillId="0" borderId="0" xfId="271" applyFont="1" applyAlignment="1">
      <alignment horizontal="center"/>
    </xf>
    <xf numFmtId="0" fontId="113" fillId="0" borderId="0" xfId="271" applyFont="1"/>
    <xf numFmtId="0" fontId="113" fillId="0" borderId="0" xfId="271" applyFont="1" applyAlignment="1">
      <alignment horizontal="left"/>
    </xf>
    <xf numFmtId="0" fontId="114" fillId="0" borderId="0" xfId="271" applyFont="1" applyAlignment="1">
      <alignment horizontal="right" vertical="center"/>
    </xf>
    <xf numFmtId="0" fontId="112" fillId="0" borderId="0" xfId="271" applyFont="1"/>
    <xf numFmtId="10" fontId="112" fillId="109" borderId="0" xfId="271" applyNumberFormat="1" applyFont="1" applyFill="1" applyAlignment="1" applyProtection="1">
      <alignment horizontal="left" vertical="center" wrapText="1"/>
      <protection locked="0"/>
    </xf>
    <xf numFmtId="0" fontId="113" fillId="0" borderId="0" xfId="271" applyFont="1" applyAlignment="1">
      <alignment horizontal="right" vertical="center"/>
    </xf>
    <xf numFmtId="10" fontId="112" fillId="0" borderId="0" xfId="271" applyNumberFormat="1" applyFont="1" applyAlignment="1">
      <alignment horizontal="left" vertical="center"/>
    </xf>
    <xf numFmtId="0" fontId="112" fillId="0" borderId="0" xfId="271" applyFont="1" applyAlignment="1">
      <alignment horizontal="center" wrapText="1"/>
    </xf>
    <xf numFmtId="0" fontId="112" fillId="0" borderId="0" xfId="271" applyFont="1" applyAlignment="1">
      <alignment wrapText="1"/>
    </xf>
    <xf numFmtId="0" fontId="108" fillId="0" borderId="0" xfId="139" applyFont="1"/>
    <xf numFmtId="0" fontId="38" fillId="0" borderId="0" xfId="139"/>
    <xf numFmtId="0" fontId="115" fillId="0" borderId="0" xfId="139" applyFont="1"/>
    <xf numFmtId="0" fontId="116" fillId="0" borderId="0" xfId="139" applyFont="1"/>
    <xf numFmtId="0" fontId="108" fillId="0" borderId="0" xfId="139" applyFont="1" applyAlignment="1">
      <alignment horizontal="center"/>
    </xf>
    <xf numFmtId="0" fontId="38" fillId="109" borderId="0" xfId="139" applyFill="1" applyProtection="1">
      <protection locked="0"/>
    </xf>
    <xf numFmtId="0" fontId="116" fillId="0" borderId="0" xfId="139" applyFont="1" applyAlignment="1">
      <alignment horizontal="center"/>
    </xf>
    <xf numFmtId="0" fontId="38" fillId="0" borderId="0" xfId="139" applyAlignment="1">
      <alignment horizontal="center"/>
    </xf>
    <xf numFmtId="0" fontId="38" fillId="0" borderId="0" xfId="139" applyAlignment="1">
      <alignment horizontal="right"/>
    </xf>
    <xf numFmtId="0" fontId="38" fillId="0" borderId="43" xfId="139" applyBorder="1" applyAlignment="1">
      <alignment horizontal="justify" vertical="top" wrapText="1"/>
    </xf>
    <xf numFmtId="2" fontId="38" fillId="109" borderId="44" xfId="139" applyNumberFormat="1" applyFill="1" applyBorder="1" applyAlignment="1" applyProtection="1">
      <alignment horizontal="center" vertical="top" wrapText="1"/>
      <protection locked="0"/>
    </xf>
    <xf numFmtId="0" fontId="38" fillId="0" borderId="21" xfId="139" applyBorder="1" applyAlignment="1">
      <alignment horizontal="center" vertical="top" wrapText="1"/>
    </xf>
    <xf numFmtId="0" fontId="113" fillId="0" borderId="0" xfId="139" applyFont="1" applyAlignment="1">
      <alignment horizontal="center" wrapText="1"/>
    </xf>
    <xf numFmtId="0" fontId="117" fillId="0" borderId="20" xfId="139" applyFont="1" applyBorder="1" applyAlignment="1">
      <alignment horizontal="justify" vertical="top" wrapText="1"/>
    </xf>
    <xf numFmtId="2" fontId="38" fillId="0" borderId="20" xfId="139" applyNumberFormat="1" applyBorder="1" applyAlignment="1">
      <alignment horizontal="center" vertical="top" wrapText="1"/>
    </xf>
    <xf numFmtId="0" fontId="38" fillId="0" borderId="20" xfId="139" applyBorder="1" applyAlignment="1">
      <alignment horizontal="center" vertical="top" wrapText="1"/>
    </xf>
    <xf numFmtId="0" fontId="108" fillId="0" borderId="43" xfId="139" applyFont="1" applyBorder="1" applyAlignment="1">
      <alignment horizontal="justify"/>
    </xf>
    <xf numFmtId="2" fontId="108" fillId="0" borderId="44" xfId="139" applyNumberFormat="1" applyFont="1" applyBorder="1" applyAlignment="1">
      <alignment horizontal="center"/>
    </xf>
    <xf numFmtId="0" fontId="108" fillId="0" borderId="21" xfId="139" applyFont="1" applyBorder="1" applyAlignment="1">
      <alignment horizontal="center" vertical="top" wrapText="1"/>
    </xf>
    <xf numFmtId="0" fontId="117" fillId="0" borderId="43" xfId="139" applyFont="1" applyBorder="1" applyAlignment="1">
      <alignment horizontal="left" vertical="top" wrapText="1" indent="2"/>
    </xf>
    <xf numFmtId="2" fontId="38" fillId="0" borderId="44" xfId="139" applyNumberFormat="1" applyBorder="1" applyAlignment="1">
      <alignment horizontal="center" vertical="top" wrapText="1"/>
    </xf>
    <xf numFmtId="2" fontId="38" fillId="0" borderId="21" xfId="139" applyNumberFormat="1" applyBorder="1" applyAlignment="1">
      <alignment horizontal="center" vertical="top" wrapText="1"/>
    </xf>
    <xf numFmtId="10" fontId="120" fillId="0" borderId="0" xfId="162" applyNumberFormat="1" applyFont="1" applyBorder="1" applyAlignment="1" applyProtection="1">
      <alignment horizontal="left" vertical="center" wrapText="1"/>
    </xf>
    <xf numFmtId="10" fontId="121" fillId="0" borderId="0" xfId="162" applyNumberFormat="1" applyFont="1" applyProtection="1"/>
    <xf numFmtId="164" fontId="121" fillId="0" borderId="0" xfId="162" applyNumberFormat="1" applyFont="1" applyAlignment="1" applyProtection="1">
      <alignment horizontal="center"/>
    </xf>
    <xf numFmtId="0" fontId="37" fillId="0" borderId="0" xfId="139" applyFont="1" applyAlignment="1">
      <alignment horizontal="left"/>
    </xf>
    <xf numFmtId="0" fontId="102" fillId="0" borderId="0" xfId="0" applyFont="1" applyAlignment="1" applyProtection="1">
      <alignment horizontal="left" vertical="center"/>
      <protection hidden="1"/>
    </xf>
    <xf numFmtId="4" fontId="28" fillId="0" borderId="22" xfId="0" applyNumberFormat="1" applyFont="1" applyBorder="1" applyAlignment="1" applyProtection="1">
      <alignment horizontal="right" vertical="center" readingOrder="1"/>
      <protection hidden="1"/>
    </xf>
    <xf numFmtId="176" fontId="28" fillId="0" borderId="22" xfId="0" applyNumberFormat="1" applyFont="1" applyBorder="1" applyAlignment="1" applyProtection="1">
      <alignment horizontal="center" vertical="center" readingOrder="1"/>
      <protection hidden="1"/>
    </xf>
    <xf numFmtId="0" fontId="31" fillId="0" borderId="0" xfId="272" applyFont="1" applyProtection="1">
      <protection hidden="1"/>
    </xf>
    <xf numFmtId="0" fontId="11" fillId="0" borderId="0" xfId="272" applyProtection="1">
      <protection hidden="1"/>
    </xf>
    <xf numFmtId="0" fontId="28" fillId="12" borderId="6" xfId="272" applyFont="1" applyFill="1" applyBorder="1" applyAlignment="1" applyProtection="1">
      <alignment horizontal="right" vertical="center" readingOrder="1"/>
      <protection hidden="1"/>
    </xf>
    <xf numFmtId="0" fontId="34" fillId="12" borderId="0" xfId="272" applyFont="1" applyFill="1" applyAlignment="1" applyProtection="1">
      <alignment vertical="center"/>
      <protection hidden="1"/>
    </xf>
    <xf numFmtId="4" fontId="34" fillId="12" borderId="0" xfId="272" applyNumberFormat="1" applyFont="1" applyFill="1" applyAlignment="1" applyProtection="1">
      <alignment horizontal="center" vertical="center"/>
      <protection hidden="1"/>
    </xf>
    <xf numFmtId="175" fontId="34" fillId="12" borderId="0" xfId="270" applyFont="1" applyFill="1" applyBorder="1" applyAlignment="1" applyProtection="1">
      <alignment horizontal="center" vertical="center"/>
      <protection hidden="1"/>
    </xf>
    <xf numFmtId="10" fontId="34" fillId="12" borderId="0" xfId="273" applyNumberFormat="1" applyFont="1" applyFill="1" applyBorder="1" applyAlignment="1" applyProtection="1">
      <alignment horizontal="center" vertical="center"/>
      <protection hidden="1"/>
    </xf>
    <xf numFmtId="0" fontId="34" fillId="0" borderId="0" xfId="272" applyFont="1" applyAlignment="1" applyProtection="1">
      <alignment vertical="center"/>
      <protection hidden="1"/>
    </xf>
    <xf numFmtId="0" fontId="5" fillId="0" borderId="0" xfId="272" applyFont="1" applyAlignment="1" applyProtection="1">
      <alignment vertical="center"/>
      <protection hidden="1"/>
    </xf>
    <xf numFmtId="0" fontId="36" fillId="16" borderId="6" xfId="272" applyFont="1" applyFill="1" applyBorder="1" applyAlignment="1" applyProtection="1">
      <alignment horizontal="center" vertical="center"/>
      <protection hidden="1"/>
    </xf>
    <xf numFmtId="4" fontId="36" fillId="16" borderId="6" xfId="272" applyNumberFormat="1" applyFont="1" applyFill="1" applyBorder="1" applyAlignment="1" applyProtection="1">
      <alignment horizontal="center" vertical="center"/>
      <protection hidden="1"/>
    </xf>
    <xf numFmtId="0" fontId="31" fillId="23" borderId="6" xfId="272" applyFont="1" applyFill="1" applyBorder="1" applyAlignment="1" applyProtection="1">
      <alignment horizontal="center" vertical="center"/>
      <protection hidden="1"/>
    </xf>
    <xf numFmtId="4" fontId="31" fillId="71" borderId="6" xfId="272" applyNumberFormat="1" applyFont="1" applyFill="1" applyBorder="1" applyAlignment="1" applyProtection="1">
      <alignment horizontal="center" vertical="center"/>
      <protection hidden="1"/>
    </xf>
    <xf numFmtId="174" fontId="32" fillId="23" borderId="6" xfId="274" applyNumberFormat="1" applyFont="1" applyFill="1" applyBorder="1" applyAlignment="1" applyProtection="1">
      <alignment horizontal="center" vertical="center"/>
      <protection hidden="1"/>
    </xf>
    <xf numFmtId="0" fontId="33" fillId="111" borderId="6" xfId="272" applyFont="1" applyFill="1" applyBorder="1" applyAlignment="1" applyProtection="1">
      <alignment horizontal="center" vertical="center"/>
      <protection hidden="1"/>
    </xf>
    <xf numFmtId="17" fontId="33" fillId="111" borderId="6" xfId="272" applyNumberFormat="1" applyFont="1" applyFill="1" applyBorder="1" applyAlignment="1" applyProtection="1">
      <alignment horizontal="center" vertical="center"/>
      <protection hidden="1"/>
    </xf>
    <xf numFmtId="0" fontId="31" fillId="13" borderId="6" xfId="272" applyFont="1" applyFill="1" applyBorder="1" applyAlignment="1" applyProtection="1">
      <alignment horizontal="center" vertical="center"/>
      <protection hidden="1"/>
    </xf>
    <xf numFmtId="0" fontId="31" fillId="13" borderId="6" xfId="272" applyFont="1" applyFill="1" applyBorder="1" applyAlignment="1" applyProtection="1">
      <alignment vertical="center" wrapText="1"/>
      <protection hidden="1"/>
    </xf>
    <xf numFmtId="0" fontId="31" fillId="13" borderId="6" xfId="272" applyFont="1" applyFill="1" applyBorder="1" applyAlignment="1" applyProtection="1">
      <alignment horizontal="center" vertical="center" wrapText="1"/>
      <protection hidden="1"/>
    </xf>
    <xf numFmtId="177" fontId="31" fillId="13" borderId="6" xfId="272" applyNumberFormat="1" applyFont="1" applyFill="1" applyBorder="1" applyAlignment="1" applyProtection="1">
      <alignment horizontal="center" vertical="center"/>
      <protection hidden="1"/>
    </xf>
    <xf numFmtId="44" fontId="31" fillId="13" borderId="6" xfId="274" applyFont="1" applyFill="1" applyBorder="1" applyAlignment="1" applyProtection="1">
      <alignment horizontal="center" vertical="center"/>
      <protection hidden="1"/>
    </xf>
    <xf numFmtId="0" fontId="39" fillId="18" borderId="6" xfId="272" applyFont="1" applyFill="1" applyBorder="1" applyAlignment="1" applyProtection="1">
      <alignment horizontal="left" vertical="center"/>
      <protection hidden="1"/>
    </xf>
    <xf numFmtId="0" fontId="39" fillId="18" borderId="6" xfId="272" applyFont="1" applyFill="1" applyBorder="1" applyAlignment="1" applyProtection="1">
      <alignment horizontal="center" vertical="center" wrapText="1"/>
      <protection hidden="1"/>
    </xf>
    <xf numFmtId="167" fontId="30" fillId="13" borderId="0" xfId="32" applyNumberFormat="1" applyFont="1" applyFill="1" applyBorder="1" applyAlignment="1" applyProtection="1">
      <alignment horizontal="center" vertical="center" readingOrder="1"/>
      <protection hidden="1"/>
    </xf>
    <xf numFmtId="0" fontId="130" fillId="0" borderId="0" xfId="0" applyFont="1" applyAlignment="1">
      <alignment horizontal="center" vertical="center"/>
    </xf>
    <xf numFmtId="0" fontId="128" fillId="0" borderId="0" xfId="0" applyFont="1" applyAlignment="1">
      <alignment horizontal="center" vertical="center"/>
    </xf>
    <xf numFmtId="0" fontId="105" fillId="75" borderId="57" xfId="0" applyFont="1" applyFill="1" applyBorder="1" applyAlignment="1" applyProtection="1">
      <alignment horizontal="right" vertical="center"/>
      <protection hidden="1"/>
    </xf>
    <xf numFmtId="0" fontId="100" fillId="19" borderId="57" xfId="0" applyFont="1" applyFill="1" applyBorder="1" applyAlignment="1" applyProtection="1">
      <alignment horizontal="center" vertical="center"/>
      <protection hidden="1"/>
    </xf>
    <xf numFmtId="0" fontId="102" fillId="14" borderId="57" xfId="0" applyFont="1" applyFill="1" applyBorder="1" applyAlignment="1" applyProtection="1">
      <alignment horizontal="center" vertical="center"/>
      <protection hidden="1"/>
    </xf>
    <xf numFmtId="2" fontId="100" fillId="14" borderId="58" xfId="26" applyNumberFormat="1" applyFont="1" applyFill="1" applyBorder="1" applyAlignment="1" applyProtection="1">
      <alignment horizontal="center" vertical="center"/>
      <protection hidden="1"/>
    </xf>
    <xf numFmtId="0" fontId="100" fillId="18" borderId="57" xfId="0" applyFont="1" applyFill="1" applyBorder="1" applyAlignment="1" applyProtection="1">
      <alignment horizontal="center" vertical="center"/>
      <protection hidden="1"/>
    </xf>
    <xf numFmtId="0" fontId="100" fillId="18" borderId="58" xfId="0" applyFont="1" applyFill="1" applyBorder="1" applyAlignment="1" applyProtection="1">
      <alignment horizontal="center" vertical="center"/>
      <protection hidden="1"/>
    </xf>
    <xf numFmtId="2" fontId="102" fillId="75" borderId="58" xfId="26" applyNumberFormat="1" applyFont="1" applyFill="1" applyBorder="1" applyAlignment="1" applyProtection="1">
      <alignment horizontal="center" vertical="center"/>
      <protection hidden="1"/>
    </xf>
    <xf numFmtId="0" fontId="102" fillId="75" borderId="57" xfId="0" applyFont="1" applyFill="1" applyBorder="1" applyAlignment="1" applyProtection="1">
      <alignment horizontal="center" vertical="center"/>
      <protection hidden="1"/>
    </xf>
    <xf numFmtId="0" fontId="102" fillId="0" borderId="57" xfId="0" applyFont="1" applyBorder="1" applyAlignment="1" applyProtection="1">
      <alignment horizontal="center" vertical="center"/>
      <protection hidden="1"/>
    </xf>
    <xf numFmtId="0" fontId="102" fillId="75" borderId="57" xfId="0" applyFont="1" applyFill="1" applyBorder="1" applyAlignment="1" applyProtection="1">
      <alignment horizontal="center" vertical="center" wrapText="1"/>
      <protection hidden="1"/>
    </xf>
    <xf numFmtId="0" fontId="103" fillId="75" borderId="57" xfId="0" applyFont="1" applyFill="1" applyBorder="1" applyAlignment="1" applyProtection="1">
      <alignment horizontal="center" vertical="center" wrapText="1"/>
      <protection hidden="1"/>
    </xf>
    <xf numFmtId="43" fontId="103" fillId="75" borderId="58" xfId="26" applyFont="1" applyFill="1" applyBorder="1" applyAlignment="1" applyProtection="1">
      <alignment horizontal="center" vertical="center"/>
      <protection hidden="1"/>
    </xf>
    <xf numFmtId="43" fontId="100" fillId="18" borderId="58" xfId="26" applyFont="1" applyFill="1" applyBorder="1" applyAlignment="1" applyProtection="1">
      <alignment horizontal="center" vertical="center"/>
      <protection hidden="1"/>
    </xf>
    <xf numFmtId="2" fontId="102" fillId="0" borderId="58" xfId="26" applyNumberFormat="1" applyFont="1" applyFill="1" applyBorder="1" applyAlignment="1" applyProtection="1">
      <alignment horizontal="center" vertical="center"/>
      <protection hidden="1"/>
    </xf>
    <xf numFmtId="0" fontId="102" fillId="0" borderId="57" xfId="0" applyFont="1" applyBorder="1" applyAlignment="1" applyProtection="1">
      <alignment horizontal="left" vertical="center"/>
      <protection hidden="1"/>
    </xf>
    <xf numFmtId="0" fontId="103" fillId="75" borderId="57" xfId="0" applyFont="1" applyFill="1" applyBorder="1" applyAlignment="1" applyProtection="1">
      <alignment horizontal="left" vertical="center" wrapText="1"/>
      <protection hidden="1"/>
    </xf>
    <xf numFmtId="43" fontId="100" fillId="14" borderId="58" xfId="26" applyFont="1" applyFill="1" applyBorder="1" applyAlignment="1" applyProtection="1">
      <alignment horizontal="center" vertical="center"/>
      <protection hidden="1"/>
    </xf>
    <xf numFmtId="0" fontId="28" fillId="12" borderId="6" xfId="0" applyFont="1" applyFill="1" applyBorder="1" applyAlignment="1" applyProtection="1">
      <alignment horizontal="right" vertical="center" readingOrder="1"/>
      <protection hidden="1"/>
    </xf>
    <xf numFmtId="44" fontId="38" fillId="0" borderId="6" xfId="1" applyFont="1" applyFill="1" applyBorder="1" applyAlignment="1" applyProtection="1">
      <alignment horizontal="right" vertical="center" wrapText="1" readingOrder="1"/>
      <protection hidden="1"/>
    </xf>
    <xf numFmtId="0" fontId="38" fillId="0" borderId="6" xfId="0" quotePrefix="1" applyFont="1" applyBorder="1" applyAlignment="1" applyProtection="1">
      <alignment horizontal="center" vertical="center" readingOrder="1"/>
      <protection hidden="1"/>
    </xf>
    <xf numFmtId="0" fontId="128" fillId="21" borderId="6" xfId="0" applyFont="1" applyFill="1" applyBorder="1" applyAlignment="1">
      <alignment horizontal="center" vertical="center"/>
    </xf>
    <xf numFmtId="0" fontId="0" fillId="0" borderId="6" xfId="0" applyBorder="1" applyAlignment="1">
      <alignment horizontal="center" vertical="center"/>
    </xf>
    <xf numFmtId="4" fontId="0" fillId="0" borderId="6" xfId="1" applyNumberFormat="1" applyFont="1" applyBorder="1" applyAlignment="1">
      <alignment horizontal="center" vertical="center"/>
    </xf>
    <xf numFmtId="4" fontId="132" fillId="0" borderId="18" xfId="0" applyNumberFormat="1" applyFont="1" applyBorder="1" applyAlignment="1">
      <alignment horizontal="center" vertical="center"/>
    </xf>
    <xf numFmtId="44" fontId="132" fillId="0" borderId="18" xfId="0" applyNumberFormat="1" applyFont="1" applyBorder="1" applyAlignment="1">
      <alignment horizontal="center" vertical="center"/>
    </xf>
    <xf numFmtId="10" fontId="132" fillId="0" borderId="18" xfId="0" applyNumberFormat="1" applyFont="1" applyBorder="1" applyAlignment="1">
      <alignment horizontal="center" vertical="center"/>
    </xf>
    <xf numFmtId="0" fontId="131" fillId="0" borderId="0" xfId="0" applyFont="1" applyAlignment="1">
      <alignment horizontal="center" vertical="center"/>
    </xf>
    <xf numFmtId="0" fontId="130" fillId="0" borderId="57" xfId="0" applyFont="1" applyBorder="1" applyAlignment="1">
      <alignment horizontal="center" vertical="center"/>
    </xf>
    <xf numFmtId="0" fontId="132" fillId="0" borderId="57" xfId="0" applyFont="1" applyBorder="1" applyAlignment="1">
      <alignment horizontal="center" vertical="center"/>
    </xf>
    <xf numFmtId="10" fontId="132" fillId="0" borderId="58" xfId="0" applyNumberFormat="1" applyFont="1" applyBorder="1" applyAlignment="1">
      <alignment horizontal="center" vertical="center"/>
    </xf>
    <xf numFmtId="0" fontId="130" fillId="0" borderId="59" xfId="0" applyFont="1" applyBorder="1" applyAlignment="1">
      <alignment horizontal="center" vertical="center"/>
    </xf>
    <xf numFmtId="4" fontId="130" fillId="0" borderId="60" xfId="0" applyNumberFormat="1" applyFont="1" applyBorder="1" applyAlignment="1">
      <alignment horizontal="center" vertical="center"/>
    </xf>
    <xf numFmtId="44" fontId="130" fillId="0" borderId="60" xfId="0" applyNumberFormat="1" applyFont="1" applyBorder="1" applyAlignment="1">
      <alignment horizontal="center" vertical="center"/>
    </xf>
    <xf numFmtId="10" fontId="130" fillId="0" borderId="60" xfId="0" applyNumberFormat="1" applyFont="1" applyBorder="1" applyAlignment="1">
      <alignment horizontal="center" vertical="center"/>
    </xf>
    <xf numFmtId="10" fontId="130" fillId="0" borderId="61" xfId="0" applyNumberFormat="1" applyFont="1" applyBorder="1" applyAlignment="1">
      <alignment horizontal="center" vertical="center"/>
    </xf>
    <xf numFmtId="176" fontId="28" fillId="0" borderId="17" xfId="0" applyNumberFormat="1" applyFont="1" applyBorder="1" applyAlignment="1" applyProtection="1">
      <alignment horizontal="left" vertical="center" readingOrder="1"/>
      <protection hidden="1"/>
    </xf>
    <xf numFmtId="44" fontId="23" fillId="0" borderId="6" xfId="1" applyFont="1" applyFill="1" applyBorder="1" applyAlignment="1" applyProtection="1">
      <alignment horizontal="right" vertical="center" readingOrder="1"/>
      <protection hidden="1"/>
    </xf>
    <xf numFmtId="0" fontId="23" fillId="0" borderId="6" xfId="0" applyFont="1" applyBorder="1" applyAlignment="1">
      <alignment horizontal="center" vertical="center" wrapText="1"/>
    </xf>
    <xf numFmtId="44" fontId="0" fillId="0" borderId="0" xfId="0" applyNumberFormat="1" applyAlignment="1">
      <alignment horizontal="center" vertical="center"/>
    </xf>
    <xf numFmtId="9" fontId="0" fillId="0" borderId="0" xfId="29" applyFont="1" applyAlignment="1">
      <alignment horizontal="center" vertical="center"/>
    </xf>
    <xf numFmtId="0" fontId="23" fillId="113" borderId="6" xfId="0" applyFont="1" applyFill="1" applyBorder="1" applyAlignment="1" applyProtection="1">
      <alignment horizontal="center" vertical="center"/>
      <protection hidden="1"/>
    </xf>
    <xf numFmtId="0" fontId="103" fillId="0" borderId="57" xfId="0" applyFont="1" applyBorder="1" applyAlignment="1" applyProtection="1">
      <alignment horizontal="left" vertical="center" wrapText="1"/>
      <protection hidden="1"/>
    </xf>
    <xf numFmtId="0" fontId="23" fillId="75" borderId="0" xfId="0" applyFont="1" applyFill="1" applyAlignment="1" applyProtection="1">
      <alignment vertical="center"/>
      <protection hidden="1"/>
    </xf>
    <xf numFmtId="0" fontId="23" fillId="75" borderId="6" xfId="0" applyFont="1" applyFill="1" applyBorder="1" applyAlignment="1" applyProtection="1">
      <alignment horizontal="center" vertical="center"/>
      <protection hidden="1"/>
    </xf>
    <xf numFmtId="0" fontId="23" fillId="75" borderId="6" xfId="0" applyFont="1" applyFill="1" applyBorder="1" applyAlignment="1" applyProtection="1">
      <alignment horizontal="center" vertical="center" readingOrder="1"/>
      <protection hidden="1"/>
    </xf>
    <xf numFmtId="0" fontId="23" fillId="75" borderId="6" xfId="0" applyFont="1" applyFill="1" applyBorder="1" applyAlignment="1" applyProtection="1">
      <alignment horizontal="left" vertical="center" wrapText="1" readingOrder="1"/>
      <protection hidden="1"/>
    </xf>
    <xf numFmtId="0" fontId="23" fillId="75" borderId="6" xfId="0" applyFont="1" applyFill="1" applyBorder="1" applyAlignment="1" applyProtection="1">
      <alignment horizontal="center" vertical="center" wrapText="1" readingOrder="1"/>
      <protection hidden="1"/>
    </xf>
    <xf numFmtId="2" fontId="23" fillId="75" borderId="6" xfId="26" applyNumberFormat="1" applyFont="1" applyFill="1" applyBorder="1" applyAlignment="1" applyProtection="1">
      <alignment horizontal="center" vertical="center" readingOrder="1"/>
      <protection hidden="1"/>
    </xf>
    <xf numFmtId="44" fontId="23" fillId="75" borderId="6" xfId="1" applyFont="1" applyFill="1" applyBorder="1" applyAlignment="1" applyProtection="1">
      <alignment horizontal="right" vertical="center" wrapText="1" readingOrder="1"/>
      <protection hidden="1"/>
    </xf>
    <xf numFmtId="44" fontId="38" fillId="75" borderId="6" xfId="1" applyFont="1" applyFill="1" applyBorder="1" applyAlignment="1" applyProtection="1">
      <alignment horizontal="right" vertical="center" wrapText="1" readingOrder="1"/>
      <protection hidden="1"/>
    </xf>
    <xf numFmtId="0" fontId="23" fillId="75" borderId="0" xfId="0" applyFont="1" applyFill="1" applyAlignment="1" applyProtection="1">
      <alignment horizontal="center" vertical="center"/>
      <protection hidden="1"/>
    </xf>
    <xf numFmtId="4" fontId="23" fillId="75" borderId="7" xfId="26" applyNumberFormat="1" applyFont="1" applyFill="1" applyBorder="1" applyAlignment="1" applyProtection="1">
      <alignment horizontal="center" vertical="center" readingOrder="1"/>
      <protection hidden="1"/>
    </xf>
    <xf numFmtId="44" fontId="23" fillId="75" borderId="7" xfId="1" applyFont="1" applyFill="1" applyBorder="1" applyAlignment="1" applyProtection="1">
      <alignment horizontal="center" vertical="center" readingOrder="1"/>
      <protection hidden="1"/>
    </xf>
    <xf numFmtId="10" fontId="23" fillId="75" borderId="6" xfId="29" applyNumberFormat="1" applyFont="1" applyFill="1" applyBorder="1" applyAlignment="1" applyProtection="1">
      <alignment horizontal="center" vertical="center" readingOrder="1"/>
      <protection hidden="1"/>
    </xf>
    <xf numFmtId="0" fontId="23" fillId="75" borderId="6" xfId="0" quotePrefix="1" applyFont="1" applyFill="1" applyBorder="1" applyAlignment="1" applyProtection="1">
      <alignment horizontal="center" vertical="center" readingOrder="1"/>
      <protection hidden="1"/>
    </xf>
    <xf numFmtId="43" fontId="102" fillId="0" borderId="18" xfId="26" applyFont="1" applyFill="1" applyBorder="1" applyAlignment="1" applyProtection="1">
      <alignment horizontal="center" vertical="center" wrapText="1"/>
      <protection hidden="1"/>
    </xf>
    <xf numFmtId="0" fontId="0" fillId="75" borderId="0" xfId="0" applyFill="1"/>
    <xf numFmtId="10" fontId="5" fillId="75" borderId="6" xfId="0" applyNumberFormat="1" applyFont="1" applyFill="1" applyBorder="1" applyAlignment="1" applyProtection="1">
      <alignment horizontal="center" vertical="center" readingOrder="1"/>
      <protection hidden="1"/>
    </xf>
    <xf numFmtId="0" fontId="130" fillId="75" borderId="18" xfId="0" applyFont="1" applyFill="1" applyBorder="1" applyAlignment="1" applyProtection="1">
      <alignment vertical="center" wrapText="1"/>
      <protection hidden="1"/>
    </xf>
    <xf numFmtId="0" fontId="132" fillId="75" borderId="18" xfId="0" applyFont="1" applyFill="1" applyBorder="1" applyAlignment="1" applyProtection="1">
      <alignment vertical="center" wrapText="1"/>
      <protection hidden="1"/>
    </xf>
    <xf numFmtId="0" fontId="23" fillId="75" borderId="6" xfId="0" applyFont="1" applyFill="1" applyBorder="1" applyAlignment="1">
      <alignment horizontal="center" vertical="center" wrapText="1"/>
    </xf>
    <xf numFmtId="0" fontId="23" fillId="75" borderId="6" xfId="0" quotePrefix="1" applyFont="1" applyFill="1" applyBorder="1" applyAlignment="1">
      <alignment horizontal="center" vertical="center" wrapText="1"/>
    </xf>
    <xf numFmtId="0" fontId="80" fillId="0" borderId="0" xfId="0" applyFont="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80" fillId="0" borderId="3"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4" xfId="0" applyFont="1" applyBorder="1" applyAlignment="1">
      <alignment horizontal="center" vertical="center" wrapText="1"/>
    </xf>
    <xf numFmtId="0" fontId="80" fillId="107" borderId="2" xfId="0" applyFont="1" applyFill="1" applyBorder="1" applyAlignment="1">
      <alignment horizontal="center" vertical="center" wrapText="1"/>
    </xf>
    <xf numFmtId="0" fontId="80" fillId="0" borderId="2" xfId="0" quotePrefix="1" applyFont="1" applyBorder="1" applyAlignment="1">
      <alignment vertical="top" wrapText="1"/>
    </xf>
    <xf numFmtId="0" fontId="0" fillId="0" borderId="2" xfId="0" quotePrefix="1" applyBorder="1" applyAlignment="1">
      <alignment vertical="top" wrapText="1"/>
    </xf>
    <xf numFmtId="0" fontId="0" fillId="0" borderId="2" xfId="0" applyBorder="1" applyAlignment="1">
      <alignment horizontal="center" vertical="center" wrapText="1"/>
    </xf>
    <xf numFmtId="4" fontId="0" fillId="0" borderId="2" xfId="0" applyNumberFormat="1" applyBorder="1" applyAlignment="1">
      <alignment horizontal="center" vertical="center" wrapText="1"/>
    </xf>
    <xf numFmtId="0" fontId="0" fillId="0" borderId="0" xfId="0" applyAlignment="1">
      <alignment vertical="top" wrapText="1"/>
    </xf>
    <xf numFmtId="0" fontId="87" fillId="108" borderId="2" xfId="0" applyFont="1" applyFill="1" applyBorder="1" applyAlignment="1">
      <alignment horizontal="center" vertical="center" wrapText="1"/>
    </xf>
    <xf numFmtId="0" fontId="87" fillId="0" borderId="3" xfId="0" applyFont="1" applyBorder="1" applyAlignment="1">
      <alignment horizontal="center" vertical="center" wrapText="1"/>
    </xf>
    <xf numFmtId="0" fontId="87" fillId="0" borderId="5" xfId="0" applyFont="1" applyBorder="1" applyAlignment="1">
      <alignment horizontal="center" vertical="center" wrapText="1"/>
    </xf>
    <xf numFmtId="1" fontId="92" fillId="0" borderId="2" xfId="0" applyNumberFormat="1" applyFont="1" applyBorder="1" applyAlignment="1">
      <alignment horizontal="center" vertical="center" shrinkToFit="1"/>
    </xf>
    <xf numFmtId="0" fontId="93" fillId="0" borderId="2" xfId="0" applyFont="1" applyBorder="1" applyAlignment="1">
      <alignment horizontal="center" vertical="center" wrapText="1"/>
    </xf>
    <xf numFmtId="2" fontId="92" fillId="0" borderId="2" xfId="0" applyNumberFormat="1" applyFont="1" applyBorder="1" applyAlignment="1">
      <alignment horizontal="center" vertical="center" shrinkToFit="1"/>
    </xf>
    <xf numFmtId="0" fontId="0" fillId="108" borderId="2" xfId="0" applyFill="1" applyBorder="1" applyAlignment="1">
      <alignment horizontal="center" vertical="center" wrapText="1"/>
    </xf>
    <xf numFmtId="4" fontId="92" fillId="0" borderId="2" xfId="0" applyNumberFormat="1" applyFont="1" applyBorder="1" applyAlignment="1">
      <alignment horizontal="center" vertical="center" shrinkToFit="1"/>
    </xf>
    <xf numFmtId="0" fontId="82" fillId="0" borderId="0" xfId="0" applyFont="1" applyAlignment="1">
      <alignment wrapText="1"/>
    </xf>
    <xf numFmtId="0" fontId="82" fillId="0" borderId="0" xfId="0" applyFont="1" applyAlignment="1">
      <alignment horizontal="center"/>
    </xf>
    <xf numFmtId="4" fontId="82" fillId="0" borderId="0" xfId="0" applyNumberFormat="1" applyFont="1" applyAlignment="1">
      <alignment horizontal="center"/>
    </xf>
    <xf numFmtId="0" fontId="0" fillId="0" borderId="0" xfId="0" applyAlignment="1">
      <alignment horizontal="right"/>
    </xf>
    <xf numFmtId="4" fontId="0" fillId="0" borderId="0" xfId="0" applyNumberFormat="1" applyAlignment="1">
      <alignment horizontal="right"/>
    </xf>
    <xf numFmtId="0" fontId="95" fillId="0" borderId="0" xfId="0" applyFont="1" applyAlignment="1">
      <alignment horizontal="center" vertical="center"/>
    </xf>
    <xf numFmtId="0" fontId="97" fillId="0" borderId="0" xfId="0" applyFont="1" applyAlignment="1">
      <alignment horizontal="center" vertical="center"/>
    </xf>
    <xf numFmtId="0" fontId="98" fillId="0" borderId="0" xfId="0" applyFont="1" applyAlignment="1">
      <alignment horizontal="center" vertical="center"/>
    </xf>
    <xf numFmtId="0" fontId="98" fillId="0" borderId="0" xfId="0" applyFont="1" applyAlignment="1">
      <alignment horizontal="center" vertical="center" wrapText="1"/>
    </xf>
    <xf numFmtId="0" fontId="88" fillId="0" borderId="0" xfId="0" applyFont="1" applyAlignment="1">
      <alignment horizontal="center" vertical="center"/>
    </xf>
    <xf numFmtId="0" fontId="88" fillId="0" borderId="0" xfId="0" applyFont="1" applyAlignment="1">
      <alignment horizontal="left" vertical="center" wrapText="1"/>
    </xf>
    <xf numFmtId="4" fontId="88" fillId="0" borderId="0" xfId="0" applyNumberFormat="1" applyFont="1" applyAlignment="1">
      <alignment horizontal="right" vertical="center"/>
    </xf>
    <xf numFmtId="8" fontId="31" fillId="13" borderId="6" xfId="274" applyNumberFormat="1" applyFont="1" applyFill="1" applyBorder="1" applyAlignment="1" applyProtection="1">
      <alignment horizontal="center" vertical="center"/>
      <protection hidden="1"/>
    </xf>
    <xf numFmtId="0" fontId="133" fillId="0" borderId="0" xfId="0" applyFont="1"/>
    <xf numFmtId="0" fontId="31" fillId="0" borderId="67" xfId="272" applyFont="1" applyBorder="1" applyProtection="1">
      <protection hidden="1"/>
    </xf>
    <xf numFmtId="0" fontId="31" fillId="0" borderId="67" xfId="272" applyFont="1" applyBorder="1" applyAlignment="1" applyProtection="1">
      <alignment wrapText="1"/>
      <protection hidden="1"/>
    </xf>
    <xf numFmtId="0" fontId="133" fillId="0" borderId="0" xfId="0" applyFont="1" applyAlignment="1">
      <alignment horizontal="right"/>
    </xf>
    <xf numFmtId="0" fontId="23" fillId="75" borderId="0" xfId="0" quotePrefix="1" applyFont="1" applyFill="1" applyAlignment="1" applyProtection="1">
      <alignment vertical="center"/>
      <protection hidden="1"/>
    </xf>
    <xf numFmtId="0" fontId="2" fillId="0" borderId="0" xfId="268" quotePrefix="1"/>
    <xf numFmtId="0" fontId="2" fillId="0" borderId="0" xfId="268"/>
    <xf numFmtId="0" fontId="31" fillId="0" borderId="0" xfId="272" applyFont="1" applyAlignment="1" applyProtection="1">
      <alignment wrapText="1"/>
      <protection hidden="1"/>
    </xf>
    <xf numFmtId="0" fontId="23" fillId="0" borderId="41" xfId="0" quotePrefix="1" applyFont="1" applyBorder="1" applyAlignment="1" applyProtection="1">
      <alignment horizontal="center" vertical="center" readingOrder="1"/>
      <protection hidden="1"/>
    </xf>
    <xf numFmtId="0" fontId="23" fillId="0" borderId="41" xfId="0" applyFont="1" applyBorder="1" applyAlignment="1" applyProtection="1">
      <alignment horizontal="left" vertical="center" wrapText="1" readingOrder="1"/>
      <protection hidden="1"/>
    </xf>
    <xf numFmtId="0" fontId="23" fillId="0" borderId="41" xfId="0" applyFont="1" applyBorder="1" applyAlignment="1" applyProtection="1">
      <alignment horizontal="center" vertical="center" wrapText="1" readingOrder="1"/>
      <protection hidden="1"/>
    </xf>
    <xf numFmtId="43" fontId="23" fillId="0" borderId="41" xfId="26" applyFont="1" applyFill="1" applyBorder="1" applyAlignment="1" applyProtection="1">
      <alignment horizontal="center" vertical="center" readingOrder="1"/>
      <protection hidden="1"/>
    </xf>
    <xf numFmtId="0" fontId="132" fillId="0" borderId="18" xfId="0" applyFont="1" applyBorder="1" applyAlignment="1" applyProtection="1">
      <alignment vertical="center" wrapText="1"/>
      <protection hidden="1"/>
    </xf>
    <xf numFmtId="0" fontId="130" fillId="0" borderId="18" xfId="0" applyFont="1" applyBorder="1" applyAlignment="1" applyProtection="1">
      <alignment vertical="center" wrapText="1"/>
      <protection hidden="1"/>
    </xf>
    <xf numFmtId="0" fontId="23" fillId="0" borderId="41" xfId="0" applyFont="1" applyBorder="1" applyAlignment="1" applyProtection="1">
      <alignment horizontal="center" vertical="center"/>
      <protection hidden="1"/>
    </xf>
    <xf numFmtId="0" fontId="23" fillId="0" borderId="41" xfId="0" applyFont="1" applyBorder="1" applyAlignment="1" applyProtection="1">
      <alignment horizontal="center" vertical="center" readingOrder="1"/>
      <protection hidden="1"/>
    </xf>
    <xf numFmtId="44" fontId="23" fillId="0" borderId="41" xfId="1" applyFont="1" applyFill="1" applyBorder="1" applyAlignment="1" applyProtection="1">
      <alignment horizontal="right" vertical="center" wrapText="1" readingOrder="1"/>
      <protection hidden="1"/>
    </xf>
    <xf numFmtId="44" fontId="23" fillId="0" borderId="0" xfId="1" applyFont="1" applyFill="1" applyBorder="1" applyAlignment="1" applyProtection="1">
      <alignment horizontal="right" vertical="center" wrapText="1" readingOrder="1"/>
      <protection hidden="1"/>
    </xf>
    <xf numFmtId="44" fontId="23" fillId="75" borderId="50" xfId="1" applyFont="1" applyFill="1" applyBorder="1" applyAlignment="1" applyProtection="1">
      <alignment horizontal="right" vertical="center" wrapText="1" readingOrder="1"/>
      <protection hidden="1"/>
    </xf>
    <xf numFmtId="44" fontId="101" fillId="75" borderId="50" xfId="1" applyFont="1" applyFill="1" applyBorder="1" applyAlignment="1" applyProtection="1">
      <alignment horizontal="right" vertical="center" wrapText="1" readingOrder="1"/>
      <protection hidden="1"/>
    </xf>
    <xf numFmtId="0" fontId="23" fillId="0" borderId="0" xfId="0" applyFont="1" applyAlignment="1" applyProtection="1">
      <alignment horizontal="center" vertical="center" readingOrder="1"/>
      <protection hidden="1"/>
    </xf>
    <xf numFmtId="0" fontId="23" fillId="0" borderId="0" xfId="0" quotePrefix="1" applyFont="1" applyAlignment="1" applyProtection="1">
      <alignment horizontal="center" vertical="center" readingOrder="1"/>
      <protection hidden="1"/>
    </xf>
    <xf numFmtId="0" fontId="23" fillId="0" borderId="0" xfId="0" applyFont="1" applyAlignment="1" applyProtection="1">
      <alignment horizontal="left" vertical="center" wrapText="1" readingOrder="1"/>
      <protection hidden="1"/>
    </xf>
    <xf numFmtId="0" fontId="23" fillId="0" borderId="0" xfId="0" applyFont="1" applyAlignment="1" applyProtection="1">
      <alignment horizontal="center" vertical="center" wrapText="1" readingOrder="1"/>
      <protection hidden="1"/>
    </xf>
    <xf numFmtId="43" fontId="23" fillId="0" borderId="0" xfId="26" applyFont="1" applyFill="1" applyBorder="1" applyAlignment="1" applyProtection="1">
      <alignment horizontal="center" vertical="center" readingOrder="1"/>
      <protection hidden="1"/>
    </xf>
    <xf numFmtId="0" fontId="23" fillId="0" borderId="67" xfId="0" applyFont="1" applyBorder="1" applyAlignment="1" applyProtection="1">
      <alignment horizontal="center" vertical="center"/>
      <protection hidden="1"/>
    </xf>
    <xf numFmtId="0" fontId="132" fillId="0" borderId="18" xfId="0" applyFont="1" applyBorder="1" applyAlignment="1" applyProtection="1">
      <alignment horizontal="center" vertical="center" wrapText="1"/>
      <protection hidden="1"/>
    </xf>
    <xf numFmtId="0" fontId="132" fillId="75" borderId="18" xfId="0" applyFont="1" applyFill="1" applyBorder="1" applyAlignment="1" applyProtection="1">
      <alignment horizontal="center" vertical="center" wrapText="1"/>
      <protection hidden="1"/>
    </xf>
    <xf numFmtId="2" fontId="132" fillId="75" borderId="18" xfId="0" applyNumberFormat="1" applyFont="1" applyFill="1" applyBorder="1" applyAlignment="1" applyProtection="1">
      <alignment horizontal="center" vertical="center" wrapText="1"/>
      <protection hidden="1"/>
    </xf>
    <xf numFmtId="0" fontId="100" fillId="75" borderId="18" xfId="0" applyFont="1" applyFill="1" applyBorder="1" applyAlignment="1" applyProtection="1">
      <alignment horizontal="center" vertical="center" wrapText="1"/>
      <protection hidden="1"/>
    </xf>
    <xf numFmtId="0" fontId="100" fillId="75" borderId="18" xfId="258" applyFont="1" applyFill="1" applyBorder="1" applyAlignment="1" applyProtection="1">
      <alignment horizontal="center" vertical="center" wrapText="1"/>
      <protection hidden="1"/>
    </xf>
    <xf numFmtId="0" fontId="100" fillId="75" borderId="18" xfId="0" applyFont="1" applyFill="1" applyBorder="1" applyAlignment="1" applyProtection="1">
      <alignment horizontal="center" vertical="center"/>
      <protection hidden="1"/>
    </xf>
    <xf numFmtId="0" fontId="133" fillId="0" borderId="0" xfId="0" applyFont="1" applyAlignment="1">
      <alignment horizontal="center"/>
    </xf>
    <xf numFmtId="0" fontId="23" fillId="0" borderId="6" xfId="0" quotePrefix="1" applyFont="1" applyBorder="1" applyAlignment="1">
      <alignment horizontal="center" vertical="center" wrapText="1"/>
    </xf>
    <xf numFmtId="0" fontId="102" fillId="0" borderId="57" xfId="0" applyFont="1" applyBorder="1" applyAlignment="1" applyProtection="1">
      <alignment vertical="center"/>
      <protection hidden="1"/>
    </xf>
    <xf numFmtId="0" fontId="102" fillId="0" borderId="21" xfId="0" applyFont="1" applyBorder="1" applyAlignment="1" applyProtection="1">
      <alignment vertical="center"/>
      <protection hidden="1"/>
    </xf>
    <xf numFmtId="43" fontId="102" fillId="0" borderId="18" xfId="26" applyFont="1" applyFill="1" applyBorder="1" applyAlignment="1" applyProtection="1">
      <alignment vertical="center"/>
      <protection hidden="1"/>
    </xf>
    <xf numFmtId="2" fontId="102" fillId="0" borderId="18" xfId="26" applyNumberFormat="1" applyFont="1" applyFill="1" applyBorder="1" applyAlignment="1" applyProtection="1">
      <alignment vertical="center"/>
      <protection hidden="1"/>
    </xf>
    <xf numFmtId="2" fontId="102" fillId="75" borderId="58" xfId="26" applyNumberFormat="1" applyFont="1" applyFill="1" applyBorder="1" applyAlignment="1" applyProtection="1">
      <alignment vertical="center"/>
      <protection hidden="1"/>
    </xf>
    <xf numFmtId="0" fontId="103" fillId="0" borderId="0" xfId="0" applyFont="1" applyAlignment="1" applyProtection="1">
      <alignment vertical="center"/>
      <protection hidden="1"/>
    </xf>
    <xf numFmtId="0" fontId="104" fillId="12" borderId="0" xfId="0" applyFont="1" applyFill="1" applyAlignment="1" applyProtection="1">
      <alignment vertical="center" readingOrder="1"/>
      <protection hidden="1"/>
    </xf>
    <xf numFmtId="0" fontId="9" fillId="0" borderId="67" xfId="0" applyFont="1" applyBorder="1" applyProtection="1">
      <protection hidden="1"/>
    </xf>
    <xf numFmtId="0" fontId="80" fillId="0" borderId="0" xfId="0" applyFont="1" applyAlignment="1">
      <alignment wrapText="1"/>
    </xf>
    <xf numFmtId="0" fontId="0" fillId="0" borderId="0" xfId="0" applyAlignment="1">
      <alignment wrapText="1"/>
    </xf>
    <xf numFmtId="0" fontId="37" fillId="0" borderId="0" xfId="269" applyFont="1" applyAlignment="1">
      <alignment horizontal="left" vertical="center" wrapText="1"/>
    </xf>
    <xf numFmtId="0" fontId="90" fillId="0" borderId="0" xfId="269" applyFont="1" applyAlignment="1">
      <alignment horizontal="left" vertical="center" wrapText="1"/>
    </xf>
    <xf numFmtId="0" fontId="91" fillId="0" borderId="0" xfId="269" applyFont="1" applyAlignment="1">
      <alignment horizontal="left" vertical="top" wrapText="1" indent="5"/>
    </xf>
    <xf numFmtId="0" fontId="85" fillId="0" borderId="0" xfId="269" applyAlignment="1">
      <alignment horizontal="left" vertical="top" wrapText="1" indent="5"/>
    </xf>
    <xf numFmtId="0" fontId="37" fillId="0" borderId="3" xfId="269" applyFont="1" applyBorder="1" applyAlignment="1">
      <alignment horizontal="left" vertical="top" wrapText="1"/>
    </xf>
    <xf numFmtId="0" fontId="37" fillId="0" borderId="5" xfId="269" applyFont="1" applyBorder="1" applyAlignment="1">
      <alignment horizontal="left" vertical="top" wrapText="1"/>
    </xf>
    <xf numFmtId="0" fontId="37" fillId="0" borderId="4" xfId="269" applyFont="1" applyBorder="1" applyAlignment="1">
      <alignment horizontal="left" vertical="top" wrapText="1"/>
    </xf>
    <xf numFmtId="0" fontId="2" fillId="0" borderId="0" xfId="268" applyAlignment="1">
      <alignment horizontal="center" vertical="top"/>
    </xf>
    <xf numFmtId="0" fontId="80" fillId="0" borderId="0" xfId="0" applyFont="1" applyAlignment="1">
      <alignment horizontal="center" vertical="center" wrapText="1"/>
    </xf>
    <xf numFmtId="0" fontId="0" fillId="0" borderId="0" xfId="0" applyAlignment="1">
      <alignment horizontal="center" vertical="center" wrapText="1"/>
    </xf>
    <xf numFmtId="0" fontId="82" fillId="0" borderId="0" xfId="0" applyFont="1" applyAlignment="1">
      <alignment horizontal="center" wrapText="1"/>
    </xf>
    <xf numFmtId="0" fontId="96" fillId="0" borderId="0" xfId="0" applyFont="1" applyAlignment="1">
      <alignment horizontal="center" vertical="center"/>
    </xf>
    <xf numFmtId="0" fontId="0" fillId="0" borderId="0" xfId="0" applyAlignment="1">
      <alignment horizontal="center"/>
    </xf>
    <xf numFmtId="10" fontId="29" fillId="0" borderId="2" xfId="18" applyNumberFormat="1" applyFont="1" applyBorder="1" applyAlignment="1">
      <alignment horizontal="center" vertical="center" wrapText="1"/>
    </xf>
    <xf numFmtId="0" fontId="26" fillId="11" borderId="2" xfId="16" applyFont="1" applyFill="1" applyBorder="1" applyAlignment="1">
      <alignment horizontal="center" vertical="center" wrapText="1"/>
    </xf>
    <xf numFmtId="165" fontId="26" fillId="11" borderId="2" xfId="8" applyFont="1" applyFill="1" applyBorder="1" applyAlignment="1">
      <alignment horizontal="center" vertical="center" wrapText="1"/>
    </xf>
    <xf numFmtId="0" fontId="37" fillId="0" borderId="0" xfId="271" applyFont="1" applyAlignment="1">
      <alignment horizontal="left" vertical="center"/>
    </xf>
    <xf numFmtId="0" fontId="108" fillId="0" borderId="0" xfId="139" applyFont="1"/>
    <xf numFmtId="10" fontId="119" fillId="110" borderId="45" xfId="161" applyNumberFormat="1" applyFont="1" applyFill="1" applyBorder="1" applyAlignment="1" applyProtection="1">
      <alignment horizontal="center" vertical="center" wrapText="1"/>
    </xf>
    <xf numFmtId="10" fontId="119" fillId="110" borderId="46" xfId="161" applyNumberFormat="1" applyFont="1" applyFill="1" applyBorder="1" applyAlignment="1" applyProtection="1">
      <alignment horizontal="center" vertical="center" wrapText="1"/>
    </xf>
    <xf numFmtId="10" fontId="119" fillId="110" borderId="48" xfId="161" applyNumberFormat="1" applyFont="1" applyFill="1" applyBorder="1" applyAlignment="1" applyProtection="1">
      <alignment horizontal="center" vertical="center" wrapText="1"/>
    </xf>
    <xf numFmtId="10" fontId="119" fillId="110" borderId="49" xfId="161" applyNumberFormat="1" applyFont="1" applyFill="1" applyBorder="1" applyAlignment="1" applyProtection="1">
      <alignment horizontal="center" vertical="center" wrapText="1"/>
    </xf>
    <xf numFmtId="10" fontId="120" fillId="0" borderId="47" xfId="162" applyNumberFormat="1" applyFont="1" applyBorder="1" applyAlignment="1" applyProtection="1">
      <alignment horizontal="center" vertical="center"/>
    </xf>
    <xf numFmtId="0" fontId="37" fillId="0" borderId="0" xfId="271" applyFont="1" applyAlignment="1">
      <alignment horizontal="center" vertical="center"/>
    </xf>
    <xf numFmtId="0" fontId="37" fillId="0" borderId="0" xfId="139" applyFont="1" applyAlignment="1">
      <alignment horizontal="center"/>
    </xf>
    <xf numFmtId="0" fontId="37" fillId="0" borderId="0" xfId="139" applyFont="1" applyAlignment="1">
      <alignment horizontal="left"/>
    </xf>
    <xf numFmtId="0" fontId="110" fillId="0" borderId="0" xfId="271" applyFont="1" applyAlignment="1">
      <alignment horizontal="center"/>
    </xf>
    <xf numFmtId="10" fontId="112" fillId="109" borderId="0" xfId="271" applyNumberFormat="1" applyFont="1" applyFill="1" applyAlignment="1" applyProtection="1">
      <alignment vertical="center" wrapText="1"/>
      <protection locked="0"/>
    </xf>
    <xf numFmtId="4" fontId="130" fillId="0" borderId="18" xfId="0" applyNumberFormat="1" applyFont="1" applyBorder="1" applyAlignment="1">
      <alignment horizontal="center" vertical="center"/>
    </xf>
    <xf numFmtId="4" fontId="130" fillId="0" borderId="58" xfId="0" applyNumberFormat="1" applyFont="1" applyBorder="1" applyAlignment="1">
      <alignment horizontal="center" vertical="center"/>
    </xf>
    <xf numFmtId="0" fontId="128" fillId="73" borderId="6" xfId="0" applyFont="1" applyFill="1" applyBorder="1" applyAlignment="1">
      <alignment horizontal="center" vertical="center" textRotation="90"/>
    </xf>
    <xf numFmtId="0" fontId="129" fillId="0" borderId="62" xfId="0" applyFont="1" applyBorder="1" applyAlignment="1">
      <alignment horizontal="center" vertical="center"/>
    </xf>
    <xf numFmtId="0" fontId="129" fillId="0" borderId="63" xfId="0" applyFont="1" applyBorder="1" applyAlignment="1">
      <alignment horizontal="center" vertical="center"/>
    </xf>
    <xf numFmtId="0" fontId="129" fillId="0" borderId="64" xfId="0" applyFont="1" applyBorder="1" applyAlignment="1">
      <alignment horizontal="center" vertical="center"/>
    </xf>
    <xf numFmtId="4" fontId="23" fillId="0" borderId="51" xfId="26" applyNumberFormat="1" applyFont="1" applyFill="1" applyBorder="1" applyAlignment="1" applyProtection="1">
      <alignment horizontal="center" vertical="center" readingOrder="1"/>
      <protection hidden="1"/>
    </xf>
    <xf numFmtId="4" fontId="23" fillId="0" borderId="52" xfId="26" applyNumberFormat="1" applyFont="1" applyFill="1" applyBorder="1" applyAlignment="1" applyProtection="1">
      <alignment horizontal="center" vertical="center" readingOrder="1"/>
      <protection hidden="1"/>
    </xf>
    <xf numFmtId="4" fontId="23" fillId="0" borderId="53" xfId="26" applyNumberFormat="1" applyFont="1" applyFill="1" applyBorder="1" applyAlignment="1" applyProtection="1">
      <alignment horizontal="center" vertical="center" readingOrder="1"/>
      <protection hidden="1"/>
    </xf>
    <xf numFmtId="0" fontId="40" fillId="73" borderId="6" xfId="0" applyFont="1" applyFill="1" applyBorder="1" applyAlignment="1" applyProtection="1">
      <alignment horizontal="center" vertical="center" textRotation="90"/>
      <protection hidden="1"/>
    </xf>
    <xf numFmtId="0" fontId="28" fillId="72" borderId="24" xfId="0" applyFont="1" applyFill="1" applyBorder="1" applyAlignment="1" applyProtection="1">
      <alignment horizontal="center" vertical="center" readingOrder="1"/>
      <protection hidden="1"/>
    </xf>
    <xf numFmtId="0" fontId="28" fillId="72" borderId="25" xfId="0" applyFont="1" applyFill="1" applyBorder="1" applyAlignment="1" applyProtection="1">
      <alignment horizontal="center" vertical="center" readingOrder="1"/>
      <protection hidden="1"/>
    </xf>
    <xf numFmtId="0" fontId="23" fillId="74" borderId="26" xfId="0" applyFont="1" applyFill="1" applyBorder="1" applyAlignment="1" applyProtection="1">
      <alignment horizontal="center" vertical="center"/>
      <protection hidden="1"/>
    </xf>
    <xf numFmtId="0" fontId="23" fillId="74" borderId="27" xfId="0" applyFont="1" applyFill="1" applyBorder="1" applyAlignment="1" applyProtection="1">
      <alignment horizontal="center" vertical="center"/>
      <protection hidden="1"/>
    </xf>
    <xf numFmtId="0" fontId="23" fillId="74" borderId="28" xfId="0" applyFont="1" applyFill="1" applyBorder="1" applyAlignment="1" applyProtection="1">
      <alignment horizontal="center" vertical="center"/>
      <protection hidden="1"/>
    </xf>
    <xf numFmtId="0" fontId="23" fillId="74" borderId="29" xfId="0" applyFont="1" applyFill="1" applyBorder="1" applyAlignment="1" applyProtection="1">
      <alignment horizontal="center" vertical="center"/>
      <protection hidden="1"/>
    </xf>
    <xf numFmtId="0" fontId="23" fillId="74" borderId="30" xfId="0" applyFont="1" applyFill="1" applyBorder="1" applyAlignment="1" applyProtection="1">
      <alignment horizontal="center" vertical="center"/>
      <protection hidden="1"/>
    </xf>
    <xf numFmtId="0" fontId="23" fillId="74" borderId="31" xfId="0" applyFont="1" applyFill="1" applyBorder="1" applyAlignment="1" applyProtection="1">
      <alignment horizontal="center" vertical="center"/>
      <protection hidden="1"/>
    </xf>
    <xf numFmtId="0" fontId="104" fillId="12" borderId="0" xfId="0" applyFont="1" applyFill="1" applyAlignment="1" applyProtection="1">
      <alignment horizontal="center" vertical="center" readingOrder="1"/>
      <protection hidden="1"/>
    </xf>
    <xf numFmtId="0" fontId="101" fillId="0" borderId="6" xfId="0" applyFont="1" applyBorder="1" applyAlignment="1" applyProtection="1">
      <alignment horizontal="left" vertical="center" readingOrder="1"/>
      <protection hidden="1"/>
    </xf>
    <xf numFmtId="0" fontId="35" fillId="17" borderId="6" xfId="0" applyFont="1" applyFill="1" applyBorder="1" applyAlignment="1" applyProtection="1">
      <alignment horizontal="center" vertical="center" readingOrder="1"/>
      <protection hidden="1"/>
    </xf>
    <xf numFmtId="0" fontId="35" fillId="21" borderId="6" xfId="0" applyFont="1" applyFill="1" applyBorder="1" applyAlignment="1" applyProtection="1">
      <alignment horizontal="center" vertical="center"/>
      <protection hidden="1"/>
    </xf>
    <xf numFmtId="10" fontId="101" fillId="0" borderId="6" xfId="0" applyNumberFormat="1" applyFont="1" applyBorder="1" applyAlignment="1" applyProtection="1">
      <alignment horizontal="left" vertical="center" wrapText="1" readingOrder="1"/>
      <protection hidden="1"/>
    </xf>
    <xf numFmtId="0" fontId="101" fillId="0" borderId="6" xfId="0" applyFont="1" applyBorder="1" applyAlignment="1" applyProtection="1">
      <alignment horizontal="left" vertical="center" wrapText="1" readingOrder="1"/>
      <protection hidden="1"/>
    </xf>
    <xf numFmtId="4" fontId="5" fillId="0" borderId="22" xfId="0" applyNumberFormat="1" applyFont="1" applyBorder="1" applyAlignment="1" applyProtection="1">
      <alignment horizontal="center" vertical="center" wrapText="1" readingOrder="1"/>
      <protection hidden="1"/>
    </xf>
    <xf numFmtId="4" fontId="5" fillId="0" borderId="23" xfId="0" applyNumberFormat="1" applyFont="1" applyBorder="1" applyAlignment="1" applyProtection="1">
      <alignment horizontal="center" vertical="center" wrapText="1" readingOrder="1"/>
      <protection hidden="1"/>
    </xf>
    <xf numFmtId="176" fontId="28" fillId="75" borderId="22" xfId="0" applyNumberFormat="1" applyFont="1" applyFill="1" applyBorder="1" applyAlignment="1" applyProtection="1">
      <alignment horizontal="center" vertical="center" wrapText="1" readingOrder="1"/>
      <protection hidden="1"/>
    </xf>
    <xf numFmtId="176" fontId="28" fillId="75" borderId="17" xfId="0" applyNumberFormat="1" applyFont="1" applyFill="1" applyBorder="1" applyAlignment="1" applyProtection="1">
      <alignment horizontal="center" vertical="center" wrapText="1" readingOrder="1"/>
      <protection hidden="1"/>
    </xf>
    <xf numFmtId="0" fontId="23" fillId="75" borderId="68" xfId="0" applyFont="1" applyFill="1" applyBorder="1" applyAlignment="1" applyProtection="1">
      <alignment horizontal="center" vertical="center" wrapText="1"/>
      <protection hidden="1"/>
    </xf>
    <xf numFmtId="0" fontId="23" fillId="75" borderId="69" xfId="0" applyFont="1" applyFill="1" applyBorder="1" applyAlignment="1" applyProtection="1">
      <alignment horizontal="center" vertical="center" wrapText="1"/>
      <protection hidden="1"/>
    </xf>
    <xf numFmtId="0" fontId="23" fillId="75" borderId="70" xfId="0" applyFont="1" applyFill="1" applyBorder="1" applyAlignment="1" applyProtection="1">
      <alignment horizontal="center" vertical="center" wrapText="1"/>
      <protection hidden="1"/>
    </xf>
    <xf numFmtId="0" fontId="102" fillId="14" borderId="19" xfId="0" applyFont="1" applyFill="1" applyBorder="1" applyAlignment="1" applyProtection="1">
      <alignment horizontal="left" vertical="center" wrapText="1"/>
      <protection hidden="1"/>
    </xf>
    <xf numFmtId="0" fontId="102" fillId="14" borderId="20" xfId="0" applyFont="1" applyFill="1" applyBorder="1" applyAlignment="1" applyProtection="1">
      <alignment horizontal="left" vertical="center" wrapText="1"/>
      <protection hidden="1"/>
    </xf>
    <xf numFmtId="0" fontId="102" fillId="14" borderId="21" xfId="0" applyFont="1" applyFill="1" applyBorder="1" applyAlignment="1" applyProtection="1">
      <alignment horizontal="left" vertical="center" wrapText="1"/>
      <protection hidden="1"/>
    </xf>
    <xf numFmtId="0" fontId="102" fillId="14" borderId="18" xfId="0" applyFont="1" applyFill="1" applyBorder="1" applyAlignment="1" applyProtection="1">
      <alignment horizontal="left" vertical="center" wrapText="1"/>
      <protection hidden="1"/>
    </xf>
    <xf numFmtId="0" fontId="100" fillId="19" borderId="18" xfId="0" applyFont="1" applyFill="1" applyBorder="1" applyAlignment="1" applyProtection="1">
      <alignment horizontal="center" vertical="center"/>
      <protection hidden="1"/>
    </xf>
    <xf numFmtId="0" fontId="100" fillId="19" borderId="58" xfId="0" applyFont="1" applyFill="1" applyBorder="1" applyAlignment="1" applyProtection="1">
      <alignment horizontal="center" vertical="center"/>
      <protection hidden="1"/>
    </xf>
    <xf numFmtId="0" fontId="102" fillId="14" borderId="18" xfId="0" applyFont="1" applyFill="1" applyBorder="1" applyAlignment="1" applyProtection="1">
      <alignment vertical="center" wrapText="1"/>
      <protection hidden="1"/>
    </xf>
    <xf numFmtId="0" fontId="100" fillId="0" borderId="65" xfId="0" applyFont="1" applyBorder="1" applyAlignment="1" applyProtection="1">
      <alignment horizontal="left" vertical="center"/>
      <protection hidden="1"/>
    </xf>
    <xf numFmtId="0" fontId="100" fillId="0" borderId="20" xfId="0" applyFont="1" applyBorder="1" applyAlignment="1" applyProtection="1">
      <alignment horizontal="left" vertical="center"/>
      <protection hidden="1"/>
    </xf>
    <xf numFmtId="0" fontId="100" fillId="0" borderId="21" xfId="0" applyFont="1" applyBorder="1" applyAlignment="1" applyProtection="1">
      <alignment horizontal="left" vertical="center"/>
      <protection hidden="1"/>
    </xf>
    <xf numFmtId="0" fontId="130" fillId="75" borderId="65" xfId="0" applyFont="1" applyFill="1" applyBorder="1" applyAlignment="1" applyProtection="1">
      <alignment horizontal="left" vertical="center" wrapText="1"/>
      <protection hidden="1"/>
    </xf>
    <xf numFmtId="0" fontId="130" fillId="75" borderId="20" xfId="0" applyFont="1" applyFill="1" applyBorder="1" applyAlignment="1" applyProtection="1">
      <alignment horizontal="left" vertical="center" wrapText="1"/>
      <protection hidden="1"/>
    </xf>
    <xf numFmtId="0" fontId="130" fillId="75" borderId="21" xfId="0" applyFont="1" applyFill="1" applyBorder="1" applyAlignment="1" applyProtection="1">
      <alignment horizontal="left" vertical="center" wrapText="1"/>
      <protection hidden="1"/>
    </xf>
    <xf numFmtId="0" fontId="104" fillId="12" borderId="54" xfId="0" applyFont="1" applyFill="1" applyBorder="1" applyAlignment="1" applyProtection="1">
      <alignment horizontal="center" vertical="center" readingOrder="1"/>
      <protection hidden="1"/>
    </xf>
    <xf numFmtId="0" fontId="104" fillId="12" borderId="55" xfId="0" applyFont="1" applyFill="1" applyBorder="1" applyAlignment="1" applyProtection="1">
      <alignment horizontal="center" vertical="center" readingOrder="1"/>
      <protection hidden="1"/>
    </xf>
    <xf numFmtId="0" fontId="104" fillId="12" borderId="56" xfId="0" applyFont="1" applyFill="1" applyBorder="1" applyAlignment="1" applyProtection="1">
      <alignment horizontal="center" vertical="center" readingOrder="1"/>
      <protection hidden="1"/>
    </xf>
    <xf numFmtId="10" fontId="106" fillId="20" borderId="18" xfId="0" applyNumberFormat="1" applyFont="1" applyFill="1" applyBorder="1" applyAlignment="1" applyProtection="1">
      <alignment horizontal="left" vertical="center" wrapText="1" readingOrder="1"/>
      <protection hidden="1"/>
    </xf>
    <xf numFmtId="10" fontId="106" fillId="20" borderId="58" xfId="0" applyNumberFormat="1" applyFont="1" applyFill="1" applyBorder="1" applyAlignment="1" applyProtection="1">
      <alignment horizontal="left" vertical="center" wrapText="1" readingOrder="1"/>
      <protection hidden="1"/>
    </xf>
    <xf numFmtId="0" fontId="106" fillId="20" borderId="18" xfId="0" applyFont="1" applyFill="1" applyBorder="1" applyAlignment="1" applyProtection="1">
      <alignment horizontal="left" vertical="center" readingOrder="1"/>
      <protection hidden="1"/>
    </xf>
    <xf numFmtId="0" fontId="106" fillId="20" borderId="58" xfId="0" applyFont="1" applyFill="1" applyBorder="1" applyAlignment="1" applyProtection="1">
      <alignment horizontal="left" vertical="center" readingOrder="1"/>
      <protection hidden="1"/>
    </xf>
    <xf numFmtId="0" fontId="133" fillId="0" borderId="0" xfId="0" applyFont="1" applyAlignment="1">
      <alignment horizontal="center"/>
    </xf>
    <xf numFmtId="0" fontId="100" fillId="19" borderId="19" xfId="0" applyFont="1" applyFill="1" applyBorder="1" applyAlignment="1" applyProtection="1">
      <alignment horizontal="center" vertical="center"/>
      <protection hidden="1"/>
    </xf>
    <xf numFmtId="0" fontId="100" fillId="19" borderId="20" xfId="0" applyFont="1" applyFill="1" applyBorder="1" applyAlignment="1" applyProtection="1">
      <alignment horizontal="center" vertical="center"/>
      <protection hidden="1"/>
    </xf>
    <xf numFmtId="0" fontId="100" fillId="19" borderId="66" xfId="0" applyFont="1" applyFill="1" applyBorder="1" applyAlignment="1" applyProtection="1">
      <alignment horizontal="center" vertical="center"/>
      <protection hidden="1"/>
    </xf>
    <xf numFmtId="0" fontId="100" fillId="19" borderId="57" xfId="0" applyFont="1" applyFill="1" applyBorder="1" applyAlignment="1" applyProtection="1">
      <alignment horizontal="center" vertical="center"/>
      <protection hidden="1"/>
    </xf>
    <xf numFmtId="0" fontId="32" fillId="69" borderId="0" xfId="139" applyFont="1" applyFill="1" applyAlignment="1" applyProtection="1">
      <alignment horizontal="center" vertical="center"/>
      <protection hidden="1"/>
    </xf>
    <xf numFmtId="0" fontId="26" fillId="71" borderId="0" xfId="139" applyFont="1" applyFill="1" applyAlignment="1" applyProtection="1">
      <alignment horizontal="left" vertical="center" wrapText="1"/>
      <protection hidden="1"/>
    </xf>
    <xf numFmtId="0" fontId="99" fillId="16" borderId="0" xfId="139" applyFont="1" applyFill="1" applyAlignment="1" applyProtection="1">
      <alignment horizontal="center" vertical="center"/>
      <protection hidden="1"/>
    </xf>
    <xf numFmtId="0" fontId="63" fillId="12" borderId="0" xfId="0" applyFont="1" applyFill="1" applyAlignment="1" applyProtection="1">
      <alignment horizontal="center" vertical="center" readingOrder="1"/>
      <protection hidden="1"/>
    </xf>
    <xf numFmtId="10" fontId="23" fillId="20" borderId="6" xfId="0" applyNumberFormat="1" applyFont="1" applyFill="1" applyBorder="1" applyAlignment="1" applyProtection="1">
      <alignment horizontal="left" vertical="center" readingOrder="1"/>
      <protection hidden="1"/>
    </xf>
    <xf numFmtId="0" fontId="23" fillId="20" borderId="6" xfId="0" applyFont="1" applyFill="1" applyBorder="1" applyAlignment="1" applyProtection="1">
      <alignment horizontal="left" vertical="center" readingOrder="1"/>
      <protection hidden="1"/>
    </xf>
    <xf numFmtId="10" fontId="23" fillId="20" borderId="6" xfId="0" applyNumberFormat="1" applyFont="1" applyFill="1" applyBorder="1" applyAlignment="1" applyProtection="1">
      <alignment vertical="center" readingOrder="1"/>
      <protection hidden="1"/>
    </xf>
    <xf numFmtId="0" fontId="23" fillId="20" borderId="6" xfId="0" applyFont="1" applyFill="1" applyBorder="1" applyAlignment="1" applyProtection="1">
      <alignment vertical="center" readingOrder="1"/>
      <protection hidden="1"/>
    </xf>
    <xf numFmtId="0" fontId="36" fillId="16" borderId="0" xfId="0" applyFont="1" applyFill="1" applyAlignment="1" applyProtection="1">
      <alignment horizontal="center" vertical="center"/>
      <protection hidden="1"/>
    </xf>
    <xf numFmtId="0" fontId="5" fillId="0" borderId="0" xfId="0" applyFont="1" applyAlignment="1" applyProtection="1">
      <alignment horizontal="center"/>
      <protection hidden="1"/>
    </xf>
    <xf numFmtId="0" fontId="9" fillId="0" borderId="0" xfId="0" applyFont="1" applyAlignment="1" applyProtection="1">
      <alignment horizontal="center"/>
      <protection hidden="1"/>
    </xf>
    <xf numFmtId="0" fontId="40" fillId="0" borderId="22" xfId="0" applyFont="1" applyBorder="1" applyAlignment="1" applyProtection="1">
      <alignment horizontal="center" vertical="center"/>
      <protection hidden="1"/>
    </xf>
    <xf numFmtId="0" fontId="40" fillId="0" borderId="17" xfId="0" applyFont="1" applyBorder="1" applyAlignment="1" applyProtection="1">
      <alignment horizontal="center" vertical="center"/>
      <protection hidden="1"/>
    </xf>
    <xf numFmtId="0" fontId="40" fillId="18" borderId="6" xfId="0" applyFont="1" applyFill="1" applyBorder="1" applyAlignment="1" applyProtection="1">
      <alignment horizontal="center" vertical="center"/>
      <protection hidden="1"/>
    </xf>
    <xf numFmtId="0" fontId="32" fillId="18" borderId="6" xfId="0" applyFont="1" applyFill="1" applyBorder="1" applyAlignment="1" applyProtection="1">
      <alignment horizontal="left" vertical="center" wrapText="1"/>
      <protection hidden="1"/>
    </xf>
    <xf numFmtId="0" fontId="104" fillId="12" borderId="71" xfId="0" applyFont="1" applyFill="1" applyBorder="1" applyAlignment="1" applyProtection="1">
      <alignment horizontal="center" vertical="center" readingOrder="1"/>
      <protection hidden="1"/>
    </xf>
    <xf numFmtId="10" fontId="101" fillId="0" borderId="22" xfId="0" applyNumberFormat="1" applyFont="1" applyBorder="1" applyAlignment="1" applyProtection="1">
      <alignment horizontal="left" vertical="center" wrapText="1" readingOrder="1"/>
      <protection hidden="1"/>
    </xf>
    <xf numFmtId="10" fontId="101" fillId="0" borderId="23" xfId="0" applyNumberFormat="1" applyFont="1" applyBorder="1" applyAlignment="1" applyProtection="1">
      <alignment horizontal="left" vertical="center" wrapText="1" readingOrder="1"/>
      <protection hidden="1"/>
    </xf>
    <xf numFmtId="0" fontId="101" fillId="0" borderId="22" xfId="0" applyFont="1" applyBorder="1" applyAlignment="1" applyProtection="1">
      <alignment horizontal="left" vertical="center" readingOrder="1"/>
      <protection hidden="1"/>
    </xf>
    <xf numFmtId="0" fontId="101" fillId="0" borderId="23" xfId="0" applyFont="1" applyBorder="1" applyAlignment="1" applyProtection="1">
      <alignment horizontal="left" vertical="center" readingOrder="1"/>
      <protection hidden="1"/>
    </xf>
    <xf numFmtId="0" fontId="126" fillId="12" borderId="22" xfId="272" applyFont="1" applyFill="1" applyBorder="1" applyAlignment="1" applyProtection="1">
      <alignment horizontal="center" vertical="center" readingOrder="1"/>
      <protection hidden="1"/>
    </xf>
    <xf numFmtId="0" fontId="126" fillId="12" borderId="23" xfId="272" applyFont="1" applyFill="1" applyBorder="1" applyAlignment="1" applyProtection="1">
      <alignment horizontal="center" vertical="center" readingOrder="1"/>
      <protection hidden="1"/>
    </xf>
    <xf numFmtId="0" fontId="126" fillId="12" borderId="17" xfId="272" applyFont="1" applyFill="1" applyBorder="1" applyAlignment="1" applyProtection="1">
      <alignment horizontal="center" vertical="center" readingOrder="1"/>
      <protection hidden="1"/>
    </xf>
    <xf numFmtId="10" fontId="34" fillId="20" borderId="22" xfId="272" applyNumberFormat="1" applyFont="1" applyFill="1" applyBorder="1" applyAlignment="1" applyProtection="1">
      <alignment horizontal="left" vertical="center" readingOrder="1"/>
      <protection hidden="1"/>
    </xf>
    <xf numFmtId="10" fontId="34" fillId="20" borderId="23" xfId="272" applyNumberFormat="1" applyFont="1" applyFill="1" applyBorder="1" applyAlignment="1" applyProtection="1">
      <alignment horizontal="left" vertical="center" readingOrder="1"/>
      <protection hidden="1"/>
    </xf>
    <xf numFmtId="10" fontId="34" fillId="20" borderId="17" xfId="272" applyNumberFormat="1" applyFont="1" applyFill="1" applyBorder="1" applyAlignment="1" applyProtection="1">
      <alignment horizontal="left" vertical="center" readingOrder="1"/>
      <protection hidden="1"/>
    </xf>
    <xf numFmtId="0" fontId="34" fillId="20" borderId="22" xfId="272" applyFont="1" applyFill="1" applyBorder="1" applyAlignment="1" applyProtection="1">
      <alignment horizontal="left" vertical="center" readingOrder="1"/>
      <protection hidden="1"/>
    </xf>
    <xf numFmtId="0" fontId="34" fillId="20" borderId="23" xfId="272" applyFont="1" applyFill="1" applyBorder="1" applyAlignment="1" applyProtection="1">
      <alignment horizontal="left" vertical="center" readingOrder="1"/>
      <protection hidden="1"/>
    </xf>
    <xf numFmtId="0" fontId="34" fillId="20" borderId="17" xfId="272" applyFont="1" applyFill="1" applyBorder="1" applyAlignment="1" applyProtection="1">
      <alignment horizontal="left" vertical="center" readingOrder="1"/>
      <protection hidden="1"/>
    </xf>
    <xf numFmtId="0" fontId="40" fillId="18" borderId="6" xfId="272" applyFont="1" applyFill="1" applyBorder="1" applyAlignment="1" applyProtection="1">
      <alignment horizontal="center" vertical="center" wrapText="1"/>
      <protection hidden="1"/>
    </xf>
    <xf numFmtId="0" fontId="40" fillId="18" borderId="6" xfId="272" applyFont="1" applyFill="1" applyBorder="1" applyAlignment="1" applyProtection="1">
      <alignment horizontal="center" vertical="center"/>
      <protection hidden="1"/>
    </xf>
    <xf numFmtId="0" fontId="32" fillId="112" borderId="50" xfId="272" applyFont="1" applyFill="1" applyBorder="1" applyAlignment="1" applyProtection="1">
      <alignment horizontal="center" vertical="center"/>
      <protection hidden="1"/>
    </xf>
    <xf numFmtId="0" fontId="32" fillId="112" borderId="41" xfId="272" applyFont="1" applyFill="1" applyBorder="1" applyAlignment="1" applyProtection="1">
      <alignment horizontal="center" vertical="center"/>
      <protection hidden="1"/>
    </xf>
    <xf numFmtId="44" fontId="31" fillId="112" borderId="50" xfId="274" applyFont="1" applyFill="1" applyBorder="1" applyAlignment="1" applyProtection="1">
      <alignment horizontal="center" vertical="center"/>
      <protection hidden="1"/>
    </xf>
    <xf numFmtId="44" fontId="31" fillId="112" borderId="41" xfId="274" applyFont="1" applyFill="1" applyBorder="1" applyAlignment="1" applyProtection="1">
      <alignment horizontal="center" vertical="center"/>
      <protection hidden="1"/>
    </xf>
    <xf numFmtId="0" fontId="36" fillId="16" borderId="6" xfId="272" applyFont="1" applyFill="1" applyBorder="1" applyAlignment="1" applyProtection="1">
      <alignment horizontal="center" vertical="center"/>
      <protection hidden="1"/>
    </xf>
    <xf numFmtId="0" fontId="31" fillId="71" borderId="6" xfId="272" applyFont="1" applyFill="1" applyBorder="1" applyAlignment="1" applyProtection="1">
      <alignment horizontal="left" vertical="center" wrapText="1"/>
      <protection hidden="1"/>
    </xf>
    <xf numFmtId="0" fontId="33" fillId="15" borderId="6" xfId="272" applyFont="1" applyFill="1" applyBorder="1" applyAlignment="1" applyProtection="1">
      <alignment horizontal="center" vertical="center"/>
      <protection hidden="1"/>
    </xf>
    <xf numFmtId="0" fontId="33" fillId="15" borderId="22" xfId="272" applyFont="1" applyFill="1" applyBorder="1" applyAlignment="1" applyProtection="1">
      <alignment horizontal="center" vertical="center"/>
      <protection hidden="1"/>
    </xf>
    <xf numFmtId="0" fontId="33" fillId="15" borderId="17" xfId="272" applyFont="1" applyFill="1" applyBorder="1" applyAlignment="1" applyProtection="1">
      <alignment horizontal="center" vertical="center"/>
      <protection hidden="1"/>
    </xf>
  </cellXfs>
  <cellStyles count="275">
    <cellStyle name="20% - Ênfase1" xfId="232" builtinId="30" customBuiltin="1"/>
    <cellStyle name="20% - Ênfase1 2" xfId="41"/>
    <cellStyle name="20% - Ênfase1 2 2" xfId="42"/>
    <cellStyle name="20% - Ênfase1 2 2 2" xfId="43"/>
    <cellStyle name="20% - Ênfase2" xfId="235" builtinId="34" customBuiltin="1"/>
    <cellStyle name="20% - Ênfase2 2" xfId="44"/>
    <cellStyle name="20% - Ênfase2 2 2" xfId="45"/>
    <cellStyle name="20% - Ênfase2 2 2 2" xfId="46"/>
    <cellStyle name="20% - Ênfase3" xfId="238" builtinId="38" customBuiltin="1"/>
    <cellStyle name="20% - Ênfase3 2" xfId="47"/>
    <cellStyle name="20% - Ênfase3 2 2" xfId="48"/>
    <cellStyle name="20% - Ênfase3 2 2 2" xfId="49"/>
    <cellStyle name="20% - Ênfase4" xfId="241" builtinId="42" customBuiltin="1"/>
    <cellStyle name="20% - Ênfase4 2" xfId="50"/>
    <cellStyle name="20% - Ênfase4 2 2" xfId="51"/>
    <cellStyle name="20% - Ênfase4 2 2 2" xfId="52"/>
    <cellStyle name="20% - Ênfase5" xfId="244" builtinId="46" customBuiltin="1"/>
    <cellStyle name="20% - Ênfase5 2" xfId="53"/>
    <cellStyle name="20% - Ênfase5 2 2" xfId="54"/>
    <cellStyle name="20% - Ênfase5 2 2 2" xfId="55"/>
    <cellStyle name="20% - Ênfase6" xfId="247" builtinId="50" customBuiltin="1"/>
    <cellStyle name="20% - Ênfase6 2" xfId="56"/>
    <cellStyle name="20% - Ênfase6 2 2" xfId="57"/>
    <cellStyle name="20% - Ênfase6 2 2 2" xfId="58"/>
    <cellStyle name="40% - Ênfase1" xfId="233" builtinId="31" customBuiltin="1"/>
    <cellStyle name="40% - Ênfase1 2" xfId="59"/>
    <cellStyle name="40% - Ênfase1 2 2" xfId="60"/>
    <cellStyle name="40% - Ênfase1 2 2 2" xfId="61"/>
    <cellStyle name="40% - Ênfase2" xfId="236" builtinId="35" customBuiltin="1"/>
    <cellStyle name="40% - Ênfase2 2" xfId="62"/>
    <cellStyle name="40% - Ênfase2 2 2" xfId="63"/>
    <cellStyle name="40% - Ênfase2 2 2 2" xfId="64"/>
    <cellStyle name="40% - Ênfase3" xfId="239" builtinId="39" customBuiltin="1"/>
    <cellStyle name="40% - Ênfase3 2" xfId="65"/>
    <cellStyle name="40% - Ênfase3 2 2" xfId="66"/>
    <cellStyle name="40% - Ênfase3 2 2 2" xfId="67"/>
    <cellStyle name="40% - Ênfase4" xfId="242" builtinId="43" customBuiltin="1"/>
    <cellStyle name="40% - Ênfase4 2" xfId="68"/>
    <cellStyle name="40% - Ênfase4 2 2" xfId="69"/>
    <cellStyle name="40% - Ênfase4 2 2 2" xfId="70"/>
    <cellStyle name="40% - Ênfase5" xfId="245" builtinId="47" customBuiltin="1"/>
    <cellStyle name="40% - Ênfase5 2" xfId="71"/>
    <cellStyle name="40% - Ênfase5 2 2" xfId="72"/>
    <cellStyle name="40% - Ênfase5 2 2 2" xfId="73"/>
    <cellStyle name="40% - Ênfase6" xfId="248" builtinId="51" customBuiltin="1"/>
    <cellStyle name="40% - Ênfase6 2" xfId="74"/>
    <cellStyle name="40% - Ênfase6 2 2" xfId="75"/>
    <cellStyle name="40% - Ênfase6 2 2 2" xfId="76"/>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 Built-in Normal 2" xfId="261"/>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3" xfId="131"/>
    <cellStyle name="Moeda 3" xfId="31"/>
    <cellStyle name="Moeda 3 2" xfId="132"/>
    <cellStyle name="Moeda 3 3" xfId="270"/>
    <cellStyle name="Moeda 4" xfId="133"/>
    <cellStyle name="Moeda 5" xfId="130"/>
    <cellStyle name="Moeda 6" xfId="212"/>
    <cellStyle name="Moeda 7" xfId="36"/>
    <cellStyle name="Moeda 8" xfId="262"/>
    <cellStyle name="Moeda 9" xfId="274"/>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2" xfId="137"/>
    <cellStyle name="Normal 13" xfId="258"/>
    <cellStyle name="Normal 13 2" xfId="268"/>
    <cellStyle name="Normal 14" xfId="271"/>
    <cellStyle name="Normal 155" xfId="260"/>
    <cellStyle name="Normal 17" xfId="269"/>
    <cellStyle name="Normal 17 2" xfId="267"/>
    <cellStyle name="Normal 2" xfId="16"/>
    <cellStyle name="Normal 2 2" xfId="139"/>
    <cellStyle name="Normal 2 2 2" xfId="140"/>
    <cellStyle name="Normal 2 2 3" xfId="272"/>
    <cellStyle name="Normal 2 3" xfId="138"/>
    <cellStyle name="Normal 2_Modelo de Detalhamento do  BDI" xfId="141"/>
    <cellStyle name="Normal 3" xfId="39"/>
    <cellStyle name="Normal 3 2" xfId="143"/>
    <cellStyle name="Normal 3 3" xfId="142"/>
    <cellStyle name="Normal 3 5" xfId="266"/>
    <cellStyle name="Normal 4" xfId="144"/>
    <cellStyle name="Normal 5" xfId="145"/>
    <cellStyle name="Normal 6" xfId="40"/>
    <cellStyle name="Normal 68" xfId="263"/>
    <cellStyle name="Normal 7" xfId="35"/>
    <cellStyle name="Normal 8" xfId="213"/>
    <cellStyle name="Normal 9" xfId="215"/>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e" xfId="17"/>
    <cellStyle name="Porcentagem" xfId="29" builtinId="5"/>
    <cellStyle name="Porcentagem 10" xfId="37"/>
    <cellStyle name="Porcentagem 2" xfId="18"/>
    <cellStyle name="Porcentagem 2 2" xfId="163"/>
    <cellStyle name="Porcentagem 2 2 2" xfId="273"/>
    <cellStyle name="Porcentagem 2 3" xfId="162"/>
    <cellStyle name="Porcentagem 3" xfId="164"/>
    <cellStyle name="Porcentagem 3 2" xfId="165"/>
    <cellStyle name="Porcentagem 3 3" xfId="265"/>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3" xfId="198"/>
    <cellStyle name="Vírgula 2 2 4" xfId="196"/>
    <cellStyle name="Vírgula 2 2 5" xfId="264"/>
    <cellStyle name="Vírgula 2 3" xfId="199"/>
    <cellStyle name="Vírgula 2 3 2" xfId="200"/>
    <cellStyle name="Vírgula 2 4" xfId="201"/>
    <cellStyle name="Vírgula 2 5" xfId="195"/>
    <cellStyle name="Vírgula 3" xfId="32"/>
    <cellStyle name="Vírgula 3 2" xfId="203"/>
    <cellStyle name="Vírgula 3 3" xfId="202"/>
    <cellStyle name="Vírgula 4" xfId="204"/>
    <cellStyle name="Vírgula 4 2" xfId="30"/>
    <cellStyle name="Vírgula 4 2 2" xfId="205"/>
    <cellStyle name="Vírgula 4 3" xfId="206"/>
    <cellStyle name="Vírgula 4 3 2" xfId="207"/>
    <cellStyle name="Vírgula 5" xfId="208"/>
    <cellStyle name="Vírgula 5 2" xfId="209"/>
    <cellStyle name="Vírgula 6" xfId="210"/>
    <cellStyle name="Vírgula 7" xfId="211"/>
    <cellStyle name="Vírgula 8" xfId="194"/>
    <cellStyle name="Vírgula 9" xfId="259"/>
    <cellStyle name="Warning" xfId="25"/>
  </cellStyles>
  <dxfs count="268">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b/>
        <i val="0"/>
        <color theme="8" tint="-0.24994659260841701"/>
      </font>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b/>
        <i val="0"/>
        <color rgb="FFFF0000"/>
      </font>
      <fill>
        <patternFill>
          <bgColor rgb="FFFFCCCC"/>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b/>
        <i val="0"/>
      </font>
      <fill>
        <patternFill patternType="solid">
          <fgColor indexed="64"/>
          <bgColor theme="0" tint="-0.14996795556505021"/>
        </patternFill>
      </fill>
    </dxf>
    <dxf>
      <fill>
        <patternFill>
          <bgColor theme="0"/>
        </patternFill>
      </fill>
    </dxf>
    <dxf>
      <font>
        <b/>
        <i val="0"/>
        <color rgb="FFFF0000"/>
      </font>
      <fill>
        <patternFill>
          <bgColor rgb="FFFFCCCC"/>
        </patternFill>
      </fill>
    </dxf>
    <dxf>
      <font>
        <b/>
        <i val="0"/>
        <color rgb="FFFF0000"/>
      </font>
    </dxf>
    <dxf>
      <fill>
        <patternFill>
          <bgColor rgb="FFFFFFCC"/>
        </patternFill>
      </fill>
    </dxf>
    <dxf>
      <font>
        <color theme="0"/>
      </font>
      <fill>
        <patternFill>
          <bgColor theme="5"/>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ill>
        <patternFill>
          <bgColor rgb="FFFFFFC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5"/>
        </patternFill>
      </fill>
    </dxf>
    <dxf>
      <font>
        <b/>
        <i val="0"/>
        <color rgb="FFFF0000"/>
      </font>
      <fill>
        <patternFill>
          <bgColor rgb="FFFFCCCC"/>
        </patternFill>
      </fill>
    </dxf>
    <dxf>
      <font>
        <b/>
        <i val="0"/>
        <color rgb="FFFF0000"/>
      </font>
    </dxf>
    <dxf>
      <font>
        <b/>
        <i val="0"/>
        <color rgb="FFFF0000"/>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b/>
        <i val="0"/>
        <color theme="8" tint="-0.24994659260841701"/>
      </font>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theme="0"/>
      </font>
      <fill>
        <patternFill>
          <bgColor theme="5"/>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color theme="0"/>
      </font>
      <fill>
        <patternFill>
          <bgColor theme="5"/>
        </patternFill>
      </fill>
    </dxf>
    <dxf>
      <font>
        <condense val="0"/>
        <extend val="0"/>
        <color indexed="12"/>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0</xdr:row>
          <xdr:rowOff>114300</xdr:rowOff>
        </xdr:from>
        <xdr:to>
          <xdr:col>15</xdr:col>
          <xdr:colOff>523875</xdr:colOff>
          <xdr:row>1</xdr:row>
          <xdr:rowOff>95250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0</xdr:row>
          <xdr:rowOff>114300</xdr:rowOff>
        </xdr:from>
        <xdr:to>
          <xdr:col>14</xdr:col>
          <xdr:colOff>257175</xdr:colOff>
          <xdr:row>1</xdr:row>
          <xdr:rowOff>95250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0</xdr:row>
          <xdr:rowOff>114300</xdr:rowOff>
        </xdr:from>
        <xdr:to>
          <xdr:col>13</xdr:col>
          <xdr:colOff>304800</xdr:colOff>
          <xdr:row>1</xdr:row>
          <xdr:rowOff>95250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bf71a24baec970bd\%5eNPROJETOS.PMBG.2023\ESCOLA%20JO&#195;O%20XXIII\PLANILHA\OR&#199;AMENTO%20-%20ESCOLA%20JO&#195;O%20XXIII%20v30.11.20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R-MAT"/>
      <sheetName val="SINAPI"/>
      <sheetName val="ISINAPI"/>
      <sheetName val="DER-ES"/>
      <sheetName val="IDER-ES"/>
      <sheetName val="SCO-RIO"/>
      <sheetName val="DADOS"/>
      <sheetName val="ORCAMENTO"/>
      <sheetName val="BDI"/>
      <sheetName val="Auxiliar"/>
      <sheetName val="MEMÓRIA DE CÁLCULO"/>
      <sheetName val="COMPOSIÇAO"/>
      <sheetName val="MERCADO"/>
      <sheetName val="CRONOGRAMA"/>
      <sheetName val="Quantitativo Ed. Antiga"/>
      <sheetName val="Quantitativo Novo"/>
    </sheetNames>
    <sheetDataSet>
      <sheetData sheetId="0"/>
      <sheetData sheetId="1"/>
      <sheetData sheetId="2"/>
      <sheetData sheetId="3"/>
      <sheetData sheetId="4"/>
      <sheetData sheetId="5"/>
      <sheetData sheetId="6">
        <row r="2">
          <cell r="A2" t="str">
            <v>I</v>
          </cell>
        </row>
        <row r="3">
          <cell r="A3" t="str">
            <v>C</v>
          </cell>
        </row>
        <row r="6">
          <cell r="A6" t="str">
            <v>DER-ES</v>
          </cell>
        </row>
        <row r="7">
          <cell r="A7" t="str">
            <v>SCO-RIO</v>
          </cell>
        </row>
        <row r="8">
          <cell r="A8" t="str">
            <v>SINAPI</v>
          </cell>
        </row>
        <row r="9">
          <cell r="A9" t="str">
            <v>COMP</v>
          </cell>
        </row>
        <row r="10">
          <cell r="A10" t="str">
            <v>MERC</v>
          </cell>
        </row>
      </sheetData>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I3000"/>
  <sheetViews>
    <sheetView zoomScale="115" zoomScaleNormal="115" workbookViewId="0">
      <selection activeCell="B957" sqref="B957"/>
    </sheetView>
  </sheetViews>
  <sheetFormatPr defaultRowHeight="14.25"/>
  <cols>
    <col min="1" max="1" width="8.875" customWidth="1"/>
    <col min="2" max="2" width="61.875" customWidth="1"/>
    <col min="3" max="3" width="8.5" customWidth="1"/>
    <col min="4" max="4" width="13.625" customWidth="1"/>
    <col min="5" max="5" width="10.75" customWidth="1"/>
    <col min="6" max="6" width="17.625" customWidth="1"/>
    <col min="7" max="7" width="0" hidden="1" customWidth="1"/>
  </cols>
  <sheetData>
    <row r="1" spans="1:7" ht="15" customHeight="1">
      <c r="A1" s="412" t="s">
        <v>23634</v>
      </c>
      <c r="B1" s="412"/>
      <c r="C1" s="412"/>
      <c r="D1" s="412"/>
      <c r="E1" s="412"/>
      <c r="F1" s="112"/>
    </row>
    <row r="2" spans="1:7" ht="15" customHeight="1">
      <c r="A2" s="412" t="s">
        <v>23635</v>
      </c>
      <c r="B2" s="412"/>
      <c r="C2" s="412"/>
      <c r="D2" s="412"/>
      <c r="E2" s="412"/>
      <c r="F2" s="112"/>
    </row>
    <row r="3" spans="1:7" ht="15" customHeight="1">
      <c r="A3" s="412" t="s">
        <v>23636</v>
      </c>
      <c r="B3" s="412"/>
      <c r="C3" s="412"/>
      <c r="D3" s="412"/>
      <c r="E3" s="412"/>
      <c r="F3" s="112"/>
    </row>
    <row r="4" spans="1:7" ht="15" customHeight="1">
      <c r="A4" s="412" t="s">
        <v>23637</v>
      </c>
      <c r="B4" s="412"/>
      <c r="C4" s="412"/>
      <c r="D4" s="412"/>
      <c r="E4" s="412"/>
      <c r="F4" s="112"/>
    </row>
    <row r="5" spans="1:7">
      <c r="A5" s="413"/>
      <c r="B5" s="413"/>
      <c r="C5" s="413"/>
      <c r="D5" s="413"/>
      <c r="E5" s="413"/>
      <c r="F5" s="136"/>
    </row>
    <row r="6" spans="1:7" ht="30" customHeight="1">
      <c r="A6" s="412" t="s">
        <v>34328</v>
      </c>
      <c r="B6" s="412"/>
      <c r="C6" s="412"/>
      <c r="D6" s="412" t="s">
        <v>23638</v>
      </c>
      <c r="E6" s="412"/>
      <c r="F6" s="112"/>
    </row>
    <row r="7" spans="1:7" ht="15" customHeight="1">
      <c r="A7" s="412" t="s">
        <v>23639</v>
      </c>
      <c r="B7" s="412"/>
      <c r="C7" s="412"/>
      <c r="D7" s="412" t="s">
        <v>23640</v>
      </c>
      <c r="E7" s="412"/>
      <c r="F7" s="112"/>
    </row>
    <row r="8" spans="1:7">
      <c r="A8" s="413"/>
      <c r="B8" s="413"/>
      <c r="C8" s="413"/>
      <c r="D8" s="413"/>
      <c r="E8" s="413"/>
      <c r="F8" s="136"/>
    </row>
    <row r="9" spans="1:7" ht="15" customHeight="1">
      <c r="A9" s="412" t="s">
        <v>34329</v>
      </c>
      <c r="B9" s="412"/>
      <c r="C9" s="412"/>
      <c r="D9" s="412" t="s">
        <v>34330</v>
      </c>
      <c r="E9" s="412"/>
      <c r="F9" s="112"/>
    </row>
    <row r="10" spans="1:7" ht="15" customHeight="1">
      <c r="A10" s="412" t="s">
        <v>23641</v>
      </c>
      <c r="B10" s="412"/>
      <c r="C10" s="412"/>
      <c r="D10" s="412"/>
      <c r="E10" s="412"/>
      <c r="F10" s="112"/>
    </row>
    <row r="11" spans="1:7" ht="15">
      <c r="A11" s="112"/>
      <c r="B11" s="112"/>
      <c r="C11" s="112"/>
      <c r="D11" s="112"/>
      <c r="E11" s="112"/>
    </row>
    <row r="12" spans="1:7" ht="15">
      <c r="A12" s="95" t="s">
        <v>23642</v>
      </c>
      <c r="B12" s="95" t="s">
        <v>23643</v>
      </c>
      <c r="C12" s="96" t="s">
        <v>11118</v>
      </c>
      <c r="D12" s="114" t="s">
        <v>23644</v>
      </c>
      <c r="E12" s="114" t="s">
        <v>23645</v>
      </c>
    </row>
    <row r="13" spans="1:7" ht="15">
      <c r="A13" s="107" t="s">
        <v>17787</v>
      </c>
      <c r="B13" s="91" t="s">
        <v>900</v>
      </c>
      <c r="C13" s="92"/>
      <c r="D13" s="98"/>
      <c r="E13" s="98"/>
      <c r="G13" s="107" t="s">
        <v>17787</v>
      </c>
    </row>
    <row r="14" spans="1:7" ht="15">
      <c r="A14" s="107" t="s">
        <v>23646</v>
      </c>
      <c r="B14" s="91" t="s">
        <v>1552</v>
      </c>
      <c r="C14" s="92"/>
      <c r="D14" s="98"/>
      <c r="E14" s="98"/>
      <c r="G14" s="107" t="s">
        <v>23646</v>
      </c>
    </row>
    <row r="15" spans="1:7">
      <c r="A15" s="101" t="s">
        <v>17203</v>
      </c>
      <c r="B15" s="93" t="s">
        <v>23</v>
      </c>
      <c r="C15" s="92" t="s">
        <v>24</v>
      </c>
      <c r="D15" s="98">
        <v>24.9</v>
      </c>
      <c r="E15" s="98">
        <v>24.9</v>
      </c>
      <c r="G15" s="101" t="s">
        <v>17203</v>
      </c>
    </row>
    <row r="16" spans="1:7">
      <c r="A16" s="101" t="s">
        <v>17784</v>
      </c>
      <c r="B16" s="93" t="s">
        <v>25</v>
      </c>
      <c r="C16" s="92" t="s">
        <v>24</v>
      </c>
      <c r="D16" s="98">
        <v>13.41</v>
      </c>
      <c r="E16" s="98">
        <v>13.41</v>
      </c>
      <c r="G16" s="101" t="s">
        <v>17784</v>
      </c>
    </row>
    <row r="17" spans="1:7">
      <c r="A17" s="101" t="s">
        <v>17785</v>
      </c>
      <c r="B17" s="93" t="s">
        <v>26</v>
      </c>
      <c r="C17" s="92" t="s">
        <v>24</v>
      </c>
      <c r="D17" s="98">
        <v>26.82</v>
      </c>
      <c r="E17" s="98">
        <v>26.82</v>
      </c>
      <c r="G17" s="101" t="s">
        <v>17785</v>
      </c>
    </row>
    <row r="18" spans="1:7">
      <c r="A18" s="101" t="s">
        <v>17786</v>
      </c>
      <c r="B18" s="93" t="s">
        <v>27</v>
      </c>
      <c r="C18" s="92" t="s">
        <v>24</v>
      </c>
      <c r="D18" s="98">
        <v>19.149999999999999</v>
      </c>
      <c r="E18" s="98">
        <v>19.149999999999999</v>
      </c>
      <c r="G18" s="101" t="s">
        <v>17786</v>
      </c>
    </row>
    <row r="19" spans="1:7">
      <c r="A19" s="101" t="s">
        <v>23647</v>
      </c>
      <c r="B19" s="93" t="s">
        <v>28</v>
      </c>
      <c r="C19" s="92" t="s">
        <v>24</v>
      </c>
      <c r="D19" s="98">
        <v>17.239999999999998</v>
      </c>
      <c r="E19" s="98">
        <v>17.239999999999998</v>
      </c>
      <c r="G19" s="101" t="s">
        <v>23647</v>
      </c>
    </row>
    <row r="20" spans="1:7">
      <c r="A20" s="101" t="s">
        <v>23648</v>
      </c>
      <c r="B20" s="93" t="s">
        <v>29</v>
      </c>
      <c r="C20" s="92" t="s">
        <v>24</v>
      </c>
      <c r="D20" s="98">
        <v>47.89</v>
      </c>
      <c r="E20" s="98">
        <v>47.89</v>
      </c>
      <c r="G20" s="101" t="s">
        <v>23648</v>
      </c>
    </row>
    <row r="21" spans="1:7">
      <c r="A21" s="101" t="s">
        <v>23649</v>
      </c>
      <c r="B21" s="93" t="s">
        <v>30</v>
      </c>
      <c r="C21" s="92" t="s">
        <v>24</v>
      </c>
      <c r="D21" s="98">
        <v>47.89</v>
      </c>
      <c r="E21" s="98">
        <v>47.89</v>
      </c>
      <c r="G21" s="101" t="s">
        <v>23649</v>
      </c>
    </row>
    <row r="22" spans="1:7">
      <c r="A22" s="101" t="s">
        <v>23650</v>
      </c>
      <c r="B22" s="93" t="s">
        <v>31</v>
      </c>
      <c r="C22" s="92" t="s">
        <v>24</v>
      </c>
      <c r="D22" s="98">
        <v>9.58</v>
      </c>
      <c r="E22" s="98">
        <v>9.58</v>
      </c>
      <c r="G22" s="101" t="s">
        <v>23650</v>
      </c>
    </row>
    <row r="23" spans="1:7">
      <c r="A23" s="101" t="s">
        <v>23651</v>
      </c>
      <c r="B23" s="93" t="s">
        <v>32</v>
      </c>
      <c r="C23" s="92" t="s">
        <v>33</v>
      </c>
      <c r="D23" s="98">
        <v>57.46</v>
      </c>
      <c r="E23" s="98">
        <v>57.46</v>
      </c>
      <c r="G23" s="101" t="s">
        <v>23651</v>
      </c>
    </row>
    <row r="24" spans="1:7">
      <c r="A24" s="101" t="s">
        <v>23652</v>
      </c>
      <c r="B24" s="93" t="s">
        <v>34</v>
      </c>
      <c r="C24" s="92" t="s">
        <v>33</v>
      </c>
      <c r="D24" s="98">
        <v>270.08</v>
      </c>
      <c r="E24" s="98">
        <v>270.08</v>
      </c>
      <c r="G24" s="101" t="s">
        <v>23652</v>
      </c>
    </row>
    <row r="25" spans="1:7" ht="28.5">
      <c r="A25" s="101" t="s">
        <v>23653</v>
      </c>
      <c r="B25" s="93" t="s">
        <v>35</v>
      </c>
      <c r="C25" s="92" t="s">
        <v>24</v>
      </c>
      <c r="D25" s="98">
        <v>11.49</v>
      </c>
      <c r="E25" s="98">
        <v>11.49</v>
      </c>
      <c r="G25" s="101" t="s">
        <v>23653</v>
      </c>
    </row>
    <row r="26" spans="1:7" ht="28.5">
      <c r="A26" s="101" t="s">
        <v>23654</v>
      </c>
      <c r="B26" s="93" t="s">
        <v>36</v>
      </c>
      <c r="C26" s="92" t="s">
        <v>24</v>
      </c>
      <c r="D26" s="98">
        <v>13.41</v>
      </c>
      <c r="E26" s="98">
        <v>13.41</v>
      </c>
      <c r="G26" s="101" t="s">
        <v>23654</v>
      </c>
    </row>
    <row r="27" spans="1:7">
      <c r="A27" s="101" t="s">
        <v>23655</v>
      </c>
      <c r="B27" s="93" t="s">
        <v>37</v>
      </c>
      <c r="C27" s="92" t="s">
        <v>24</v>
      </c>
      <c r="D27" s="98">
        <v>15.32</v>
      </c>
      <c r="E27" s="98">
        <v>15.32</v>
      </c>
      <c r="G27" s="101" t="s">
        <v>23655</v>
      </c>
    </row>
    <row r="28" spans="1:7">
      <c r="A28" s="101" t="s">
        <v>23656</v>
      </c>
      <c r="B28" s="93" t="s">
        <v>38</v>
      </c>
      <c r="C28" s="92" t="s">
        <v>24</v>
      </c>
      <c r="D28" s="98">
        <v>9.58</v>
      </c>
      <c r="E28" s="98">
        <v>9.58</v>
      </c>
      <c r="G28" s="101" t="s">
        <v>23656</v>
      </c>
    </row>
    <row r="29" spans="1:7">
      <c r="A29" s="101" t="s">
        <v>23657</v>
      </c>
      <c r="B29" s="93" t="s">
        <v>39</v>
      </c>
      <c r="C29" s="92" t="s">
        <v>40</v>
      </c>
      <c r="D29" s="98">
        <v>9.58</v>
      </c>
      <c r="E29" s="98">
        <v>9.58</v>
      </c>
      <c r="G29" s="101" t="s">
        <v>23657</v>
      </c>
    </row>
    <row r="30" spans="1:7">
      <c r="A30" s="101" t="s">
        <v>23658</v>
      </c>
      <c r="B30" s="93" t="s">
        <v>41</v>
      </c>
      <c r="C30" s="92" t="s">
        <v>24</v>
      </c>
      <c r="D30" s="98">
        <v>13</v>
      </c>
      <c r="E30" s="98">
        <v>13</v>
      </c>
      <c r="G30" s="101" t="s">
        <v>23658</v>
      </c>
    </row>
    <row r="31" spans="1:7">
      <c r="A31" s="101" t="s">
        <v>23659</v>
      </c>
      <c r="B31" s="93" t="s">
        <v>42</v>
      </c>
      <c r="C31" s="92" t="s">
        <v>33</v>
      </c>
      <c r="D31" s="98">
        <v>316.39999999999998</v>
      </c>
      <c r="E31" s="98">
        <v>316.39999999999998</v>
      </c>
      <c r="G31" s="101" t="s">
        <v>23659</v>
      </c>
    </row>
    <row r="32" spans="1:7">
      <c r="A32" s="101" t="s">
        <v>23660</v>
      </c>
      <c r="B32" s="93" t="s">
        <v>43</v>
      </c>
      <c r="C32" s="92" t="s">
        <v>24</v>
      </c>
      <c r="D32" s="98">
        <v>11.82</v>
      </c>
      <c r="E32" s="98">
        <v>11.82</v>
      </c>
      <c r="G32" s="101" t="s">
        <v>23660</v>
      </c>
    </row>
    <row r="33" spans="1:7">
      <c r="A33" s="101" t="s">
        <v>23661</v>
      </c>
      <c r="B33" s="93" t="s">
        <v>44</v>
      </c>
      <c r="C33" s="92" t="s">
        <v>22</v>
      </c>
      <c r="D33" s="98">
        <v>29.12</v>
      </c>
      <c r="E33" s="98">
        <v>29.12</v>
      </c>
      <c r="G33" s="101" t="s">
        <v>23661</v>
      </c>
    </row>
    <row r="34" spans="1:7">
      <c r="A34" s="101" t="s">
        <v>23662</v>
      </c>
      <c r="B34" s="93" t="s">
        <v>45</v>
      </c>
      <c r="C34" s="92" t="s">
        <v>24</v>
      </c>
      <c r="D34" s="98">
        <v>21.17</v>
      </c>
      <c r="E34" s="98">
        <v>21.17</v>
      </c>
      <c r="G34" s="101" t="s">
        <v>23662</v>
      </c>
    </row>
    <row r="35" spans="1:7">
      <c r="A35" s="101" t="s">
        <v>23663</v>
      </c>
      <c r="B35" s="93" t="s">
        <v>46</v>
      </c>
      <c r="C35" s="92" t="s">
        <v>22</v>
      </c>
      <c r="D35" s="98">
        <v>19.809999999999999</v>
      </c>
      <c r="E35" s="98">
        <v>19.809999999999999</v>
      </c>
      <c r="G35" s="101" t="s">
        <v>23663</v>
      </c>
    </row>
    <row r="36" spans="1:7">
      <c r="A36" s="101" t="s">
        <v>23664</v>
      </c>
      <c r="B36" s="93" t="s">
        <v>47</v>
      </c>
      <c r="C36" s="92" t="s">
        <v>24</v>
      </c>
      <c r="D36" s="98">
        <v>16.88</v>
      </c>
      <c r="E36" s="98">
        <v>16.88</v>
      </c>
      <c r="G36" s="101" t="s">
        <v>23664</v>
      </c>
    </row>
    <row r="37" spans="1:7">
      <c r="A37" s="101" t="s">
        <v>23665</v>
      </c>
      <c r="B37" s="93" t="s">
        <v>48</v>
      </c>
      <c r="C37" s="92" t="s">
        <v>24</v>
      </c>
      <c r="D37" s="98">
        <v>23.77</v>
      </c>
      <c r="E37" s="98">
        <v>23.77</v>
      </c>
      <c r="G37" s="101" t="s">
        <v>23665</v>
      </c>
    </row>
    <row r="38" spans="1:7">
      <c r="A38" s="101" t="s">
        <v>23666</v>
      </c>
      <c r="B38" s="93" t="s">
        <v>49</v>
      </c>
      <c r="C38" s="92" t="s">
        <v>22</v>
      </c>
      <c r="D38" s="98">
        <v>23.77</v>
      </c>
      <c r="E38" s="98">
        <v>23.77</v>
      </c>
      <c r="G38" s="101" t="s">
        <v>23666</v>
      </c>
    </row>
    <row r="39" spans="1:7">
      <c r="A39" s="101" t="s">
        <v>23667</v>
      </c>
      <c r="B39" s="93" t="s">
        <v>34331</v>
      </c>
      <c r="C39" s="92" t="s">
        <v>22</v>
      </c>
      <c r="D39" s="98">
        <v>39.619999999999997</v>
      </c>
      <c r="E39" s="98">
        <v>39.619999999999997</v>
      </c>
      <c r="G39" s="101" t="s">
        <v>23667</v>
      </c>
    </row>
    <row r="40" spans="1:7">
      <c r="A40" s="101" t="s">
        <v>23668</v>
      </c>
      <c r="B40" s="93" t="s">
        <v>50</v>
      </c>
      <c r="C40" s="92" t="s">
        <v>24</v>
      </c>
      <c r="D40" s="98">
        <v>6.44</v>
      </c>
      <c r="E40" s="98">
        <v>6.44</v>
      </c>
      <c r="G40" s="101" t="s">
        <v>23668</v>
      </c>
    </row>
    <row r="41" spans="1:7">
      <c r="A41" s="101" t="s">
        <v>23669</v>
      </c>
      <c r="B41" s="93" t="s">
        <v>51</v>
      </c>
      <c r="C41" s="92" t="s">
        <v>22</v>
      </c>
      <c r="D41" s="98">
        <v>38.31</v>
      </c>
      <c r="E41" s="98">
        <v>38.31</v>
      </c>
      <c r="G41" s="101" t="s">
        <v>23669</v>
      </c>
    </row>
    <row r="42" spans="1:7">
      <c r="A42" s="101" t="s">
        <v>23670</v>
      </c>
      <c r="B42" s="93" t="s">
        <v>52</v>
      </c>
      <c r="C42" s="92" t="s">
        <v>24</v>
      </c>
      <c r="D42" s="98">
        <v>6.14</v>
      </c>
      <c r="E42" s="98">
        <v>6.14</v>
      </c>
      <c r="G42" s="101" t="s">
        <v>23670</v>
      </c>
    </row>
    <row r="43" spans="1:7">
      <c r="A43" s="101" t="s">
        <v>23671</v>
      </c>
      <c r="B43" s="93" t="s">
        <v>53</v>
      </c>
      <c r="C43" s="92" t="s">
        <v>24</v>
      </c>
      <c r="D43" s="98">
        <v>24.9</v>
      </c>
      <c r="E43" s="98">
        <v>24.9</v>
      </c>
      <c r="G43" s="101" t="s">
        <v>23671</v>
      </c>
    </row>
    <row r="44" spans="1:7">
      <c r="A44" s="101" t="s">
        <v>23672</v>
      </c>
      <c r="B44" s="93" t="s">
        <v>54</v>
      </c>
      <c r="C44" s="92" t="s">
        <v>24</v>
      </c>
      <c r="D44" s="98">
        <v>9.58</v>
      </c>
      <c r="E44" s="98">
        <v>9.58</v>
      </c>
      <c r="G44" s="101" t="s">
        <v>23672</v>
      </c>
    </row>
    <row r="45" spans="1:7">
      <c r="A45" s="101" t="s">
        <v>23673</v>
      </c>
      <c r="B45" s="93" t="s">
        <v>55</v>
      </c>
      <c r="C45" s="92" t="s">
        <v>24</v>
      </c>
      <c r="D45" s="98">
        <v>36.99</v>
      </c>
      <c r="E45" s="98">
        <v>36.99</v>
      </c>
      <c r="G45" s="101" t="s">
        <v>23673</v>
      </c>
    </row>
    <row r="46" spans="1:7">
      <c r="A46" s="101" t="s">
        <v>23674</v>
      </c>
      <c r="B46" s="93" t="s">
        <v>56</v>
      </c>
      <c r="C46" s="92" t="s">
        <v>22</v>
      </c>
      <c r="D46" s="98">
        <v>10.48</v>
      </c>
      <c r="E46" s="98">
        <v>10.48</v>
      </c>
      <c r="G46" s="101" t="s">
        <v>23674</v>
      </c>
    </row>
    <row r="47" spans="1:7">
      <c r="A47" s="101" t="s">
        <v>23675</v>
      </c>
      <c r="B47" s="93" t="s">
        <v>57</v>
      </c>
      <c r="C47" s="92" t="s">
        <v>24</v>
      </c>
      <c r="D47" s="98">
        <v>3.38</v>
      </c>
      <c r="E47" s="98">
        <v>3.38</v>
      </c>
      <c r="G47" s="101" t="s">
        <v>23675</v>
      </c>
    </row>
    <row r="48" spans="1:7">
      <c r="A48" s="101" t="s">
        <v>23676</v>
      </c>
      <c r="B48" s="93" t="s">
        <v>58</v>
      </c>
      <c r="C48" s="92" t="s">
        <v>40</v>
      </c>
      <c r="D48" s="98">
        <v>13.81</v>
      </c>
      <c r="E48" s="98">
        <v>13.81</v>
      </c>
      <c r="G48" s="101" t="s">
        <v>23676</v>
      </c>
    </row>
    <row r="49" spans="1:7" ht="28.5">
      <c r="A49" s="101" t="s">
        <v>23677</v>
      </c>
      <c r="B49" s="93" t="s">
        <v>59</v>
      </c>
      <c r="C49" s="92" t="s">
        <v>24</v>
      </c>
      <c r="D49" s="98">
        <v>3.61</v>
      </c>
      <c r="E49" s="98">
        <v>3.61</v>
      </c>
      <c r="G49" s="101" t="s">
        <v>23677</v>
      </c>
    </row>
    <row r="50" spans="1:7" ht="28.5">
      <c r="A50" s="101" t="s">
        <v>23678</v>
      </c>
      <c r="B50" s="93" t="s">
        <v>60</v>
      </c>
      <c r="C50" s="92" t="s">
        <v>24</v>
      </c>
      <c r="D50" s="98">
        <v>27.9</v>
      </c>
      <c r="E50" s="98">
        <v>27.9</v>
      </c>
      <c r="G50" s="101" t="s">
        <v>23678</v>
      </c>
    </row>
    <row r="51" spans="1:7">
      <c r="A51" s="101" t="s">
        <v>23679</v>
      </c>
      <c r="B51" s="93" t="s">
        <v>61</v>
      </c>
      <c r="C51" s="92" t="s">
        <v>24</v>
      </c>
      <c r="D51" s="98">
        <v>9.27</v>
      </c>
      <c r="E51" s="98">
        <v>9.27</v>
      </c>
      <c r="G51" s="101" t="s">
        <v>23679</v>
      </c>
    </row>
    <row r="52" spans="1:7">
      <c r="A52" s="101" t="s">
        <v>23680</v>
      </c>
      <c r="B52" s="93" t="s">
        <v>62</v>
      </c>
      <c r="C52" s="92" t="s">
        <v>24</v>
      </c>
      <c r="D52" s="98">
        <v>22.88</v>
      </c>
      <c r="E52" s="98">
        <v>22.88</v>
      </c>
      <c r="G52" s="101" t="s">
        <v>23680</v>
      </c>
    </row>
    <row r="53" spans="1:7">
      <c r="A53" s="101" t="s">
        <v>23681</v>
      </c>
      <c r="B53" s="93" t="s">
        <v>63</v>
      </c>
      <c r="C53" s="92" t="s">
        <v>24</v>
      </c>
      <c r="D53" s="98">
        <v>7.3</v>
      </c>
      <c r="E53" s="98">
        <v>7.3</v>
      </c>
      <c r="G53" s="101" t="s">
        <v>23681</v>
      </c>
    </row>
    <row r="54" spans="1:7">
      <c r="A54" s="101" t="s">
        <v>23682</v>
      </c>
      <c r="B54" s="93" t="s">
        <v>64</v>
      </c>
      <c r="C54" s="92" t="s">
        <v>40</v>
      </c>
      <c r="D54" s="98">
        <v>2.23</v>
      </c>
      <c r="E54" s="98">
        <v>2.23</v>
      </c>
      <c r="G54" s="101" t="s">
        <v>23682</v>
      </c>
    </row>
    <row r="55" spans="1:7">
      <c r="A55" s="101" t="s">
        <v>23683</v>
      </c>
      <c r="B55" s="93" t="s">
        <v>65</v>
      </c>
      <c r="C55" s="92" t="s">
        <v>24</v>
      </c>
      <c r="D55" s="98">
        <v>26.59</v>
      </c>
      <c r="E55" s="98">
        <v>26.59</v>
      </c>
      <c r="G55" s="101" t="s">
        <v>23683</v>
      </c>
    </row>
    <row r="56" spans="1:7">
      <c r="A56" s="101" t="s">
        <v>23684</v>
      </c>
      <c r="B56" s="93" t="s">
        <v>66</v>
      </c>
      <c r="C56" s="92" t="s">
        <v>22</v>
      </c>
      <c r="D56" s="98">
        <v>14.23</v>
      </c>
      <c r="E56" s="98">
        <v>14.23</v>
      </c>
      <c r="G56" s="101" t="s">
        <v>23684</v>
      </c>
    </row>
    <row r="57" spans="1:7">
      <c r="A57" s="101" t="s">
        <v>23685</v>
      </c>
      <c r="B57" s="93" t="s">
        <v>67</v>
      </c>
      <c r="C57" s="92" t="s">
        <v>22</v>
      </c>
      <c r="D57" s="98">
        <v>22.28</v>
      </c>
      <c r="E57" s="98">
        <v>22.28</v>
      </c>
      <c r="G57" s="101" t="s">
        <v>23685</v>
      </c>
    </row>
    <row r="58" spans="1:7">
      <c r="A58" s="101" t="s">
        <v>23686</v>
      </c>
      <c r="B58" s="93" t="s">
        <v>68</v>
      </c>
      <c r="C58" s="92" t="s">
        <v>24</v>
      </c>
      <c r="D58" s="98">
        <v>8.32</v>
      </c>
      <c r="E58" s="98">
        <v>8.32</v>
      </c>
      <c r="G58" s="101" t="s">
        <v>23686</v>
      </c>
    </row>
    <row r="59" spans="1:7">
      <c r="A59" s="101" t="s">
        <v>23687</v>
      </c>
      <c r="B59" s="93" t="s">
        <v>69</v>
      </c>
      <c r="C59" s="92" t="s">
        <v>24</v>
      </c>
      <c r="D59" s="98">
        <v>14.18</v>
      </c>
      <c r="E59" s="98">
        <v>14.18</v>
      </c>
      <c r="G59" s="101" t="s">
        <v>23687</v>
      </c>
    </row>
    <row r="60" spans="1:7">
      <c r="A60" s="101" t="s">
        <v>23688</v>
      </c>
      <c r="B60" s="93" t="s">
        <v>70</v>
      </c>
      <c r="C60" s="92" t="s">
        <v>40</v>
      </c>
      <c r="D60" s="98">
        <v>0.59</v>
      </c>
      <c r="E60" s="98">
        <v>0.59</v>
      </c>
      <c r="G60" s="101" t="s">
        <v>23688</v>
      </c>
    </row>
    <row r="61" spans="1:7" ht="15">
      <c r="A61" s="107" t="s">
        <v>23689</v>
      </c>
      <c r="B61" s="91" t="s">
        <v>1552</v>
      </c>
      <c r="C61" s="92"/>
      <c r="D61" s="98"/>
      <c r="E61" s="98"/>
      <c r="G61" s="107" t="s">
        <v>23689</v>
      </c>
    </row>
    <row r="62" spans="1:7">
      <c r="A62" s="101" t="s">
        <v>23690</v>
      </c>
      <c r="B62" s="93" t="s">
        <v>71</v>
      </c>
      <c r="C62" s="92" t="s">
        <v>24</v>
      </c>
      <c r="D62" s="98">
        <v>10.94</v>
      </c>
      <c r="E62" s="98">
        <v>10.94</v>
      </c>
      <c r="G62" s="101" t="s">
        <v>23690</v>
      </c>
    </row>
    <row r="63" spans="1:7">
      <c r="A63" s="101" t="s">
        <v>23691</v>
      </c>
      <c r="B63" s="93" t="s">
        <v>72</v>
      </c>
      <c r="C63" s="92" t="s">
        <v>24</v>
      </c>
      <c r="D63" s="98">
        <v>114.92</v>
      </c>
      <c r="E63" s="98">
        <v>114.92</v>
      </c>
      <c r="G63" s="101" t="s">
        <v>23691</v>
      </c>
    </row>
    <row r="64" spans="1:7">
      <c r="A64" s="101" t="s">
        <v>23692</v>
      </c>
      <c r="B64" s="93" t="s">
        <v>73</v>
      </c>
      <c r="C64" s="92" t="s">
        <v>24</v>
      </c>
      <c r="D64" s="98">
        <v>13.43</v>
      </c>
      <c r="E64" s="98">
        <v>13.43</v>
      </c>
      <c r="G64" s="101" t="s">
        <v>23692</v>
      </c>
    </row>
    <row r="65" spans="1:7">
      <c r="A65" s="101" t="s">
        <v>23693</v>
      </c>
      <c r="B65" s="93" t="s">
        <v>74</v>
      </c>
      <c r="C65" s="92" t="s">
        <v>24</v>
      </c>
      <c r="D65" s="98">
        <v>18.91</v>
      </c>
      <c r="E65" s="98">
        <v>18.91</v>
      </c>
      <c r="G65" s="101" t="s">
        <v>23693</v>
      </c>
    </row>
    <row r="66" spans="1:7">
      <c r="A66" s="101" t="s">
        <v>23694</v>
      </c>
      <c r="B66" s="93" t="s">
        <v>75</v>
      </c>
      <c r="C66" s="92" t="s">
        <v>24</v>
      </c>
      <c r="D66" s="98">
        <v>1.92</v>
      </c>
      <c r="E66" s="98">
        <v>1.92</v>
      </c>
      <c r="G66" s="101" t="s">
        <v>23694</v>
      </c>
    </row>
    <row r="67" spans="1:7">
      <c r="A67" s="101" t="s">
        <v>23695</v>
      </c>
      <c r="B67" s="93" t="s">
        <v>76</v>
      </c>
      <c r="C67" s="92" t="s">
        <v>22</v>
      </c>
      <c r="D67" s="98">
        <v>10.48</v>
      </c>
      <c r="E67" s="98">
        <v>10.48</v>
      </c>
      <c r="G67" s="101" t="s">
        <v>23695</v>
      </c>
    </row>
    <row r="68" spans="1:7">
      <c r="A68" s="101" t="s">
        <v>23696</v>
      </c>
      <c r="B68" s="93" t="s">
        <v>77</v>
      </c>
      <c r="C68" s="92" t="s">
        <v>24</v>
      </c>
      <c r="D68" s="98">
        <v>8.42</v>
      </c>
      <c r="E68" s="98">
        <v>8.42</v>
      </c>
      <c r="G68" s="101" t="s">
        <v>23696</v>
      </c>
    </row>
    <row r="69" spans="1:7">
      <c r="A69" s="101" t="s">
        <v>23697</v>
      </c>
      <c r="B69" s="93" t="s">
        <v>78</v>
      </c>
      <c r="C69" s="92" t="s">
        <v>24</v>
      </c>
      <c r="D69" s="98">
        <v>27.9</v>
      </c>
      <c r="E69" s="98">
        <v>27.9</v>
      </c>
      <c r="G69" s="101" t="s">
        <v>23697</v>
      </c>
    </row>
    <row r="70" spans="1:7">
      <c r="A70" s="101" t="s">
        <v>23698</v>
      </c>
      <c r="B70" s="93" t="s">
        <v>79</v>
      </c>
      <c r="C70" s="92" t="s">
        <v>24</v>
      </c>
      <c r="D70" s="98">
        <v>27.9</v>
      </c>
      <c r="E70" s="98">
        <v>27.9</v>
      </c>
      <c r="G70" s="101" t="s">
        <v>23698</v>
      </c>
    </row>
    <row r="71" spans="1:7">
      <c r="A71" s="101" t="s">
        <v>23699</v>
      </c>
      <c r="B71" s="93" t="s">
        <v>80</v>
      </c>
      <c r="C71" s="92" t="s">
        <v>40</v>
      </c>
      <c r="D71" s="98">
        <v>2.38</v>
      </c>
      <c r="E71" s="98">
        <v>2.38</v>
      </c>
      <c r="G71" s="101" t="s">
        <v>23699</v>
      </c>
    </row>
    <row r="72" spans="1:7">
      <c r="A72" s="101" t="s">
        <v>23700</v>
      </c>
      <c r="B72" s="93" t="s">
        <v>81</v>
      </c>
      <c r="C72" s="92" t="s">
        <v>22</v>
      </c>
      <c r="D72" s="98">
        <v>19.57</v>
      </c>
      <c r="E72" s="98">
        <v>19.57</v>
      </c>
      <c r="G72" s="101" t="s">
        <v>23700</v>
      </c>
    </row>
    <row r="73" spans="1:7" ht="28.5">
      <c r="A73" s="101" t="s">
        <v>23701</v>
      </c>
      <c r="B73" s="93" t="s">
        <v>82</v>
      </c>
      <c r="C73" s="92" t="s">
        <v>24</v>
      </c>
      <c r="D73" s="98">
        <v>10.26</v>
      </c>
      <c r="E73" s="98">
        <v>10.26</v>
      </c>
      <c r="G73" s="101" t="s">
        <v>23701</v>
      </c>
    </row>
    <row r="74" spans="1:7">
      <c r="A74" s="101" t="s">
        <v>23702</v>
      </c>
      <c r="B74" s="93" t="s">
        <v>83</v>
      </c>
      <c r="C74" s="92" t="s">
        <v>40</v>
      </c>
      <c r="D74" s="98">
        <v>3.56</v>
      </c>
      <c r="E74" s="98">
        <v>3.56</v>
      </c>
      <c r="G74" s="101" t="s">
        <v>23702</v>
      </c>
    </row>
    <row r="75" spans="1:7">
      <c r="A75" s="101" t="s">
        <v>23703</v>
      </c>
      <c r="B75" s="93" t="s">
        <v>84</v>
      </c>
      <c r="C75" s="92" t="s">
        <v>24</v>
      </c>
      <c r="D75" s="98">
        <v>7.96</v>
      </c>
      <c r="E75" s="98">
        <v>7.96</v>
      </c>
      <c r="G75" s="101" t="s">
        <v>23703</v>
      </c>
    </row>
    <row r="76" spans="1:7" ht="15">
      <c r="A76" s="107" t="s">
        <v>23704</v>
      </c>
      <c r="B76" s="91" t="s">
        <v>1553</v>
      </c>
      <c r="C76" s="92"/>
      <c r="D76" s="98"/>
      <c r="E76" s="98"/>
      <c r="G76" s="107" t="s">
        <v>23704</v>
      </c>
    </row>
    <row r="77" spans="1:7">
      <c r="A77" s="101" t="s">
        <v>23705</v>
      </c>
      <c r="B77" s="93" t="s">
        <v>85</v>
      </c>
      <c r="C77" s="92" t="s">
        <v>24</v>
      </c>
      <c r="D77" s="98">
        <v>1.31</v>
      </c>
      <c r="E77" s="98">
        <v>1.31</v>
      </c>
      <c r="G77" s="101" t="s">
        <v>23705</v>
      </c>
    </row>
    <row r="78" spans="1:7">
      <c r="A78" s="101" t="s">
        <v>23706</v>
      </c>
      <c r="B78" s="93" t="s">
        <v>86</v>
      </c>
      <c r="C78" s="92" t="s">
        <v>24</v>
      </c>
      <c r="D78" s="98">
        <v>4.22</v>
      </c>
      <c r="E78" s="98">
        <v>4.22</v>
      </c>
      <c r="G78" s="101" t="s">
        <v>23706</v>
      </c>
    </row>
    <row r="79" spans="1:7">
      <c r="A79" s="101" t="s">
        <v>23707</v>
      </c>
      <c r="B79" s="93" t="s">
        <v>87</v>
      </c>
      <c r="C79" s="92" t="s">
        <v>22</v>
      </c>
      <c r="D79" s="98">
        <v>50.64</v>
      </c>
      <c r="E79" s="98">
        <v>50.64</v>
      </c>
      <c r="G79" s="101" t="s">
        <v>23707</v>
      </c>
    </row>
    <row r="80" spans="1:7">
      <c r="A80" s="101" t="s">
        <v>23708</v>
      </c>
      <c r="B80" s="93" t="s">
        <v>88</v>
      </c>
      <c r="C80" s="92" t="s">
        <v>22</v>
      </c>
      <c r="D80" s="98">
        <v>125.93</v>
      </c>
      <c r="E80" s="98">
        <v>125.93</v>
      </c>
      <c r="G80" s="101" t="s">
        <v>23708</v>
      </c>
    </row>
    <row r="81" spans="1:7" ht="15">
      <c r="A81" s="107" t="s">
        <v>23709</v>
      </c>
      <c r="B81" s="91" t="s">
        <v>1554</v>
      </c>
      <c r="C81" s="92"/>
      <c r="D81" s="98"/>
      <c r="E81" s="98"/>
      <c r="G81" s="107" t="s">
        <v>23709</v>
      </c>
    </row>
    <row r="82" spans="1:7">
      <c r="A82" s="101" t="s">
        <v>23710</v>
      </c>
      <c r="B82" s="93" t="s">
        <v>89</v>
      </c>
      <c r="C82" s="92" t="s">
        <v>24</v>
      </c>
      <c r="D82" s="98">
        <v>10.53</v>
      </c>
      <c r="E82" s="98">
        <v>10.53</v>
      </c>
      <c r="G82" s="101" t="s">
        <v>23710</v>
      </c>
    </row>
    <row r="83" spans="1:7" ht="28.5">
      <c r="A83" s="101" t="s">
        <v>23711</v>
      </c>
      <c r="B83" s="93" t="s">
        <v>90</v>
      </c>
      <c r="C83" s="92" t="s">
        <v>91</v>
      </c>
      <c r="D83" s="99">
        <v>21213.37</v>
      </c>
      <c r="E83" s="99">
        <v>21213.37</v>
      </c>
      <c r="G83" s="101" t="s">
        <v>23711</v>
      </c>
    </row>
    <row r="84" spans="1:7" ht="15">
      <c r="A84" s="107" t="s">
        <v>23712</v>
      </c>
      <c r="B84" s="91" t="s">
        <v>1555</v>
      </c>
      <c r="C84" s="92"/>
      <c r="D84" s="98"/>
      <c r="E84" s="98"/>
      <c r="G84" s="107" t="s">
        <v>23712</v>
      </c>
    </row>
    <row r="85" spans="1:7" ht="15">
      <c r="A85" s="107" t="s">
        <v>23713</v>
      </c>
      <c r="B85" s="91" t="s">
        <v>1556</v>
      </c>
      <c r="C85" s="92"/>
      <c r="D85" s="98"/>
      <c r="E85" s="98"/>
      <c r="G85" s="107" t="s">
        <v>23713</v>
      </c>
    </row>
    <row r="86" spans="1:7">
      <c r="A86" s="101" t="s">
        <v>23714</v>
      </c>
      <c r="B86" s="93" t="s">
        <v>9782</v>
      </c>
      <c r="C86" s="92" t="s">
        <v>24</v>
      </c>
      <c r="D86" s="98">
        <v>329.94</v>
      </c>
      <c r="E86" s="98">
        <v>329.94</v>
      </c>
      <c r="G86" s="101" t="s">
        <v>23714</v>
      </c>
    </row>
    <row r="87" spans="1:7" ht="28.5">
      <c r="A87" s="101" t="s">
        <v>23715</v>
      </c>
      <c r="B87" s="93" t="s">
        <v>92</v>
      </c>
      <c r="C87" s="92" t="s">
        <v>24</v>
      </c>
      <c r="D87" s="98">
        <v>22.59</v>
      </c>
      <c r="E87" s="98">
        <v>22.59</v>
      </c>
      <c r="G87" s="101" t="s">
        <v>23715</v>
      </c>
    </row>
    <row r="88" spans="1:7" ht="57">
      <c r="A88" s="101" t="s">
        <v>23716</v>
      </c>
      <c r="B88" s="93" t="s">
        <v>93</v>
      </c>
      <c r="C88" s="92" t="s">
        <v>91</v>
      </c>
      <c r="D88" s="99">
        <v>1081.75</v>
      </c>
      <c r="E88" s="99">
        <v>1081.75</v>
      </c>
      <c r="G88" s="101" t="s">
        <v>23716</v>
      </c>
    </row>
    <row r="89" spans="1:7">
      <c r="A89" s="101" t="s">
        <v>23717</v>
      </c>
      <c r="B89" s="93" t="s">
        <v>94</v>
      </c>
      <c r="C89" s="92" t="s">
        <v>22</v>
      </c>
      <c r="D89" s="99">
        <v>1833.5</v>
      </c>
      <c r="E89" s="99">
        <v>1833.5</v>
      </c>
      <c r="G89" s="101" t="s">
        <v>23717</v>
      </c>
    </row>
    <row r="90" spans="1:7">
      <c r="A90" s="101" t="s">
        <v>23718</v>
      </c>
      <c r="B90" s="93" t="s">
        <v>95</v>
      </c>
      <c r="C90" s="92" t="s">
        <v>40</v>
      </c>
      <c r="D90" s="98">
        <v>15.67</v>
      </c>
      <c r="E90" s="98">
        <v>15.67</v>
      </c>
      <c r="G90" s="101" t="s">
        <v>23718</v>
      </c>
    </row>
    <row r="91" spans="1:7" ht="42.75">
      <c r="A91" s="101" t="s">
        <v>23719</v>
      </c>
      <c r="B91" s="93" t="s">
        <v>96</v>
      </c>
      <c r="C91" s="92" t="s">
        <v>24</v>
      </c>
      <c r="D91" s="98">
        <v>28.17</v>
      </c>
      <c r="E91" s="98">
        <v>28.17</v>
      </c>
      <c r="G91" s="101" t="s">
        <v>23719</v>
      </c>
    </row>
    <row r="92" spans="1:7" ht="57">
      <c r="A92" s="101" t="s">
        <v>23720</v>
      </c>
      <c r="B92" s="93" t="s">
        <v>9783</v>
      </c>
      <c r="C92" s="92" t="s">
        <v>40</v>
      </c>
      <c r="D92" s="98">
        <v>143.18</v>
      </c>
      <c r="E92" s="98">
        <v>143.18</v>
      </c>
      <c r="G92" s="101" t="s">
        <v>23720</v>
      </c>
    </row>
    <row r="93" spans="1:7" ht="57">
      <c r="A93" s="101" t="s">
        <v>23721</v>
      </c>
      <c r="B93" s="93" t="s">
        <v>9784</v>
      </c>
      <c r="C93" s="92" t="s">
        <v>40</v>
      </c>
      <c r="D93" s="98">
        <v>255.43</v>
      </c>
      <c r="E93" s="98">
        <v>255.43</v>
      </c>
      <c r="G93" s="101" t="s">
        <v>23721</v>
      </c>
    </row>
    <row r="94" spans="1:7" ht="57">
      <c r="A94" s="101" t="s">
        <v>23722</v>
      </c>
      <c r="B94" s="93" t="s">
        <v>23723</v>
      </c>
      <c r="C94" s="92" t="s">
        <v>97</v>
      </c>
      <c r="D94" s="99">
        <v>1156.75</v>
      </c>
      <c r="E94" s="99">
        <v>1156.75</v>
      </c>
      <c r="G94" s="101" t="s">
        <v>23722</v>
      </c>
    </row>
    <row r="95" spans="1:7" ht="57">
      <c r="A95" s="101" t="s">
        <v>23724</v>
      </c>
      <c r="B95" s="93" t="s">
        <v>98</v>
      </c>
      <c r="C95" s="92" t="s">
        <v>97</v>
      </c>
      <c r="D95" s="99">
        <v>1156.75</v>
      </c>
      <c r="E95" s="99">
        <v>1156.75</v>
      </c>
      <c r="G95" s="101" t="s">
        <v>23724</v>
      </c>
    </row>
    <row r="96" spans="1:7" ht="42.75">
      <c r="A96" s="101" t="s">
        <v>23725</v>
      </c>
      <c r="B96" s="93" t="s">
        <v>99</v>
      </c>
      <c r="C96" s="92" t="s">
        <v>97</v>
      </c>
      <c r="D96" s="98">
        <v>764.25</v>
      </c>
      <c r="E96" s="98">
        <v>764.25</v>
      </c>
      <c r="G96" s="101" t="s">
        <v>23725</v>
      </c>
    </row>
    <row r="97" spans="1:7" ht="57">
      <c r="A97" s="101" t="s">
        <v>23726</v>
      </c>
      <c r="B97" s="93" t="s">
        <v>100</v>
      </c>
      <c r="C97" s="92" t="s">
        <v>97</v>
      </c>
      <c r="D97" s="99">
        <v>1181.75</v>
      </c>
      <c r="E97" s="99">
        <v>1181.75</v>
      </c>
      <c r="G97" s="101" t="s">
        <v>23726</v>
      </c>
    </row>
    <row r="98" spans="1:7" ht="42.75">
      <c r="A98" s="101" t="s">
        <v>23727</v>
      </c>
      <c r="B98" s="93" t="s">
        <v>101</v>
      </c>
      <c r="C98" s="92" t="s">
        <v>97</v>
      </c>
      <c r="D98" s="98">
        <v>759</v>
      </c>
      <c r="E98" s="98">
        <v>759</v>
      </c>
      <c r="G98" s="101" t="s">
        <v>23727</v>
      </c>
    </row>
    <row r="99" spans="1:7" ht="30">
      <c r="A99" s="107" t="s">
        <v>23728</v>
      </c>
      <c r="B99" s="91" t="s">
        <v>1557</v>
      </c>
      <c r="C99" s="92"/>
      <c r="D99" s="98"/>
      <c r="E99" s="98"/>
      <c r="G99" s="107" t="s">
        <v>23728</v>
      </c>
    </row>
    <row r="100" spans="1:7" ht="57">
      <c r="A100" s="101" t="s">
        <v>23729</v>
      </c>
      <c r="B100" s="93" t="s">
        <v>102</v>
      </c>
      <c r="C100" s="92" t="s">
        <v>24</v>
      </c>
      <c r="D100" s="98">
        <v>837.96</v>
      </c>
      <c r="E100" s="98">
        <v>837.96</v>
      </c>
      <c r="G100" s="101" t="s">
        <v>23729</v>
      </c>
    </row>
    <row r="101" spans="1:7" ht="42.75">
      <c r="A101" s="101" t="s">
        <v>23730</v>
      </c>
      <c r="B101" s="93" t="s">
        <v>103</v>
      </c>
      <c r="C101" s="92" t="s">
        <v>24</v>
      </c>
      <c r="D101" s="98">
        <v>611.98</v>
      </c>
      <c r="E101" s="98">
        <v>611.98</v>
      </c>
      <c r="G101" s="101" t="s">
        <v>23730</v>
      </c>
    </row>
    <row r="102" spans="1:7" ht="57">
      <c r="A102" s="101" t="s">
        <v>23731</v>
      </c>
      <c r="B102" s="93" t="s">
        <v>104</v>
      </c>
      <c r="C102" s="92" t="s">
        <v>24</v>
      </c>
      <c r="D102" s="98">
        <v>535.61</v>
      </c>
      <c r="E102" s="98">
        <v>535.61</v>
      </c>
      <c r="G102" s="101" t="s">
        <v>23731</v>
      </c>
    </row>
    <row r="103" spans="1:7" ht="42.75">
      <c r="A103" s="101" t="s">
        <v>23732</v>
      </c>
      <c r="B103" s="93" t="s">
        <v>105</v>
      </c>
      <c r="C103" s="92" t="s">
        <v>24</v>
      </c>
      <c r="D103" s="98">
        <v>476.75</v>
      </c>
      <c r="E103" s="98">
        <v>476.75</v>
      </c>
      <c r="G103" s="101" t="s">
        <v>23732</v>
      </c>
    </row>
    <row r="104" spans="1:7" ht="57">
      <c r="A104" s="101" t="s">
        <v>23733</v>
      </c>
      <c r="B104" s="93" t="s">
        <v>106</v>
      </c>
      <c r="C104" s="92" t="s">
        <v>22</v>
      </c>
      <c r="D104" s="99">
        <v>15914.89</v>
      </c>
      <c r="E104" s="99">
        <v>15914.89</v>
      </c>
      <c r="G104" s="101" t="s">
        <v>23733</v>
      </c>
    </row>
    <row r="105" spans="1:7" ht="57">
      <c r="A105" s="101" t="s">
        <v>23734</v>
      </c>
      <c r="B105" s="93" t="s">
        <v>23735</v>
      </c>
      <c r="C105" s="92" t="s">
        <v>22</v>
      </c>
      <c r="D105" s="99">
        <v>23896.79</v>
      </c>
      <c r="E105" s="99">
        <v>23896.79</v>
      </c>
      <c r="G105" s="101" t="s">
        <v>23734</v>
      </c>
    </row>
    <row r="106" spans="1:7" ht="57">
      <c r="A106" s="101" t="s">
        <v>23736</v>
      </c>
      <c r="B106" s="93" t="s">
        <v>107</v>
      </c>
      <c r="C106" s="92" t="s">
        <v>22</v>
      </c>
      <c r="D106" s="99">
        <v>29426.11</v>
      </c>
      <c r="E106" s="99">
        <v>29426.11</v>
      </c>
      <c r="G106" s="101" t="s">
        <v>23736</v>
      </c>
    </row>
    <row r="107" spans="1:7" ht="57">
      <c r="A107" s="101" t="s">
        <v>23737</v>
      </c>
      <c r="B107" s="93" t="s">
        <v>108</v>
      </c>
      <c r="C107" s="92" t="s">
        <v>24</v>
      </c>
      <c r="D107" s="98">
        <v>211.88</v>
      </c>
      <c r="E107" s="98">
        <v>211.88</v>
      </c>
      <c r="G107" s="101" t="s">
        <v>23737</v>
      </c>
    </row>
    <row r="108" spans="1:7" ht="57">
      <c r="A108" s="101" t="s">
        <v>23738</v>
      </c>
      <c r="B108" s="93" t="s">
        <v>109</v>
      </c>
      <c r="C108" s="92" t="s">
        <v>24</v>
      </c>
      <c r="D108" s="98">
        <v>284.02999999999997</v>
      </c>
      <c r="E108" s="98">
        <v>284.02999999999997</v>
      </c>
      <c r="G108" s="101" t="s">
        <v>23738</v>
      </c>
    </row>
    <row r="109" spans="1:7" ht="28.5">
      <c r="A109" s="101" t="s">
        <v>23739</v>
      </c>
      <c r="B109" s="93" t="s">
        <v>110</v>
      </c>
      <c r="C109" s="92" t="s">
        <v>22</v>
      </c>
      <c r="D109" s="99">
        <v>2079.79</v>
      </c>
      <c r="E109" s="99">
        <v>2079.79</v>
      </c>
      <c r="G109" s="101" t="s">
        <v>23739</v>
      </c>
    </row>
    <row r="110" spans="1:7" ht="28.5">
      <c r="A110" s="101" t="s">
        <v>23740</v>
      </c>
      <c r="B110" s="93" t="s">
        <v>111</v>
      </c>
      <c r="C110" s="92" t="s">
        <v>22</v>
      </c>
      <c r="D110" s="99">
        <v>2403.33</v>
      </c>
      <c r="E110" s="99">
        <v>2403.33</v>
      </c>
      <c r="G110" s="101" t="s">
        <v>23740</v>
      </c>
    </row>
    <row r="111" spans="1:7" ht="42.75">
      <c r="A111" s="101" t="s">
        <v>23741</v>
      </c>
      <c r="B111" s="93" t="s">
        <v>34332</v>
      </c>
      <c r="C111" s="92" t="s">
        <v>40</v>
      </c>
      <c r="D111" s="98">
        <v>53.55</v>
      </c>
      <c r="E111" s="98">
        <v>53.55</v>
      </c>
      <c r="G111" s="101" t="s">
        <v>23741</v>
      </c>
    </row>
    <row r="112" spans="1:7" ht="42.75">
      <c r="A112" s="101" t="s">
        <v>23742</v>
      </c>
      <c r="B112" s="93" t="s">
        <v>112</v>
      </c>
      <c r="C112" s="92" t="s">
        <v>40</v>
      </c>
      <c r="D112" s="98">
        <v>495.22</v>
      </c>
      <c r="E112" s="98">
        <v>495.22</v>
      </c>
      <c r="G112" s="101" t="s">
        <v>23742</v>
      </c>
    </row>
    <row r="113" spans="1:7" ht="42.75">
      <c r="A113" s="101" t="s">
        <v>23743</v>
      </c>
      <c r="B113" s="93" t="s">
        <v>113</v>
      </c>
      <c r="C113" s="92" t="s">
        <v>40</v>
      </c>
      <c r="D113" s="98">
        <v>416.26</v>
      </c>
      <c r="E113" s="98">
        <v>416.26</v>
      </c>
      <c r="G113" s="101" t="s">
        <v>23743</v>
      </c>
    </row>
    <row r="114" spans="1:7" ht="30">
      <c r="A114" s="107" t="s">
        <v>23744</v>
      </c>
      <c r="B114" s="91" t="s">
        <v>1558</v>
      </c>
      <c r="C114" s="92"/>
      <c r="D114" s="98"/>
      <c r="E114" s="98"/>
      <c r="G114" s="107" t="s">
        <v>23744</v>
      </c>
    </row>
    <row r="115" spans="1:7" ht="57">
      <c r="A115" s="101" t="s">
        <v>23745</v>
      </c>
      <c r="B115" s="93" t="s">
        <v>114</v>
      </c>
      <c r="C115" s="92" t="s">
        <v>24</v>
      </c>
      <c r="D115" s="98">
        <v>638.46</v>
      </c>
      <c r="E115" s="98">
        <v>638.46</v>
      </c>
      <c r="G115" s="101" t="s">
        <v>23745</v>
      </c>
    </row>
    <row r="116" spans="1:7" ht="42.75">
      <c r="A116" s="101" t="s">
        <v>23746</v>
      </c>
      <c r="B116" s="93" t="s">
        <v>115</v>
      </c>
      <c r="C116" s="92" t="s">
        <v>24</v>
      </c>
      <c r="D116" s="98">
        <v>472.12</v>
      </c>
      <c r="E116" s="98">
        <v>472.12</v>
      </c>
      <c r="G116" s="101" t="s">
        <v>23746</v>
      </c>
    </row>
    <row r="117" spans="1:7" ht="57">
      <c r="A117" s="101" t="s">
        <v>23747</v>
      </c>
      <c r="B117" s="93" t="s">
        <v>116</v>
      </c>
      <c r="C117" s="92" t="s">
        <v>24</v>
      </c>
      <c r="D117" s="98">
        <v>415.16</v>
      </c>
      <c r="E117" s="98">
        <v>415.16</v>
      </c>
      <c r="G117" s="101" t="s">
        <v>23747</v>
      </c>
    </row>
    <row r="118" spans="1:7" ht="42.75">
      <c r="A118" s="101" t="s">
        <v>23748</v>
      </c>
      <c r="B118" s="93" t="s">
        <v>117</v>
      </c>
      <c r="C118" s="92" t="s">
        <v>24</v>
      </c>
      <c r="D118" s="98">
        <v>398.42</v>
      </c>
      <c r="E118" s="98">
        <v>398.42</v>
      </c>
      <c r="G118" s="101" t="s">
        <v>23748</v>
      </c>
    </row>
    <row r="119" spans="1:7" ht="57">
      <c r="A119" s="101" t="s">
        <v>23749</v>
      </c>
      <c r="B119" s="93" t="s">
        <v>118</v>
      </c>
      <c r="C119" s="92" t="s">
        <v>22</v>
      </c>
      <c r="D119" s="99">
        <v>12529.81</v>
      </c>
      <c r="E119" s="99">
        <v>12529.81</v>
      </c>
      <c r="G119" s="101" t="s">
        <v>23749</v>
      </c>
    </row>
    <row r="120" spans="1:7" ht="57">
      <c r="A120" s="101" t="s">
        <v>23750</v>
      </c>
      <c r="B120" s="93" t="s">
        <v>23751</v>
      </c>
      <c r="C120" s="92" t="s">
        <v>22</v>
      </c>
      <c r="D120" s="99">
        <v>18859.419999999998</v>
      </c>
      <c r="E120" s="99">
        <v>18859.419999999998</v>
      </c>
      <c r="G120" s="101" t="s">
        <v>23750</v>
      </c>
    </row>
    <row r="121" spans="1:7" ht="57">
      <c r="A121" s="101" t="s">
        <v>23752</v>
      </c>
      <c r="B121" s="93" t="s">
        <v>119</v>
      </c>
      <c r="C121" s="92" t="s">
        <v>22</v>
      </c>
      <c r="D121" s="99">
        <v>23390.55</v>
      </c>
      <c r="E121" s="99">
        <v>23390.55</v>
      </c>
      <c r="G121" s="101" t="s">
        <v>23752</v>
      </c>
    </row>
    <row r="122" spans="1:7" ht="57">
      <c r="A122" s="101" t="s">
        <v>23753</v>
      </c>
      <c r="B122" s="93" t="s">
        <v>120</v>
      </c>
      <c r="C122" s="92" t="s">
        <v>24</v>
      </c>
      <c r="D122" s="98">
        <v>147.4</v>
      </c>
      <c r="E122" s="98">
        <v>147.4</v>
      </c>
      <c r="G122" s="101" t="s">
        <v>23753</v>
      </c>
    </row>
    <row r="123" spans="1:7" ht="57">
      <c r="A123" s="101" t="s">
        <v>23754</v>
      </c>
      <c r="B123" s="93" t="s">
        <v>121</v>
      </c>
      <c r="C123" s="92" t="s">
        <v>24</v>
      </c>
      <c r="D123" s="98">
        <v>202.24</v>
      </c>
      <c r="E123" s="98">
        <v>202.24</v>
      </c>
      <c r="G123" s="101" t="s">
        <v>23754</v>
      </c>
    </row>
    <row r="124" spans="1:7" ht="28.5">
      <c r="A124" s="101" t="s">
        <v>23755</v>
      </c>
      <c r="B124" s="93" t="s">
        <v>122</v>
      </c>
      <c r="C124" s="92" t="s">
        <v>22</v>
      </c>
      <c r="D124" s="99">
        <v>1297.06</v>
      </c>
      <c r="E124" s="99">
        <v>1297.06</v>
      </c>
      <c r="G124" s="101" t="s">
        <v>23755</v>
      </c>
    </row>
    <row r="125" spans="1:7" ht="28.5">
      <c r="A125" s="101" t="s">
        <v>23756</v>
      </c>
      <c r="B125" s="93" t="s">
        <v>123</v>
      </c>
      <c r="C125" s="92" t="s">
        <v>22</v>
      </c>
      <c r="D125" s="99">
        <v>1483.57</v>
      </c>
      <c r="E125" s="99">
        <v>1483.57</v>
      </c>
      <c r="G125" s="101" t="s">
        <v>23756</v>
      </c>
    </row>
    <row r="126" spans="1:7" ht="42.75">
      <c r="A126" s="101" t="s">
        <v>23757</v>
      </c>
      <c r="B126" s="93" t="s">
        <v>34333</v>
      </c>
      <c r="C126" s="92" t="s">
        <v>40</v>
      </c>
      <c r="D126" s="98">
        <v>36.590000000000003</v>
      </c>
      <c r="E126" s="98">
        <v>36.590000000000003</v>
      </c>
      <c r="G126" s="101" t="s">
        <v>23757</v>
      </c>
    </row>
    <row r="127" spans="1:7" ht="15">
      <c r="A127" s="107" t="s">
        <v>23758</v>
      </c>
      <c r="B127" s="91" t="s">
        <v>8</v>
      </c>
      <c r="C127" s="92"/>
      <c r="D127" s="98"/>
      <c r="E127" s="98"/>
      <c r="G127" s="107" t="s">
        <v>23758</v>
      </c>
    </row>
    <row r="128" spans="1:7" ht="15">
      <c r="A128" s="107" t="s">
        <v>23759</v>
      </c>
      <c r="B128" s="91" t="s">
        <v>1559</v>
      </c>
      <c r="C128" s="92"/>
      <c r="D128" s="98"/>
      <c r="E128" s="98"/>
      <c r="G128" s="107" t="s">
        <v>23759</v>
      </c>
    </row>
    <row r="129" spans="1:7" ht="28.5">
      <c r="A129" s="101" t="s">
        <v>23760</v>
      </c>
      <c r="B129" s="93" t="s">
        <v>124</v>
      </c>
      <c r="C129" s="92" t="s">
        <v>33</v>
      </c>
      <c r="D129" s="98">
        <v>54.86</v>
      </c>
      <c r="E129" s="98">
        <v>54.86</v>
      </c>
      <c r="G129" s="101" t="s">
        <v>23760</v>
      </c>
    </row>
    <row r="130" spans="1:7" ht="28.5">
      <c r="A130" s="101" t="s">
        <v>23761</v>
      </c>
      <c r="B130" s="93" t="s">
        <v>125</v>
      </c>
      <c r="C130" s="92" t="s">
        <v>33</v>
      </c>
      <c r="D130" s="98">
        <v>92.84</v>
      </c>
      <c r="E130" s="98">
        <v>92.84</v>
      </c>
      <c r="G130" s="101" t="s">
        <v>23761</v>
      </c>
    </row>
    <row r="131" spans="1:7">
      <c r="A131" s="101" t="s">
        <v>23762</v>
      </c>
      <c r="B131" s="93" t="s">
        <v>126</v>
      </c>
      <c r="C131" s="92" t="s">
        <v>33</v>
      </c>
      <c r="D131" s="98">
        <v>15.76</v>
      </c>
      <c r="E131" s="98">
        <v>15.76</v>
      </c>
      <c r="G131" s="101" t="s">
        <v>23762</v>
      </c>
    </row>
    <row r="132" spans="1:7">
      <c r="A132" s="101" t="s">
        <v>23763</v>
      </c>
      <c r="B132" s="93" t="s">
        <v>127</v>
      </c>
      <c r="C132" s="92" t="s">
        <v>33</v>
      </c>
      <c r="D132" s="98">
        <v>22.03</v>
      </c>
      <c r="E132" s="98">
        <v>22.03</v>
      </c>
      <c r="G132" s="101" t="s">
        <v>23763</v>
      </c>
    </row>
    <row r="133" spans="1:7">
      <c r="A133" s="101" t="s">
        <v>23764</v>
      </c>
      <c r="B133" s="93" t="s">
        <v>128</v>
      </c>
      <c r="C133" s="92" t="s">
        <v>24</v>
      </c>
      <c r="D133" s="98">
        <v>28.7</v>
      </c>
      <c r="E133" s="98">
        <v>28.7</v>
      </c>
      <c r="G133" s="101" t="s">
        <v>23764</v>
      </c>
    </row>
    <row r="134" spans="1:7" ht="15">
      <c r="A134" s="107" t="s">
        <v>23765</v>
      </c>
      <c r="B134" s="91" t="s">
        <v>1560</v>
      </c>
      <c r="C134" s="92"/>
      <c r="D134" s="98"/>
      <c r="E134" s="98"/>
      <c r="G134" s="107" t="s">
        <v>23765</v>
      </c>
    </row>
    <row r="135" spans="1:7">
      <c r="A135" s="101" t="s">
        <v>23766</v>
      </c>
      <c r="B135" s="93" t="s">
        <v>129</v>
      </c>
      <c r="C135" s="92" t="s">
        <v>33</v>
      </c>
      <c r="D135" s="98">
        <v>59.08</v>
      </c>
      <c r="E135" s="98">
        <v>59.08</v>
      </c>
      <c r="G135" s="101" t="s">
        <v>23766</v>
      </c>
    </row>
    <row r="136" spans="1:7" ht="28.5">
      <c r="A136" s="101" t="s">
        <v>23767</v>
      </c>
      <c r="B136" s="93" t="s">
        <v>130</v>
      </c>
      <c r="C136" s="92" t="s">
        <v>33</v>
      </c>
      <c r="D136" s="98">
        <v>158.13</v>
      </c>
      <c r="E136" s="98">
        <v>158.13</v>
      </c>
      <c r="G136" s="101" t="s">
        <v>23767</v>
      </c>
    </row>
    <row r="137" spans="1:7">
      <c r="A137" s="101" t="s">
        <v>23768</v>
      </c>
      <c r="B137" s="93" t="s">
        <v>131</v>
      </c>
      <c r="C137" s="92" t="s">
        <v>33</v>
      </c>
      <c r="D137" s="98">
        <v>231.8</v>
      </c>
      <c r="E137" s="98">
        <v>231.8</v>
      </c>
      <c r="G137" s="101" t="s">
        <v>23768</v>
      </c>
    </row>
    <row r="138" spans="1:7">
      <c r="A138" s="101" t="s">
        <v>23769</v>
      </c>
      <c r="B138" s="93" t="s">
        <v>132</v>
      </c>
      <c r="C138" s="92" t="s">
        <v>33</v>
      </c>
      <c r="D138" s="98">
        <v>217.21</v>
      </c>
      <c r="E138" s="98">
        <v>217.21</v>
      </c>
      <c r="G138" s="101" t="s">
        <v>23769</v>
      </c>
    </row>
    <row r="139" spans="1:7" ht="28.5">
      <c r="A139" s="101" t="s">
        <v>23770</v>
      </c>
      <c r="B139" s="93" t="s">
        <v>133</v>
      </c>
      <c r="C139" s="92" t="s">
        <v>33</v>
      </c>
      <c r="D139" s="98">
        <v>187.5</v>
      </c>
      <c r="E139" s="98">
        <v>187.5</v>
      </c>
      <c r="G139" s="101" t="s">
        <v>23770</v>
      </c>
    </row>
    <row r="140" spans="1:7" ht="28.5">
      <c r="A140" s="101" t="s">
        <v>23771</v>
      </c>
      <c r="B140" s="93" t="s">
        <v>134</v>
      </c>
      <c r="C140" s="92" t="s">
        <v>33</v>
      </c>
      <c r="D140" s="98">
        <v>162.63</v>
      </c>
      <c r="E140" s="98">
        <v>162.63</v>
      </c>
      <c r="G140" s="101" t="s">
        <v>23771</v>
      </c>
    </row>
    <row r="141" spans="1:7" ht="28.5">
      <c r="A141" s="101" t="s">
        <v>23772</v>
      </c>
      <c r="B141" s="93" t="s">
        <v>135</v>
      </c>
      <c r="C141" s="92" t="s">
        <v>33</v>
      </c>
      <c r="D141" s="98">
        <v>165.18</v>
      </c>
      <c r="E141" s="98">
        <v>165.18</v>
      </c>
      <c r="G141" s="101" t="s">
        <v>23772</v>
      </c>
    </row>
    <row r="142" spans="1:7" ht="28.5">
      <c r="A142" s="101" t="s">
        <v>23773</v>
      </c>
      <c r="B142" s="93" t="s">
        <v>136</v>
      </c>
      <c r="C142" s="92" t="s">
        <v>33</v>
      </c>
      <c r="D142" s="98">
        <v>31.73</v>
      </c>
      <c r="E142" s="98">
        <v>31.73</v>
      </c>
      <c r="G142" s="101" t="s">
        <v>23773</v>
      </c>
    </row>
    <row r="143" spans="1:7">
      <c r="A143" s="101" t="s">
        <v>23774</v>
      </c>
      <c r="B143" s="93" t="s">
        <v>137</v>
      </c>
      <c r="C143" s="92" t="s">
        <v>33</v>
      </c>
      <c r="D143" s="98">
        <v>7.6</v>
      </c>
      <c r="E143" s="98">
        <v>7.6</v>
      </c>
      <c r="G143" s="101" t="s">
        <v>23774</v>
      </c>
    </row>
    <row r="144" spans="1:7" ht="15">
      <c r="A144" s="107" t="s">
        <v>23775</v>
      </c>
      <c r="B144" s="91" t="s">
        <v>1561</v>
      </c>
      <c r="C144" s="92"/>
      <c r="D144" s="98"/>
      <c r="E144" s="98"/>
      <c r="G144" s="107" t="s">
        <v>23775</v>
      </c>
    </row>
    <row r="145" spans="1:7" ht="42.75">
      <c r="A145" s="101" t="s">
        <v>23776</v>
      </c>
      <c r="B145" s="93" t="s">
        <v>138</v>
      </c>
      <c r="C145" s="92" t="s">
        <v>33</v>
      </c>
      <c r="D145" s="98">
        <v>75.959999999999994</v>
      </c>
      <c r="E145" s="98">
        <v>75.959999999999994</v>
      </c>
      <c r="G145" s="101" t="s">
        <v>23776</v>
      </c>
    </row>
    <row r="146" spans="1:7" ht="42.75">
      <c r="A146" s="101" t="s">
        <v>23777</v>
      </c>
      <c r="B146" s="93" t="s">
        <v>139</v>
      </c>
      <c r="C146" s="92" t="s">
        <v>22</v>
      </c>
      <c r="D146" s="98">
        <v>25.32</v>
      </c>
      <c r="E146" s="98">
        <v>25.32</v>
      </c>
      <c r="G146" s="101" t="s">
        <v>23777</v>
      </c>
    </row>
    <row r="147" spans="1:7" ht="42.75">
      <c r="A147" s="101" t="s">
        <v>23778</v>
      </c>
      <c r="B147" s="93" t="s">
        <v>140</v>
      </c>
      <c r="C147" s="92" t="s">
        <v>22</v>
      </c>
      <c r="D147" s="98">
        <v>16.88</v>
      </c>
      <c r="E147" s="98">
        <v>16.88</v>
      </c>
      <c r="G147" s="101" t="s">
        <v>23778</v>
      </c>
    </row>
    <row r="148" spans="1:7" ht="15">
      <c r="A148" s="107" t="s">
        <v>23779</v>
      </c>
      <c r="B148" s="91" t="s">
        <v>19</v>
      </c>
      <c r="C148" s="92"/>
      <c r="D148" s="98"/>
      <c r="E148" s="98"/>
      <c r="G148" s="107" t="s">
        <v>23779</v>
      </c>
    </row>
    <row r="149" spans="1:7" ht="15">
      <c r="A149" s="107" t="s">
        <v>23780</v>
      </c>
      <c r="B149" s="91" t="s">
        <v>1562</v>
      </c>
      <c r="C149" s="92"/>
      <c r="D149" s="98"/>
      <c r="E149" s="98"/>
      <c r="G149" s="107" t="s">
        <v>23780</v>
      </c>
    </row>
    <row r="150" spans="1:7" ht="28.5">
      <c r="A150" s="101" t="s">
        <v>23781</v>
      </c>
      <c r="B150" s="93" t="s">
        <v>141</v>
      </c>
      <c r="C150" s="92" t="s">
        <v>33</v>
      </c>
      <c r="D150" s="98">
        <v>684.16</v>
      </c>
      <c r="E150" s="98">
        <v>684.16</v>
      </c>
      <c r="G150" s="101" t="s">
        <v>23781</v>
      </c>
    </row>
    <row r="151" spans="1:7" ht="42.75">
      <c r="A151" s="101" t="s">
        <v>23782</v>
      </c>
      <c r="B151" s="93" t="s">
        <v>142</v>
      </c>
      <c r="C151" s="92" t="s">
        <v>24</v>
      </c>
      <c r="D151" s="98">
        <v>80.31</v>
      </c>
      <c r="E151" s="98">
        <v>80.31</v>
      </c>
      <c r="G151" s="101" t="s">
        <v>23782</v>
      </c>
    </row>
    <row r="152" spans="1:7" ht="28.5">
      <c r="A152" s="101" t="s">
        <v>23783</v>
      </c>
      <c r="B152" s="93" t="s">
        <v>143</v>
      </c>
      <c r="C152" s="92" t="s">
        <v>33</v>
      </c>
      <c r="D152" s="98">
        <v>748.61</v>
      </c>
      <c r="E152" s="98">
        <v>748.61</v>
      </c>
      <c r="G152" s="101" t="s">
        <v>23783</v>
      </c>
    </row>
    <row r="153" spans="1:7" ht="42.75">
      <c r="A153" s="101" t="s">
        <v>23784</v>
      </c>
      <c r="B153" s="93" t="s">
        <v>144</v>
      </c>
      <c r="C153" s="92" t="s">
        <v>33</v>
      </c>
      <c r="D153" s="98">
        <v>656.8</v>
      </c>
      <c r="E153" s="98">
        <v>656.8</v>
      </c>
      <c r="G153" s="101" t="s">
        <v>23784</v>
      </c>
    </row>
    <row r="154" spans="1:7" ht="28.5">
      <c r="A154" s="101" t="s">
        <v>23785</v>
      </c>
      <c r="B154" s="93" t="s">
        <v>145</v>
      </c>
      <c r="C154" s="92" t="s">
        <v>33</v>
      </c>
      <c r="D154" s="98">
        <v>679.71</v>
      </c>
      <c r="E154" s="98">
        <v>679.71</v>
      </c>
      <c r="G154" s="101" t="s">
        <v>23785</v>
      </c>
    </row>
    <row r="155" spans="1:7" ht="28.5">
      <c r="A155" s="101" t="s">
        <v>23786</v>
      </c>
      <c r="B155" s="93" t="s">
        <v>146</v>
      </c>
      <c r="C155" s="92" t="s">
        <v>33</v>
      </c>
      <c r="D155" s="98">
        <v>702.02</v>
      </c>
      <c r="E155" s="98">
        <v>702.02</v>
      </c>
      <c r="G155" s="101" t="s">
        <v>23786</v>
      </c>
    </row>
    <row r="156" spans="1:7" ht="28.5">
      <c r="A156" s="101" t="s">
        <v>23787</v>
      </c>
      <c r="B156" s="93" t="s">
        <v>147</v>
      </c>
      <c r="C156" s="92" t="s">
        <v>33</v>
      </c>
      <c r="D156" s="98">
        <v>726.35</v>
      </c>
      <c r="E156" s="98">
        <v>726.35</v>
      </c>
      <c r="G156" s="101" t="s">
        <v>23787</v>
      </c>
    </row>
    <row r="157" spans="1:7" ht="42.75">
      <c r="A157" s="101" t="s">
        <v>23788</v>
      </c>
      <c r="B157" s="93" t="s">
        <v>148</v>
      </c>
      <c r="C157" s="92" t="s">
        <v>24</v>
      </c>
      <c r="D157" s="98">
        <v>83.02</v>
      </c>
      <c r="E157" s="98">
        <v>83.02</v>
      </c>
      <c r="G157" s="101" t="s">
        <v>23788</v>
      </c>
    </row>
    <row r="158" spans="1:7" ht="42.75">
      <c r="A158" s="101" t="s">
        <v>23789</v>
      </c>
      <c r="B158" s="93" t="s">
        <v>149</v>
      </c>
      <c r="C158" s="92" t="s">
        <v>33</v>
      </c>
      <c r="D158" s="98">
        <v>641.57000000000005</v>
      </c>
      <c r="E158" s="98">
        <v>641.57000000000005</v>
      </c>
      <c r="G158" s="101" t="s">
        <v>23789</v>
      </c>
    </row>
    <row r="159" spans="1:7" ht="42.75">
      <c r="A159" s="101" t="s">
        <v>23790</v>
      </c>
      <c r="B159" s="93" t="s">
        <v>150</v>
      </c>
      <c r="C159" s="92" t="s">
        <v>33</v>
      </c>
      <c r="D159" s="98">
        <v>672.18</v>
      </c>
      <c r="E159" s="98">
        <v>672.18</v>
      </c>
      <c r="G159" s="101" t="s">
        <v>23790</v>
      </c>
    </row>
    <row r="160" spans="1:7" ht="28.5">
      <c r="A160" s="101" t="s">
        <v>23791</v>
      </c>
      <c r="B160" s="93" t="s">
        <v>151</v>
      </c>
      <c r="C160" s="92" t="s">
        <v>152</v>
      </c>
      <c r="D160" s="98">
        <v>11.13</v>
      </c>
      <c r="E160" s="98">
        <v>11.13</v>
      </c>
      <c r="G160" s="101" t="s">
        <v>23791</v>
      </c>
    </row>
    <row r="161" spans="1:7" ht="28.5">
      <c r="A161" s="101" t="s">
        <v>23792</v>
      </c>
      <c r="B161" s="93" t="s">
        <v>153</v>
      </c>
      <c r="C161" s="92" t="s">
        <v>152</v>
      </c>
      <c r="D161" s="98">
        <v>11.59</v>
      </c>
      <c r="E161" s="98">
        <v>11.59</v>
      </c>
      <c r="G161" s="101" t="s">
        <v>23792</v>
      </c>
    </row>
    <row r="162" spans="1:7" ht="28.5">
      <c r="A162" s="101" t="s">
        <v>23793</v>
      </c>
      <c r="B162" s="93" t="s">
        <v>154</v>
      </c>
      <c r="C162" s="92" t="s">
        <v>152</v>
      </c>
      <c r="D162" s="98">
        <v>11.72</v>
      </c>
      <c r="E162" s="98">
        <v>11.72</v>
      </c>
      <c r="G162" s="101" t="s">
        <v>23793</v>
      </c>
    </row>
    <row r="163" spans="1:7" ht="42.75">
      <c r="A163" s="101" t="s">
        <v>23794</v>
      </c>
      <c r="B163" s="93" t="s">
        <v>155</v>
      </c>
      <c r="C163" s="92" t="s">
        <v>24</v>
      </c>
      <c r="D163" s="98">
        <v>123.29</v>
      </c>
      <c r="E163" s="98">
        <v>123.29</v>
      </c>
      <c r="G163" s="101" t="s">
        <v>23794</v>
      </c>
    </row>
    <row r="164" spans="1:7" ht="42.75">
      <c r="A164" s="101" t="s">
        <v>23795</v>
      </c>
      <c r="B164" s="93" t="s">
        <v>156</v>
      </c>
      <c r="C164" s="92" t="s">
        <v>24</v>
      </c>
      <c r="D164" s="98">
        <v>96.56</v>
      </c>
      <c r="E164" s="98">
        <v>96.56</v>
      </c>
      <c r="G164" s="101" t="s">
        <v>23795</v>
      </c>
    </row>
    <row r="165" spans="1:7" ht="42.75">
      <c r="A165" s="101" t="s">
        <v>23796</v>
      </c>
      <c r="B165" s="93" t="s">
        <v>157</v>
      </c>
      <c r="C165" s="92" t="s">
        <v>33</v>
      </c>
      <c r="D165" s="98">
        <v>685.41</v>
      </c>
      <c r="E165" s="98">
        <v>685.41</v>
      </c>
      <c r="G165" s="101" t="s">
        <v>23796</v>
      </c>
    </row>
    <row r="166" spans="1:7" ht="15">
      <c r="A166" s="107" t="s">
        <v>23797</v>
      </c>
      <c r="B166" s="91" t="s">
        <v>1563</v>
      </c>
      <c r="C166" s="92"/>
      <c r="D166" s="98"/>
      <c r="E166" s="98"/>
      <c r="G166" s="107" t="s">
        <v>23797</v>
      </c>
    </row>
    <row r="167" spans="1:7" ht="28.5">
      <c r="A167" s="101" t="s">
        <v>23798</v>
      </c>
      <c r="B167" s="93" t="s">
        <v>143</v>
      </c>
      <c r="C167" s="92" t="s">
        <v>33</v>
      </c>
      <c r="D167" s="98">
        <v>855.69</v>
      </c>
      <c r="E167" s="98">
        <v>855.69</v>
      </c>
      <c r="G167" s="101" t="s">
        <v>23798</v>
      </c>
    </row>
    <row r="168" spans="1:7" ht="28.5">
      <c r="A168" s="101" t="s">
        <v>23799</v>
      </c>
      <c r="B168" s="93" t="s">
        <v>145</v>
      </c>
      <c r="C168" s="92" t="s">
        <v>33</v>
      </c>
      <c r="D168" s="98">
        <v>786.79</v>
      </c>
      <c r="E168" s="98">
        <v>786.79</v>
      </c>
      <c r="G168" s="101" t="s">
        <v>23799</v>
      </c>
    </row>
    <row r="169" spans="1:7" ht="28.5">
      <c r="A169" s="101" t="s">
        <v>23800</v>
      </c>
      <c r="B169" s="93" t="s">
        <v>146</v>
      </c>
      <c r="C169" s="92" t="s">
        <v>33</v>
      </c>
      <c r="D169" s="98">
        <v>809.1</v>
      </c>
      <c r="E169" s="98">
        <v>809.1</v>
      </c>
      <c r="G169" s="101" t="s">
        <v>23800</v>
      </c>
    </row>
    <row r="170" spans="1:7" ht="28.5">
      <c r="A170" s="101" t="s">
        <v>23801</v>
      </c>
      <c r="B170" s="93" t="s">
        <v>147</v>
      </c>
      <c r="C170" s="92" t="s">
        <v>33</v>
      </c>
      <c r="D170" s="98">
        <v>833.43</v>
      </c>
      <c r="E170" s="98">
        <v>833.43</v>
      </c>
      <c r="G170" s="101" t="s">
        <v>23801</v>
      </c>
    </row>
    <row r="171" spans="1:7" ht="28.5">
      <c r="A171" s="101" t="s">
        <v>23802</v>
      </c>
      <c r="B171" s="93" t="s">
        <v>151</v>
      </c>
      <c r="C171" s="92" t="s">
        <v>152</v>
      </c>
      <c r="D171" s="98">
        <v>11.13</v>
      </c>
      <c r="E171" s="98">
        <v>11.13</v>
      </c>
      <c r="G171" s="101" t="s">
        <v>23802</v>
      </c>
    </row>
    <row r="172" spans="1:7" ht="42.75">
      <c r="A172" s="101" t="s">
        <v>23803</v>
      </c>
      <c r="B172" s="93" t="s">
        <v>158</v>
      </c>
      <c r="C172" s="92" t="s">
        <v>33</v>
      </c>
      <c r="D172" s="98">
        <v>576.39</v>
      </c>
      <c r="E172" s="98">
        <v>576.39</v>
      </c>
      <c r="G172" s="101" t="s">
        <v>23803</v>
      </c>
    </row>
    <row r="173" spans="1:7" ht="42.75">
      <c r="A173" s="101" t="s">
        <v>23804</v>
      </c>
      <c r="B173" s="93" t="s">
        <v>159</v>
      </c>
      <c r="C173" s="92" t="s">
        <v>33</v>
      </c>
      <c r="D173" s="98">
        <v>608.75</v>
      </c>
      <c r="E173" s="98">
        <v>608.75</v>
      </c>
      <c r="G173" s="101" t="s">
        <v>23804</v>
      </c>
    </row>
    <row r="174" spans="1:7" ht="42.75">
      <c r="A174" s="101" t="s">
        <v>23805</v>
      </c>
      <c r="B174" s="93" t="s">
        <v>160</v>
      </c>
      <c r="C174" s="92" t="s">
        <v>33</v>
      </c>
      <c r="D174" s="98">
        <v>622.73</v>
      </c>
      <c r="E174" s="98">
        <v>622.73</v>
      </c>
      <c r="G174" s="101" t="s">
        <v>23805</v>
      </c>
    </row>
    <row r="175" spans="1:7" ht="28.5">
      <c r="A175" s="101" t="s">
        <v>23806</v>
      </c>
      <c r="B175" s="93" t="s">
        <v>161</v>
      </c>
      <c r="C175" s="92" t="s">
        <v>152</v>
      </c>
      <c r="D175" s="98">
        <v>11.59</v>
      </c>
      <c r="E175" s="98">
        <v>11.59</v>
      </c>
      <c r="G175" s="101" t="s">
        <v>23806</v>
      </c>
    </row>
    <row r="176" spans="1:7" ht="28.5">
      <c r="A176" s="101" t="s">
        <v>23807</v>
      </c>
      <c r="B176" s="93" t="s">
        <v>154</v>
      </c>
      <c r="C176" s="92" t="s">
        <v>152</v>
      </c>
      <c r="D176" s="98">
        <v>11.72</v>
      </c>
      <c r="E176" s="98">
        <v>11.72</v>
      </c>
      <c r="G176" s="101" t="s">
        <v>23807</v>
      </c>
    </row>
    <row r="177" spans="1:7" ht="57">
      <c r="A177" s="101" t="s">
        <v>23808</v>
      </c>
      <c r="B177" s="93" t="s">
        <v>162</v>
      </c>
      <c r="C177" s="92" t="s">
        <v>24</v>
      </c>
      <c r="D177" s="98">
        <v>98.94</v>
      </c>
      <c r="E177" s="98">
        <v>98.94</v>
      </c>
      <c r="G177" s="101" t="s">
        <v>23808</v>
      </c>
    </row>
    <row r="178" spans="1:7" ht="57">
      <c r="A178" s="101" t="s">
        <v>23809</v>
      </c>
      <c r="B178" s="93" t="s">
        <v>163</v>
      </c>
      <c r="C178" s="92" t="s">
        <v>24</v>
      </c>
      <c r="D178" s="98">
        <v>121.33</v>
      </c>
      <c r="E178" s="98">
        <v>121.33</v>
      </c>
      <c r="G178" s="101" t="s">
        <v>23809</v>
      </c>
    </row>
    <row r="179" spans="1:7" ht="15">
      <c r="A179" s="107" t="s">
        <v>23810</v>
      </c>
      <c r="B179" s="91" t="s">
        <v>1564</v>
      </c>
      <c r="C179" s="92"/>
      <c r="D179" s="98"/>
      <c r="E179" s="98"/>
      <c r="G179" s="107" t="s">
        <v>23810</v>
      </c>
    </row>
    <row r="180" spans="1:7" ht="28.5">
      <c r="A180" s="101" t="s">
        <v>23811</v>
      </c>
      <c r="B180" s="93" t="s">
        <v>164</v>
      </c>
      <c r="C180" s="92" t="s">
        <v>24</v>
      </c>
      <c r="D180" s="98">
        <v>107.74</v>
      </c>
      <c r="E180" s="98">
        <v>107.74</v>
      </c>
      <c r="G180" s="101" t="s">
        <v>23811</v>
      </c>
    </row>
    <row r="181" spans="1:7" ht="15">
      <c r="A181" s="107" t="s">
        <v>23812</v>
      </c>
      <c r="B181" s="91" t="s">
        <v>1565</v>
      </c>
      <c r="C181" s="92"/>
      <c r="D181" s="98"/>
      <c r="E181" s="98"/>
      <c r="G181" s="107" t="s">
        <v>23812</v>
      </c>
    </row>
    <row r="182" spans="1:7" ht="28.5">
      <c r="A182" s="101" t="s">
        <v>23813</v>
      </c>
      <c r="B182" s="93" t="s">
        <v>165</v>
      </c>
      <c r="C182" s="92" t="s">
        <v>24</v>
      </c>
      <c r="D182" s="98">
        <v>117.22</v>
      </c>
      <c r="E182" s="98">
        <v>117.22</v>
      </c>
      <c r="G182" s="101" t="s">
        <v>23813</v>
      </c>
    </row>
    <row r="183" spans="1:7" ht="28.5">
      <c r="A183" s="101" t="s">
        <v>23814</v>
      </c>
      <c r="B183" s="93" t="s">
        <v>166</v>
      </c>
      <c r="C183" s="92" t="s">
        <v>24</v>
      </c>
      <c r="D183" s="98">
        <v>143.13999999999999</v>
      </c>
      <c r="E183" s="98">
        <v>143.13999999999999</v>
      </c>
      <c r="G183" s="101" t="s">
        <v>23814</v>
      </c>
    </row>
    <row r="184" spans="1:7" ht="15">
      <c r="A184" s="107" t="s">
        <v>23815</v>
      </c>
      <c r="B184" s="91" t="s">
        <v>1043</v>
      </c>
      <c r="C184" s="92"/>
      <c r="D184" s="98"/>
      <c r="E184" s="98"/>
      <c r="G184" s="107" t="s">
        <v>23815</v>
      </c>
    </row>
    <row r="185" spans="1:7" ht="42.75">
      <c r="A185" s="101" t="s">
        <v>23816</v>
      </c>
      <c r="B185" s="93" t="s">
        <v>167</v>
      </c>
      <c r="C185" s="92" t="s">
        <v>40</v>
      </c>
      <c r="D185" s="98">
        <v>64.489999999999995</v>
      </c>
      <c r="E185" s="98">
        <v>64.489999999999995</v>
      </c>
      <c r="G185" s="101" t="s">
        <v>23816</v>
      </c>
    </row>
    <row r="186" spans="1:7" ht="15">
      <c r="A186" s="107" t="s">
        <v>23817</v>
      </c>
      <c r="B186" s="91" t="s">
        <v>1566</v>
      </c>
      <c r="C186" s="92"/>
      <c r="D186" s="98"/>
      <c r="E186" s="98"/>
      <c r="G186" s="107" t="s">
        <v>23817</v>
      </c>
    </row>
    <row r="187" spans="1:7">
      <c r="A187" s="101" t="s">
        <v>23818</v>
      </c>
      <c r="B187" s="93" t="s">
        <v>168</v>
      </c>
      <c r="C187" s="92" t="s">
        <v>33</v>
      </c>
      <c r="D187" s="99">
        <v>2847.6</v>
      </c>
      <c r="E187" s="99">
        <v>2847.6</v>
      </c>
      <c r="G187" s="101" t="s">
        <v>23818</v>
      </c>
    </row>
    <row r="188" spans="1:7" ht="28.5">
      <c r="A188" s="101" t="s">
        <v>23819</v>
      </c>
      <c r="B188" s="93" t="s">
        <v>169</v>
      </c>
      <c r="C188" s="92" t="s">
        <v>24</v>
      </c>
      <c r="D188" s="98">
        <v>142.38</v>
      </c>
      <c r="E188" s="98">
        <v>142.38</v>
      </c>
      <c r="G188" s="101" t="s">
        <v>23819</v>
      </c>
    </row>
    <row r="189" spans="1:7" ht="28.5">
      <c r="A189" s="101" t="s">
        <v>23820</v>
      </c>
      <c r="B189" s="93" t="s">
        <v>170</v>
      </c>
      <c r="C189" s="92" t="s">
        <v>24</v>
      </c>
      <c r="D189" s="98">
        <v>84.4</v>
      </c>
      <c r="E189" s="98">
        <v>84.4</v>
      </c>
      <c r="G189" s="101" t="s">
        <v>23820</v>
      </c>
    </row>
    <row r="190" spans="1:7" ht="42.75">
      <c r="A190" s="101" t="s">
        <v>23821</v>
      </c>
      <c r="B190" s="93" t="s">
        <v>171</v>
      </c>
      <c r="C190" s="92" t="s">
        <v>24</v>
      </c>
      <c r="D190" s="98">
        <v>25.32</v>
      </c>
      <c r="E190" s="98">
        <v>25.32</v>
      </c>
      <c r="G190" s="101" t="s">
        <v>23821</v>
      </c>
    </row>
    <row r="191" spans="1:7" ht="28.5">
      <c r="A191" s="101" t="s">
        <v>23822</v>
      </c>
      <c r="B191" s="93" t="s">
        <v>172</v>
      </c>
      <c r="C191" s="92" t="s">
        <v>24</v>
      </c>
      <c r="D191" s="98">
        <v>82.63</v>
      </c>
      <c r="E191" s="98">
        <v>82.63</v>
      </c>
      <c r="G191" s="101" t="s">
        <v>23822</v>
      </c>
    </row>
    <row r="192" spans="1:7">
      <c r="A192" s="101" t="s">
        <v>23823</v>
      </c>
      <c r="B192" s="93" t="s">
        <v>173</v>
      </c>
      <c r="C192" s="92" t="s">
        <v>152</v>
      </c>
      <c r="D192" s="98">
        <v>5.03</v>
      </c>
      <c r="E192" s="98">
        <v>5.03</v>
      </c>
      <c r="G192" s="101" t="s">
        <v>23823</v>
      </c>
    </row>
    <row r="193" spans="1:7" ht="28.5">
      <c r="A193" s="101" t="s">
        <v>23824</v>
      </c>
      <c r="B193" s="93" t="s">
        <v>174</v>
      </c>
      <c r="C193" s="92" t="s">
        <v>24</v>
      </c>
      <c r="D193" s="98">
        <v>446.17</v>
      </c>
      <c r="E193" s="98">
        <v>446.17</v>
      </c>
      <c r="G193" s="101" t="s">
        <v>23824</v>
      </c>
    </row>
    <row r="194" spans="1:7" ht="28.5">
      <c r="A194" s="101" t="s">
        <v>23825</v>
      </c>
      <c r="B194" s="93" t="s">
        <v>175</v>
      </c>
      <c r="C194" s="92" t="s">
        <v>33</v>
      </c>
      <c r="D194" s="99">
        <v>8405.76</v>
      </c>
      <c r="E194" s="99">
        <v>8405.76</v>
      </c>
      <c r="G194" s="101" t="s">
        <v>23825</v>
      </c>
    </row>
    <row r="195" spans="1:7">
      <c r="A195" s="101" t="s">
        <v>23826</v>
      </c>
      <c r="B195" s="93" t="s">
        <v>176</v>
      </c>
      <c r="C195" s="92" t="s">
        <v>24</v>
      </c>
      <c r="D195" s="98">
        <v>77.81</v>
      </c>
      <c r="E195" s="98">
        <v>77.81</v>
      </c>
      <c r="G195" s="101" t="s">
        <v>23826</v>
      </c>
    </row>
    <row r="196" spans="1:7" ht="28.5">
      <c r="A196" s="101" t="s">
        <v>23827</v>
      </c>
      <c r="B196" s="93" t="s">
        <v>177</v>
      </c>
      <c r="C196" s="92" t="s">
        <v>24</v>
      </c>
      <c r="D196" s="98">
        <v>14.91</v>
      </c>
      <c r="E196" s="98">
        <v>14.91</v>
      </c>
      <c r="G196" s="101" t="s">
        <v>23827</v>
      </c>
    </row>
    <row r="197" spans="1:7" ht="42.75">
      <c r="A197" s="101" t="s">
        <v>23828</v>
      </c>
      <c r="B197" s="93" t="s">
        <v>178</v>
      </c>
      <c r="C197" s="92" t="s">
        <v>33</v>
      </c>
      <c r="D197" s="99">
        <v>4002.81</v>
      </c>
      <c r="E197" s="99">
        <v>4002.81</v>
      </c>
      <c r="G197" s="101" t="s">
        <v>23828</v>
      </c>
    </row>
    <row r="198" spans="1:7" ht="28.5">
      <c r="A198" s="101" t="s">
        <v>23829</v>
      </c>
      <c r="B198" s="93" t="s">
        <v>179</v>
      </c>
      <c r="C198" s="92" t="s">
        <v>24</v>
      </c>
      <c r="D198" s="98">
        <v>77.489999999999995</v>
      </c>
      <c r="E198" s="98">
        <v>77.489999999999995</v>
      </c>
      <c r="G198" s="101" t="s">
        <v>23829</v>
      </c>
    </row>
    <row r="199" spans="1:7" ht="45">
      <c r="A199" s="107" t="s">
        <v>23830</v>
      </c>
      <c r="B199" s="91" t="s">
        <v>1567</v>
      </c>
      <c r="C199" s="92"/>
      <c r="D199" s="98"/>
      <c r="E199" s="98"/>
      <c r="G199" s="107" t="s">
        <v>23830</v>
      </c>
    </row>
    <row r="200" spans="1:7" ht="57">
      <c r="A200" s="101" t="s">
        <v>23831</v>
      </c>
      <c r="B200" s="93" t="s">
        <v>180</v>
      </c>
      <c r="C200" s="92" t="s">
        <v>40</v>
      </c>
      <c r="D200" s="98">
        <v>586.1</v>
      </c>
      <c r="E200" s="98">
        <v>586.1</v>
      </c>
      <c r="G200" s="101" t="s">
        <v>23831</v>
      </c>
    </row>
    <row r="201" spans="1:7" ht="57">
      <c r="A201" s="101" t="s">
        <v>23832</v>
      </c>
      <c r="B201" s="93" t="s">
        <v>181</v>
      </c>
      <c r="C201" s="92" t="s">
        <v>40</v>
      </c>
      <c r="D201" s="98">
        <v>977.2</v>
      </c>
      <c r="E201" s="98">
        <v>977.2</v>
      </c>
      <c r="G201" s="101" t="s">
        <v>23832</v>
      </c>
    </row>
    <row r="202" spans="1:7" ht="57">
      <c r="A202" s="101" t="s">
        <v>23833</v>
      </c>
      <c r="B202" s="93" t="s">
        <v>182</v>
      </c>
      <c r="C202" s="92" t="s">
        <v>40</v>
      </c>
      <c r="D202" s="99">
        <v>1410.84</v>
      </c>
      <c r="E202" s="99">
        <v>1410.84</v>
      </c>
      <c r="G202" s="101" t="s">
        <v>23833</v>
      </c>
    </row>
    <row r="203" spans="1:7" ht="57">
      <c r="A203" s="101" t="s">
        <v>23834</v>
      </c>
      <c r="B203" s="93" t="s">
        <v>183</v>
      </c>
      <c r="C203" s="92" t="s">
        <v>40</v>
      </c>
      <c r="D203" s="99">
        <v>1895.7</v>
      </c>
      <c r="E203" s="99">
        <v>1895.7</v>
      </c>
      <c r="G203" s="101" t="s">
        <v>23834</v>
      </c>
    </row>
    <row r="204" spans="1:7" ht="15">
      <c r="A204" s="107" t="s">
        <v>23835</v>
      </c>
      <c r="B204" s="91" t="s">
        <v>1568</v>
      </c>
      <c r="C204" s="92"/>
      <c r="D204" s="98"/>
      <c r="E204" s="98"/>
      <c r="G204" s="107" t="s">
        <v>23835</v>
      </c>
    </row>
    <row r="205" spans="1:7" ht="15">
      <c r="A205" s="107" t="s">
        <v>23836</v>
      </c>
      <c r="B205" s="91" t="s">
        <v>1569</v>
      </c>
      <c r="C205" s="92"/>
      <c r="D205" s="98"/>
      <c r="E205" s="98"/>
      <c r="G205" s="107" t="s">
        <v>23836</v>
      </c>
    </row>
    <row r="206" spans="1:7" ht="42.75">
      <c r="A206" s="101" t="s">
        <v>23837</v>
      </c>
      <c r="B206" s="93" t="s">
        <v>17792</v>
      </c>
      <c r="C206" s="92" t="s">
        <v>24</v>
      </c>
      <c r="D206" s="98">
        <v>168.9</v>
      </c>
      <c r="E206" s="98">
        <v>168.9</v>
      </c>
      <c r="G206" s="101" t="s">
        <v>23837</v>
      </c>
    </row>
    <row r="207" spans="1:7" ht="28.5">
      <c r="A207" s="101" t="s">
        <v>23838</v>
      </c>
      <c r="B207" s="93" t="s">
        <v>184</v>
      </c>
      <c r="C207" s="92" t="s">
        <v>33</v>
      </c>
      <c r="D207" s="98">
        <v>599.29</v>
      </c>
      <c r="E207" s="98">
        <v>599.29</v>
      </c>
      <c r="G207" s="101" t="s">
        <v>23838</v>
      </c>
    </row>
    <row r="208" spans="1:7" ht="42.75">
      <c r="A208" s="101" t="s">
        <v>23839</v>
      </c>
      <c r="B208" s="93" t="s">
        <v>185</v>
      </c>
      <c r="C208" s="92" t="s">
        <v>24</v>
      </c>
      <c r="D208" s="98">
        <v>199.79</v>
      </c>
      <c r="E208" s="98">
        <v>199.79</v>
      </c>
      <c r="G208" s="101" t="s">
        <v>23839</v>
      </c>
    </row>
    <row r="209" spans="1:7" ht="15">
      <c r="A209" s="107" t="s">
        <v>23840</v>
      </c>
      <c r="B209" s="91" t="s">
        <v>1570</v>
      </c>
      <c r="C209" s="92"/>
      <c r="D209" s="98"/>
      <c r="E209" s="98"/>
      <c r="G209" s="107" t="s">
        <v>23840</v>
      </c>
    </row>
    <row r="210" spans="1:7" ht="42.75">
      <c r="A210" s="101" t="s">
        <v>23841</v>
      </c>
      <c r="B210" s="93" t="s">
        <v>186</v>
      </c>
      <c r="C210" s="92" t="s">
        <v>24</v>
      </c>
      <c r="D210" s="98">
        <v>130.5</v>
      </c>
      <c r="E210" s="98">
        <v>130.5</v>
      </c>
      <c r="G210" s="101" t="s">
        <v>23841</v>
      </c>
    </row>
    <row r="211" spans="1:7" ht="28.5">
      <c r="A211" s="101" t="s">
        <v>23842</v>
      </c>
      <c r="B211" s="93" t="s">
        <v>187</v>
      </c>
      <c r="C211" s="92" t="s">
        <v>22</v>
      </c>
      <c r="D211" s="98">
        <v>436.67</v>
      </c>
      <c r="E211" s="98">
        <v>436.67</v>
      </c>
      <c r="G211" s="101" t="s">
        <v>23842</v>
      </c>
    </row>
    <row r="212" spans="1:7" ht="28.5">
      <c r="A212" s="101" t="s">
        <v>23843</v>
      </c>
      <c r="B212" s="93" t="s">
        <v>188</v>
      </c>
      <c r="C212" s="92" t="s">
        <v>24</v>
      </c>
      <c r="D212" s="98">
        <v>506.72</v>
      </c>
      <c r="E212" s="98">
        <v>506.72</v>
      </c>
      <c r="G212" s="101" t="s">
        <v>23843</v>
      </c>
    </row>
    <row r="213" spans="1:7" ht="28.5">
      <c r="A213" s="101" t="s">
        <v>23844</v>
      </c>
      <c r="B213" s="93" t="s">
        <v>189</v>
      </c>
      <c r="C213" s="92" t="s">
        <v>24</v>
      </c>
      <c r="D213" s="98">
        <v>536.25</v>
      </c>
      <c r="E213" s="98">
        <v>536.25</v>
      </c>
      <c r="G213" s="101" t="s">
        <v>23844</v>
      </c>
    </row>
    <row r="214" spans="1:7" ht="42.75">
      <c r="A214" s="101" t="s">
        <v>23845</v>
      </c>
      <c r="B214" s="93" t="s">
        <v>190</v>
      </c>
      <c r="C214" s="92" t="s">
        <v>24</v>
      </c>
      <c r="D214" s="98">
        <v>142.05000000000001</v>
      </c>
      <c r="E214" s="98">
        <v>142.05000000000001</v>
      </c>
      <c r="G214" s="101" t="s">
        <v>23845</v>
      </c>
    </row>
    <row r="215" spans="1:7" ht="15">
      <c r="A215" s="107" t="s">
        <v>23846</v>
      </c>
      <c r="B215" s="91" t="s">
        <v>1571</v>
      </c>
      <c r="C215" s="92"/>
      <c r="D215" s="98"/>
      <c r="E215" s="98"/>
      <c r="G215" s="107" t="s">
        <v>23846</v>
      </c>
    </row>
    <row r="216" spans="1:7" ht="28.5">
      <c r="A216" s="101" t="s">
        <v>23847</v>
      </c>
      <c r="B216" s="93" t="s">
        <v>191</v>
      </c>
      <c r="C216" s="92" t="s">
        <v>40</v>
      </c>
      <c r="D216" s="98">
        <v>9.56</v>
      </c>
      <c r="E216" s="98">
        <v>9.56</v>
      </c>
      <c r="G216" s="101" t="s">
        <v>23847</v>
      </c>
    </row>
    <row r="217" spans="1:7" ht="28.5">
      <c r="A217" s="101" t="s">
        <v>23848</v>
      </c>
      <c r="B217" s="93" t="s">
        <v>192</v>
      </c>
      <c r="C217" s="92" t="s">
        <v>40</v>
      </c>
      <c r="D217" s="98">
        <v>79.64</v>
      </c>
      <c r="E217" s="98">
        <v>79.64</v>
      </c>
      <c r="G217" s="101" t="s">
        <v>23848</v>
      </c>
    </row>
    <row r="218" spans="1:7" ht="15">
      <c r="A218" s="107" t="s">
        <v>23849</v>
      </c>
      <c r="B218" s="91" t="s">
        <v>1572</v>
      </c>
      <c r="C218" s="92"/>
      <c r="D218" s="98"/>
      <c r="E218" s="98"/>
      <c r="G218" s="107" t="s">
        <v>23849</v>
      </c>
    </row>
    <row r="219" spans="1:7" ht="42.75">
      <c r="A219" s="101" t="s">
        <v>23850</v>
      </c>
      <c r="B219" s="93" t="s">
        <v>193</v>
      </c>
      <c r="C219" s="92" t="s">
        <v>24</v>
      </c>
      <c r="D219" s="98">
        <v>130.66999999999999</v>
      </c>
      <c r="E219" s="98">
        <v>130.66999999999999</v>
      </c>
      <c r="G219" s="101" t="s">
        <v>23850</v>
      </c>
    </row>
    <row r="220" spans="1:7" ht="42.75">
      <c r="A220" s="101" t="s">
        <v>23851</v>
      </c>
      <c r="B220" s="93" t="s">
        <v>194</v>
      </c>
      <c r="C220" s="92" t="s">
        <v>24</v>
      </c>
      <c r="D220" s="98">
        <v>247.64</v>
      </c>
      <c r="E220" s="98">
        <v>247.64</v>
      </c>
      <c r="G220" s="101" t="s">
        <v>23851</v>
      </c>
    </row>
    <row r="221" spans="1:7" ht="42.75">
      <c r="A221" s="101" t="s">
        <v>23852</v>
      </c>
      <c r="B221" s="93" t="s">
        <v>195</v>
      </c>
      <c r="C221" s="92" t="s">
        <v>24</v>
      </c>
      <c r="D221" s="98">
        <v>92.96</v>
      </c>
      <c r="E221" s="98">
        <v>92.96</v>
      </c>
      <c r="G221" s="101" t="s">
        <v>23852</v>
      </c>
    </row>
    <row r="222" spans="1:7" ht="30">
      <c r="A222" s="107" t="s">
        <v>23853</v>
      </c>
      <c r="B222" s="91" t="s">
        <v>1573</v>
      </c>
      <c r="C222" s="92"/>
      <c r="D222" s="98"/>
      <c r="E222" s="98"/>
      <c r="G222" s="107" t="s">
        <v>23853</v>
      </c>
    </row>
    <row r="223" spans="1:7" ht="42.75">
      <c r="A223" s="101" t="s">
        <v>23854</v>
      </c>
      <c r="B223" s="93" t="s">
        <v>196</v>
      </c>
      <c r="C223" s="92" t="s">
        <v>24</v>
      </c>
      <c r="D223" s="98">
        <v>68.97</v>
      </c>
      <c r="E223" s="98">
        <v>68.97</v>
      </c>
      <c r="G223" s="101" t="s">
        <v>23854</v>
      </c>
    </row>
    <row r="224" spans="1:7" ht="42.75">
      <c r="A224" s="101" t="s">
        <v>23855</v>
      </c>
      <c r="B224" s="93" t="s">
        <v>197</v>
      </c>
      <c r="C224" s="92" t="s">
        <v>24</v>
      </c>
      <c r="D224" s="98">
        <v>84</v>
      </c>
      <c r="E224" s="98">
        <v>84</v>
      </c>
      <c r="G224" s="101" t="s">
        <v>23855</v>
      </c>
    </row>
    <row r="225" spans="1:7" ht="42.75">
      <c r="A225" s="101" t="s">
        <v>23856</v>
      </c>
      <c r="B225" s="93" t="s">
        <v>198</v>
      </c>
      <c r="C225" s="92" t="s">
        <v>24</v>
      </c>
      <c r="D225" s="98">
        <v>98.5</v>
      </c>
      <c r="E225" s="98">
        <v>98.5</v>
      </c>
      <c r="G225" s="101" t="s">
        <v>23856</v>
      </c>
    </row>
    <row r="226" spans="1:7" ht="57">
      <c r="A226" s="101" t="s">
        <v>23857</v>
      </c>
      <c r="B226" s="93" t="s">
        <v>199</v>
      </c>
      <c r="C226" s="92" t="s">
        <v>24</v>
      </c>
      <c r="D226" s="98">
        <v>79.040000000000006</v>
      </c>
      <c r="E226" s="98">
        <v>79.040000000000006</v>
      </c>
      <c r="G226" s="101" t="s">
        <v>23857</v>
      </c>
    </row>
    <row r="227" spans="1:7" ht="57">
      <c r="A227" s="101" t="s">
        <v>23858</v>
      </c>
      <c r="B227" s="93" t="s">
        <v>200</v>
      </c>
      <c r="C227" s="92" t="s">
        <v>24</v>
      </c>
      <c r="D227" s="98">
        <v>65.790000000000006</v>
      </c>
      <c r="E227" s="98">
        <v>65.790000000000006</v>
      </c>
      <c r="G227" s="101" t="s">
        <v>23858</v>
      </c>
    </row>
    <row r="228" spans="1:7" ht="57">
      <c r="A228" s="101" t="s">
        <v>23859</v>
      </c>
      <c r="B228" s="93" t="s">
        <v>201</v>
      </c>
      <c r="C228" s="92" t="s">
        <v>24</v>
      </c>
      <c r="D228" s="98">
        <v>138.91999999999999</v>
      </c>
      <c r="E228" s="98">
        <v>138.91999999999999</v>
      </c>
      <c r="G228" s="101" t="s">
        <v>23859</v>
      </c>
    </row>
    <row r="229" spans="1:7" ht="57">
      <c r="A229" s="101" t="s">
        <v>23860</v>
      </c>
      <c r="B229" s="93" t="s">
        <v>202</v>
      </c>
      <c r="C229" s="92" t="s">
        <v>24</v>
      </c>
      <c r="D229" s="98">
        <v>114.01</v>
      </c>
      <c r="E229" s="98">
        <v>114.01</v>
      </c>
      <c r="G229" s="101" t="s">
        <v>23860</v>
      </c>
    </row>
    <row r="230" spans="1:7" ht="15">
      <c r="A230" s="107" t="s">
        <v>23861</v>
      </c>
      <c r="B230" s="91" t="s">
        <v>1574</v>
      </c>
      <c r="C230" s="92"/>
      <c r="D230" s="98"/>
      <c r="E230" s="98"/>
      <c r="G230" s="107" t="s">
        <v>23861</v>
      </c>
    </row>
    <row r="231" spans="1:7" ht="15">
      <c r="A231" s="107" t="s">
        <v>23862</v>
      </c>
      <c r="B231" s="91" t="s">
        <v>1575</v>
      </c>
      <c r="C231" s="92"/>
      <c r="D231" s="98"/>
      <c r="E231" s="98"/>
      <c r="G231" s="107" t="s">
        <v>23862</v>
      </c>
    </row>
    <row r="232" spans="1:7" ht="28.5">
      <c r="A232" s="101" t="s">
        <v>23863</v>
      </c>
      <c r="B232" s="93" t="s">
        <v>203</v>
      </c>
      <c r="C232" s="92" t="s">
        <v>22</v>
      </c>
      <c r="D232" s="98">
        <v>400.47</v>
      </c>
      <c r="E232" s="98">
        <v>400.47</v>
      </c>
      <c r="G232" s="101" t="s">
        <v>23863</v>
      </c>
    </row>
    <row r="233" spans="1:7" ht="28.5">
      <c r="A233" s="101" t="s">
        <v>23864</v>
      </c>
      <c r="B233" s="93" t="s">
        <v>204</v>
      </c>
      <c r="C233" s="92" t="s">
        <v>22</v>
      </c>
      <c r="D233" s="98">
        <v>400.47</v>
      </c>
      <c r="E233" s="98">
        <v>400.47</v>
      </c>
      <c r="G233" s="101" t="s">
        <v>23864</v>
      </c>
    </row>
    <row r="234" spans="1:7" ht="28.5">
      <c r="A234" s="101" t="s">
        <v>23865</v>
      </c>
      <c r="B234" s="93" t="s">
        <v>205</v>
      </c>
      <c r="C234" s="92" t="s">
        <v>22</v>
      </c>
      <c r="D234" s="98">
        <v>400.47</v>
      </c>
      <c r="E234" s="98">
        <v>400.47</v>
      </c>
      <c r="G234" s="101" t="s">
        <v>23865</v>
      </c>
    </row>
    <row r="235" spans="1:7" ht="28.5">
      <c r="A235" s="101" t="s">
        <v>23866</v>
      </c>
      <c r="B235" s="93" t="s">
        <v>206</v>
      </c>
      <c r="C235" s="92" t="s">
        <v>40</v>
      </c>
      <c r="D235" s="98">
        <v>20.88</v>
      </c>
      <c r="E235" s="98">
        <v>20.88</v>
      </c>
      <c r="G235" s="101" t="s">
        <v>23866</v>
      </c>
    </row>
    <row r="236" spans="1:7" ht="28.5">
      <c r="A236" s="101" t="s">
        <v>23867</v>
      </c>
      <c r="B236" s="93" t="s">
        <v>207</v>
      </c>
      <c r="C236" s="92" t="s">
        <v>22</v>
      </c>
      <c r="D236" s="98">
        <v>418.97</v>
      </c>
      <c r="E236" s="98">
        <v>418.97</v>
      </c>
      <c r="G236" s="101" t="s">
        <v>23867</v>
      </c>
    </row>
    <row r="237" spans="1:7" ht="28.5">
      <c r="A237" s="101" t="s">
        <v>23868</v>
      </c>
      <c r="B237" s="93" t="s">
        <v>208</v>
      </c>
      <c r="C237" s="92" t="s">
        <v>40</v>
      </c>
      <c r="D237" s="98">
        <v>86.11</v>
      </c>
      <c r="E237" s="98">
        <v>86.11</v>
      </c>
      <c r="G237" s="101" t="s">
        <v>23868</v>
      </c>
    </row>
    <row r="238" spans="1:7" ht="28.5">
      <c r="A238" s="101" t="s">
        <v>23869</v>
      </c>
      <c r="B238" s="93" t="s">
        <v>209</v>
      </c>
      <c r="C238" s="92" t="s">
        <v>40</v>
      </c>
      <c r="D238" s="98">
        <v>66.819999999999993</v>
      </c>
      <c r="E238" s="98">
        <v>66.819999999999993</v>
      </c>
      <c r="G238" s="101" t="s">
        <v>23869</v>
      </c>
    </row>
    <row r="239" spans="1:7" ht="28.5">
      <c r="A239" s="101" t="s">
        <v>23870</v>
      </c>
      <c r="B239" s="93" t="s">
        <v>210</v>
      </c>
      <c r="C239" s="92" t="s">
        <v>40</v>
      </c>
      <c r="D239" s="98">
        <v>29.27</v>
      </c>
      <c r="E239" s="98">
        <v>29.27</v>
      </c>
      <c r="G239" s="101" t="s">
        <v>23870</v>
      </c>
    </row>
    <row r="240" spans="1:7" ht="15">
      <c r="A240" s="107" t="s">
        <v>23871</v>
      </c>
      <c r="B240" s="91" t="s">
        <v>1576</v>
      </c>
      <c r="C240" s="92"/>
      <c r="D240" s="98"/>
      <c r="E240" s="98"/>
      <c r="G240" s="107" t="s">
        <v>23871</v>
      </c>
    </row>
    <row r="241" spans="1:7" ht="28.5">
      <c r="A241" s="101" t="s">
        <v>23872</v>
      </c>
      <c r="B241" s="93" t="s">
        <v>211</v>
      </c>
      <c r="C241" s="92" t="s">
        <v>22</v>
      </c>
      <c r="D241" s="98">
        <v>10.15</v>
      </c>
      <c r="E241" s="98">
        <v>10.15</v>
      </c>
      <c r="G241" s="101" t="s">
        <v>23872</v>
      </c>
    </row>
    <row r="242" spans="1:7" ht="28.5">
      <c r="A242" s="101" t="s">
        <v>23873</v>
      </c>
      <c r="B242" s="93" t="s">
        <v>212</v>
      </c>
      <c r="C242" s="92" t="s">
        <v>22</v>
      </c>
      <c r="D242" s="98">
        <v>140.18</v>
      </c>
      <c r="E242" s="98">
        <v>140.18</v>
      </c>
      <c r="G242" s="101" t="s">
        <v>23873</v>
      </c>
    </row>
    <row r="243" spans="1:7" ht="28.5">
      <c r="A243" s="101" t="s">
        <v>23874</v>
      </c>
      <c r="B243" s="93" t="s">
        <v>213</v>
      </c>
      <c r="C243" s="92" t="s">
        <v>22</v>
      </c>
      <c r="D243" s="98">
        <v>315.83999999999997</v>
      </c>
      <c r="E243" s="98">
        <v>315.83999999999997</v>
      </c>
      <c r="G243" s="101" t="s">
        <v>23874</v>
      </c>
    </row>
    <row r="244" spans="1:7">
      <c r="A244" s="101" t="s">
        <v>23875</v>
      </c>
      <c r="B244" s="93" t="s">
        <v>214</v>
      </c>
      <c r="C244" s="92" t="s">
        <v>22</v>
      </c>
      <c r="D244" s="98">
        <v>84.54</v>
      </c>
      <c r="E244" s="98">
        <v>84.54</v>
      </c>
      <c r="G244" s="101" t="s">
        <v>23875</v>
      </c>
    </row>
    <row r="245" spans="1:7" ht="28.5">
      <c r="A245" s="101" t="s">
        <v>23876</v>
      </c>
      <c r="B245" s="93" t="s">
        <v>215</v>
      </c>
      <c r="C245" s="92" t="s">
        <v>22</v>
      </c>
      <c r="D245" s="98">
        <v>169.65</v>
      </c>
      <c r="E245" s="98">
        <v>169.65</v>
      </c>
      <c r="G245" s="101" t="s">
        <v>23876</v>
      </c>
    </row>
    <row r="246" spans="1:7" ht="28.5">
      <c r="A246" s="101" t="s">
        <v>23877</v>
      </c>
      <c r="B246" s="93" t="s">
        <v>216</v>
      </c>
      <c r="C246" s="92" t="s">
        <v>22</v>
      </c>
      <c r="D246" s="98">
        <v>81.91</v>
      </c>
      <c r="E246" s="98">
        <v>81.91</v>
      </c>
      <c r="G246" s="101" t="s">
        <v>23877</v>
      </c>
    </row>
    <row r="247" spans="1:7" ht="28.5">
      <c r="A247" s="101" t="s">
        <v>23878</v>
      </c>
      <c r="B247" s="93" t="s">
        <v>217</v>
      </c>
      <c r="C247" s="92" t="s">
        <v>22</v>
      </c>
      <c r="D247" s="98">
        <v>122.3</v>
      </c>
      <c r="E247" s="98">
        <v>122.3</v>
      </c>
      <c r="G247" s="101" t="s">
        <v>23878</v>
      </c>
    </row>
    <row r="248" spans="1:7" ht="28.5">
      <c r="A248" s="101" t="s">
        <v>23879</v>
      </c>
      <c r="B248" s="93" t="s">
        <v>218</v>
      </c>
      <c r="C248" s="92" t="s">
        <v>22</v>
      </c>
      <c r="D248" s="98">
        <v>49.15</v>
      </c>
      <c r="E248" s="98">
        <v>49.15</v>
      </c>
      <c r="G248" s="101" t="s">
        <v>23879</v>
      </c>
    </row>
    <row r="249" spans="1:7" ht="45">
      <c r="A249" s="107" t="s">
        <v>23880</v>
      </c>
      <c r="B249" s="91" t="s">
        <v>1577</v>
      </c>
      <c r="C249" s="92"/>
      <c r="D249" s="98"/>
      <c r="E249" s="98"/>
      <c r="G249" s="107" t="s">
        <v>23880</v>
      </c>
    </row>
    <row r="250" spans="1:7" ht="57">
      <c r="A250" s="101" t="s">
        <v>23881</v>
      </c>
      <c r="B250" s="93" t="s">
        <v>219</v>
      </c>
      <c r="C250" s="92" t="s">
        <v>22</v>
      </c>
      <c r="D250" s="99">
        <v>1125.47</v>
      </c>
      <c r="E250" s="99">
        <v>1125.47</v>
      </c>
      <c r="G250" s="101" t="s">
        <v>23881</v>
      </c>
    </row>
    <row r="251" spans="1:7" ht="57">
      <c r="A251" s="101" t="s">
        <v>23882</v>
      </c>
      <c r="B251" s="93" t="s">
        <v>1578</v>
      </c>
      <c r="C251" s="92" t="s">
        <v>22</v>
      </c>
      <c r="D251" s="99">
        <v>1139.1400000000001</v>
      </c>
      <c r="E251" s="99">
        <v>1139.1400000000001</v>
      </c>
      <c r="G251" s="101" t="s">
        <v>23882</v>
      </c>
    </row>
    <row r="252" spans="1:7" ht="57">
      <c r="A252" s="101" t="s">
        <v>23883</v>
      </c>
      <c r="B252" s="93" t="s">
        <v>1579</v>
      </c>
      <c r="C252" s="92" t="s">
        <v>22</v>
      </c>
      <c r="D252" s="99">
        <v>1151.1500000000001</v>
      </c>
      <c r="E252" s="99">
        <v>1151.1500000000001</v>
      </c>
      <c r="G252" s="101" t="s">
        <v>23883</v>
      </c>
    </row>
    <row r="253" spans="1:7" ht="57">
      <c r="A253" s="101" t="s">
        <v>23884</v>
      </c>
      <c r="B253" s="93" t="s">
        <v>1580</v>
      </c>
      <c r="C253" s="92" t="s">
        <v>22</v>
      </c>
      <c r="D253" s="99">
        <v>1220.1500000000001</v>
      </c>
      <c r="E253" s="99">
        <v>1220.1500000000001</v>
      </c>
      <c r="G253" s="101" t="s">
        <v>23884</v>
      </c>
    </row>
    <row r="254" spans="1:7" ht="45">
      <c r="A254" s="107" t="s">
        <v>23885</v>
      </c>
      <c r="B254" s="91" t="s">
        <v>1581</v>
      </c>
      <c r="C254" s="92"/>
      <c r="D254" s="98"/>
      <c r="E254" s="98"/>
      <c r="G254" s="107" t="s">
        <v>23885</v>
      </c>
    </row>
    <row r="255" spans="1:7" ht="57">
      <c r="A255" s="101" t="s">
        <v>23886</v>
      </c>
      <c r="B255" s="93" t="s">
        <v>1582</v>
      </c>
      <c r="C255" s="92" t="s">
        <v>22</v>
      </c>
      <c r="D255" s="99">
        <v>1082.9100000000001</v>
      </c>
      <c r="E255" s="99">
        <v>1082.9100000000001</v>
      </c>
      <c r="G255" s="101" t="s">
        <v>23886</v>
      </c>
    </row>
    <row r="256" spans="1:7" ht="57">
      <c r="A256" s="101" t="s">
        <v>23887</v>
      </c>
      <c r="B256" s="93" t="s">
        <v>1583</v>
      </c>
      <c r="C256" s="92" t="s">
        <v>22</v>
      </c>
      <c r="D256" s="99">
        <v>1082.9100000000001</v>
      </c>
      <c r="E256" s="99">
        <v>1082.9100000000001</v>
      </c>
      <c r="G256" s="101" t="s">
        <v>23887</v>
      </c>
    </row>
    <row r="257" spans="1:7" ht="57">
      <c r="A257" s="101" t="s">
        <v>23888</v>
      </c>
      <c r="B257" s="93" t="s">
        <v>1584</v>
      </c>
      <c r="C257" s="92" t="s">
        <v>22</v>
      </c>
      <c r="D257" s="99">
        <v>1082.9100000000001</v>
      </c>
      <c r="E257" s="99">
        <v>1082.9100000000001</v>
      </c>
      <c r="G257" s="101" t="s">
        <v>23888</v>
      </c>
    </row>
    <row r="258" spans="1:7" ht="57">
      <c r="A258" s="101" t="s">
        <v>23889</v>
      </c>
      <c r="B258" s="93" t="s">
        <v>1585</v>
      </c>
      <c r="C258" s="92" t="s">
        <v>22</v>
      </c>
      <c r="D258" s="99">
        <v>1082.9100000000001</v>
      </c>
      <c r="E258" s="99">
        <v>1082.9100000000001</v>
      </c>
      <c r="G258" s="101" t="s">
        <v>23889</v>
      </c>
    </row>
    <row r="259" spans="1:7" ht="30">
      <c r="A259" s="107" t="s">
        <v>23890</v>
      </c>
      <c r="B259" s="91" t="s">
        <v>1586</v>
      </c>
      <c r="C259" s="92"/>
      <c r="D259" s="98"/>
      <c r="E259" s="98"/>
      <c r="G259" s="107" t="s">
        <v>23890</v>
      </c>
    </row>
    <row r="260" spans="1:7" ht="28.5">
      <c r="A260" s="101" t="s">
        <v>23891</v>
      </c>
      <c r="B260" s="93" t="s">
        <v>1587</v>
      </c>
      <c r="C260" s="92" t="s">
        <v>22</v>
      </c>
      <c r="D260" s="98">
        <v>936.77</v>
      </c>
      <c r="E260" s="98">
        <v>936.77</v>
      </c>
      <c r="G260" s="101" t="s">
        <v>23891</v>
      </c>
    </row>
    <row r="261" spans="1:7" ht="28.5">
      <c r="A261" s="101" t="s">
        <v>23892</v>
      </c>
      <c r="B261" s="93" t="s">
        <v>1588</v>
      </c>
      <c r="C261" s="92" t="s">
        <v>22</v>
      </c>
      <c r="D261" s="99">
        <v>1033.02</v>
      </c>
      <c r="E261" s="99">
        <v>1033.02</v>
      </c>
      <c r="G261" s="101" t="s">
        <v>23892</v>
      </c>
    </row>
    <row r="262" spans="1:7" ht="28.5">
      <c r="A262" s="101" t="s">
        <v>23893</v>
      </c>
      <c r="B262" s="93" t="s">
        <v>1589</v>
      </c>
      <c r="C262" s="92" t="s">
        <v>22</v>
      </c>
      <c r="D262" s="99">
        <v>1114.27</v>
      </c>
      <c r="E262" s="99">
        <v>1114.27</v>
      </c>
      <c r="G262" s="101" t="s">
        <v>23893</v>
      </c>
    </row>
    <row r="263" spans="1:7" ht="60">
      <c r="A263" s="107" t="s">
        <v>23894</v>
      </c>
      <c r="B263" s="91" t="s">
        <v>1590</v>
      </c>
      <c r="C263" s="92"/>
      <c r="D263" s="98"/>
      <c r="E263" s="98"/>
      <c r="G263" s="107" t="s">
        <v>23894</v>
      </c>
    </row>
    <row r="264" spans="1:7" ht="57">
      <c r="A264" s="101" t="s">
        <v>23895</v>
      </c>
      <c r="B264" s="93" t="s">
        <v>1591</v>
      </c>
      <c r="C264" s="92" t="s">
        <v>22</v>
      </c>
      <c r="D264" s="99">
        <v>1430.03</v>
      </c>
      <c r="E264" s="99">
        <v>1430.03</v>
      </c>
      <c r="G264" s="101" t="s">
        <v>23895</v>
      </c>
    </row>
    <row r="265" spans="1:7" ht="57">
      <c r="A265" s="101" t="s">
        <v>23896</v>
      </c>
      <c r="B265" s="93" t="s">
        <v>1592</v>
      </c>
      <c r="C265" s="92" t="s">
        <v>22</v>
      </c>
      <c r="D265" s="99">
        <v>1452.04</v>
      </c>
      <c r="E265" s="99">
        <v>1452.04</v>
      </c>
      <c r="G265" s="101" t="s">
        <v>23896</v>
      </c>
    </row>
    <row r="266" spans="1:7" ht="57">
      <c r="A266" s="101" t="s">
        <v>23897</v>
      </c>
      <c r="B266" s="93" t="s">
        <v>1593</v>
      </c>
      <c r="C266" s="92" t="s">
        <v>22</v>
      </c>
      <c r="D266" s="99">
        <v>1518.04</v>
      </c>
      <c r="E266" s="99">
        <v>1518.04</v>
      </c>
      <c r="G266" s="101" t="s">
        <v>23897</v>
      </c>
    </row>
    <row r="267" spans="1:7" ht="15">
      <c r="A267" s="107" t="s">
        <v>23898</v>
      </c>
      <c r="B267" s="91" t="s">
        <v>1594</v>
      </c>
      <c r="C267" s="92"/>
      <c r="D267" s="98"/>
      <c r="E267" s="98"/>
      <c r="G267" s="107" t="s">
        <v>23898</v>
      </c>
    </row>
    <row r="268" spans="1:7">
      <c r="A268" s="101" t="s">
        <v>23899</v>
      </c>
      <c r="B268" s="93" t="s">
        <v>220</v>
      </c>
      <c r="C268" s="92" t="s">
        <v>22</v>
      </c>
      <c r="D268" s="98">
        <v>112.21</v>
      </c>
      <c r="E268" s="98">
        <v>112.21</v>
      </c>
      <c r="G268" s="101" t="s">
        <v>23899</v>
      </c>
    </row>
    <row r="269" spans="1:7" ht="28.5">
      <c r="A269" s="101" t="s">
        <v>23900</v>
      </c>
      <c r="B269" s="93" t="s">
        <v>221</v>
      </c>
      <c r="C269" s="92" t="s">
        <v>22</v>
      </c>
      <c r="D269" s="98">
        <v>287.87</v>
      </c>
      <c r="E269" s="98">
        <v>287.87</v>
      </c>
      <c r="G269" s="101" t="s">
        <v>23900</v>
      </c>
    </row>
    <row r="270" spans="1:7">
      <c r="A270" s="101" t="s">
        <v>23901</v>
      </c>
      <c r="B270" s="93" t="s">
        <v>222</v>
      </c>
      <c r="C270" s="92" t="s">
        <v>22</v>
      </c>
      <c r="D270" s="98">
        <v>141.68</v>
      </c>
      <c r="E270" s="98">
        <v>141.68</v>
      </c>
      <c r="G270" s="101" t="s">
        <v>23901</v>
      </c>
    </row>
    <row r="271" spans="1:7" ht="28.5">
      <c r="A271" s="101" t="s">
        <v>23902</v>
      </c>
      <c r="B271" s="93" t="s">
        <v>223</v>
      </c>
      <c r="C271" s="92" t="s">
        <v>22</v>
      </c>
      <c r="D271" s="98">
        <v>79.17</v>
      </c>
      <c r="E271" s="98">
        <v>79.17</v>
      </c>
      <c r="G271" s="101" t="s">
        <v>23902</v>
      </c>
    </row>
    <row r="272" spans="1:7">
      <c r="A272" s="101" t="s">
        <v>23903</v>
      </c>
      <c r="B272" s="93" t="s">
        <v>224</v>
      </c>
      <c r="C272" s="92" t="s">
        <v>22</v>
      </c>
      <c r="D272" s="98">
        <v>70.64</v>
      </c>
      <c r="E272" s="98">
        <v>70.64</v>
      </c>
      <c r="G272" s="101" t="s">
        <v>23903</v>
      </c>
    </row>
    <row r="273" spans="1:7">
      <c r="A273" s="101" t="s">
        <v>23904</v>
      </c>
      <c r="B273" s="93" t="s">
        <v>225</v>
      </c>
      <c r="C273" s="92" t="s">
        <v>22</v>
      </c>
      <c r="D273" s="98">
        <v>8.82</v>
      </c>
      <c r="E273" s="98">
        <v>8.82</v>
      </c>
      <c r="G273" s="101" t="s">
        <v>23904</v>
      </c>
    </row>
    <row r="274" spans="1:7">
      <c r="A274" s="101" t="s">
        <v>23905</v>
      </c>
      <c r="B274" s="93" t="s">
        <v>226</v>
      </c>
      <c r="C274" s="92" t="s">
        <v>22</v>
      </c>
      <c r="D274" s="98">
        <v>43.39</v>
      </c>
      <c r="E274" s="98">
        <v>43.39</v>
      </c>
      <c r="G274" s="101" t="s">
        <v>23905</v>
      </c>
    </row>
    <row r="275" spans="1:7">
      <c r="A275" s="101" t="s">
        <v>23906</v>
      </c>
      <c r="B275" s="93" t="s">
        <v>227</v>
      </c>
      <c r="C275" s="92" t="s">
        <v>22</v>
      </c>
      <c r="D275" s="98">
        <v>72.17</v>
      </c>
      <c r="E275" s="98">
        <v>72.17</v>
      </c>
      <c r="G275" s="101" t="s">
        <v>23906</v>
      </c>
    </row>
    <row r="276" spans="1:7">
      <c r="A276" s="101" t="s">
        <v>23907</v>
      </c>
      <c r="B276" s="93" t="s">
        <v>228</v>
      </c>
      <c r="C276" s="92" t="s">
        <v>40</v>
      </c>
      <c r="D276" s="98">
        <v>3.06</v>
      </c>
      <c r="E276" s="98">
        <v>3.06</v>
      </c>
      <c r="G276" s="101" t="s">
        <v>23907</v>
      </c>
    </row>
    <row r="277" spans="1:7">
      <c r="A277" s="101" t="s">
        <v>23908</v>
      </c>
      <c r="B277" s="93" t="s">
        <v>229</v>
      </c>
      <c r="C277" s="92" t="s">
        <v>40</v>
      </c>
      <c r="D277" s="98">
        <v>14.89</v>
      </c>
      <c r="E277" s="98">
        <v>14.89</v>
      </c>
      <c r="G277" s="101" t="s">
        <v>23908</v>
      </c>
    </row>
    <row r="278" spans="1:7" ht="45">
      <c r="A278" s="107" t="s">
        <v>23909</v>
      </c>
      <c r="B278" s="91" t="s">
        <v>1595</v>
      </c>
      <c r="C278" s="92"/>
      <c r="D278" s="98"/>
      <c r="E278" s="98"/>
      <c r="G278" s="107" t="s">
        <v>23909</v>
      </c>
    </row>
    <row r="279" spans="1:7" ht="57">
      <c r="A279" s="101" t="s">
        <v>23910</v>
      </c>
      <c r="B279" s="93" t="s">
        <v>1596</v>
      </c>
      <c r="C279" s="92" t="s">
        <v>22</v>
      </c>
      <c r="D279" s="98">
        <v>776.87</v>
      </c>
      <c r="E279" s="98">
        <v>776.87</v>
      </c>
      <c r="G279" s="101" t="s">
        <v>23910</v>
      </c>
    </row>
    <row r="280" spans="1:7" ht="57">
      <c r="A280" s="101" t="s">
        <v>23911</v>
      </c>
      <c r="B280" s="93" t="s">
        <v>1597</v>
      </c>
      <c r="C280" s="92" t="s">
        <v>22</v>
      </c>
      <c r="D280" s="98">
        <v>776.87</v>
      </c>
      <c r="E280" s="98">
        <v>776.87</v>
      </c>
      <c r="G280" s="101" t="s">
        <v>23911</v>
      </c>
    </row>
    <row r="281" spans="1:7" ht="45">
      <c r="A281" s="107" t="s">
        <v>23912</v>
      </c>
      <c r="B281" s="91" t="s">
        <v>11424</v>
      </c>
      <c r="C281" s="92"/>
      <c r="D281" s="98"/>
      <c r="E281" s="98"/>
      <c r="G281" s="107" t="s">
        <v>23912</v>
      </c>
    </row>
    <row r="282" spans="1:7" ht="57">
      <c r="A282" s="101" t="s">
        <v>23913</v>
      </c>
      <c r="B282" s="93" t="s">
        <v>11425</v>
      </c>
      <c r="C282" s="92" t="s">
        <v>22</v>
      </c>
      <c r="D282" s="99">
        <v>1764.47</v>
      </c>
      <c r="E282" s="99">
        <v>1764.47</v>
      </c>
      <c r="G282" s="101" t="s">
        <v>23913</v>
      </c>
    </row>
    <row r="283" spans="1:7" ht="57">
      <c r="A283" s="101" t="s">
        <v>23914</v>
      </c>
      <c r="B283" s="93" t="s">
        <v>11426</v>
      </c>
      <c r="C283" s="92" t="s">
        <v>22</v>
      </c>
      <c r="D283" s="99">
        <v>1852.14</v>
      </c>
      <c r="E283" s="99">
        <v>1852.14</v>
      </c>
      <c r="G283" s="101" t="s">
        <v>23914</v>
      </c>
    </row>
    <row r="284" spans="1:7" ht="57">
      <c r="A284" s="101" t="s">
        <v>23915</v>
      </c>
      <c r="B284" s="93" t="s">
        <v>11427</v>
      </c>
      <c r="C284" s="92" t="s">
        <v>22</v>
      </c>
      <c r="D284" s="99">
        <v>2028.15</v>
      </c>
      <c r="E284" s="99">
        <v>2028.15</v>
      </c>
      <c r="G284" s="101" t="s">
        <v>23915</v>
      </c>
    </row>
    <row r="285" spans="1:7" ht="57">
      <c r="A285" s="101" t="s">
        <v>23916</v>
      </c>
      <c r="B285" s="93" t="s">
        <v>11428</v>
      </c>
      <c r="C285" s="92" t="s">
        <v>22</v>
      </c>
      <c r="D285" s="99">
        <v>2176.8200000000002</v>
      </c>
      <c r="E285" s="99">
        <v>2176.8200000000002</v>
      </c>
      <c r="G285" s="101" t="s">
        <v>23916</v>
      </c>
    </row>
    <row r="286" spans="1:7" ht="57">
      <c r="A286" s="101" t="s">
        <v>23917</v>
      </c>
      <c r="B286" s="93" t="s">
        <v>11429</v>
      </c>
      <c r="C286" s="92" t="s">
        <v>22</v>
      </c>
      <c r="D286" s="99">
        <v>3553.41</v>
      </c>
      <c r="E286" s="99">
        <v>3553.41</v>
      </c>
      <c r="G286" s="101" t="s">
        <v>23917</v>
      </c>
    </row>
    <row r="287" spans="1:7" ht="15">
      <c r="A287" s="107" t="s">
        <v>23918</v>
      </c>
      <c r="B287" s="91" t="s">
        <v>1598</v>
      </c>
      <c r="C287" s="92"/>
      <c r="D287" s="98"/>
      <c r="E287" s="98"/>
      <c r="G287" s="107" t="s">
        <v>23918</v>
      </c>
    </row>
    <row r="288" spans="1:7" ht="15">
      <c r="A288" s="107" t="s">
        <v>23919</v>
      </c>
      <c r="B288" s="91" t="s">
        <v>1599</v>
      </c>
      <c r="C288" s="92"/>
      <c r="D288" s="98"/>
      <c r="E288" s="98"/>
      <c r="G288" s="107" t="s">
        <v>23919</v>
      </c>
    </row>
    <row r="289" spans="1:7" ht="42.75">
      <c r="A289" s="101" t="s">
        <v>23920</v>
      </c>
      <c r="B289" s="93" t="s">
        <v>230</v>
      </c>
      <c r="C289" s="92" t="s">
        <v>24</v>
      </c>
      <c r="D289" s="98">
        <v>644.63</v>
      </c>
      <c r="E289" s="98">
        <v>644.63</v>
      </c>
      <c r="G289" s="101" t="s">
        <v>23920</v>
      </c>
    </row>
    <row r="290" spans="1:7" ht="28.5">
      <c r="A290" s="101" t="s">
        <v>23921</v>
      </c>
      <c r="B290" s="93" t="s">
        <v>231</v>
      </c>
      <c r="C290" s="92" t="s">
        <v>24</v>
      </c>
      <c r="D290" s="98">
        <v>103.07</v>
      </c>
      <c r="E290" s="98">
        <v>103.07</v>
      </c>
      <c r="G290" s="101" t="s">
        <v>23921</v>
      </c>
    </row>
    <row r="291" spans="1:7">
      <c r="A291" s="101" t="s">
        <v>23922</v>
      </c>
      <c r="B291" s="93" t="s">
        <v>232</v>
      </c>
      <c r="C291" s="92" t="s">
        <v>24</v>
      </c>
      <c r="D291" s="98">
        <v>569.05999999999995</v>
      </c>
      <c r="E291" s="98">
        <v>569.05999999999995</v>
      </c>
      <c r="G291" s="101" t="s">
        <v>23922</v>
      </c>
    </row>
    <row r="292" spans="1:7">
      <c r="A292" s="101" t="s">
        <v>23923</v>
      </c>
      <c r="B292" s="93" t="s">
        <v>233</v>
      </c>
      <c r="C292" s="92" t="s">
        <v>24</v>
      </c>
      <c r="D292" s="98">
        <v>360.75</v>
      </c>
      <c r="E292" s="98">
        <v>360.75</v>
      </c>
      <c r="G292" s="101" t="s">
        <v>23923</v>
      </c>
    </row>
    <row r="293" spans="1:7">
      <c r="A293" s="101" t="s">
        <v>23924</v>
      </c>
      <c r="B293" s="93" t="s">
        <v>234</v>
      </c>
      <c r="C293" s="92" t="s">
        <v>24</v>
      </c>
      <c r="D293" s="98">
        <v>670.2</v>
      </c>
      <c r="E293" s="98">
        <v>670.2</v>
      </c>
      <c r="G293" s="101" t="s">
        <v>23924</v>
      </c>
    </row>
    <row r="294" spans="1:7" ht="28.5">
      <c r="A294" s="101" t="s">
        <v>23925</v>
      </c>
      <c r="B294" s="93" t="s">
        <v>235</v>
      </c>
      <c r="C294" s="92" t="s">
        <v>24</v>
      </c>
      <c r="D294" s="98">
        <v>854.5</v>
      </c>
      <c r="E294" s="98">
        <v>854.5</v>
      </c>
      <c r="G294" s="101" t="s">
        <v>23925</v>
      </c>
    </row>
    <row r="295" spans="1:7" ht="15">
      <c r="A295" s="107" t="s">
        <v>23926</v>
      </c>
      <c r="B295" s="91" t="s">
        <v>1600</v>
      </c>
      <c r="C295" s="92"/>
      <c r="D295" s="98"/>
      <c r="E295" s="98"/>
      <c r="G295" s="107" t="s">
        <v>23926</v>
      </c>
    </row>
    <row r="296" spans="1:7" ht="42.75">
      <c r="A296" s="101" t="s">
        <v>23927</v>
      </c>
      <c r="B296" s="93" t="s">
        <v>236</v>
      </c>
      <c r="C296" s="92" t="s">
        <v>24</v>
      </c>
      <c r="D296" s="98">
        <v>588.04999999999995</v>
      </c>
      <c r="E296" s="98">
        <v>588.04999999999995</v>
      </c>
      <c r="G296" s="101" t="s">
        <v>23927</v>
      </c>
    </row>
    <row r="297" spans="1:7" ht="28.5">
      <c r="A297" s="101" t="s">
        <v>23928</v>
      </c>
      <c r="B297" s="93" t="s">
        <v>237</v>
      </c>
      <c r="C297" s="92" t="s">
        <v>24</v>
      </c>
      <c r="D297" s="98">
        <v>696.73</v>
      </c>
      <c r="E297" s="98">
        <v>696.73</v>
      </c>
      <c r="G297" s="101" t="s">
        <v>23928</v>
      </c>
    </row>
    <row r="298" spans="1:7" ht="42.75">
      <c r="A298" s="101" t="s">
        <v>23929</v>
      </c>
      <c r="B298" s="93" t="s">
        <v>238</v>
      </c>
      <c r="C298" s="92" t="s">
        <v>24</v>
      </c>
      <c r="D298" s="98">
        <v>527.38</v>
      </c>
      <c r="E298" s="98">
        <v>527.38</v>
      </c>
      <c r="G298" s="101" t="s">
        <v>23929</v>
      </c>
    </row>
    <row r="299" spans="1:7" ht="28.5">
      <c r="A299" s="101" t="s">
        <v>23930</v>
      </c>
      <c r="B299" s="93" t="s">
        <v>239</v>
      </c>
      <c r="C299" s="92" t="s">
        <v>24</v>
      </c>
      <c r="D299" s="99">
        <v>1162.6099999999999</v>
      </c>
      <c r="E299" s="99">
        <v>1162.6099999999999</v>
      </c>
      <c r="G299" s="101" t="s">
        <v>23930</v>
      </c>
    </row>
    <row r="300" spans="1:7" ht="28.5">
      <c r="A300" s="101" t="s">
        <v>23931</v>
      </c>
      <c r="B300" s="93" t="s">
        <v>240</v>
      </c>
      <c r="C300" s="92" t="s">
        <v>24</v>
      </c>
      <c r="D300" s="98">
        <v>284.47000000000003</v>
      </c>
      <c r="E300" s="98">
        <v>284.47000000000003</v>
      </c>
      <c r="G300" s="101" t="s">
        <v>23931</v>
      </c>
    </row>
    <row r="301" spans="1:7" ht="15">
      <c r="A301" s="107" t="s">
        <v>23932</v>
      </c>
      <c r="B301" s="91" t="s">
        <v>1594</v>
      </c>
      <c r="C301" s="92"/>
      <c r="D301" s="98"/>
      <c r="E301" s="98"/>
      <c r="G301" s="107" t="s">
        <v>23932</v>
      </c>
    </row>
    <row r="302" spans="1:7">
      <c r="A302" s="101" t="s">
        <v>23933</v>
      </c>
      <c r="B302" s="93" t="s">
        <v>241</v>
      </c>
      <c r="C302" s="92" t="s">
        <v>24</v>
      </c>
      <c r="D302" s="98">
        <v>25.32</v>
      </c>
      <c r="E302" s="98">
        <v>25.32</v>
      </c>
      <c r="G302" s="101" t="s">
        <v>23933</v>
      </c>
    </row>
    <row r="303" spans="1:7" ht="15">
      <c r="A303" s="107" t="s">
        <v>23934</v>
      </c>
      <c r="B303" s="91" t="s">
        <v>1601</v>
      </c>
      <c r="C303" s="92"/>
      <c r="D303" s="98"/>
      <c r="E303" s="98"/>
      <c r="G303" s="107" t="s">
        <v>23934</v>
      </c>
    </row>
    <row r="304" spans="1:7" ht="15">
      <c r="A304" s="107" t="s">
        <v>23935</v>
      </c>
      <c r="B304" s="91" t="s">
        <v>1602</v>
      </c>
      <c r="C304" s="92"/>
      <c r="D304" s="98"/>
      <c r="E304" s="98"/>
      <c r="G304" s="107" t="s">
        <v>23935</v>
      </c>
    </row>
    <row r="305" spans="1:7">
      <c r="A305" s="101" t="s">
        <v>23936</v>
      </c>
      <c r="B305" s="93" t="s">
        <v>242</v>
      </c>
      <c r="C305" s="92" t="s">
        <v>24</v>
      </c>
      <c r="D305" s="98">
        <v>271.77999999999997</v>
      </c>
      <c r="E305" s="98">
        <v>271.77999999999997</v>
      </c>
      <c r="G305" s="101" t="s">
        <v>23936</v>
      </c>
    </row>
    <row r="306" spans="1:7">
      <c r="A306" s="101" t="s">
        <v>23937</v>
      </c>
      <c r="B306" s="93" t="s">
        <v>243</v>
      </c>
      <c r="C306" s="92" t="s">
        <v>24</v>
      </c>
      <c r="D306" s="98">
        <v>301.16000000000003</v>
      </c>
      <c r="E306" s="98">
        <v>301.16000000000003</v>
      </c>
      <c r="G306" s="101" t="s">
        <v>23937</v>
      </c>
    </row>
    <row r="307" spans="1:7">
      <c r="A307" s="101" t="s">
        <v>23938</v>
      </c>
      <c r="B307" s="93" t="s">
        <v>244</v>
      </c>
      <c r="C307" s="92" t="s">
        <v>24</v>
      </c>
      <c r="D307" s="99">
        <v>1391.11</v>
      </c>
      <c r="E307" s="99">
        <v>1391.11</v>
      </c>
      <c r="G307" s="101" t="s">
        <v>23938</v>
      </c>
    </row>
    <row r="308" spans="1:7" ht="15">
      <c r="A308" s="107" t="s">
        <v>23939</v>
      </c>
      <c r="B308" s="91" t="s">
        <v>1603</v>
      </c>
      <c r="C308" s="92"/>
      <c r="D308" s="98"/>
      <c r="E308" s="98"/>
      <c r="G308" s="107" t="s">
        <v>23939</v>
      </c>
    </row>
    <row r="309" spans="1:7" ht="42.75">
      <c r="A309" s="101" t="s">
        <v>23940</v>
      </c>
      <c r="B309" s="93" t="s">
        <v>245</v>
      </c>
      <c r="C309" s="92" t="s">
        <v>24</v>
      </c>
      <c r="D309" s="98">
        <v>631.47</v>
      </c>
      <c r="E309" s="98">
        <v>631.47</v>
      </c>
      <c r="G309" s="101" t="s">
        <v>23940</v>
      </c>
    </row>
    <row r="310" spans="1:7" ht="42.75">
      <c r="A310" s="101" t="s">
        <v>23941</v>
      </c>
      <c r="B310" s="93" t="s">
        <v>246</v>
      </c>
      <c r="C310" s="92" t="s">
        <v>24</v>
      </c>
      <c r="D310" s="98">
        <v>738.53</v>
      </c>
      <c r="E310" s="98">
        <v>738.53</v>
      </c>
      <c r="G310" s="101" t="s">
        <v>23941</v>
      </c>
    </row>
    <row r="311" spans="1:7" ht="42.75">
      <c r="A311" s="101" t="s">
        <v>23942</v>
      </c>
      <c r="B311" s="93" t="s">
        <v>247</v>
      </c>
      <c r="C311" s="92" t="s">
        <v>24</v>
      </c>
      <c r="D311" s="98">
        <v>663.94</v>
      </c>
      <c r="E311" s="98">
        <v>663.94</v>
      </c>
      <c r="G311" s="101" t="s">
        <v>23942</v>
      </c>
    </row>
    <row r="312" spans="1:7" ht="15">
      <c r="A312" s="107" t="s">
        <v>23943</v>
      </c>
      <c r="B312" s="91" t="s">
        <v>6</v>
      </c>
      <c r="C312" s="92"/>
      <c r="D312" s="98"/>
      <c r="E312" s="98"/>
      <c r="G312" s="107" t="s">
        <v>23943</v>
      </c>
    </row>
    <row r="313" spans="1:7" ht="15">
      <c r="A313" s="107" t="s">
        <v>23944</v>
      </c>
      <c r="B313" s="91" t="s">
        <v>1604</v>
      </c>
      <c r="C313" s="92"/>
      <c r="D313" s="98"/>
      <c r="E313" s="98"/>
      <c r="G313" s="107" t="s">
        <v>23944</v>
      </c>
    </row>
    <row r="314" spans="1:7" ht="57">
      <c r="A314" s="101" t="s">
        <v>23945</v>
      </c>
      <c r="B314" s="93" t="s">
        <v>248</v>
      </c>
      <c r="C314" s="92" t="s">
        <v>24</v>
      </c>
      <c r="D314" s="98">
        <v>222.17</v>
      </c>
      <c r="E314" s="98">
        <v>222.17</v>
      </c>
      <c r="G314" s="101" t="s">
        <v>23945</v>
      </c>
    </row>
    <row r="315" spans="1:7" ht="57">
      <c r="A315" s="101" t="s">
        <v>23946</v>
      </c>
      <c r="B315" s="93" t="s">
        <v>249</v>
      </c>
      <c r="C315" s="92" t="s">
        <v>24</v>
      </c>
      <c r="D315" s="98">
        <v>113.01</v>
      </c>
      <c r="E315" s="98">
        <v>113.01</v>
      </c>
      <c r="G315" s="101" t="s">
        <v>23946</v>
      </c>
    </row>
    <row r="316" spans="1:7" ht="42.75">
      <c r="A316" s="101" t="s">
        <v>23947</v>
      </c>
      <c r="B316" s="93" t="s">
        <v>250</v>
      </c>
      <c r="C316" s="92" t="s">
        <v>24</v>
      </c>
      <c r="D316" s="98">
        <v>100.86</v>
      </c>
      <c r="E316" s="98">
        <v>100.86</v>
      </c>
      <c r="G316" s="101" t="s">
        <v>23947</v>
      </c>
    </row>
    <row r="317" spans="1:7" ht="57">
      <c r="A317" s="101" t="s">
        <v>23948</v>
      </c>
      <c r="B317" s="93" t="s">
        <v>251</v>
      </c>
      <c r="C317" s="92" t="s">
        <v>24</v>
      </c>
      <c r="D317" s="98">
        <v>403.77</v>
      </c>
      <c r="E317" s="98">
        <v>403.77</v>
      </c>
      <c r="G317" s="101" t="s">
        <v>23948</v>
      </c>
    </row>
    <row r="318" spans="1:7" ht="57">
      <c r="A318" s="101" t="s">
        <v>23949</v>
      </c>
      <c r="B318" s="93" t="s">
        <v>252</v>
      </c>
      <c r="C318" s="92" t="s">
        <v>24</v>
      </c>
      <c r="D318" s="98">
        <v>255.04</v>
      </c>
      <c r="E318" s="98">
        <v>255.04</v>
      </c>
      <c r="G318" s="101" t="s">
        <v>23949</v>
      </c>
    </row>
    <row r="319" spans="1:7" ht="15">
      <c r="A319" s="107" t="s">
        <v>23950</v>
      </c>
      <c r="B319" s="91" t="s">
        <v>1605</v>
      </c>
      <c r="C319" s="92"/>
      <c r="D319" s="98"/>
      <c r="E319" s="98"/>
      <c r="G319" s="107" t="s">
        <v>23950</v>
      </c>
    </row>
    <row r="320" spans="1:7" ht="28.5">
      <c r="A320" s="101" t="s">
        <v>23951</v>
      </c>
      <c r="B320" s="93" t="s">
        <v>253</v>
      </c>
      <c r="C320" s="92" t="s">
        <v>24</v>
      </c>
      <c r="D320" s="98">
        <v>56.13</v>
      </c>
      <c r="E320" s="98">
        <v>56.13</v>
      </c>
      <c r="G320" s="101" t="s">
        <v>23951</v>
      </c>
    </row>
    <row r="321" spans="1:7" ht="28.5">
      <c r="A321" s="101" t="s">
        <v>23952</v>
      </c>
      <c r="B321" s="93" t="s">
        <v>254</v>
      </c>
      <c r="C321" s="92" t="s">
        <v>24</v>
      </c>
      <c r="D321" s="98">
        <v>84.72</v>
      </c>
      <c r="E321" s="98">
        <v>84.72</v>
      </c>
      <c r="G321" s="101" t="s">
        <v>23952</v>
      </c>
    </row>
    <row r="322" spans="1:7" ht="28.5">
      <c r="A322" s="101" t="s">
        <v>23953</v>
      </c>
      <c r="B322" s="93" t="s">
        <v>255</v>
      </c>
      <c r="C322" s="92" t="s">
        <v>24</v>
      </c>
      <c r="D322" s="98">
        <v>96.62</v>
      </c>
      <c r="E322" s="98">
        <v>96.62</v>
      </c>
      <c r="G322" s="101" t="s">
        <v>23953</v>
      </c>
    </row>
    <row r="323" spans="1:7" ht="42.75">
      <c r="A323" s="101" t="s">
        <v>23954</v>
      </c>
      <c r="B323" s="93" t="s">
        <v>256</v>
      </c>
      <c r="C323" s="92" t="s">
        <v>24</v>
      </c>
      <c r="D323" s="98">
        <v>178.35</v>
      </c>
      <c r="E323" s="98">
        <v>178.35</v>
      </c>
      <c r="G323" s="101" t="s">
        <v>23954</v>
      </c>
    </row>
    <row r="324" spans="1:7" ht="28.5">
      <c r="A324" s="101" t="s">
        <v>23955</v>
      </c>
      <c r="B324" s="93" t="s">
        <v>257</v>
      </c>
      <c r="C324" s="92" t="s">
        <v>24</v>
      </c>
      <c r="D324" s="98">
        <v>128.31</v>
      </c>
      <c r="E324" s="98">
        <v>128.31</v>
      </c>
      <c r="G324" s="101" t="s">
        <v>23955</v>
      </c>
    </row>
    <row r="325" spans="1:7">
      <c r="A325" s="101" t="s">
        <v>23956</v>
      </c>
      <c r="B325" s="93" t="s">
        <v>258</v>
      </c>
      <c r="C325" s="92" t="s">
        <v>40</v>
      </c>
      <c r="D325" s="98">
        <v>40.630000000000003</v>
      </c>
      <c r="E325" s="98">
        <v>40.630000000000003</v>
      </c>
      <c r="G325" s="101" t="s">
        <v>23956</v>
      </c>
    </row>
    <row r="326" spans="1:7">
      <c r="A326" s="101" t="s">
        <v>23957</v>
      </c>
      <c r="B326" s="93" t="s">
        <v>259</v>
      </c>
      <c r="C326" s="92" t="s">
        <v>40</v>
      </c>
      <c r="D326" s="98">
        <v>93.56</v>
      </c>
      <c r="E326" s="98">
        <v>93.56</v>
      </c>
      <c r="G326" s="101" t="s">
        <v>23957</v>
      </c>
    </row>
    <row r="327" spans="1:7" ht="28.5">
      <c r="A327" s="101" t="s">
        <v>23958</v>
      </c>
      <c r="B327" s="93" t="s">
        <v>260</v>
      </c>
      <c r="C327" s="92" t="s">
        <v>24</v>
      </c>
      <c r="D327" s="98">
        <v>95.12</v>
      </c>
      <c r="E327" s="98">
        <v>95.12</v>
      </c>
      <c r="G327" s="101" t="s">
        <v>23958</v>
      </c>
    </row>
    <row r="328" spans="1:7" ht="42.75">
      <c r="A328" s="101" t="s">
        <v>23959</v>
      </c>
      <c r="B328" s="93" t="s">
        <v>8819</v>
      </c>
      <c r="C328" s="92" t="s">
        <v>24</v>
      </c>
      <c r="D328" s="98">
        <v>75.77</v>
      </c>
      <c r="E328" s="98">
        <v>75.77</v>
      </c>
      <c r="G328" s="101" t="s">
        <v>23959</v>
      </c>
    </row>
    <row r="329" spans="1:7" ht="15">
      <c r="A329" s="107" t="s">
        <v>23960</v>
      </c>
      <c r="B329" s="91" t="s">
        <v>1606</v>
      </c>
      <c r="C329" s="92"/>
      <c r="D329" s="98"/>
      <c r="E329" s="98"/>
      <c r="G329" s="107" t="s">
        <v>23960</v>
      </c>
    </row>
    <row r="330" spans="1:7" ht="28.5">
      <c r="A330" s="101" t="s">
        <v>23961</v>
      </c>
      <c r="B330" s="93" t="s">
        <v>261</v>
      </c>
      <c r="C330" s="92" t="s">
        <v>40</v>
      </c>
      <c r="D330" s="98">
        <v>109.68</v>
      </c>
      <c r="E330" s="98">
        <v>109.68</v>
      </c>
      <c r="G330" s="101" t="s">
        <v>23961</v>
      </c>
    </row>
    <row r="331" spans="1:7">
      <c r="A331" s="101" t="s">
        <v>23962</v>
      </c>
      <c r="B331" s="93" t="s">
        <v>262</v>
      </c>
      <c r="C331" s="92" t="s">
        <v>40</v>
      </c>
      <c r="D331" s="98">
        <v>36.61</v>
      </c>
      <c r="E331" s="98">
        <v>36.61</v>
      </c>
      <c r="G331" s="101" t="s">
        <v>23962</v>
      </c>
    </row>
    <row r="332" spans="1:7" ht="28.5">
      <c r="A332" s="101" t="s">
        <v>23963</v>
      </c>
      <c r="B332" s="93" t="s">
        <v>263</v>
      </c>
      <c r="C332" s="92" t="s">
        <v>40</v>
      </c>
      <c r="D332" s="98">
        <v>261.51</v>
      </c>
      <c r="E332" s="98">
        <v>261.51</v>
      </c>
      <c r="G332" s="101" t="s">
        <v>23963</v>
      </c>
    </row>
    <row r="333" spans="1:7">
      <c r="A333" s="101" t="s">
        <v>23964</v>
      </c>
      <c r="B333" s="93" t="s">
        <v>264</v>
      </c>
      <c r="C333" s="92" t="s">
        <v>40</v>
      </c>
      <c r="D333" s="98">
        <v>219.75</v>
      </c>
      <c r="E333" s="98">
        <v>219.75</v>
      </c>
      <c r="G333" s="101" t="s">
        <v>23964</v>
      </c>
    </row>
    <row r="334" spans="1:7">
      <c r="A334" s="101" t="s">
        <v>23965</v>
      </c>
      <c r="B334" s="93" t="s">
        <v>265</v>
      </c>
      <c r="C334" s="92" t="s">
        <v>40</v>
      </c>
      <c r="D334" s="98">
        <v>56.35</v>
      </c>
      <c r="E334" s="98">
        <v>56.35</v>
      </c>
      <c r="G334" s="101" t="s">
        <v>23965</v>
      </c>
    </row>
    <row r="335" spans="1:7" ht="15">
      <c r="A335" s="107" t="s">
        <v>23966</v>
      </c>
      <c r="B335" s="91" t="s">
        <v>1607</v>
      </c>
      <c r="C335" s="92"/>
      <c r="D335" s="98"/>
      <c r="E335" s="98"/>
      <c r="G335" s="107" t="s">
        <v>23966</v>
      </c>
    </row>
    <row r="336" spans="1:7" ht="57">
      <c r="A336" s="101" t="s">
        <v>23967</v>
      </c>
      <c r="B336" s="93" t="s">
        <v>266</v>
      </c>
      <c r="C336" s="92" t="s">
        <v>40</v>
      </c>
      <c r="D336" s="98">
        <v>123.65</v>
      </c>
      <c r="E336" s="98">
        <v>123.65</v>
      </c>
      <c r="G336" s="101" t="s">
        <v>23967</v>
      </c>
    </row>
    <row r="337" spans="1:7" ht="15">
      <c r="A337" s="107" t="s">
        <v>23968</v>
      </c>
      <c r="B337" s="91" t="s">
        <v>1594</v>
      </c>
      <c r="C337" s="92"/>
      <c r="D337" s="98"/>
      <c r="E337" s="98"/>
      <c r="G337" s="107" t="s">
        <v>23968</v>
      </c>
    </row>
    <row r="338" spans="1:7" ht="42.75">
      <c r="A338" s="101" t="s">
        <v>23969</v>
      </c>
      <c r="B338" s="93" t="s">
        <v>267</v>
      </c>
      <c r="C338" s="92" t="s">
        <v>24</v>
      </c>
      <c r="D338" s="98">
        <v>64.180000000000007</v>
      </c>
      <c r="E338" s="98">
        <v>64.180000000000007</v>
      </c>
      <c r="G338" s="101" t="s">
        <v>23969</v>
      </c>
    </row>
    <row r="339" spans="1:7" ht="42.75">
      <c r="A339" s="101" t="s">
        <v>23970</v>
      </c>
      <c r="B339" s="93" t="s">
        <v>268</v>
      </c>
      <c r="C339" s="92" t="s">
        <v>24</v>
      </c>
      <c r="D339" s="98">
        <v>22</v>
      </c>
      <c r="E339" s="98">
        <v>22</v>
      </c>
      <c r="G339" s="101" t="s">
        <v>23970</v>
      </c>
    </row>
    <row r="340" spans="1:7">
      <c r="A340" s="101" t="s">
        <v>23971</v>
      </c>
      <c r="B340" s="93" t="s">
        <v>269</v>
      </c>
      <c r="C340" s="92" t="s">
        <v>24</v>
      </c>
      <c r="D340" s="98">
        <v>17.72</v>
      </c>
      <c r="E340" s="98">
        <v>17.72</v>
      </c>
      <c r="G340" s="101" t="s">
        <v>23971</v>
      </c>
    </row>
    <row r="341" spans="1:7" ht="28.5">
      <c r="A341" s="101" t="s">
        <v>23972</v>
      </c>
      <c r="B341" s="93" t="s">
        <v>270</v>
      </c>
      <c r="C341" s="92" t="s">
        <v>24</v>
      </c>
      <c r="D341" s="98">
        <v>90.92</v>
      </c>
      <c r="E341" s="98">
        <v>90.92</v>
      </c>
      <c r="G341" s="101" t="s">
        <v>23972</v>
      </c>
    </row>
    <row r="342" spans="1:7">
      <c r="A342" s="101" t="s">
        <v>23973</v>
      </c>
      <c r="B342" s="93" t="s">
        <v>271</v>
      </c>
      <c r="C342" s="92" t="s">
        <v>24</v>
      </c>
      <c r="D342" s="98">
        <v>40.93</v>
      </c>
      <c r="E342" s="98">
        <v>40.93</v>
      </c>
      <c r="G342" s="101" t="s">
        <v>23973</v>
      </c>
    </row>
    <row r="343" spans="1:7">
      <c r="A343" s="101" t="s">
        <v>23974</v>
      </c>
      <c r="B343" s="93" t="s">
        <v>272</v>
      </c>
      <c r="C343" s="92" t="s">
        <v>33</v>
      </c>
      <c r="D343" s="98">
        <v>23.21</v>
      </c>
      <c r="E343" s="98">
        <v>23.21</v>
      </c>
      <c r="G343" s="101" t="s">
        <v>23974</v>
      </c>
    </row>
    <row r="344" spans="1:7" ht="15">
      <c r="A344" s="107" t="s">
        <v>23975</v>
      </c>
      <c r="B344" s="91" t="s">
        <v>20</v>
      </c>
      <c r="C344" s="92"/>
      <c r="D344" s="98"/>
      <c r="E344" s="98"/>
      <c r="G344" s="107" t="s">
        <v>23975</v>
      </c>
    </row>
    <row r="345" spans="1:7" ht="15">
      <c r="A345" s="107" t="s">
        <v>23976</v>
      </c>
      <c r="B345" s="91" t="s">
        <v>1608</v>
      </c>
      <c r="C345" s="92"/>
      <c r="D345" s="98"/>
      <c r="E345" s="98"/>
      <c r="G345" s="107" t="s">
        <v>23976</v>
      </c>
    </row>
    <row r="346" spans="1:7" ht="42.75">
      <c r="A346" s="101" t="s">
        <v>23977</v>
      </c>
      <c r="B346" s="93" t="s">
        <v>1609</v>
      </c>
      <c r="C346" s="92" t="s">
        <v>24</v>
      </c>
      <c r="D346" s="98">
        <v>82.95</v>
      </c>
      <c r="E346" s="98">
        <v>82.95</v>
      </c>
      <c r="G346" s="101" t="s">
        <v>23977</v>
      </c>
    </row>
    <row r="347" spans="1:7" ht="42.75">
      <c r="A347" s="101" t="s">
        <v>23978</v>
      </c>
      <c r="B347" s="93" t="s">
        <v>273</v>
      </c>
      <c r="C347" s="92" t="s">
        <v>24</v>
      </c>
      <c r="D347" s="98">
        <v>297.33</v>
      </c>
      <c r="E347" s="98">
        <v>297.33</v>
      </c>
      <c r="G347" s="101" t="s">
        <v>23978</v>
      </c>
    </row>
    <row r="348" spans="1:7" ht="30">
      <c r="A348" s="107" t="s">
        <v>23979</v>
      </c>
      <c r="B348" s="91" t="s">
        <v>1610</v>
      </c>
      <c r="C348" s="92"/>
      <c r="D348" s="98"/>
      <c r="E348" s="98"/>
      <c r="G348" s="107" t="s">
        <v>23979</v>
      </c>
    </row>
    <row r="349" spans="1:7">
      <c r="A349" s="101" t="s">
        <v>23980</v>
      </c>
      <c r="B349" s="93" t="s">
        <v>274</v>
      </c>
      <c r="C349" s="92" t="s">
        <v>24</v>
      </c>
      <c r="D349" s="98">
        <v>58.53</v>
      </c>
      <c r="E349" s="98">
        <v>58.53</v>
      </c>
      <c r="G349" s="101" t="s">
        <v>23980</v>
      </c>
    </row>
    <row r="350" spans="1:7">
      <c r="A350" s="101" t="s">
        <v>23981</v>
      </c>
      <c r="B350" s="93" t="s">
        <v>275</v>
      </c>
      <c r="C350" s="92" t="s">
        <v>24</v>
      </c>
      <c r="D350" s="98">
        <v>48.12</v>
      </c>
      <c r="E350" s="98">
        <v>48.12</v>
      </c>
      <c r="G350" s="101" t="s">
        <v>23981</v>
      </c>
    </row>
    <row r="351" spans="1:7" ht="42.75">
      <c r="A351" s="101" t="s">
        <v>23982</v>
      </c>
      <c r="B351" s="93" t="s">
        <v>276</v>
      </c>
      <c r="C351" s="92" t="s">
        <v>24</v>
      </c>
      <c r="D351" s="98">
        <v>45.5</v>
      </c>
      <c r="E351" s="98">
        <v>45.5</v>
      </c>
      <c r="G351" s="101" t="s">
        <v>23982</v>
      </c>
    </row>
    <row r="352" spans="1:7" ht="42.75">
      <c r="A352" s="101" t="s">
        <v>23983</v>
      </c>
      <c r="B352" s="93" t="s">
        <v>277</v>
      </c>
      <c r="C352" s="92" t="s">
        <v>24</v>
      </c>
      <c r="D352" s="98">
        <v>266.89999999999998</v>
      </c>
      <c r="E352" s="98">
        <v>266.89999999999998</v>
      </c>
      <c r="G352" s="101" t="s">
        <v>23983</v>
      </c>
    </row>
    <row r="353" spans="1:7" ht="15">
      <c r="A353" s="107" t="s">
        <v>23984</v>
      </c>
      <c r="B353" s="91" t="s">
        <v>1611</v>
      </c>
      <c r="C353" s="92"/>
      <c r="D353" s="98"/>
      <c r="E353" s="98"/>
      <c r="G353" s="107" t="s">
        <v>23984</v>
      </c>
    </row>
    <row r="354" spans="1:7" ht="57">
      <c r="A354" s="101" t="s">
        <v>23985</v>
      </c>
      <c r="B354" s="93" t="s">
        <v>1612</v>
      </c>
      <c r="C354" s="92" t="s">
        <v>24</v>
      </c>
      <c r="D354" s="98">
        <v>93.68</v>
      </c>
      <c r="E354" s="98">
        <v>93.68</v>
      </c>
      <c r="G354" s="101" t="s">
        <v>23985</v>
      </c>
    </row>
    <row r="355" spans="1:7" ht="15">
      <c r="A355" s="107" t="s">
        <v>23986</v>
      </c>
      <c r="B355" s="91" t="s">
        <v>1613</v>
      </c>
      <c r="C355" s="92"/>
      <c r="D355" s="98"/>
      <c r="E355" s="98"/>
      <c r="G355" s="107" t="s">
        <v>23986</v>
      </c>
    </row>
    <row r="356" spans="1:7" ht="15">
      <c r="A356" s="107" t="s">
        <v>23987</v>
      </c>
      <c r="B356" s="91" t="s">
        <v>1614</v>
      </c>
      <c r="C356" s="92"/>
      <c r="D356" s="98"/>
      <c r="E356" s="98"/>
      <c r="G356" s="107" t="s">
        <v>23987</v>
      </c>
    </row>
    <row r="357" spans="1:7" ht="28.5">
      <c r="A357" s="101" t="s">
        <v>23988</v>
      </c>
      <c r="B357" s="93" t="s">
        <v>278</v>
      </c>
      <c r="C357" s="92" t="s">
        <v>24</v>
      </c>
      <c r="D357" s="98">
        <v>13.63</v>
      </c>
      <c r="E357" s="98">
        <v>13.63</v>
      </c>
      <c r="G357" s="101" t="s">
        <v>23988</v>
      </c>
    </row>
    <row r="358" spans="1:7" ht="15">
      <c r="A358" s="107" t="s">
        <v>23989</v>
      </c>
      <c r="B358" s="91" t="s">
        <v>1615</v>
      </c>
      <c r="C358" s="92"/>
      <c r="D358" s="98"/>
      <c r="E358" s="98"/>
      <c r="G358" s="107" t="s">
        <v>23989</v>
      </c>
    </row>
    <row r="359" spans="1:7">
      <c r="A359" s="101" t="s">
        <v>23990</v>
      </c>
      <c r="B359" s="93" t="s">
        <v>279</v>
      </c>
      <c r="C359" s="92" t="s">
        <v>24</v>
      </c>
      <c r="D359" s="98">
        <v>53.33</v>
      </c>
      <c r="E359" s="98">
        <v>53.33</v>
      </c>
      <c r="G359" s="101" t="s">
        <v>23990</v>
      </c>
    </row>
    <row r="360" spans="1:7" ht="42.75">
      <c r="A360" s="101" t="s">
        <v>23991</v>
      </c>
      <c r="B360" s="93" t="s">
        <v>11430</v>
      </c>
      <c r="C360" s="92" t="s">
        <v>24</v>
      </c>
      <c r="D360" s="98">
        <v>84.73</v>
      </c>
      <c r="E360" s="98">
        <v>84.73</v>
      </c>
      <c r="G360" s="101" t="s">
        <v>23991</v>
      </c>
    </row>
    <row r="361" spans="1:7" ht="15">
      <c r="A361" s="107" t="s">
        <v>23992</v>
      </c>
      <c r="B361" s="91" t="s">
        <v>1616</v>
      </c>
      <c r="C361" s="92"/>
      <c r="D361" s="98"/>
      <c r="E361" s="98"/>
      <c r="G361" s="107" t="s">
        <v>23992</v>
      </c>
    </row>
    <row r="362" spans="1:7" ht="28.5">
      <c r="A362" s="101" t="s">
        <v>23993</v>
      </c>
      <c r="B362" s="93" t="s">
        <v>280</v>
      </c>
      <c r="C362" s="92" t="s">
        <v>24</v>
      </c>
      <c r="D362" s="98">
        <v>38.01</v>
      </c>
      <c r="E362" s="98">
        <v>38.01</v>
      </c>
      <c r="G362" s="101" t="s">
        <v>23993</v>
      </c>
    </row>
    <row r="363" spans="1:7" ht="28.5">
      <c r="A363" s="101" t="s">
        <v>23994</v>
      </c>
      <c r="B363" s="93" t="s">
        <v>281</v>
      </c>
      <c r="C363" s="92" t="s">
        <v>24</v>
      </c>
      <c r="D363" s="98">
        <v>65.150000000000006</v>
      </c>
      <c r="E363" s="98">
        <v>65.150000000000006</v>
      </c>
      <c r="G363" s="101" t="s">
        <v>23994</v>
      </c>
    </row>
    <row r="364" spans="1:7" ht="15">
      <c r="A364" s="107" t="s">
        <v>23995</v>
      </c>
      <c r="B364" s="91" t="s">
        <v>1594</v>
      </c>
      <c r="C364" s="92"/>
      <c r="D364" s="98"/>
      <c r="E364" s="98"/>
      <c r="G364" s="107" t="s">
        <v>23995</v>
      </c>
    </row>
    <row r="365" spans="1:7">
      <c r="A365" s="101" t="s">
        <v>23996</v>
      </c>
      <c r="B365" s="93" t="s">
        <v>282</v>
      </c>
      <c r="C365" s="92" t="s">
        <v>24</v>
      </c>
      <c r="D365" s="98">
        <v>57.37</v>
      </c>
      <c r="E365" s="98">
        <v>57.37</v>
      </c>
      <c r="G365" s="101" t="s">
        <v>23996</v>
      </c>
    </row>
    <row r="366" spans="1:7" ht="15">
      <c r="A366" s="107" t="s">
        <v>23997</v>
      </c>
      <c r="B366" s="91" t="s">
        <v>1617</v>
      </c>
      <c r="C366" s="92"/>
      <c r="D366" s="98"/>
      <c r="E366" s="98"/>
      <c r="G366" s="107" t="s">
        <v>23997</v>
      </c>
    </row>
    <row r="367" spans="1:7" ht="15">
      <c r="A367" s="107" t="s">
        <v>23998</v>
      </c>
      <c r="B367" s="91" t="s">
        <v>1614</v>
      </c>
      <c r="C367" s="92"/>
      <c r="D367" s="98"/>
      <c r="E367" s="98"/>
      <c r="G367" s="107" t="s">
        <v>23998</v>
      </c>
    </row>
    <row r="368" spans="1:7" ht="28.5">
      <c r="A368" s="101" t="s">
        <v>23999</v>
      </c>
      <c r="B368" s="93" t="s">
        <v>283</v>
      </c>
      <c r="C368" s="92" t="s">
        <v>24</v>
      </c>
      <c r="D368" s="98">
        <v>7.08</v>
      </c>
      <c r="E368" s="98">
        <v>7.08</v>
      </c>
      <c r="G368" s="101" t="s">
        <v>23999</v>
      </c>
    </row>
    <row r="369" spans="1:7" ht="15">
      <c r="A369" s="107" t="s">
        <v>24000</v>
      </c>
      <c r="B369" s="91" t="s">
        <v>1618</v>
      </c>
      <c r="C369" s="92"/>
      <c r="D369" s="98"/>
      <c r="E369" s="98"/>
      <c r="G369" s="107" t="s">
        <v>24000</v>
      </c>
    </row>
    <row r="370" spans="1:7" ht="42.75">
      <c r="A370" s="101" t="s">
        <v>24001</v>
      </c>
      <c r="B370" s="93" t="s">
        <v>284</v>
      </c>
      <c r="C370" s="92" t="s">
        <v>24</v>
      </c>
      <c r="D370" s="98">
        <v>94.97</v>
      </c>
      <c r="E370" s="98">
        <v>94.97</v>
      </c>
      <c r="G370" s="101" t="s">
        <v>24001</v>
      </c>
    </row>
    <row r="371" spans="1:7" ht="28.5">
      <c r="A371" s="101" t="s">
        <v>24002</v>
      </c>
      <c r="B371" s="93" t="s">
        <v>285</v>
      </c>
      <c r="C371" s="92" t="s">
        <v>40</v>
      </c>
      <c r="D371" s="98">
        <v>56.18</v>
      </c>
      <c r="E371" s="98">
        <v>56.18</v>
      </c>
      <c r="G371" s="101" t="s">
        <v>24002</v>
      </c>
    </row>
    <row r="372" spans="1:7" ht="28.5">
      <c r="A372" s="101" t="s">
        <v>24003</v>
      </c>
      <c r="B372" s="93" t="s">
        <v>286</v>
      </c>
      <c r="C372" s="92" t="s">
        <v>40</v>
      </c>
      <c r="D372" s="98">
        <v>81.16</v>
      </c>
      <c r="E372" s="98">
        <v>81.16</v>
      </c>
      <c r="G372" s="101" t="s">
        <v>24003</v>
      </c>
    </row>
    <row r="373" spans="1:7">
      <c r="A373" s="101" t="s">
        <v>24004</v>
      </c>
      <c r="B373" s="93" t="s">
        <v>287</v>
      </c>
      <c r="C373" s="92" t="s">
        <v>40</v>
      </c>
      <c r="D373" s="98">
        <v>18.989999999999998</v>
      </c>
      <c r="E373" s="98">
        <v>18.989999999999998</v>
      </c>
      <c r="G373" s="101" t="s">
        <v>24004</v>
      </c>
    </row>
    <row r="374" spans="1:7">
      <c r="A374" s="101" t="s">
        <v>24005</v>
      </c>
      <c r="B374" s="93" t="s">
        <v>288</v>
      </c>
      <c r="C374" s="92" t="s">
        <v>40</v>
      </c>
      <c r="D374" s="98">
        <v>17.21</v>
      </c>
      <c r="E374" s="98">
        <v>17.21</v>
      </c>
      <c r="G374" s="101" t="s">
        <v>24005</v>
      </c>
    </row>
    <row r="375" spans="1:7" ht="42.75">
      <c r="A375" s="101" t="s">
        <v>24006</v>
      </c>
      <c r="B375" s="93" t="s">
        <v>289</v>
      </c>
      <c r="C375" s="92" t="s">
        <v>24</v>
      </c>
      <c r="D375" s="98">
        <v>90.83</v>
      </c>
      <c r="E375" s="98">
        <v>90.83</v>
      </c>
      <c r="G375" s="101" t="s">
        <v>24006</v>
      </c>
    </row>
    <row r="376" spans="1:7" ht="42.75">
      <c r="A376" s="101" t="s">
        <v>24007</v>
      </c>
      <c r="B376" s="93" t="s">
        <v>290</v>
      </c>
      <c r="C376" s="92" t="s">
        <v>24</v>
      </c>
      <c r="D376" s="98">
        <v>252.57</v>
      </c>
      <c r="E376" s="98">
        <v>252.57</v>
      </c>
      <c r="G376" s="101" t="s">
        <v>24007</v>
      </c>
    </row>
    <row r="377" spans="1:7" ht="28.5">
      <c r="A377" s="101" t="s">
        <v>24008</v>
      </c>
      <c r="B377" s="93" t="s">
        <v>291</v>
      </c>
      <c r="C377" s="92" t="s">
        <v>24</v>
      </c>
      <c r="D377" s="98">
        <v>15.66</v>
      </c>
      <c r="E377" s="98">
        <v>15.66</v>
      </c>
      <c r="G377" s="101" t="s">
        <v>24008</v>
      </c>
    </row>
    <row r="378" spans="1:7" ht="28.5">
      <c r="A378" s="101" t="s">
        <v>24009</v>
      </c>
      <c r="B378" s="93" t="s">
        <v>292</v>
      </c>
      <c r="C378" s="92" t="s">
        <v>40</v>
      </c>
      <c r="D378" s="98">
        <v>51.86</v>
      </c>
      <c r="E378" s="98">
        <v>51.86</v>
      </c>
      <c r="G378" s="101" t="s">
        <v>24009</v>
      </c>
    </row>
    <row r="379" spans="1:7" ht="42.75">
      <c r="A379" s="101" t="s">
        <v>24010</v>
      </c>
      <c r="B379" s="93" t="s">
        <v>293</v>
      </c>
      <c r="C379" s="92" t="s">
        <v>24</v>
      </c>
      <c r="D379" s="98">
        <v>97.43</v>
      </c>
      <c r="E379" s="98">
        <v>97.43</v>
      </c>
      <c r="G379" s="101" t="s">
        <v>24010</v>
      </c>
    </row>
    <row r="380" spans="1:7" ht="15">
      <c r="A380" s="107" t="s">
        <v>24011</v>
      </c>
      <c r="B380" s="91" t="s">
        <v>1616</v>
      </c>
      <c r="C380" s="92"/>
      <c r="D380" s="98"/>
      <c r="E380" s="98"/>
      <c r="G380" s="107" t="s">
        <v>24011</v>
      </c>
    </row>
    <row r="381" spans="1:7" ht="28.5">
      <c r="A381" s="101" t="s">
        <v>24012</v>
      </c>
      <c r="B381" s="93" t="s">
        <v>295</v>
      </c>
      <c r="C381" s="92" t="s">
        <v>24</v>
      </c>
      <c r="D381" s="98">
        <v>34.049999999999997</v>
      </c>
      <c r="E381" s="98">
        <v>34.049999999999997</v>
      </c>
      <c r="G381" s="101" t="s">
        <v>24012</v>
      </c>
    </row>
    <row r="382" spans="1:7" ht="28.5">
      <c r="A382" s="101" t="s">
        <v>24013</v>
      </c>
      <c r="B382" s="93" t="s">
        <v>296</v>
      </c>
      <c r="C382" s="92" t="s">
        <v>24</v>
      </c>
      <c r="D382" s="98">
        <v>23.73</v>
      </c>
      <c r="E382" s="98">
        <v>23.73</v>
      </c>
      <c r="G382" s="101" t="s">
        <v>24013</v>
      </c>
    </row>
    <row r="383" spans="1:7" ht="28.5">
      <c r="A383" s="101" t="s">
        <v>24014</v>
      </c>
      <c r="B383" s="93" t="s">
        <v>297</v>
      </c>
      <c r="C383" s="92" t="s">
        <v>24</v>
      </c>
      <c r="D383" s="98">
        <v>57.86</v>
      </c>
      <c r="E383" s="98">
        <v>57.86</v>
      </c>
      <c r="G383" s="101" t="s">
        <v>24014</v>
      </c>
    </row>
    <row r="384" spans="1:7" ht="42.75">
      <c r="A384" s="101" t="s">
        <v>24015</v>
      </c>
      <c r="B384" s="93" t="s">
        <v>298</v>
      </c>
      <c r="C384" s="92" t="s">
        <v>24</v>
      </c>
      <c r="D384" s="98">
        <v>64.010000000000005</v>
      </c>
      <c r="E384" s="98">
        <v>64.010000000000005</v>
      </c>
      <c r="G384" s="101" t="s">
        <v>24015</v>
      </c>
    </row>
    <row r="385" spans="1:7" ht="28.5">
      <c r="A385" s="101" t="s">
        <v>24016</v>
      </c>
      <c r="B385" s="93" t="s">
        <v>299</v>
      </c>
      <c r="C385" s="92" t="s">
        <v>24</v>
      </c>
      <c r="D385" s="98">
        <v>8</v>
      </c>
      <c r="E385" s="98">
        <v>8</v>
      </c>
      <c r="G385" s="101" t="s">
        <v>24016</v>
      </c>
    </row>
    <row r="386" spans="1:7" ht="15">
      <c r="A386" s="107" t="s">
        <v>24017</v>
      </c>
      <c r="B386" s="91" t="s">
        <v>1619</v>
      </c>
      <c r="C386" s="92"/>
      <c r="D386" s="98"/>
      <c r="E386" s="98"/>
      <c r="G386" s="107" t="s">
        <v>24017</v>
      </c>
    </row>
    <row r="387" spans="1:7" ht="15">
      <c r="A387" s="107" t="s">
        <v>24018</v>
      </c>
      <c r="B387" s="91" t="s">
        <v>1620</v>
      </c>
      <c r="C387" s="92"/>
      <c r="D387" s="98"/>
      <c r="E387" s="98"/>
      <c r="G387" s="107" t="s">
        <v>24018</v>
      </c>
    </row>
    <row r="388" spans="1:7" ht="28.5">
      <c r="A388" s="101" t="s">
        <v>24019</v>
      </c>
      <c r="B388" s="93" t="s">
        <v>300</v>
      </c>
      <c r="C388" s="92" t="s">
        <v>24</v>
      </c>
      <c r="D388" s="98">
        <v>25.16</v>
      </c>
      <c r="E388" s="98">
        <v>25.16</v>
      </c>
      <c r="G388" s="101" t="s">
        <v>24019</v>
      </c>
    </row>
    <row r="389" spans="1:7" ht="28.5">
      <c r="A389" s="101" t="s">
        <v>24020</v>
      </c>
      <c r="B389" s="93" t="s">
        <v>301</v>
      </c>
      <c r="C389" s="92" t="s">
        <v>24</v>
      </c>
      <c r="D389" s="98">
        <v>39.28</v>
      </c>
      <c r="E389" s="98">
        <v>39.28</v>
      </c>
      <c r="G389" s="101" t="s">
        <v>24020</v>
      </c>
    </row>
    <row r="390" spans="1:7" ht="28.5">
      <c r="A390" s="101" t="s">
        <v>24021</v>
      </c>
      <c r="B390" s="93" t="s">
        <v>302</v>
      </c>
      <c r="C390" s="92" t="s">
        <v>24</v>
      </c>
      <c r="D390" s="98">
        <v>81.3</v>
      </c>
      <c r="E390" s="98">
        <v>81.3</v>
      </c>
      <c r="G390" s="101" t="s">
        <v>24021</v>
      </c>
    </row>
    <row r="391" spans="1:7">
      <c r="A391" s="101" t="s">
        <v>24022</v>
      </c>
      <c r="B391" s="93" t="s">
        <v>303</v>
      </c>
      <c r="C391" s="92" t="s">
        <v>24</v>
      </c>
      <c r="D391" s="98">
        <v>67.95</v>
      </c>
      <c r="E391" s="98">
        <v>67.95</v>
      </c>
      <c r="G391" s="101" t="s">
        <v>24022</v>
      </c>
    </row>
    <row r="392" spans="1:7">
      <c r="A392" s="101" t="s">
        <v>24023</v>
      </c>
      <c r="B392" s="93" t="s">
        <v>304</v>
      </c>
      <c r="C392" s="92" t="s">
        <v>24</v>
      </c>
      <c r="D392" s="98">
        <v>61.54</v>
      </c>
      <c r="E392" s="98">
        <v>61.54</v>
      </c>
      <c r="G392" s="101" t="s">
        <v>24023</v>
      </c>
    </row>
    <row r="393" spans="1:7">
      <c r="A393" s="101" t="s">
        <v>24024</v>
      </c>
      <c r="B393" s="93" t="s">
        <v>305</v>
      </c>
      <c r="C393" s="92" t="s">
        <v>24</v>
      </c>
      <c r="D393" s="98">
        <v>51.53</v>
      </c>
      <c r="E393" s="98">
        <v>51.53</v>
      </c>
      <c r="G393" s="101" t="s">
        <v>24024</v>
      </c>
    </row>
    <row r="394" spans="1:7">
      <c r="A394" s="101" t="s">
        <v>24025</v>
      </c>
      <c r="B394" s="93" t="s">
        <v>306</v>
      </c>
      <c r="C394" s="92" t="s">
        <v>24</v>
      </c>
      <c r="D394" s="98">
        <v>81.86</v>
      </c>
      <c r="E394" s="98">
        <v>81.86</v>
      </c>
      <c r="G394" s="101" t="s">
        <v>24025</v>
      </c>
    </row>
    <row r="395" spans="1:7" ht="15">
      <c r="A395" s="107" t="s">
        <v>24026</v>
      </c>
      <c r="B395" s="91" t="s">
        <v>1618</v>
      </c>
      <c r="C395" s="92"/>
      <c r="D395" s="98"/>
      <c r="E395" s="98"/>
      <c r="G395" s="107" t="s">
        <v>24026</v>
      </c>
    </row>
    <row r="396" spans="1:7" ht="28.5">
      <c r="A396" s="101" t="s">
        <v>24027</v>
      </c>
      <c r="B396" s="93" t="s">
        <v>307</v>
      </c>
      <c r="C396" s="92" t="s">
        <v>24</v>
      </c>
      <c r="D396" s="98">
        <v>59.03</v>
      </c>
      <c r="E396" s="98">
        <v>59.03</v>
      </c>
      <c r="G396" s="101" t="s">
        <v>24027</v>
      </c>
    </row>
    <row r="397" spans="1:7" ht="42.75">
      <c r="A397" s="101" t="s">
        <v>24028</v>
      </c>
      <c r="B397" s="93" t="s">
        <v>308</v>
      </c>
      <c r="C397" s="92" t="s">
        <v>24</v>
      </c>
      <c r="D397" s="98">
        <v>443.3</v>
      </c>
      <c r="E397" s="98">
        <v>443.3</v>
      </c>
      <c r="G397" s="101" t="s">
        <v>24028</v>
      </c>
    </row>
    <row r="398" spans="1:7" ht="28.5">
      <c r="A398" s="101" t="s">
        <v>24029</v>
      </c>
      <c r="B398" s="93" t="s">
        <v>309</v>
      </c>
      <c r="C398" s="92" t="s">
        <v>40</v>
      </c>
      <c r="D398" s="98">
        <v>9.76</v>
      </c>
      <c r="E398" s="98">
        <v>9.76</v>
      </c>
      <c r="G398" s="101" t="s">
        <v>24029</v>
      </c>
    </row>
    <row r="399" spans="1:7" ht="28.5">
      <c r="A399" s="101" t="s">
        <v>24030</v>
      </c>
      <c r="B399" s="93" t="s">
        <v>310</v>
      </c>
      <c r="C399" s="92" t="s">
        <v>24</v>
      </c>
      <c r="D399" s="98">
        <v>92.9</v>
      </c>
      <c r="E399" s="98">
        <v>92.9</v>
      </c>
      <c r="G399" s="101" t="s">
        <v>24030</v>
      </c>
    </row>
    <row r="400" spans="1:7" ht="42.75">
      <c r="A400" s="101" t="s">
        <v>24031</v>
      </c>
      <c r="B400" s="93" t="s">
        <v>311</v>
      </c>
      <c r="C400" s="92" t="s">
        <v>24</v>
      </c>
      <c r="D400" s="98">
        <v>69.86</v>
      </c>
      <c r="E400" s="98">
        <v>69.86</v>
      </c>
      <c r="G400" s="101" t="s">
        <v>24031</v>
      </c>
    </row>
    <row r="401" spans="1:7" ht="28.5">
      <c r="A401" s="101" t="s">
        <v>24032</v>
      </c>
      <c r="B401" s="93" t="s">
        <v>312</v>
      </c>
      <c r="C401" s="92" t="s">
        <v>24</v>
      </c>
      <c r="D401" s="98">
        <v>237</v>
      </c>
      <c r="E401" s="98">
        <v>237</v>
      </c>
      <c r="G401" s="101" t="s">
        <v>24032</v>
      </c>
    </row>
    <row r="402" spans="1:7" ht="28.5">
      <c r="A402" s="101" t="s">
        <v>24033</v>
      </c>
      <c r="B402" s="93" t="s">
        <v>313</v>
      </c>
      <c r="C402" s="92" t="s">
        <v>24</v>
      </c>
      <c r="D402" s="98">
        <v>177.45</v>
      </c>
      <c r="E402" s="98">
        <v>177.45</v>
      </c>
      <c r="G402" s="101" t="s">
        <v>24033</v>
      </c>
    </row>
    <row r="403" spans="1:7" ht="28.5">
      <c r="A403" s="101" t="s">
        <v>24034</v>
      </c>
      <c r="B403" s="93" t="s">
        <v>314</v>
      </c>
      <c r="C403" s="92" t="s">
        <v>24</v>
      </c>
      <c r="D403" s="98">
        <v>13.96</v>
      </c>
      <c r="E403" s="98">
        <v>13.96</v>
      </c>
      <c r="G403" s="101" t="s">
        <v>24034</v>
      </c>
    </row>
    <row r="404" spans="1:7" ht="28.5">
      <c r="A404" s="101" t="s">
        <v>24035</v>
      </c>
      <c r="B404" s="93" t="s">
        <v>315</v>
      </c>
      <c r="C404" s="92" t="s">
        <v>24</v>
      </c>
      <c r="D404" s="98">
        <v>10.83</v>
      </c>
      <c r="E404" s="98">
        <v>10.83</v>
      </c>
      <c r="G404" s="101" t="s">
        <v>24035</v>
      </c>
    </row>
    <row r="405" spans="1:7">
      <c r="A405" s="101" t="s">
        <v>24036</v>
      </c>
      <c r="B405" s="93" t="s">
        <v>316</v>
      </c>
      <c r="C405" s="92" t="s">
        <v>24</v>
      </c>
      <c r="D405" s="98">
        <v>15.24</v>
      </c>
      <c r="E405" s="98">
        <v>15.24</v>
      </c>
      <c r="G405" s="101" t="s">
        <v>24036</v>
      </c>
    </row>
    <row r="406" spans="1:7" ht="57">
      <c r="A406" s="101" t="s">
        <v>24037</v>
      </c>
      <c r="B406" s="93" t="s">
        <v>317</v>
      </c>
      <c r="C406" s="92" t="s">
        <v>24</v>
      </c>
      <c r="D406" s="98">
        <v>54.3</v>
      </c>
      <c r="E406" s="98">
        <v>54.3</v>
      </c>
      <c r="G406" s="101" t="s">
        <v>24037</v>
      </c>
    </row>
    <row r="407" spans="1:7" ht="57">
      <c r="A407" s="101" t="s">
        <v>24038</v>
      </c>
      <c r="B407" s="93" t="s">
        <v>318</v>
      </c>
      <c r="C407" s="92" t="s">
        <v>24</v>
      </c>
      <c r="D407" s="98">
        <v>127.79</v>
      </c>
      <c r="E407" s="98">
        <v>127.79</v>
      </c>
      <c r="G407" s="101" t="s">
        <v>24038</v>
      </c>
    </row>
    <row r="408" spans="1:7" ht="57">
      <c r="A408" s="101" t="s">
        <v>24039</v>
      </c>
      <c r="B408" s="93" t="s">
        <v>319</v>
      </c>
      <c r="C408" s="92" t="s">
        <v>24</v>
      </c>
      <c r="D408" s="98">
        <v>140.69</v>
      </c>
      <c r="E408" s="98">
        <v>140.69</v>
      </c>
      <c r="G408" s="101" t="s">
        <v>24039</v>
      </c>
    </row>
    <row r="409" spans="1:7" ht="57">
      <c r="A409" s="101" t="s">
        <v>24040</v>
      </c>
      <c r="B409" s="93" t="s">
        <v>320</v>
      </c>
      <c r="C409" s="92" t="s">
        <v>24</v>
      </c>
      <c r="D409" s="98">
        <v>134.5</v>
      </c>
      <c r="E409" s="98">
        <v>134.5</v>
      </c>
      <c r="G409" s="101" t="s">
        <v>24040</v>
      </c>
    </row>
    <row r="410" spans="1:7" ht="42.75">
      <c r="A410" s="101" t="s">
        <v>24041</v>
      </c>
      <c r="B410" s="93" t="s">
        <v>321</v>
      </c>
      <c r="C410" s="92" t="s">
        <v>24</v>
      </c>
      <c r="D410" s="98">
        <v>197.09</v>
      </c>
      <c r="E410" s="98">
        <v>197.09</v>
      </c>
      <c r="G410" s="101" t="s">
        <v>24041</v>
      </c>
    </row>
    <row r="411" spans="1:7" ht="42.75">
      <c r="A411" s="101" t="s">
        <v>24042</v>
      </c>
      <c r="B411" s="93" t="s">
        <v>322</v>
      </c>
      <c r="C411" s="92" t="s">
        <v>24</v>
      </c>
      <c r="D411" s="98">
        <v>75.97</v>
      </c>
      <c r="E411" s="98">
        <v>75.97</v>
      </c>
      <c r="G411" s="101" t="s">
        <v>24042</v>
      </c>
    </row>
    <row r="412" spans="1:7" ht="57">
      <c r="A412" s="101" t="s">
        <v>24043</v>
      </c>
      <c r="B412" s="93" t="s">
        <v>294</v>
      </c>
      <c r="C412" s="92" t="s">
        <v>24</v>
      </c>
      <c r="D412" s="98">
        <v>54.3</v>
      </c>
      <c r="E412" s="98">
        <v>54.3</v>
      </c>
      <c r="G412" s="101" t="s">
        <v>24043</v>
      </c>
    </row>
    <row r="413" spans="1:7" ht="15">
      <c r="A413" s="107" t="s">
        <v>24044</v>
      </c>
      <c r="B413" s="91" t="s">
        <v>1621</v>
      </c>
      <c r="C413" s="92"/>
      <c r="D413" s="98"/>
      <c r="E413" s="98"/>
      <c r="G413" s="107" t="s">
        <v>24044</v>
      </c>
    </row>
    <row r="414" spans="1:7" ht="28.5">
      <c r="A414" s="101" t="s">
        <v>24045</v>
      </c>
      <c r="B414" s="93" t="s">
        <v>323</v>
      </c>
      <c r="C414" s="92" t="s">
        <v>40</v>
      </c>
      <c r="D414" s="98">
        <v>14.2</v>
      </c>
      <c r="E414" s="98">
        <v>14.2</v>
      </c>
      <c r="G414" s="101" t="s">
        <v>24045</v>
      </c>
    </row>
    <row r="415" spans="1:7" ht="28.5">
      <c r="A415" s="101" t="s">
        <v>24046</v>
      </c>
      <c r="B415" s="93" t="s">
        <v>9785</v>
      </c>
      <c r="C415" s="92" t="s">
        <v>40</v>
      </c>
      <c r="D415" s="98">
        <v>16.920000000000002</v>
      </c>
      <c r="E415" s="98">
        <v>16.920000000000002</v>
      </c>
      <c r="G415" s="101" t="s">
        <v>24046</v>
      </c>
    </row>
    <row r="416" spans="1:7" ht="28.5">
      <c r="A416" s="101" t="s">
        <v>24047</v>
      </c>
      <c r="B416" s="93" t="s">
        <v>324</v>
      </c>
      <c r="C416" s="92" t="s">
        <v>40</v>
      </c>
      <c r="D416" s="98">
        <v>40.39</v>
      </c>
      <c r="E416" s="98">
        <v>40.39</v>
      </c>
      <c r="G416" s="101" t="s">
        <v>24047</v>
      </c>
    </row>
    <row r="417" spans="1:7">
      <c r="A417" s="101" t="s">
        <v>24048</v>
      </c>
      <c r="B417" s="93" t="s">
        <v>325</v>
      </c>
      <c r="C417" s="92" t="s">
        <v>40</v>
      </c>
      <c r="D417" s="98">
        <v>212.18</v>
      </c>
      <c r="E417" s="98">
        <v>212.18</v>
      </c>
      <c r="G417" s="101" t="s">
        <v>24048</v>
      </c>
    </row>
    <row r="418" spans="1:7">
      <c r="A418" s="101" t="s">
        <v>24049</v>
      </c>
      <c r="B418" s="93" t="s">
        <v>326</v>
      </c>
      <c r="C418" s="92" t="s">
        <v>40</v>
      </c>
      <c r="D418" s="98">
        <v>54.19</v>
      </c>
      <c r="E418" s="98">
        <v>54.19</v>
      </c>
      <c r="G418" s="101" t="s">
        <v>24049</v>
      </c>
    </row>
    <row r="419" spans="1:7" ht="28.5">
      <c r="A419" s="101" t="s">
        <v>24050</v>
      </c>
      <c r="B419" s="93" t="s">
        <v>327</v>
      </c>
      <c r="C419" s="92" t="s">
        <v>40</v>
      </c>
      <c r="D419" s="98">
        <v>25.78</v>
      </c>
      <c r="E419" s="98">
        <v>25.78</v>
      </c>
      <c r="G419" s="101" t="s">
        <v>24050</v>
      </c>
    </row>
    <row r="420" spans="1:7" ht="42.75">
      <c r="A420" s="101" t="s">
        <v>24051</v>
      </c>
      <c r="B420" s="93" t="s">
        <v>328</v>
      </c>
      <c r="C420" s="92" t="s">
        <v>40</v>
      </c>
      <c r="D420" s="98">
        <v>49.32</v>
      </c>
      <c r="E420" s="98">
        <v>49.32</v>
      </c>
      <c r="G420" s="101" t="s">
        <v>24051</v>
      </c>
    </row>
    <row r="421" spans="1:7">
      <c r="A421" s="101" t="s">
        <v>24052</v>
      </c>
      <c r="B421" s="93" t="s">
        <v>329</v>
      </c>
      <c r="C421" s="92" t="s">
        <v>40</v>
      </c>
      <c r="D421" s="98">
        <v>92.2</v>
      </c>
      <c r="E421" s="98">
        <v>92.2</v>
      </c>
      <c r="G421" s="101" t="s">
        <v>24052</v>
      </c>
    </row>
    <row r="422" spans="1:7" ht="28.5">
      <c r="A422" s="101" t="s">
        <v>24053</v>
      </c>
      <c r="B422" s="93" t="s">
        <v>330</v>
      </c>
      <c r="C422" s="92" t="s">
        <v>40</v>
      </c>
      <c r="D422" s="98">
        <v>33.76</v>
      </c>
      <c r="E422" s="98">
        <v>33.76</v>
      </c>
      <c r="G422" s="101" t="s">
        <v>24053</v>
      </c>
    </row>
    <row r="423" spans="1:7" ht="42.75">
      <c r="A423" s="101" t="s">
        <v>24054</v>
      </c>
      <c r="B423" s="93" t="s">
        <v>331</v>
      </c>
      <c r="C423" s="92" t="s">
        <v>40</v>
      </c>
      <c r="D423" s="98">
        <v>44.67</v>
      </c>
      <c r="E423" s="98">
        <v>44.67</v>
      </c>
      <c r="G423" s="101" t="s">
        <v>24054</v>
      </c>
    </row>
    <row r="424" spans="1:7" ht="57">
      <c r="A424" s="101" t="s">
        <v>24055</v>
      </c>
      <c r="B424" s="93" t="s">
        <v>332</v>
      </c>
      <c r="C424" s="92" t="s">
        <v>40</v>
      </c>
      <c r="D424" s="98">
        <v>28.19</v>
      </c>
      <c r="E424" s="98">
        <v>28.19</v>
      </c>
      <c r="G424" s="101" t="s">
        <v>24055</v>
      </c>
    </row>
    <row r="425" spans="1:7" ht="42.75">
      <c r="A425" s="101" t="s">
        <v>24056</v>
      </c>
      <c r="B425" s="93" t="s">
        <v>333</v>
      </c>
      <c r="C425" s="92" t="s">
        <v>40</v>
      </c>
      <c r="D425" s="98">
        <v>48.92</v>
      </c>
      <c r="E425" s="98">
        <v>48.92</v>
      </c>
      <c r="G425" s="101" t="s">
        <v>24056</v>
      </c>
    </row>
    <row r="426" spans="1:7" ht="15">
      <c r="A426" s="107" t="s">
        <v>24057</v>
      </c>
      <c r="B426" s="91" t="s">
        <v>1594</v>
      </c>
      <c r="C426" s="92"/>
      <c r="D426" s="98"/>
      <c r="E426" s="98"/>
      <c r="G426" s="107" t="s">
        <v>24057</v>
      </c>
    </row>
    <row r="427" spans="1:7" ht="28.5">
      <c r="A427" s="101" t="s">
        <v>24058</v>
      </c>
      <c r="B427" s="93" t="s">
        <v>334</v>
      </c>
      <c r="C427" s="92" t="s">
        <v>24</v>
      </c>
      <c r="D427" s="98">
        <v>129.4</v>
      </c>
      <c r="E427" s="98">
        <v>129.4</v>
      </c>
      <c r="G427" s="101" t="s">
        <v>24058</v>
      </c>
    </row>
    <row r="428" spans="1:7" ht="15">
      <c r="A428" s="107" t="s">
        <v>24059</v>
      </c>
      <c r="B428" s="91" t="s">
        <v>1622</v>
      </c>
      <c r="C428" s="92"/>
      <c r="D428" s="98"/>
      <c r="E428" s="98"/>
      <c r="G428" s="107" t="s">
        <v>24059</v>
      </c>
    </row>
    <row r="429" spans="1:7" ht="15">
      <c r="A429" s="107" t="s">
        <v>24060</v>
      </c>
      <c r="B429" s="91" t="s">
        <v>1623</v>
      </c>
      <c r="C429" s="92"/>
      <c r="D429" s="98"/>
      <c r="E429" s="98"/>
      <c r="G429" s="107" t="s">
        <v>24060</v>
      </c>
    </row>
    <row r="430" spans="1:7" ht="42.75">
      <c r="A430" s="101" t="s">
        <v>24061</v>
      </c>
      <c r="B430" s="93" t="s">
        <v>335</v>
      </c>
      <c r="C430" s="92" t="s">
        <v>22</v>
      </c>
      <c r="D430" s="99">
        <v>2499.13</v>
      </c>
      <c r="E430" s="99">
        <v>2499.13</v>
      </c>
      <c r="G430" s="101" t="s">
        <v>24061</v>
      </c>
    </row>
    <row r="431" spans="1:7" ht="42.75">
      <c r="A431" s="101" t="s">
        <v>24062</v>
      </c>
      <c r="B431" s="93" t="s">
        <v>24063</v>
      </c>
      <c r="C431" s="92" t="s">
        <v>22</v>
      </c>
      <c r="D431" s="99">
        <v>3279.2</v>
      </c>
      <c r="E431" s="99">
        <v>3279.2</v>
      </c>
      <c r="G431" s="101" t="s">
        <v>24062</v>
      </c>
    </row>
    <row r="432" spans="1:7" ht="42.75">
      <c r="A432" s="101" t="s">
        <v>24064</v>
      </c>
      <c r="B432" s="93" t="s">
        <v>336</v>
      </c>
      <c r="C432" s="92" t="s">
        <v>22</v>
      </c>
      <c r="D432" s="99">
        <v>6603.93</v>
      </c>
      <c r="E432" s="99">
        <v>6603.93</v>
      </c>
      <c r="G432" s="101" t="s">
        <v>24064</v>
      </c>
    </row>
    <row r="433" spans="1:7" ht="42.75">
      <c r="A433" s="101" t="s">
        <v>24065</v>
      </c>
      <c r="B433" s="93" t="s">
        <v>337</v>
      </c>
      <c r="C433" s="92" t="s">
        <v>22</v>
      </c>
      <c r="D433" s="99">
        <v>7300.17</v>
      </c>
      <c r="E433" s="99">
        <v>7300.17</v>
      </c>
      <c r="G433" s="101" t="s">
        <v>24065</v>
      </c>
    </row>
    <row r="434" spans="1:7" ht="15">
      <c r="A434" s="107" t="s">
        <v>24066</v>
      </c>
      <c r="B434" s="91" t="s">
        <v>1624</v>
      </c>
      <c r="C434" s="92"/>
      <c r="D434" s="98"/>
      <c r="E434" s="98"/>
      <c r="G434" s="107" t="s">
        <v>24066</v>
      </c>
    </row>
    <row r="435" spans="1:7" ht="57">
      <c r="A435" s="101" t="s">
        <v>24067</v>
      </c>
      <c r="B435" s="93" t="s">
        <v>34334</v>
      </c>
      <c r="C435" s="92" t="s">
        <v>22</v>
      </c>
      <c r="D435" s="98">
        <v>395.12</v>
      </c>
      <c r="E435" s="98">
        <v>395.12</v>
      </c>
      <c r="G435" s="101" t="s">
        <v>24067</v>
      </c>
    </row>
    <row r="436" spans="1:7" ht="57">
      <c r="A436" s="101" t="s">
        <v>24068</v>
      </c>
      <c r="B436" s="93" t="s">
        <v>34335</v>
      </c>
      <c r="C436" s="92" t="s">
        <v>22</v>
      </c>
      <c r="D436" s="98">
        <v>461.26</v>
      </c>
      <c r="E436" s="98">
        <v>461.26</v>
      </c>
      <c r="G436" s="101" t="s">
        <v>24068</v>
      </c>
    </row>
    <row r="437" spans="1:7" ht="57">
      <c r="A437" s="101" t="s">
        <v>24069</v>
      </c>
      <c r="B437" s="93" t="s">
        <v>34336</v>
      </c>
      <c r="C437" s="92" t="s">
        <v>22</v>
      </c>
      <c r="D437" s="98">
        <v>711.7</v>
      </c>
      <c r="E437" s="98">
        <v>711.7</v>
      </c>
      <c r="G437" s="101" t="s">
        <v>24069</v>
      </c>
    </row>
    <row r="438" spans="1:7" ht="57">
      <c r="A438" s="101" t="s">
        <v>24070</v>
      </c>
      <c r="B438" s="93" t="s">
        <v>24071</v>
      </c>
      <c r="C438" s="92" t="s">
        <v>22</v>
      </c>
      <c r="D438" s="98">
        <v>276.7</v>
      </c>
      <c r="E438" s="98">
        <v>276.7</v>
      </c>
      <c r="G438" s="101" t="s">
        <v>24070</v>
      </c>
    </row>
    <row r="439" spans="1:7" ht="15">
      <c r="A439" s="107" t="s">
        <v>24072</v>
      </c>
      <c r="B439" s="91" t="s">
        <v>1625</v>
      </c>
      <c r="C439" s="92"/>
      <c r="D439" s="98"/>
      <c r="E439" s="98"/>
      <c r="G439" s="107" t="s">
        <v>24072</v>
      </c>
    </row>
    <row r="440" spans="1:7">
      <c r="A440" s="101" t="s">
        <v>24073</v>
      </c>
      <c r="B440" s="93" t="s">
        <v>338</v>
      </c>
      <c r="C440" s="92" t="s">
        <v>339</v>
      </c>
      <c r="D440" s="98">
        <v>109.12</v>
      </c>
      <c r="E440" s="98">
        <v>109.12</v>
      </c>
      <c r="G440" s="101" t="s">
        <v>24073</v>
      </c>
    </row>
    <row r="441" spans="1:7">
      <c r="A441" s="101" t="s">
        <v>24074</v>
      </c>
      <c r="B441" s="93" t="s">
        <v>340</v>
      </c>
      <c r="C441" s="92" t="s">
        <v>339</v>
      </c>
      <c r="D441" s="98">
        <v>234.64</v>
      </c>
      <c r="E441" s="98">
        <v>234.64</v>
      </c>
      <c r="G441" s="101" t="s">
        <v>24074</v>
      </c>
    </row>
    <row r="442" spans="1:7">
      <c r="A442" s="101" t="s">
        <v>24075</v>
      </c>
      <c r="B442" s="93" t="s">
        <v>341</v>
      </c>
      <c r="C442" s="92" t="s">
        <v>339</v>
      </c>
      <c r="D442" s="98">
        <v>434.52</v>
      </c>
      <c r="E442" s="98">
        <v>434.52</v>
      </c>
      <c r="G442" s="101" t="s">
        <v>24075</v>
      </c>
    </row>
    <row r="443" spans="1:7">
      <c r="A443" s="101" t="s">
        <v>24076</v>
      </c>
      <c r="B443" s="93" t="s">
        <v>342</v>
      </c>
      <c r="C443" s="92" t="s">
        <v>339</v>
      </c>
      <c r="D443" s="98">
        <v>420.33</v>
      </c>
      <c r="E443" s="98">
        <v>420.33</v>
      </c>
      <c r="G443" s="101" t="s">
        <v>24076</v>
      </c>
    </row>
    <row r="444" spans="1:7">
      <c r="A444" s="101" t="s">
        <v>24077</v>
      </c>
      <c r="B444" s="93" t="s">
        <v>343</v>
      </c>
      <c r="C444" s="92" t="s">
        <v>339</v>
      </c>
      <c r="D444" s="98">
        <v>135.33000000000001</v>
      </c>
      <c r="E444" s="98">
        <v>135.33000000000001</v>
      </c>
      <c r="G444" s="101" t="s">
        <v>24077</v>
      </c>
    </row>
    <row r="445" spans="1:7" ht="28.5">
      <c r="A445" s="101" t="s">
        <v>24078</v>
      </c>
      <c r="B445" s="93" t="s">
        <v>344</v>
      </c>
      <c r="C445" s="92" t="s">
        <v>339</v>
      </c>
      <c r="D445" s="98">
        <v>100.49</v>
      </c>
      <c r="E445" s="98">
        <v>100.49</v>
      </c>
      <c r="G445" s="101" t="s">
        <v>24078</v>
      </c>
    </row>
    <row r="446" spans="1:7" ht="28.5">
      <c r="A446" s="101" t="s">
        <v>24079</v>
      </c>
      <c r="B446" s="93" t="s">
        <v>345</v>
      </c>
      <c r="C446" s="92" t="s">
        <v>339</v>
      </c>
      <c r="D446" s="98">
        <v>179.19</v>
      </c>
      <c r="E446" s="98">
        <v>179.19</v>
      </c>
      <c r="G446" s="101" t="s">
        <v>24079</v>
      </c>
    </row>
    <row r="447" spans="1:7" ht="28.5">
      <c r="A447" s="101" t="s">
        <v>24080</v>
      </c>
      <c r="B447" s="93" t="s">
        <v>346</v>
      </c>
      <c r="C447" s="92" t="s">
        <v>339</v>
      </c>
      <c r="D447" s="98">
        <v>101.21</v>
      </c>
      <c r="E447" s="98">
        <v>101.21</v>
      </c>
      <c r="G447" s="101" t="s">
        <v>24080</v>
      </c>
    </row>
    <row r="448" spans="1:7">
      <c r="A448" s="101" t="s">
        <v>24081</v>
      </c>
      <c r="B448" s="93" t="s">
        <v>347</v>
      </c>
      <c r="C448" s="92" t="s">
        <v>339</v>
      </c>
      <c r="D448" s="98">
        <v>99.26</v>
      </c>
      <c r="E448" s="98">
        <v>99.26</v>
      </c>
      <c r="G448" s="101" t="s">
        <v>24081</v>
      </c>
    </row>
    <row r="449" spans="1:7" ht="28.5">
      <c r="A449" s="101" t="s">
        <v>24082</v>
      </c>
      <c r="B449" s="93" t="s">
        <v>348</v>
      </c>
      <c r="C449" s="92" t="s">
        <v>22</v>
      </c>
      <c r="D449" s="98">
        <v>224.87</v>
      </c>
      <c r="E449" s="98">
        <v>224.87</v>
      </c>
      <c r="G449" s="101" t="s">
        <v>24082</v>
      </c>
    </row>
    <row r="450" spans="1:7" ht="28.5">
      <c r="A450" s="101" t="s">
        <v>24083</v>
      </c>
      <c r="B450" s="93" t="s">
        <v>349</v>
      </c>
      <c r="C450" s="92" t="s">
        <v>22</v>
      </c>
      <c r="D450" s="98">
        <v>124.39</v>
      </c>
      <c r="E450" s="98">
        <v>124.39</v>
      </c>
      <c r="G450" s="101" t="s">
        <v>24083</v>
      </c>
    </row>
    <row r="451" spans="1:7" ht="28.5">
      <c r="A451" s="101" t="s">
        <v>24084</v>
      </c>
      <c r="B451" s="93" t="s">
        <v>350</v>
      </c>
      <c r="C451" s="92" t="s">
        <v>22</v>
      </c>
      <c r="D451" s="98">
        <v>726</v>
      </c>
      <c r="E451" s="98">
        <v>726</v>
      </c>
      <c r="G451" s="101" t="s">
        <v>24084</v>
      </c>
    </row>
    <row r="452" spans="1:7" ht="42.75">
      <c r="A452" s="101" t="s">
        <v>24085</v>
      </c>
      <c r="B452" s="93" t="s">
        <v>351</v>
      </c>
      <c r="C452" s="92" t="s">
        <v>22</v>
      </c>
      <c r="D452" s="99">
        <v>1121.3399999999999</v>
      </c>
      <c r="E452" s="99">
        <v>1121.3399999999999</v>
      </c>
      <c r="G452" s="101" t="s">
        <v>24085</v>
      </c>
    </row>
    <row r="453" spans="1:7" ht="57">
      <c r="A453" s="101" t="s">
        <v>24086</v>
      </c>
      <c r="B453" s="93" t="s">
        <v>352</v>
      </c>
      <c r="C453" s="92" t="s">
        <v>22</v>
      </c>
      <c r="D453" s="99">
        <v>1244.8399999999999</v>
      </c>
      <c r="E453" s="99">
        <v>1244.8399999999999</v>
      </c>
      <c r="G453" s="101" t="s">
        <v>24086</v>
      </c>
    </row>
    <row r="454" spans="1:7" ht="15">
      <c r="A454" s="107" t="s">
        <v>24087</v>
      </c>
      <c r="B454" s="91" t="s">
        <v>1626</v>
      </c>
      <c r="C454" s="92"/>
      <c r="D454" s="98"/>
      <c r="E454" s="98"/>
      <c r="G454" s="107" t="s">
        <v>24087</v>
      </c>
    </row>
    <row r="455" spans="1:7" ht="42.75">
      <c r="A455" s="101" t="s">
        <v>24088</v>
      </c>
      <c r="B455" s="93" t="s">
        <v>16727</v>
      </c>
      <c r="C455" s="92" t="s">
        <v>40</v>
      </c>
      <c r="D455" s="98">
        <v>128.47</v>
      </c>
      <c r="E455" s="98">
        <v>128.47</v>
      </c>
      <c r="G455" s="101" t="s">
        <v>24088</v>
      </c>
    </row>
    <row r="456" spans="1:7" ht="42.75">
      <c r="A456" s="101" t="s">
        <v>24089</v>
      </c>
      <c r="B456" s="93" t="s">
        <v>16728</v>
      </c>
      <c r="C456" s="92" t="s">
        <v>40</v>
      </c>
      <c r="D456" s="98">
        <v>165.53</v>
      </c>
      <c r="E456" s="98">
        <v>165.53</v>
      </c>
      <c r="G456" s="101" t="s">
        <v>24089</v>
      </c>
    </row>
    <row r="457" spans="1:7" ht="28.5">
      <c r="A457" s="101" t="s">
        <v>24090</v>
      </c>
      <c r="B457" s="93" t="s">
        <v>353</v>
      </c>
      <c r="C457" s="92" t="s">
        <v>40</v>
      </c>
      <c r="D457" s="98">
        <v>69.989999999999995</v>
      </c>
      <c r="E457" s="98">
        <v>69.989999999999995</v>
      </c>
      <c r="G457" s="101" t="s">
        <v>24090</v>
      </c>
    </row>
    <row r="458" spans="1:7" ht="28.5">
      <c r="A458" s="101" t="s">
        <v>24091</v>
      </c>
      <c r="B458" s="93" t="s">
        <v>354</v>
      </c>
      <c r="C458" s="92" t="s">
        <v>40</v>
      </c>
      <c r="D458" s="98">
        <v>101.98</v>
      </c>
      <c r="E458" s="98">
        <v>101.98</v>
      </c>
      <c r="G458" s="101" t="s">
        <v>24091</v>
      </c>
    </row>
    <row r="459" spans="1:7" ht="28.5">
      <c r="A459" s="101" t="s">
        <v>24092</v>
      </c>
      <c r="B459" s="93" t="s">
        <v>355</v>
      </c>
      <c r="C459" s="92" t="s">
        <v>40</v>
      </c>
      <c r="D459" s="98">
        <v>161.61000000000001</v>
      </c>
      <c r="E459" s="98">
        <v>161.61000000000001</v>
      </c>
      <c r="G459" s="101" t="s">
        <v>24092</v>
      </c>
    </row>
    <row r="460" spans="1:7" ht="28.5">
      <c r="A460" s="101" t="s">
        <v>24093</v>
      </c>
      <c r="B460" s="93" t="s">
        <v>356</v>
      </c>
      <c r="C460" s="92" t="s">
        <v>40</v>
      </c>
      <c r="D460" s="98">
        <v>61.21</v>
      </c>
      <c r="E460" s="98">
        <v>61.21</v>
      </c>
      <c r="G460" s="101" t="s">
        <v>24093</v>
      </c>
    </row>
    <row r="461" spans="1:7" ht="15">
      <c r="A461" s="107" t="s">
        <v>24094</v>
      </c>
      <c r="B461" s="91" t="s">
        <v>1627</v>
      </c>
      <c r="C461" s="92"/>
      <c r="D461" s="98"/>
      <c r="E461" s="98"/>
      <c r="G461" s="107" t="s">
        <v>24094</v>
      </c>
    </row>
    <row r="462" spans="1:7" ht="57">
      <c r="A462" s="101" t="s">
        <v>24095</v>
      </c>
      <c r="B462" s="93" t="s">
        <v>357</v>
      </c>
      <c r="C462" s="92" t="s">
        <v>22</v>
      </c>
      <c r="D462" s="98">
        <v>577.20000000000005</v>
      </c>
      <c r="E462" s="98">
        <v>577.20000000000005</v>
      </c>
      <c r="G462" s="101" t="s">
        <v>24095</v>
      </c>
    </row>
    <row r="463" spans="1:7" ht="57">
      <c r="A463" s="101" t="s">
        <v>24096</v>
      </c>
      <c r="B463" s="93" t="s">
        <v>358</v>
      </c>
      <c r="C463" s="92" t="s">
        <v>22</v>
      </c>
      <c r="D463" s="98">
        <v>568.70000000000005</v>
      </c>
      <c r="E463" s="98">
        <v>568.70000000000005</v>
      </c>
      <c r="G463" s="101" t="s">
        <v>24096</v>
      </c>
    </row>
    <row r="464" spans="1:7" ht="57">
      <c r="A464" s="101" t="s">
        <v>24097</v>
      </c>
      <c r="B464" s="93" t="s">
        <v>359</v>
      </c>
      <c r="C464" s="92" t="s">
        <v>22</v>
      </c>
      <c r="D464" s="98">
        <v>651.38</v>
      </c>
      <c r="E464" s="98">
        <v>651.38</v>
      </c>
      <c r="G464" s="101" t="s">
        <v>24097</v>
      </c>
    </row>
    <row r="465" spans="1:7" ht="57">
      <c r="A465" s="101" t="s">
        <v>24098</v>
      </c>
      <c r="B465" s="93" t="s">
        <v>360</v>
      </c>
      <c r="C465" s="92" t="s">
        <v>22</v>
      </c>
      <c r="D465" s="98">
        <v>615.41</v>
      </c>
      <c r="E465" s="98">
        <v>615.41</v>
      </c>
      <c r="G465" s="101" t="s">
        <v>24098</v>
      </c>
    </row>
    <row r="466" spans="1:7" ht="57">
      <c r="A466" s="101" t="s">
        <v>24099</v>
      </c>
      <c r="B466" s="93" t="s">
        <v>361</v>
      </c>
      <c r="C466" s="92" t="s">
        <v>22</v>
      </c>
      <c r="D466" s="98">
        <v>606.33000000000004</v>
      </c>
      <c r="E466" s="98">
        <v>606.33000000000004</v>
      </c>
      <c r="G466" s="101" t="s">
        <v>24099</v>
      </c>
    </row>
    <row r="467" spans="1:7" ht="57">
      <c r="A467" s="101" t="s">
        <v>24100</v>
      </c>
      <c r="B467" s="93" t="s">
        <v>362</v>
      </c>
      <c r="C467" s="92" t="s">
        <v>22</v>
      </c>
      <c r="D467" s="98">
        <v>826.05</v>
      </c>
      <c r="E467" s="98">
        <v>826.05</v>
      </c>
      <c r="G467" s="101" t="s">
        <v>24100</v>
      </c>
    </row>
    <row r="468" spans="1:7" ht="57">
      <c r="A468" s="101" t="s">
        <v>24101</v>
      </c>
      <c r="B468" s="93" t="s">
        <v>363</v>
      </c>
      <c r="C468" s="92" t="s">
        <v>22</v>
      </c>
      <c r="D468" s="98">
        <v>809.13</v>
      </c>
      <c r="E468" s="98">
        <v>809.13</v>
      </c>
      <c r="G468" s="101" t="s">
        <v>24101</v>
      </c>
    </row>
    <row r="469" spans="1:7" ht="57">
      <c r="A469" s="101" t="s">
        <v>24102</v>
      </c>
      <c r="B469" s="93" t="s">
        <v>364</v>
      </c>
      <c r="C469" s="92" t="s">
        <v>22</v>
      </c>
      <c r="D469" s="99">
        <v>1166.32</v>
      </c>
      <c r="E469" s="99">
        <v>1166.32</v>
      </c>
      <c r="G469" s="101" t="s">
        <v>24102</v>
      </c>
    </row>
    <row r="470" spans="1:7" ht="28.5">
      <c r="A470" s="101" t="s">
        <v>24103</v>
      </c>
      <c r="B470" s="93" t="s">
        <v>365</v>
      </c>
      <c r="C470" s="92" t="s">
        <v>40</v>
      </c>
      <c r="D470" s="98">
        <v>182.79</v>
      </c>
      <c r="E470" s="98">
        <v>182.79</v>
      </c>
      <c r="G470" s="101" t="s">
        <v>24103</v>
      </c>
    </row>
    <row r="471" spans="1:7" ht="57">
      <c r="A471" s="101" t="s">
        <v>24104</v>
      </c>
      <c r="B471" s="93" t="s">
        <v>366</v>
      </c>
      <c r="C471" s="92" t="s">
        <v>22</v>
      </c>
      <c r="D471" s="98">
        <v>764.68</v>
      </c>
      <c r="E471" s="98">
        <v>764.68</v>
      </c>
      <c r="G471" s="101" t="s">
        <v>24104</v>
      </c>
    </row>
    <row r="472" spans="1:7" ht="57">
      <c r="A472" s="101" t="s">
        <v>24105</v>
      </c>
      <c r="B472" s="93" t="s">
        <v>367</v>
      </c>
      <c r="C472" s="92" t="s">
        <v>22</v>
      </c>
      <c r="D472" s="98">
        <v>756.2</v>
      </c>
      <c r="E472" s="98">
        <v>756.2</v>
      </c>
      <c r="G472" s="101" t="s">
        <v>24105</v>
      </c>
    </row>
    <row r="473" spans="1:7" ht="57">
      <c r="A473" s="101" t="s">
        <v>24106</v>
      </c>
      <c r="B473" s="93" t="s">
        <v>368</v>
      </c>
      <c r="C473" s="92" t="s">
        <v>22</v>
      </c>
      <c r="D473" s="98">
        <v>838.87</v>
      </c>
      <c r="E473" s="98">
        <v>838.87</v>
      </c>
      <c r="G473" s="101" t="s">
        <v>24106</v>
      </c>
    </row>
    <row r="474" spans="1:7" ht="57">
      <c r="A474" s="101" t="s">
        <v>24107</v>
      </c>
      <c r="B474" s="93" t="s">
        <v>369</v>
      </c>
      <c r="C474" s="92" t="s">
        <v>22</v>
      </c>
      <c r="D474" s="98">
        <v>802.89</v>
      </c>
      <c r="E474" s="98">
        <v>802.89</v>
      </c>
      <c r="G474" s="101" t="s">
        <v>24107</v>
      </c>
    </row>
    <row r="475" spans="1:7" ht="57">
      <c r="A475" s="101" t="s">
        <v>24108</v>
      </c>
      <c r="B475" s="93" t="s">
        <v>370</v>
      </c>
      <c r="C475" s="92" t="s">
        <v>22</v>
      </c>
      <c r="D475" s="98">
        <v>779.68</v>
      </c>
      <c r="E475" s="98">
        <v>779.68</v>
      </c>
      <c r="G475" s="101" t="s">
        <v>24108</v>
      </c>
    </row>
    <row r="476" spans="1:7" ht="15">
      <c r="A476" s="107" t="s">
        <v>24109</v>
      </c>
      <c r="B476" s="91" t="s">
        <v>1628</v>
      </c>
      <c r="C476" s="92"/>
      <c r="D476" s="98"/>
      <c r="E476" s="98"/>
      <c r="G476" s="107" t="s">
        <v>24109</v>
      </c>
    </row>
    <row r="477" spans="1:7">
      <c r="A477" s="101" t="s">
        <v>24110</v>
      </c>
      <c r="B477" s="93" t="s">
        <v>371</v>
      </c>
      <c r="C477" s="92" t="s">
        <v>40</v>
      </c>
      <c r="D477" s="98">
        <v>61.2</v>
      </c>
      <c r="E477" s="98">
        <v>61.2</v>
      </c>
      <c r="G477" s="101" t="s">
        <v>24110</v>
      </c>
    </row>
    <row r="478" spans="1:7">
      <c r="A478" s="101" t="s">
        <v>24111</v>
      </c>
      <c r="B478" s="93" t="s">
        <v>372</v>
      </c>
      <c r="C478" s="92" t="s">
        <v>40</v>
      </c>
      <c r="D478" s="98">
        <v>74.040000000000006</v>
      </c>
      <c r="E478" s="98">
        <v>74.040000000000006</v>
      </c>
      <c r="G478" s="101" t="s">
        <v>24111</v>
      </c>
    </row>
    <row r="479" spans="1:7">
      <c r="A479" s="101" t="s">
        <v>24112</v>
      </c>
      <c r="B479" s="93" t="s">
        <v>373</v>
      </c>
      <c r="C479" s="92" t="s">
        <v>40</v>
      </c>
      <c r="D479" s="98">
        <v>90.72</v>
      </c>
      <c r="E479" s="98">
        <v>90.72</v>
      </c>
      <c r="G479" s="101" t="s">
        <v>24112</v>
      </c>
    </row>
    <row r="480" spans="1:7">
      <c r="A480" s="101" t="s">
        <v>24113</v>
      </c>
      <c r="B480" s="93" t="s">
        <v>374</v>
      </c>
      <c r="C480" s="92" t="s">
        <v>40</v>
      </c>
      <c r="D480" s="98">
        <v>107.22</v>
      </c>
      <c r="E480" s="98">
        <v>107.22</v>
      </c>
      <c r="G480" s="101" t="s">
        <v>24113</v>
      </c>
    </row>
    <row r="481" spans="1:7">
      <c r="A481" s="101" t="s">
        <v>24114</v>
      </c>
      <c r="B481" s="93" t="s">
        <v>375</v>
      </c>
      <c r="C481" s="92" t="s">
        <v>40</v>
      </c>
      <c r="D481" s="98">
        <v>126.6</v>
      </c>
      <c r="E481" s="98">
        <v>126.6</v>
      </c>
      <c r="G481" s="101" t="s">
        <v>24114</v>
      </c>
    </row>
    <row r="482" spans="1:7">
      <c r="A482" s="101" t="s">
        <v>24115</v>
      </c>
      <c r="B482" s="93" t="s">
        <v>376</v>
      </c>
      <c r="C482" s="92" t="s">
        <v>40</v>
      </c>
      <c r="D482" s="98">
        <v>151.5</v>
      </c>
      <c r="E482" s="98">
        <v>151.5</v>
      </c>
      <c r="G482" s="101" t="s">
        <v>24115</v>
      </c>
    </row>
    <row r="483" spans="1:7">
      <c r="A483" s="101" t="s">
        <v>24116</v>
      </c>
      <c r="B483" s="93" t="s">
        <v>377</v>
      </c>
      <c r="C483" s="92" t="s">
        <v>40</v>
      </c>
      <c r="D483" s="98">
        <v>191.36</v>
      </c>
      <c r="E483" s="98">
        <v>191.36</v>
      </c>
      <c r="G483" s="101" t="s">
        <v>24116</v>
      </c>
    </row>
    <row r="484" spans="1:7">
      <c r="A484" s="101" t="s">
        <v>24117</v>
      </c>
      <c r="B484" s="93" t="s">
        <v>378</v>
      </c>
      <c r="C484" s="92" t="s">
        <v>40</v>
      </c>
      <c r="D484" s="98">
        <v>212.39</v>
      </c>
      <c r="E484" s="98">
        <v>212.39</v>
      </c>
      <c r="G484" s="101" t="s">
        <v>24117</v>
      </c>
    </row>
    <row r="485" spans="1:7">
      <c r="A485" s="101" t="s">
        <v>24118</v>
      </c>
      <c r="B485" s="93" t="s">
        <v>379</v>
      </c>
      <c r="C485" s="92" t="s">
        <v>40</v>
      </c>
      <c r="D485" s="98">
        <v>284.05</v>
      </c>
      <c r="E485" s="98">
        <v>284.05</v>
      </c>
      <c r="G485" s="101" t="s">
        <v>24118</v>
      </c>
    </row>
    <row r="486" spans="1:7" ht="15">
      <c r="A486" s="107" t="s">
        <v>24119</v>
      </c>
      <c r="B486" s="91" t="s">
        <v>1629</v>
      </c>
      <c r="C486" s="92"/>
      <c r="D486" s="98"/>
      <c r="E486" s="98"/>
      <c r="G486" s="107" t="s">
        <v>24119</v>
      </c>
    </row>
    <row r="487" spans="1:7" ht="28.5">
      <c r="A487" s="101" t="s">
        <v>24120</v>
      </c>
      <c r="B487" s="93" t="s">
        <v>24121</v>
      </c>
      <c r="C487" s="92" t="s">
        <v>40</v>
      </c>
      <c r="D487" s="98">
        <v>20.22</v>
      </c>
      <c r="E487" s="98">
        <v>20.22</v>
      </c>
      <c r="G487" s="101" t="s">
        <v>24120</v>
      </c>
    </row>
    <row r="488" spans="1:7" ht="28.5">
      <c r="A488" s="101" t="s">
        <v>24122</v>
      </c>
      <c r="B488" s="93" t="s">
        <v>24123</v>
      </c>
      <c r="C488" s="92" t="s">
        <v>40</v>
      </c>
      <c r="D488" s="98">
        <v>23.17</v>
      </c>
      <c r="E488" s="98">
        <v>23.17</v>
      </c>
      <c r="G488" s="101" t="s">
        <v>24122</v>
      </c>
    </row>
    <row r="489" spans="1:7">
      <c r="A489" s="101" t="s">
        <v>24124</v>
      </c>
      <c r="B489" s="93" t="s">
        <v>24125</v>
      </c>
      <c r="C489" s="92" t="s">
        <v>40</v>
      </c>
      <c r="D489" s="98">
        <v>27.56</v>
      </c>
      <c r="E489" s="98">
        <v>27.56</v>
      </c>
      <c r="G489" s="101" t="s">
        <v>24124</v>
      </c>
    </row>
    <row r="490" spans="1:7" ht="28.5">
      <c r="A490" s="101" t="s">
        <v>24126</v>
      </c>
      <c r="B490" s="93" t="s">
        <v>24127</v>
      </c>
      <c r="C490" s="92" t="s">
        <v>40</v>
      </c>
      <c r="D490" s="98">
        <v>36.090000000000003</v>
      </c>
      <c r="E490" s="98">
        <v>36.090000000000003</v>
      </c>
      <c r="G490" s="101" t="s">
        <v>24126</v>
      </c>
    </row>
    <row r="491" spans="1:7" ht="28.5">
      <c r="A491" s="101" t="s">
        <v>24128</v>
      </c>
      <c r="B491" s="93" t="s">
        <v>24129</v>
      </c>
      <c r="C491" s="92" t="s">
        <v>40</v>
      </c>
      <c r="D491" s="98">
        <v>49.29</v>
      </c>
      <c r="E491" s="98">
        <v>49.29</v>
      </c>
      <c r="G491" s="101" t="s">
        <v>24128</v>
      </c>
    </row>
    <row r="492" spans="1:7">
      <c r="A492" s="101" t="s">
        <v>24130</v>
      </c>
      <c r="B492" s="93" t="s">
        <v>24131</v>
      </c>
      <c r="C492" s="92" t="s">
        <v>40</v>
      </c>
      <c r="D492" s="98">
        <v>70.45</v>
      </c>
      <c r="E492" s="98">
        <v>70.45</v>
      </c>
      <c r="G492" s="101" t="s">
        <v>24130</v>
      </c>
    </row>
    <row r="493" spans="1:7" ht="28.5">
      <c r="A493" s="101" t="s">
        <v>24132</v>
      </c>
      <c r="B493" s="93" t="s">
        <v>24133</v>
      </c>
      <c r="C493" s="92" t="s">
        <v>40</v>
      </c>
      <c r="D493" s="98">
        <v>104.73</v>
      </c>
      <c r="E493" s="98">
        <v>104.73</v>
      </c>
      <c r="G493" s="101" t="s">
        <v>24132</v>
      </c>
    </row>
    <row r="494" spans="1:7">
      <c r="A494" s="101" t="s">
        <v>24134</v>
      </c>
      <c r="B494" s="93" t="s">
        <v>24135</v>
      </c>
      <c r="C494" s="92" t="s">
        <v>40</v>
      </c>
      <c r="D494" s="98">
        <v>129.71</v>
      </c>
      <c r="E494" s="98">
        <v>129.71</v>
      </c>
      <c r="G494" s="101" t="s">
        <v>24134</v>
      </c>
    </row>
    <row r="495" spans="1:7" ht="15">
      <c r="A495" s="107" t="s">
        <v>24136</v>
      </c>
      <c r="B495" s="91" t="s">
        <v>1630</v>
      </c>
      <c r="C495" s="92"/>
      <c r="D495" s="98"/>
      <c r="E495" s="98"/>
      <c r="G495" s="107" t="s">
        <v>24136</v>
      </c>
    </row>
    <row r="496" spans="1:7" ht="28.5">
      <c r="A496" s="101" t="s">
        <v>24137</v>
      </c>
      <c r="B496" s="93" t="s">
        <v>34337</v>
      </c>
      <c r="C496" s="92" t="s">
        <v>22</v>
      </c>
      <c r="D496" s="98">
        <v>21.68</v>
      </c>
      <c r="E496" s="98">
        <v>21.68</v>
      </c>
      <c r="G496" s="101" t="s">
        <v>24137</v>
      </c>
    </row>
    <row r="497" spans="1:7" ht="28.5">
      <c r="A497" s="101" t="s">
        <v>24138</v>
      </c>
      <c r="B497" s="93" t="s">
        <v>34338</v>
      </c>
      <c r="C497" s="92" t="s">
        <v>22</v>
      </c>
      <c r="D497" s="98">
        <v>32.880000000000003</v>
      </c>
      <c r="E497" s="98">
        <v>32.880000000000003</v>
      </c>
      <c r="G497" s="101" t="s">
        <v>24138</v>
      </c>
    </row>
    <row r="498" spans="1:7" ht="28.5">
      <c r="A498" s="101" t="s">
        <v>24139</v>
      </c>
      <c r="B498" s="93" t="s">
        <v>34339</v>
      </c>
      <c r="C498" s="92" t="s">
        <v>22</v>
      </c>
      <c r="D498" s="98">
        <v>35.49</v>
      </c>
      <c r="E498" s="98">
        <v>35.49</v>
      </c>
      <c r="G498" s="101" t="s">
        <v>24139</v>
      </c>
    </row>
    <row r="499" spans="1:7" ht="28.5">
      <c r="A499" s="101" t="s">
        <v>24140</v>
      </c>
      <c r="B499" s="93" t="s">
        <v>34340</v>
      </c>
      <c r="C499" s="92" t="s">
        <v>22</v>
      </c>
      <c r="D499" s="98">
        <v>40.130000000000003</v>
      </c>
      <c r="E499" s="98">
        <v>40.130000000000003</v>
      </c>
      <c r="G499" s="101" t="s">
        <v>24140</v>
      </c>
    </row>
    <row r="500" spans="1:7" ht="28.5">
      <c r="A500" s="101" t="s">
        <v>24141</v>
      </c>
      <c r="B500" s="93" t="s">
        <v>34341</v>
      </c>
      <c r="C500" s="92" t="s">
        <v>22</v>
      </c>
      <c r="D500" s="98">
        <v>66.37</v>
      </c>
      <c r="E500" s="98">
        <v>66.37</v>
      </c>
      <c r="G500" s="101" t="s">
        <v>24141</v>
      </c>
    </row>
    <row r="501" spans="1:7" ht="28.5">
      <c r="A501" s="101" t="s">
        <v>24142</v>
      </c>
      <c r="B501" s="93" t="s">
        <v>34342</v>
      </c>
      <c r="C501" s="92" t="s">
        <v>22</v>
      </c>
      <c r="D501" s="98">
        <v>289.36</v>
      </c>
      <c r="E501" s="98">
        <v>289.36</v>
      </c>
      <c r="G501" s="101" t="s">
        <v>24142</v>
      </c>
    </row>
    <row r="502" spans="1:7">
      <c r="A502" s="101" t="s">
        <v>24143</v>
      </c>
      <c r="B502" s="93" t="s">
        <v>34343</v>
      </c>
      <c r="C502" s="92" t="s">
        <v>22</v>
      </c>
      <c r="D502" s="98">
        <v>7.18</v>
      </c>
      <c r="E502" s="98">
        <v>7.18</v>
      </c>
      <c r="G502" s="101" t="s">
        <v>24143</v>
      </c>
    </row>
    <row r="503" spans="1:7" ht="15">
      <c r="A503" s="107" t="s">
        <v>24144</v>
      </c>
      <c r="B503" s="91" t="s">
        <v>1631</v>
      </c>
      <c r="C503" s="92"/>
      <c r="D503" s="98"/>
      <c r="E503" s="98"/>
      <c r="G503" s="107" t="s">
        <v>24144</v>
      </c>
    </row>
    <row r="504" spans="1:7" ht="28.5">
      <c r="A504" s="101" t="s">
        <v>24145</v>
      </c>
      <c r="B504" s="93" t="s">
        <v>24146</v>
      </c>
      <c r="C504" s="92" t="s">
        <v>40</v>
      </c>
      <c r="D504" s="98">
        <v>30.41</v>
      </c>
      <c r="E504" s="98">
        <v>30.41</v>
      </c>
      <c r="G504" s="101" t="s">
        <v>24145</v>
      </c>
    </row>
    <row r="505" spans="1:7" ht="28.5">
      <c r="A505" s="101" t="s">
        <v>24147</v>
      </c>
      <c r="B505" s="93" t="s">
        <v>24148</v>
      </c>
      <c r="C505" s="92" t="s">
        <v>40</v>
      </c>
      <c r="D505" s="98">
        <v>39.01</v>
      </c>
      <c r="E505" s="98">
        <v>39.01</v>
      </c>
      <c r="G505" s="101" t="s">
        <v>24147</v>
      </c>
    </row>
    <row r="506" spans="1:7" ht="28.5">
      <c r="A506" s="101" t="s">
        <v>24149</v>
      </c>
      <c r="B506" s="93" t="s">
        <v>24150</v>
      </c>
      <c r="C506" s="92" t="s">
        <v>40</v>
      </c>
      <c r="D506" s="98">
        <v>60.18</v>
      </c>
      <c r="E506" s="98">
        <v>60.18</v>
      </c>
      <c r="G506" s="101" t="s">
        <v>24149</v>
      </c>
    </row>
    <row r="507" spans="1:7" ht="28.5">
      <c r="A507" s="101" t="s">
        <v>24151</v>
      </c>
      <c r="B507" s="93" t="s">
        <v>24152</v>
      </c>
      <c r="C507" s="92" t="s">
        <v>40</v>
      </c>
      <c r="D507" s="98">
        <v>74.98</v>
      </c>
      <c r="E507" s="98">
        <v>74.98</v>
      </c>
      <c r="G507" s="101" t="s">
        <v>24151</v>
      </c>
    </row>
    <row r="508" spans="1:7" ht="28.5">
      <c r="A508" s="101" t="s">
        <v>24153</v>
      </c>
      <c r="B508" s="93" t="s">
        <v>24154</v>
      </c>
      <c r="C508" s="92" t="s">
        <v>40</v>
      </c>
      <c r="D508" s="98">
        <v>99.34</v>
      </c>
      <c r="E508" s="98">
        <v>99.34</v>
      </c>
      <c r="G508" s="101" t="s">
        <v>24153</v>
      </c>
    </row>
    <row r="509" spans="1:7" ht="15">
      <c r="A509" s="107" t="s">
        <v>24155</v>
      </c>
      <c r="B509" s="91" t="s">
        <v>1632</v>
      </c>
      <c r="C509" s="92"/>
      <c r="D509" s="98"/>
      <c r="E509" s="98"/>
      <c r="G509" s="107" t="s">
        <v>24155</v>
      </c>
    </row>
    <row r="510" spans="1:7">
      <c r="A510" s="101" t="s">
        <v>24156</v>
      </c>
      <c r="B510" s="93" t="s">
        <v>380</v>
      </c>
      <c r="C510" s="92" t="s">
        <v>22</v>
      </c>
      <c r="D510" s="98">
        <v>93.28</v>
      </c>
      <c r="E510" s="98">
        <v>93.28</v>
      </c>
      <c r="G510" s="101" t="s">
        <v>24156</v>
      </c>
    </row>
    <row r="511" spans="1:7">
      <c r="A511" s="101" t="s">
        <v>24157</v>
      </c>
      <c r="B511" s="93" t="s">
        <v>381</v>
      </c>
      <c r="C511" s="92" t="s">
        <v>22</v>
      </c>
      <c r="D511" s="98">
        <v>26.41</v>
      </c>
      <c r="E511" s="98">
        <v>26.41</v>
      </c>
      <c r="G511" s="101" t="s">
        <v>24157</v>
      </c>
    </row>
    <row r="512" spans="1:7">
      <c r="A512" s="101" t="s">
        <v>24158</v>
      </c>
      <c r="B512" s="93" t="s">
        <v>382</v>
      </c>
      <c r="C512" s="92" t="s">
        <v>22</v>
      </c>
      <c r="D512" s="98">
        <v>29</v>
      </c>
      <c r="E512" s="98">
        <v>29</v>
      </c>
      <c r="G512" s="101" t="s">
        <v>24158</v>
      </c>
    </row>
    <row r="513" spans="1:7">
      <c r="A513" s="101" t="s">
        <v>24159</v>
      </c>
      <c r="B513" s="93" t="s">
        <v>383</v>
      </c>
      <c r="C513" s="92" t="s">
        <v>22</v>
      </c>
      <c r="D513" s="98">
        <v>63.72</v>
      </c>
      <c r="E513" s="98">
        <v>63.72</v>
      </c>
      <c r="G513" s="101" t="s">
        <v>24159</v>
      </c>
    </row>
    <row r="514" spans="1:7">
      <c r="A514" s="101" t="s">
        <v>24160</v>
      </c>
      <c r="B514" s="93" t="s">
        <v>384</v>
      </c>
      <c r="C514" s="92" t="s">
        <v>22</v>
      </c>
      <c r="D514" s="98">
        <v>65.39</v>
      </c>
      <c r="E514" s="98">
        <v>65.39</v>
      </c>
      <c r="G514" s="101" t="s">
        <v>24160</v>
      </c>
    </row>
    <row r="515" spans="1:7" ht="28.5">
      <c r="A515" s="101" t="s">
        <v>24161</v>
      </c>
      <c r="B515" s="93" t="s">
        <v>385</v>
      </c>
      <c r="C515" s="92" t="s">
        <v>22</v>
      </c>
      <c r="D515" s="98">
        <v>134.12</v>
      </c>
      <c r="E515" s="98">
        <v>134.12</v>
      </c>
      <c r="G515" s="101" t="s">
        <v>24161</v>
      </c>
    </row>
    <row r="516" spans="1:7" ht="28.5">
      <c r="A516" s="101" t="s">
        <v>24162</v>
      </c>
      <c r="B516" s="93" t="s">
        <v>386</v>
      </c>
      <c r="C516" s="92" t="s">
        <v>22</v>
      </c>
      <c r="D516" s="98">
        <v>76.56</v>
      </c>
      <c r="E516" s="98">
        <v>76.56</v>
      </c>
      <c r="G516" s="101" t="s">
        <v>24162</v>
      </c>
    </row>
    <row r="517" spans="1:7">
      <c r="A517" s="101" t="s">
        <v>24163</v>
      </c>
      <c r="B517" s="93" t="s">
        <v>387</v>
      </c>
      <c r="C517" s="92" t="s">
        <v>22</v>
      </c>
      <c r="D517" s="98">
        <v>11.71</v>
      </c>
      <c r="E517" s="98">
        <v>11.71</v>
      </c>
      <c r="G517" s="101" t="s">
        <v>24163</v>
      </c>
    </row>
    <row r="518" spans="1:7">
      <c r="A518" s="101" t="s">
        <v>24164</v>
      </c>
      <c r="B518" s="93" t="s">
        <v>388</v>
      </c>
      <c r="C518" s="92" t="s">
        <v>22</v>
      </c>
      <c r="D518" s="98">
        <v>44.97</v>
      </c>
      <c r="E518" s="98">
        <v>44.97</v>
      </c>
      <c r="G518" s="101" t="s">
        <v>24164</v>
      </c>
    </row>
    <row r="519" spans="1:7">
      <c r="A519" s="101" t="s">
        <v>24165</v>
      </c>
      <c r="B519" s="93" t="s">
        <v>389</v>
      </c>
      <c r="C519" s="92" t="s">
        <v>22</v>
      </c>
      <c r="D519" s="98">
        <v>9.9700000000000006</v>
      </c>
      <c r="E519" s="98">
        <v>9.9700000000000006</v>
      </c>
      <c r="G519" s="101" t="s">
        <v>24165</v>
      </c>
    </row>
    <row r="520" spans="1:7">
      <c r="A520" s="101" t="s">
        <v>24166</v>
      </c>
      <c r="B520" s="93" t="s">
        <v>390</v>
      </c>
      <c r="C520" s="92" t="s">
        <v>22</v>
      </c>
      <c r="D520" s="98">
        <v>32.299999999999997</v>
      </c>
      <c r="E520" s="98">
        <v>32.299999999999997</v>
      </c>
      <c r="G520" s="101" t="s">
        <v>24166</v>
      </c>
    </row>
    <row r="521" spans="1:7">
      <c r="A521" s="101" t="s">
        <v>24167</v>
      </c>
      <c r="B521" s="93" t="s">
        <v>391</v>
      </c>
      <c r="C521" s="92" t="s">
        <v>22</v>
      </c>
      <c r="D521" s="98">
        <v>18.920000000000002</v>
      </c>
      <c r="E521" s="98">
        <v>18.920000000000002</v>
      </c>
      <c r="G521" s="101" t="s">
        <v>24167</v>
      </c>
    </row>
    <row r="522" spans="1:7">
      <c r="A522" s="101" t="s">
        <v>24168</v>
      </c>
      <c r="B522" s="93" t="s">
        <v>392</v>
      </c>
      <c r="C522" s="92" t="s">
        <v>22</v>
      </c>
      <c r="D522" s="98">
        <v>110.32</v>
      </c>
      <c r="E522" s="98">
        <v>110.32</v>
      </c>
      <c r="G522" s="101" t="s">
        <v>24168</v>
      </c>
    </row>
    <row r="523" spans="1:7">
      <c r="A523" s="101" t="s">
        <v>24169</v>
      </c>
      <c r="B523" s="93" t="s">
        <v>393</v>
      </c>
      <c r="C523" s="92" t="s">
        <v>22</v>
      </c>
      <c r="D523" s="98">
        <v>145.69</v>
      </c>
      <c r="E523" s="98">
        <v>145.69</v>
      </c>
      <c r="G523" s="101" t="s">
        <v>24169</v>
      </c>
    </row>
    <row r="524" spans="1:7">
      <c r="A524" s="101" t="s">
        <v>24170</v>
      </c>
      <c r="B524" s="93" t="s">
        <v>394</v>
      </c>
      <c r="C524" s="92" t="s">
        <v>22</v>
      </c>
      <c r="D524" s="98">
        <v>252.56</v>
      </c>
      <c r="E524" s="98">
        <v>252.56</v>
      </c>
      <c r="G524" s="101" t="s">
        <v>24170</v>
      </c>
    </row>
    <row r="525" spans="1:7">
      <c r="A525" s="101" t="s">
        <v>24171</v>
      </c>
      <c r="B525" s="93" t="s">
        <v>395</v>
      </c>
      <c r="C525" s="92" t="s">
        <v>22</v>
      </c>
      <c r="D525" s="98">
        <v>91.65</v>
      </c>
      <c r="E525" s="98">
        <v>91.65</v>
      </c>
      <c r="G525" s="101" t="s">
        <v>24171</v>
      </c>
    </row>
    <row r="526" spans="1:7">
      <c r="A526" s="101" t="s">
        <v>24172</v>
      </c>
      <c r="B526" s="93" t="s">
        <v>34344</v>
      </c>
      <c r="C526" s="92" t="s">
        <v>22</v>
      </c>
      <c r="D526" s="98">
        <v>18.54</v>
      </c>
      <c r="E526" s="98">
        <v>18.54</v>
      </c>
      <c r="G526" s="101" t="s">
        <v>24172</v>
      </c>
    </row>
    <row r="527" spans="1:7" ht="30">
      <c r="A527" s="107" t="s">
        <v>24173</v>
      </c>
      <c r="B527" s="91" t="s">
        <v>1633</v>
      </c>
      <c r="C527" s="92"/>
      <c r="D527" s="98"/>
      <c r="E527" s="98"/>
      <c r="G527" s="107" t="s">
        <v>24173</v>
      </c>
    </row>
    <row r="528" spans="1:7" ht="28.5">
      <c r="A528" s="101" t="s">
        <v>24174</v>
      </c>
      <c r="B528" s="93" t="s">
        <v>396</v>
      </c>
      <c r="C528" s="92" t="s">
        <v>40</v>
      </c>
      <c r="D528" s="98">
        <v>12.23</v>
      </c>
      <c r="E528" s="98">
        <v>12.23</v>
      </c>
      <c r="G528" s="101" t="s">
        <v>24174</v>
      </c>
    </row>
    <row r="529" spans="1:7" ht="28.5">
      <c r="A529" s="101" t="s">
        <v>24175</v>
      </c>
      <c r="B529" s="93" t="s">
        <v>397</v>
      </c>
      <c r="C529" s="92" t="s">
        <v>40</v>
      </c>
      <c r="D529" s="98">
        <v>18.34</v>
      </c>
      <c r="E529" s="98">
        <v>18.34</v>
      </c>
      <c r="G529" s="101" t="s">
        <v>24175</v>
      </c>
    </row>
    <row r="530" spans="1:7" ht="28.5">
      <c r="A530" s="101" t="s">
        <v>24176</v>
      </c>
      <c r="B530" s="93" t="s">
        <v>398</v>
      </c>
      <c r="C530" s="92" t="s">
        <v>40</v>
      </c>
      <c r="D530" s="98">
        <v>27.62</v>
      </c>
      <c r="E530" s="98">
        <v>27.62</v>
      </c>
      <c r="G530" s="101" t="s">
        <v>24176</v>
      </c>
    </row>
    <row r="531" spans="1:7" ht="28.5">
      <c r="A531" s="101" t="s">
        <v>24177</v>
      </c>
      <c r="B531" s="93" t="s">
        <v>399</v>
      </c>
      <c r="C531" s="92" t="s">
        <v>40</v>
      </c>
      <c r="D531" s="98">
        <v>23.32</v>
      </c>
      <c r="E531" s="98">
        <v>23.32</v>
      </c>
      <c r="G531" s="101" t="s">
        <v>24177</v>
      </c>
    </row>
    <row r="532" spans="1:7" ht="28.5">
      <c r="A532" s="101" t="s">
        <v>24178</v>
      </c>
      <c r="B532" s="93" t="s">
        <v>400</v>
      </c>
      <c r="C532" s="92" t="s">
        <v>40</v>
      </c>
      <c r="D532" s="98">
        <v>35.54</v>
      </c>
      <c r="E532" s="98">
        <v>35.54</v>
      </c>
      <c r="G532" s="101" t="s">
        <v>24178</v>
      </c>
    </row>
    <row r="533" spans="1:7" ht="28.5">
      <c r="A533" s="101" t="s">
        <v>24179</v>
      </c>
      <c r="B533" s="93" t="s">
        <v>401</v>
      </c>
      <c r="C533" s="92" t="s">
        <v>40</v>
      </c>
      <c r="D533" s="98">
        <v>51.71</v>
      </c>
      <c r="E533" s="98">
        <v>51.71</v>
      </c>
      <c r="G533" s="101" t="s">
        <v>24179</v>
      </c>
    </row>
    <row r="534" spans="1:7" ht="15">
      <c r="A534" s="107" t="s">
        <v>24180</v>
      </c>
      <c r="B534" s="91" t="s">
        <v>1594</v>
      </c>
      <c r="C534" s="92"/>
      <c r="D534" s="98"/>
      <c r="E534" s="98"/>
      <c r="G534" s="107" t="s">
        <v>24180</v>
      </c>
    </row>
    <row r="535" spans="1:7">
      <c r="A535" s="101" t="s">
        <v>24181</v>
      </c>
      <c r="B535" s="93" t="s">
        <v>402</v>
      </c>
      <c r="C535" s="92" t="s">
        <v>22</v>
      </c>
      <c r="D535" s="98">
        <v>20.97</v>
      </c>
      <c r="E535" s="98">
        <v>20.97</v>
      </c>
      <c r="G535" s="101" t="s">
        <v>24181</v>
      </c>
    </row>
    <row r="536" spans="1:7">
      <c r="A536" s="101" t="s">
        <v>24182</v>
      </c>
      <c r="B536" s="93" t="s">
        <v>403</v>
      </c>
      <c r="C536" s="92" t="s">
        <v>22</v>
      </c>
      <c r="D536" s="98">
        <v>29.35</v>
      </c>
      <c r="E536" s="98">
        <v>29.35</v>
      </c>
      <c r="G536" s="101" t="s">
        <v>24182</v>
      </c>
    </row>
    <row r="537" spans="1:7">
      <c r="A537" s="101" t="s">
        <v>24183</v>
      </c>
      <c r="B537" s="93" t="s">
        <v>404</v>
      </c>
      <c r="C537" s="92" t="s">
        <v>22</v>
      </c>
      <c r="D537" s="98">
        <v>20.97</v>
      </c>
      <c r="E537" s="98">
        <v>20.97</v>
      </c>
      <c r="G537" s="101" t="s">
        <v>24183</v>
      </c>
    </row>
    <row r="538" spans="1:7">
      <c r="A538" s="101" t="s">
        <v>24184</v>
      </c>
      <c r="B538" s="93" t="s">
        <v>405</v>
      </c>
      <c r="C538" s="92" t="s">
        <v>22</v>
      </c>
      <c r="D538" s="98">
        <v>31.96</v>
      </c>
      <c r="E538" s="98">
        <v>31.96</v>
      </c>
      <c r="G538" s="101" t="s">
        <v>24184</v>
      </c>
    </row>
    <row r="539" spans="1:7" ht="15">
      <c r="A539" s="107" t="s">
        <v>24185</v>
      </c>
      <c r="B539" s="91" t="s">
        <v>24186</v>
      </c>
      <c r="C539" s="92"/>
      <c r="D539" s="98"/>
      <c r="E539" s="98"/>
      <c r="G539" s="107" t="s">
        <v>24185</v>
      </c>
    </row>
    <row r="540" spans="1:7" ht="28.5">
      <c r="A540" s="101" t="s">
        <v>24187</v>
      </c>
      <c r="B540" s="93" t="s">
        <v>24188</v>
      </c>
      <c r="C540" s="92" t="s">
        <v>24189</v>
      </c>
      <c r="D540" s="98">
        <v>3.74</v>
      </c>
      <c r="E540" s="98">
        <v>3.74</v>
      </c>
      <c r="G540" s="101" t="s">
        <v>24187</v>
      </c>
    </row>
    <row r="541" spans="1:7" ht="28.5">
      <c r="A541" s="101" t="s">
        <v>24190</v>
      </c>
      <c r="B541" s="93" t="s">
        <v>24191</v>
      </c>
      <c r="C541" s="92" t="s">
        <v>24189</v>
      </c>
      <c r="D541" s="98">
        <v>5.98</v>
      </c>
      <c r="E541" s="98">
        <v>5.98</v>
      </c>
      <c r="G541" s="101" t="s">
        <v>24190</v>
      </c>
    </row>
    <row r="542" spans="1:7" ht="28.5">
      <c r="A542" s="101" t="s">
        <v>24192</v>
      </c>
      <c r="B542" s="93" t="s">
        <v>24193</v>
      </c>
      <c r="C542" s="92" t="s">
        <v>24189</v>
      </c>
      <c r="D542" s="98">
        <v>7.64</v>
      </c>
      <c r="E542" s="98">
        <v>7.64</v>
      </c>
      <c r="G542" s="101" t="s">
        <v>24192</v>
      </c>
    </row>
    <row r="543" spans="1:7" ht="15">
      <c r="A543" s="107" t="s">
        <v>24194</v>
      </c>
      <c r="B543" s="91" t="s">
        <v>1634</v>
      </c>
      <c r="C543" s="92"/>
      <c r="D543" s="98"/>
      <c r="E543" s="98"/>
      <c r="G543" s="107" t="s">
        <v>24194</v>
      </c>
    </row>
    <row r="544" spans="1:7" ht="15">
      <c r="A544" s="107" t="s">
        <v>24195</v>
      </c>
      <c r="B544" s="91" t="s">
        <v>1635</v>
      </c>
      <c r="C544" s="92"/>
      <c r="D544" s="98"/>
      <c r="E544" s="98"/>
      <c r="G544" s="107" t="s">
        <v>24195</v>
      </c>
    </row>
    <row r="545" spans="1:7" ht="57">
      <c r="A545" s="101" t="s">
        <v>24196</v>
      </c>
      <c r="B545" s="93" t="s">
        <v>406</v>
      </c>
      <c r="C545" s="92" t="s">
        <v>22</v>
      </c>
      <c r="D545" s="99">
        <v>1421.8</v>
      </c>
      <c r="E545" s="99">
        <v>1421.8</v>
      </c>
      <c r="G545" s="101" t="s">
        <v>24196</v>
      </c>
    </row>
    <row r="546" spans="1:7" ht="57">
      <c r="A546" s="101" t="s">
        <v>24197</v>
      </c>
      <c r="B546" s="93" t="s">
        <v>407</v>
      </c>
      <c r="C546" s="92" t="s">
        <v>22</v>
      </c>
      <c r="D546" s="99">
        <v>2629.66</v>
      </c>
      <c r="E546" s="99">
        <v>2629.66</v>
      </c>
      <c r="G546" s="101" t="s">
        <v>24197</v>
      </c>
    </row>
    <row r="547" spans="1:7" ht="15">
      <c r="A547" s="107" t="s">
        <v>24198</v>
      </c>
      <c r="B547" s="91" t="s">
        <v>1636</v>
      </c>
      <c r="C547" s="92"/>
      <c r="D547" s="98"/>
      <c r="E547" s="98"/>
      <c r="G547" s="107" t="s">
        <v>24198</v>
      </c>
    </row>
    <row r="548" spans="1:7" ht="28.5">
      <c r="A548" s="101" t="s">
        <v>24199</v>
      </c>
      <c r="B548" s="93" t="s">
        <v>9786</v>
      </c>
      <c r="C548" s="92" t="s">
        <v>22</v>
      </c>
      <c r="D548" s="98">
        <v>227.45</v>
      </c>
      <c r="E548" s="98">
        <v>227.45</v>
      </c>
      <c r="G548" s="101" t="s">
        <v>24199</v>
      </c>
    </row>
    <row r="549" spans="1:7" ht="28.5">
      <c r="A549" s="101" t="s">
        <v>24200</v>
      </c>
      <c r="B549" s="93" t="s">
        <v>9787</v>
      </c>
      <c r="C549" s="92" t="s">
        <v>22</v>
      </c>
      <c r="D549" s="98">
        <v>232.54</v>
      </c>
      <c r="E549" s="98">
        <v>232.54</v>
      </c>
      <c r="G549" s="101" t="s">
        <v>24200</v>
      </c>
    </row>
    <row r="550" spans="1:7" ht="28.5">
      <c r="A550" s="101" t="s">
        <v>24201</v>
      </c>
      <c r="B550" s="93" t="s">
        <v>408</v>
      </c>
      <c r="C550" s="92" t="s">
        <v>22</v>
      </c>
      <c r="D550" s="98">
        <v>515.99</v>
      </c>
      <c r="E550" s="98">
        <v>515.99</v>
      </c>
      <c r="G550" s="101" t="s">
        <v>24201</v>
      </c>
    </row>
    <row r="551" spans="1:7" ht="28.5">
      <c r="A551" s="101" t="s">
        <v>24202</v>
      </c>
      <c r="B551" s="93" t="s">
        <v>409</v>
      </c>
      <c r="C551" s="92" t="s">
        <v>22</v>
      </c>
      <c r="D551" s="98">
        <v>532.85</v>
      </c>
      <c r="E551" s="98">
        <v>532.85</v>
      </c>
      <c r="G551" s="101" t="s">
        <v>24202</v>
      </c>
    </row>
    <row r="552" spans="1:7" ht="28.5">
      <c r="A552" s="101" t="s">
        <v>24203</v>
      </c>
      <c r="B552" s="93" t="s">
        <v>410</v>
      </c>
      <c r="C552" s="92" t="s">
        <v>22</v>
      </c>
      <c r="D552" s="98">
        <v>670.27</v>
      </c>
      <c r="E552" s="98">
        <v>670.27</v>
      </c>
      <c r="G552" s="101" t="s">
        <v>24203</v>
      </c>
    </row>
    <row r="553" spans="1:7">
      <c r="A553" s="101" t="s">
        <v>24204</v>
      </c>
      <c r="B553" s="93" t="s">
        <v>411</v>
      </c>
      <c r="C553" s="92" t="s">
        <v>22</v>
      </c>
      <c r="D553" s="98">
        <v>111.05</v>
      </c>
      <c r="E553" s="98">
        <v>111.05</v>
      </c>
      <c r="G553" s="101" t="s">
        <v>24204</v>
      </c>
    </row>
    <row r="554" spans="1:7" ht="28.5">
      <c r="A554" s="101" t="s">
        <v>24205</v>
      </c>
      <c r="B554" s="93" t="s">
        <v>412</v>
      </c>
      <c r="C554" s="92" t="s">
        <v>22</v>
      </c>
      <c r="D554" s="98">
        <v>159.26</v>
      </c>
      <c r="E554" s="98">
        <v>159.26</v>
      </c>
      <c r="G554" s="101" t="s">
        <v>24205</v>
      </c>
    </row>
    <row r="555" spans="1:7" ht="28.5">
      <c r="A555" s="101" t="s">
        <v>24206</v>
      </c>
      <c r="B555" s="93" t="s">
        <v>413</v>
      </c>
      <c r="C555" s="92" t="s">
        <v>22</v>
      </c>
      <c r="D555" s="98">
        <v>116.01</v>
      </c>
      <c r="E555" s="98">
        <v>116.01</v>
      </c>
      <c r="G555" s="101" t="s">
        <v>24206</v>
      </c>
    </row>
    <row r="556" spans="1:7" ht="28.5">
      <c r="A556" s="101" t="s">
        <v>24207</v>
      </c>
      <c r="B556" s="93" t="s">
        <v>9788</v>
      </c>
      <c r="C556" s="92" t="s">
        <v>22</v>
      </c>
      <c r="D556" s="98">
        <v>139.61000000000001</v>
      </c>
      <c r="E556" s="98">
        <v>139.61000000000001</v>
      </c>
      <c r="G556" s="101" t="s">
        <v>24207</v>
      </c>
    </row>
    <row r="557" spans="1:7" ht="57">
      <c r="A557" s="101" t="s">
        <v>24208</v>
      </c>
      <c r="B557" s="93" t="s">
        <v>414</v>
      </c>
      <c r="C557" s="92" t="s">
        <v>22</v>
      </c>
      <c r="D557" s="98">
        <v>973.77</v>
      </c>
      <c r="E557" s="98">
        <v>973.77</v>
      </c>
      <c r="G557" s="101" t="s">
        <v>24208</v>
      </c>
    </row>
    <row r="558" spans="1:7" ht="57">
      <c r="A558" s="101" t="s">
        <v>24209</v>
      </c>
      <c r="B558" s="93" t="s">
        <v>415</v>
      </c>
      <c r="C558" s="92" t="s">
        <v>22</v>
      </c>
      <c r="D558" s="99">
        <v>1625.53</v>
      </c>
      <c r="E558" s="99">
        <v>1625.53</v>
      </c>
      <c r="G558" s="101" t="s">
        <v>24209</v>
      </c>
    </row>
    <row r="559" spans="1:7" ht="42.75">
      <c r="A559" s="101" t="s">
        <v>24210</v>
      </c>
      <c r="B559" s="93" t="s">
        <v>416</v>
      </c>
      <c r="C559" s="92" t="s">
        <v>22</v>
      </c>
      <c r="D559" s="99">
        <v>1538.88</v>
      </c>
      <c r="E559" s="99">
        <v>1538.88</v>
      </c>
      <c r="G559" s="101" t="s">
        <v>24210</v>
      </c>
    </row>
    <row r="560" spans="1:7" ht="15">
      <c r="A560" s="107" t="s">
        <v>24211</v>
      </c>
      <c r="B560" s="91" t="s">
        <v>1637</v>
      </c>
      <c r="C560" s="92"/>
      <c r="D560" s="98"/>
      <c r="E560" s="98"/>
      <c r="G560" s="107" t="s">
        <v>24211</v>
      </c>
    </row>
    <row r="561" spans="1:7" ht="28.5">
      <c r="A561" s="101" t="s">
        <v>24212</v>
      </c>
      <c r="B561" s="93" t="s">
        <v>417</v>
      </c>
      <c r="C561" s="92" t="s">
        <v>22</v>
      </c>
      <c r="D561" s="98">
        <v>338.65</v>
      </c>
      <c r="E561" s="98">
        <v>338.65</v>
      </c>
      <c r="G561" s="101" t="s">
        <v>24212</v>
      </c>
    </row>
    <row r="562" spans="1:7" ht="42.75">
      <c r="A562" s="101" t="s">
        <v>24213</v>
      </c>
      <c r="B562" s="93" t="s">
        <v>418</v>
      </c>
      <c r="C562" s="92" t="s">
        <v>22</v>
      </c>
      <c r="D562" s="98">
        <v>327.3</v>
      </c>
      <c r="E562" s="98">
        <v>327.3</v>
      </c>
      <c r="G562" s="101" t="s">
        <v>24213</v>
      </c>
    </row>
    <row r="563" spans="1:7">
      <c r="A563" s="101" t="s">
        <v>24214</v>
      </c>
      <c r="B563" s="93" t="s">
        <v>9789</v>
      </c>
      <c r="C563" s="92" t="s">
        <v>22</v>
      </c>
      <c r="D563" s="98">
        <v>43.29</v>
      </c>
      <c r="E563" s="98">
        <v>43.29</v>
      </c>
      <c r="G563" s="101" t="s">
        <v>24214</v>
      </c>
    </row>
    <row r="564" spans="1:7" ht="42.75">
      <c r="A564" s="101" t="s">
        <v>24215</v>
      </c>
      <c r="B564" s="93" t="s">
        <v>419</v>
      </c>
      <c r="C564" s="92" t="s">
        <v>22</v>
      </c>
      <c r="D564" s="98">
        <v>147.85</v>
      </c>
      <c r="E564" s="98">
        <v>147.85</v>
      </c>
      <c r="G564" s="101" t="s">
        <v>24215</v>
      </c>
    </row>
    <row r="565" spans="1:7" ht="42.75">
      <c r="A565" s="101" t="s">
        <v>24216</v>
      </c>
      <c r="B565" s="93" t="s">
        <v>420</v>
      </c>
      <c r="C565" s="92" t="s">
        <v>22</v>
      </c>
      <c r="D565" s="98">
        <v>189.72</v>
      </c>
      <c r="E565" s="98">
        <v>189.72</v>
      </c>
      <c r="G565" s="101" t="s">
        <v>24216</v>
      </c>
    </row>
    <row r="566" spans="1:7" ht="42.75">
      <c r="A566" s="101" t="s">
        <v>24217</v>
      </c>
      <c r="B566" s="93" t="s">
        <v>421</v>
      </c>
      <c r="C566" s="92" t="s">
        <v>22</v>
      </c>
      <c r="D566" s="98">
        <v>263.32</v>
      </c>
      <c r="E566" s="98">
        <v>263.32</v>
      </c>
      <c r="G566" s="101" t="s">
        <v>24217</v>
      </c>
    </row>
    <row r="567" spans="1:7" ht="42.75">
      <c r="A567" s="101" t="s">
        <v>24218</v>
      </c>
      <c r="B567" s="93" t="s">
        <v>422</v>
      </c>
      <c r="C567" s="92" t="s">
        <v>22</v>
      </c>
      <c r="D567" s="98">
        <v>200.72</v>
      </c>
      <c r="E567" s="98">
        <v>200.72</v>
      </c>
      <c r="G567" s="101" t="s">
        <v>24218</v>
      </c>
    </row>
    <row r="568" spans="1:7">
      <c r="A568" s="101" t="s">
        <v>24219</v>
      </c>
      <c r="B568" s="93" t="s">
        <v>423</v>
      </c>
      <c r="C568" s="92" t="s">
        <v>22</v>
      </c>
      <c r="D568" s="98">
        <v>8.73</v>
      </c>
      <c r="E568" s="98">
        <v>8.73</v>
      </c>
      <c r="G568" s="101" t="s">
        <v>24219</v>
      </c>
    </row>
    <row r="569" spans="1:7">
      <c r="A569" s="101" t="s">
        <v>24220</v>
      </c>
      <c r="B569" s="93" t="s">
        <v>424</v>
      </c>
      <c r="C569" s="92" t="s">
        <v>22</v>
      </c>
      <c r="D569" s="98">
        <v>13.94</v>
      </c>
      <c r="E569" s="98">
        <v>13.94</v>
      </c>
      <c r="G569" s="101" t="s">
        <v>24220</v>
      </c>
    </row>
    <row r="570" spans="1:7">
      <c r="A570" s="101" t="s">
        <v>24221</v>
      </c>
      <c r="B570" s="93" t="s">
        <v>425</v>
      </c>
      <c r="C570" s="92" t="s">
        <v>22</v>
      </c>
      <c r="D570" s="98">
        <v>66.55</v>
      </c>
      <c r="E570" s="98">
        <v>66.55</v>
      </c>
      <c r="G570" s="101" t="s">
        <v>24221</v>
      </c>
    </row>
    <row r="571" spans="1:7">
      <c r="A571" s="101" t="s">
        <v>24222</v>
      </c>
      <c r="B571" s="93" t="s">
        <v>426</v>
      </c>
      <c r="C571" s="92" t="s">
        <v>22</v>
      </c>
      <c r="D571" s="98">
        <v>109.18</v>
      </c>
      <c r="E571" s="98">
        <v>109.18</v>
      </c>
      <c r="G571" s="101" t="s">
        <v>24222</v>
      </c>
    </row>
    <row r="572" spans="1:7">
      <c r="A572" s="101" t="s">
        <v>24223</v>
      </c>
      <c r="B572" s="93" t="s">
        <v>427</v>
      </c>
      <c r="C572" s="92" t="s">
        <v>22</v>
      </c>
      <c r="D572" s="98">
        <v>162.06</v>
      </c>
      <c r="E572" s="98">
        <v>162.06</v>
      </c>
      <c r="G572" s="101" t="s">
        <v>24223</v>
      </c>
    </row>
    <row r="573" spans="1:7">
      <c r="A573" s="101" t="s">
        <v>24224</v>
      </c>
      <c r="B573" s="93" t="s">
        <v>428</v>
      </c>
      <c r="C573" s="92" t="s">
        <v>22</v>
      </c>
      <c r="D573" s="98">
        <v>243.37</v>
      </c>
      <c r="E573" s="98">
        <v>243.37</v>
      </c>
      <c r="G573" s="101" t="s">
        <v>24224</v>
      </c>
    </row>
    <row r="574" spans="1:7">
      <c r="A574" s="101" t="s">
        <v>24225</v>
      </c>
      <c r="B574" s="93" t="s">
        <v>429</v>
      </c>
      <c r="C574" s="92" t="s">
        <v>22</v>
      </c>
      <c r="D574" s="98">
        <v>11.32</v>
      </c>
      <c r="E574" s="98">
        <v>11.32</v>
      </c>
      <c r="G574" s="101" t="s">
        <v>24225</v>
      </c>
    </row>
    <row r="575" spans="1:7" ht="15">
      <c r="A575" s="107" t="s">
        <v>24226</v>
      </c>
      <c r="B575" s="91" t="s">
        <v>1638</v>
      </c>
      <c r="C575" s="92"/>
      <c r="D575" s="98"/>
      <c r="E575" s="98"/>
      <c r="G575" s="107" t="s">
        <v>24226</v>
      </c>
    </row>
    <row r="576" spans="1:7" ht="42.75">
      <c r="A576" s="101" t="s">
        <v>24227</v>
      </c>
      <c r="B576" s="93" t="s">
        <v>430</v>
      </c>
      <c r="C576" s="92" t="s">
        <v>40</v>
      </c>
      <c r="D576" s="98">
        <v>57.11</v>
      </c>
      <c r="E576" s="98">
        <v>57.11</v>
      </c>
      <c r="G576" s="101" t="s">
        <v>24227</v>
      </c>
    </row>
    <row r="577" spans="1:7" ht="42.75">
      <c r="A577" s="101" t="s">
        <v>24228</v>
      </c>
      <c r="B577" s="93" t="s">
        <v>431</v>
      </c>
      <c r="C577" s="92" t="s">
        <v>40</v>
      </c>
      <c r="D577" s="98">
        <v>68.540000000000006</v>
      </c>
      <c r="E577" s="98">
        <v>68.540000000000006</v>
      </c>
      <c r="G577" s="101" t="s">
        <v>24228</v>
      </c>
    </row>
    <row r="578" spans="1:7" ht="42.75">
      <c r="A578" s="101" t="s">
        <v>24229</v>
      </c>
      <c r="B578" s="93" t="s">
        <v>432</v>
      </c>
      <c r="C578" s="92" t="s">
        <v>40</v>
      </c>
      <c r="D578" s="98">
        <v>178.55</v>
      </c>
      <c r="E578" s="98">
        <v>178.55</v>
      </c>
      <c r="G578" s="101" t="s">
        <v>24229</v>
      </c>
    </row>
    <row r="579" spans="1:7" ht="42.75">
      <c r="A579" s="101" t="s">
        <v>24230</v>
      </c>
      <c r="B579" s="93" t="s">
        <v>433</v>
      </c>
      <c r="C579" s="92" t="s">
        <v>40</v>
      </c>
      <c r="D579" s="98">
        <v>191.82</v>
      </c>
      <c r="E579" s="98">
        <v>191.82</v>
      </c>
      <c r="G579" s="101" t="s">
        <v>24230</v>
      </c>
    </row>
    <row r="580" spans="1:7" ht="15">
      <c r="A580" s="107" t="s">
        <v>24231</v>
      </c>
      <c r="B580" s="91" t="s">
        <v>1639</v>
      </c>
      <c r="C580" s="92"/>
      <c r="D580" s="98"/>
      <c r="E580" s="98"/>
      <c r="G580" s="107" t="s">
        <v>24231</v>
      </c>
    </row>
    <row r="581" spans="1:7" ht="28.5">
      <c r="A581" s="101" t="s">
        <v>24232</v>
      </c>
      <c r="B581" s="93" t="s">
        <v>434</v>
      </c>
      <c r="C581" s="92" t="s">
        <v>40</v>
      </c>
      <c r="D581" s="98">
        <v>17.57</v>
      </c>
      <c r="E581" s="98">
        <v>17.57</v>
      </c>
      <c r="G581" s="101" t="s">
        <v>24232</v>
      </c>
    </row>
    <row r="582" spans="1:7" ht="28.5">
      <c r="A582" s="101" t="s">
        <v>24233</v>
      </c>
      <c r="B582" s="93" t="s">
        <v>435</v>
      </c>
      <c r="C582" s="92" t="s">
        <v>22</v>
      </c>
      <c r="D582" s="98">
        <v>21.73</v>
      </c>
      <c r="E582" s="98">
        <v>21.73</v>
      </c>
      <c r="G582" s="101" t="s">
        <v>24233</v>
      </c>
    </row>
    <row r="583" spans="1:7" ht="28.5">
      <c r="A583" s="101" t="s">
        <v>24234</v>
      </c>
      <c r="B583" s="93" t="s">
        <v>436</v>
      </c>
      <c r="C583" s="92" t="s">
        <v>22</v>
      </c>
      <c r="D583" s="98">
        <v>28.46</v>
      </c>
      <c r="E583" s="98">
        <v>28.46</v>
      </c>
      <c r="G583" s="101" t="s">
        <v>24234</v>
      </c>
    </row>
    <row r="584" spans="1:7" ht="28.5">
      <c r="A584" s="101" t="s">
        <v>24235</v>
      </c>
      <c r="B584" s="93" t="s">
        <v>437</v>
      </c>
      <c r="C584" s="92" t="s">
        <v>22</v>
      </c>
      <c r="D584" s="98">
        <v>23.94</v>
      </c>
      <c r="E584" s="98">
        <v>23.94</v>
      </c>
      <c r="G584" s="101" t="s">
        <v>24235</v>
      </c>
    </row>
    <row r="585" spans="1:7" ht="28.5">
      <c r="A585" s="101" t="s">
        <v>24236</v>
      </c>
      <c r="B585" s="93" t="s">
        <v>438</v>
      </c>
      <c r="C585" s="92" t="s">
        <v>22</v>
      </c>
      <c r="D585" s="98">
        <v>24.95</v>
      </c>
      <c r="E585" s="98">
        <v>24.95</v>
      </c>
      <c r="G585" s="101" t="s">
        <v>24236</v>
      </c>
    </row>
    <row r="586" spans="1:7" ht="28.5">
      <c r="A586" s="101" t="s">
        <v>24237</v>
      </c>
      <c r="B586" s="93" t="s">
        <v>439</v>
      </c>
      <c r="C586" s="92" t="s">
        <v>40</v>
      </c>
      <c r="D586" s="98">
        <v>27.62</v>
      </c>
      <c r="E586" s="98">
        <v>27.62</v>
      </c>
      <c r="G586" s="101" t="s">
        <v>24237</v>
      </c>
    </row>
    <row r="587" spans="1:7">
      <c r="A587" s="101" t="s">
        <v>24238</v>
      </c>
      <c r="B587" s="93" t="s">
        <v>440</v>
      </c>
      <c r="C587" s="92" t="s">
        <v>40</v>
      </c>
      <c r="D587" s="98">
        <v>15.02</v>
      </c>
      <c r="E587" s="98">
        <v>15.02</v>
      </c>
      <c r="G587" s="101" t="s">
        <v>24238</v>
      </c>
    </row>
    <row r="588" spans="1:7" ht="28.5">
      <c r="A588" s="101" t="s">
        <v>24239</v>
      </c>
      <c r="B588" s="93" t="s">
        <v>441</v>
      </c>
      <c r="C588" s="92" t="s">
        <v>40</v>
      </c>
      <c r="D588" s="98">
        <v>79.400000000000006</v>
      </c>
      <c r="E588" s="98">
        <v>79.400000000000006</v>
      </c>
      <c r="G588" s="101" t="s">
        <v>24239</v>
      </c>
    </row>
    <row r="589" spans="1:7" ht="28.5">
      <c r="A589" s="101" t="s">
        <v>24240</v>
      </c>
      <c r="B589" s="93" t="s">
        <v>442</v>
      </c>
      <c r="C589" s="92" t="s">
        <v>40</v>
      </c>
      <c r="D589" s="98">
        <v>116.77</v>
      </c>
      <c r="E589" s="98">
        <v>116.77</v>
      </c>
      <c r="G589" s="101" t="s">
        <v>24240</v>
      </c>
    </row>
    <row r="590" spans="1:7" ht="28.5">
      <c r="A590" s="101" t="s">
        <v>24241</v>
      </c>
      <c r="B590" s="93" t="s">
        <v>443</v>
      </c>
      <c r="C590" s="92" t="s">
        <v>40</v>
      </c>
      <c r="D590" s="98">
        <v>152.44</v>
      </c>
      <c r="E590" s="98">
        <v>152.44</v>
      </c>
      <c r="G590" s="101" t="s">
        <v>24241</v>
      </c>
    </row>
    <row r="591" spans="1:7" ht="28.5">
      <c r="A591" s="101" t="s">
        <v>24242</v>
      </c>
      <c r="B591" s="93" t="s">
        <v>444</v>
      </c>
      <c r="C591" s="92" t="s">
        <v>40</v>
      </c>
      <c r="D591" s="98">
        <v>177.18</v>
      </c>
      <c r="E591" s="98">
        <v>177.18</v>
      </c>
      <c r="G591" s="101" t="s">
        <v>24242</v>
      </c>
    </row>
    <row r="592" spans="1:7" ht="28.5">
      <c r="A592" s="101" t="s">
        <v>24243</v>
      </c>
      <c r="B592" s="93" t="s">
        <v>445</v>
      </c>
      <c r="C592" s="92" t="s">
        <v>22</v>
      </c>
      <c r="D592" s="98">
        <v>72.78</v>
      </c>
      <c r="E592" s="98">
        <v>72.78</v>
      </c>
      <c r="G592" s="101" t="s">
        <v>24243</v>
      </c>
    </row>
    <row r="593" spans="1:7" ht="28.5">
      <c r="A593" s="101" t="s">
        <v>24244</v>
      </c>
      <c r="B593" s="93" t="s">
        <v>446</v>
      </c>
      <c r="C593" s="92" t="s">
        <v>22</v>
      </c>
      <c r="D593" s="98">
        <v>92.82</v>
      </c>
      <c r="E593" s="98">
        <v>92.82</v>
      </c>
      <c r="G593" s="101" t="s">
        <v>24244</v>
      </c>
    </row>
    <row r="594" spans="1:7" ht="28.5">
      <c r="A594" s="101" t="s">
        <v>24245</v>
      </c>
      <c r="B594" s="93" t="s">
        <v>447</v>
      </c>
      <c r="C594" s="92" t="s">
        <v>22</v>
      </c>
      <c r="D594" s="98">
        <v>105.3</v>
      </c>
      <c r="E594" s="98">
        <v>105.3</v>
      </c>
      <c r="G594" s="101" t="s">
        <v>24245</v>
      </c>
    </row>
    <row r="595" spans="1:7">
      <c r="A595" s="101" t="s">
        <v>24246</v>
      </c>
      <c r="B595" s="93" t="s">
        <v>448</v>
      </c>
      <c r="C595" s="92" t="s">
        <v>22</v>
      </c>
      <c r="D595" s="98">
        <v>10.44</v>
      </c>
      <c r="E595" s="98">
        <v>10.44</v>
      </c>
      <c r="G595" s="101" t="s">
        <v>24246</v>
      </c>
    </row>
    <row r="596" spans="1:7">
      <c r="A596" s="101" t="s">
        <v>24247</v>
      </c>
      <c r="B596" s="93" t="s">
        <v>449</v>
      </c>
      <c r="C596" s="92" t="s">
        <v>22</v>
      </c>
      <c r="D596" s="98">
        <v>11.12</v>
      </c>
      <c r="E596" s="98">
        <v>11.12</v>
      </c>
      <c r="G596" s="101" t="s">
        <v>24247</v>
      </c>
    </row>
    <row r="597" spans="1:7">
      <c r="A597" s="101" t="s">
        <v>24248</v>
      </c>
      <c r="B597" s="93" t="s">
        <v>450</v>
      </c>
      <c r="C597" s="92" t="s">
        <v>22</v>
      </c>
      <c r="D597" s="98">
        <v>11.9</v>
      </c>
      <c r="E597" s="98">
        <v>11.9</v>
      </c>
      <c r="G597" s="101" t="s">
        <v>24248</v>
      </c>
    </row>
    <row r="598" spans="1:7" ht="28.5">
      <c r="A598" s="101" t="s">
        <v>24249</v>
      </c>
      <c r="B598" s="93" t="s">
        <v>451</v>
      </c>
      <c r="C598" s="92" t="s">
        <v>22</v>
      </c>
      <c r="D598" s="98">
        <v>43.15</v>
      </c>
      <c r="E598" s="98">
        <v>43.15</v>
      </c>
      <c r="G598" s="101" t="s">
        <v>24249</v>
      </c>
    </row>
    <row r="599" spans="1:7" ht="28.5">
      <c r="A599" s="101" t="s">
        <v>24250</v>
      </c>
      <c r="B599" s="93" t="s">
        <v>452</v>
      </c>
      <c r="C599" s="92" t="s">
        <v>22</v>
      </c>
      <c r="D599" s="98">
        <v>51</v>
      </c>
      <c r="E599" s="98">
        <v>51</v>
      </c>
      <c r="G599" s="101" t="s">
        <v>24250</v>
      </c>
    </row>
    <row r="600" spans="1:7" ht="28.5">
      <c r="A600" s="101" t="s">
        <v>24251</v>
      </c>
      <c r="B600" s="93" t="s">
        <v>453</v>
      </c>
      <c r="C600" s="92" t="s">
        <v>22</v>
      </c>
      <c r="D600" s="98">
        <v>73.44</v>
      </c>
      <c r="E600" s="98">
        <v>73.44</v>
      </c>
      <c r="G600" s="101" t="s">
        <v>24251</v>
      </c>
    </row>
    <row r="601" spans="1:7" ht="28.5">
      <c r="A601" s="101" t="s">
        <v>24252</v>
      </c>
      <c r="B601" s="93" t="s">
        <v>454</v>
      </c>
      <c r="C601" s="92" t="s">
        <v>22</v>
      </c>
      <c r="D601" s="98">
        <v>94.16</v>
      </c>
      <c r="E601" s="98">
        <v>94.16</v>
      </c>
      <c r="G601" s="101" t="s">
        <v>24252</v>
      </c>
    </row>
    <row r="602" spans="1:7" ht="28.5">
      <c r="A602" s="101" t="s">
        <v>24253</v>
      </c>
      <c r="B602" s="93" t="s">
        <v>455</v>
      </c>
      <c r="C602" s="92" t="s">
        <v>22</v>
      </c>
      <c r="D602" s="98">
        <v>12.11</v>
      </c>
      <c r="E602" s="98">
        <v>12.11</v>
      </c>
      <c r="G602" s="101" t="s">
        <v>24253</v>
      </c>
    </row>
    <row r="603" spans="1:7" ht="28.5">
      <c r="A603" s="101" t="s">
        <v>24254</v>
      </c>
      <c r="B603" s="93" t="s">
        <v>456</v>
      </c>
      <c r="C603" s="92" t="s">
        <v>22</v>
      </c>
      <c r="D603" s="98">
        <v>13.25</v>
      </c>
      <c r="E603" s="98">
        <v>13.25</v>
      </c>
      <c r="G603" s="101" t="s">
        <v>24254</v>
      </c>
    </row>
    <row r="604" spans="1:7" ht="28.5">
      <c r="A604" s="101" t="s">
        <v>24255</v>
      </c>
      <c r="B604" s="93" t="s">
        <v>457</v>
      </c>
      <c r="C604" s="92" t="s">
        <v>22</v>
      </c>
      <c r="D604" s="98">
        <v>110.5</v>
      </c>
      <c r="E604" s="98">
        <v>110.5</v>
      </c>
      <c r="G604" s="101" t="s">
        <v>24255</v>
      </c>
    </row>
    <row r="605" spans="1:7" ht="28.5">
      <c r="A605" s="101" t="s">
        <v>24256</v>
      </c>
      <c r="B605" s="93" t="s">
        <v>458</v>
      </c>
      <c r="C605" s="92" t="s">
        <v>22</v>
      </c>
      <c r="D605" s="98">
        <v>141.94999999999999</v>
      </c>
      <c r="E605" s="98">
        <v>141.94999999999999</v>
      </c>
      <c r="G605" s="101" t="s">
        <v>24256</v>
      </c>
    </row>
    <row r="606" spans="1:7" ht="28.5">
      <c r="A606" s="101" t="s">
        <v>24257</v>
      </c>
      <c r="B606" s="93" t="s">
        <v>459</v>
      </c>
      <c r="C606" s="92" t="s">
        <v>22</v>
      </c>
      <c r="D606" s="98">
        <v>81.72</v>
      </c>
      <c r="E606" s="98">
        <v>81.72</v>
      </c>
      <c r="G606" s="101" t="s">
        <v>24257</v>
      </c>
    </row>
    <row r="607" spans="1:7" ht="28.5">
      <c r="A607" s="101" t="s">
        <v>24258</v>
      </c>
      <c r="B607" s="93" t="s">
        <v>460</v>
      </c>
      <c r="C607" s="92" t="s">
        <v>22</v>
      </c>
      <c r="D607" s="98">
        <v>115.87</v>
      </c>
      <c r="E607" s="98">
        <v>115.87</v>
      </c>
      <c r="G607" s="101" t="s">
        <v>24258</v>
      </c>
    </row>
    <row r="608" spans="1:7" ht="42.75">
      <c r="A608" s="101" t="s">
        <v>24259</v>
      </c>
      <c r="B608" s="93" t="s">
        <v>461</v>
      </c>
      <c r="C608" s="92" t="s">
        <v>22</v>
      </c>
      <c r="D608" s="98">
        <v>29.81</v>
      </c>
      <c r="E608" s="98">
        <v>29.81</v>
      </c>
      <c r="G608" s="101" t="s">
        <v>24259</v>
      </c>
    </row>
    <row r="609" spans="1:7" ht="28.5">
      <c r="A609" s="101" t="s">
        <v>24260</v>
      </c>
      <c r="B609" s="93" t="s">
        <v>462</v>
      </c>
      <c r="C609" s="92" t="s">
        <v>22</v>
      </c>
      <c r="D609" s="98">
        <v>32.590000000000003</v>
      </c>
      <c r="E609" s="98">
        <v>32.590000000000003</v>
      </c>
      <c r="G609" s="101" t="s">
        <v>24260</v>
      </c>
    </row>
    <row r="610" spans="1:7" ht="42.75">
      <c r="A610" s="101" t="s">
        <v>24261</v>
      </c>
      <c r="B610" s="93" t="s">
        <v>463</v>
      </c>
      <c r="C610" s="92" t="s">
        <v>22</v>
      </c>
      <c r="D610" s="98">
        <v>64.38</v>
      </c>
      <c r="E610" s="98">
        <v>64.38</v>
      </c>
      <c r="G610" s="101" t="s">
        <v>24261</v>
      </c>
    </row>
    <row r="611" spans="1:7" ht="42.75">
      <c r="A611" s="101" t="s">
        <v>24262</v>
      </c>
      <c r="B611" s="93" t="s">
        <v>24263</v>
      </c>
      <c r="C611" s="92" t="s">
        <v>22</v>
      </c>
      <c r="D611" s="98">
        <v>71.91</v>
      </c>
      <c r="E611" s="98">
        <v>71.91</v>
      </c>
      <c r="G611" s="101" t="s">
        <v>24262</v>
      </c>
    </row>
    <row r="612" spans="1:7" ht="57">
      <c r="A612" s="101" t="s">
        <v>24264</v>
      </c>
      <c r="B612" s="93" t="s">
        <v>464</v>
      </c>
      <c r="C612" s="92" t="s">
        <v>22</v>
      </c>
      <c r="D612" s="98">
        <v>46.41</v>
      </c>
      <c r="E612" s="98">
        <v>46.41</v>
      </c>
      <c r="G612" s="101" t="s">
        <v>24264</v>
      </c>
    </row>
    <row r="613" spans="1:7" ht="57">
      <c r="A613" s="101" t="s">
        <v>24265</v>
      </c>
      <c r="B613" s="93" t="s">
        <v>34345</v>
      </c>
      <c r="C613" s="92" t="s">
        <v>22</v>
      </c>
      <c r="D613" s="98">
        <v>61.39</v>
      </c>
      <c r="E613" s="98">
        <v>61.39</v>
      </c>
      <c r="G613" s="101" t="s">
        <v>24265</v>
      </c>
    </row>
    <row r="614" spans="1:7" ht="57">
      <c r="A614" s="101" t="s">
        <v>24266</v>
      </c>
      <c r="B614" s="93" t="s">
        <v>34346</v>
      </c>
      <c r="C614" s="92" t="s">
        <v>22</v>
      </c>
      <c r="D614" s="98">
        <v>63.31</v>
      </c>
      <c r="E614" s="98">
        <v>63.31</v>
      </c>
      <c r="G614" s="101" t="s">
        <v>24266</v>
      </c>
    </row>
    <row r="615" spans="1:7" ht="15">
      <c r="A615" s="107" t="s">
        <v>24267</v>
      </c>
      <c r="B615" s="91" t="s">
        <v>1640</v>
      </c>
      <c r="C615" s="92"/>
      <c r="D615" s="98"/>
      <c r="E615" s="98"/>
      <c r="G615" s="107" t="s">
        <v>24267</v>
      </c>
    </row>
    <row r="616" spans="1:7">
      <c r="A616" s="101" t="s">
        <v>24268</v>
      </c>
      <c r="B616" s="93" t="s">
        <v>465</v>
      </c>
      <c r="C616" s="92" t="s">
        <v>40</v>
      </c>
      <c r="D616" s="98">
        <v>2.0299999999999998</v>
      </c>
      <c r="E616" s="98">
        <v>2.0299999999999998</v>
      </c>
      <c r="G616" s="101" t="s">
        <v>24268</v>
      </c>
    </row>
    <row r="617" spans="1:7">
      <c r="A617" s="101" t="s">
        <v>24269</v>
      </c>
      <c r="B617" s="93" t="s">
        <v>466</v>
      </c>
      <c r="C617" s="92" t="s">
        <v>22</v>
      </c>
      <c r="D617" s="98">
        <v>13.07</v>
      </c>
      <c r="E617" s="98">
        <v>13.07</v>
      </c>
      <c r="G617" s="101" t="s">
        <v>24269</v>
      </c>
    </row>
    <row r="618" spans="1:7" ht="28.5">
      <c r="A618" s="101" t="s">
        <v>24270</v>
      </c>
      <c r="B618" s="93" t="s">
        <v>467</v>
      </c>
      <c r="C618" s="92" t="s">
        <v>22</v>
      </c>
      <c r="D618" s="98">
        <v>34.409999999999997</v>
      </c>
      <c r="E618" s="98">
        <v>34.409999999999997</v>
      </c>
      <c r="G618" s="101" t="s">
        <v>24270</v>
      </c>
    </row>
    <row r="619" spans="1:7">
      <c r="A619" s="101" t="s">
        <v>24271</v>
      </c>
      <c r="B619" s="93" t="s">
        <v>468</v>
      </c>
      <c r="C619" s="92" t="s">
        <v>22</v>
      </c>
      <c r="D619" s="98">
        <v>33.770000000000003</v>
      </c>
      <c r="E619" s="98">
        <v>33.770000000000003</v>
      </c>
      <c r="G619" s="101" t="s">
        <v>24271</v>
      </c>
    </row>
    <row r="620" spans="1:7">
      <c r="A620" s="101" t="s">
        <v>24272</v>
      </c>
      <c r="B620" s="93" t="s">
        <v>469</v>
      </c>
      <c r="C620" s="92" t="s">
        <v>22</v>
      </c>
      <c r="D620" s="98">
        <v>6.18</v>
      </c>
      <c r="E620" s="98">
        <v>6.18</v>
      </c>
      <c r="G620" s="101" t="s">
        <v>24272</v>
      </c>
    </row>
    <row r="621" spans="1:7">
      <c r="A621" s="101" t="s">
        <v>24273</v>
      </c>
      <c r="B621" s="93" t="s">
        <v>470</v>
      </c>
      <c r="C621" s="92" t="s">
        <v>22</v>
      </c>
      <c r="D621" s="98">
        <v>23.46</v>
      </c>
      <c r="E621" s="98">
        <v>23.46</v>
      </c>
      <c r="G621" s="101" t="s">
        <v>24273</v>
      </c>
    </row>
    <row r="622" spans="1:7">
      <c r="A622" s="101" t="s">
        <v>24274</v>
      </c>
      <c r="B622" s="93" t="s">
        <v>471</v>
      </c>
      <c r="C622" s="92" t="s">
        <v>40</v>
      </c>
      <c r="D622" s="98">
        <v>4.6900000000000004</v>
      </c>
      <c r="E622" s="98">
        <v>4.6900000000000004</v>
      </c>
      <c r="G622" s="101" t="s">
        <v>24274</v>
      </c>
    </row>
    <row r="623" spans="1:7">
      <c r="A623" s="101" t="s">
        <v>24275</v>
      </c>
      <c r="B623" s="93" t="s">
        <v>472</v>
      </c>
      <c r="C623" s="92" t="s">
        <v>22</v>
      </c>
      <c r="D623" s="98">
        <v>23.46</v>
      </c>
      <c r="E623" s="98">
        <v>23.46</v>
      </c>
      <c r="G623" s="101" t="s">
        <v>24275</v>
      </c>
    </row>
    <row r="624" spans="1:7">
      <c r="A624" s="101" t="s">
        <v>24276</v>
      </c>
      <c r="B624" s="93" t="s">
        <v>473</v>
      </c>
      <c r="C624" s="92" t="s">
        <v>22</v>
      </c>
      <c r="D624" s="98">
        <v>7.32</v>
      </c>
      <c r="E624" s="98">
        <v>7.32</v>
      </c>
      <c r="G624" s="101" t="s">
        <v>24276</v>
      </c>
    </row>
    <row r="625" spans="1:7" ht="15">
      <c r="A625" s="107" t="s">
        <v>24277</v>
      </c>
      <c r="B625" s="91" t="s">
        <v>1641</v>
      </c>
      <c r="C625" s="92"/>
      <c r="D625" s="98"/>
      <c r="E625" s="98"/>
      <c r="G625" s="107" t="s">
        <v>24277</v>
      </c>
    </row>
    <row r="626" spans="1:7" ht="42.75">
      <c r="A626" s="101" t="s">
        <v>24278</v>
      </c>
      <c r="B626" s="93" t="s">
        <v>474</v>
      </c>
      <c r="C626" s="92" t="s">
        <v>22</v>
      </c>
      <c r="D626" s="98">
        <v>132.04</v>
      </c>
      <c r="E626" s="98">
        <v>132.04</v>
      </c>
      <c r="G626" s="101" t="s">
        <v>24278</v>
      </c>
    </row>
    <row r="627" spans="1:7" ht="42.75">
      <c r="A627" s="101" t="s">
        <v>24279</v>
      </c>
      <c r="B627" s="93" t="s">
        <v>475</v>
      </c>
      <c r="C627" s="92" t="s">
        <v>22</v>
      </c>
      <c r="D627" s="98">
        <v>297.58</v>
      </c>
      <c r="E627" s="98">
        <v>297.58</v>
      </c>
      <c r="G627" s="101" t="s">
        <v>24279</v>
      </c>
    </row>
    <row r="628" spans="1:7" ht="42.75">
      <c r="A628" s="101" t="s">
        <v>24280</v>
      </c>
      <c r="B628" s="93" t="s">
        <v>476</v>
      </c>
      <c r="C628" s="92" t="s">
        <v>22</v>
      </c>
      <c r="D628" s="98">
        <v>131.24</v>
      </c>
      <c r="E628" s="98">
        <v>131.24</v>
      </c>
      <c r="G628" s="101" t="s">
        <v>24280</v>
      </c>
    </row>
    <row r="629" spans="1:7" ht="42.75">
      <c r="A629" s="101" t="s">
        <v>24281</v>
      </c>
      <c r="B629" s="93" t="s">
        <v>477</v>
      </c>
      <c r="C629" s="92" t="s">
        <v>22</v>
      </c>
      <c r="D629" s="98">
        <v>227.89</v>
      </c>
      <c r="E629" s="98">
        <v>227.89</v>
      </c>
      <c r="G629" s="101" t="s">
        <v>24281</v>
      </c>
    </row>
    <row r="630" spans="1:7" ht="42.75">
      <c r="A630" s="101" t="s">
        <v>24282</v>
      </c>
      <c r="B630" s="93" t="s">
        <v>24283</v>
      </c>
      <c r="C630" s="92" t="s">
        <v>22</v>
      </c>
      <c r="D630" s="98">
        <v>688.81</v>
      </c>
      <c r="E630" s="98">
        <v>688.81</v>
      </c>
      <c r="G630" s="101" t="s">
        <v>24282</v>
      </c>
    </row>
    <row r="631" spans="1:7" ht="42.75">
      <c r="A631" s="101" t="s">
        <v>24284</v>
      </c>
      <c r="B631" s="93" t="s">
        <v>478</v>
      </c>
      <c r="C631" s="92" t="s">
        <v>22</v>
      </c>
      <c r="D631" s="99">
        <v>1045.8699999999999</v>
      </c>
      <c r="E631" s="99">
        <v>1045.8699999999999</v>
      </c>
      <c r="G631" s="101" t="s">
        <v>24284</v>
      </c>
    </row>
    <row r="632" spans="1:7" ht="15">
      <c r="A632" s="107" t="s">
        <v>24285</v>
      </c>
      <c r="B632" s="91" t="s">
        <v>1642</v>
      </c>
      <c r="C632" s="92"/>
      <c r="D632" s="98"/>
      <c r="E632" s="98"/>
      <c r="G632" s="107" t="s">
        <v>24285</v>
      </c>
    </row>
    <row r="633" spans="1:7" ht="28.5">
      <c r="A633" s="101" t="s">
        <v>24286</v>
      </c>
      <c r="B633" s="93" t="s">
        <v>479</v>
      </c>
      <c r="C633" s="92" t="s">
        <v>40</v>
      </c>
      <c r="D633" s="98">
        <v>15.94</v>
      </c>
      <c r="E633" s="98">
        <v>15.94</v>
      </c>
      <c r="G633" s="101" t="s">
        <v>24286</v>
      </c>
    </row>
    <row r="634" spans="1:7" ht="28.5">
      <c r="A634" s="101" t="s">
        <v>24287</v>
      </c>
      <c r="B634" s="93" t="s">
        <v>480</v>
      </c>
      <c r="C634" s="92" t="s">
        <v>40</v>
      </c>
      <c r="D634" s="98">
        <v>16.79</v>
      </c>
      <c r="E634" s="98">
        <v>16.79</v>
      </c>
      <c r="G634" s="101" t="s">
        <v>24287</v>
      </c>
    </row>
    <row r="635" spans="1:7">
      <c r="A635" s="101" t="s">
        <v>24288</v>
      </c>
      <c r="B635" s="93" t="s">
        <v>481</v>
      </c>
      <c r="C635" s="92" t="s">
        <v>40</v>
      </c>
      <c r="D635" s="98">
        <v>24.48</v>
      </c>
      <c r="E635" s="98">
        <v>24.48</v>
      </c>
      <c r="G635" s="101" t="s">
        <v>24288</v>
      </c>
    </row>
    <row r="636" spans="1:7" ht="28.5">
      <c r="A636" s="101" t="s">
        <v>24289</v>
      </c>
      <c r="B636" s="93" t="s">
        <v>482</v>
      </c>
      <c r="C636" s="92" t="s">
        <v>40</v>
      </c>
      <c r="D636" s="98">
        <v>30.62</v>
      </c>
      <c r="E636" s="98">
        <v>30.62</v>
      </c>
      <c r="G636" s="101" t="s">
        <v>24289</v>
      </c>
    </row>
    <row r="637" spans="1:7" ht="28.5">
      <c r="A637" s="101" t="s">
        <v>24290</v>
      </c>
      <c r="B637" s="93" t="s">
        <v>483</v>
      </c>
      <c r="C637" s="92" t="s">
        <v>40</v>
      </c>
      <c r="D637" s="98">
        <v>37.880000000000003</v>
      </c>
      <c r="E637" s="98">
        <v>37.880000000000003</v>
      </c>
      <c r="G637" s="101" t="s">
        <v>24290</v>
      </c>
    </row>
    <row r="638" spans="1:7">
      <c r="A638" s="101" t="s">
        <v>24291</v>
      </c>
      <c r="B638" s="93" t="s">
        <v>484</v>
      </c>
      <c r="C638" s="92" t="s">
        <v>40</v>
      </c>
      <c r="D638" s="98">
        <v>45.64</v>
      </c>
      <c r="E638" s="98">
        <v>45.64</v>
      </c>
      <c r="G638" s="101" t="s">
        <v>24291</v>
      </c>
    </row>
    <row r="639" spans="1:7">
      <c r="A639" s="101" t="s">
        <v>24292</v>
      </c>
      <c r="B639" s="93" t="s">
        <v>485</v>
      </c>
      <c r="C639" s="92" t="s">
        <v>40</v>
      </c>
      <c r="D639" s="98">
        <v>77.03</v>
      </c>
      <c r="E639" s="98">
        <v>77.03</v>
      </c>
      <c r="G639" s="101" t="s">
        <v>24292</v>
      </c>
    </row>
    <row r="640" spans="1:7">
      <c r="A640" s="101" t="s">
        <v>24293</v>
      </c>
      <c r="B640" s="93" t="s">
        <v>486</v>
      </c>
      <c r="C640" s="92" t="s">
        <v>40</v>
      </c>
      <c r="D640" s="98">
        <v>8.48</v>
      </c>
      <c r="E640" s="98">
        <v>8.48</v>
      </c>
      <c r="G640" s="101" t="s">
        <v>24293</v>
      </c>
    </row>
    <row r="641" spans="1:7">
      <c r="A641" s="101" t="s">
        <v>24294</v>
      </c>
      <c r="B641" s="93" t="s">
        <v>487</v>
      </c>
      <c r="C641" s="92" t="s">
        <v>40</v>
      </c>
      <c r="D641" s="98">
        <v>9.65</v>
      </c>
      <c r="E641" s="98">
        <v>9.65</v>
      </c>
      <c r="G641" s="101" t="s">
        <v>24294</v>
      </c>
    </row>
    <row r="642" spans="1:7">
      <c r="A642" s="101" t="s">
        <v>24295</v>
      </c>
      <c r="B642" s="93" t="s">
        <v>488</v>
      </c>
      <c r="C642" s="92" t="s">
        <v>40</v>
      </c>
      <c r="D642" s="98">
        <v>101.64</v>
      </c>
      <c r="E642" s="98">
        <v>101.64</v>
      </c>
      <c r="G642" s="101" t="s">
        <v>24295</v>
      </c>
    </row>
    <row r="643" spans="1:7">
      <c r="A643" s="101" t="s">
        <v>24296</v>
      </c>
      <c r="B643" s="93" t="s">
        <v>489</v>
      </c>
      <c r="C643" s="92" t="s">
        <v>40</v>
      </c>
      <c r="D643" s="98">
        <v>239.25</v>
      </c>
      <c r="E643" s="98">
        <v>239.25</v>
      </c>
      <c r="G643" s="101" t="s">
        <v>24296</v>
      </c>
    </row>
    <row r="644" spans="1:7" ht="28.5">
      <c r="A644" s="101" t="s">
        <v>24297</v>
      </c>
      <c r="B644" s="93" t="s">
        <v>490</v>
      </c>
      <c r="C644" s="92" t="s">
        <v>40</v>
      </c>
      <c r="D644" s="98">
        <v>24.84</v>
      </c>
      <c r="E644" s="98">
        <v>24.84</v>
      </c>
      <c r="G644" s="101" t="s">
        <v>24297</v>
      </c>
    </row>
    <row r="645" spans="1:7" ht="28.5">
      <c r="A645" s="101" t="s">
        <v>24298</v>
      </c>
      <c r="B645" s="93" t="s">
        <v>491</v>
      </c>
      <c r="C645" s="92" t="s">
        <v>40</v>
      </c>
      <c r="D645" s="98">
        <v>21.67</v>
      </c>
      <c r="E645" s="98">
        <v>21.67</v>
      </c>
      <c r="G645" s="101" t="s">
        <v>24298</v>
      </c>
    </row>
    <row r="646" spans="1:7">
      <c r="A646" s="101" t="s">
        <v>24299</v>
      </c>
      <c r="B646" s="93" t="s">
        <v>492</v>
      </c>
      <c r="C646" s="92" t="s">
        <v>40</v>
      </c>
      <c r="D646" s="98">
        <v>25.72</v>
      </c>
      <c r="E646" s="98">
        <v>25.72</v>
      </c>
      <c r="G646" s="101" t="s">
        <v>24299</v>
      </c>
    </row>
    <row r="647" spans="1:7">
      <c r="A647" s="101" t="s">
        <v>24300</v>
      </c>
      <c r="B647" s="93" t="s">
        <v>493</v>
      </c>
      <c r="C647" s="92" t="s">
        <v>40</v>
      </c>
      <c r="D647" s="98">
        <v>41.29</v>
      </c>
      <c r="E647" s="98">
        <v>41.29</v>
      </c>
      <c r="G647" s="101" t="s">
        <v>24300</v>
      </c>
    </row>
    <row r="648" spans="1:7">
      <c r="A648" s="101" t="s">
        <v>24301</v>
      </c>
      <c r="B648" s="93" t="s">
        <v>494</v>
      </c>
      <c r="C648" s="92" t="s">
        <v>40</v>
      </c>
      <c r="D648" s="98">
        <v>57.08</v>
      </c>
      <c r="E648" s="98">
        <v>57.08</v>
      </c>
      <c r="G648" s="101" t="s">
        <v>24301</v>
      </c>
    </row>
    <row r="649" spans="1:7">
      <c r="A649" s="101" t="s">
        <v>24302</v>
      </c>
      <c r="B649" s="93" t="s">
        <v>495</v>
      </c>
      <c r="C649" s="92" t="s">
        <v>40</v>
      </c>
      <c r="D649" s="98">
        <v>101.97</v>
      </c>
      <c r="E649" s="98">
        <v>101.97</v>
      </c>
      <c r="G649" s="101" t="s">
        <v>24302</v>
      </c>
    </row>
    <row r="650" spans="1:7" ht="15">
      <c r="A650" s="107" t="s">
        <v>24303</v>
      </c>
      <c r="B650" s="91" t="s">
        <v>1643</v>
      </c>
      <c r="C650" s="92"/>
      <c r="D650" s="98"/>
      <c r="E650" s="98"/>
      <c r="G650" s="107" t="s">
        <v>24303</v>
      </c>
    </row>
    <row r="651" spans="1:7" ht="28.5">
      <c r="A651" s="101" t="s">
        <v>24304</v>
      </c>
      <c r="B651" s="93" t="s">
        <v>496</v>
      </c>
      <c r="C651" s="92" t="s">
        <v>22</v>
      </c>
      <c r="D651" s="98">
        <v>21.96</v>
      </c>
      <c r="E651" s="98">
        <v>21.96</v>
      </c>
      <c r="G651" s="101" t="s">
        <v>24304</v>
      </c>
    </row>
    <row r="652" spans="1:7" ht="28.5">
      <c r="A652" s="101" t="s">
        <v>24305</v>
      </c>
      <c r="B652" s="93" t="s">
        <v>497</v>
      </c>
      <c r="C652" s="92" t="s">
        <v>22</v>
      </c>
      <c r="D652" s="98">
        <v>21.96</v>
      </c>
      <c r="E652" s="98">
        <v>21.96</v>
      </c>
      <c r="G652" s="101" t="s">
        <v>24305</v>
      </c>
    </row>
    <row r="653" spans="1:7" ht="28.5">
      <c r="A653" s="101" t="s">
        <v>24306</v>
      </c>
      <c r="B653" s="93" t="s">
        <v>498</v>
      </c>
      <c r="C653" s="92" t="s">
        <v>22</v>
      </c>
      <c r="D653" s="98">
        <v>21.96</v>
      </c>
      <c r="E653" s="98">
        <v>21.96</v>
      </c>
      <c r="G653" s="101" t="s">
        <v>24306</v>
      </c>
    </row>
    <row r="654" spans="1:7" ht="28.5">
      <c r="A654" s="101" t="s">
        <v>24307</v>
      </c>
      <c r="B654" s="93" t="s">
        <v>499</v>
      </c>
      <c r="C654" s="92" t="s">
        <v>22</v>
      </c>
      <c r="D654" s="98">
        <v>21.96</v>
      </c>
      <c r="E654" s="98">
        <v>21.96</v>
      </c>
      <c r="G654" s="101" t="s">
        <v>24307</v>
      </c>
    </row>
    <row r="655" spans="1:7" ht="28.5">
      <c r="A655" s="101" t="s">
        <v>24308</v>
      </c>
      <c r="B655" s="93" t="s">
        <v>500</v>
      </c>
      <c r="C655" s="92" t="s">
        <v>22</v>
      </c>
      <c r="D655" s="98">
        <v>29.7</v>
      </c>
      <c r="E655" s="98">
        <v>29.7</v>
      </c>
      <c r="G655" s="101" t="s">
        <v>24308</v>
      </c>
    </row>
    <row r="656" spans="1:7" ht="28.5">
      <c r="A656" s="101" t="s">
        <v>24309</v>
      </c>
      <c r="B656" s="93" t="s">
        <v>501</v>
      </c>
      <c r="C656" s="92" t="s">
        <v>22</v>
      </c>
      <c r="D656" s="98">
        <v>63.93</v>
      </c>
      <c r="E656" s="98">
        <v>63.93</v>
      </c>
      <c r="G656" s="101" t="s">
        <v>24309</v>
      </c>
    </row>
    <row r="657" spans="1:7" ht="28.5">
      <c r="A657" s="101" t="s">
        <v>24310</v>
      </c>
      <c r="B657" s="93" t="s">
        <v>502</v>
      </c>
      <c r="C657" s="92" t="s">
        <v>22</v>
      </c>
      <c r="D657" s="98">
        <v>63.93</v>
      </c>
      <c r="E657" s="98">
        <v>63.93</v>
      </c>
      <c r="G657" s="101" t="s">
        <v>24310</v>
      </c>
    </row>
    <row r="658" spans="1:7" ht="28.5">
      <c r="A658" s="101" t="s">
        <v>24311</v>
      </c>
      <c r="B658" s="93" t="s">
        <v>503</v>
      </c>
      <c r="C658" s="92" t="s">
        <v>22</v>
      </c>
      <c r="D658" s="98">
        <v>77.540000000000006</v>
      </c>
      <c r="E658" s="98">
        <v>77.540000000000006</v>
      </c>
      <c r="G658" s="101" t="s">
        <v>24311</v>
      </c>
    </row>
    <row r="659" spans="1:7" ht="28.5">
      <c r="A659" s="101" t="s">
        <v>24312</v>
      </c>
      <c r="B659" s="93" t="s">
        <v>504</v>
      </c>
      <c r="C659" s="92" t="s">
        <v>22</v>
      </c>
      <c r="D659" s="98">
        <v>86.38</v>
      </c>
      <c r="E659" s="98">
        <v>86.38</v>
      </c>
      <c r="G659" s="101" t="s">
        <v>24312</v>
      </c>
    </row>
    <row r="660" spans="1:7" ht="28.5">
      <c r="A660" s="101" t="s">
        <v>24313</v>
      </c>
      <c r="B660" s="93" t="s">
        <v>505</v>
      </c>
      <c r="C660" s="92" t="s">
        <v>22</v>
      </c>
      <c r="D660" s="98">
        <v>98.84</v>
      </c>
      <c r="E660" s="98">
        <v>98.84</v>
      </c>
      <c r="G660" s="101" t="s">
        <v>24313</v>
      </c>
    </row>
    <row r="661" spans="1:7" ht="28.5">
      <c r="A661" s="101" t="s">
        <v>24314</v>
      </c>
      <c r="B661" s="93" t="s">
        <v>506</v>
      </c>
      <c r="C661" s="92" t="s">
        <v>22</v>
      </c>
      <c r="D661" s="98">
        <v>98.84</v>
      </c>
      <c r="E661" s="98">
        <v>98.84</v>
      </c>
      <c r="G661" s="101" t="s">
        <v>24314</v>
      </c>
    </row>
    <row r="662" spans="1:7" ht="28.5">
      <c r="A662" s="101" t="s">
        <v>24315</v>
      </c>
      <c r="B662" s="93" t="s">
        <v>507</v>
      </c>
      <c r="C662" s="92" t="s">
        <v>22</v>
      </c>
      <c r="D662" s="98">
        <v>210.42</v>
      </c>
      <c r="E662" s="98">
        <v>210.42</v>
      </c>
      <c r="G662" s="101" t="s">
        <v>24315</v>
      </c>
    </row>
    <row r="663" spans="1:7" ht="42.75">
      <c r="A663" s="101" t="s">
        <v>24316</v>
      </c>
      <c r="B663" s="93" t="s">
        <v>11431</v>
      </c>
      <c r="C663" s="92" t="s">
        <v>22</v>
      </c>
      <c r="D663" s="98">
        <v>353.53</v>
      </c>
      <c r="E663" s="98">
        <v>353.53</v>
      </c>
      <c r="G663" s="101" t="s">
        <v>24316</v>
      </c>
    </row>
    <row r="664" spans="1:7" ht="28.5">
      <c r="A664" s="101" t="s">
        <v>24317</v>
      </c>
      <c r="B664" s="93" t="s">
        <v>508</v>
      </c>
      <c r="C664" s="92" t="s">
        <v>22</v>
      </c>
      <c r="D664" s="98">
        <v>161.38</v>
      </c>
      <c r="E664" s="98">
        <v>161.38</v>
      </c>
      <c r="G664" s="101" t="s">
        <v>24317</v>
      </c>
    </row>
    <row r="665" spans="1:7" ht="28.5">
      <c r="A665" s="101" t="s">
        <v>24318</v>
      </c>
      <c r="B665" s="93" t="s">
        <v>509</v>
      </c>
      <c r="C665" s="92" t="s">
        <v>22</v>
      </c>
      <c r="D665" s="98">
        <v>30.05</v>
      </c>
      <c r="E665" s="98">
        <v>30.05</v>
      </c>
      <c r="G665" s="101" t="s">
        <v>24318</v>
      </c>
    </row>
    <row r="666" spans="1:7" ht="28.5">
      <c r="A666" s="101" t="s">
        <v>24319</v>
      </c>
      <c r="B666" s="93" t="s">
        <v>510</v>
      </c>
      <c r="C666" s="92" t="s">
        <v>22</v>
      </c>
      <c r="D666" s="98">
        <v>32.06</v>
      </c>
      <c r="E666" s="98">
        <v>32.06</v>
      </c>
      <c r="G666" s="101" t="s">
        <v>24319</v>
      </c>
    </row>
    <row r="667" spans="1:7" ht="28.5">
      <c r="A667" s="101" t="s">
        <v>24320</v>
      </c>
      <c r="B667" s="93" t="s">
        <v>511</v>
      </c>
      <c r="C667" s="92" t="s">
        <v>22</v>
      </c>
      <c r="D667" s="98">
        <v>34.24</v>
      </c>
      <c r="E667" s="98">
        <v>34.24</v>
      </c>
      <c r="G667" s="101" t="s">
        <v>24320</v>
      </c>
    </row>
    <row r="668" spans="1:7" ht="28.5">
      <c r="A668" s="101" t="s">
        <v>24321</v>
      </c>
      <c r="B668" s="93" t="s">
        <v>512</v>
      </c>
      <c r="C668" s="92" t="s">
        <v>22</v>
      </c>
      <c r="D668" s="98">
        <v>53.08</v>
      </c>
      <c r="E668" s="98">
        <v>53.08</v>
      </c>
      <c r="G668" s="101" t="s">
        <v>24321</v>
      </c>
    </row>
    <row r="669" spans="1:7" ht="28.5">
      <c r="A669" s="101" t="s">
        <v>24322</v>
      </c>
      <c r="B669" s="93" t="s">
        <v>513</v>
      </c>
      <c r="C669" s="92" t="s">
        <v>22</v>
      </c>
      <c r="D669" s="98">
        <v>63.93</v>
      </c>
      <c r="E669" s="98">
        <v>63.93</v>
      </c>
      <c r="G669" s="101" t="s">
        <v>24322</v>
      </c>
    </row>
    <row r="670" spans="1:7" ht="28.5">
      <c r="A670" s="101" t="s">
        <v>24323</v>
      </c>
      <c r="B670" s="93" t="s">
        <v>514</v>
      </c>
      <c r="C670" s="92" t="s">
        <v>22</v>
      </c>
      <c r="D670" s="98">
        <v>63.93</v>
      </c>
      <c r="E670" s="98">
        <v>63.93</v>
      </c>
      <c r="G670" s="101" t="s">
        <v>24323</v>
      </c>
    </row>
    <row r="671" spans="1:7" ht="28.5">
      <c r="A671" s="101" t="s">
        <v>24324</v>
      </c>
      <c r="B671" s="93" t="s">
        <v>515</v>
      </c>
      <c r="C671" s="92" t="s">
        <v>22</v>
      </c>
      <c r="D671" s="98">
        <v>72.31</v>
      </c>
      <c r="E671" s="98">
        <v>72.31</v>
      </c>
      <c r="G671" s="101" t="s">
        <v>24324</v>
      </c>
    </row>
    <row r="672" spans="1:7" ht="28.5">
      <c r="A672" s="101" t="s">
        <v>24325</v>
      </c>
      <c r="B672" s="93" t="s">
        <v>516</v>
      </c>
      <c r="C672" s="92" t="s">
        <v>22</v>
      </c>
      <c r="D672" s="98">
        <v>80.61</v>
      </c>
      <c r="E672" s="98">
        <v>80.61</v>
      </c>
      <c r="G672" s="101" t="s">
        <v>24325</v>
      </c>
    </row>
    <row r="673" spans="1:7" ht="28.5">
      <c r="A673" s="101" t="s">
        <v>24326</v>
      </c>
      <c r="B673" s="93" t="s">
        <v>517</v>
      </c>
      <c r="C673" s="92" t="s">
        <v>22</v>
      </c>
      <c r="D673" s="98">
        <v>107.23</v>
      </c>
      <c r="E673" s="98">
        <v>107.23</v>
      </c>
      <c r="G673" s="101" t="s">
        <v>24326</v>
      </c>
    </row>
    <row r="674" spans="1:7" ht="28.5">
      <c r="A674" s="101" t="s">
        <v>24327</v>
      </c>
      <c r="B674" s="93" t="s">
        <v>518</v>
      </c>
      <c r="C674" s="92" t="s">
        <v>22</v>
      </c>
      <c r="D674" s="98">
        <v>130.06</v>
      </c>
      <c r="E674" s="98">
        <v>130.06</v>
      </c>
      <c r="G674" s="101" t="s">
        <v>24327</v>
      </c>
    </row>
    <row r="675" spans="1:7" ht="28.5">
      <c r="A675" s="101" t="s">
        <v>24328</v>
      </c>
      <c r="B675" s="93" t="s">
        <v>519</v>
      </c>
      <c r="C675" s="92" t="s">
        <v>22</v>
      </c>
      <c r="D675" s="98">
        <v>86.38</v>
      </c>
      <c r="E675" s="98">
        <v>86.38</v>
      </c>
      <c r="G675" s="101" t="s">
        <v>24328</v>
      </c>
    </row>
    <row r="676" spans="1:7" ht="28.5">
      <c r="A676" s="101" t="s">
        <v>24329</v>
      </c>
      <c r="B676" s="93" t="s">
        <v>520</v>
      </c>
      <c r="C676" s="92" t="s">
        <v>22</v>
      </c>
      <c r="D676" s="98">
        <v>86.38</v>
      </c>
      <c r="E676" s="98">
        <v>86.38</v>
      </c>
      <c r="G676" s="101" t="s">
        <v>24329</v>
      </c>
    </row>
    <row r="677" spans="1:7" ht="28.5">
      <c r="A677" s="101" t="s">
        <v>24330</v>
      </c>
      <c r="B677" s="93" t="s">
        <v>521</v>
      </c>
      <c r="C677" s="92" t="s">
        <v>22</v>
      </c>
      <c r="D677" s="98">
        <v>86.38</v>
      </c>
      <c r="E677" s="98">
        <v>86.38</v>
      </c>
      <c r="G677" s="101" t="s">
        <v>24330</v>
      </c>
    </row>
    <row r="678" spans="1:7" ht="28.5">
      <c r="A678" s="101" t="s">
        <v>24331</v>
      </c>
      <c r="B678" s="93" t="s">
        <v>522</v>
      </c>
      <c r="C678" s="92" t="s">
        <v>22</v>
      </c>
      <c r="D678" s="98">
        <v>128.09</v>
      </c>
      <c r="E678" s="98">
        <v>128.09</v>
      </c>
      <c r="G678" s="101" t="s">
        <v>24331</v>
      </c>
    </row>
    <row r="679" spans="1:7" ht="28.5">
      <c r="A679" s="101" t="s">
        <v>24332</v>
      </c>
      <c r="B679" s="93" t="s">
        <v>523</v>
      </c>
      <c r="C679" s="92" t="s">
        <v>22</v>
      </c>
      <c r="D679" s="98">
        <v>193.09</v>
      </c>
      <c r="E679" s="98">
        <v>193.09</v>
      </c>
      <c r="G679" s="101" t="s">
        <v>24332</v>
      </c>
    </row>
    <row r="680" spans="1:7" ht="28.5">
      <c r="A680" s="101" t="s">
        <v>24333</v>
      </c>
      <c r="B680" s="93" t="s">
        <v>11432</v>
      </c>
      <c r="C680" s="92" t="s">
        <v>22</v>
      </c>
      <c r="D680" s="98">
        <v>384.21</v>
      </c>
      <c r="E680" s="98">
        <v>384.21</v>
      </c>
      <c r="G680" s="101" t="s">
        <v>24333</v>
      </c>
    </row>
    <row r="681" spans="1:7" ht="42.75">
      <c r="A681" s="101" t="s">
        <v>24334</v>
      </c>
      <c r="B681" s="93" t="s">
        <v>524</v>
      </c>
      <c r="C681" s="92" t="s">
        <v>22</v>
      </c>
      <c r="D681" s="98">
        <v>444.94</v>
      </c>
      <c r="E681" s="98">
        <v>444.94</v>
      </c>
      <c r="G681" s="101" t="s">
        <v>24334</v>
      </c>
    </row>
    <row r="682" spans="1:7" ht="42.75">
      <c r="A682" s="101" t="s">
        <v>24335</v>
      </c>
      <c r="B682" s="93" t="s">
        <v>525</v>
      </c>
      <c r="C682" s="92" t="s">
        <v>22</v>
      </c>
      <c r="D682" s="98">
        <v>469.15</v>
      </c>
      <c r="E682" s="98">
        <v>469.15</v>
      </c>
      <c r="G682" s="101" t="s">
        <v>24335</v>
      </c>
    </row>
    <row r="683" spans="1:7" ht="42.75">
      <c r="A683" s="101" t="s">
        <v>24336</v>
      </c>
      <c r="B683" s="93" t="s">
        <v>24337</v>
      </c>
      <c r="C683" s="92" t="s">
        <v>22</v>
      </c>
      <c r="D683" s="99">
        <v>1185</v>
      </c>
      <c r="E683" s="99">
        <v>1185</v>
      </c>
      <c r="G683" s="101" t="s">
        <v>24336</v>
      </c>
    </row>
    <row r="684" spans="1:7" ht="28.5">
      <c r="A684" s="101" t="s">
        <v>24338</v>
      </c>
      <c r="B684" s="93" t="s">
        <v>526</v>
      </c>
      <c r="C684" s="92" t="s">
        <v>22</v>
      </c>
      <c r="D684" s="98">
        <v>167.96</v>
      </c>
      <c r="E684" s="98">
        <v>167.96</v>
      </c>
      <c r="G684" s="101" t="s">
        <v>24338</v>
      </c>
    </row>
    <row r="685" spans="1:7" ht="28.5">
      <c r="A685" s="101" t="s">
        <v>24339</v>
      </c>
      <c r="B685" s="93" t="s">
        <v>527</v>
      </c>
      <c r="C685" s="92" t="s">
        <v>22</v>
      </c>
      <c r="D685" s="98">
        <v>21.96</v>
      </c>
      <c r="E685" s="98">
        <v>21.96</v>
      </c>
      <c r="G685" s="101" t="s">
        <v>24339</v>
      </c>
    </row>
    <row r="686" spans="1:7" ht="28.5">
      <c r="A686" s="101" t="s">
        <v>24340</v>
      </c>
      <c r="B686" s="93" t="s">
        <v>528</v>
      </c>
      <c r="C686" s="92" t="s">
        <v>22</v>
      </c>
      <c r="D686" s="98">
        <v>384.21</v>
      </c>
      <c r="E686" s="98">
        <v>384.21</v>
      </c>
      <c r="G686" s="101" t="s">
        <v>24340</v>
      </c>
    </row>
    <row r="687" spans="1:7">
      <c r="A687" s="101" t="s">
        <v>24341</v>
      </c>
      <c r="B687" s="93" t="s">
        <v>529</v>
      </c>
      <c r="C687" s="92" t="s">
        <v>22</v>
      </c>
      <c r="D687" s="98">
        <v>83.24</v>
      </c>
      <c r="E687" s="98">
        <v>83.24</v>
      </c>
      <c r="G687" s="101" t="s">
        <v>24341</v>
      </c>
    </row>
    <row r="688" spans="1:7">
      <c r="A688" s="101" t="s">
        <v>24342</v>
      </c>
      <c r="B688" s="93" t="s">
        <v>530</v>
      </c>
      <c r="C688" s="92" t="s">
        <v>22</v>
      </c>
      <c r="D688" s="98">
        <v>83.24</v>
      </c>
      <c r="E688" s="98">
        <v>83.24</v>
      </c>
      <c r="G688" s="101" t="s">
        <v>24342</v>
      </c>
    </row>
    <row r="689" spans="1:7">
      <c r="A689" s="101" t="s">
        <v>24343</v>
      </c>
      <c r="B689" s="93" t="s">
        <v>531</v>
      </c>
      <c r="C689" s="92" t="s">
        <v>22</v>
      </c>
      <c r="D689" s="98">
        <v>123.59</v>
      </c>
      <c r="E689" s="98">
        <v>123.59</v>
      </c>
      <c r="G689" s="101" t="s">
        <v>24343</v>
      </c>
    </row>
    <row r="690" spans="1:7">
      <c r="A690" s="101" t="s">
        <v>24344</v>
      </c>
      <c r="B690" s="93" t="s">
        <v>532</v>
      </c>
      <c r="C690" s="92" t="s">
        <v>22</v>
      </c>
      <c r="D690" s="98">
        <v>128.97</v>
      </c>
      <c r="E690" s="98">
        <v>128.97</v>
      </c>
      <c r="G690" s="101" t="s">
        <v>24344</v>
      </c>
    </row>
    <row r="691" spans="1:7">
      <c r="A691" s="101" t="s">
        <v>24345</v>
      </c>
      <c r="B691" s="93" t="s">
        <v>533</v>
      </c>
      <c r="C691" s="92" t="s">
        <v>22</v>
      </c>
      <c r="D691" s="98">
        <v>128.97</v>
      </c>
      <c r="E691" s="98">
        <v>128.97</v>
      </c>
      <c r="G691" s="101" t="s">
        <v>24345</v>
      </c>
    </row>
    <row r="692" spans="1:7">
      <c r="A692" s="101" t="s">
        <v>24346</v>
      </c>
      <c r="B692" s="93" t="s">
        <v>534</v>
      </c>
      <c r="C692" s="92" t="s">
        <v>22</v>
      </c>
      <c r="D692" s="98">
        <v>83.24</v>
      </c>
      <c r="E692" s="98">
        <v>83.24</v>
      </c>
      <c r="G692" s="101" t="s">
        <v>24346</v>
      </c>
    </row>
    <row r="693" spans="1:7">
      <c r="A693" s="101" t="s">
        <v>24347</v>
      </c>
      <c r="B693" s="93" t="s">
        <v>10792</v>
      </c>
      <c r="C693" s="92" t="s">
        <v>22</v>
      </c>
      <c r="D693" s="98">
        <v>123.97</v>
      </c>
      <c r="E693" s="98">
        <v>123.97</v>
      </c>
      <c r="G693" s="101" t="s">
        <v>24347</v>
      </c>
    </row>
    <row r="694" spans="1:7">
      <c r="A694" s="101" t="s">
        <v>24348</v>
      </c>
      <c r="B694" s="93" t="s">
        <v>10793</v>
      </c>
      <c r="C694" s="92" t="s">
        <v>22</v>
      </c>
      <c r="D694" s="98">
        <v>128.24</v>
      </c>
      <c r="E694" s="98">
        <v>128.24</v>
      </c>
      <c r="G694" s="101" t="s">
        <v>24348</v>
      </c>
    </row>
    <row r="695" spans="1:7">
      <c r="A695" s="101" t="s">
        <v>24349</v>
      </c>
      <c r="B695" s="93" t="s">
        <v>10794</v>
      </c>
      <c r="C695" s="92" t="s">
        <v>22</v>
      </c>
      <c r="D695" s="98">
        <v>185.49</v>
      </c>
      <c r="E695" s="98">
        <v>185.49</v>
      </c>
      <c r="G695" s="101" t="s">
        <v>24349</v>
      </c>
    </row>
    <row r="696" spans="1:7" ht="15">
      <c r="A696" s="107" t="s">
        <v>24350</v>
      </c>
      <c r="B696" s="91" t="s">
        <v>1187</v>
      </c>
      <c r="C696" s="92"/>
      <c r="D696" s="98"/>
      <c r="E696" s="98"/>
      <c r="G696" s="107" t="s">
        <v>24350</v>
      </c>
    </row>
    <row r="697" spans="1:7" ht="28.5">
      <c r="A697" s="101" t="s">
        <v>24351</v>
      </c>
      <c r="B697" s="93" t="s">
        <v>34347</v>
      </c>
      <c r="C697" s="92" t="s">
        <v>40</v>
      </c>
      <c r="D697" s="98">
        <v>5.71</v>
      </c>
      <c r="E697" s="98">
        <v>5.71</v>
      </c>
      <c r="G697" s="101" t="s">
        <v>24351</v>
      </c>
    </row>
    <row r="698" spans="1:7" ht="28.5">
      <c r="A698" s="101" t="s">
        <v>24352</v>
      </c>
      <c r="B698" s="93" t="s">
        <v>34348</v>
      </c>
      <c r="C698" s="92" t="s">
        <v>40</v>
      </c>
      <c r="D698" s="98">
        <v>6.77</v>
      </c>
      <c r="E698" s="98">
        <v>6.77</v>
      </c>
      <c r="G698" s="101" t="s">
        <v>24352</v>
      </c>
    </row>
    <row r="699" spans="1:7" ht="28.5">
      <c r="A699" s="101" t="s">
        <v>24353</v>
      </c>
      <c r="B699" s="93" t="s">
        <v>34349</v>
      </c>
      <c r="C699" s="92" t="s">
        <v>40</v>
      </c>
      <c r="D699" s="98">
        <v>8.7200000000000006</v>
      </c>
      <c r="E699" s="98">
        <v>8.7200000000000006</v>
      </c>
      <c r="G699" s="101" t="s">
        <v>24353</v>
      </c>
    </row>
    <row r="700" spans="1:7" ht="28.5">
      <c r="A700" s="101" t="s">
        <v>24354</v>
      </c>
      <c r="B700" s="93" t="s">
        <v>34350</v>
      </c>
      <c r="C700" s="92" t="s">
        <v>40</v>
      </c>
      <c r="D700" s="98">
        <v>11.03</v>
      </c>
      <c r="E700" s="98">
        <v>11.03</v>
      </c>
      <c r="G700" s="101" t="s">
        <v>24354</v>
      </c>
    </row>
    <row r="701" spans="1:7" ht="28.5">
      <c r="A701" s="101" t="s">
        <v>24355</v>
      </c>
      <c r="B701" s="93" t="s">
        <v>34351</v>
      </c>
      <c r="C701" s="92" t="s">
        <v>40</v>
      </c>
      <c r="D701" s="98">
        <v>16.309999999999999</v>
      </c>
      <c r="E701" s="98">
        <v>16.309999999999999</v>
      </c>
      <c r="G701" s="101" t="s">
        <v>24355</v>
      </c>
    </row>
    <row r="702" spans="1:7" ht="28.5">
      <c r="A702" s="101" t="s">
        <v>24356</v>
      </c>
      <c r="B702" s="93" t="s">
        <v>34352</v>
      </c>
      <c r="C702" s="92" t="s">
        <v>40</v>
      </c>
      <c r="D702" s="98">
        <v>21.35</v>
      </c>
      <c r="E702" s="98">
        <v>21.35</v>
      </c>
      <c r="G702" s="101" t="s">
        <v>24356</v>
      </c>
    </row>
    <row r="703" spans="1:7" ht="28.5">
      <c r="A703" s="101" t="s">
        <v>24357</v>
      </c>
      <c r="B703" s="93" t="s">
        <v>34353</v>
      </c>
      <c r="C703" s="92" t="s">
        <v>40</v>
      </c>
      <c r="D703" s="98">
        <v>30.67</v>
      </c>
      <c r="E703" s="98">
        <v>30.67</v>
      </c>
      <c r="G703" s="101" t="s">
        <v>24357</v>
      </c>
    </row>
    <row r="704" spans="1:7" ht="28.5">
      <c r="A704" s="101" t="s">
        <v>24358</v>
      </c>
      <c r="B704" s="93" t="s">
        <v>34354</v>
      </c>
      <c r="C704" s="92" t="s">
        <v>40</v>
      </c>
      <c r="D704" s="98">
        <v>34.700000000000003</v>
      </c>
      <c r="E704" s="98">
        <v>34.700000000000003</v>
      </c>
      <c r="G704" s="101" t="s">
        <v>24358</v>
      </c>
    </row>
    <row r="705" spans="1:7" ht="28.5">
      <c r="A705" s="101" t="s">
        <v>24359</v>
      </c>
      <c r="B705" s="93" t="s">
        <v>34355</v>
      </c>
      <c r="C705" s="92" t="s">
        <v>40</v>
      </c>
      <c r="D705" s="98">
        <v>17.02</v>
      </c>
      <c r="E705" s="98">
        <v>17.02</v>
      </c>
      <c r="G705" s="101" t="s">
        <v>24359</v>
      </c>
    </row>
    <row r="706" spans="1:7" ht="28.5">
      <c r="A706" s="101" t="s">
        <v>24360</v>
      </c>
      <c r="B706" s="93" t="s">
        <v>34356</v>
      </c>
      <c r="C706" s="92" t="s">
        <v>40</v>
      </c>
      <c r="D706" s="98">
        <v>8.14</v>
      </c>
      <c r="E706" s="98">
        <v>8.14</v>
      </c>
      <c r="G706" s="101" t="s">
        <v>24360</v>
      </c>
    </row>
    <row r="707" spans="1:7" ht="28.5">
      <c r="A707" s="101" t="s">
        <v>24361</v>
      </c>
      <c r="B707" s="93" t="s">
        <v>34357</v>
      </c>
      <c r="C707" s="92" t="s">
        <v>40</v>
      </c>
      <c r="D707" s="98">
        <v>10.24</v>
      </c>
      <c r="E707" s="98">
        <v>10.24</v>
      </c>
      <c r="G707" s="101" t="s">
        <v>24361</v>
      </c>
    </row>
    <row r="708" spans="1:7" ht="28.5">
      <c r="A708" s="101" t="s">
        <v>24362</v>
      </c>
      <c r="B708" s="93" t="s">
        <v>34358</v>
      </c>
      <c r="C708" s="92" t="s">
        <v>40</v>
      </c>
      <c r="D708" s="98">
        <v>12.94</v>
      </c>
      <c r="E708" s="98">
        <v>12.94</v>
      </c>
      <c r="G708" s="101" t="s">
        <v>24362</v>
      </c>
    </row>
    <row r="709" spans="1:7" ht="28.5">
      <c r="A709" s="101" t="s">
        <v>24363</v>
      </c>
      <c r="B709" s="93" t="s">
        <v>34359</v>
      </c>
      <c r="C709" s="92" t="s">
        <v>40</v>
      </c>
      <c r="D709" s="98">
        <v>16.190000000000001</v>
      </c>
      <c r="E709" s="98">
        <v>16.190000000000001</v>
      </c>
      <c r="G709" s="101" t="s">
        <v>24363</v>
      </c>
    </row>
    <row r="710" spans="1:7" ht="28.5">
      <c r="A710" s="101" t="s">
        <v>24364</v>
      </c>
      <c r="B710" s="93" t="s">
        <v>34360</v>
      </c>
      <c r="C710" s="92" t="s">
        <v>40</v>
      </c>
      <c r="D710" s="98">
        <v>21.52</v>
      </c>
      <c r="E710" s="98">
        <v>21.52</v>
      </c>
      <c r="G710" s="101" t="s">
        <v>24364</v>
      </c>
    </row>
    <row r="711" spans="1:7" ht="28.5">
      <c r="A711" s="101" t="s">
        <v>24365</v>
      </c>
      <c r="B711" s="93" t="s">
        <v>34361</v>
      </c>
      <c r="C711" s="92" t="s">
        <v>40</v>
      </c>
      <c r="D711" s="98">
        <v>34.69</v>
      </c>
      <c r="E711" s="98">
        <v>34.69</v>
      </c>
      <c r="G711" s="101" t="s">
        <v>24365</v>
      </c>
    </row>
    <row r="712" spans="1:7" ht="28.5">
      <c r="A712" s="101" t="s">
        <v>24366</v>
      </c>
      <c r="B712" s="93" t="s">
        <v>34362</v>
      </c>
      <c r="C712" s="92" t="s">
        <v>40</v>
      </c>
      <c r="D712" s="98">
        <v>48.13</v>
      </c>
      <c r="E712" s="98">
        <v>48.13</v>
      </c>
      <c r="G712" s="101" t="s">
        <v>24366</v>
      </c>
    </row>
    <row r="713" spans="1:7" ht="28.5">
      <c r="A713" s="101" t="s">
        <v>24367</v>
      </c>
      <c r="B713" s="93" t="s">
        <v>34363</v>
      </c>
      <c r="C713" s="92" t="s">
        <v>40</v>
      </c>
      <c r="D713" s="98">
        <v>60.77</v>
      </c>
      <c r="E713" s="98">
        <v>60.77</v>
      </c>
      <c r="G713" s="101" t="s">
        <v>24367</v>
      </c>
    </row>
    <row r="714" spans="1:7" ht="28.5">
      <c r="A714" s="101" t="s">
        <v>24368</v>
      </c>
      <c r="B714" s="93" t="s">
        <v>34364</v>
      </c>
      <c r="C714" s="92" t="s">
        <v>40</v>
      </c>
      <c r="D714" s="98">
        <v>120.81</v>
      </c>
      <c r="E714" s="98">
        <v>120.81</v>
      </c>
      <c r="G714" s="101" t="s">
        <v>24368</v>
      </c>
    </row>
    <row r="715" spans="1:7" ht="28.5">
      <c r="A715" s="101" t="s">
        <v>24369</v>
      </c>
      <c r="B715" s="93" t="s">
        <v>34365</v>
      </c>
      <c r="C715" s="92" t="s">
        <v>40</v>
      </c>
      <c r="D715" s="98">
        <v>140.76</v>
      </c>
      <c r="E715" s="98">
        <v>140.76</v>
      </c>
      <c r="G715" s="101" t="s">
        <v>24369</v>
      </c>
    </row>
    <row r="716" spans="1:7" ht="28.5">
      <c r="A716" s="101" t="s">
        <v>24370</v>
      </c>
      <c r="B716" s="93" t="s">
        <v>34366</v>
      </c>
      <c r="C716" s="92" t="s">
        <v>40</v>
      </c>
      <c r="D716" s="98">
        <v>462.32</v>
      </c>
      <c r="E716" s="98">
        <v>462.32</v>
      </c>
      <c r="G716" s="101" t="s">
        <v>24370</v>
      </c>
    </row>
    <row r="717" spans="1:7" ht="28.5">
      <c r="A717" s="101" t="s">
        <v>24371</v>
      </c>
      <c r="B717" s="93" t="s">
        <v>34367</v>
      </c>
      <c r="C717" s="92" t="s">
        <v>40</v>
      </c>
      <c r="D717" s="98">
        <v>84.1</v>
      </c>
      <c r="E717" s="98">
        <v>84.1</v>
      </c>
      <c r="G717" s="101" t="s">
        <v>24371</v>
      </c>
    </row>
    <row r="718" spans="1:7" ht="28.5">
      <c r="A718" s="101" t="s">
        <v>24372</v>
      </c>
      <c r="B718" s="93" t="s">
        <v>34368</v>
      </c>
      <c r="C718" s="92" t="s">
        <v>40</v>
      </c>
      <c r="D718" s="98">
        <v>187.35</v>
      </c>
      <c r="E718" s="98">
        <v>187.35</v>
      </c>
      <c r="G718" s="101" t="s">
        <v>24372</v>
      </c>
    </row>
    <row r="719" spans="1:7" ht="28.5">
      <c r="A719" s="101" t="s">
        <v>24373</v>
      </c>
      <c r="B719" s="93" t="s">
        <v>34369</v>
      </c>
      <c r="C719" s="92" t="s">
        <v>40</v>
      </c>
      <c r="D719" s="98">
        <v>245.05</v>
      </c>
      <c r="E719" s="98">
        <v>245.05</v>
      </c>
      <c r="G719" s="101" t="s">
        <v>24373</v>
      </c>
    </row>
    <row r="720" spans="1:7" ht="28.5">
      <c r="A720" s="101" t="s">
        <v>24374</v>
      </c>
      <c r="B720" s="93" t="s">
        <v>34370</v>
      </c>
      <c r="C720" s="92" t="s">
        <v>40</v>
      </c>
      <c r="D720" s="98">
        <v>302.93</v>
      </c>
      <c r="E720" s="98">
        <v>302.93</v>
      </c>
      <c r="G720" s="101" t="s">
        <v>24374</v>
      </c>
    </row>
    <row r="721" spans="1:7" ht="28.5">
      <c r="A721" s="101" t="s">
        <v>24375</v>
      </c>
      <c r="B721" s="93" t="s">
        <v>34371</v>
      </c>
      <c r="C721" s="92" t="s">
        <v>40</v>
      </c>
      <c r="D721" s="98">
        <v>82.97</v>
      </c>
      <c r="E721" s="98">
        <v>82.97</v>
      </c>
      <c r="G721" s="101" t="s">
        <v>24375</v>
      </c>
    </row>
    <row r="722" spans="1:7" ht="28.5">
      <c r="A722" s="101" t="s">
        <v>24376</v>
      </c>
      <c r="B722" s="93" t="s">
        <v>34372</v>
      </c>
      <c r="C722" s="92" t="s">
        <v>40</v>
      </c>
      <c r="D722" s="98">
        <v>97.68</v>
      </c>
      <c r="E722" s="98">
        <v>97.68</v>
      </c>
      <c r="G722" s="101" t="s">
        <v>24376</v>
      </c>
    </row>
    <row r="723" spans="1:7" ht="28.5">
      <c r="A723" s="101" t="s">
        <v>24377</v>
      </c>
      <c r="B723" s="93" t="s">
        <v>34373</v>
      </c>
      <c r="C723" s="92" t="s">
        <v>40</v>
      </c>
      <c r="D723" s="98">
        <v>12.39</v>
      </c>
      <c r="E723" s="98">
        <v>12.39</v>
      </c>
      <c r="G723" s="101" t="s">
        <v>24377</v>
      </c>
    </row>
    <row r="724" spans="1:7" ht="28.5">
      <c r="A724" s="101" t="s">
        <v>24378</v>
      </c>
      <c r="B724" s="93" t="s">
        <v>34374</v>
      </c>
      <c r="C724" s="92" t="s">
        <v>40</v>
      </c>
      <c r="D724" s="98">
        <v>13.61</v>
      </c>
      <c r="E724" s="98">
        <v>13.61</v>
      </c>
      <c r="G724" s="101" t="s">
        <v>24378</v>
      </c>
    </row>
    <row r="725" spans="1:7" ht="28.5">
      <c r="A725" s="101" t="s">
        <v>24379</v>
      </c>
      <c r="B725" s="93" t="s">
        <v>34375</v>
      </c>
      <c r="C725" s="92" t="s">
        <v>40</v>
      </c>
      <c r="D725" s="98">
        <v>23.01</v>
      </c>
      <c r="E725" s="98">
        <v>23.01</v>
      </c>
      <c r="G725" s="101" t="s">
        <v>24379</v>
      </c>
    </row>
    <row r="726" spans="1:7" ht="15">
      <c r="A726" s="107" t="s">
        <v>24380</v>
      </c>
      <c r="B726" s="91" t="s">
        <v>1644</v>
      </c>
      <c r="C726" s="92"/>
      <c r="D726" s="98"/>
      <c r="E726" s="98"/>
      <c r="G726" s="107" t="s">
        <v>24380</v>
      </c>
    </row>
    <row r="727" spans="1:7">
      <c r="A727" s="101" t="s">
        <v>24381</v>
      </c>
      <c r="B727" s="93" t="s">
        <v>535</v>
      </c>
      <c r="C727" s="92" t="s">
        <v>22</v>
      </c>
      <c r="D727" s="98">
        <v>16.600000000000001</v>
      </c>
      <c r="E727" s="98">
        <v>16.600000000000001</v>
      </c>
      <c r="G727" s="101" t="s">
        <v>24381</v>
      </c>
    </row>
    <row r="728" spans="1:7">
      <c r="A728" s="101" t="s">
        <v>24382</v>
      </c>
      <c r="B728" s="93" t="s">
        <v>536</v>
      </c>
      <c r="C728" s="92" t="s">
        <v>22</v>
      </c>
      <c r="D728" s="98">
        <v>17.07</v>
      </c>
      <c r="E728" s="98">
        <v>17.07</v>
      </c>
      <c r="G728" s="101" t="s">
        <v>24382</v>
      </c>
    </row>
    <row r="729" spans="1:7">
      <c r="A729" s="101" t="s">
        <v>17191</v>
      </c>
      <c r="B729" s="93" t="s">
        <v>537</v>
      </c>
      <c r="C729" s="92" t="s">
        <v>22</v>
      </c>
      <c r="D729" s="98">
        <v>236.2</v>
      </c>
      <c r="E729" s="98">
        <v>236.2</v>
      </c>
      <c r="G729" s="101" t="s">
        <v>17191</v>
      </c>
    </row>
    <row r="730" spans="1:7">
      <c r="A730" s="101" t="s">
        <v>24383</v>
      </c>
      <c r="B730" s="93" t="s">
        <v>538</v>
      </c>
      <c r="C730" s="92" t="s">
        <v>22</v>
      </c>
      <c r="D730" s="98">
        <v>12.55</v>
      </c>
      <c r="E730" s="98">
        <v>12.55</v>
      </c>
      <c r="G730" s="101" t="s">
        <v>24383</v>
      </c>
    </row>
    <row r="731" spans="1:7">
      <c r="A731" s="101" t="s">
        <v>24384</v>
      </c>
      <c r="B731" s="93" t="s">
        <v>539</v>
      </c>
      <c r="C731" s="92" t="s">
        <v>22</v>
      </c>
      <c r="D731" s="98">
        <v>2.37</v>
      </c>
      <c r="E731" s="98">
        <v>2.37</v>
      </c>
      <c r="G731" s="101" t="s">
        <v>24384</v>
      </c>
    </row>
    <row r="732" spans="1:7">
      <c r="A732" s="101" t="s">
        <v>24385</v>
      </c>
      <c r="B732" s="93" t="s">
        <v>540</v>
      </c>
      <c r="C732" s="92" t="s">
        <v>22</v>
      </c>
      <c r="D732" s="98">
        <v>3.29</v>
      </c>
      <c r="E732" s="98">
        <v>3.29</v>
      </c>
      <c r="G732" s="101" t="s">
        <v>24385</v>
      </c>
    </row>
    <row r="733" spans="1:7">
      <c r="A733" s="101" t="s">
        <v>24386</v>
      </c>
      <c r="B733" s="93" t="s">
        <v>541</v>
      </c>
      <c r="C733" s="92" t="s">
        <v>22</v>
      </c>
      <c r="D733" s="98">
        <v>7.13</v>
      </c>
      <c r="E733" s="98">
        <v>7.13</v>
      </c>
      <c r="G733" s="101" t="s">
        <v>24386</v>
      </c>
    </row>
    <row r="734" spans="1:7">
      <c r="A734" s="101" t="s">
        <v>24387</v>
      </c>
      <c r="B734" s="93" t="s">
        <v>542</v>
      </c>
      <c r="C734" s="92" t="s">
        <v>22</v>
      </c>
      <c r="D734" s="98">
        <v>26.33</v>
      </c>
      <c r="E734" s="98">
        <v>26.33</v>
      </c>
      <c r="G734" s="101" t="s">
        <v>24387</v>
      </c>
    </row>
    <row r="735" spans="1:7">
      <c r="A735" s="101" t="s">
        <v>24388</v>
      </c>
      <c r="B735" s="93" t="s">
        <v>543</v>
      </c>
      <c r="C735" s="92" t="s">
        <v>22</v>
      </c>
      <c r="D735" s="98">
        <v>91.65</v>
      </c>
      <c r="E735" s="98">
        <v>91.65</v>
      </c>
      <c r="G735" s="101" t="s">
        <v>24388</v>
      </c>
    </row>
    <row r="736" spans="1:7">
      <c r="A736" s="101" t="s">
        <v>24389</v>
      </c>
      <c r="B736" s="93" t="s">
        <v>544</v>
      </c>
      <c r="C736" s="92" t="s">
        <v>22</v>
      </c>
      <c r="D736" s="98">
        <v>25.05</v>
      </c>
      <c r="E736" s="98">
        <v>25.05</v>
      </c>
      <c r="G736" s="101" t="s">
        <v>24389</v>
      </c>
    </row>
    <row r="737" spans="1:7" ht="30">
      <c r="A737" s="107" t="s">
        <v>24390</v>
      </c>
      <c r="B737" s="91" t="s">
        <v>1633</v>
      </c>
      <c r="C737" s="92"/>
      <c r="D737" s="98"/>
      <c r="E737" s="98"/>
      <c r="G737" s="107" t="s">
        <v>24390</v>
      </c>
    </row>
    <row r="738" spans="1:7" ht="28.5">
      <c r="A738" s="101" t="s">
        <v>24391</v>
      </c>
      <c r="B738" s="93" t="s">
        <v>545</v>
      </c>
      <c r="C738" s="92" t="s">
        <v>40</v>
      </c>
      <c r="D738" s="98">
        <v>12.25</v>
      </c>
      <c r="E738" s="98">
        <v>12.25</v>
      </c>
      <c r="G738" s="101" t="s">
        <v>24391</v>
      </c>
    </row>
    <row r="739" spans="1:7" ht="28.5">
      <c r="A739" s="101" t="s">
        <v>24392</v>
      </c>
      <c r="B739" s="93" t="s">
        <v>546</v>
      </c>
      <c r="C739" s="92" t="s">
        <v>40</v>
      </c>
      <c r="D739" s="98">
        <v>18.34</v>
      </c>
      <c r="E739" s="98">
        <v>18.34</v>
      </c>
      <c r="G739" s="101" t="s">
        <v>24392</v>
      </c>
    </row>
    <row r="740" spans="1:7" ht="28.5">
      <c r="A740" s="101" t="s">
        <v>24393</v>
      </c>
      <c r="B740" s="93" t="s">
        <v>547</v>
      </c>
      <c r="C740" s="92" t="s">
        <v>40</v>
      </c>
      <c r="D740" s="98">
        <v>27.62</v>
      </c>
      <c r="E740" s="98">
        <v>27.62</v>
      </c>
      <c r="G740" s="101" t="s">
        <v>24393</v>
      </c>
    </row>
    <row r="741" spans="1:7" ht="28.5">
      <c r="A741" s="101" t="s">
        <v>24394</v>
      </c>
      <c r="B741" s="93" t="s">
        <v>548</v>
      </c>
      <c r="C741" s="92" t="s">
        <v>40</v>
      </c>
      <c r="D741" s="98">
        <v>23.34</v>
      </c>
      <c r="E741" s="98">
        <v>23.34</v>
      </c>
      <c r="G741" s="101" t="s">
        <v>24394</v>
      </c>
    </row>
    <row r="742" spans="1:7" ht="28.5">
      <c r="A742" s="101" t="s">
        <v>24395</v>
      </c>
      <c r="B742" s="93" t="s">
        <v>549</v>
      </c>
      <c r="C742" s="92" t="s">
        <v>40</v>
      </c>
      <c r="D742" s="98">
        <v>35.54</v>
      </c>
      <c r="E742" s="98">
        <v>35.54</v>
      </c>
      <c r="G742" s="101" t="s">
        <v>24395</v>
      </c>
    </row>
    <row r="743" spans="1:7" ht="28.5">
      <c r="A743" s="101" t="s">
        <v>24396</v>
      </c>
      <c r="B743" s="93" t="s">
        <v>550</v>
      </c>
      <c r="C743" s="92" t="s">
        <v>40</v>
      </c>
      <c r="D743" s="98">
        <v>51.71</v>
      </c>
      <c r="E743" s="98">
        <v>51.71</v>
      </c>
      <c r="G743" s="101" t="s">
        <v>24396</v>
      </c>
    </row>
    <row r="744" spans="1:7" ht="15">
      <c r="A744" s="107" t="s">
        <v>24397</v>
      </c>
      <c r="B744" s="91" t="s">
        <v>1645</v>
      </c>
      <c r="C744" s="92"/>
      <c r="D744" s="98"/>
      <c r="E744" s="98"/>
      <c r="G744" s="107" t="s">
        <v>24397</v>
      </c>
    </row>
    <row r="745" spans="1:7" ht="28.5">
      <c r="A745" s="101" t="s">
        <v>24398</v>
      </c>
      <c r="B745" s="93" t="s">
        <v>1646</v>
      </c>
      <c r="C745" s="92" t="s">
        <v>22</v>
      </c>
      <c r="D745" s="99">
        <v>2165.46</v>
      </c>
      <c r="E745" s="99">
        <v>2165.46</v>
      </c>
      <c r="G745" s="101" t="s">
        <v>24398</v>
      </c>
    </row>
    <row r="746" spans="1:7" ht="28.5">
      <c r="A746" s="101" t="s">
        <v>24399</v>
      </c>
      <c r="B746" s="93" t="s">
        <v>1647</v>
      </c>
      <c r="C746" s="92" t="s">
        <v>22</v>
      </c>
      <c r="D746" s="99">
        <v>2868.07</v>
      </c>
      <c r="E746" s="99">
        <v>2868.07</v>
      </c>
      <c r="G746" s="101" t="s">
        <v>24399</v>
      </c>
    </row>
    <row r="747" spans="1:7" ht="28.5">
      <c r="A747" s="101" t="s">
        <v>24400</v>
      </c>
      <c r="B747" s="93" t="s">
        <v>1648</v>
      </c>
      <c r="C747" s="92" t="s">
        <v>22</v>
      </c>
      <c r="D747" s="99">
        <v>3118.5</v>
      </c>
      <c r="E747" s="99">
        <v>3118.5</v>
      </c>
      <c r="G747" s="101" t="s">
        <v>24400</v>
      </c>
    </row>
    <row r="748" spans="1:7" ht="28.5">
      <c r="A748" s="101" t="s">
        <v>24401</v>
      </c>
      <c r="B748" s="93" t="s">
        <v>1649</v>
      </c>
      <c r="C748" s="92" t="s">
        <v>22</v>
      </c>
      <c r="D748" s="99">
        <v>3465.91</v>
      </c>
      <c r="E748" s="99">
        <v>3465.91</v>
      </c>
      <c r="G748" s="101" t="s">
        <v>24401</v>
      </c>
    </row>
    <row r="749" spans="1:7" ht="28.5">
      <c r="A749" s="101" t="s">
        <v>24402</v>
      </c>
      <c r="B749" s="93" t="s">
        <v>1650</v>
      </c>
      <c r="C749" s="92" t="s">
        <v>22</v>
      </c>
      <c r="D749" s="99">
        <v>3716.35</v>
      </c>
      <c r="E749" s="99">
        <v>3716.35</v>
      </c>
      <c r="G749" s="101" t="s">
        <v>24402</v>
      </c>
    </row>
    <row r="750" spans="1:7" ht="28.5">
      <c r="A750" s="101" t="s">
        <v>24403</v>
      </c>
      <c r="B750" s="93" t="s">
        <v>11433</v>
      </c>
      <c r="C750" s="92" t="s">
        <v>22</v>
      </c>
      <c r="D750" s="99">
        <v>6485.19</v>
      </c>
      <c r="E750" s="99">
        <v>6485.19</v>
      </c>
      <c r="G750" s="101" t="s">
        <v>24403</v>
      </c>
    </row>
    <row r="751" spans="1:7" ht="42.75">
      <c r="A751" s="101" t="s">
        <v>24404</v>
      </c>
      <c r="B751" s="93" t="s">
        <v>11434</v>
      </c>
      <c r="C751" s="92" t="s">
        <v>22</v>
      </c>
      <c r="D751" s="99">
        <v>4718.57</v>
      </c>
      <c r="E751" s="99">
        <v>4718.57</v>
      </c>
      <c r="G751" s="101" t="s">
        <v>24404</v>
      </c>
    </row>
    <row r="752" spans="1:7" ht="28.5">
      <c r="A752" s="101" t="s">
        <v>24405</v>
      </c>
      <c r="B752" s="93" t="s">
        <v>1651</v>
      </c>
      <c r="C752" s="92" t="s">
        <v>22</v>
      </c>
      <c r="D752" s="99">
        <v>8328.16</v>
      </c>
      <c r="E752" s="99">
        <v>8328.16</v>
      </c>
      <c r="G752" s="101" t="s">
        <v>24405</v>
      </c>
    </row>
    <row r="753" spans="1:7" ht="42.75">
      <c r="A753" s="101" t="s">
        <v>24406</v>
      </c>
      <c r="B753" s="93" t="s">
        <v>1652</v>
      </c>
      <c r="C753" s="92" t="s">
        <v>22</v>
      </c>
      <c r="D753" s="99">
        <v>7023.82</v>
      </c>
      <c r="E753" s="99">
        <v>7023.82</v>
      </c>
      <c r="G753" s="101" t="s">
        <v>24406</v>
      </c>
    </row>
    <row r="754" spans="1:7" ht="57">
      <c r="A754" s="101" t="s">
        <v>24407</v>
      </c>
      <c r="B754" s="93" t="s">
        <v>551</v>
      </c>
      <c r="C754" s="92" t="s">
        <v>22</v>
      </c>
      <c r="D754" s="99">
        <v>38214.910000000003</v>
      </c>
      <c r="E754" s="99">
        <v>38214.910000000003</v>
      </c>
      <c r="G754" s="101" t="s">
        <v>24407</v>
      </c>
    </row>
    <row r="755" spans="1:7" ht="57">
      <c r="A755" s="101" t="s">
        <v>24408</v>
      </c>
      <c r="B755" s="93" t="s">
        <v>552</v>
      </c>
      <c r="C755" s="92" t="s">
        <v>22</v>
      </c>
      <c r="D755" s="99">
        <v>48442.75</v>
      </c>
      <c r="E755" s="99">
        <v>48442.75</v>
      </c>
      <c r="G755" s="101" t="s">
        <v>24408</v>
      </c>
    </row>
    <row r="756" spans="1:7" ht="57">
      <c r="A756" s="101" t="s">
        <v>24409</v>
      </c>
      <c r="B756" s="93" t="s">
        <v>553</v>
      </c>
      <c r="C756" s="92" t="s">
        <v>22</v>
      </c>
      <c r="D756" s="99">
        <v>69758.960000000006</v>
      </c>
      <c r="E756" s="99">
        <v>69758.960000000006</v>
      </c>
      <c r="G756" s="101" t="s">
        <v>24409</v>
      </c>
    </row>
    <row r="757" spans="1:7" ht="57">
      <c r="A757" s="101" t="s">
        <v>24410</v>
      </c>
      <c r="B757" s="93" t="s">
        <v>554</v>
      </c>
      <c r="C757" s="92" t="s">
        <v>22</v>
      </c>
      <c r="D757" s="99">
        <v>86407.11</v>
      </c>
      <c r="E757" s="99">
        <v>86407.11</v>
      </c>
      <c r="G757" s="101" t="s">
        <v>24410</v>
      </c>
    </row>
    <row r="758" spans="1:7" ht="15">
      <c r="A758" s="107" t="s">
        <v>24411</v>
      </c>
      <c r="B758" s="91" t="s">
        <v>1653</v>
      </c>
      <c r="C758" s="92"/>
      <c r="D758" s="98"/>
      <c r="E758" s="98"/>
      <c r="G758" s="107" t="s">
        <v>24411</v>
      </c>
    </row>
    <row r="759" spans="1:7" ht="42.75">
      <c r="A759" s="101" t="s">
        <v>24412</v>
      </c>
      <c r="B759" s="93" t="s">
        <v>9790</v>
      </c>
      <c r="C759" s="92" t="s">
        <v>22</v>
      </c>
      <c r="D759" s="98">
        <v>206.12</v>
      </c>
      <c r="E759" s="98">
        <v>206.12</v>
      </c>
      <c r="G759" s="101" t="s">
        <v>24412</v>
      </c>
    </row>
    <row r="760" spans="1:7" ht="42.75">
      <c r="A760" s="101" t="s">
        <v>24413</v>
      </c>
      <c r="B760" s="93" t="s">
        <v>9791</v>
      </c>
      <c r="C760" s="92" t="s">
        <v>22</v>
      </c>
      <c r="D760" s="98">
        <v>182.82</v>
      </c>
      <c r="E760" s="98">
        <v>182.82</v>
      </c>
      <c r="G760" s="101" t="s">
        <v>24413</v>
      </c>
    </row>
    <row r="761" spans="1:7" ht="42.75">
      <c r="A761" s="101" t="s">
        <v>24414</v>
      </c>
      <c r="B761" s="93" t="s">
        <v>9792</v>
      </c>
      <c r="C761" s="92" t="s">
        <v>22</v>
      </c>
      <c r="D761" s="98">
        <v>209.22</v>
      </c>
      <c r="E761" s="98">
        <v>209.22</v>
      </c>
      <c r="G761" s="101" t="s">
        <v>24414</v>
      </c>
    </row>
    <row r="762" spans="1:7" ht="42.75">
      <c r="A762" s="101" t="s">
        <v>24415</v>
      </c>
      <c r="B762" s="93" t="s">
        <v>9793</v>
      </c>
      <c r="C762" s="92" t="s">
        <v>22</v>
      </c>
      <c r="D762" s="98">
        <v>523.08000000000004</v>
      </c>
      <c r="E762" s="98">
        <v>523.08000000000004</v>
      </c>
      <c r="G762" s="101" t="s">
        <v>24415</v>
      </c>
    </row>
    <row r="763" spans="1:7" ht="42.75">
      <c r="A763" s="101" t="s">
        <v>24416</v>
      </c>
      <c r="B763" s="93" t="s">
        <v>9794</v>
      </c>
      <c r="C763" s="92" t="s">
        <v>22</v>
      </c>
      <c r="D763" s="98">
        <v>309.26</v>
      </c>
      <c r="E763" s="98">
        <v>309.26</v>
      </c>
      <c r="G763" s="101" t="s">
        <v>24416</v>
      </c>
    </row>
    <row r="764" spans="1:7" ht="42.75">
      <c r="A764" s="101" t="s">
        <v>24417</v>
      </c>
      <c r="B764" s="93" t="s">
        <v>9795</v>
      </c>
      <c r="C764" s="92" t="s">
        <v>22</v>
      </c>
      <c r="D764" s="98">
        <v>242.7</v>
      </c>
      <c r="E764" s="98">
        <v>242.7</v>
      </c>
      <c r="G764" s="101" t="s">
        <v>24417</v>
      </c>
    </row>
    <row r="765" spans="1:7" ht="42.75">
      <c r="A765" s="101" t="s">
        <v>24418</v>
      </c>
      <c r="B765" s="93" t="s">
        <v>9796</v>
      </c>
      <c r="C765" s="92" t="s">
        <v>22</v>
      </c>
      <c r="D765" s="98">
        <v>185.41</v>
      </c>
      <c r="E765" s="98">
        <v>185.41</v>
      </c>
      <c r="G765" s="101" t="s">
        <v>24418</v>
      </c>
    </row>
    <row r="766" spans="1:7" ht="42.75">
      <c r="A766" s="101" t="s">
        <v>24419</v>
      </c>
      <c r="B766" s="93" t="s">
        <v>9797</v>
      </c>
      <c r="C766" s="92" t="s">
        <v>22</v>
      </c>
      <c r="D766" s="98">
        <v>351.31</v>
      </c>
      <c r="E766" s="98">
        <v>351.31</v>
      </c>
      <c r="G766" s="101" t="s">
        <v>24419</v>
      </c>
    </row>
    <row r="767" spans="1:7" ht="57">
      <c r="A767" s="101" t="s">
        <v>24420</v>
      </c>
      <c r="B767" s="93" t="s">
        <v>9798</v>
      </c>
      <c r="C767" s="92" t="s">
        <v>22</v>
      </c>
      <c r="D767" s="98">
        <v>220.12</v>
      </c>
      <c r="E767" s="98">
        <v>220.12</v>
      </c>
      <c r="G767" s="101" t="s">
        <v>24420</v>
      </c>
    </row>
    <row r="768" spans="1:7" ht="57">
      <c r="A768" s="101" t="s">
        <v>24421</v>
      </c>
      <c r="B768" s="93" t="s">
        <v>9799</v>
      </c>
      <c r="C768" s="92" t="s">
        <v>22</v>
      </c>
      <c r="D768" s="98">
        <v>243.84</v>
      </c>
      <c r="E768" s="98">
        <v>243.84</v>
      </c>
      <c r="G768" s="101" t="s">
        <v>24421</v>
      </c>
    </row>
    <row r="769" spans="1:7" ht="42.75">
      <c r="A769" s="101" t="s">
        <v>24422</v>
      </c>
      <c r="B769" s="93" t="s">
        <v>9800</v>
      </c>
      <c r="C769" s="92" t="s">
        <v>22</v>
      </c>
      <c r="D769" s="98">
        <v>189.2</v>
      </c>
      <c r="E769" s="98">
        <v>189.2</v>
      </c>
      <c r="G769" s="101" t="s">
        <v>24422</v>
      </c>
    </row>
    <row r="770" spans="1:7" ht="42.75">
      <c r="A770" s="101" t="s">
        <v>24423</v>
      </c>
      <c r="B770" s="93" t="s">
        <v>555</v>
      </c>
      <c r="C770" s="92" t="s">
        <v>22</v>
      </c>
      <c r="D770" s="98">
        <v>305.57</v>
      </c>
      <c r="E770" s="98">
        <v>305.57</v>
      </c>
      <c r="G770" s="101" t="s">
        <v>24423</v>
      </c>
    </row>
    <row r="771" spans="1:7" ht="42.75">
      <c r="A771" s="101" t="s">
        <v>24424</v>
      </c>
      <c r="B771" s="93" t="s">
        <v>9801</v>
      </c>
      <c r="C771" s="92" t="s">
        <v>22</v>
      </c>
      <c r="D771" s="98">
        <v>150.18</v>
      </c>
      <c r="E771" s="98">
        <v>150.18</v>
      </c>
      <c r="G771" s="101" t="s">
        <v>24424</v>
      </c>
    </row>
    <row r="772" spans="1:7" ht="42.75">
      <c r="A772" s="101" t="s">
        <v>24425</v>
      </c>
      <c r="B772" s="93" t="s">
        <v>9802</v>
      </c>
      <c r="C772" s="92" t="s">
        <v>22</v>
      </c>
      <c r="D772" s="98">
        <v>263.82</v>
      </c>
      <c r="E772" s="98">
        <v>263.82</v>
      </c>
      <c r="G772" s="101" t="s">
        <v>24425</v>
      </c>
    </row>
    <row r="773" spans="1:7" ht="42.75">
      <c r="A773" s="101" t="s">
        <v>24426</v>
      </c>
      <c r="B773" s="93" t="s">
        <v>556</v>
      </c>
      <c r="C773" s="92" t="s">
        <v>22</v>
      </c>
      <c r="D773" s="98">
        <v>245.89</v>
      </c>
      <c r="E773" s="98">
        <v>245.89</v>
      </c>
      <c r="G773" s="101" t="s">
        <v>24426</v>
      </c>
    </row>
    <row r="774" spans="1:7" ht="42.75">
      <c r="A774" s="101" t="s">
        <v>24427</v>
      </c>
      <c r="B774" s="93" t="s">
        <v>9803</v>
      </c>
      <c r="C774" s="92" t="s">
        <v>22</v>
      </c>
      <c r="D774" s="98">
        <v>101.55</v>
      </c>
      <c r="E774" s="98">
        <v>101.55</v>
      </c>
      <c r="G774" s="101" t="s">
        <v>24427</v>
      </c>
    </row>
    <row r="775" spans="1:7" ht="42.75">
      <c r="A775" s="101" t="s">
        <v>24428</v>
      </c>
      <c r="B775" s="93" t="s">
        <v>9804</v>
      </c>
      <c r="C775" s="92" t="s">
        <v>22</v>
      </c>
      <c r="D775" s="98">
        <v>175.92</v>
      </c>
      <c r="E775" s="98">
        <v>175.92</v>
      </c>
      <c r="G775" s="101" t="s">
        <v>24428</v>
      </c>
    </row>
    <row r="776" spans="1:7" ht="15">
      <c r="A776" s="107" t="s">
        <v>24429</v>
      </c>
      <c r="B776" s="91" t="s">
        <v>1654</v>
      </c>
      <c r="C776" s="92"/>
      <c r="D776" s="98"/>
      <c r="E776" s="98"/>
      <c r="G776" s="107" t="s">
        <v>24429</v>
      </c>
    </row>
    <row r="777" spans="1:7" ht="57">
      <c r="A777" s="101" t="s">
        <v>24430</v>
      </c>
      <c r="B777" s="93" t="s">
        <v>557</v>
      </c>
      <c r="C777" s="92" t="s">
        <v>22</v>
      </c>
      <c r="D777" s="98">
        <v>515.99</v>
      </c>
      <c r="E777" s="98">
        <v>515.99</v>
      </c>
      <c r="G777" s="101" t="s">
        <v>24430</v>
      </c>
    </row>
    <row r="778" spans="1:7" ht="57">
      <c r="A778" s="101" t="s">
        <v>24431</v>
      </c>
      <c r="B778" s="93" t="s">
        <v>558</v>
      </c>
      <c r="C778" s="92" t="s">
        <v>22</v>
      </c>
      <c r="D778" s="98">
        <v>567.62</v>
      </c>
      <c r="E778" s="98">
        <v>567.62</v>
      </c>
      <c r="G778" s="101" t="s">
        <v>24431</v>
      </c>
    </row>
    <row r="779" spans="1:7" ht="57">
      <c r="A779" s="101" t="s">
        <v>24432</v>
      </c>
      <c r="B779" s="93" t="s">
        <v>559</v>
      </c>
      <c r="C779" s="92" t="s">
        <v>22</v>
      </c>
      <c r="D779" s="98">
        <v>670.27</v>
      </c>
      <c r="E779" s="98">
        <v>670.27</v>
      </c>
      <c r="G779" s="101" t="s">
        <v>24432</v>
      </c>
    </row>
    <row r="780" spans="1:7" ht="57">
      <c r="A780" s="101" t="s">
        <v>24433</v>
      </c>
      <c r="B780" s="93" t="s">
        <v>560</v>
      </c>
      <c r="C780" s="92" t="s">
        <v>22</v>
      </c>
      <c r="D780" s="98">
        <v>840.85</v>
      </c>
      <c r="E780" s="98">
        <v>840.85</v>
      </c>
      <c r="G780" s="101" t="s">
        <v>24433</v>
      </c>
    </row>
    <row r="781" spans="1:7" ht="57">
      <c r="A781" s="101" t="s">
        <v>24434</v>
      </c>
      <c r="B781" s="93" t="s">
        <v>561</v>
      </c>
      <c r="C781" s="92" t="s">
        <v>22</v>
      </c>
      <c r="D781" s="99">
        <v>1272.6400000000001</v>
      </c>
      <c r="E781" s="99">
        <v>1272.6400000000001</v>
      </c>
      <c r="G781" s="101" t="s">
        <v>24434</v>
      </c>
    </row>
    <row r="782" spans="1:7" ht="15">
      <c r="A782" s="107" t="s">
        <v>24435</v>
      </c>
      <c r="B782" s="91" t="s">
        <v>1655</v>
      </c>
      <c r="C782" s="92"/>
      <c r="D782" s="98"/>
      <c r="E782" s="98"/>
      <c r="G782" s="107" t="s">
        <v>24435</v>
      </c>
    </row>
    <row r="783" spans="1:7">
      <c r="A783" s="101" t="s">
        <v>24436</v>
      </c>
      <c r="B783" s="93" t="s">
        <v>562</v>
      </c>
      <c r="C783" s="92" t="s">
        <v>22</v>
      </c>
      <c r="D783" s="98">
        <v>12.91</v>
      </c>
      <c r="E783" s="98">
        <v>12.91</v>
      </c>
      <c r="G783" s="101" t="s">
        <v>24436</v>
      </c>
    </row>
    <row r="784" spans="1:7">
      <c r="A784" s="101" t="s">
        <v>24437</v>
      </c>
      <c r="B784" s="93" t="s">
        <v>563</v>
      </c>
      <c r="C784" s="92" t="s">
        <v>22</v>
      </c>
      <c r="D784" s="98">
        <v>16.7</v>
      </c>
      <c r="E784" s="98">
        <v>16.7</v>
      </c>
      <c r="G784" s="101" t="s">
        <v>24437</v>
      </c>
    </row>
    <row r="785" spans="1:7">
      <c r="A785" s="101" t="s">
        <v>24438</v>
      </c>
      <c r="B785" s="93" t="s">
        <v>564</v>
      </c>
      <c r="C785" s="92" t="s">
        <v>22</v>
      </c>
      <c r="D785" s="98">
        <v>24.6</v>
      </c>
      <c r="E785" s="98">
        <v>24.6</v>
      </c>
      <c r="G785" s="101" t="s">
        <v>24438</v>
      </c>
    </row>
    <row r="786" spans="1:7">
      <c r="A786" s="101" t="s">
        <v>24439</v>
      </c>
      <c r="B786" s="93" t="s">
        <v>565</v>
      </c>
      <c r="C786" s="92" t="s">
        <v>22</v>
      </c>
      <c r="D786" s="98">
        <v>24.95</v>
      </c>
      <c r="E786" s="98">
        <v>24.95</v>
      </c>
      <c r="G786" s="101" t="s">
        <v>24439</v>
      </c>
    </row>
    <row r="787" spans="1:7">
      <c r="A787" s="101" t="s">
        <v>24440</v>
      </c>
      <c r="B787" s="93" t="s">
        <v>566</v>
      </c>
      <c r="C787" s="92" t="s">
        <v>22</v>
      </c>
      <c r="D787" s="98">
        <v>26.68</v>
      </c>
      <c r="E787" s="98">
        <v>26.68</v>
      </c>
      <c r="G787" s="101" t="s">
        <v>24440</v>
      </c>
    </row>
    <row r="788" spans="1:7">
      <c r="A788" s="101" t="s">
        <v>24441</v>
      </c>
      <c r="B788" s="93" t="s">
        <v>567</v>
      </c>
      <c r="C788" s="92" t="s">
        <v>22</v>
      </c>
      <c r="D788" s="98">
        <v>30.02</v>
      </c>
      <c r="E788" s="98">
        <v>30.02</v>
      </c>
      <c r="G788" s="101" t="s">
        <v>24441</v>
      </c>
    </row>
    <row r="789" spans="1:7">
      <c r="A789" s="101" t="s">
        <v>24442</v>
      </c>
      <c r="B789" s="93" t="s">
        <v>568</v>
      </c>
      <c r="C789" s="92" t="s">
        <v>22</v>
      </c>
      <c r="D789" s="98">
        <v>44.63</v>
      </c>
      <c r="E789" s="98">
        <v>44.63</v>
      </c>
      <c r="G789" s="101" t="s">
        <v>24442</v>
      </c>
    </row>
    <row r="790" spans="1:7">
      <c r="A790" s="101" t="s">
        <v>24443</v>
      </c>
      <c r="B790" s="93" t="s">
        <v>569</v>
      </c>
      <c r="C790" s="92" t="s">
        <v>22</v>
      </c>
      <c r="D790" s="98">
        <v>45.82</v>
      </c>
      <c r="E790" s="98">
        <v>45.82</v>
      </c>
      <c r="G790" s="101" t="s">
        <v>24443</v>
      </c>
    </row>
    <row r="791" spans="1:7">
      <c r="A791" s="101" t="s">
        <v>24444</v>
      </c>
      <c r="B791" s="93" t="s">
        <v>570</v>
      </c>
      <c r="C791" s="92" t="s">
        <v>22</v>
      </c>
      <c r="D791" s="98">
        <v>55.07</v>
      </c>
      <c r="E791" s="98">
        <v>55.07</v>
      </c>
      <c r="G791" s="101" t="s">
        <v>24444</v>
      </c>
    </row>
    <row r="792" spans="1:7">
      <c r="A792" s="101" t="s">
        <v>24445</v>
      </c>
      <c r="B792" s="93" t="s">
        <v>571</v>
      </c>
      <c r="C792" s="92" t="s">
        <v>22</v>
      </c>
      <c r="D792" s="98">
        <v>74.510000000000005</v>
      </c>
      <c r="E792" s="98">
        <v>74.510000000000005</v>
      </c>
      <c r="G792" s="101" t="s">
        <v>24445</v>
      </c>
    </row>
    <row r="793" spans="1:7">
      <c r="A793" s="101" t="s">
        <v>24446</v>
      </c>
      <c r="B793" s="93" t="s">
        <v>572</v>
      </c>
      <c r="C793" s="92" t="s">
        <v>22</v>
      </c>
      <c r="D793" s="98">
        <v>78.8</v>
      </c>
      <c r="E793" s="98">
        <v>78.8</v>
      </c>
      <c r="G793" s="101" t="s">
        <v>24446</v>
      </c>
    </row>
    <row r="794" spans="1:7">
      <c r="A794" s="101" t="s">
        <v>24447</v>
      </c>
      <c r="B794" s="93" t="s">
        <v>573</v>
      </c>
      <c r="C794" s="92" t="s">
        <v>22</v>
      </c>
      <c r="D794" s="98">
        <v>87.06</v>
      </c>
      <c r="E794" s="98">
        <v>87.06</v>
      </c>
      <c r="G794" s="101" t="s">
        <v>24447</v>
      </c>
    </row>
    <row r="795" spans="1:7">
      <c r="A795" s="101" t="s">
        <v>24448</v>
      </c>
      <c r="B795" s="93" t="s">
        <v>574</v>
      </c>
      <c r="C795" s="92" t="s">
        <v>22</v>
      </c>
      <c r="D795" s="98">
        <v>93.98</v>
      </c>
      <c r="E795" s="98">
        <v>93.98</v>
      </c>
      <c r="G795" s="101" t="s">
        <v>24448</v>
      </c>
    </row>
    <row r="796" spans="1:7">
      <c r="A796" s="101" t="s">
        <v>24449</v>
      </c>
      <c r="B796" s="93" t="s">
        <v>575</v>
      </c>
      <c r="C796" s="92" t="s">
        <v>22</v>
      </c>
      <c r="D796" s="98">
        <v>98.28</v>
      </c>
      <c r="E796" s="98">
        <v>98.28</v>
      </c>
      <c r="G796" s="101" t="s">
        <v>24449</v>
      </c>
    </row>
    <row r="797" spans="1:7">
      <c r="A797" s="101" t="s">
        <v>24450</v>
      </c>
      <c r="B797" s="93" t="s">
        <v>576</v>
      </c>
      <c r="C797" s="92" t="s">
        <v>22</v>
      </c>
      <c r="D797" s="98">
        <v>338.45</v>
      </c>
      <c r="E797" s="98">
        <v>338.45</v>
      </c>
      <c r="G797" s="101" t="s">
        <v>24450</v>
      </c>
    </row>
    <row r="798" spans="1:7">
      <c r="A798" s="101" t="s">
        <v>24451</v>
      </c>
      <c r="B798" s="93" t="s">
        <v>577</v>
      </c>
      <c r="C798" s="92" t="s">
        <v>22</v>
      </c>
      <c r="D798" s="98">
        <v>362.3</v>
      </c>
      <c r="E798" s="98">
        <v>362.3</v>
      </c>
      <c r="G798" s="101" t="s">
        <v>24451</v>
      </c>
    </row>
    <row r="799" spans="1:7">
      <c r="A799" s="101" t="s">
        <v>24452</v>
      </c>
      <c r="B799" s="93" t="s">
        <v>578</v>
      </c>
      <c r="C799" s="92" t="s">
        <v>22</v>
      </c>
      <c r="D799" s="98">
        <v>392.82</v>
      </c>
      <c r="E799" s="98">
        <v>392.82</v>
      </c>
      <c r="G799" s="101" t="s">
        <v>24452</v>
      </c>
    </row>
    <row r="800" spans="1:7">
      <c r="A800" s="101" t="s">
        <v>24453</v>
      </c>
      <c r="B800" s="93" t="s">
        <v>579</v>
      </c>
      <c r="C800" s="92" t="s">
        <v>22</v>
      </c>
      <c r="D800" s="98">
        <v>14.27</v>
      </c>
      <c r="E800" s="98">
        <v>14.27</v>
      </c>
      <c r="G800" s="101" t="s">
        <v>24453</v>
      </c>
    </row>
    <row r="801" spans="1:7">
      <c r="A801" s="101" t="s">
        <v>24454</v>
      </c>
      <c r="B801" s="93" t="s">
        <v>580</v>
      </c>
      <c r="C801" s="92" t="s">
        <v>22</v>
      </c>
      <c r="D801" s="98">
        <v>24.15</v>
      </c>
      <c r="E801" s="98">
        <v>24.15</v>
      </c>
      <c r="G801" s="101" t="s">
        <v>24454</v>
      </c>
    </row>
    <row r="802" spans="1:7">
      <c r="A802" s="101" t="s">
        <v>24455</v>
      </c>
      <c r="B802" s="93" t="s">
        <v>581</v>
      </c>
      <c r="C802" s="92" t="s">
        <v>22</v>
      </c>
      <c r="D802" s="98">
        <v>14.52</v>
      </c>
      <c r="E802" s="98">
        <v>14.52</v>
      </c>
      <c r="G802" s="101" t="s">
        <v>24455</v>
      </c>
    </row>
    <row r="803" spans="1:7">
      <c r="A803" s="101" t="s">
        <v>24456</v>
      </c>
      <c r="B803" s="93" t="s">
        <v>582</v>
      </c>
      <c r="C803" s="92" t="s">
        <v>22</v>
      </c>
      <c r="D803" s="98">
        <v>14.52</v>
      </c>
      <c r="E803" s="98">
        <v>14.52</v>
      </c>
      <c r="G803" s="101" t="s">
        <v>24456</v>
      </c>
    </row>
    <row r="804" spans="1:7">
      <c r="A804" s="101" t="s">
        <v>24457</v>
      </c>
      <c r="B804" s="93" t="s">
        <v>583</v>
      </c>
      <c r="C804" s="92" t="s">
        <v>22</v>
      </c>
      <c r="D804" s="98">
        <v>14.66</v>
      </c>
      <c r="E804" s="98">
        <v>14.66</v>
      </c>
      <c r="G804" s="101" t="s">
        <v>24457</v>
      </c>
    </row>
    <row r="805" spans="1:7">
      <c r="A805" s="101" t="s">
        <v>24458</v>
      </c>
      <c r="B805" s="93" t="s">
        <v>584</v>
      </c>
      <c r="C805" s="92" t="s">
        <v>22</v>
      </c>
      <c r="D805" s="98">
        <v>29.2</v>
      </c>
      <c r="E805" s="98">
        <v>29.2</v>
      </c>
      <c r="G805" s="101" t="s">
        <v>24458</v>
      </c>
    </row>
    <row r="806" spans="1:7">
      <c r="A806" s="101" t="s">
        <v>24459</v>
      </c>
      <c r="B806" s="93" t="s">
        <v>585</v>
      </c>
      <c r="C806" s="92" t="s">
        <v>22</v>
      </c>
      <c r="D806" s="98">
        <v>31.86</v>
      </c>
      <c r="E806" s="98">
        <v>31.86</v>
      </c>
      <c r="G806" s="101" t="s">
        <v>24459</v>
      </c>
    </row>
    <row r="807" spans="1:7">
      <c r="A807" s="101" t="s">
        <v>24460</v>
      </c>
      <c r="B807" s="93" t="s">
        <v>586</v>
      </c>
      <c r="C807" s="92" t="s">
        <v>22</v>
      </c>
      <c r="D807" s="98">
        <v>36.24</v>
      </c>
      <c r="E807" s="98">
        <v>36.24</v>
      </c>
      <c r="G807" s="101" t="s">
        <v>24460</v>
      </c>
    </row>
    <row r="808" spans="1:7" ht="45">
      <c r="A808" s="107" t="s">
        <v>24461</v>
      </c>
      <c r="B808" s="91" t="s">
        <v>9805</v>
      </c>
      <c r="C808" s="92"/>
      <c r="D808" s="98"/>
      <c r="E808" s="98"/>
      <c r="G808" s="107" t="s">
        <v>24461</v>
      </c>
    </row>
    <row r="809" spans="1:7" ht="28.5">
      <c r="A809" s="101" t="s">
        <v>24462</v>
      </c>
      <c r="B809" s="93" t="s">
        <v>9806</v>
      </c>
      <c r="C809" s="92" t="s">
        <v>22</v>
      </c>
      <c r="D809" s="98">
        <v>83.86</v>
      </c>
      <c r="E809" s="98">
        <v>83.86</v>
      </c>
      <c r="G809" s="101" t="s">
        <v>24462</v>
      </c>
    </row>
    <row r="810" spans="1:7" ht="28.5">
      <c r="A810" s="101" t="s">
        <v>24463</v>
      </c>
      <c r="B810" s="93" t="s">
        <v>9807</v>
      </c>
      <c r="C810" s="92" t="s">
        <v>22</v>
      </c>
      <c r="D810" s="98">
        <v>125.79</v>
      </c>
      <c r="E810" s="98">
        <v>125.79</v>
      </c>
      <c r="G810" s="101" t="s">
        <v>24463</v>
      </c>
    </row>
    <row r="811" spans="1:7" ht="28.5">
      <c r="A811" s="101" t="s">
        <v>24464</v>
      </c>
      <c r="B811" s="93" t="s">
        <v>9808</v>
      </c>
      <c r="C811" s="92" t="s">
        <v>22</v>
      </c>
      <c r="D811" s="98">
        <v>209.65</v>
      </c>
      <c r="E811" s="98">
        <v>209.65</v>
      </c>
      <c r="G811" s="101" t="s">
        <v>24464</v>
      </c>
    </row>
    <row r="812" spans="1:7" ht="28.5">
      <c r="A812" s="101" t="s">
        <v>24465</v>
      </c>
      <c r="B812" s="93" t="s">
        <v>9809</v>
      </c>
      <c r="C812" s="92" t="s">
        <v>40</v>
      </c>
      <c r="D812" s="98">
        <v>28.09</v>
      </c>
      <c r="E812" s="98">
        <v>28.09</v>
      </c>
      <c r="G812" s="101" t="s">
        <v>24465</v>
      </c>
    </row>
    <row r="813" spans="1:7" ht="28.5">
      <c r="A813" s="101" t="s">
        <v>24466</v>
      </c>
      <c r="B813" s="93" t="s">
        <v>9810</v>
      </c>
      <c r="C813" s="92" t="s">
        <v>40</v>
      </c>
      <c r="D813" s="98">
        <v>41.93</v>
      </c>
      <c r="E813" s="98">
        <v>41.93</v>
      </c>
      <c r="G813" s="101" t="s">
        <v>24466</v>
      </c>
    </row>
    <row r="814" spans="1:7" ht="28.5">
      <c r="A814" s="101" t="s">
        <v>24467</v>
      </c>
      <c r="B814" s="93" t="s">
        <v>9811</v>
      </c>
      <c r="C814" s="92" t="s">
        <v>22</v>
      </c>
      <c r="D814" s="98">
        <v>33.54</v>
      </c>
      <c r="E814" s="98">
        <v>33.54</v>
      </c>
      <c r="G814" s="101" t="s">
        <v>24467</v>
      </c>
    </row>
    <row r="815" spans="1:7" ht="28.5">
      <c r="A815" s="101" t="s">
        <v>24468</v>
      </c>
      <c r="B815" s="93" t="s">
        <v>9812</v>
      </c>
      <c r="C815" s="92" t="s">
        <v>40</v>
      </c>
      <c r="D815" s="98">
        <v>20.97</v>
      </c>
      <c r="E815" s="98">
        <v>20.97</v>
      </c>
      <c r="G815" s="101" t="s">
        <v>24468</v>
      </c>
    </row>
    <row r="816" spans="1:7">
      <c r="A816" s="101" t="s">
        <v>24469</v>
      </c>
      <c r="B816" s="93" t="s">
        <v>9813</v>
      </c>
      <c r="C816" s="92" t="s">
        <v>22</v>
      </c>
      <c r="D816" s="98">
        <v>37.74</v>
      </c>
      <c r="E816" s="98">
        <v>37.74</v>
      </c>
      <c r="G816" s="101" t="s">
        <v>24469</v>
      </c>
    </row>
    <row r="817" spans="1:7" ht="28.5">
      <c r="A817" s="101" t="s">
        <v>24470</v>
      </c>
      <c r="B817" s="93" t="s">
        <v>9814</v>
      </c>
      <c r="C817" s="92" t="s">
        <v>22</v>
      </c>
      <c r="D817" s="98">
        <v>83.86</v>
      </c>
      <c r="E817" s="98">
        <v>83.86</v>
      </c>
      <c r="G817" s="101" t="s">
        <v>24470</v>
      </c>
    </row>
    <row r="818" spans="1:7" ht="28.5">
      <c r="A818" s="101" t="s">
        <v>24471</v>
      </c>
      <c r="B818" s="93" t="s">
        <v>9815</v>
      </c>
      <c r="C818" s="92" t="s">
        <v>22</v>
      </c>
      <c r="D818" s="98">
        <v>167.72</v>
      </c>
      <c r="E818" s="98">
        <v>167.72</v>
      </c>
      <c r="G818" s="101" t="s">
        <v>24471</v>
      </c>
    </row>
    <row r="819" spans="1:7" ht="28.5">
      <c r="A819" s="101" t="s">
        <v>24472</v>
      </c>
      <c r="B819" s="93" t="s">
        <v>9816</v>
      </c>
      <c r="C819" s="92" t="s">
        <v>22</v>
      </c>
      <c r="D819" s="98">
        <v>209.65</v>
      </c>
      <c r="E819" s="98">
        <v>209.65</v>
      </c>
      <c r="G819" s="101" t="s">
        <v>24472</v>
      </c>
    </row>
    <row r="820" spans="1:7" ht="28.5">
      <c r="A820" s="101" t="s">
        <v>24473</v>
      </c>
      <c r="B820" s="93" t="s">
        <v>9817</v>
      </c>
      <c r="C820" s="92" t="s">
        <v>22</v>
      </c>
      <c r="D820" s="98">
        <v>335.44</v>
      </c>
      <c r="E820" s="98">
        <v>335.44</v>
      </c>
      <c r="G820" s="101" t="s">
        <v>24473</v>
      </c>
    </row>
    <row r="821" spans="1:7" ht="28.5">
      <c r="A821" s="101" t="s">
        <v>24474</v>
      </c>
      <c r="B821" s="93" t="s">
        <v>9818</v>
      </c>
      <c r="C821" s="92" t="s">
        <v>22</v>
      </c>
      <c r="D821" s="98">
        <v>16.77</v>
      </c>
      <c r="E821" s="98">
        <v>16.77</v>
      </c>
      <c r="G821" s="101" t="s">
        <v>24474</v>
      </c>
    </row>
    <row r="822" spans="1:7" ht="28.5">
      <c r="A822" s="101" t="s">
        <v>24475</v>
      </c>
      <c r="B822" s="93" t="s">
        <v>9819</v>
      </c>
      <c r="C822" s="92" t="s">
        <v>22</v>
      </c>
      <c r="D822" s="98">
        <v>25.16</v>
      </c>
      <c r="E822" s="98">
        <v>25.16</v>
      </c>
      <c r="G822" s="101" t="s">
        <v>24475</v>
      </c>
    </row>
    <row r="823" spans="1:7" ht="28.5">
      <c r="A823" s="101" t="s">
        <v>24476</v>
      </c>
      <c r="B823" s="93" t="s">
        <v>9820</v>
      </c>
      <c r="C823" s="92" t="s">
        <v>22</v>
      </c>
      <c r="D823" s="98">
        <v>12.58</v>
      </c>
      <c r="E823" s="98">
        <v>12.58</v>
      </c>
      <c r="G823" s="101" t="s">
        <v>24476</v>
      </c>
    </row>
    <row r="824" spans="1:7" ht="28.5">
      <c r="A824" s="101" t="s">
        <v>24477</v>
      </c>
      <c r="B824" s="93" t="s">
        <v>9821</v>
      </c>
      <c r="C824" s="92" t="s">
        <v>22</v>
      </c>
      <c r="D824" s="98">
        <v>18.87</v>
      </c>
      <c r="E824" s="98">
        <v>18.87</v>
      </c>
      <c r="G824" s="101" t="s">
        <v>24477</v>
      </c>
    </row>
    <row r="825" spans="1:7" ht="28.5">
      <c r="A825" s="101" t="s">
        <v>24478</v>
      </c>
      <c r="B825" s="93" t="s">
        <v>9822</v>
      </c>
      <c r="C825" s="92" t="s">
        <v>22</v>
      </c>
      <c r="D825" s="98">
        <v>20.97</v>
      </c>
      <c r="E825" s="98">
        <v>20.97</v>
      </c>
      <c r="G825" s="101" t="s">
        <v>24478</v>
      </c>
    </row>
    <row r="826" spans="1:7" ht="28.5">
      <c r="A826" s="101" t="s">
        <v>24479</v>
      </c>
      <c r="B826" s="93" t="s">
        <v>9823</v>
      </c>
      <c r="C826" s="92" t="s">
        <v>22</v>
      </c>
      <c r="D826" s="98">
        <v>25.16</v>
      </c>
      <c r="E826" s="98">
        <v>25.16</v>
      </c>
      <c r="G826" s="101" t="s">
        <v>24479</v>
      </c>
    </row>
    <row r="827" spans="1:7" ht="28.5">
      <c r="A827" s="101" t="s">
        <v>24480</v>
      </c>
      <c r="B827" s="93" t="s">
        <v>9824</v>
      </c>
      <c r="C827" s="92" t="s">
        <v>22</v>
      </c>
      <c r="D827" s="98">
        <v>29.35</v>
      </c>
      <c r="E827" s="98">
        <v>29.35</v>
      </c>
      <c r="G827" s="101" t="s">
        <v>24480</v>
      </c>
    </row>
    <row r="828" spans="1:7" ht="28.5">
      <c r="A828" s="101" t="s">
        <v>24481</v>
      </c>
      <c r="B828" s="93" t="s">
        <v>9825</v>
      </c>
      <c r="C828" s="92" t="s">
        <v>22</v>
      </c>
      <c r="D828" s="98">
        <v>33.54</v>
      </c>
      <c r="E828" s="98">
        <v>33.54</v>
      </c>
      <c r="G828" s="101" t="s">
        <v>24481</v>
      </c>
    </row>
    <row r="829" spans="1:7" ht="28.5">
      <c r="A829" s="101" t="s">
        <v>24482</v>
      </c>
      <c r="B829" s="93" t="s">
        <v>9826</v>
      </c>
      <c r="C829" s="92" t="s">
        <v>22</v>
      </c>
      <c r="D829" s="98">
        <v>37.74</v>
      </c>
      <c r="E829" s="98">
        <v>37.74</v>
      </c>
      <c r="G829" s="101" t="s">
        <v>24482</v>
      </c>
    </row>
    <row r="830" spans="1:7" ht="28.5">
      <c r="A830" s="101" t="s">
        <v>24483</v>
      </c>
      <c r="B830" s="93" t="s">
        <v>9827</v>
      </c>
      <c r="C830" s="92" t="s">
        <v>22</v>
      </c>
      <c r="D830" s="98">
        <v>18.87</v>
      </c>
      <c r="E830" s="98">
        <v>18.87</v>
      </c>
      <c r="G830" s="101" t="s">
        <v>24483</v>
      </c>
    </row>
    <row r="831" spans="1:7">
      <c r="A831" s="101" t="s">
        <v>24484</v>
      </c>
      <c r="B831" s="93" t="s">
        <v>9828</v>
      </c>
      <c r="C831" s="92" t="s">
        <v>22</v>
      </c>
      <c r="D831" s="98">
        <v>10.48</v>
      </c>
      <c r="E831" s="98">
        <v>10.48</v>
      </c>
      <c r="G831" s="101" t="s">
        <v>24484</v>
      </c>
    </row>
    <row r="832" spans="1:7">
      <c r="A832" s="101" t="s">
        <v>24485</v>
      </c>
      <c r="B832" s="93" t="s">
        <v>9829</v>
      </c>
      <c r="C832" s="92" t="s">
        <v>22</v>
      </c>
      <c r="D832" s="98">
        <v>37.74</v>
      </c>
      <c r="E832" s="98">
        <v>37.74</v>
      </c>
      <c r="G832" s="101" t="s">
        <v>24485</v>
      </c>
    </row>
    <row r="833" spans="1:7" ht="28.5">
      <c r="A833" s="101" t="s">
        <v>24486</v>
      </c>
      <c r="B833" s="93" t="s">
        <v>9830</v>
      </c>
      <c r="C833" s="92" t="s">
        <v>22</v>
      </c>
      <c r="D833" s="98">
        <v>37.74</v>
      </c>
      <c r="E833" s="98">
        <v>37.74</v>
      </c>
      <c r="G833" s="101" t="s">
        <v>24486</v>
      </c>
    </row>
    <row r="834" spans="1:7">
      <c r="A834" s="101" t="s">
        <v>24487</v>
      </c>
      <c r="B834" s="93" t="s">
        <v>9831</v>
      </c>
      <c r="C834" s="92" t="s">
        <v>22</v>
      </c>
      <c r="D834" s="98">
        <v>18.87</v>
      </c>
      <c r="E834" s="98">
        <v>18.87</v>
      </c>
      <c r="G834" s="101" t="s">
        <v>24487</v>
      </c>
    </row>
    <row r="835" spans="1:7">
      <c r="A835" s="101" t="s">
        <v>24488</v>
      </c>
      <c r="B835" s="93" t="s">
        <v>9832</v>
      </c>
      <c r="C835" s="92" t="s">
        <v>22</v>
      </c>
      <c r="D835" s="98">
        <v>18.87</v>
      </c>
      <c r="E835" s="98">
        <v>18.87</v>
      </c>
      <c r="G835" s="101" t="s">
        <v>24488</v>
      </c>
    </row>
    <row r="836" spans="1:7">
      <c r="A836" s="101" t="s">
        <v>24489</v>
      </c>
      <c r="B836" s="93" t="s">
        <v>9833</v>
      </c>
      <c r="C836" s="92" t="s">
        <v>22</v>
      </c>
      <c r="D836" s="98">
        <v>6.82</v>
      </c>
      <c r="E836" s="98">
        <v>6.82</v>
      </c>
      <c r="G836" s="101" t="s">
        <v>24489</v>
      </c>
    </row>
    <row r="837" spans="1:7" ht="28.5">
      <c r="A837" s="101" t="s">
        <v>24490</v>
      </c>
      <c r="B837" s="93" t="s">
        <v>9834</v>
      </c>
      <c r="C837" s="92" t="s">
        <v>22</v>
      </c>
      <c r="D837" s="98">
        <v>1.59</v>
      </c>
      <c r="E837" s="98">
        <v>1.59</v>
      </c>
      <c r="G837" s="101" t="s">
        <v>24490</v>
      </c>
    </row>
    <row r="838" spans="1:7">
      <c r="A838" s="101" t="s">
        <v>24491</v>
      </c>
      <c r="B838" s="93" t="s">
        <v>9835</v>
      </c>
      <c r="C838" s="92" t="s">
        <v>22</v>
      </c>
      <c r="D838" s="98">
        <v>11.37</v>
      </c>
      <c r="E838" s="98">
        <v>11.37</v>
      </c>
      <c r="G838" s="101" t="s">
        <v>24491</v>
      </c>
    </row>
    <row r="839" spans="1:7">
      <c r="A839" s="101" t="s">
        <v>24492</v>
      </c>
      <c r="B839" s="93" t="s">
        <v>9836</v>
      </c>
      <c r="C839" s="92" t="s">
        <v>22</v>
      </c>
      <c r="D839" s="98">
        <v>22.74</v>
      </c>
      <c r="E839" s="98">
        <v>22.74</v>
      </c>
      <c r="G839" s="101" t="s">
        <v>24492</v>
      </c>
    </row>
    <row r="840" spans="1:7">
      <c r="A840" s="101" t="s">
        <v>24493</v>
      </c>
      <c r="B840" s="93" t="s">
        <v>9837</v>
      </c>
      <c r="C840" s="92" t="s">
        <v>22</v>
      </c>
      <c r="D840" s="98">
        <v>45.48</v>
      </c>
      <c r="E840" s="98">
        <v>45.48</v>
      </c>
      <c r="G840" s="101" t="s">
        <v>24493</v>
      </c>
    </row>
    <row r="841" spans="1:7" ht="28.5">
      <c r="A841" s="101" t="s">
        <v>24494</v>
      </c>
      <c r="B841" s="93" t="s">
        <v>9838</v>
      </c>
      <c r="C841" s="92" t="s">
        <v>22</v>
      </c>
      <c r="D841" s="98">
        <v>337.88</v>
      </c>
      <c r="E841" s="98">
        <v>337.88</v>
      </c>
      <c r="G841" s="101" t="s">
        <v>24494</v>
      </c>
    </row>
    <row r="842" spans="1:7" ht="28.5">
      <c r="A842" s="101" t="s">
        <v>24495</v>
      </c>
      <c r="B842" s="93" t="s">
        <v>9839</v>
      </c>
      <c r="C842" s="92" t="s">
        <v>22</v>
      </c>
      <c r="D842" s="98">
        <v>520.38</v>
      </c>
      <c r="E842" s="98">
        <v>520.38</v>
      </c>
      <c r="G842" s="101" t="s">
        <v>24495</v>
      </c>
    </row>
    <row r="843" spans="1:7" ht="28.5">
      <c r="A843" s="101" t="s">
        <v>24496</v>
      </c>
      <c r="B843" s="93" t="s">
        <v>9840</v>
      </c>
      <c r="C843" s="92" t="s">
        <v>22</v>
      </c>
      <c r="D843" s="99">
        <v>1113.94</v>
      </c>
      <c r="E843" s="99">
        <v>1113.94</v>
      </c>
      <c r="G843" s="101" t="s">
        <v>24496</v>
      </c>
    </row>
    <row r="844" spans="1:7" ht="28.5">
      <c r="A844" s="101" t="s">
        <v>24497</v>
      </c>
      <c r="B844" s="93" t="s">
        <v>9841</v>
      </c>
      <c r="C844" s="92" t="s">
        <v>40</v>
      </c>
      <c r="D844" s="98">
        <v>2.1</v>
      </c>
      <c r="E844" s="98">
        <v>2.1</v>
      </c>
      <c r="G844" s="101" t="s">
        <v>24497</v>
      </c>
    </row>
    <row r="845" spans="1:7" ht="28.5">
      <c r="A845" s="101" t="s">
        <v>24498</v>
      </c>
      <c r="B845" s="93" t="s">
        <v>9842</v>
      </c>
      <c r="C845" s="92" t="s">
        <v>22</v>
      </c>
      <c r="D845" s="98">
        <v>8.39</v>
      </c>
      <c r="E845" s="98">
        <v>8.39</v>
      </c>
      <c r="G845" s="101" t="s">
        <v>24498</v>
      </c>
    </row>
    <row r="846" spans="1:7" ht="15">
      <c r="A846" s="107" t="s">
        <v>24499</v>
      </c>
      <c r="B846" s="91" t="s">
        <v>1656</v>
      </c>
      <c r="C846" s="92"/>
      <c r="D846" s="98"/>
      <c r="E846" s="98"/>
      <c r="G846" s="107" t="s">
        <v>24499</v>
      </c>
    </row>
    <row r="847" spans="1:7" ht="15">
      <c r="A847" s="107" t="s">
        <v>24500</v>
      </c>
      <c r="B847" s="91" t="s">
        <v>1657</v>
      </c>
      <c r="C847" s="92"/>
      <c r="D847" s="98"/>
      <c r="E847" s="98"/>
      <c r="G847" s="107" t="s">
        <v>24500</v>
      </c>
    </row>
    <row r="848" spans="1:7" ht="28.5">
      <c r="A848" s="101" t="s">
        <v>24501</v>
      </c>
      <c r="B848" s="93" t="s">
        <v>587</v>
      </c>
      <c r="C848" s="92" t="s">
        <v>22</v>
      </c>
      <c r="D848" s="99">
        <v>1640.22</v>
      </c>
      <c r="E848" s="99">
        <v>1640.22</v>
      </c>
      <c r="G848" s="101" t="s">
        <v>24501</v>
      </c>
    </row>
    <row r="849" spans="1:7" ht="28.5">
      <c r="A849" s="101" t="s">
        <v>24502</v>
      </c>
      <c r="B849" s="93" t="s">
        <v>588</v>
      </c>
      <c r="C849" s="92" t="s">
        <v>22</v>
      </c>
      <c r="D849" s="98">
        <v>501.57</v>
      </c>
      <c r="E849" s="98">
        <v>501.57</v>
      </c>
      <c r="G849" s="101" t="s">
        <v>24502</v>
      </c>
    </row>
    <row r="850" spans="1:7" ht="28.5">
      <c r="A850" s="101" t="s">
        <v>24503</v>
      </c>
      <c r="B850" s="93" t="s">
        <v>589</v>
      </c>
      <c r="C850" s="92" t="s">
        <v>22</v>
      </c>
      <c r="D850" s="98">
        <v>140.47999999999999</v>
      </c>
      <c r="E850" s="98">
        <v>140.47999999999999</v>
      </c>
      <c r="G850" s="101" t="s">
        <v>24503</v>
      </c>
    </row>
    <row r="851" spans="1:7" ht="28.5">
      <c r="A851" s="101" t="s">
        <v>24504</v>
      </c>
      <c r="B851" s="93" t="s">
        <v>590</v>
      </c>
      <c r="C851" s="92" t="s">
        <v>22</v>
      </c>
      <c r="D851" s="98">
        <v>452.79</v>
      </c>
      <c r="E851" s="98">
        <v>452.79</v>
      </c>
      <c r="G851" s="101" t="s">
        <v>24504</v>
      </c>
    </row>
    <row r="852" spans="1:7" ht="42.75">
      <c r="A852" s="101" t="s">
        <v>24505</v>
      </c>
      <c r="B852" s="93" t="s">
        <v>591</v>
      </c>
      <c r="C852" s="92" t="s">
        <v>22</v>
      </c>
      <c r="D852" s="99">
        <v>1173.3399999999999</v>
      </c>
      <c r="E852" s="99">
        <v>1173.3399999999999</v>
      </c>
      <c r="G852" s="101" t="s">
        <v>24505</v>
      </c>
    </row>
    <row r="853" spans="1:7">
      <c r="A853" s="101" t="s">
        <v>24506</v>
      </c>
      <c r="B853" s="93" t="s">
        <v>592</v>
      </c>
      <c r="C853" s="92" t="s">
        <v>40</v>
      </c>
      <c r="D853" s="98">
        <v>24.86</v>
      </c>
      <c r="E853" s="98">
        <v>24.86</v>
      </c>
      <c r="G853" s="101" t="s">
        <v>24506</v>
      </c>
    </row>
    <row r="854" spans="1:7">
      <c r="A854" s="101" t="s">
        <v>24507</v>
      </c>
      <c r="B854" s="93" t="s">
        <v>593</v>
      </c>
      <c r="C854" s="92" t="s">
        <v>22</v>
      </c>
      <c r="D854" s="98">
        <v>75.180000000000007</v>
      </c>
      <c r="E854" s="98">
        <v>75.180000000000007</v>
      </c>
      <c r="G854" s="101" t="s">
        <v>24507</v>
      </c>
    </row>
    <row r="855" spans="1:7" ht="28.5">
      <c r="A855" s="101" t="s">
        <v>24508</v>
      </c>
      <c r="B855" s="93" t="s">
        <v>9843</v>
      </c>
      <c r="C855" s="92" t="s">
        <v>22</v>
      </c>
      <c r="D855" s="98">
        <v>783.59</v>
      </c>
      <c r="E855" s="98">
        <v>783.59</v>
      </c>
      <c r="G855" s="101" t="s">
        <v>24508</v>
      </c>
    </row>
    <row r="856" spans="1:7" ht="28.5">
      <c r="A856" s="101" t="s">
        <v>24509</v>
      </c>
      <c r="B856" s="93" t="s">
        <v>9844</v>
      </c>
      <c r="C856" s="92" t="s">
        <v>22</v>
      </c>
      <c r="D856" s="99">
        <v>1713.6</v>
      </c>
      <c r="E856" s="99">
        <v>1713.6</v>
      </c>
      <c r="G856" s="101" t="s">
        <v>24509</v>
      </c>
    </row>
    <row r="857" spans="1:7" ht="28.5">
      <c r="A857" s="101" t="s">
        <v>24510</v>
      </c>
      <c r="B857" s="93" t="s">
        <v>9845</v>
      </c>
      <c r="C857" s="92" t="s">
        <v>22</v>
      </c>
      <c r="D857" s="99">
        <v>2291.4</v>
      </c>
      <c r="E857" s="99">
        <v>2291.4</v>
      </c>
      <c r="G857" s="101" t="s">
        <v>24510</v>
      </c>
    </row>
    <row r="858" spans="1:7">
      <c r="A858" s="101" t="s">
        <v>24511</v>
      </c>
      <c r="B858" s="93" t="s">
        <v>9846</v>
      </c>
      <c r="C858" s="92" t="s">
        <v>40</v>
      </c>
      <c r="D858" s="98">
        <v>19.32</v>
      </c>
      <c r="E858" s="98">
        <v>19.32</v>
      </c>
      <c r="G858" s="101" t="s">
        <v>24511</v>
      </c>
    </row>
    <row r="859" spans="1:7">
      <c r="A859" s="101" t="s">
        <v>24512</v>
      </c>
      <c r="B859" s="93" t="s">
        <v>9847</v>
      </c>
      <c r="C859" s="92" t="s">
        <v>40</v>
      </c>
      <c r="D859" s="98">
        <v>92.78</v>
      </c>
      <c r="E859" s="98">
        <v>92.78</v>
      </c>
      <c r="G859" s="101" t="s">
        <v>24512</v>
      </c>
    </row>
    <row r="860" spans="1:7">
      <c r="A860" s="101" t="s">
        <v>24513</v>
      </c>
      <c r="B860" s="93" t="s">
        <v>9848</v>
      </c>
      <c r="C860" s="92" t="s">
        <v>40</v>
      </c>
      <c r="D860" s="98">
        <v>39.67</v>
      </c>
      <c r="E860" s="98">
        <v>39.67</v>
      </c>
      <c r="G860" s="101" t="s">
        <v>24513</v>
      </c>
    </row>
    <row r="861" spans="1:7" ht="15">
      <c r="A861" s="107" t="s">
        <v>24514</v>
      </c>
      <c r="B861" s="91" t="s">
        <v>1658</v>
      </c>
      <c r="C861" s="92"/>
      <c r="D861" s="98"/>
      <c r="E861" s="98"/>
      <c r="G861" s="107" t="s">
        <v>24514</v>
      </c>
    </row>
    <row r="862" spans="1:7" ht="42.75">
      <c r="A862" s="101" t="s">
        <v>24515</v>
      </c>
      <c r="B862" s="93" t="s">
        <v>1659</v>
      </c>
      <c r="C862" s="92" t="s">
        <v>22</v>
      </c>
      <c r="D862" s="99">
        <v>8519.4699999999993</v>
      </c>
      <c r="E862" s="99">
        <v>8519.4699999999993</v>
      </c>
      <c r="G862" s="101" t="s">
        <v>24515</v>
      </c>
    </row>
    <row r="863" spans="1:7" ht="42.75">
      <c r="A863" s="101" t="s">
        <v>24516</v>
      </c>
      <c r="B863" s="93" t="s">
        <v>594</v>
      </c>
      <c r="C863" s="92" t="s">
        <v>22</v>
      </c>
      <c r="D863" s="99">
        <v>15362.54</v>
      </c>
      <c r="E863" s="99">
        <v>15362.54</v>
      </c>
      <c r="G863" s="101" t="s">
        <v>24516</v>
      </c>
    </row>
    <row r="864" spans="1:7" ht="15">
      <c r="A864" s="107" t="s">
        <v>24517</v>
      </c>
      <c r="B864" s="91" t="s">
        <v>1660</v>
      </c>
      <c r="C864" s="92"/>
      <c r="D864" s="98"/>
      <c r="E864" s="98"/>
      <c r="G864" s="107" t="s">
        <v>24517</v>
      </c>
    </row>
    <row r="865" spans="1:7" ht="28.5">
      <c r="A865" s="101" t="s">
        <v>24518</v>
      </c>
      <c r="B865" s="93" t="s">
        <v>595</v>
      </c>
      <c r="C865" s="92" t="s">
        <v>22</v>
      </c>
      <c r="D865" s="98">
        <v>468.04</v>
      </c>
      <c r="E865" s="98">
        <v>468.04</v>
      </c>
      <c r="G865" s="101" t="s">
        <v>24518</v>
      </c>
    </row>
    <row r="866" spans="1:7" ht="42.75">
      <c r="A866" s="101" t="s">
        <v>24519</v>
      </c>
      <c r="B866" s="93" t="s">
        <v>596</v>
      </c>
      <c r="C866" s="92" t="s">
        <v>22</v>
      </c>
      <c r="D866" s="98">
        <v>938.93</v>
      </c>
      <c r="E866" s="98">
        <v>938.93</v>
      </c>
      <c r="G866" s="101" t="s">
        <v>24519</v>
      </c>
    </row>
    <row r="867" spans="1:7" ht="28.5">
      <c r="A867" s="101" t="s">
        <v>24520</v>
      </c>
      <c r="B867" s="93" t="s">
        <v>597</v>
      </c>
      <c r="C867" s="92" t="s">
        <v>40</v>
      </c>
      <c r="D867" s="98">
        <v>91.84</v>
      </c>
      <c r="E867" s="98">
        <v>91.84</v>
      </c>
      <c r="G867" s="101" t="s">
        <v>24520</v>
      </c>
    </row>
    <row r="868" spans="1:7" ht="28.5">
      <c r="A868" s="101" t="s">
        <v>24521</v>
      </c>
      <c r="B868" s="93" t="s">
        <v>598</v>
      </c>
      <c r="C868" s="92" t="s">
        <v>40</v>
      </c>
      <c r="D868" s="98">
        <v>70.290000000000006</v>
      </c>
      <c r="E868" s="98">
        <v>70.290000000000006</v>
      </c>
      <c r="G868" s="101" t="s">
        <v>24521</v>
      </c>
    </row>
    <row r="869" spans="1:7" ht="42.75">
      <c r="A869" s="101" t="s">
        <v>24522</v>
      </c>
      <c r="B869" s="93" t="s">
        <v>9849</v>
      </c>
      <c r="C869" s="92" t="s">
        <v>22</v>
      </c>
      <c r="D869" s="98">
        <v>128.46</v>
      </c>
      <c r="E869" s="98">
        <v>128.46</v>
      </c>
      <c r="G869" s="101" t="s">
        <v>24522</v>
      </c>
    </row>
    <row r="870" spans="1:7" ht="28.5">
      <c r="A870" s="101" t="s">
        <v>17192</v>
      </c>
      <c r="B870" s="93" t="s">
        <v>599</v>
      </c>
      <c r="C870" s="92" t="s">
        <v>22</v>
      </c>
      <c r="D870" s="98">
        <v>66.22</v>
      </c>
      <c r="E870" s="98">
        <v>66.22</v>
      </c>
      <c r="G870" s="101" t="s">
        <v>17192</v>
      </c>
    </row>
    <row r="871" spans="1:7">
      <c r="A871" s="101" t="s">
        <v>24523</v>
      </c>
      <c r="B871" s="93" t="s">
        <v>537</v>
      </c>
      <c r="C871" s="92" t="s">
        <v>22</v>
      </c>
      <c r="D871" s="98">
        <v>236.2</v>
      </c>
      <c r="E871" s="98">
        <v>236.2</v>
      </c>
      <c r="G871" s="101" t="s">
        <v>24523</v>
      </c>
    </row>
    <row r="872" spans="1:7" ht="42.75">
      <c r="A872" s="101" t="s">
        <v>24524</v>
      </c>
      <c r="B872" s="93" t="s">
        <v>1661</v>
      </c>
      <c r="C872" s="92" t="s">
        <v>22</v>
      </c>
      <c r="D872" s="98">
        <v>50.67</v>
      </c>
      <c r="E872" s="98">
        <v>50.67</v>
      </c>
      <c r="G872" s="101" t="s">
        <v>24524</v>
      </c>
    </row>
    <row r="873" spans="1:7" ht="42.75">
      <c r="A873" s="101" t="s">
        <v>24525</v>
      </c>
      <c r="B873" s="93" t="s">
        <v>600</v>
      </c>
      <c r="C873" s="92" t="s">
        <v>22</v>
      </c>
      <c r="D873" s="98">
        <v>60.2</v>
      </c>
      <c r="E873" s="98">
        <v>60.2</v>
      </c>
      <c r="G873" s="101" t="s">
        <v>24525</v>
      </c>
    </row>
    <row r="874" spans="1:7" ht="57">
      <c r="A874" s="101" t="s">
        <v>24526</v>
      </c>
      <c r="B874" s="93" t="s">
        <v>601</v>
      </c>
      <c r="C874" s="92" t="s">
        <v>22</v>
      </c>
      <c r="D874" s="98">
        <v>937.1</v>
      </c>
      <c r="E874" s="98">
        <v>937.1</v>
      </c>
      <c r="G874" s="101" t="s">
        <v>24526</v>
      </c>
    </row>
    <row r="875" spans="1:7" ht="57">
      <c r="A875" s="101" t="s">
        <v>24527</v>
      </c>
      <c r="B875" s="93" t="s">
        <v>602</v>
      </c>
      <c r="C875" s="92" t="s">
        <v>22</v>
      </c>
      <c r="D875" s="99">
        <v>1272.3699999999999</v>
      </c>
      <c r="E875" s="99">
        <v>1272.3699999999999</v>
      </c>
      <c r="G875" s="101" t="s">
        <v>24527</v>
      </c>
    </row>
    <row r="876" spans="1:7" ht="28.5">
      <c r="A876" s="101" t="s">
        <v>24528</v>
      </c>
      <c r="B876" s="93" t="s">
        <v>603</v>
      </c>
      <c r="C876" s="92" t="s">
        <v>22</v>
      </c>
      <c r="D876" s="98">
        <v>92.94</v>
      </c>
      <c r="E876" s="98">
        <v>92.94</v>
      </c>
      <c r="G876" s="101" t="s">
        <v>24528</v>
      </c>
    </row>
    <row r="877" spans="1:7" ht="28.5">
      <c r="A877" s="101" t="s">
        <v>24529</v>
      </c>
      <c r="B877" s="93" t="s">
        <v>604</v>
      </c>
      <c r="C877" s="92" t="s">
        <v>40</v>
      </c>
      <c r="D877" s="98">
        <v>70.290000000000006</v>
      </c>
      <c r="E877" s="98">
        <v>70.290000000000006</v>
      </c>
      <c r="G877" s="101" t="s">
        <v>24529</v>
      </c>
    </row>
    <row r="878" spans="1:7" ht="28.5">
      <c r="A878" s="101" t="s">
        <v>24530</v>
      </c>
      <c r="B878" s="93" t="s">
        <v>605</v>
      </c>
      <c r="C878" s="92" t="s">
        <v>40</v>
      </c>
      <c r="D878" s="98">
        <v>43.77</v>
      </c>
      <c r="E878" s="98">
        <v>43.77</v>
      </c>
      <c r="G878" s="101" t="s">
        <v>24530</v>
      </c>
    </row>
    <row r="879" spans="1:7" ht="42.75">
      <c r="A879" s="101" t="s">
        <v>24531</v>
      </c>
      <c r="B879" s="93" t="s">
        <v>606</v>
      </c>
      <c r="C879" s="92" t="s">
        <v>22</v>
      </c>
      <c r="D879" s="98">
        <v>11.05</v>
      </c>
      <c r="E879" s="98">
        <v>11.05</v>
      </c>
      <c r="G879" s="101" t="s">
        <v>24531</v>
      </c>
    </row>
    <row r="880" spans="1:7" ht="28.5">
      <c r="A880" s="101" t="s">
        <v>24532</v>
      </c>
      <c r="B880" s="93" t="s">
        <v>607</v>
      </c>
      <c r="C880" s="92" t="s">
        <v>22</v>
      </c>
      <c r="D880" s="98">
        <v>146.37</v>
      </c>
      <c r="E880" s="98">
        <v>146.37</v>
      </c>
      <c r="G880" s="101" t="s">
        <v>24532</v>
      </c>
    </row>
    <row r="881" spans="1:7" ht="28.5">
      <c r="A881" s="101" t="s">
        <v>24533</v>
      </c>
      <c r="B881" s="93" t="s">
        <v>608</v>
      </c>
      <c r="C881" s="92" t="s">
        <v>22</v>
      </c>
      <c r="D881" s="98">
        <v>6.38</v>
      </c>
      <c r="E881" s="98">
        <v>6.38</v>
      </c>
      <c r="G881" s="101" t="s">
        <v>24533</v>
      </c>
    </row>
    <row r="882" spans="1:7" ht="28.5">
      <c r="A882" s="101" t="s">
        <v>24534</v>
      </c>
      <c r="B882" s="93" t="s">
        <v>609</v>
      </c>
      <c r="C882" s="92" t="s">
        <v>22</v>
      </c>
      <c r="D882" s="98">
        <v>12.09</v>
      </c>
      <c r="E882" s="98">
        <v>12.09</v>
      </c>
      <c r="G882" s="101" t="s">
        <v>24534</v>
      </c>
    </row>
    <row r="883" spans="1:7" ht="42.75">
      <c r="A883" s="101" t="s">
        <v>24535</v>
      </c>
      <c r="B883" s="93" t="s">
        <v>610</v>
      </c>
      <c r="C883" s="92" t="s">
        <v>22</v>
      </c>
      <c r="D883" s="98">
        <v>266.8</v>
      </c>
      <c r="E883" s="98">
        <v>266.8</v>
      </c>
      <c r="G883" s="101" t="s">
        <v>24535</v>
      </c>
    </row>
    <row r="884" spans="1:7" ht="57">
      <c r="A884" s="101" t="s">
        <v>24536</v>
      </c>
      <c r="B884" s="93" t="s">
        <v>611</v>
      </c>
      <c r="C884" s="92" t="s">
        <v>22</v>
      </c>
      <c r="D884" s="98">
        <v>630.91</v>
      </c>
      <c r="E884" s="98">
        <v>630.91</v>
      </c>
      <c r="G884" s="101" t="s">
        <v>24536</v>
      </c>
    </row>
    <row r="885" spans="1:7" ht="28.5">
      <c r="A885" s="101" t="s">
        <v>24537</v>
      </c>
      <c r="B885" s="93" t="s">
        <v>612</v>
      </c>
      <c r="C885" s="92" t="s">
        <v>40</v>
      </c>
      <c r="D885" s="98">
        <v>39.869999999999997</v>
      </c>
      <c r="E885" s="98">
        <v>39.869999999999997</v>
      </c>
      <c r="G885" s="101" t="s">
        <v>24537</v>
      </c>
    </row>
    <row r="886" spans="1:7" ht="42.75">
      <c r="A886" s="101" t="s">
        <v>24538</v>
      </c>
      <c r="B886" s="93" t="s">
        <v>613</v>
      </c>
      <c r="C886" s="92" t="s">
        <v>40</v>
      </c>
      <c r="D886" s="98">
        <v>43.81</v>
      </c>
      <c r="E886" s="98">
        <v>43.81</v>
      </c>
      <c r="G886" s="101" t="s">
        <v>24538</v>
      </c>
    </row>
    <row r="887" spans="1:7" ht="28.5">
      <c r="A887" s="101" t="s">
        <v>24539</v>
      </c>
      <c r="B887" s="93" t="s">
        <v>614</v>
      </c>
      <c r="C887" s="92" t="s">
        <v>22</v>
      </c>
      <c r="D887" s="98">
        <v>26.78</v>
      </c>
      <c r="E887" s="98">
        <v>26.78</v>
      </c>
      <c r="G887" s="101" t="s">
        <v>24539</v>
      </c>
    </row>
    <row r="888" spans="1:7" ht="28.5">
      <c r="A888" s="101" t="s">
        <v>24540</v>
      </c>
      <c r="B888" s="93" t="s">
        <v>615</v>
      </c>
      <c r="C888" s="92" t="s">
        <v>22</v>
      </c>
      <c r="D888" s="98">
        <v>20.6</v>
      </c>
      <c r="E888" s="98">
        <v>20.6</v>
      </c>
      <c r="G888" s="101" t="s">
        <v>24540</v>
      </c>
    </row>
    <row r="889" spans="1:7" ht="42.75">
      <c r="A889" s="101" t="s">
        <v>24541</v>
      </c>
      <c r="B889" s="93" t="s">
        <v>616</v>
      </c>
      <c r="C889" s="92" t="s">
        <v>22</v>
      </c>
      <c r="D889" s="98">
        <v>12.75</v>
      </c>
      <c r="E889" s="98">
        <v>12.75</v>
      </c>
      <c r="G889" s="101" t="s">
        <v>24541</v>
      </c>
    </row>
    <row r="890" spans="1:7" ht="28.5">
      <c r="A890" s="101" t="s">
        <v>24542</v>
      </c>
      <c r="B890" s="93" t="s">
        <v>617</v>
      </c>
      <c r="C890" s="92" t="s">
        <v>22</v>
      </c>
      <c r="D890" s="98">
        <v>41.62</v>
      </c>
      <c r="E890" s="98">
        <v>41.62</v>
      </c>
      <c r="G890" s="101" t="s">
        <v>24542</v>
      </c>
    </row>
    <row r="891" spans="1:7" ht="42.75">
      <c r="A891" s="101" t="s">
        <v>24543</v>
      </c>
      <c r="B891" s="93" t="s">
        <v>618</v>
      </c>
      <c r="C891" s="92" t="s">
        <v>40</v>
      </c>
      <c r="D891" s="98">
        <v>35.83</v>
      </c>
      <c r="E891" s="98">
        <v>35.83</v>
      </c>
      <c r="G891" s="101" t="s">
        <v>24543</v>
      </c>
    </row>
    <row r="892" spans="1:7" ht="42.75">
      <c r="A892" s="101" t="s">
        <v>24544</v>
      </c>
      <c r="B892" s="93" t="s">
        <v>619</v>
      </c>
      <c r="C892" s="92" t="s">
        <v>40</v>
      </c>
      <c r="D892" s="98">
        <v>83.22</v>
      </c>
      <c r="E892" s="98">
        <v>83.22</v>
      </c>
      <c r="G892" s="101" t="s">
        <v>24544</v>
      </c>
    </row>
    <row r="893" spans="1:7" ht="28.5">
      <c r="A893" s="101" t="s">
        <v>24545</v>
      </c>
      <c r="B893" s="93" t="s">
        <v>620</v>
      </c>
      <c r="C893" s="92" t="s">
        <v>22</v>
      </c>
      <c r="D893" s="98">
        <v>42.48</v>
      </c>
      <c r="E893" s="98">
        <v>42.48</v>
      </c>
      <c r="G893" s="101" t="s">
        <v>24545</v>
      </c>
    </row>
    <row r="894" spans="1:7" ht="42.75">
      <c r="A894" s="101" t="s">
        <v>24546</v>
      </c>
      <c r="B894" s="93" t="s">
        <v>9850</v>
      </c>
      <c r="C894" s="92" t="s">
        <v>40</v>
      </c>
      <c r="D894" s="98">
        <v>59.19</v>
      </c>
      <c r="E894" s="98">
        <v>59.19</v>
      </c>
      <c r="G894" s="101" t="s">
        <v>24546</v>
      </c>
    </row>
    <row r="895" spans="1:7" ht="15">
      <c r="A895" s="107" t="s">
        <v>24547</v>
      </c>
      <c r="B895" s="91" t="s">
        <v>1662</v>
      </c>
      <c r="C895" s="92"/>
      <c r="D895" s="98"/>
      <c r="E895" s="98"/>
      <c r="G895" s="107" t="s">
        <v>24547</v>
      </c>
    </row>
    <row r="896" spans="1:7" ht="42.75">
      <c r="A896" s="101" t="s">
        <v>24548</v>
      </c>
      <c r="B896" s="93" t="s">
        <v>621</v>
      </c>
      <c r="C896" s="92" t="s">
        <v>22</v>
      </c>
      <c r="D896" s="99">
        <v>1951.11</v>
      </c>
      <c r="E896" s="99">
        <v>1951.11</v>
      </c>
      <c r="G896" s="101" t="s">
        <v>24548</v>
      </c>
    </row>
    <row r="897" spans="1:7" ht="42.75">
      <c r="A897" s="101" t="s">
        <v>24549</v>
      </c>
      <c r="B897" s="93" t="s">
        <v>622</v>
      </c>
      <c r="C897" s="92" t="s">
        <v>22</v>
      </c>
      <c r="D897" s="98">
        <v>801.05</v>
      </c>
      <c r="E897" s="98">
        <v>801.05</v>
      </c>
      <c r="G897" s="101" t="s">
        <v>24549</v>
      </c>
    </row>
    <row r="898" spans="1:7" ht="42.75">
      <c r="A898" s="101" t="s">
        <v>24550</v>
      </c>
      <c r="B898" s="93" t="s">
        <v>623</v>
      </c>
      <c r="C898" s="92" t="s">
        <v>22</v>
      </c>
      <c r="D898" s="98">
        <v>219.52</v>
      </c>
      <c r="E898" s="98">
        <v>219.52</v>
      </c>
      <c r="G898" s="101" t="s">
        <v>24550</v>
      </c>
    </row>
    <row r="899" spans="1:7" ht="42.75">
      <c r="A899" s="101" t="s">
        <v>17788</v>
      </c>
      <c r="B899" s="93" t="s">
        <v>624</v>
      </c>
      <c r="C899" s="92" t="s">
        <v>22</v>
      </c>
      <c r="D899" s="98">
        <v>218</v>
      </c>
      <c r="E899" s="98">
        <v>218</v>
      </c>
      <c r="G899" s="101" t="s">
        <v>17788</v>
      </c>
    </row>
    <row r="900" spans="1:7" ht="42.75">
      <c r="A900" s="101" t="s">
        <v>24551</v>
      </c>
      <c r="B900" s="93" t="s">
        <v>625</v>
      </c>
      <c r="C900" s="92" t="s">
        <v>22</v>
      </c>
      <c r="D900" s="98">
        <v>712.69</v>
      </c>
      <c r="E900" s="98">
        <v>712.69</v>
      </c>
      <c r="G900" s="101" t="s">
        <v>24551</v>
      </c>
    </row>
    <row r="901" spans="1:7" ht="42.75">
      <c r="A901" s="101" t="s">
        <v>24552</v>
      </c>
      <c r="B901" s="93" t="s">
        <v>626</v>
      </c>
      <c r="C901" s="92" t="s">
        <v>22</v>
      </c>
      <c r="D901" s="98">
        <v>199.86</v>
      </c>
      <c r="E901" s="98">
        <v>199.86</v>
      </c>
      <c r="G901" s="101" t="s">
        <v>24552</v>
      </c>
    </row>
    <row r="902" spans="1:7" ht="57">
      <c r="A902" s="101" t="s">
        <v>24553</v>
      </c>
      <c r="B902" s="93" t="s">
        <v>627</v>
      </c>
      <c r="C902" s="92" t="s">
        <v>22</v>
      </c>
      <c r="D902" s="98">
        <v>337.51</v>
      </c>
      <c r="E902" s="98">
        <v>337.51</v>
      </c>
      <c r="G902" s="101" t="s">
        <v>24553</v>
      </c>
    </row>
    <row r="903" spans="1:7" ht="28.5">
      <c r="A903" s="101" t="s">
        <v>24554</v>
      </c>
      <c r="B903" s="93" t="s">
        <v>628</v>
      </c>
      <c r="C903" s="92" t="s">
        <v>22</v>
      </c>
      <c r="D903" s="98">
        <v>27.27</v>
      </c>
      <c r="E903" s="98">
        <v>27.27</v>
      </c>
      <c r="G903" s="101" t="s">
        <v>24554</v>
      </c>
    </row>
    <row r="904" spans="1:7" ht="28.5">
      <c r="A904" s="101" t="s">
        <v>24555</v>
      </c>
      <c r="B904" s="93" t="s">
        <v>629</v>
      </c>
      <c r="C904" s="92" t="s">
        <v>22</v>
      </c>
      <c r="D904" s="98">
        <v>242.05</v>
      </c>
      <c r="E904" s="98">
        <v>242.05</v>
      </c>
      <c r="G904" s="101" t="s">
        <v>24555</v>
      </c>
    </row>
    <row r="905" spans="1:7" ht="42.75">
      <c r="A905" s="101" t="s">
        <v>24556</v>
      </c>
      <c r="B905" s="93" t="s">
        <v>630</v>
      </c>
      <c r="C905" s="92" t="s">
        <v>22</v>
      </c>
      <c r="D905" s="98">
        <v>825.22</v>
      </c>
      <c r="E905" s="98">
        <v>825.22</v>
      </c>
      <c r="G905" s="101" t="s">
        <v>24556</v>
      </c>
    </row>
    <row r="906" spans="1:7" ht="57">
      <c r="A906" s="101" t="s">
        <v>24557</v>
      </c>
      <c r="B906" s="93" t="s">
        <v>9851</v>
      </c>
      <c r="C906" s="92" t="s">
        <v>22</v>
      </c>
      <c r="D906" s="99">
        <v>1525.22</v>
      </c>
      <c r="E906" s="99">
        <v>1525.22</v>
      </c>
      <c r="G906" s="101" t="s">
        <v>24557</v>
      </c>
    </row>
    <row r="907" spans="1:7" ht="57">
      <c r="A907" s="101" t="s">
        <v>24558</v>
      </c>
      <c r="B907" s="93" t="s">
        <v>9852</v>
      </c>
      <c r="C907" s="92" t="s">
        <v>22</v>
      </c>
      <c r="D907" s="99">
        <v>1530.44</v>
      </c>
      <c r="E907" s="99">
        <v>1530.44</v>
      </c>
      <c r="G907" s="101" t="s">
        <v>24558</v>
      </c>
    </row>
    <row r="908" spans="1:7" ht="57">
      <c r="A908" s="101" t="s">
        <v>24559</v>
      </c>
      <c r="B908" s="93" t="s">
        <v>9853</v>
      </c>
      <c r="C908" s="92" t="s">
        <v>22</v>
      </c>
      <c r="D908" s="99">
        <v>1799.55</v>
      </c>
      <c r="E908" s="99">
        <v>1799.55</v>
      </c>
      <c r="G908" s="101" t="s">
        <v>24559</v>
      </c>
    </row>
    <row r="909" spans="1:7">
      <c r="A909" s="101" t="s">
        <v>24560</v>
      </c>
      <c r="B909" s="93" t="s">
        <v>9854</v>
      </c>
      <c r="C909" s="92" t="s">
        <v>40</v>
      </c>
      <c r="D909" s="98">
        <v>114.78</v>
      </c>
      <c r="E909" s="98">
        <v>114.78</v>
      </c>
      <c r="G909" s="101" t="s">
        <v>24560</v>
      </c>
    </row>
    <row r="910" spans="1:7" ht="28.5">
      <c r="A910" s="101" t="s">
        <v>24561</v>
      </c>
      <c r="B910" s="93" t="s">
        <v>9855</v>
      </c>
      <c r="C910" s="92" t="s">
        <v>40</v>
      </c>
      <c r="D910" s="98">
        <v>132.58000000000001</v>
      </c>
      <c r="E910" s="98">
        <v>132.58000000000001</v>
      </c>
      <c r="G910" s="101" t="s">
        <v>24561</v>
      </c>
    </row>
    <row r="911" spans="1:7">
      <c r="A911" s="101" t="s">
        <v>24562</v>
      </c>
      <c r="B911" s="93" t="s">
        <v>9856</v>
      </c>
      <c r="C911" s="92" t="s">
        <v>40</v>
      </c>
      <c r="D911" s="98">
        <v>159.68</v>
      </c>
      <c r="E911" s="98">
        <v>159.68</v>
      </c>
      <c r="G911" s="101" t="s">
        <v>24562</v>
      </c>
    </row>
    <row r="912" spans="1:7" ht="28.5">
      <c r="A912" s="101" t="s">
        <v>24563</v>
      </c>
      <c r="B912" s="93" t="s">
        <v>9857</v>
      </c>
      <c r="C912" s="92" t="s">
        <v>40</v>
      </c>
      <c r="D912" s="98">
        <v>253.51</v>
      </c>
      <c r="E912" s="98">
        <v>253.51</v>
      </c>
      <c r="G912" s="101" t="s">
        <v>24563</v>
      </c>
    </row>
    <row r="913" spans="1:7">
      <c r="A913" s="101" t="s">
        <v>24564</v>
      </c>
      <c r="B913" s="93" t="s">
        <v>9858</v>
      </c>
      <c r="C913" s="92" t="s">
        <v>22</v>
      </c>
      <c r="D913" s="98">
        <v>223.7</v>
      </c>
      <c r="E913" s="98">
        <v>223.7</v>
      </c>
      <c r="G913" s="101" t="s">
        <v>24564</v>
      </c>
    </row>
    <row r="914" spans="1:7">
      <c r="A914" s="101" t="s">
        <v>24565</v>
      </c>
      <c r="B914" s="93" t="s">
        <v>9859</v>
      </c>
      <c r="C914" s="92" t="s">
        <v>22</v>
      </c>
      <c r="D914" s="98">
        <v>423.28</v>
      </c>
      <c r="E914" s="98">
        <v>423.28</v>
      </c>
      <c r="G914" s="101" t="s">
        <v>24565</v>
      </c>
    </row>
    <row r="915" spans="1:7">
      <c r="A915" s="101" t="s">
        <v>24566</v>
      </c>
      <c r="B915" s="93" t="s">
        <v>9860</v>
      </c>
      <c r="C915" s="92" t="s">
        <v>22</v>
      </c>
      <c r="D915" s="98">
        <v>603.92999999999995</v>
      </c>
      <c r="E915" s="98">
        <v>603.92999999999995</v>
      </c>
      <c r="G915" s="101" t="s">
        <v>24566</v>
      </c>
    </row>
    <row r="916" spans="1:7">
      <c r="A916" s="101" t="s">
        <v>24567</v>
      </c>
      <c r="B916" s="93" t="s">
        <v>9861</v>
      </c>
      <c r="C916" s="92" t="s">
        <v>22</v>
      </c>
      <c r="D916" s="98">
        <v>928.8</v>
      </c>
      <c r="E916" s="98">
        <v>928.8</v>
      </c>
      <c r="G916" s="101" t="s">
        <v>24567</v>
      </c>
    </row>
    <row r="917" spans="1:7">
      <c r="A917" s="101" t="s">
        <v>24568</v>
      </c>
      <c r="B917" s="93" t="s">
        <v>9862</v>
      </c>
      <c r="C917" s="92" t="s">
        <v>22</v>
      </c>
      <c r="D917" s="98">
        <v>86.54</v>
      </c>
      <c r="E917" s="98">
        <v>86.54</v>
      </c>
      <c r="G917" s="101" t="s">
        <v>24568</v>
      </c>
    </row>
    <row r="918" spans="1:7">
      <c r="A918" s="101" t="s">
        <v>24569</v>
      </c>
      <c r="B918" s="93" t="s">
        <v>9863</v>
      </c>
      <c r="C918" s="92" t="s">
        <v>22</v>
      </c>
      <c r="D918" s="98">
        <v>125.9</v>
      </c>
      <c r="E918" s="98">
        <v>125.9</v>
      </c>
      <c r="G918" s="101" t="s">
        <v>24569</v>
      </c>
    </row>
    <row r="919" spans="1:7">
      <c r="A919" s="101" t="s">
        <v>24570</v>
      </c>
      <c r="B919" s="93" t="s">
        <v>9864</v>
      </c>
      <c r="C919" s="92" t="s">
        <v>22</v>
      </c>
      <c r="D919" s="98">
        <v>196.86</v>
      </c>
      <c r="E919" s="98">
        <v>196.86</v>
      </c>
      <c r="G919" s="101" t="s">
        <v>24570</v>
      </c>
    </row>
    <row r="920" spans="1:7">
      <c r="A920" s="101" t="s">
        <v>24571</v>
      </c>
      <c r="B920" s="93" t="s">
        <v>9865</v>
      </c>
      <c r="C920" s="92" t="s">
        <v>22</v>
      </c>
      <c r="D920" s="98">
        <v>347.44</v>
      </c>
      <c r="E920" s="98">
        <v>347.44</v>
      </c>
      <c r="G920" s="101" t="s">
        <v>24571</v>
      </c>
    </row>
    <row r="921" spans="1:7">
      <c r="A921" s="101" t="s">
        <v>24572</v>
      </c>
      <c r="B921" s="93" t="s">
        <v>9866</v>
      </c>
      <c r="C921" s="92" t="s">
        <v>22</v>
      </c>
      <c r="D921" s="98">
        <v>68.31</v>
      </c>
      <c r="E921" s="98">
        <v>68.31</v>
      </c>
      <c r="G921" s="101" t="s">
        <v>24572</v>
      </c>
    </row>
    <row r="922" spans="1:7">
      <c r="A922" s="101" t="s">
        <v>24573</v>
      </c>
      <c r="B922" s="93" t="s">
        <v>9867</v>
      </c>
      <c r="C922" s="92" t="s">
        <v>22</v>
      </c>
      <c r="D922" s="98">
        <v>99.84</v>
      </c>
      <c r="E922" s="98">
        <v>99.84</v>
      </c>
      <c r="G922" s="101" t="s">
        <v>24573</v>
      </c>
    </row>
    <row r="923" spans="1:7">
      <c r="A923" s="101" t="s">
        <v>24574</v>
      </c>
      <c r="B923" s="93" t="s">
        <v>9868</v>
      </c>
      <c r="C923" s="92" t="s">
        <v>22</v>
      </c>
      <c r="D923" s="98">
        <v>159.77000000000001</v>
      </c>
      <c r="E923" s="98">
        <v>159.77000000000001</v>
      </c>
      <c r="G923" s="101" t="s">
        <v>24574</v>
      </c>
    </row>
    <row r="924" spans="1:7">
      <c r="A924" s="101" t="s">
        <v>24575</v>
      </c>
      <c r="B924" s="93" t="s">
        <v>9869</v>
      </c>
      <c r="C924" s="92" t="s">
        <v>22</v>
      </c>
      <c r="D924" s="98">
        <v>269.82</v>
      </c>
      <c r="E924" s="98">
        <v>269.82</v>
      </c>
      <c r="G924" s="101" t="s">
        <v>24575</v>
      </c>
    </row>
    <row r="925" spans="1:7">
      <c r="A925" s="101" t="s">
        <v>24576</v>
      </c>
      <c r="B925" s="93" t="s">
        <v>9870</v>
      </c>
      <c r="C925" s="92" t="s">
        <v>22</v>
      </c>
      <c r="D925" s="98">
        <v>69.180000000000007</v>
      </c>
      <c r="E925" s="98">
        <v>69.180000000000007</v>
      </c>
      <c r="G925" s="101" t="s">
        <v>24576</v>
      </c>
    </row>
    <row r="926" spans="1:7">
      <c r="A926" s="101" t="s">
        <v>24577</v>
      </c>
      <c r="B926" s="93" t="s">
        <v>9871</v>
      </c>
      <c r="C926" s="92" t="s">
        <v>22</v>
      </c>
      <c r="D926" s="98">
        <v>106.11</v>
      </c>
      <c r="E926" s="98">
        <v>106.11</v>
      </c>
      <c r="G926" s="101" t="s">
        <v>24577</v>
      </c>
    </row>
    <row r="927" spans="1:7">
      <c r="A927" s="101" t="s">
        <v>24578</v>
      </c>
      <c r="B927" s="93" t="s">
        <v>9872</v>
      </c>
      <c r="C927" s="92" t="s">
        <v>22</v>
      </c>
      <c r="D927" s="98">
        <v>168.55</v>
      </c>
      <c r="E927" s="98">
        <v>168.55</v>
      </c>
      <c r="G927" s="101" t="s">
        <v>24578</v>
      </c>
    </row>
    <row r="928" spans="1:7">
      <c r="A928" s="101" t="s">
        <v>24579</v>
      </c>
      <c r="B928" s="93" t="s">
        <v>9873</v>
      </c>
      <c r="C928" s="92" t="s">
        <v>22</v>
      </c>
      <c r="D928" s="98">
        <v>277.69</v>
      </c>
      <c r="E928" s="98">
        <v>277.69</v>
      </c>
      <c r="G928" s="101" t="s">
        <v>24579</v>
      </c>
    </row>
    <row r="929" spans="1:7">
      <c r="A929" s="101" t="s">
        <v>24580</v>
      </c>
      <c r="B929" s="93" t="s">
        <v>9874</v>
      </c>
      <c r="C929" s="92" t="s">
        <v>22</v>
      </c>
      <c r="D929" s="98">
        <v>418.84</v>
      </c>
      <c r="E929" s="98">
        <v>418.84</v>
      </c>
      <c r="G929" s="101" t="s">
        <v>24580</v>
      </c>
    </row>
    <row r="930" spans="1:7">
      <c r="A930" s="101" t="s">
        <v>24581</v>
      </c>
      <c r="B930" s="93" t="s">
        <v>9875</v>
      </c>
      <c r="C930" s="92" t="s">
        <v>22</v>
      </c>
      <c r="D930" s="98">
        <v>712.4</v>
      </c>
      <c r="E930" s="98">
        <v>712.4</v>
      </c>
      <c r="G930" s="101" t="s">
        <v>24581</v>
      </c>
    </row>
    <row r="931" spans="1:7">
      <c r="A931" s="101" t="s">
        <v>24582</v>
      </c>
      <c r="B931" s="93" t="s">
        <v>9876</v>
      </c>
      <c r="C931" s="92" t="s">
        <v>22</v>
      </c>
      <c r="D931" s="98">
        <v>967.88</v>
      </c>
      <c r="E931" s="98">
        <v>967.88</v>
      </c>
      <c r="G931" s="101" t="s">
        <v>24582</v>
      </c>
    </row>
    <row r="932" spans="1:7">
      <c r="A932" s="101" t="s">
        <v>24583</v>
      </c>
      <c r="B932" s="93" t="s">
        <v>9877</v>
      </c>
      <c r="C932" s="92" t="s">
        <v>22</v>
      </c>
      <c r="D932" s="99">
        <v>1393.44</v>
      </c>
      <c r="E932" s="99">
        <v>1393.44</v>
      </c>
      <c r="G932" s="101" t="s">
        <v>24583</v>
      </c>
    </row>
    <row r="933" spans="1:7">
      <c r="A933" s="101" t="s">
        <v>24584</v>
      </c>
      <c r="B933" s="93" t="s">
        <v>9878</v>
      </c>
      <c r="C933" s="92" t="s">
        <v>22</v>
      </c>
      <c r="D933" s="98">
        <v>267.3</v>
      </c>
      <c r="E933" s="98">
        <v>267.3</v>
      </c>
      <c r="G933" s="101" t="s">
        <v>24584</v>
      </c>
    </row>
    <row r="934" spans="1:7">
      <c r="A934" s="101" t="s">
        <v>24585</v>
      </c>
      <c r="B934" s="93" t="s">
        <v>9879</v>
      </c>
      <c r="C934" s="92" t="s">
        <v>22</v>
      </c>
      <c r="D934" s="98">
        <v>454.87</v>
      </c>
      <c r="E934" s="98">
        <v>454.87</v>
      </c>
      <c r="G934" s="101" t="s">
        <v>24585</v>
      </c>
    </row>
    <row r="935" spans="1:7">
      <c r="A935" s="101" t="s">
        <v>24586</v>
      </c>
      <c r="B935" s="93" t="s">
        <v>9880</v>
      </c>
      <c r="C935" s="92" t="s">
        <v>22</v>
      </c>
      <c r="D935" s="98">
        <v>593.83000000000004</v>
      </c>
      <c r="E935" s="98">
        <v>593.83000000000004</v>
      </c>
      <c r="G935" s="101" t="s">
        <v>24586</v>
      </c>
    </row>
    <row r="936" spans="1:7">
      <c r="A936" s="101" t="s">
        <v>24587</v>
      </c>
      <c r="B936" s="93" t="s">
        <v>9881</v>
      </c>
      <c r="C936" s="92" t="s">
        <v>22</v>
      </c>
      <c r="D936" s="98">
        <v>979.59</v>
      </c>
      <c r="E936" s="98">
        <v>979.59</v>
      </c>
      <c r="G936" s="101" t="s">
        <v>24587</v>
      </c>
    </row>
    <row r="937" spans="1:7" ht="28.5">
      <c r="A937" s="101" t="s">
        <v>24588</v>
      </c>
      <c r="B937" s="93" t="s">
        <v>9882</v>
      </c>
      <c r="C937" s="92" t="s">
        <v>22</v>
      </c>
      <c r="D937" s="98">
        <v>161.94</v>
      </c>
      <c r="E937" s="98">
        <v>161.94</v>
      </c>
      <c r="G937" s="101" t="s">
        <v>24588</v>
      </c>
    </row>
    <row r="938" spans="1:7" ht="42.75">
      <c r="A938" s="101" t="s">
        <v>24589</v>
      </c>
      <c r="B938" s="93" t="s">
        <v>9883</v>
      </c>
      <c r="C938" s="92" t="s">
        <v>22</v>
      </c>
      <c r="D938" s="98">
        <v>179.02</v>
      </c>
      <c r="E938" s="98">
        <v>179.02</v>
      </c>
      <c r="G938" s="101" t="s">
        <v>24589</v>
      </c>
    </row>
    <row r="939" spans="1:7" ht="42.75">
      <c r="A939" s="101" t="s">
        <v>24590</v>
      </c>
      <c r="B939" s="93" t="s">
        <v>9884</v>
      </c>
      <c r="C939" s="92" t="s">
        <v>22</v>
      </c>
      <c r="D939" s="98">
        <v>183.82</v>
      </c>
      <c r="E939" s="98">
        <v>183.82</v>
      </c>
      <c r="G939" s="101" t="s">
        <v>24590</v>
      </c>
    </row>
    <row r="940" spans="1:7" ht="28.5">
      <c r="A940" s="101" t="s">
        <v>24591</v>
      </c>
      <c r="B940" s="93" t="s">
        <v>9885</v>
      </c>
      <c r="C940" s="92" t="s">
        <v>22</v>
      </c>
      <c r="D940" s="98">
        <v>135.05000000000001</v>
      </c>
      <c r="E940" s="98">
        <v>135.05000000000001</v>
      </c>
      <c r="G940" s="101" t="s">
        <v>24591</v>
      </c>
    </row>
    <row r="941" spans="1:7" ht="28.5">
      <c r="A941" s="101" t="s">
        <v>24592</v>
      </c>
      <c r="B941" s="93" t="s">
        <v>9886</v>
      </c>
      <c r="C941" s="92" t="s">
        <v>22</v>
      </c>
      <c r="D941" s="98">
        <v>139.83000000000001</v>
      </c>
      <c r="E941" s="98">
        <v>139.83000000000001</v>
      </c>
      <c r="G941" s="101" t="s">
        <v>24592</v>
      </c>
    </row>
    <row r="942" spans="1:7">
      <c r="A942" s="101" t="s">
        <v>24593</v>
      </c>
      <c r="B942" s="93" t="s">
        <v>9887</v>
      </c>
      <c r="C942" s="92" t="s">
        <v>22</v>
      </c>
      <c r="D942" s="98">
        <v>809.85</v>
      </c>
      <c r="E942" s="98">
        <v>809.85</v>
      </c>
      <c r="G942" s="101" t="s">
        <v>24593</v>
      </c>
    </row>
    <row r="943" spans="1:7" ht="28.5">
      <c r="A943" s="101" t="s">
        <v>24594</v>
      </c>
      <c r="B943" s="93" t="s">
        <v>631</v>
      </c>
      <c r="C943" s="92" t="s">
        <v>22</v>
      </c>
      <c r="D943" s="98">
        <v>542.39</v>
      </c>
      <c r="E943" s="98">
        <v>542.39</v>
      </c>
      <c r="G943" s="101" t="s">
        <v>24594</v>
      </c>
    </row>
    <row r="944" spans="1:7" ht="57">
      <c r="A944" s="101" t="s">
        <v>24595</v>
      </c>
      <c r="B944" s="93" t="s">
        <v>1663</v>
      </c>
      <c r="C944" s="92" t="s">
        <v>22</v>
      </c>
      <c r="D944" s="99">
        <v>2541.71</v>
      </c>
      <c r="E944" s="99">
        <v>2541.71</v>
      </c>
      <c r="G944" s="101" t="s">
        <v>24595</v>
      </c>
    </row>
    <row r="945" spans="1:7" ht="42.75">
      <c r="A945" s="101" t="s">
        <v>24596</v>
      </c>
      <c r="B945" s="93" t="s">
        <v>632</v>
      </c>
      <c r="C945" s="92" t="s">
        <v>22</v>
      </c>
      <c r="D945" s="99">
        <v>2487.86</v>
      </c>
      <c r="E945" s="99">
        <v>2487.86</v>
      </c>
      <c r="G945" s="101" t="s">
        <v>24596</v>
      </c>
    </row>
    <row r="946" spans="1:7" ht="42.75">
      <c r="A946" s="101" t="s">
        <v>24597</v>
      </c>
      <c r="B946" s="93" t="s">
        <v>1664</v>
      </c>
      <c r="C946" s="92" t="s">
        <v>22</v>
      </c>
      <c r="D946" s="99">
        <v>2122.5500000000002</v>
      </c>
      <c r="E946" s="99">
        <v>2122.5500000000002</v>
      </c>
      <c r="G946" s="101" t="s">
        <v>24597</v>
      </c>
    </row>
    <row r="947" spans="1:7" ht="28.5">
      <c r="A947" s="101" t="s">
        <v>24598</v>
      </c>
      <c r="B947" s="93" t="s">
        <v>633</v>
      </c>
      <c r="C947" s="92" t="s">
        <v>22</v>
      </c>
      <c r="D947" s="98">
        <v>119.63</v>
      </c>
      <c r="E947" s="98">
        <v>119.63</v>
      </c>
      <c r="G947" s="101" t="s">
        <v>24598</v>
      </c>
    </row>
    <row r="948" spans="1:7" ht="28.5">
      <c r="A948" s="101" t="s">
        <v>24599</v>
      </c>
      <c r="B948" s="93" t="s">
        <v>634</v>
      </c>
      <c r="C948" s="92" t="s">
        <v>22</v>
      </c>
      <c r="D948" s="98">
        <v>155.47</v>
      </c>
      <c r="E948" s="98">
        <v>155.47</v>
      </c>
      <c r="G948" s="101" t="s">
        <v>24599</v>
      </c>
    </row>
    <row r="949" spans="1:7">
      <c r="A949" s="101" t="s">
        <v>24600</v>
      </c>
      <c r="B949" s="93" t="s">
        <v>635</v>
      </c>
      <c r="C949" s="92" t="s">
        <v>22</v>
      </c>
      <c r="D949" s="98">
        <v>114.6</v>
      </c>
      <c r="E949" s="98">
        <v>114.6</v>
      </c>
      <c r="G949" s="101" t="s">
        <v>24600</v>
      </c>
    </row>
    <row r="950" spans="1:7" ht="15">
      <c r="A950" s="107" t="s">
        <v>24601</v>
      </c>
      <c r="B950" s="91" t="s">
        <v>1665</v>
      </c>
      <c r="C950" s="92"/>
      <c r="D950" s="98"/>
      <c r="E950" s="98"/>
      <c r="G950" s="107" t="s">
        <v>24601</v>
      </c>
    </row>
    <row r="951" spans="1:7" ht="28.5">
      <c r="A951" s="101" t="s">
        <v>24602</v>
      </c>
      <c r="B951" s="93" t="s">
        <v>636</v>
      </c>
      <c r="C951" s="92" t="s">
        <v>24</v>
      </c>
      <c r="D951" s="98">
        <v>7.08</v>
      </c>
      <c r="E951" s="98">
        <v>7.08</v>
      </c>
      <c r="G951" s="101" t="s">
        <v>24602</v>
      </c>
    </row>
    <row r="952" spans="1:7" ht="28.5">
      <c r="A952" s="101" t="s">
        <v>24603</v>
      </c>
      <c r="B952" s="93" t="s">
        <v>637</v>
      </c>
      <c r="C952" s="92" t="s">
        <v>33</v>
      </c>
      <c r="D952" s="99">
        <v>2557.19</v>
      </c>
      <c r="E952" s="99">
        <v>2557.19</v>
      </c>
      <c r="G952" s="101" t="s">
        <v>24603</v>
      </c>
    </row>
    <row r="953" spans="1:7" ht="28.5">
      <c r="A953" s="101" t="s">
        <v>24604</v>
      </c>
      <c r="B953" s="93" t="s">
        <v>638</v>
      </c>
      <c r="C953" s="92" t="s">
        <v>24</v>
      </c>
      <c r="D953" s="98">
        <v>27.12</v>
      </c>
      <c r="E953" s="98">
        <v>27.12</v>
      </c>
      <c r="G953" s="101" t="s">
        <v>24604</v>
      </c>
    </row>
    <row r="954" spans="1:7" ht="28.5">
      <c r="A954" s="101" t="s">
        <v>24605</v>
      </c>
      <c r="B954" s="93" t="s">
        <v>639</v>
      </c>
      <c r="C954" s="92" t="s">
        <v>24</v>
      </c>
      <c r="D954" s="98">
        <v>27.17</v>
      </c>
      <c r="E954" s="98">
        <v>27.17</v>
      </c>
      <c r="G954" s="101" t="s">
        <v>24605</v>
      </c>
    </row>
    <row r="955" spans="1:7" ht="28.5">
      <c r="A955" s="101" t="s">
        <v>24606</v>
      </c>
      <c r="B955" s="93" t="s">
        <v>640</v>
      </c>
      <c r="C955" s="92" t="s">
        <v>24</v>
      </c>
      <c r="D955" s="99">
        <v>1614.56</v>
      </c>
      <c r="E955" s="99">
        <v>1614.56</v>
      </c>
      <c r="G955" s="101" t="s">
        <v>24606</v>
      </c>
    </row>
    <row r="956" spans="1:7" ht="42.75">
      <c r="A956" s="101" t="s">
        <v>24607</v>
      </c>
      <c r="B956" s="93" t="s">
        <v>641</v>
      </c>
      <c r="C956" s="92" t="s">
        <v>24</v>
      </c>
      <c r="D956" s="98">
        <v>68.97</v>
      </c>
      <c r="E956" s="98">
        <v>68.97</v>
      </c>
      <c r="G956" s="101" t="s">
        <v>24607</v>
      </c>
    </row>
    <row r="957" spans="1:7" ht="28.5">
      <c r="A957" s="101" t="s">
        <v>24608</v>
      </c>
      <c r="B957" s="93" t="s">
        <v>642</v>
      </c>
      <c r="C957" s="92" t="s">
        <v>24</v>
      </c>
      <c r="D957" s="98">
        <v>57.86</v>
      </c>
      <c r="E957" s="98">
        <v>57.86</v>
      </c>
      <c r="G957" s="101" t="s">
        <v>24608</v>
      </c>
    </row>
    <row r="958" spans="1:7" ht="28.5">
      <c r="A958" s="101" t="s">
        <v>24609</v>
      </c>
      <c r="B958" s="93" t="s">
        <v>643</v>
      </c>
      <c r="C958" s="92" t="s">
        <v>24</v>
      </c>
      <c r="D958" s="98">
        <v>214.47</v>
      </c>
      <c r="E958" s="98">
        <v>214.47</v>
      </c>
      <c r="G958" s="101" t="s">
        <v>24609</v>
      </c>
    </row>
    <row r="959" spans="1:7" ht="42.75">
      <c r="A959" s="101" t="s">
        <v>24610</v>
      </c>
      <c r="B959" s="93" t="s">
        <v>644</v>
      </c>
      <c r="C959" s="92" t="s">
        <v>24</v>
      </c>
      <c r="D959" s="98">
        <v>466.94</v>
      </c>
      <c r="E959" s="98">
        <v>466.94</v>
      </c>
      <c r="G959" s="101" t="s">
        <v>24610</v>
      </c>
    </row>
    <row r="960" spans="1:7" ht="28.5">
      <c r="A960" s="101" t="s">
        <v>24611</v>
      </c>
      <c r="B960" s="93" t="s">
        <v>645</v>
      </c>
      <c r="C960" s="92" t="s">
        <v>24</v>
      </c>
      <c r="D960" s="98">
        <v>81.3</v>
      </c>
      <c r="E960" s="98">
        <v>81.3</v>
      </c>
      <c r="G960" s="101" t="s">
        <v>24611</v>
      </c>
    </row>
    <row r="961" spans="1:7" ht="57">
      <c r="A961" s="101" t="s">
        <v>24612</v>
      </c>
      <c r="B961" s="93" t="s">
        <v>646</v>
      </c>
      <c r="C961" s="92" t="s">
        <v>24</v>
      </c>
      <c r="D961" s="98">
        <v>266.89999999999998</v>
      </c>
      <c r="E961" s="98">
        <v>266.89999999999998</v>
      </c>
      <c r="G961" s="101" t="s">
        <v>24612</v>
      </c>
    </row>
    <row r="962" spans="1:7" ht="28.5">
      <c r="A962" s="101" t="s">
        <v>24613</v>
      </c>
      <c r="B962" s="93" t="s">
        <v>647</v>
      </c>
      <c r="C962" s="92" t="s">
        <v>33</v>
      </c>
      <c r="D962" s="98">
        <v>679.71</v>
      </c>
      <c r="E962" s="98">
        <v>679.71</v>
      </c>
      <c r="G962" s="101" t="s">
        <v>24613</v>
      </c>
    </row>
    <row r="963" spans="1:7" ht="28.5">
      <c r="A963" s="101" t="s">
        <v>24614</v>
      </c>
      <c r="B963" s="93" t="s">
        <v>648</v>
      </c>
      <c r="C963" s="92" t="s">
        <v>24</v>
      </c>
      <c r="D963" s="98">
        <v>25.52</v>
      </c>
      <c r="E963" s="98">
        <v>25.52</v>
      </c>
      <c r="G963" s="101" t="s">
        <v>24614</v>
      </c>
    </row>
    <row r="964" spans="1:7" ht="15">
      <c r="A964" s="107" t="s">
        <v>24615</v>
      </c>
      <c r="B964" s="91" t="s">
        <v>9888</v>
      </c>
      <c r="C964" s="92"/>
      <c r="D964" s="98"/>
      <c r="E964" s="98"/>
      <c r="G964" s="107" t="s">
        <v>24615</v>
      </c>
    </row>
    <row r="965" spans="1:7">
      <c r="A965" s="101" t="s">
        <v>24616</v>
      </c>
      <c r="B965" s="93" t="s">
        <v>1666</v>
      </c>
      <c r="C965" s="92" t="s">
        <v>22</v>
      </c>
      <c r="D965" s="98">
        <v>21.16</v>
      </c>
      <c r="E965" s="98">
        <v>21.16</v>
      </c>
      <c r="G965" s="101" t="s">
        <v>24616</v>
      </c>
    </row>
    <row r="966" spans="1:7">
      <c r="A966" s="101" t="s">
        <v>24617</v>
      </c>
      <c r="B966" s="93" t="s">
        <v>649</v>
      </c>
      <c r="C966" s="92" t="s">
        <v>22</v>
      </c>
      <c r="D966" s="98">
        <v>11.34</v>
      </c>
      <c r="E966" s="98">
        <v>11.34</v>
      </c>
      <c r="G966" s="101" t="s">
        <v>24617</v>
      </c>
    </row>
    <row r="967" spans="1:7" ht="28.5">
      <c r="A967" s="101" t="s">
        <v>24618</v>
      </c>
      <c r="B967" s="93" t="s">
        <v>1667</v>
      </c>
      <c r="C967" s="92" t="s">
        <v>40</v>
      </c>
      <c r="D967" s="98">
        <v>3.98</v>
      </c>
      <c r="E967" s="98">
        <v>3.98</v>
      </c>
      <c r="G967" s="101" t="s">
        <v>24618</v>
      </c>
    </row>
    <row r="968" spans="1:7" ht="28.5">
      <c r="A968" s="101" t="s">
        <v>24619</v>
      </c>
      <c r="B968" s="93" t="s">
        <v>9889</v>
      </c>
      <c r="C968" s="92" t="s">
        <v>22</v>
      </c>
      <c r="D968" s="98">
        <v>518.83000000000004</v>
      </c>
      <c r="E968" s="98">
        <v>518.83000000000004</v>
      </c>
      <c r="G968" s="101" t="s">
        <v>24619</v>
      </c>
    </row>
    <row r="969" spans="1:7" ht="28.5">
      <c r="A969" s="101" t="s">
        <v>24620</v>
      </c>
      <c r="B969" s="93" t="s">
        <v>9890</v>
      </c>
      <c r="C969" s="92" t="s">
        <v>22</v>
      </c>
      <c r="D969" s="98">
        <v>576.74</v>
      </c>
      <c r="E969" s="98">
        <v>576.74</v>
      </c>
      <c r="G969" s="101" t="s">
        <v>24620</v>
      </c>
    </row>
    <row r="970" spans="1:7" ht="28.5">
      <c r="A970" s="101" t="s">
        <v>24621</v>
      </c>
      <c r="B970" s="93" t="s">
        <v>9891</v>
      </c>
      <c r="C970" s="92" t="s">
        <v>22</v>
      </c>
      <c r="D970" s="98">
        <v>744.18</v>
      </c>
      <c r="E970" s="98">
        <v>744.18</v>
      </c>
      <c r="G970" s="101" t="s">
        <v>24621</v>
      </c>
    </row>
    <row r="971" spans="1:7" ht="28.5">
      <c r="A971" s="101" t="s">
        <v>24622</v>
      </c>
      <c r="B971" s="93" t="s">
        <v>9892</v>
      </c>
      <c r="C971" s="92" t="s">
        <v>22</v>
      </c>
      <c r="D971" s="98">
        <v>818.64</v>
      </c>
      <c r="E971" s="98">
        <v>818.64</v>
      </c>
      <c r="G971" s="101" t="s">
        <v>24622</v>
      </c>
    </row>
    <row r="972" spans="1:7" ht="28.5">
      <c r="A972" s="101" t="s">
        <v>24623</v>
      </c>
      <c r="B972" s="93" t="s">
        <v>9893</v>
      </c>
      <c r="C972" s="92" t="s">
        <v>22</v>
      </c>
      <c r="D972" s="99">
        <v>1773.83</v>
      </c>
      <c r="E972" s="99">
        <v>1773.83</v>
      </c>
      <c r="G972" s="101" t="s">
        <v>24623</v>
      </c>
    </row>
    <row r="973" spans="1:7" ht="28.5">
      <c r="A973" s="101" t="s">
        <v>24624</v>
      </c>
      <c r="B973" s="93" t="s">
        <v>9894</v>
      </c>
      <c r="C973" s="92" t="s">
        <v>22</v>
      </c>
      <c r="D973" s="99">
        <v>2061.69</v>
      </c>
      <c r="E973" s="99">
        <v>2061.69</v>
      </c>
      <c r="G973" s="101" t="s">
        <v>24624</v>
      </c>
    </row>
    <row r="974" spans="1:7" ht="28.5">
      <c r="A974" s="101" t="s">
        <v>24625</v>
      </c>
      <c r="B974" s="93" t="s">
        <v>9895</v>
      </c>
      <c r="C974" s="92" t="s">
        <v>22</v>
      </c>
      <c r="D974" s="99">
        <v>2227.9499999999998</v>
      </c>
      <c r="E974" s="99">
        <v>2227.9499999999998</v>
      </c>
      <c r="G974" s="101" t="s">
        <v>24625</v>
      </c>
    </row>
    <row r="975" spans="1:7" ht="28.5">
      <c r="A975" s="101" t="s">
        <v>24626</v>
      </c>
      <c r="B975" s="93" t="s">
        <v>9896</v>
      </c>
      <c r="C975" s="92" t="s">
        <v>22</v>
      </c>
      <c r="D975" s="99">
        <v>2502.6</v>
      </c>
      <c r="E975" s="99">
        <v>2502.6</v>
      </c>
      <c r="G975" s="101" t="s">
        <v>24626</v>
      </c>
    </row>
    <row r="976" spans="1:7" ht="28.5">
      <c r="A976" s="101" t="s">
        <v>24627</v>
      </c>
      <c r="B976" s="93" t="s">
        <v>9897</v>
      </c>
      <c r="C976" s="92" t="s">
        <v>22</v>
      </c>
      <c r="D976" s="98">
        <v>96.85</v>
      </c>
      <c r="E976" s="98">
        <v>96.85</v>
      </c>
      <c r="G976" s="101" t="s">
        <v>24627</v>
      </c>
    </row>
    <row r="977" spans="1:7" ht="28.5">
      <c r="A977" s="101" t="s">
        <v>24628</v>
      </c>
      <c r="B977" s="93" t="s">
        <v>9898</v>
      </c>
      <c r="C977" s="92" t="s">
        <v>22</v>
      </c>
      <c r="D977" s="98">
        <v>106.35</v>
      </c>
      <c r="E977" s="98">
        <v>106.35</v>
      </c>
      <c r="G977" s="101" t="s">
        <v>24628</v>
      </c>
    </row>
    <row r="978" spans="1:7" ht="28.5">
      <c r="A978" s="101" t="s">
        <v>24629</v>
      </c>
      <c r="B978" s="93" t="s">
        <v>9899</v>
      </c>
      <c r="C978" s="92" t="s">
        <v>22</v>
      </c>
      <c r="D978" s="98">
        <v>30.98</v>
      </c>
      <c r="E978" s="98">
        <v>30.98</v>
      </c>
      <c r="G978" s="101" t="s">
        <v>24629</v>
      </c>
    </row>
    <row r="979" spans="1:7" ht="28.5">
      <c r="A979" s="101" t="s">
        <v>24630</v>
      </c>
      <c r="B979" s="93" t="s">
        <v>9900</v>
      </c>
      <c r="C979" s="92" t="s">
        <v>22</v>
      </c>
      <c r="D979" s="98">
        <v>44.78</v>
      </c>
      <c r="E979" s="98">
        <v>44.78</v>
      </c>
      <c r="G979" s="101" t="s">
        <v>24630</v>
      </c>
    </row>
    <row r="980" spans="1:7" ht="28.5">
      <c r="A980" s="101" t="s">
        <v>24631</v>
      </c>
      <c r="B980" s="93" t="s">
        <v>9901</v>
      </c>
      <c r="C980" s="92" t="s">
        <v>22</v>
      </c>
      <c r="D980" s="98">
        <v>209.16</v>
      </c>
      <c r="E980" s="98">
        <v>209.16</v>
      </c>
      <c r="G980" s="101" t="s">
        <v>24631</v>
      </c>
    </row>
    <row r="981" spans="1:7" ht="28.5">
      <c r="A981" s="101" t="s">
        <v>24632</v>
      </c>
      <c r="B981" s="93" t="s">
        <v>9902</v>
      </c>
      <c r="C981" s="92" t="s">
        <v>22</v>
      </c>
      <c r="D981" s="98">
        <v>250.64</v>
      </c>
      <c r="E981" s="98">
        <v>250.64</v>
      </c>
      <c r="G981" s="101" t="s">
        <v>24632</v>
      </c>
    </row>
    <row r="982" spans="1:7">
      <c r="A982" s="101" t="s">
        <v>24633</v>
      </c>
      <c r="B982" s="93" t="s">
        <v>9903</v>
      </c>
      <c r="C982" s="92" t="s">
        <v>22</v>
      </c>
      <c r="D982" s="98">
        <v>15.42</v>
      </c>
      <c r="E982" s="98">
        <v>15.42</v>
      </c>
      <c r="G982" s="101" t="s">
        <v>24633</v>
      </c>
    </row>
    <row r="983" spans="1:7">
      <c r="A983" s="101" t="s">
        <v>24634</v>
      </c>
      <c r="B983" s="93" t="s">
        <v>34376</v>
      </c>
      <c r="C983" s="92" t="s">
        <v>22</v>
      </c>
      <c r="D983" s="98">
        <v>23.14</v>
      </c>
      <c r="E983" s="98">
        <v>23.14</v>
      </c>
      <c r="G983" s="101" t="s">
        <v>24634</v>
      </c>
    </row>
    <row r="984" spans="1:7" ht="28.5">
      <c r="A984" s="101" t="s">
        <v>24635</v>
      </c>
      <c r="B984" s="93" t="s">
        <v>9904</v>
      </c>
      <c r="C984" s="92" t="s">
        <v>22</v>
      </c>
      <c r="D984" s="98">
        <v>60.96</v>
      </c>
      <c r="E984" s="98">
        <v>60.96</v>
      </c>
      <c r="G984" s="101" t="s">
        <v>24635</v>
      </c>
    </row>
    <row r="985" spans="1:7" ht="28.5">
      <c r="A985" s="101" t="s">
        <v>24636</v>
      </c>
      <c r="B985" s="93" t="s">
        <v>34377</v>
      </c>
      <c r="C985" s="92" t="s">
        <v>22</v>
      </c>
      <c r="D985" s="98">
        <v>75.510000000000005</v>
      </c>
      <c r="E985" s="98">
        <v>75.510000000000005</v>
      </c>
      <c r="G985" s="101" t="s">
        <v>24636</v>
      </c>
    </row>
    <row r="986" spans="1:7" ht="28.5">
      <c r="A986" s="101" t="s">
        <v>24637</v>
      </c>
      <c r="B986" s="93" t="s">
        <v>9905</v>
      </c>
      <c r="C986" s="92" t="s">
        <v>22</v>
      </c>
      <c r="D986" s="98">
        <v>111.83</v>
      </c>
      <c r="E986" s="98">
        <v>111.83</v>
      </c>
      <c r="G986" s="101" t="s">
        <v>24637</v>
      </c>
    </row>
    <row r="987" spans="1:7" ht="28.5">
      <c r="A987" s="101" t="s">
        <v>24638</v>
      </c>
      <c r="B987" s="93" t="s">
        <v>9906</v>
      </c>
      <c r="C987" s="92" t="s">
        <v>22</v>
      </c>
      <c r="D987" s="98">
        <v>201.28</v>
      </c>
      <c r="E987" s="98">
        <v>201.28</v>
      </c>
      <c r="G987" s="101" t="s">
        <v>24638</v>
      </c>
    </row>
    <row r="988" spans="1:7" ht="28.5">
      <c r="A988" s="101" t="s">
        <v>24639</v>
      </c>
      <c r="B988" s="93" t="s">
        <v>9907</v>
      </c>
      <c r="C988" s="92" t="s">
        <v>22</v>
      </c>
      <c r="D988" s="98">
        <v>287.07</v>
      </c>
      <c r="E988" s="98">
        <v>287.07</v>
      </c>
      <c r="G988" s="101" t="s">
        <v>24639</v>
      </c>
    </row>
    <row r="989" spans="1:7" ht="28.5">
      <c r="A989" s="101" t="s">
        <v>24640</v>
      </c>
      <c r="B989" s="93" t="s">
        <v>9908</v>
      </c>
      <c r="C989" s="92" t="s">
        <v>22</v>
      </c>
      <c r="D989" s="98">
        <v>476.75</v>
      </c>
      <c r="E989" s="98">
        <v>476.75</v>
      </c>
      <c r="G989" s="101" t="s">
        <v>24640</v>
      </c>
    </row>
    <row r="990" spans="1:7" ht="28.5">
      <c r="A990" s="101" t="s">
        <v>24641</v>
      </c>
      <c r="B990" s="93" t="s">
        <v>9909</v>
      </c>
      <c r="C990" s="92" t="s">
        <v>22</v>
      </c>
      <c r="D990" s="98">
        <v>310.20999999999998</v>
      </c>
      <c r="E990" s="98">
        <v>310.20999999999998</v>
      </c>
      <c r="G990" s="101" t="s">
        <v>24641</v>
      </c>
    </row>
    <row r="991" spans="1:7">
      <c r="A991" s="101" t="s">
        <v>24642</v>
      </c>
      <c r="B991" s="93" t="s">
        <v>9910</v>
      </c>
      <c r="C991" s="92" t="s">
        <v>22</v>
      </c>
      <c r="D991" s="98">
        <v>90.12</v>
      </c>
      <c r="E991" s="98">
        <v>90.12</v>
      </c>
      <c r="G991" s="101" t="s">
        <v>24642</v>
      </c>
    </row>
    <row r="992" spans="1:7">
      <c r="A992" s="101" t="s">
        <v>24643</v>
      </c>
      <c r="B992" s="93" t="s">
        <v>9911</v>
      </c>
      <c r="C992" s="92" t="s">
        <v>40</v>
      </c>
      <c r="D992" s="98">
        <v>5.32</v>
      </c>
      <c r="E992" s="98">
        <v>5.32</v>
      </c>
      <c r="G992" s="101" t="s">
        <v>24643</v>
      </c>
    </row>
    <row r="993" spans="1:7">
      <c r="A993" s="101" t="s">
        <v>24644</v>
      </c>
      <c r="B993" s="93" t="s">
        <v>9912</v>
      </c>
      <c r="C993" s="92" t="s">
        <v>22</v>
      </c>
      <c r="D993" s="98">
        <v>345.81</v>
      </c>
      <c r="E993" s="98">
        <v>345.81</v>
      </c>
      <c r="G993" s="101" t="s">
        <v>24644</v>
      </c>
    </row>
    <row r="994" spans="1:7" ht="28.5">
      <c r="A994" s="101" t="s">
        <v>24645</v>
      </c>
      <c r="B994" s="93" t="s">
        <v>9913</v>
      </c>
      <c r="C994" s="92" t="s">
        <v>22</v>
      </c>
      <c r="D994" s="98">
        <v>345.81</v>
      </c>
      <c r="E994" s="98">
        <v>345.81</v>
      </c>
      <c r="G994" s="101" t="s">
        <v>24645</v>
      </c>
    </row>
    <row r="995" spans="1:7">
      <c r="A995" s="101" t="s">
        <v>24646</v>
      </c>
      <c r="B995" s="93" t="s">
        <v>9914</v>
      </c>
      <c r="C995" s="92" t="s">
        <v>22</v>
      </c>
      <c r="D995" s="98">
        <v>619.39</v>
      </c>
      <c r="E995" s="98">
        <v>619.39</v>
      </c>
      <c r="G995" s="101" t="s">
        <v>24646</v>
      </c>
    </row>
    <row r="996" spans="1:7">
      <c r="A996" s="101" t="s">
        <v>24647</v>
      </c>
      <c r="B996" s="93" t="s">
        <v>9915</v>
      </c>
      <c r="C996" s="92" t="s">
        <v>22</v>
      </c>
      <c r="D996" s="98">
        <v>645.54999999999995</v>
      </c>
      <c r="E996" s="98">
        <v>645.54999999999995</v>
      </c>
      <c r="G996" s="101" t="s">
        <v>24647</v>
      </c>
    </row>
    <row r="997" spans="1:7">
      <c r="A997" s="101" t="s">
        <v>24648</v>
      </c>
      <c r="B997" s="93" t="s">
        <v>9916</v>
      </c>
      <c r="C997" s="92" t="s">
        <v>22</v>
      </c>
      <c r="D997" s="98">
        <v>25.12</v>
      </c>
      <c r="E997" s="98">
        <v>25.12</v>
      </c>
      <c r="G997" s="101" t="s">
        <v>24648</v>
      </c>
    </row>
    <row r="998" spans="1:7">
      <c r="A998" s="101" t="s">
        <v>24649</v>
      </c>
      <c r="B998" s="93" t="s">
        <v>9917</v>
      </c>
      <c r="C998" s="92" t="s">
        <v>22</v>
      </c>
      <c r="D998" s="98">
        <v>44.71</v>
      </c>
      <c r="E998" s="98">
        <v>44.71</v>
      </c>
      <c r="G998" s="101" t="s">
        <v>24649</v>
      </c>
    </row>
    <row r="999" spans="1:7">
      <c r="A999" s="101" t="s">
        <v>24650</v>
      </c>
      <c r="B999" s="93" t="s">
        <v>9918</v>
      </c>
      <c r="C999" s="92" t="s">
        <v>22</v>
      </c>
      <c r="D999" s="98">
        <v>38.32</v>
      </c>
      <c r="E999" s="98">
        <v>38.32</v>
      </c>
      <c r="G999" s="101" t="s">
        <v>24650</v>
      </c>
    </row>
    <row r="1000" spans="1:7">
      <c r="A1000" s="101" t="s">
        <v>24651</v>
      </c>
      <c r="B1000" s="93" t="s">
        <v>9919</v>
      </c>
      <c r="C1000" s="92" t="s">
        <v>22</v>
      </c>
      <c r="D1000" s="98">
        <v>48.71</v>
      </c>
      <c r="E1000" s="98">
        <v>48.71</v>
      </c>
      <c r="G1000" s="101" t="s">
        <v>24651</v>
      </c>
    </row>
    <row r="1001" spans="1:7" ht="28.5">
      <c r="A1001" s="101" t="s">
        <v>24652</v>
      </c>
      <c r="B1001" s="93" t="s">
        <v>9920</v>
      </c>
      <c r="C1001" s="92" t="s">
        <v>40</v>
      </c>
      <c r="D1001" s="98">
        <v>5.25</v>
      </c>
      <c r="E1001" s="98">
        <v>5.25</v>
      </c>
      <c r="G1001" s="101" t="s">
        <v>24652</v>
      </c>
    </row>
    <row r="1002" spans="1:7" ht="28.5">
      <c r="A1002" s="101" t="s">
        <v>24653</v>
      </c>
      <c r="B1002" s="93" t="s">
        <v>9921</v>
      </c>
      <c r="C1002" s="92" t="s">
        <v>22</v>
      </c>
      <c r="D1002" s="99">
        <v>1015.81</v>
      </c>
      <c r="E1002" s="99">
        <v>1015.81</v>
      </c>
      <c r="G1002" s="101" t="s">
        <v>24653</v>
      </c>
    </row>
    <row r="1003" spans="1:7" ht="28.5">
      <c r="A1003" s="101" t="s">
        <v>24654</v>
      </c>
      <c r="B1003" s="93" t="s">
        <v>9922</v>
      </c>
      <c r="C1003" s="92" t="s">
        <v>22</v>
      </c>
      <c r="D1003" s="99">
        <v>3825.36</v>
      </c>
      <c r="E1003" s="99">
        <v>3825.36</v>
      </c>
      <c r="G1003" s="101" t="s">
        <v>24654</v>
      </c>
    </row>
    <row r="1004" spans="1:7" ht="42.75">
      <c r="A1004" s="101" t="s">
        <v>24655</v>
      </c>
      <c r="B1004" s="93" t="s">
        <v>9923</v>
      </c>
      <c r="C1004" s="92" t="s">
        <v>22</v>
      </c>
      <c r="D1004" s="99">
        <v>2472.0500000000002</v>
      </c>
      <c r="E1004" s="99">
        <v>2472.0500000000002</v>
      </c>
      <c r="G1004" s="101" t="s">
        <v>24655</v>
      </c>
    </row>
    <row r="1005" spans="1:7" ht="42.75">
      <c r="A1005" s="101" t="s">
        <v>24656</v>
      </c>
      <c r="B1005" s="93" t="s">
        <v>9924</v>
      </c>
      <c r="C1005" s="92" t="s">
        <v>22</v>
      </c>
      <c r="D1005" s="99">
        <v>4987.93</v>
      </c>
      <c r="E1005" s="99">
        <v>4987.93</v>
      </c>
      <c r="G1005" s="101" t="s">
        <v>24656</v>
      </c>
    </row>
    <row r="1006" spans="1:7" ht="28.5">
      <c r="A1006" s="101" t="s">
        <v>24657</v>
      </c>
      <c r="B1006" s="93" t="s">
        <v>9925</v>
      </c>
      <c r="C1006" s="92" t="s">
        <v>22</v>
      </c>
      <c r="D1006" s="98">
        <v>40.93</v>
      </c>
      <c r="E1006" s="98">
        <v>40.93</v>
      </c>
      <c r="G1006" s="101" t="s">
        <v>24657</v>
      </c>
    </row>
    <row r="1007" spans="1:7" ht="28.5">
      <c r="A1007" s="101" t="s">
        <v>24658</v>
      </c>
      <c r="B1007" s="93" t="s">
        <v>9926</v>
      </c>
      <c r="C1007" s="92" t="s">
        <v>22</v>
      </c>
      <c r="D1007" s="98">
        <v>27.29</v>
      </c>
      <c r="E1007" s="98">
        <v>27.29</v>
      </c>
      <c r="G1007" s="101" t="s">
        <v>24658</v>
      </c>
    </row>
    <row r="1008" spans="1:7">
      <c r="A1008" s="101" t="s">
        <v>24659</v>
      </c>
      <c r="B1008" s="93" t="s">
        <v>9927</v>
      </c>
      <c r="C1008" s="92" t="s">
        <v>22</v>
      </c>
      <c r="D1008" s="98">
        <v>29.86</v>
      </c>
      <c r="E1008" s="98">
        <v>29.86</v>
      </c>
      <c r="G1008" s="101" t="s">
        <v>24659</v>
      </c>
    </row>
    <row r="1009" spans="1:7">
      <c r="A1009" s="101" t="s">
        <v>24660</v>
      </c>
      <c r="B1009" s="93" t="s">
        <v>9928</v>
      </c>
      <c r="C1009" s="92" t="s">
        <v>22</v>
      </c>
      <c r="D1009" s="98">
        <v>22.78</v>
      </c>
      <c r="E1009" s="98">
        <v>22.78</v>
      </c>
      <c r="G1009" s="101" t="s">
        <v>24660</v>
      </c>
    </row>
    <row r="1010" spans="1:7">
      <c r="A1010" s="101" t="s">
        <v>24661</v>
      </c>
      <c r="B1010" s="93" t="s">
        <v>9929</v>
      </c>
      <c r="C1010" s="92" t="s">
        <v>22</v>
      </c>
      <c r="D1010" s="98">
        <v>35.81</v>
      </c>
      <c r="E1010" s="98">
        <v>35.81</v>
      </c>
      <c r="G1010" s="101" t="s">
        <v>24661</v>
      </c>
    </row>
    <row r="1011" spans="1:7">
      <c r="A1011" s="101" t="s">
        <v>24662</v>
      </c>
      <c r="B1011" s="93" t="s">
        <v>24663</v>
      </c>
      <c r="C1011" s="92" t="s">
        <v>22</v>
      </c>
      <c r="D1011" s="98">
        <v>713.48</v>
      </c>
      <c r="E1011" s="98">
        <v>713.48</v>
      </c>
      <c r="G1011" s="101" t="s">
        <v>24662</v>
      </c>
    </row>
    <row r="1012" spans="1:7" ht="15">
      <c r="A1012" s="107" t="s">
        <v>24664</v>
      </c>
      <c r="B1012" s="91" t="s">
        <v>9930</v>
      </c>
      <c r="C1012" s="92"/>
      <c r="D1012" s="98"/>
      <c r="E1012" s="98"/>
      <c r="G1012" s="107" t="s">
        <v>24664</v>
      </c>
    </row>
    <row r="1013" spans="1:7">
      <c r="A1013" s="101" t="s">
        <v>24665</v>
      </c>
      <c r="B1013" s="93" t="s">
        <v>9931</v>
      </c>
      <c r="C1013" s="92" t="s">
        <v>40</v>
      </c>
      <c r="D1013" s="98">
        <v>24.01</v>
      </c>
      <c r="E1013" s="98">
        <v>24.01</v>
      </c>
      <c r="G1013" s="101" t="s">
        <v>24665</v>
      </c>
    </row>
    <row r="1014" spans="1:7">
      <c r="A1014" s="101" t="s">
        <v>24666</v>
      </c>
      <c r="B1014" s="93" t="s">
        <v>9932</v>
      </c>
      <c r="C1014" s="92" t="s">
        <v>40</v>
      </c>
      <c r="D1014" s="98">
        <v>33.4</v>
      </c>
      <c r="E1014" s="98">
        <v>33.4</v>
      </c>
      <c r="G1014" s="101" t="s">
        <v>24666</v>
      </c>
    </row>
    <row r="1015" spans="1:7">
      <c r="A1015" s="101" t="s">
        <v>24667</v>
      </c>
      <c r="B1015" s="93" t="s">
        <v>9933</v>
      </c>
      <c r="C1015" s="92" t="s">
        <v>40</v>
      </c>
      <c r="D1015" s="98">
        <v>42.86</v>
      </c>
      <c r="E1015" s="98">
        <v>42.86</v>
      </c>
      <c r="G1015" s="101" t="s">
        <v>24667</v>
      </c>
    </row>
    <row r="1016" spans="1:7">
      <c r="A1016" s="101" t="s">
        <v>24668</v>
      </c>
      <c r="B1016" s="93" t="s">
        <v>9934</v>
      </c>
      <c r="C1016" s="92" t="s">
        <v>40</v>
      </c>
      <c r="D1016" s="98">
        <v>51.94</v>
      </c>
      <c r="E1016" s="98">
        <v>51.94</v>
      </c>
      <c r="G1016" s="101" t="s">
        <v>24668</v>
      </c>
    </row>
    <row r="1017" spans="1:7">
      <c r="A1017" s="101" t="s">
        <v>24669</v>
      </c>
      <c r="B1017" s="93" t="s">
        <v>9935</v>
      </c>
      <c r="C1017" s="92" t="s">
        <v>40</v>
      </c>
      <c r="D1017" s="98">
        <v>62.29</v>
      </c>
      <c r="E1017" s="98">
        <v>62.29</v>
      </c>
      <c r="G1017" s="101" t="s">
        <v>24669</v>
      </c>
    </row>
    <row r="1018" spans="1:7">
      <c r="A1018" s="101" t="s">
        <v>24670</v>
      </c>
      <c r="B1018" s="93" t="s">
        <v>9936</v>
      </c>
      <c r="C1018" s="92" t="s">
        <v>40</v>
      </c>
      <c r="D1018" s="98">
        <v>90.33</v>
      </c>
      <c r="E1018" s="98">
        <v>90.33</v>
      </c>
      <c r="G1018" s="101" t="s">
        <v>24670</v>
      </c>
    </row>
    <row r="1019" spans="1:7">
      <c r="A1019" s="101" t="s">
        <v>24671</v>
      </c>
      <c r="B1019" s="93" t="s">
        <v>9937</v>
      </c>
      <c r="C1019" s="92" t="s">
        <v>40</v>
      </c>
      <c r="D1019" s="98">
        <v>93.62</v>
      </c>
      <c r="E1019" s="98">
        <v>93.62</v>
      </c>
      <c r="G1019" s="101" t="s">
        <v>24671</v>
      </c>
    </row>
    <row r="1020" spans="1:7">
      <c r="A1020" s="101" t="s">
        <v>24672</v>
      </c>
      <c r="B1020" s="93" t="s">
        <v>9938</v>
      </c>
      <c r="C1020" s="92" t="s">
        <v>40</v>
      </c>
      <c r="D1020" s="98">
        <v>114.95</v>
      </c>
      <c r="E1020" s="98">
        <v>114.95</v>
      </c>
      <c r="G1020" s="101" t="s">
        <v>24672</v>
      </c>
    </row>
    <row r="1021" spans="1:7">
      <c r="A1021" s="101" t="s">
        <v>24673</v>
      </c>
      <c r="B1021" s="93" t="s">
        <v>9939</v>
      </c>
      <c r="C1021" s="92" t="s">
        <v>40</v>
      </c>
      <c r="D1021" s="98">
        <v>146.69</v>
      </c>
      <c r="E1021" s="98">
        <v>146.69</v>
      </c>
      <c r="G1021" s="101" t="s">
        <v>24673</v>
      </c>
    </row>
    <row r="1022" spans="1:7" ht="28.5">
      <c r="A1022" s="101" t="s">
        <v>24674</v>
      </c>
      <c r="B1022" s="93" t="s">
        <v>9940</v>
      </c>
      <c r="C1022" s="92" t="s">
        <v>22</v>
      </c>
      <c r="D1022" s="98">
        <v>18.2</v>
      </c>
      <c r="E1022" s="98">
        <v>18.2</v>
      </c>
      <c r="G1022" s="101" t="s">
        <v>24674</v>
      </c>
    </row>
    <row r="1023" spans="1:7" ht="28.5">
      <c r="A1023" s="101" t="s">
        <v>24675</v>
      </c>
      <c r="B1023" s="93" t="s">
        <v>9941</v>
      </c>
      <c r="C1023" s="92" t="s">
        <v>22</v>
      </c>
      <c r="D1023" s="98">
        <v>30.26</v>
      </c>
      <c r="E1023" s="98">
        <v>30.26</v>
      </c>
      <c r="G1023" s="101" t="s">
        <v>24675</v>
      </c>
    </row>
    <row r="1024" spans="1:7" ht="28.5">
      <c r="A1024" s="101" t="s">
        <v>24676</v>
      </c>
      <c r="B1024" s="93" t="s">
        <v>9942</v>
      </c>
      <c r="C1024" s="92" t="s">
        <v>22</v>
      </c>
      <c r="D1024" s="98">
        <v>51.85</v>
      </c>
      <c r="E1024" s="98">
        <v>51.85</v>
      </c>
      <c r="G1024" s="101" t="s">
        <v>24676</v>
      </c>
    </row>
    <row r="1025" spans="1:7">
      <c r="A1025" s="101" t="s">
        <v>24677</v>
      </c>
      <c r="B1025" s="93" t="s">
        <v>9943</v>
      </c>
      <c r="C1025" s="92" t="s">
        <v>152</v>
      </c>
      <c r="D1025" s="98">
        <v>61.92</v>
      </c>
      <c r="E1025" s="98">
        <v>61.92</v>
      </c>
      <c r="G1025" s="101" t="s">
        <v>24677</v>
      </c>
    </row>
    <row r="1026" spans="1:7">
      <c r="A1026" s="101" t="s">
        <v>24678</v>
      </c>
      <c r="B1026" s="93" t="s">
        <v>9944</v>
      </c>
      <c r="C1026" s="92" t="s">
        <v>152</v>
      </c>
      <c r="D1026" s="98">
        <v>73.98</v>
      </c>
      <c r="E1026" s="98">
        <v>73.98</v>
      </c>
      <c r="G1026" s="101" t="s">
        <v>24678</v>
      </c>
    </row>
    <row r="1027" spans="1:7">
      <c r="A1027" s="101" t="s">
        <v>24679</v>
      </c>
      <c r="B1027" s="93" t="s">
        <v>9945</v>
      </c>
      <c r="C1027" s="92" t="s">
        <v>152</v>
      </c>
      <c r="D1027" s="98">
        <v>72.599999999999994</v>
      </c>
      <c r="E1027" s="98">
        <v>72.599999999999994</v>
      </c>
      <c r="G1027" s="101" t="s">
        <v>24679</v>
      </c>
    </row>
    <row r="1028" spans="1:7" ht="57">
      <c r="A1028" s="101" t="s">
        <v>24680</v>
      </c>
      <c r="B1028" s="93" t="s">
        <v>9946</v>
      </c>
      <c r="C1028" s="92" t="s">
        <v>40</v>
      </c>
      <c r="D1028" s="98">
        <v>110.08</v>
      </c>
      <c r="E1028" s="98">
        <v>110.08</v>
      </c>
      <c r="G1028" s="101" t="s">
        <v>24680</v>
      </c>
    </row>
    <row r="1029" spans="1:7">
      <c r="A1029" s="101" t="s">
        <v>24681</v>
      </c>
      <c r="B1029" s="93" t="s">
        <v>9947</v>
      </c>
      <c r="C1029" s="92" t="s">
        <v>24</v>
      </c>
      <c r="D1029" s="98">
        <v>258.44</v>
      </c>
      <c r="E1029" s="98">
        <v>258.44</v>
      </c>
      <c r="G1029" s="101" t="s">
        <v>24681</v>
      </c>
    </row>
    <row r="1030" spans="1:7">
      <c r="A1030" s="101" t="s">
        <v>24682</v>
      </c>
      <c r="B1030" s="93" t="s">
        <v>9948</v>
      </c>
      <c r="C1030" s="92" t="s">
        <v>24</v>
      </c>
      <c r="D1030" s="98">
        <v>216.77</v>
      </c>
      <c r="E1030" s="98">
        <v>216.77</v>
      </c>
      <c r="G1030" s="101" t="s">
        <v>24682</v>
      </c>
    </row>
    <row r="1031" spans="1:7">
      <c r="A1031" s="101" t="s">
        <v>24683</v>
      </c>
      <c r="B1031" s="93" t="s">
        <v>9949</v>
      </c>
      <c r="C1031" s="92" t="s">
        <v>24</v>
      </c>
      <c r="D1031" s="98">
        <v>176.06</v>
      </c>
      <c r="E1031" s="98">
        <v>176.06</v>
      </c>
      <c r="G1031" s="101" t="s">
        <v>24683</v>
      </c>
    </row>
    <row r="1032" spans="1:7" ht="15">
      <c r="A1032" s="107" t="s">
        <v>24684</v>
      </c>
      <c r="B1032" s="91" t="s">
        <v>1668</v>
      </c>
      <c r="C1032" s="92"/>
      <c r="D1032" s="98"/>
      <c r="E1032" s="98"/>
      <c r="G1032" s="107" t="s">
        <v>24684</v>
      </c>
    </row>
    <row r="1033" spans="1:7" ht="15">
      <c r="A1033" s="107" t="s">
        <v>24685</v>
      </c>
      <c r="B1033" s="91" t="s">
        <v>1669</v>
      </c>
      <c r="C1033" s="92"/>
      <c r="D1033" s="98"/>
      <c r="E1033" s="98"/>
      <c r="G1033" s="107" t="s">
        <v>24685</v>
      </c>
    </row>
    <row r="1034" spans="1:7" ht="42.75">
      <c r="A1034" s="101" t="s">
        <v>24686</v>
      </c>
      <c r="B1034" s="93" t="s">
        <v>650</v>
      </c>
      <c r="C1034" s="92" t="s">
        <v>22</v>
      </c>
      <c r="D1034" s="98">
        <v>616.16999999999996</v>
      </c>
      <c r="E1034" s="98">
        <v>616.16999999999996</v>
      </c>
      <c r="G1034" s="101" t="s">
        <v>24686</v>
      </c>
    </row>
    <row r="1035" spans="1:7" ht="28.5">
      <c r="A1035" s="101" t="s">
        <v>24687</v>
      </c>
      <c r="B1035" s="93" t="s">
        <v>651</v>
      </c>
      <c r="C1035" s="92" t="s">
        <v>22</v>
      </c>
      <c r="D1035" s="98">
        <v>604.23</v>
      </c>
      <c r="E1035" s="98">
        <v>604.23</v>
      </c>
      <c r="G1035" s="101" t="s">
        <v>24687</v>
      </c>
    </row>
    <row r="1036" spans="1:7" ht="28.5">
      <c r="A1036" s="101" t="s">
        <v>24688</v>
      </c>
      <c r="B1036" s="93" t="s">
        <v>652</v>
      </c>
      <c r="C1036" s="92" t="s">
        <v>22</v>
      </c>
      <c r="D1036" s="98">
        <v>77.66</v>
      </c>
      <c r="E1036" s="98">
        <v>77.66</v>
      </c>
      <c r="G1036" s="101" t="s">
        <v>24688</v>
      </c>
    </row>
    <row r="1037" spans="1:7" ht="28.5">
      <c r="A1037" s="101" t="s">
        <v>24689</v>
      </c>
      <c r="B1037" s="93" t="s">
        <v>653</v>
      </c>
      <c r="C1037" s="92" t="s">
        <v>22</v>
      </c>
      <c r="D1037" s="99">
        <v>1087.45</v>
      </c>
      <c r="E1037" s="99">
        <v>1087.45</v>
      </c>
      <c r="G1037" s="101" t="s">
        <v>24689</v>
      </c>
    </row>
    <row r="1038" spans="1:7" ht="42.75">
      <c r="A1038" s="101" t="s">
        <v>24690</v>
      </c>
      <c r="B1038" s="93" t="s">
        <v>654</v>
      </c>
      <c r="C1038" s="92" t="s">
        <v>22</v>
      </c>
      <c r="D1038" s="98">
        <v>337.43</v>
      </c>
      <c r="E1038" s="98">
        <v>337.43</v>
      </c>
      <c r="G1038" s="101" t="s">
        <v>24690</v>
      </c>
    </row>
    <row r="1039" spans="1:7" ht="42.75">
      <c r="A1039" s="101" t="s">
        <v>24691</v>
      </c>
      <c r="B1039" s="93" t="s">
        <v>655</v>
      </c>
      <c r="C1039" s="92" t="s">
        <v>22</v>
      </c>
      <c r="D1039" s="98">
        <v>573.4</v>
      </c>
      <c r="E1039" s="98">
        <v>573.4</v>
      </c>
      <c r="G1039" s="101" t="s">
        <v>24691</v>
      </c>
    </row>
    <row r="1040" spans="1:7" ht="28.5">
      <c r="A1040" s="101" t="s">
        <v>24692</v>
      </c>
      <c r="B1040" s="93" t="s">
        <v>656</v>
      </c>
      <c r="C1040" s="92" t="s">
        <v>22</v>
      </c>
      <c r="D1040" s="98">
        <v>254.81</v>
      </c>
      <c r="E1040" s="98">
        <v>254.81</v>
      </c>
      <c r="G1040" s="101" t="s">
        <v>24692</v>
      </c>
    </row>
    <row r="1041" spans="1:7" ht="28.5">
      <c r="A1041" s="101" t="s">
        <v>24693</v>
      </c>
      <c r="B1041" s="93" t="s">
        <v>657</v>
      </c>
      <c r="C1041" s="92" t="s">
        <v>22</v>
      </c>
      <c r="D1041" s="98">
        <v>67.61</v>
      </c>
      <c r="E1041" s="98">
        <v>67.61</v>
      </c>
      <c r="G1041" s="101" t="s">
        <v>24693</v>
      </c>
    </row>
    <row r="1042" spans="1:7" ht="42.75">
      <c r="A1042" s="101" t="s">
        <v>24694</v>
      </c>
      <c r="B1042" s="93" t="s">
        <v>658</v>
      </c>
      <c r="C1042" s="92" t="s">
        <v>22</v>
      </c>
      <c r="D1042" s="98">
        <v>381.53</v>
      </c>
      <c r="E1042" s="98">
        <v>381.53</v>
      </c>
      <c r="G1042" s="101" t="s">
        <v>24694</v>
      </c>
    </row>
    <row r="1043" spans="1:7" ht="42.75">
      <c r="A1043" s="101" t="s">
        <v>24695</v>
      </c>
      <c r="B1043" s="93" t="s">
        <v>659</v>
      </c>
      <c r="C1043" s="92" t="s">
        <v>22</v>
      </c>
      <c r="D1043" s="98">
        <v>325.38</v>
      </c>
      <c r="E1043" s="98">
        <v>325.38</v>
      </c>
      <c r="G1043" s="101" t="s">
        <v>24695</v>
      </c>
    </row>
    <row r="1044" spans="1:7" ht="28.5">
      <c r="A1044" s="101" t="s">
        <v>24696</v>
      </c>
      <c r="B1044" s="93" t="s">
        <v>660</v>
      </c>
      <c r="C1044" s="92" t="s">
        <v>22</v>
      </c>
      <c r="D1044" s="98">
        <v>355.29</v>
      </c>
      <c r="E1044" s="98">
        <v>355.29</v>
      </c>
      <c r="G1044" s="101" t="s">
        <v>24696</v>
      </c>
    </row>
    <row r="1045" spans="1:7" ht="28.5">
      <c r="A1045" s="101" t="s">
        <v>24697</v>
      </c>
      <c r="B1045" s="93" t="s">
        <v>661</v>
      </c>
      <c r="C1045" s="92" t="s">
        <v>22</v>
      </c>
      <c r="D1045" s="98">
        <v>155.79</v>
      </c>
      <c r="E1045" s="98">
        <v>155.79</v>
      </c>
      <c r="G1045" s="101" t="s">
        <v>24697</v>
      </c>
    </row>
    <row r="1046" spans="1:7" ht="28.5">
      <c r="A1046" s="101" t="s">
        <v>24698</v>
      </c>
      <c r="B1046" s="93" t="s">
        <v>662</v>
      </c>
      <c r="C1046" s="92" t="s">
        <v>22</v>
      </c>
      <c r="D1046" s="98">
        <v>587.14</v>
      </c>
      <c r="E1046" s="98">
        <v>587.14</v>
      </c>
      <c r="G1046" s="101" t="s">
        <v>24698</v>
      </c>
    </row>
    <row r="1047" spans="1:7" ht="57">
      <c r="A1047" s="101" t="s">
        <v>24699</v>
      </c>
      <c r="B1047" s="93" t="s">
        <v>663</v>
      </c>
      <c r="C1047" s="92" t="s">
        <v>22</v>
      </c>
      <c r="D1047" s="99">
        <v>3333.66</v>
      </c>
      <c r="E1047" s="99">
        <v>3333.66</v>
      </c>
      <c r="G1047" s="101" t="s">
        <v>24699</v>
      </c>
    </row>
    <row r="1048" spans="1:7" ht="57">
      <c r="A1048" s="101" t="s">
        <v>24700</v>
      </c>
      <c r="B1048" s="93" t="s">
        <v>664</v>
      </c>
      <c r="C1048" s="92" t="s">
        <v>22</v>
      </c>
      <c r="D1048" s="99">
        <v>1413.8</v>
      </c>
      <c r="E1048" s="99">
        <v>1413.8</v>
      </c>
      <c r="G1048" s="101" t="s">
        <v>24700</v>
      </c>
    </row>
    <row r="1049" spans="1:7" ht="28.5">
      <c r="A1049" s="101" t="s">
        <v>24701</v>
      </c>
      <c r="B1049" s="93" t="s">
        <v>665</v>
      </c>
      <c r="C1049" s="92" t="s">
        <v>22</v>
      </c>
      <c r="D1049" s="98">
        <v>640.48</v>
      </c>
      <c r="E1049" s="98">
        <v>640.48</v>
      </c>
      <c r="G1049" s="101" t="s">
        <v>24701</v>
      </c>
    </row>
    <row r="1050" spans="1:7" ht="28.5">
      <c r="A1050" s="101" t="s">
        <v>24702</v>
      </c>
      <c r="B1050" s="93" t="s">
        <v>666</v>
      </c>
      <c r="C1050" s="92" t="s">
        <v>22</v>
      </c>
      <c r="D1050" s="98">
        <v>781.86</v>
      </c>
      <c r="E1050" s="98">
        <v>781.86</v>
      </c>
      <c r="G1050" s="101" t="s">
        <v>24702</v>
      </c>
    </row>
    <row r="1051" spans="1:7" ht="42.75">
      <c r="A1051" s="101" t="s">
        <v>24703</v>
      </c>
      <c r="B1051" s="93" t="s">
        <v>667</v>
      </c>
      <c r="C1051" s="92" t="s">
        <v>22</v>
      </c>
      <c r="D1051" s="99">
        <v>1413.84</v>
      </c>
      <c r="E1051" s="99">
        <v>1413.84</v>
      </c>
      <c r="G1051" s="101" t="s">
        <v>24703</v>
      </c>
    </row>
    <row r="1052" spans="1:7" ht="42.75">
      <c r="A1052" s="101" t="s">
        <v>24704</v>
      </c>
      <c r="B1052" s="93" t="s">
        <v>668</v>
      </c>
      <c r="C1052" s="92" t="s">
        <v>22</v>
      </c>
      <c r="D1052" s="99">
        <v>2039.97</v>
      </c>
      <c r="E1052" s="99">
        <v>2039.97</v>
      </c>
      <c r="G1052" s="101" t="s">
        <v>24704</v>
      </c>
    </row>
    <row r="1053" spans="1:7" ht="28.5">
      <c r="A1053" s="101" t="s">
        <v>24705</v>
      </c>
      <c r="B1053" s="93" t="s">
        <v>669</v>
      </c>
      <c r="C1053" s="92" t="s">
        <v>22</v>
      </c>
      <c r="D1053" s="98">
        <v>352.83</v>
      </c>
      <c r="E1053" s="98">
        <v>352.83</v>
      </c>
      <c r="G1053" s="101" t="s">
        <v>24705</v>
      </c>
    </row>
    <row r="1054" spans="1:7" ht="28.5">
      <c r="A1054" s="101" t="s">
        <v>24706</v>
      </c>
      <c r="B1054" s="93" t="s">
        <v>670</v>
      </c>
      <c r="C1054" s="92" t="s">
        <v>22</v>
      </c>
      <c r="D1054" s="98">
        <v>672.29</v>
      </c>
      <c r="E1054" s="98">
        <v>672.29</v>
      </c>
      <c r="G1054" s="101" t="s">
        <v>24706</v>
      </c>
    </row>
    <row r="1055" spans="1:7" ht="42.75">
      <c r="A1055" s="101" t="s">
        <v>24707</v>
      </c>
      <c r="B1055" s="93" t="s">
        <v>671</v>
      </c>
      <c r="C1055" s="92" t="s">
        <v>22</v>
      </c>
      <c r="D1055" s="99">
        <v>3334.17</v>
      </c>
      <c r="E1055" s="99">
        <v>3334.17</v>
      </c>
      <c r="G1055" s="101" t="s">
        <v>24707</v>
      </c>
    </row>
    <row r="1056" spans="1:7" ht="42.75">
      <c r="A1056" s="101" t="s">
        <v>24708</v>
      </c>
      <c r="B1056" s="93" t="s">
        <v>672</v>
      </c>
      <c r="C1056" s="92" t="s">
        <v>22</v>
      </c>
      <c r="D1056" s="99">
        <v>1091.51</v>
      </c>
      <c r="E1056" s="99">
        <v>1091.51</v>
      </c>
      <c r="G1056" s="101" t="s">
        <v>24708</v>
      </c>
    </row>
    <row r="1057" spans="1:7" ht="15">
      <c r="A1057" s="107" t="s">
        <v>24709</v>
      </c>
      <c r="B1057" s="91" t="s">
        <v>1670</v>
      </c>
      <c r="C1057" s="92"/>
      <c r="D1057" s="98"/>
      <c r="E1057" s="98"/>
      <c r="G1057" s="107" t="s">
        <v>24709</v>
      </c>
    </row>
    <row r="1058" spans="1:7">
      <c r="A1058" s="101" t="s">
        <v>24710</v>
      </c>
      <c r="B1058" s="93" t="s">
        <v>673</v>
      </c>
      <c r="C1058" s="92" t="s">
        <v>24</v>
      </c>
      <c r="D1058" s="98">
        <v>520.07000000000005</v>
      </c>
      <c r="E1058" s="98">
        <v>520.07000000000005</v>
      </c>
      <c r="G1058" s="101" t="s">
        <v>24710</v>
      </c>
    </row>
    <row r="1059" spans="1:7">
      <c r="A1059" s="101" t="s">
        <v>17193</v>
      </c>
      <c r="B1059" s="93" t="s">
        <v>674</v>
      </c>
      <c r="C1059" s="92" t="s">
        <v>24</v>
      </c>
      <c r="D1059" s="98">
        <v>383.15</v>
      </c>
      <c r="E1059" s="98">
        <v>383.15</v>
      </c>
      <c r="G1059" s="101" t="s">
        <v>17193</v>
      </c>
    </row>
    <row r="1060" spans="1:7">
      <c r="A1060" s="101" t="s">
        <v>24711</v>
      </c>
      <c r="B1060" s="93" t="s">
        <v>675</v>
      </c>
      <c r="C1060" s="92" t="s">
        <v>24</v>
      </c>
      <c r="D1060" s="98">
        <v>23.06</v>
      </c>
      <c r="E1060" s="98">
        <v>23.06</v>
      </c>
      <c r="G1060" s="101" t="s">
        <v>24711</v>
      </c>
    </row>
    <row r="1061" spans="1:7" ht="42.75">
      <c r="A1061" s="101" t="s">
        <v>24712</v>
      </c>
      <c r="B1061" s="93" t="s">
        <v>676</v>
      </c>
      <c r="C1061" s="92" t="s">
        <v>22</v>
      </c>
      <c r="D1061" s="99">
        <v>1883.61</v>
      </c>
      <c r="E1061" s="99">
        <v>1883.61</v>
      </c>
      <c r="G1061" s="101" t="s">
        <v>24712</v>
      </c>
    </row>
    <row r="1062" spans="1:7" ht="15">
      <c r="A1062" s="107" t="s">
        <v>24713</v>
      </c>
      <c r="B1062" s="91" t="s">
        <v>1671</v>
      </c>
      <c r="C1062" s="92"/>
      <c r="D1062" s="98"/>
      <c r="E1062" s="98"/>
      <c r="G1062" s="107" t="s">
        <v>24713</v>
      </c>
    </row>
    <row r="1063" spans="1:7" ht="28.5">
      <c r="A1063" s="101" t="s">
        <v>24714</v>
      </c>
      <c r="B1063" s="93" t="s">
        <v>677</v>
      </c>
      <c r="C1063" s="92" t="s">
        <v>22</v>
      </c>
      <c r="D1063" s="98">
        <v>176.69</v>
      </c>
      <c r="E1063" s="98">
        <v>176.69</v>
      </c>
      <c r="G1063" s="101" t="s">
        <v>24714</v>
      </c>
    </row>
    <row r="1064" spans="1:7">
      <c r="A1064" s="101" t="s">
        <v>24715</v>
      </c>
      <c r="B1064" s="93" t="s">
        <v>678</v>
      </c>
      <c r="C1064" s="92" t="s">
        <v>22</v>
      </c>
      <c r="D1064" s="98">
        <v>217.98</v>
      </c>
      <c r="E1064" s="98">
        <v>217.98</v>
      </c>
      <c r="G1064" s="101" t="s">
        <v>24715</v>
      </c>
    </row>
    <row r="1065" spans="1:7" ht="28.5">
      <c r="A1065" s="101" t="s">
        <v>24716</v>
      </c>
      <c r="B1065" s="93" t="s">
        <v>679</v>
      </c>
      <c r="C1065" s="92" t="s">
        <v>22</v>
      </c>
      <c r="D1065" s="98">
        <v>115.98</v>
      </c>
      <c r="E1065" s="98">
        <v>115.98</v>
      </c>
      <c r="G1065" s="101" t="s">
        <v>24716</v>
      </c>
    </row>
    <row r="1066" spans="1:7" ht="28.5">
      <c r="A1066" s="101" t="s">
        <v>24717</v>
      </c>
      <c r="B1066" s="93" t="s">
        <v>680</v>
      </c>
      <c r="C1066" s="92" t="s">
        <v>22</v>
      </c>
      <c r="D1066" s="98">
        <v>161.99</v>
      </c>
      <c r="E1066" s="98">
        <v>161.99</v>
      </c>
      <c r="G1066" s="101" t="s">
        <v>24717</v>
      </c>
    </row>
    <row r="1067" spans="1:7" ht="28.5">
      <c r="A1067" s="101" t="s">
        <v>24718</v>
      </c>
      <c r="B1067" s="93" t="s">
        <v>681</v>
      </c>
      <c r="C1067" s="92" t="s">
        <v>22</v>
      </c>
      <c r="D1067" s="98">
        <v>55.5</v>
      </c>
      <c r="E1067" s="98">
        <v>55.5</v>
      </c>
      <c r="G1067" s="101" t="s">
        <v>24718</v>
      </c>
    </row>
    <row r="1068" spans="1:7" ht="28.5">
      <c r="A1068" s="101" t="s">
        <v>24719</v>
      </c>
      <c r="B1068" s="93" t="s">
        <v>682</v>
      </c>
      <c r="C1068" s="92" t="s">
        <v>22</v>
      </c>
      <c r="D1068" s="98">
        <v>217.98</v>
      </c>
      <c r="E1068" s="98">
        <v>217.98</v>
      </c>
      <c r="G1068" s="101" t="s">
        <v>24719</v>
      </c>
    </row>
    <row r="1069" spans="1:7" ht="28.5">
      <c r="A1069" s="101" t="s">
        <v>24720</v>
      </c>
      <c r="B1069" s="93" t="s">
        <v>683</v>
      </c>
      <c r="C1069" s="92" t="s">
        <v>22</v>
      </c>
      <c r="D1069" s="98">
        <v>228.44</v>
      </c>
      <c r="E1069" s="98">
        <v>228.44</v>
      </c>
      <c r="G1069" s="101" t="s">
        <v>24720</v>
      </c>
    </row>
    <row r="1070" spans="1:7" ht="28.5">
      <c r="A1070" s="101" t="s">
        <v>24721</v>
      </c>
      <c r="B1070" s="93" t="s">
        <v>684</v>
      </c>
      <c r="C1070" s="92" t="s">
        <v>22</v>
      </c>
      <c r="D1070" s="98">
        <v>114.05</v>
      </c>
      <c r="E1070" s="98">
        <v>114.05</v>
      </c>
      <c r="G1070" s="101" t="s">
        <v>24721</v>
      </c>
    </row>
    <row r="1071" spans="1:7" ht="28.5">
      <c r="A1071" s="101" t="s">
        <v>24722</v>
      </c>
      <c r="B1071" s="93" t="s">
        <v>685</v>
      </c>
      <c r="C1071" s="92" t="s">
        <v>22</v>
      </c>
      <c r="D1071" s="98">
        <v>127.13</v>
      </c>
      <c r="E1071" s="98">
        <v>127.13</v>
      </c>
      <c r="G1071" s="101" t="s">
        <v>24722</v>
      </c>
    </row>
    <row r="1072" spans="1:7">
      <c r="A1072" s="101" t="s">
        <v>24723</v>
      </c>
      <c r="B1072" s="93" t="s">
        <v>16729</v>
      </c>
      <c r="C1072" s="92" t="s">
        <v>22</v>
      </c>
      <c r="D1072" s="98">
        <v>63.58</v>
      </c>
      <c r="E1072" s="98">
        <v>63.58</v>
      </c>
      <c r="G1072" s="101" t="s">
        <v>24723</v>
      </c>
    </row>
    <row r="1073" spans="1:7">
      <c r="A1073" s="101" t="s">
        <v>24724</v>
      </c>
      <c r="B1073" s="93" t="s">
        <v>686</v>
      </c>
      <c r="C1073" s="92" t="s">
        <v>22</v>
      </c>
      <c r="D1073" s="98">
        <v>55.11</v>
      </c>
      <c r="E1073" s="98">
        <v>55.11</v>
      </c>
      <c r="G1073" s="101" t="s">
        <v>24724</v>
      </c>
    </row>
    <row r="1074" spans="1:7">
      <c r="A1074" s="101" t="s">
        <v>24725</v>
      </c>
      <c r="B1074" s="93" t="s">
        <v>687</v>
      </c>
      <c r="C1074" s="92" t="s">
        <v>22</v>
      </c>
      <c r="D1074" s="98">
        <v>64.81</v>
      </c>
      <c r="E1074" s="98">
        <v>64.81</v>
      </c>
      <c r="G1074" s="101" t="s">
        <v>24725</v>
      </c>
    </row>
    <row r="1075" spans="1:7">
      <c r="A1075" s="101" t="s">
        <v>24726</v>
      </c>
      <c r="B1075" s="93" t="s">
        <v>688</v>
      </c>
      <c r="C1075" s="92" t="s">
        <v>22</v>
      </c>
      <c r="D1075" s="98">
        <v>84.42</v>
      </c>
      <c r="E1075" s="98">
        <v>84.42</v>
      </c>
      <c r="G1075" s="101" t="s">
        <v>24726</v>
      </c>
    </row>
    <row r="1076" spans="1:7">
      <c r="A1076" s="101" t="s">
        <v>17789</v>
      </c>
      <c r="B1076" s="93" t="s">
        <v>689</v>
      </c>
      <c r="C1076" s="92" t="s">
        <v>22</v>
      </c>
      <c r="D1076" s="98">
        <v>123.83</v>
      </c>
      <c r="E1076" s="98">
        <v>123.83</v>
      </c>
      <c r="G1076" s="101" t="s">
        <v>17789</v>
      </c>
    </row>
    <row r="1077" spans="1:7">
      <c r="A1077" s="101" t="s">
        <v>24727</v>
      </c>
      <c r="B1077" s="93" t="s">
        <v>690</v>
      </c>
      <c r="C1077" s="92" t="s">
        <v>22</v>
      </c>
      <c r="D1077" s="98">
        <v>149.38</v>
      </c>
      <c r="E1077" s="98">
        <v>149.38</v>
      </c>
      <c r="G1077" s="101" t="s">
        <v>24727</v>
      </c>
    </row>
    <row r="1078" spans="1:7">
      <c r="A1078" s="101" t="s">
        <v>24728</v>
      </c>
      <c r="B1078" s="93" t="s">
        <v>691</v>
      </c>
      <c r="C1078" s="92" t="s">
        <v>22</v>
      </c>
      <c r="D1078" s="98">
        <v>220.93</v>
      </c>
      <c r="E1078" s="98">
        <v>220.93</v>
      </c>
      <c r="G1078" s="101" t="s">
        <v>24728</v>
      </c>
    </row>
    <row r="1079" spans="1:7">
      <c r="A1079" s="101" t="s">
        <v>24729</v>
      </c>
      <c r="B1079" s="93" t="s">
        <v>692</v>
      </c>
      <c r="C1079" s="92" t="s">
        <v>22</v>
      </c>
      <c r="D1079" s="98">
        <v>417.74</v>
      </c>
      <c r="E1079" s="98">
        <v>417.74</v>
      </c>
      <c r="G1079" s="101" t="s">
        <v>24729</v>
      </c>
    </row>
    <row r="1080" spans="1:7">
      <c r="A1080" s="101" t="s">
        <v>24730</v>
      </c>
      <c r="B1080" s="93" t="s">
        <v>693</v>
      </c>
      <c r="C1080" s="92" t="s">
        <v>22</v>
      </c>
      <c r="D1080" s="98">
        <v>595.72</v>
      </c>
      <c r="E1080" s="98">
        <v>595.72</v>
      </c>
      <c r="G1080" s="101" t="s">
        <v>24730</v>
      </c>
    </row>
    <row r="1081" spans="1:7" ht="28.5">
      <c r="A1081" s="101" t="s">
        <v>24731</v>
      </c>
      <c r="B1081" s="93" t="s">
        <v>694</v>
      </c>
      <c r="C1081" s="92" t="s">
        <v>22</v>
      </c>
      <c r="D1081" s="98">
        <v>113.29</v>
      </c>
      <c r="E1081" s="98">
        <v>113.29</v>
      </c>
      <c r="G1081" s="101" t="s">
        <v>24731</v>
      </c>
    </row>
    <row r="1082" spans="1:7" ht="28.5">
      <c r="A1082" s="101" t="s">
        <v>24732</v>
      </c>
      <c r="B1082" s="93" t="s">
        <v>695</v>
      </c>
      <c r="C1082" s="92" t="s">
        <v>22</v>
      </c>
      <c r="D1082" s="98">
        <v>121.03</v>
      </c>
      <c r="E1082" s="98">
        <v>121.03</v>
      </c>
      <c r="G1082" s="101" t="s">
        <v>24732</v>
      </c>
    </row>
    <row r="1083" spans="1:7" ht="28.5">
      <c r="A1083" s="101" t="s">
        <v>24733</v>
      </c>
      <c r="B1083" s="93" t="s">
        <v>696</v>
      </c>
      <c r="C1083" s="92" t="s">
        <v>22</v>
      </c>
      <c r="D1083" s="98">
        <v>163.21</v>
      </c>
      <c r="E1083" s="98">
        <v>163.21</v>
      </c>
      <c r="G1083" s="101" t="s">
        <v>24733</v>
      </c>
    </row>
    <row r="1084" spans="1:7" ht="28.5">
      <c r="A1084" s="101" t="s">
        <v>24734</v>
      </c>
      <c r="B1084" s="93" t="s">
        <v>697</v>
      </c>
      <c r="C1084" s="92" t="s">
        <v>22</v>
      </c>
      <c r="D1084" s="98">
        <v>220.15</v>
      </c>
      <c r="E1084" s="98">
        <v>220.15</v>
      </c>
      <c r="G1084" s="101" t="s">
        <v>24734</v>
      </c>
    </row>
    <row r="1085" spans="1:7" ht="28.5">
      <c r="A1085" s="101" t="s">
        <v>24735</v>
      </c>
      <c r="B1085" s="93" t="s">
        <v>698</v>
      </c>
      <c r="C1085" s="92" t="s">
        <v>22</v>
      </c>
      <c r="D1085" s="98">
        <v>241.79</v>
      </c>
      <c r="E1085" s="98">
        <v>241.79</v>
      </c>
      <c r="G1085" s="101" t="s">
        <v>24735</v>
      </c>
    </row>
    <row r="1086" spans="1:7">
      <c r="A1086" s="101" t="s">
        <v>24736</v>
      </c>
      <c r="B1086" s="93" t="s">
        <v>699</v>
      </c>
      <c r="C1086" s="92" t="s">
        <v>22</v>
      </c>
      <c r="D1086" s="98">
        <v>98.05</v>
      </c>
      <c r="E1086" s="98">
        <v>98.05</v>
      </c>
      <c r="G1086" s="101" t="s">
        <v>24736</v>
      </c>
    </row>
    <row r="1087" spans="1:7">
      <c r="A1087" s="101" t="s">
        <v>24737</v>
      </c>
      <c r="B1087" s="93" t="s">
        <v>700</v>
      </c>
      <c r="C1087" s="92" t="s">
        <v>22</v>
      </c>
      <c r="D1087" s="98">
        <v>115.58</v>
      </c>
      <c r="E1087" s="98">
        <v>115.58</v>
      </c>
      <c r="G1087" s="101" t="s">
        <v>24737</v>
      </c>
    </row>
    <row r="1088" spans="1:7">
      <c r="A1088" s="101" t="s">
        <v>24738</v>
      </c>
      <c r="B1088" s="93" t="s">
        <v>701</v>
      </c>
      <c r="C1088" s="92" t="s">
        <v>22</v>
      </c>
      <c r="D1088" s="98">
        <v>130.82</v>
      </c>
      <c r="E1088" s="98">
        <v>130.82</v>
      </c>
      <c r="G1088" s="101" t="s">
        <v>24738</v>
      </c>
    </row>
    <row r="1089" spans="1:7">
      <c r="A1089" s="101" t="s">
        <v>24739</v>
      </c>
      <c r="B1089" s="93" t="s">
        <v>702</v>
      </c>
      <c r="C1089" s="92" t="s">
        <v>22</v>
      </c>
      <c r="D1089" s="98">
        <v>218.44</v>
      </c>
      <c r="E1089" s="98">
        <v>218.44</v>
      </c>
      <c r="G1089" s="101" t="s">
        <v>24739</v>
      </c>
    </row>
    <row r="1090" spans="1:7">
      <c r="A1090" s="101" t="s">
        <v>24740</v>
      </c>
      <c r="B1090" s="93" t="s">
        <v>703</v>
      </c>
      <c r="C1090" s="92" t="s">
        <v>22</v>
      </c>
      <c r="D1090" s="98">
        <v>250.63</v>
      </c>
      <c r="E1090" s="98">
        <v>250.63</v>
      </c>
      <c r="G1090" s="101" t="s">
        <v>24740</v>
      </c>
    </row>
    <row r="1091" spans="1:7">
      <c r="A1091" s="101" t="s">
        <v>24741</v>
      </c>
      <c r="B1091" s="93" t="s">
        <v>704</v>
      </c>
      <c r="C1091" s="92" t="s">
        <v>22</v>
      </c>
      <c r="D1091" s="98">
        <v>343.07</v>
      </c>
      <c r="E1091" s="98">
        <v>343.07</v>
      </c>
      <c r="G1091" s="101" t="s">
        <v>24741</v>
      </c>
    </row>
    <row r="1092" spans="1:7">
      <c r="A1092" s="101" t="s">
        <v>24742</v>
      </c>
      <c r="B1092" s="93" t="s">
        <v>705</v>
      </c>
      <c r="C1092" s="92" t="s">
        <v>22</v>
      </c>
      <c r="D1092" s="98">
        <v>583.64</v>
      </c>
      <c r="E1092" s="98">
        <v>583.64</v>
      </c>
      <c r="G1092" s="101" t="s">
        <v>24742</v>
      </c>
    </row>
    <row r="1093" spans="1:7">
      <c r="A1093" s="101" t="s">
        <v>24743</v>
      </c>
      <c r="B1093" s="93" t="s">
        <v>706</v>
      </c>
      <c r="C1093" s="92" t="s">
        <v>22</v>
      </c>
      <c r="D1093" s="98">
        <v>780.86</v>
      </c>
      <c r="E1093" s="98">
        <v>780.86</v>
      </c>
      <c r="G1093" s="101" t="s">
        <v>24743</v>
      </c>
    </row>
    <row r="1094" spans="1:7" ht="28.5">
      <c r="A1094" s="101" t="s">
        <v>24744</v>
      </c>
      <c r="B1094" s="93" t="s">
        <v>707</v>
      </c>
      <c r="C1094" s="92" t="s">
        <v>22</v>
      </c>
      <c r="D1094" s="98">
        <v>394.86</v>
      </c>
      <c r="E1094" s="98">
        <v>394.86</v>
      </c>
      <c r="G1094" s="101" t="s">
        <v>24744</v>
      </c>
    </row>
    <row r="1095" spans="1:7" ht="28.5">
      <c r="A1095" s="101" t="s">
        <v>24745</v>
      </c>
      <c r="B1095" s="93" t="s">
        <v>708</v>
      </c>
      <c r="C1095" s="92" t="s">
        <v>22</v>
      </c>
      <c r="D1095" s="98">
        <v>394.86</v>
      </c>
      <c r="E1095" s="98">
        <v>394.86</v>
      </c>
      <c r="G1095" s="101" t="s">
        <v>24745</v>
      </c>
    </row>
    <row r="1096" spans="1:7" ht="28.5">
      <c r="A1096" s="101" t="s">
        <v>24746</v>
      </c>
      <c r="B1096" s="93" t="s">
        <v>709</v>
      </c>
      <c r="C1096" s="92" t="s">
        <v>22</v>
      </c>
      <c r="D1096" s="98">
        <v>16.45</v>
      </c>
      <c r="E1096" s="98">
        <v>16.45</v>
      </c>
      <c r="G1096" s="101" t="s">
        <v>24746</v>
      </c>
    </row>
    <row r="1097" spans="1:7">
      <c r="A1097" s="101" t="s">
        <v>24747</v>
      </c>
      <c r="B1097" s="93" t="s">
        <v>710</v>
      </c>
      <c r="C1097" s="92" t="s">
        <v>22</v>
      </c>
      <c r="D1097" s="98">
        <v>18.190000000000001</v>
      </c>
      <c r="E1097" s="98">
        <v>18.190000000000001</v>
      </c>
      <c r="G1097" s="101" t="s">
        <v>24747</v>
      </c>
    </row>
    <row r="1098" spans="1:7" ht="28.5">
      <c r="A1098" s="101" t="s">
        <v>24748</v>
      </c>
      <c r="B1098" s="93" t="s">
        <v>711</v>
      </c>
      <c r="C1098" s="92" t="s">
        <v>22</v>
      </c>
      <c r="D1098" s="98">
        <v>66.69</v>
      </c>
      <c r="E1098" s="98">
        <v>66.69</v>
      </c>
      <c r="G1098" s="101" t="s">
        <v>24748</v>
      </c>
    </row>
    <row r="1099" spans="1:7">
      <c r="A1099" s="101" t="s">
        <v>24749</v>
      </c>
      <c r="B1099" s="93" t="s">
        <v>712</v>
      </c>
      <c r="C1099" s="92" t="s">
        <v>22</v>
      </c>
      <c r="D1099" s="98">
        <v>22.47</v>
      </c>
      <c r="E1099" s="98">
        <v>22.47</v>
      </c>
      <c r="G1099" s="101" t="s">
        <v>24749</v>
      </c>
    </row>
    <row r="1100" spans="1:7" ht="28.5">
      <c r="A1100" s="101" t="s">
        <v>24750</v>
      </c>
      <c r="B1100" s="93" t="s">
        <v>713</v>
      </c>
      <c r="C1100" s="92" t="s">
        <v>22</v>
      </c>
      <c r="D1100" s="98">
        <v>420.77</v>
      </c>
      <c r="E1100" s="98">
        <v>420.77</v>
      </c>
      <c r="G1100" s="101" t="s">
        <v>24750</v>
      </c>
    </row>
    <row r="1101" spans="1:7" ht="28.5">
      <c r="A1101" s="101" t="s">
        <v>24751</v>
      </c>
      <c r="B1101" s="93" t="s">
        <v>714</v>
      </c>
      <c r="C1101" s="92" t="s">
        <v>22</v>
      </c>
      <c r="D1101" s="98">
        <v>555.80999999999995</v>
      </c>
      <c r="E1101" s="98">
        <v>555.80999999999995</v>
      </c>
      <c r="G1101" s="101" t="s">
        <v>24751</v>
      </c>
    </row>
    <row r="1102" spans="1:7" ht="28.5">
      <c r="A1102" s="101" t="s">
        <v>24752</v>
      </c>
      <c r="B1102" s="93" t="s">
        <v>715</v>
      </c>
      <c r="C1102" s="92" t="s">
        <v>22</v>
      </c>
      <c r="D1102" s="98">
        <v>540.22</v>
      </c>
      <c r="E1102" s="98">
        <v>540.22</v>
      </c>
      <c r="G1102" s="101" t="s">
        <v>24752</v>
      </c>
    </row>
    <row r="1103" spans="1:7" ht="28.5">
      <c r="A1103" s="101" t="s">
        <v>24753</v>
      </c>
      <c r="B1103" s="93" t="s">
        <v>716</v>
      </c>
      <c r="C1103" s="92" t="s">
        <v>22</v>
      </c>
      <c r="D1103" s="99">
        <v>1316.42</v>
      </c>
      <c r="E1103" s="99">
        <v>1316.42</v>
      </c>
      <c r="G1103" s="101" t="s">
        <v>24753</v>
      </c>
    </row>
    <row r="1104" spans="1:7" ht="28.5">
      <c r="A1104" s="101" t="s">
        <v>24754</v>
      </c>
      <c r="B1104" s="93" t="s">
        <v>717</v>
      </c>
      <c r="C1104" s="92" t="s">
        <v>22</v>
      </c>
      <c r="D1104" s="99">
        <v>1156.6600000000001</v>
      </c>
      <c r="E1104" s="99">
        <v>1156.6600000000001</v>
      </c>
      <c r="G1104" s="101" t="s">
        <v>24754</v>
      </c>
    </row>
    <row r="1105" spans="1:7" ht="15">
      <c r="A1105" s="107" t="s">
        <v>24755</v>
      </c>
      <c r="B1105" s="91" t="s">
        <v>1672</v>
      </c>
      <c r="C1105" s="92"/>
      <c r="D1105" s="98"/>
      <c r="E1105" s="98"/>
      <c r="G1105" s="107" t="s">
        <v>24755</v>
      </c>
    </row>
    <row r="1106" spans="1:7" ht="28.5">
      <c r="A1106" s="101" t="s">
        <v>24756</v>
      </c>
      <c r="B1106" s="93" t="s">
        <v>718</v>
      </c>
      <c r="C1106" s="92" t="s">
        <v>22</v>
      </c>
      <c r="D1106" s="98">
        <v>181.66</v>
      </c>
      <c r="E1106" s="98">
        <v>181.66</v>
      </c>
      <c r="G1106" s="101" t="s">
        <v>24756</v>
      </c>
    </row>
    <row r="1107" spans="1:7" ht="28.5">
      <c r="A1107" s="101" t="s">
        <v>24757</v>
      </c>
      <c r="B1107" s="93" t="s">
        <v>719</v>
      </c>
      <c r="C1107" s="92" t="s">
        <v>22</v>
      </c>
      <c r="D1107" s="98">
        <v>705.81</v>
      </c>
      <c r="E1107" s="98">
        <v>705.81</v>
      </c>
      <c r="G1107" s="101" t="s">
        <v>24757</v>
      </c>
    </row>
    <row r="1108" spans="1:7" ht="42.75">
      <c r="A1108" s="101" t="s">
        <v>24758</v>
      </c>
      <c r="B1108" s="93" t="s">
        <v>720</v>
      </c>
      <c r="C1108" s="92" t="s">
        <v>40</v>
      </c>
      <c r="D1108" s="99">
        <v>1509.77</v>
      </c>
      <c r="E1108" s="99">
        <v>1509.77</v>
      </c>
      <c r="G1108" s="101" t="s">
        <v>24758</v>
      </c>
    </row>
    <row r="1109" spans="1:7" ht="57">
      <c r="A1109" s="101" t="s">
        <v>24759</v>
      </c>
      <c r="B1109" s="93" t="s">
        <v>721</v>
      </c>
      <c r="C1109" s="92" t="s">
        <v>40</v>
      </c>
      <c r="D1109" s="99">
        <v>1509.77</v>
      </c>
      <c r="E1109" s="99">
        <v>1509.77</v>
      </c>
      <c r="G1109" s="101" t="s">
        <v>24759</v>
      </c>
    </row>
    <row r="1110" spans="1:7" ht="28.5">
      <c r="A1110" s="101" t="s">
        <v>24760</v>
      </c>
      <c r="B1110" s="93" t="s">
        <v>722</v>
      </c>
      <c r="C1110" s="92" t="s">
        <v>22</v>
      </c>
      <c r="D1110" s="99">
        <v>1835.78</v>
      </c>
      <c r="E1110" s="99">
        <v>1835.78</v>
      </c>
      <c r="G1110" s="101" t="s">
        <v>24760</v>
      </c>
    </row>
    <row r="1111" spans="1:7" ht="42.75">
      <c r="A1111" s="101" t="s">
        <v>24761</v>
      </c>
      <c r="B1111" s="93" t="s">
        <v>723</v>
      </c>
      <c r="C1111" s="92" t="s">
        <v>22</v>
      </c>
      <c r="D1111" s="99">
        <v>5432.22</v>
      </c>
      <c r="E1111" s="99">
        <v>5432.22</v>
      </c>
      <c r="G1111" s="101" t="s">
        <v>24761</v>
      </c>
    </row>
    <row r="1112" spans="1:7" ht="42.75">
      <c r="A1112" s="101" t="s">
        <v>24762</v>
      </c>
      <c r="B1112" s="93" t="s">
        <v>724</v>
      </c>
      <c r="C1112" s="92" t="s">
        <v>22</v>
      </c>
      <c r="D1112" s="99">
        <v>2413.13</v>
      </c>
      <c r="E1112" s="99">
        <v>2413.13</v>
      </c>
      <c r="G1112" s="101" t="s">
        <v>24762</v>
      </c>
    </row>
    <row r="1113" spans="1:7" ht="42.75">
      <c r="A1113" s="101" t="s">
        <v>24763</v>
      </c>
      <c r="B1113" s="93" t="s">
        <v>725</v>
      </c>
      <c r="C1113" s="92" t="s">
        <v>22</v>
      </c>
      <c r="D1113" s="98">
        <v>660.66</v>
      </c>
      <c r="E1113" s="98">
        <v>660.66</v>
      </c>
      <c r="G1113" s="101" t="s">
        <v>24763</v>
      </c>
    </row>
    <row r="1114" spans="1:7" ht="42.75">
      <c r="A1114" s="101" t="s">
        <v>24764</v>
      </c>
      <c r="B1114" s="93" t="s">
        <v>726</v>
      </c>
      <c r="C1114" s="92" t="s">
        <v>22</v>
      </c>
      <c r="D1114" s="99">
        <v>1493.23</v>
      </c>
      <c r="E1114" s="99">
        <v>1493.23</v>
      </c>
      <c r="G1114" s="101" t="s">
        <v>24764</v>
      </c>
    </row>
    <row r="1115" spans="1:7" ht="42.75">
      <c r="A1115" s="101" t="s">
        <v>24765</v>
      </c>
      <c r="B1115" s="93" t="s">
        <v>727</v>
      </c>
      <c r="C1115" s="92" t="s">
        <v>22</v>
      </c>
      <c r="D1115" s="99">
        <v>1720.45</v>
      </c>
      <c r="E1115" s="99">
        <v>1720.45</v>
      </c>
      <c r="G1115" s="101" t="s">
        <v>24765</v>
      </c>
    </row>
    <row r="1116" spans="1:7" ht="42.75">
      <c r="A1116" s="101" t="s">
        <v>24766</v>
      </c>
      <c r="B1116" s="93" t="s">
        <v>728</v>
      </c>
      <c r="C1116" s="92" t="s">
        <v>22</v>
      </c>
      <c r="D1116" s="99">
        <v>2840.43</v>
      </c>
      <c r="E1116" s="99">
        <v>2840.43</v>
      </c>
      <c r="G1116" s="101" t="s">
        <v>24766</v>
      </c>
    </row>
    <row r="1117" spans="1:7" ht="28.5">
      <c r="A1117" s="101" t="s">
        <v>17189</v>
      </c>
      <c r="B1117" s="93" t="s">
        <v>729</v>
      </c>
      <c r="C1117" s="92" t="s">
        <v>22</v>
      </c>
      <c r="D1117" s="98">
        <v>310.5</v>
      </c>
      <c r="E1117" s="98">
        <v>310.5</v>
      </c>
      <c r="G1117" s="101" t="s">
        <v>17189</v>
      </c>
    </row>
    <row r="1118" spans="1:7" ht="28.5">
      <c r="A1118" s="101" t="s">
        <v>24767</v>
      </c>
      <c r="B1118" s="93" t="s">
        <v>730</v>
      </c>
      <c r="C1118" s="92" t="s">
        <v>22</v>
      </c>
      <c r="D1118" s="98">
        <v>70.180000000000007</v>
      </c>
      <c r="E1118" s="98">
        <v>70.180000000000007</v>
      </c>
      <c r="G1118" s="101" t="s">
        <v>24767</v>
      </c>
    </row>
    <row r="1119" spans="1:7" ht="28.5">
      <c r="A1119" s="101" t="s">
        <v>24768</v>
      </c>
      <c r="B1119" s="93" t="s">
        <v>731</v>
      </c>
      <c r="C1119" s="92" t="s">
        <v>22</v>
      </c>
      <c r="D1119" s="99">
        <v>3728.83</v>
      </c>
      <c r="E1119" s="99">
        <v>3728.83</v>
      </c>
      <c r="G1119" s="101" t="s">
        <v>24768</v>
      </c>
    </row>
    <row r="1120" spans="1:7" ht="42.75">
      <c r="A1120" s="101" t="s">
        <v>24769</v>
      </c>
      <c r="B1120" s="93" t="s">
        <v>732</v>
      </c>
      <c r="C1120" s="92" t="s">
        <v>22</v>
      </c>
      <c r="D1120" s="98">
        <v>600.59</v>
      </c>
      <c r="E1120" s="98">
        <v>600.59</v>
      </c>
      <c r="G1120" s="101" t="s">
        <v>24769</v>
      </c>
    </row>
    <row r="1121" spans="1:7" ht="28.5">
      <c r="A1121" s="101" t="s">
        <v>24770</v>
      </c>
      <c r="B1121" s="93" t="s">
        <v>733</v>
      </c>
      <c r="C1121" s="92" t="s">
        <v>22</v>
      </c>
      <c r="D1121" s="99">
        <v>1675.82</v>
      </c>
      <c r="E1121" s="99">
        <v>1675.82</v>
      </c>
      <c r="G1121" s="101" t="s">
        <v>24770</v>
      </c>
    </row>
    <row r="1122" spans="1:7" ht="28.5">
      <c r="A1122" s="101" t="s">
        <v>24771</v>
      </c>
      <c r="B1122" s="93" t="s">
        <v>734</v>
      </c>
      <c r="C1122" s="92" t="s">
        <v>22</v>
      </c>
      <c r="D1122" s="99">
        <v>2878.19</v>
      </c>
      <c r="E1122" s="99">
        <v>2878.19</v>
      </c>
      <c r="G1122" s="101" t="s">
        <v>24771</v>
      </c>
    </row>
    <row r="1123" spans="1:7" ht="28.5">
      <c r="A1123" s="101" t="s">
        <v>24772</v>
      </c>
      <c r="B1123" s="93" t="s">
        <v>735</v>
      </c>
      <c r="C1123" s="92" t="s">
        <v>22</v>
      </c>
      <c r="D1123" s="99">
        <v>1951.11</v>
      </c>
      <c r="E1123" s="99">
        <v>1951.11</v>
      </c>
      <c r="G1123" s="101" t="s">
        <v>24772</v>
      </c>
    </row>
    <row r="1124" spans="1:7" ht="28.5">
      <c r="A1124" s="101" t="s">
        <v>24773</v>
      </c>
      <c r="B1124" s="93" t="s">
        <v>736</v>
      </c>
      <c r="C1124" s="92" t="s">
        <v>22</v>
      </c>
      <c r="D1124" s="99">
        <v>2624.35</v>
      </c>
      <c r="E1124" s="99">
        <v>2624.35</v>
      </c>
      <c r="G1124" s="101" t="s">
        <v>24773</v>
      </c>
    </row>
    <row r="1125" spans="1:7" ht="28.5">
      <c r="A1125" s="101" t="s">
        <v>24774</v>
      </c>
      <c r="B1125" s="93" t="s">
        <v>737</v>
      </c>
      <c r="C1125" s="92" t="s">
        <v>22</v>
      </c>
      <c r="D1125" s="98">
        <v>55.19</v>
      </c>
      <c r="E1125" s="98">
        <v>55.19</v>
      </c>
      <c r="G1125" s="101" t="s">
        <v>24774</v>
      </c>
    </row>
    <row r="1126" spans="1:7">
      <c r="A1126" s="101" t="s">
        <v>24775</v>
      </c>
      <c r="B1126" s="93" t="s">
        <v>738</v>
      </c>
      <c r="C1126" s="92" t="s">
        <v>22</v>
      </c>
      <c r="D1126" s="98">
        <v>27.74</v>
      </c>
      <c r="E1126" s="98">
        <v>27.74</v>
      </c>
      <c r="G1126" s="101" t="s">
        <v>24775</v>
      </c>
    </row>
    <row r="1127" spans="1:7" ht="28.5">
      <c r="A1127" s="101" t="s">
        <v>24776</v>
      </c>
      <c r="B1127" s="93" t="s">
        <v>739</v>
      </c>
      <c r="C1127" s="92" t="s">
        <v>22</v>
      </c>
      <c r="D1127" s="98">
        <v>646.34</v>
      </c>
      <c r="E1127" s="98">
        <v>646.34</v>
      </c>
      <c r="G1127" s="101" t="s">
        <v>24776</v>
      </c>
    </row>
    <row r="1128" spans="1:7" ht="28.5">
      <c r="A1128" s="101" t="s">
        <v>24777</v>
      </c>
      <c r="B1128" s="93" t="s">
        <v>740</v>
      </c>
      <c r="C1128" s="92" t="s">
        <v>22</v>
      </c>
      <c r="D1128" s="98">
        <v>770.18</v>
      </c>
      <c r="E1128" s="98">
        <v>770.18</v>
      </c>
      <c r="G1128" s="101" t="s">
        <v>24777</v>
      </c>
    </row>
    <row r="1129" spans="1:7">
      <c r="A1129" s="101" t="s">
        <v>24778</v>
      </c>
      <c r="B1129" s="93" t="s">
        <v>741</v>
      </c>
      <c r="C1129" s="92" t="s">
        <v>22</v>
      </c>
      <c r="D1129" s="98">
        <v>203.96</v>
      </c>
      <c r="E1129" s="98">
        <v>203.96</v>
      </c>
      <c r="G1129" s="101" t="s">
        <v>24778</v>
      </c>
    </row>
    <row r="1130" spans="1:7" ht="57">
      <c r="A1130" s="101" t="s">
        <v>24779</v>
      </c>
      <c r="B1130" s="93" t="s">
        <v>742</v>
      </c>
      <c r="C1130" s="92" t="s">
        <v>40</v>
      </c>
      <c r="D1130" s="99">
        <v>1556.86</v>
      </c>
      <c r="E1130" s="99">
        <v>1556.86</v>
      </c>
      <c r="G1130" s="101" t="s">
        <v>24779</v>
      </c>
    </row>
    <row r="1131" spans="1:7" ht="28.5">
      <c r="A1131" s="101" t="s">
        <v>24780</v>
      </c>
      <c r="B1131" s="93" t="s">
        <v>743</v>
      </c>
      <c r="C1131" s="92" t="s">
        <v>22</v>
      </c>
      <c r="D1131" s="98">
        <v>378.7</v>
      </c>
      <c r="E1131" s="98">
        <v>378.7</v>
      </c>
      <c r="G1131" s="101" t="s">
        <v>24780</v>
      </c>
    </row>
    <row r="1132" spans="1:7" ht="28.5">
      <c r="A1132" s="101" t="s">
        <v>24781</v>
      </c>
      <c r="B1132" s="93" t="s">
        <v>744</v>
      </c>
      <c r="C1132" s="92" t="s">
        <v>22</v>
      </c>
      <c r="D1132" s="98">
        <v>591.67999999999995</v>
      </c>
      <c r="E1132" s="98">
        <v>591.67999999999995</v>
      </c>
      <c r="G1132" s="101" t="s">
        <v>24781</v>
      </c>
    </row>
    <row r="1133" spans="1:7" ht="28.5">
      <c r="A1133" s="101" t="s">
        <v>24782</v>
      </c>
      <c r="B1133" s="93" t="s">
        <v>745</v>
      </c>
      <c r="C1133" s="92" t="s">
        <v>22</v>
      </c>
      <c r="D1133" s="99">
        <v>1586.36</v>
      </c>
      <c r="E1133" s="99">
        <v>1586.36</v>
      </c>
      <c r="G1133" s="101" t="s">
        <v>24782</v>
      </c>
    </row>
    <row r="1134" spans="1:7" ht="28.5">
      <c r="A1134" s="101" t="s">
        <v>24783</v>
      </c>
      <c r="B1134" s="93" t="s">
        <v>746</v>
      </c>
      <c r="C1134" s="92" t="s">
        <v>22</v>
      </c>
      <c r="D1134" s="99">
        <v>2326.75</v>
      </c>
      <c r="E1134" s="99">
        <v>2326.75</v>
      </c>
      <c r="G1134" s="101" t="s">
        <v>24783</v>
      </c>
    </row>
    <row r="1135" spans="1:7" ht="28.5">
      <c r="A1135" s="101" t="s">
        <v>24784</v>
      </c>
      <c r="B1135" s="93" t="s">
        <v>747</v>
      </c>
      <c r="C1135" s="92" t="s">
        <v>22</v>
      </c>
      <c r="D1135" s="99">
        <v>1682.14</v>
      </c>
      <c r="E1135" s="99">
        <v>1682.14</v>
      </c>
      <c r="G1135" s="101" t="s">
        <v>24784</v>
      </c>
    </row>
    <row r="1136" spans="1:7" ht="28.5">
      <c r="A1136" s="101" t="s">
        <v>24785</v>
      </c>
      <c r="B1136" s="93" t="s">
        <v>748</v>
      </c>
      <c r="C1136" s="92" t="s">
        <v>22</v>
      </c>
      <c r="D1136" s="98">
        <v>258.85000000000002</v>
      </c>
      <c r="E1136" s="98">
        <v>258.85000000000002</v>
      </c>
      <c r="G1136" s="101" t="s">
        <v>24785</v>
      </c>
    </row>
    <row r="1137" spans="1:7" ht="57">
      <c r="A1137" s="101" t="s">
        <v>24786</v>
      </c>
      <c r="B1137" s="93" t="s">
        <v>749</v>
      </c>
      <c r="C1137" s="92" t="s">
        <v>40</v>
      </c>
      <c r="D1137" s="99">
        <v>1888.76</v>
      </c>
      <c r="E1137" s="99">
        <v>1888.76</v>
      </c>
      <c r="G1137" s="101" t="s">
        <v>24786</v>
      </c>
    </row>
    <row r="1138" spans="1:7" ht="28.5">
      <c r="A1138" s="101" t="s">
        <v>24787</v>
      </c>
      <c r="B1138" s="93" t="s">
        <v>750</v>
      </c>
      <c r="C1138" s="92" t="s">
        <v>22</v>
      </c>
      <c r="D1138" s="99">
        <v>11491.62</v>
      </c>
      <c r="E1138" s="99">
        <v>11491.62</v>
      </c>
      <c r="G1138" s="101" t="s">
        <v>24787</v>
      </c>
    </row>
    <row r="1139" spans="1:7" ht="28.5">
      <c r="A1139" s="101" t="s">
        <v>24788</v>
      </c>
      <c r="B1139" s="93" t="s">
        <v>751</v>
      </c>
      <c r="C1139" s="92" t="s">
        <v>22</v>
      </c>
      <c r="D1139" s="99">
        <v>3619.47</v>
      </c>
      <c r="E1139" s="99">
        <v>3619.47</v>
      </c>
      <c r="G1139" s="101" t="s">
        <v>24788</v>
      </c>
    </row>
    <row r="1140" spans="1:7" ht="57">
      <c r="A1140" s="101" t="s">
        <v>24789</v>
      </c>
      <c r="B1140" s="93" t="s">
        <v>24790</v>
      </c>
      <c r="C1140" s="92" t="s">
        <v>22</v>
      </c>
      <c r="D1140" s="99">
        <v>15775.65</v>
      </c>
      <c r="E1140" s="99">
        <v>15775.65</v>
      </c>
      <c r="G1140" s="101" t="s">
        <v>24789</v>
      </c>
    </row>
    <row r="1141" spans="1:7" ht="15">
      <c r="A1141" s="107" t="s">
        <v>24791</v>
      </c>
      <c r="B1141" s="91" t="s">
        <v>9950</v>
      </c>
      <c r="C1141" s="92"/>
      <c r="D1141" s="98"/>
      <c r="E1141" s="98"/>
      <c r="G1141" s="107" t="s">
        <v>24791</v>
      </c>
    </row>
    <row r="1142" spans="1:7" ht="28.5">
      <c r="A1142" s="101" t="s">
        <v>24792</v>
      </c>
      <c r="B1142" s="93" t="s">
        <v>9951</v>
      </c>
      <c r="C1142" s="92" t="s">
        <v>22</v>
      </c>
      <c r="D1142" s="98">
        <v>122.05</v>
      </c>
      <c r="E1142" s="98">
        <v>122.05</v>
      </c>
      <c r="G1142" s="101" t="s">
        <v>24792</v>
      </c>
    </row>
    <row r="1143" spans="1:7" ht="28.5">
      <c r="A1143" s="101" t="s">
        <v>24793</v>
      </c>
      <c r="B1143" s="93" t="s">
        <v>9952</v>
      </c>
      <c r="C1143" s="92" t="s">
        <v>22</v>
      </c>
      <c r="D1143" s="98">
        <v>142.99</v>
      </c>
      <c r="E1143" s="98">
        <v>142.99</v>
      </c>
      <c r="G1143" s="101" t="s">
        <v>24793</v>
      </c>
    </row>
    <row r="1144" spans="1:7" ht="28.5">
      <c r="A1144" s="101" t="s">
        <v>24794</v>
      </c>
      <c r="B1144" s="93" t="s">
        <v>9953</v>
      </c>
      <c r="C1144" s="92" t="s">
        <v>22</v>
      </c>
      <c r="D1144" s="98">
        <v>169.95</v>
      </c>
      <c r="E1144" s="98">
        <v>169.95</v>
      </c>
      <c r="G1144" s="101" t="s">
        <v>24794</v>
      </c>
    </row>
    <row r="1145" spans="1:7" ht="28.5">
      <c r="A1145" s="101" t="s">
        <v>24795</v>
      </c>
      <c r="B1145" s="93" t="s">
        <v>9954</v>
      </c>
      <c r="C1145" s="92" t="s">
        <v>22</v>
      </c>
      <c r="D1145" s="98">
        <v>176.51</v>
      </c>
      <c r="E1145" s="98">
        <v>176.51</v>
      </c>
      <c r="G1145" s="101" t="s">
        <v>24795</v>
      </c>
    </row>
    <row r="1146" spans="1:7" ht="28.5">
      <c r="A1146" s="101" t="s">
        <v>24796</v>
      </c>
      <c r="B1146" s="93" t="s">
        <v>9955</v>
      </c>
      <c r="C1146" s="92" t="s">
        <v>22</v>
      </c>
      <c r="D1146" s="98">
        <v>383.26</v>
      </c>
      <c r="E1146" s="98">
        <v>383.26</v>
      </c>
      <c r="G1146" s="101" t="s">
        <v>24796</v>
      </c>
    </row>
    <row r="1147" spans="1:7" ht="57">
      <c r="A1147" s="101" t="s">
        <v>24797</v>
      </c>
      <c r="B1147" s="93" t="s">
        <v>9956</v>
      </c>
      <c r="C1147" s="92" t="s">
        <v>22</v>
      </c>
      <c r="D1147" s="99">
        <v>1610.18</v>
      </c>
      <c r="E1147" s="99">
        <v>1610.18</v>
      </c>
      <c r="G1147" s="101" t="s">
        <v>24797</v>
      </c>
    </row>
    <row r="1148" spans="1:7" ht="57">
      <c r="A1148" s="101" t="s">
        <v>24798</v>
      </c>
      <c r="B1148" s="93" t="s">
        <v>9957</v>
      </c>
      <c r="C1148" s="92" t="s">
        <v>22</v>
      </c>
      <c r="D1148" s="99">
        <v>1610.18</v>
      </c>
      <c r="E1148" s="99">
        <v>1610.18</v>
      </c>
      <c r="G1148" s="101" t="s">
        <v>24798</v>
      </c>
    </row>
    <row r="1149" spans="1:7" ht="42.75">
      <c r="A1149" s="101" t="s">
        <v>24799</v>
      </c>
      <c r="B1149" s="93" t="s">
        <v>9958</v>
      </c>
      <c r="C1149" s="92" t="s">
        <v>22</v>
      </c>
      <c r="D1149" s="99">
        <v>1736.21</v>
      </c>
      <c r="E1149" s="99">
        <v>1736.21</v>
      </c>
      <c r="G1149" s="101" t="s">
        <v>24799</v>
      </c>
    </row>
    <row r="1150" spans="1:7" ht="42.75">
      <c r="A1150" s="101" t="s">
        <v>24800</v>
      </c>
      <c r="B1150" s="93" t="s">
        <v>9959</v>
      </c>
      <c r="C1150" s="92" t="s">
        <v>22</v>
      </c>
      <c r="D1150" s="99">
        <v>1756.96</v>
      </c>
      <c r="E1150" s="99">
        <v>1756.96</v>
      </c>
      <c r="G1150" s="101" t="s">
        <v>24800</v>
      </c>
    </row>
    <row r="1151" spans="1:7" ht="42.75">
      <c r="A1151" s="101" t="s">
        <v>24801</v>
      </c>
      <c r="B1151" s="93" t="s">
        <v>9960</v>
      </c>
      <c r="C1151" s="92" t="s">
        <v>22</v>
      </c>
      <c r="D1151" s="99">
        <v>1413.8</v>
      </c>
      <c r="E1151" s="99">
        <v>1413.8</v>
      </c>
      <c r="G1151" s="101" t="s">
        <v>24801</v>
      </c>
    </row>
    <row r="1152" spans="1:7" ht="42.75">
      <c r="A1152" s="101" t="s">
        <v>24802</v>
      </c>
      <c r="B1152" s="93" t="s">
        <v>9961</v>
      </c>
      <c r="C1152" s="92" t="s">
        <v>22</v>
      </c>
      <c r="D1152" s="99">
        <v>2039.97</v>
      </c>
      <c r="E1152" s="99">
        <v>2039.97</v>
      </c>
      <c r="G1152" s="101" t="s">
        <v>24802</v>
      </c>
    </row>
    <row r="1153" spans="1:7" ht="42.75">
      <c r="A1153" s="101" t="s">
        <v>24803</v>
      </c>
      <c r="B1153" s="93" t="s">
        <v>9962</v>
      </c>
      <c r="C1153" s="92" t="s">
        <v>22</v>
      </c>
      <c r="D1153" s="98">
        <v>226.5</v>
      </c>
      <c r="E1153" s="98">
        <v>226.5</v>
      </c>
      <c r="G1153" s="101" t="s">
        <v>24803</v>
      </c>
    </row>
    <row r="1154" spans="1:7" ht="28.5">
      <c r="A1154" s="101" t="s">
        <v>24804</v>
      </c>
      <c r="B1154" s="93" t="s">
        <v>9963</v>
      </c>
      <c r="C1154" s="92" t="s">
        <v>22</v>
      </c>
      <c r="D1154" s="98">
        <v>159.01</v>
      </c>
      <c r="E1154" s="98">
        <v>159.01</v>
      </c>
      <c r="G1154" s="101" t="s">
        <v>24804</v>
      </c>
    </row>
    <row r="1155" spans="1:7" ht="15">
      <c r="A1155" s="107" t="s">
        <v>24805</v>
      </c>
      <c r="B1155" s="91" t="s">
        <v>1248</v>
      </c>
      <c r="C1155" s="92"/>
      <c r="D1155" s="98"/>
      <c r="E1155" s="98"/>
      <c r="G1155" s="107" t="s">
        <v>24805</v>
      </c>
    </row>
    <row r="1156" spans="1:7" ht="15">
      <c r="A1156" s="107" t="s">
        <v>24806</v>
      </c>
      <c r="B1156" s="91" t="s">
        <v>1673</v>
      </c>
      <c r="C1156" s="92"/>
      <c r="D1156" s="98"/>
      <c r="E1156" s="98"/>
      <c r="G1156" s="107" t="s">
        <v>24806</v>
      </c>
    </row>
    <row r="1157" spans="1:7" ht="28.5">
      <c r="A1157" s="101" t="s">
        <v>24807</v>
      </c>
      <c r="B1157" s="93" t="s">
        <v>752</v>
      </c>
      <c r="C1157" s="92" t="s">
        <v>22</v>
      </c>
      <c r="D1157" s="98">
        <v>531.03</v>
      </c>
      <c r="E1157" s="98">
        <v>531.03</v>
      </c>
      <c r="G1157" s="101" t="s">
        <v>24807</v>
      </c>
    </row>
    <row r="1158" spans="1:7">
      <c r="A1158" s="101" t="s">
        <v>24808</v>
      </c>
      <c r="B1158" s="93" t="s">
        <v>753</v>
      </c>
      <c r="C1158" s="92" t="s">
        <v>22</v>
      </c>
      <c r="D1158" s="98">
        <v>109.23</v>
      </c>
      <c r="E1158" s="98">
        <v>109.23</v>
      </c>
      <c r="G1158" s="101" t="s">
        <v>24808</v>
      </c>
    </row>
    <row r="1159" spans="1:7">
      <c r="A1159" s="101" t="s">
        <v>24809</v>
      </c>
      <c r="B1159" s="93" t="s">
        <v>754</v>
      </c>
      <c r="C1159" s="92" t="s">
        <v>22</v>
      </c>
      <c r="D1159" s="98">
        <v>72.09</v>
      </c>
      <c r="E1159" s="98">
        <v>72.09</v>
      </c>
      <c r="G1159" s="101" t="s">
        <v>24809</v>
      </c>
    </row>
    <row r="1160" spans="1:7" ht="15">
      <c r="A1160" s="107" t="s">
        <v>24810</v>
      </c>
      <c r="B1160" s="91" t="s">
        <v>1674</v>
      </c>
      <c r="C1160" s="92"/>
      <c r="D1160" s="98"/>
      <c r="E1160" s="98"/>
      <c r="G1160" s="107" t="s">
        <v>24810</v>
      </c>
    </row>
    <row r="1161" spans="1:7" ht="28.5">
      <c r="A1161" s="101" t="s">
        <v>24811</v>
      </c>
      <c r="B1161" s="93" t="s">
        <v>755</v>
      </c>
      <c r="C1161" s="92" t="s">
        <v>22</v>
      </c>
      <c r="D1161" s="98">
        <v>37.08</v>
      </c>
      <c r="E1161" s="98">
        <v>37.08</v>
      </c>
      <c r="G1161" s="101" t="s">
        <v>24811</v>
      </c>
    </row>
    <row r="1162" spans="1:7" ht="28.5">
      <c r="A1162" s="101" t="s">
        <v>17790</v>
      </c>
      <c r="B1162" s="93" t="s">
        <v>756</v>
      </c>
      <c r="C1162" s="92" t="s">
        <v>22</v>
      </c>
      <c r="D1162" s="98">
        <v>42.53</v>
      </c>
      <c r="E1162" s="98">
        <v>42.53</v>
      </c>
      <c r="G1162" s="101" t="s">
        <v>17790</v>
      </c>
    </row>
    <row r="1163" spans="1:7">
      <c r="A1163" s="101" t="s">
        <v>24812</v>
      </c>
      <c r="B1163" s="93" t="s">
        <v>757</v>
      </c>
      <c r="C1163" s="92" t="s">
        <v>22</v>
      </c>
      <c r="D1163" s="98">
        <v>33.22</v>
      </c>
      <c r="E1163" s="98">
        <v>33.22</v>
      </c>
      <c r="G1163" s="101" t="s">
        <v>24812</v>
      </c>
    </row>
    <row r="1164" spans="1:7">
      <c r="A1164" s="101" t="s">
        <v>24813</v>
      </c>
      <c r="B1164" s="93" t="s">
        <v>758</v>
      </c>
      <c r="C1164" s="92" t="s">
        <v>22</v>
      </c>
      <c r="D1164" s="98">
        <v>55.45</v>
      </c>
      <c r="E1164" s="98">
        <v>55.45</v>
      </c>
      <c r="G1164" s="101" t="s">
        <v>24813</v>
      </c>
    </row>
    <row r="1165" spans="1:7">
      <c r="A1165" s="101" t="s">
        <v>24814</v>
      </c>
      <c r="B1165" s="93" t="s">
        <v>759</v>
      </c>
      <c r="C1165" s="92" t="s">
        <v>22</v>
      </c>
      <c r="D1165" s="98">
        <v>41.16</v>
      </c>
      <c r="E1165" s="98">
        <v>41.16</v>
      </c>
      <c r="G1165" s="101" t="s">
        <v>24814</v>
      </c>
    </row>
    <row r="1166" spans="1:7" ht="28.5">
      <c r="A1166" s="101" t="s">
        <v>24815</v>
      </c>
      <c r="B1166" s="93" t="s">
        <v>760</v>
      </c>
      <c r="C1166" s="92" t="s">
        <v>22</v>
      </c>
      <c r="D1166" s="98">
        <v>59.31</v>
      </c>
      <c r="E1166" s="98">
        <v>59.31</v>
      </c>
      <c r="G1166" s="101" t="s">
        <v>24815</v>
      </c>
    </row>
    <row r="1167" spans="1:7" ht="28.5">
      <c r="A1167" s="101" t="s">
        <v>24816</v>
      </c>
      <c r="B1167" s="93" t="s">
        <v>761</v>
      </c>
      <c r="C1167" s="92" t="s">
        <v>22</v>
      </c>
      <c r="D1167" s="98">
        <v>81.540000000000006</v>
      </c>
      <c r="E1167" s="98">
        <v>81.540000000000006</v>
      </c>
      <c r="G1167" s="101" t="s">
        <v>24816</v>
      </c>
    </row>
    <row r="1168" spans="1:7">
      <c r="A1168" s="101" t="s">
        <v>24817</v>
      </c>
      <c r="B1168" s="93" t="s">
        <v>762</v>
      </c>
      <c r="C1168" s="92" t="s">
        <v>22</v>
      </c>
      <c r="D1168" s="98">
        <v>35.299999999999997</v>
      </c>
      <c r="E1168" s="98">
        <v>35.299999999999997</v>
      </c>
      <c r="G1168" s="101" t="s">
        <v>24817</v>
      </c>
    </row>
    <row r="1169" spans="1:7">
      <c r="A1169" s="101" t="s">
        <v>24818</v>
      </c>
      <c r="B1169" s="93" t="s">
        <v>763</v>
      </c>
      <c r="C1169" s="92" t="s">
        <v>22</v>
      </c>
      <c r="D1169" s="98">
        <v>42.62</v>
      </c>
      <c r="E1169" s="98">
        <v>42.62</v>
      </c>
      <c r="G1169" s="101" t="s">
        <v>24818</v>
      </c>
    </row>
    <row r="1170" spans="1:7" ht="28.5">
      <c r="A1170" s="101" t="s">
        <v>24819</v>
      </c>
      <c r="B1170" s="93" t="s">
        <v>764</v>
      </c>
      <c r="C1170" s="92" t="s">
        <v>22</v>
      </c>
      <c r="D1170" s="98">
        <v>133.72</v>
      </c>
      <c r="E1170" s="98">
        <v>133.72</v>
      </c>
      <c r="G1170" s="101" t="s">
        <v>24819</v>
      </c>
    </row>
    <row r="1171" spans="1:7">
      <c r="A1171" s="101" t="s">
        <v>24820</v>
      </c>
      <c r="B1171" s="93" t="s">
        <v>765</v>
      </c>
      <c r="C1171" s="92" t="s">
        <v>22</v>
      </c>
      <c r="D1171" s="98">
        <v>77.680000000000007</v>
      </c>
      <c r="E1171" s="98">
        <v>77.680000000000007</v>
      </c>
      <c r="G1171" s="101" t="s">
        <v>24820</v>
      </c>
    </row>
    <row r="1172" spans="1:7">
      <c r="A1172" s="101" t="s">
        <v>24821</v>
      </c>
      <c r="B1172" s="93" t="s">
        <v>766</v>
      </c>
      <c r="C1172" s="92" t="s">
        <v>22</v>
      </c>
      <c r="D1172" s="98">
        <v>8.9</v>
      </c>
      <c r="E1172" s="98">
        <v>8.9</v>
      </c>
      <c r="G1172" s="101" t="s">
        <v>24821</v>
      </c>
    </row>
    <row r="1173" spans="1:7">
      <c r="A1173" s="101" t="s">
        <v>24822</v>
      </c>
      <c r="B1173" s="93" t="s">
        <v>767</v>
      </c>
      <c r="C1173" s="92" t="s">
        <v>22</v>
      </c>
      <c r="D1173" s="98">
        <v>18.39</v>
      </c>
      <c r="E1173" s="98">
        <v>18.39</v>
      </c>
      <c r="G1173" s="101" t="s">
        <v>24822</v>
      </c>
    </row>
    <row r="1174" spans="1:7">
      <c r="A1174" s="101" t="s">
        <v>24823</v>
      </c>
      <c r="B1174" s="93" t="s">
        <v>768</v>
      </c>
      <c r="C1174" s="92" t="s">
        <v>22</v>
      </c>
      <c r="D1174" s="98">
        <v>47.01</v>
      </c>
      <c r="E1174" s="98">
        <v>47.01</v>
      </c>
      <c r="G1174" s="101" t="s">
        <v>24823</v>
      </c>
    </row>
    <row r="1175" spans="1:7" ht="15">
      <c r="A1175" s="107" t="s">
        <v>24824</v>
      </c>
      <c r="B1175" s="91" t="s">
        <v>1675</v>
      </c>
      <c r="C1175" s="92"/>
      <c r="D1175" s="98"/>
      <c r="E1175" s="98"/>
      <c r="G1175" s="107" t="s">
        <v>24824</v>
      </c>
    </row>
    <row r="1176" spans="1:7">
      <c r="A1176" s="101" t="s">
        <v>24825</v>
      </c>
      <c r="B1176" s="93" t="s">
        <v>1676</v>
      </c>
      <c r="C1176" s="92" t="s">
        <v>22</v>
      </c>
      <c r="D1176" s="99">
        <v>4660.1899999999996</v>
      </c>
      <c r="E1176" s="99">
        <v>4660.1899999999996</v>
      </c>
      <c r="G1176" s="101" t="s">
        <v>24825</v>
      </c>
    </row>
    <row r="1177" spans="1:7">
      <c r="A1177" s="101" t="s">
        <v>24826</v>
      </c>
      <c r="B1177" s="93" t="s">
        <v>769</v>
      </c>
      <c r="C1177" s="92" t="s">
        <v>22</v>
      </c>
      <c r="D1177" s="99">
        <v>1161.67</v>
      </c>
      <c r="E1177" s="99">
        <v>1161.67</v>
      </c>
      <c r="G1177" s="101" t="s">
        <v>24826</v>
      </c>
    </row>
    <row r="1178" spans="1:7">
      <c r="A1178" s="101" t="s">
        <v>24827</v>
      </c>
      <c r="B1178" s="93" t="s">
        <v>770</v>
      </c>
      <c r="C1178" s="92" t="s">
        <v>22</v>
      </c>
      <c r="D1178" s="99">
        <v>1634.32</v>
      </c>
      <c r="E1178" s="99">
        <v>1634.32</v>
      </c>
      <c r="G1178" s="101" t="s">
        <v>24827</v>
      </c>
    </row>
    <row r="1179" spans="1:7">
      <c r="A1179" s="101" t="s">
        <v>24828</v>
      </c>
      <c r="B1179" s="93" t="s">
        <v>771</v>
      </c>
      <c r="C1179" s="92" t="s">
        <v>22</v>
      </c>
      <c r="D1179" s="99">
        <v>1865.22</v>
      </c>
      <c r="E1179" s="99">
        <v>1865.22</v>
      </c>
      <c r="G1179" s="101" t="s">
        <v>24828</v>
      </c>
    </row>
    <row r="1180" spans="1:7">
      <c r="A1180" s="101" t="s">
        <v>24829</v>
      </c>
      <c r="B1180" s="93" t="s">
        <v>772</v>
      </c>
      <c r="C1180" s="92" t="s">
        <v>22</v>
      </c>
      <c r="D1180" s="99">
        <v>1729.19</v>
      </c>
      <c r="E1180" s="99">
        <v>1729.19</v>
      </c>
      <c r="G1180" s="101" t="s">
        <v>24829</v>
      </c>
    </row>
    <row r="1181" spans="1:7" ht="15">
      <c r="A1181" s="107" t="s">
        <v>24830</v>
      </c>
      <c r="B1181" s="91" t="s">
        <v>1160</v>
      </c>
      <c r="C1181" s="92"/>
      <c r="D1181" s="98"/>
      <c r="E1181" s="98"/>
      <c r="G1181" s="107" t="s">
        <v>24830</v>
      </c>
    </row>
    <row r="1182" spans="1:7" ht="57">
      <c r="A1182" s="101" t="s">
        <v>24831</v>
      </c>
      <c r="B1182" s="93" t="s">
        <v>34378</v>
      </c>
      <c r="C1182" s="92" t="s">
        <v>22</v>
      </c>
      <c r="D1182" s="99">
        <v>5001.17</v>
      </c>
      <c r="E1182" s="99">
        <v>5001.17</v>
      </c>
      <c r="G1182" s="101" t="s">
        <v>24831</v>
      </c>
    </row>
    <row r="1183" spans="1:7" ht="15">
      <c r="A1183" s="107" t="s">
        <v>24832</v>
      </c>
      <c r="B1183" s="91" t="s">
        <v>9964</v>
      </c>
      <c r="C1183" s="92"/>
      <c r="D1183" s="98"/>
      <c r="E1183" s="98"/>
      <c r="G1183" s="107" t="s">
        <v>24832</v>
      </c>
    </row>
    <row r="1184" spans="1:7" ht="57">
      <c r="A1184" s="101" t="s">
        <v>24833</v>
      </c>
      <c r="B1184" s="93" t="s">
        <v>16730</v>
      </c>
      <c r="C1184" s="92" t="s">
        <v>22</v>
      </c>
      <c r="D1184" s="99">
        <v>2316.0500000000002</v>
      </c>
      <c r="E1184" s="99">
        <v>2316.0500000000002</v>
      </c>
      <c r="G1184" s="101" t="s">
        <v>24833</v>
      </c>
    </row>
    <row r="1185" spans="1:7" ht="57">
      <c r="A1185" s="101" t="s">
        <v>24834</v>
      </c>
      <c r="B1185" s="93" t="s">
        <v>9965</v>
      </c>
      <c r="C1185" s="92" t="s">
        <v>22</v>
      </c>
      <c r="D1185" s="99">
        <v>2615.54</v>
      </c>
      <c r="E1185" s="99">
        <v>2615.54</v>
      </c>
      <c r="G1185" s="101" t="s">
        <v>24834</v>
      </c>
    </row>
    <row r="1186" spans="1:7" ht="57">
      <c r="A1186" s="101" t="s">
        <v>24835</v>
      </c>
      <c r="B1186" s="93" t="s">
        <v>9966</v>
      </c>
      <c r="C1186" s="92" t="s">
        <v>22</v>
      </c>
      <c r="D1186" s="99">
        <v>3663.08</v>
      </c>
      <c r="E1186" s="99">
        <v>3663.08</v>
      </c>
      <c r="G1186" s="101" t="s">
        <v>24835</v>
      </c>
    </row>
    <row r="1187" spans="1:7" ht="57">
      <c r="A1187" s="101" t="s">
        <v>24836</v>
      </c>
      <c r="B1187" s="93" t="s">
        <v>9967</v>
      </c>
      <c r="C1187" s="92" t="s">
        <v>22</v>
      </c>
      <c r="D1187" s="99">
        <v>4240.1400000000003</v>
      </c>
      <c r="E1187" s="99">
        <v>4240.1400000000003</v>
      </c>
      <c r="G1187" s="101" t="s">
        <v>24836</v>
      </c>
    </row>
    <row r="1188" spans="1:7" ht="57">
      <c r="A1188" s="101" t="s">
        <v>24837</v>
      </c>
      <c r="B1188" s="93" t="s">
        <v>9968</v>
      </c>
      <c r="C1188" s="92" t="s">
        <v>22</v>
      </c>
      <c r="D1188" s="99">
        <v>4719.59</v>
      </c>
      <c r="E1188" s="99">
        <v>4719.59</v>
      </c>
      <c r="G1188" s="101" t="s">
        <v>24837</v>
      </c>
    </row>
    <row r="1189" spans="1:7" ht="57">
      <c r="A1189" s="101" t="s">
        <v>24838</v>
      </c>
      <c r="B1189" s="93" t="s">
        <v>9969</v>
      </c>
      <c r="C1189" s="92" t="s">
        <v>22</v>
      </c>
      <c r="D1189" s="99">
        <v>6324.58</v>
      </c>
      <c r="E1189" s="99">
        <v>6324.58</v>
      </c>
      <c r="G1189" s="101" t="s">
        <v>24838</v>
      </c>
    </row>
    <row r="1190" spans="1:7" ht="57">
      <c r="A1190" s="101" t="s">
        <v>24839</v>
      </c>
      <c r="B1190" s="93" t="s">
        <v>9970</v>
      </c>
      <c r="C1190" s="92" t="s">
        <v>22</v>
      </c>
      <c r="D1190" s="99">
        <v>10156.68</v>
      </c>
      <c r="E1190" s="99">
        <v>10156.68</v>
      </c>
      <c r="G1190" s="101" t="s">
        <v>24839</v>
      </c>
    </row>
    <row r="1191" spans="1:7" ht="57">
      <c r="A1191" s="101" t="s">
        <v>24840</v>
      </c>
      <c r="B1191" s="93" t="s">
        <v>9971</v>
      </c>
      <c r="C1191" s="92" t="s">
        <v>22</v>
      </c>
      <c r="D1191" s="99">
        <v>12516.91</v>
      </c>
      <c r="E1191" s="99">
        <v>12516.91</v>
      </c>
      <c r="G1191" s="101" t="s">
        <v>24840</v>
      </c>
    </row>
    <row r="1192" spans="1:7" ht="15">
      <c r="A1192" s="107" t="s">
        <v>24841</v>
      </c>
      <c r="B1192" s="91" t="s">
        <v>1677</v>
      </c>
      <c r="C1192" s="92"/>
      <c r="D1192" s="98"/>
      <c r="E1192" s="98"/>
      <c r="G1192" s="107" t="s">
        <v>24841</v>
      </c>
    </row>
    <row r="1193" spans="1:7" ht="42.75">
      <c r="A1193" s="101" t="s">
        <v>24842</v>
      </c>
      <c r="B1193" s="93" t="s">
        <v>773</v>
      </c>
      <c r="C1193" s="92" t="s">
        <v>22</v>
      </c>
      <c r="D1193" s="98">
        <v>311.05</v>
      </c>
      <c r="E1193" s="98">
        <v>311.05</v>
      </c>
      <c r="G1193" s="101" t="s">
        <v>24842</v>
      </c>
    </row>
    <row r="1194" spans="1:7" ht="15">
      <c r="A1194" s="107" t="s">
        <v>24843</v>
      </c>
      <c r="B1194" s="91" t="s">
        <v>1672</v>
      </c>
      <c r="C1194" s="92"/>
      <c r="D1194" s="98"/>
      <c r="E1194" s="98"/>
      <c r="G1194" s="107" t="s">
        <v>24843</v>
      </c>
    </row>
    <row r="1195" spans="1:7">
      <c r="A1195" s="101" t="s">
        <v>24844</v>
      </c>
      <c r="B1195" s="93" t="s">
        <v>774</v>
      </c>
      <c r="C1195" s="92" t="s">
        <v>22</v>
      </c>
      <c r="D1195" s="98">
        <v>168.49</v>
      </c>
      <c r="E1195" s="98">
        <v>168.49</v>
      </c>
      <c r="G1195" s="101" t="s">
        <v>24844</v>
      </c>
    </row>
    <row r="1196" spans="1:7">
      <c r="A1196" s="101" t="s">
        <v>24845</v>
      </c>
      <c r="B1196" s="93" t="s">
        <v>775</v>
      </c>
      <c r="C1196" s="92" t="s">
        <v>22</v>
      </c>
      <c r="D1196" s="98">
        <v>876.22</v>
      </c>
      <c r="E1196" s="98">
        <v>876.22</v>
      </c>
      <c r="G1196" s="101" t="s">
        <v>24845</v>
      </c>
    </row>
    <row r="1197" spans="1:7">
      <c r="A1197" s="101" t="s">
        <v>24846</v>
      </c>
      <c r="B1197" s="93" t="s">
        <v>776</v>
      </c>
      <c r="C1197" s="92" t="s">
        <v>22</v>
      </c>
      <c r="D1197" s="98">
        <v>100.14</v>
      </c>
      <c r="E1197" s="98">
        <v>100.14</v>
      </c>
      <c r="G1197" s="101" t="s">
        <v>24846</v>
      </c>
    </row>
    <row r="1198" spans="1:7" ht="15">
      <c r="A1198" s="107" t="s">
        <v>24847</v>
      </c>
      <c r="B1198" s="91" t="s">
        <v>9382</v>
      </c>
      <c r="C1198" s="92"/>
      <c r="D1198" s="98"/>
      <c r="E1198" s="98"/>
      <c r="G1198" s="107" t="s">
        <v>24847</v>
      </c>
    </row>
    <row r="1199" spans="1:7" ht="57">
      <c r="A1199" s="101" t="s">
        <v>24848</v>
      </c>
      <c r="B1199" s="93" t="s">
        <v>11435</v>
      </c>
      <c r="C1199" s="92" t="s">
        <v>22</v>
      </c>
      <c r="D1199" s="98">
        <v>175.8</v>
      </c>
      <c r="E1199" s="98">
        <v>175.8</v>
      </c>
      <c r="G1199" s="101" t="s">
        <v>24848</v>
      </c>
    </row>
    <row r="1200" spans="1:7" ht="57">
      <c r="A1200" s="101" t="s">
        <v>17190</v>
      </c>
      <c r="B1200" s="93" t="s">
        <v>11436</v>
      </c>
      <c r="C1200" s="92" t="s">
        <v>22</v>
      </c>
      <c r="D1200" s="98">
        <v>225.51</v>
      </c>
      <c r="E1200" s="98">
        <v>225.51</v>
      </c>
      <c r="G1200" s="101" t="s">
        <v>17190</v>
      </c>
    </row>
    <row r="1201" spans="1:7" ht="57">
      <c r="A1201" s="101" t="s">
        <v>24849</v>
      </c>
      <c r="B1201" s="93" t="s">
        <v>11437</v>
      </c>
      <c r="C1201" s="92" t="s">
        <v>22</v>
      </c>
      <c r="D1201" s="98">
        <v>155.91</v>
      </c>
      <c r="E1201" s="98">
        <v>155.91</v>
      </c>
      <c r="G1201" s="101" t="s">
        <v>24849</v>
      </c>
    </row>
    <row r="1202" spans="1:7" ht="57">
      <c r="A1202" s="101" t="s">
        <v>24850</v>
      </c>
      <c r="B1202" s="93" t="s">
        <v>11438</v>
      </c>
      <c r="C1202" s="92" t="s">
        <v>22</v>
      </c>
      <c r="D1202" s="98">
        <v>217.31</v>
      </c>
      <c r="E1202" s="98">
        <v>217.31</v>
      </c>
      <c r="G1202" s="101" t="s">
        <v>24850</v>
      </c>
    </row>
    <row r="1203" spans="1:7" ht="57">
      <c r="A1203" s="101" t="s">
        <v>24851</v>
      </c>
      <c r="B1203" s="93" t="s">
        <v>11439</v>
      </c>
      <c r="C1203" s="92" t="s">
        <v>22</v>
      </c>
      <c r="D1203" s="98">
        <v>299.43</v>
      </c>
      <c r="E1203" s="98">
        <v>299.43</v>
      </c>
      <c r="G1203" s="101" t="s">
        <v>24851</v>
      </c>
    </row>
    <row r="1204" spans="1:7" ht="57">
      <c r="A1204" s="101" t="s">
        <v>24852</v>
      </c>
      <c r="B1204" s="93" t="s">
        <v>9972</v>
      </c>
      <c r="C1204" s="92" t="s">
        <v>22</v>
      </c>
      <c r="D1204" s="98">
        <v>293.22000000000003</v>
      </c>
      <c r="E1204" s="98">
        <v>293.22000000000003</v>
      </c>
      <c r="G1204" s="101" t="s">
        <v>24852</v>
      </c>
    </row>
    <row r="1205" spans="1:7" ht="15">
      <c r="A1205" s="107" t="s">
        <v>24853</v>
      </c>
      <c r="B1205" s="91" t="s">
        <v>1678</v>
      </c>
      <c r="C1205" s="92"/>
      <c r="D1205" s="98"/>
      <c r="E1205" s="98"/>
      <c r="G1205" s="107" t="s">
        <v>24853</v>
      </c>
    </row>
    <row r="1206" spans="1:7" ht="15">
      <c r="A1206" s="107" t="s">
        <v>24854</v>
      </c>
      <c r="B1206" s="91" t="s">
        <v>1679</v>
      </c>
      <c r="C1206" s="92"/>
      <c r="D1206" s="98"/>
      <c r="E1206" s="98"/>
      <c r="G1206" s="107" t="s">
        <v>24854</v>
      </c>
    </row>
    <row r="1207" spans="1:7" ht="57">
      <c r="A1207" s="101" t="s">
        <v>17186</v>
      </c>
      <c r="B1207" s="93" t="s">
        <v>24855</v>
      </c>
      <c r="C1207" s="92" t="s">
        <v>24</v>
      </c>
      <c r="D1207" s="98">
        <v>17.5</v>
      </c>
      <c r="E1207" s="98">
        <v>17.5</v>
      </c>
      <c r="G1207" s="101" t="s">
        <v>17186</v>
      </c>
    </row>
    <row r="1208" spans="1:7" ht="28.5">
      <c r="A1208" s="101" t="s">
        <v>24856</v>
      </c>
      <c r="B1208" s="93" t="s">
        <v>777</v>
      </c>
      <c r="C1208" s="92" t="s">
        <v>24</v>
      </c>
      <c r="D1208" s="98">
        <v>23.5</v>
      </c>
      <c r="E1208" s="98">
        <v>23.5</v>
      </c>
      <c r="G1208" s="101" t="s">
        <v>24856</v>
      </c>
    </row>
    <row r="1209" spans="1:7" ht="28.5">
      <c r="A1209" s="101" t="s">
        <v>24857</v>
      </c>
      <c r="B1209" s="93" t="s">
        <v>778</v>
      </c>
      <c r="C1209" s="92" t="s">
        <v>24</v>
      </c>
      <c r="D1209" s="98">
        <v>19.48</v>
      </c>
      <c r="E1209" s="98">
        <v>19.48</v>
      </c>
      <c r="G1209" s="101" t="s">
        <v>24857</v>
      </c>
    </row>
    <row r="1210" spans="1:7" ht="57">
      <c r="A1210" s="101" t="s">
        <v>24858</v>
      </c>
      <c r="B1210" s="93" t="s">
        <v>24859</v>
      </c>
      <c r="C1210" s="92" t="s">
        <v>24</v>
      </c>
      <c r="D1210" s="98">
        <v>27.11</v>
      </c>
      <c r="E1210" s="98">
        <v>27.11</v>
      </c>
      <c r="G1210" s="101" t="s">
        <v>24858</v>
      </c>
    </row>
    <row r="1211" spans="1:7" ht="57">
      <c r="A1211" s="101" t="s">
        <v>24860</v>
      </c>
      <c r="B1211" s="93" t="s">
        <v>24861</v>
      </c>
      <c r="C1211" s="92" t="s">
        <v>24</v>
      </c>
      <c r="D1211" s="98">
        <v>32.549999999999997</v>
      </c>
      <c r="E1211" s="98">
        <v>32.549999999999997</v>
      </c>
      <c r="G1211" s="101" t="s">
        <v>24860</v>
      </c>
    </row>
    <row r="1212" spans="1:7" ht="57">
      <c r="A1212" s="101" t="s">
        <v>24862</v>
      </c>
      <c r="B1212" s="93" t="s">
        <v>24863</v>
      </c>
      <c r="C1212" s="92" t="s">
        <v>24</v>
      </c>
      <c r="D1212" s="98">
        <v>27.17</v>
      </c>
      <c r="E1212" s="98">
        <v>27.17</v>
      </c>
      <c r="G1212" s="101" t="s">
        <v>24862</v>
      </c>
    </row>
    <row r="1213" spans="1:7">
      <c r="A1213" s="101" t="s">
        <v>24864</v>
      </c>
      <c r="B1213" s="93" t="s">
        <v>779</v>
      </c>
      <c r="C1213" s="92" t="s">
        <v>24</v>
      </c>
      <c r="D1213" s="98">
        <v>3.97</v>
      </c>
      <c r="E1213" s="98">
        <v>3.97</v>
      </c>
      <c r="G1213" s="101" t="s">
        <v>24864</v>
      </c>
    </row>
    <row r="1214" spans="1:7">
      <c r="A1214" s="101" t="s">
        <v>24865</v>
      </c>
      <c r="B1214" s="93" t="s">
        <v>24866</v>
      </c>
      <c r="C1214" s="92" t="s">
        <v>24</v>
      </c>
      <c r="D1214" s="98">
        <v>11.55</v>
      </c>
      <c r="E1214" s="98">
        <v>11.55</v>
      </c>
      <c r="G1214" s="101" t="s">
        <v>24865</v>
      </c>
    </row>
    <row r="1215" spans="1:7" ht="42.75">
      <c r="A1215" s="101" t="s">
        <v>24867</v>
      </c>
      <c r="B1215" s="93" t="s">
        <v>24868</v>
      </c>
      <c r="C1215" s="92" t="s">
        <v>22</v>
      </c>
      <c r="D1215" s="98">
        <v>100.37</v>
      </c>
      <c r="E1215" s="98">
        <v>100.37</v>
      </c>
      <c r="G1215" s="101" t="s">
        <v>24867</v>
      </c>
    </row>
    <row r="1216" spans="1:7" ht="42.75">
      <c r="A1216" s="101" t="s">
        <v>24869</v>
      </c>
      <c r="B1216" s="93" t="s">
        <v>24870</v>
      </c>
      <c r="C1216" s="92" t="s">
        <v>24</v>
      </c>
      <c r="D1216" s="98">
        <v>2.65</v>
      </c>
      <c r="E1216" s="98">
        <v>2.65</v>
      </c>
      <c r="G1216" s="101" t="s">
        <v>24869</v>
      </c>
    </row>
    <row r="1217" spans="1:7" ht="57">
      <c r="A1217" s="101" t="s">
        <v>24871</v>
      </c>
      <c r="B1217" s="93" t="s">
        <v>24872</v>
      </c>
      <c r="C1217" s="92" t="s">
        <v>24</v>
      </c>
      <c r="D1217" s="98">
        <v>21.92</v>
      </c>
      <c r="E1217" s="98">
        <v>21.92</v>
      </c>
      <c r="G1217" s="101" t="s">
        <v>24871</v>
      </c>
    </row>
    <row r="1218" spans="1:7" ht="57">
      <c r="A1218" s="101" t="s">
        <v>24873</v>
      </c>
      <c r="B1218" s="93" t="s">
        <v>24874</v>
      </c>
      <c r="C1218" s="92" t="s">
        <v>24</v>
      </c>
      <c r="D1218" s="98">
        <v>25.73</v>
      </c>
      <c r="E1218" s="98">
        <v>25.73</v>
      </c>
      <c r="G1218" s="101" t="s">
        <v>24873</v>
      </c>
    </row>
    <row r="1219" spans="1:7" ht="57">
      <c r="A1219" s="101" t="s">
        <v>24875</v>
      </c>
      <c r="B1219" s="93" t="s">
        <v>24876</v>
      </c>
      <c r="C1219" s="92" t="s">
        <v>24</v>
      </c>
      <c r="D1219" s="98">
        <v>21.78</v>
      </c>
      <c r="E1219" s="98">
        <v>21.78</v>
      </c>
      <c r="G1219" s="101" t="s">
        <v>24875</v>
      </c>
    </row>
    <row r="1220" spans="1:7" ht="28.5">
      <c r="A1220" s="101" t="s">
        <v>24877</v>
      </c>
      <c r="B1220" s="93" t="s">
        <v>24878</v>
      </c>
      <c r="C1220" s="92" t="s">
        <v>24</v>
      </c>
      <c r="D1220" s="98">
        <v>2.82</v>
      </c>
      <c r="E1220" s="98">
        <v>2.82</v>
      </c>
      <c r="G1220" s="101" t="s">
        <v>24877</v>
      </c>
    </row>
    <row r="1221" spans="1:7" ht="15">
      <c r="A1221" s="107" t="s">
        <v>24879</v>
      </c>
      <c r="B1221" s="91" t="s">
        <v>1680</v>
      </c>
      <c r="C1221" s="92"/>
      <c r="D1221" s="98"/>
      <c r="E1221" s="98"/>
      <c r="G1221" s="107" t="s">
        <v>24879</v>
      </c>
    </row>
    <row r="1222" spans="1:7" ht="42.75">
      <c r="A1222" s="101" t="s">
        <v>24880</v>
      </c>
      <c r="B1222" s="93" t="s">
        <v>24881</v>
      </c>
      <c r="C1222" s="92" t="s">
        <v>24</v>
      </c>
      <c r="D1222" s="98">
        <v>15.75</v>
      </c>
      <c r="E1222" s="98">
        <v>15.75</v>
      </c>
      <c r="G1222" s="101" t="s">
        <v>24880</v>
      </c>
    </row>
    <row r="1223" spans="1:7" ht="42.75">
      <c r="A1223" s="101" t="s">
        <v>24882</v>
      </c>
      <c r="B1223" s="93" t="s">
        <v>24883</v>
      </c>
      <c r="C1223" s="92" t="s">
        <v>24</v>
      </c>
      <c r="D1223" s="98">
        <v>19.82</v>
      </c>
      <c r="E1223" s="98">
        <v>19.82</v>
      </c>
      <c r="G1223" s="101" t="s">
        <v>24882</v>
      </c>
    </row>
    <row r="1224" spans="1:7" ht="57">
      <c r="A1224" s="101" t="s">
        <v>24884</v>
      </c>
      <c r="B1224" s="93" t="s">
        <v>24885</v>
      </c>
      <c r="C1224" s="92" t="s">
        <v>24</v>
      </c>
      <c r="D1224" s="98">
        <v>25.93</v>
      </c>
      <c r="E1224" s="98">
        <v>25.93</v>
      </c>
      <c r="G1224" s="101" t="s">
        <v>24884</v>
      </c>
    </row>
    <row r="1225" spans="1:7" ht="57">
      <c r="A1225" s="101" t="s">
        <v>24886</v>
      </c>
      <c r="B1225" s="93" t="s">
        <v>24887</v>
      </c>
      <c r="C1225" s="92" t="s">
        <v>24</v>
      </c>
      <c r="D1225" s="98">
        <v>32.44</v>
      </c>
      <c r="E1225" s="98">
        <v>32.44</v>
      </c>
      <c r="G1225" s="101" t="s">
        <v>24886</v>
      </c>
    </row>
    <row r="1226" spans="1:7" ht="28.5">
      <c r="A1226" s="101" t="s">
        <v>24888</v>
      </c>
      <c r="B1226" s="93" t="s">
        <v>24889</v>
      </c>
      <c r="C1226" s="92" t="s">
        <v>24</v>
      </c>
      <c r="D1226" s="98">
        <v>11.67</v>
      </c>
      <c r="E1226" s="98">
        <v>11.67</v>
      </c>
      <c r="G1226" s="101" t="s">
        <v>24888</v>
      </c>
    </row>
    <row r="1227" spans="1:7" ht="57">
      <c r="A1227" s="101" t="s">
        <v>24890</v>
      </c>
      <c r="B1227" s="93" t="s">
        <v>24891</v>
      </c>
      <c r="C1227" s="92" t="s">
        <v>24</v>
      </c>
      <c r="D1227" s="98">
        <v>21.92</v>
      </c>
      <c r="E1227" s="98">
        <v>21.92</v>
      </c>
      <c r="G1227" s="101" t="s">
        <v>24890</v>
      </c>
    </row>
    <row r="1228" spans="1:7" ht="15">
      <c r="A1228" s="107" t="s">
        <v>24892</v>
      </c>
      <c r="B1228" s="91" t="s">
        <v>1681</v>
      </c>
      <c r="C1228" s="92"/>
      <c r="D1228" s="98"/>
      <c r="E1228" s="98"/>
      <c r="G1228" s="107" t="s">
        <v>24892</v>
      </c>
    </row>
    <row r="1229" spans="1:7" ht="57">
      <c r="A1229" s="101" t="s">
        <v>24893</v>
      </c>
      <c r="B1229" s="93" t="s">
        <v>24894</v>
      </c>
      <c r="C1229" s="92" t="s">
        <v>24</v>
      </c>
      <c r="D1229" s="98">
        <v>50.59</v>
      </c>
      <c r="E1229" s="98">
        <v>50.59</v>
      </c>
      <c r="G1229" s="101" t="s">
        <v>24893</v>
      </c>
    </row>
    <row r="1230" spans="1:7" ht="57">
      <c r="A1230" s="101" t="s">
        <v>24895</v>
      </c>
      <c r="B1230" s="93" t="s">
        <v>24896</v>
      </c>
      <c r="C1230" s="92" t="s">
        <v>24</v>
      </c>
      <c r="D1230" s="98">
        <v>45.99</v>
      </c>
      <c r="E1230" s="98">
        <v>45.99</v>
      </c>
      <c r="G1230" s="101" t="s">
        <v>24895</v>
      </c>
    </row>
    <row r="1231" spans="1:7" ht="42.75">
      <c r="A1231" s="101" t="s">
        <v>24897</v>
      </c>
      <c r="B1231" s="93" t="s">
        <v>24898</v>
      </c>
      <c r="C1231" s="92" t="s">
        <v>24</v>
      </c>
      <c r="D1231" s="98">
        <v>28.53</v>
      </c>
      <c r="E1231" s="98">
        <v>28.53</v>
      </c>
      <c r="G1231" s="101" t="s">
        <v>24897</v>
      </c>
    </row>
    <row r="1232" spans="1:7" ht="42.75">
      <c r="A1232" s="101" t="s">
        <v>24899</v>
      </c>
      <c r="B1232" s="93" t="s">
        <v>24900</v>
      </c>
      <c r="C1232" s="92" t="s">
        <v>24</v>
      </c>
      <c r="D1232" s="98">
        <v>24.79</v>
      </c>
      <c r="E1232" s="98">
        <v>24.79</v>
      </c>
      <c r="G1232" s="101" t="s">
        <v>24899</v>
      </c>
    </row>
    <row r="1233" spans="1:7" ht="42.75">
      <c r="A1233" s="101" t="s">
        <v>24901</v>
      </c>
      <c r="B1233" s="93" t="s">
        <v>24902</v>
      </c>
      <c r="C1233" s="92" t="s">
        <v>24</v>
      </c>
      <c r="D1233" s="98">
        <v>28.44</v>
      </c>
      <c r="E1233" s="98">
        <v>28.44</v>
      </c>
      <c r="G1233" s="101" t="s">
        <v>24901</v>
      </c>
    </row>
    <row r="1234" spans="1:7" ht="15">
      <c r="A1234" s="107" t="s">
        <v>24903</v>
      </c>
      <c r="B1234" s="91" t="s">
        <v>1682</v>
      </c>
      <c r="C1234" s="92"/>
      <c r="D1234" s="98"/>
      <c r="E1234" s="98"/>
      <c r="G1234" s="107" t="s">
        <v>24903</v>
      </c>
    </row>
    <row r="1235" spans="1:7" ht="42.75">
      <c r="A1235" s="101" t="s">
        <v>17188</v>
      </c>
      <c r="B1235" s="93" t="s">
        <v>24904</v>
      </c>
      <c r="C1235" s="92" t="s">
        <v>24</v>
      </c>
      <c r="D1235" s="98">
        <v>46.48</v>
      </c>
      <c r="E1235" s="98">
        <v>46.48</v>
      </c>
      <c r="G1235" s="101" t="s">
        <v>17188</v>
      </c>
    </row>
    <row r="1236" spans="1:7" ht="28.5">
      <c r="A1236" s="101" t="s">
        <v>24905</v>
      </c>
      <c r="B1236" s="93" t="s">
        <v>780</v>
      </c>
      <c r="C1236" s="92" t="s">
        <v>24</v>
      </c>
      <c r="D1236" s="98">
        <v>44.34</v>
      </c>
      <c r="E1236" s="98">
        <v>44.34</v>
      </c>
      <c r="G1236" s="101" t="s">
        <v>24905</v>
      </c>
    </row>
    <row r="1237" spans="1:7" ht="15">
      <c r="A1237" s="107" t="s">
        <v>24906</v>
      </c>
      <c r="B1237" s="91" t="s">
        <v>1683</v>
      </c>
      <c r="C1237" s="92"/>
      <c r="D1237" s="98"/>
      <c r="E1237" s="98"/>
      <c r="G1237" s="107" t="s">
        <v>24906</v>
      </c>
    </row>
    <row r="1238" spans="1:7" ht="57">
      <c r="A1238" s="101" t="s">
        <v>24907</v>
      </c>
      <c r="B1238" s="93" t="s">
        <v>24908</v>
      </c>
      <c r="C1238" s="92" t="s">
        <v>22</v>
      </c>
      <c r="D1238" s="98">
        <v>5.58</v>
      </c>
      <c r="E1238" s="98">
        <v>5.58</v>
      </c>
      <c r="G1238" s="101" t="s">
        <v>24907</v>
      </c>
    </row>
    <row r="1239" spans="1:7" ht="15">
      <c r="A1239" s="107" t="s">
        <v>24909</v>
      </c>
      <c r="B1239" s="91" t="s">
        <v>1684</v>
      </c>
      <c r="C1239" s="92"/>
      <c r="D1239" s="98"/>
      <c r="E1239" s="98"/>
      <c r="G1239" s="107" t="s">
        <v>24909</v>
      </c>
    </row>
    <row r="1240" spans="1:7" ht="42.75">
      <c r="A1240" s="101" t="s">
        <v>17187</v>
      </c>
      <c r="B1240" s="93" t="s">
        <v>24910</v>
      </c>
      <c r="C1240" s="92" t="s">
        <v>40</v>
      </c>
      <c r="D1240" s="98">
        <v>9.44</v>
      </c>
      <c r="E1240" s="98">
        <v>9.44</v>
      </c>
      <c r="G1240" s="101" t="s">
        <v>17187</v>
      </c>
    </row>
    <row r="1241" spans="1:7" ht="42.75">
      <c r="A1241" s="101" t="s">
        <v>24911</v>
      </c>
      <c r="B1241" s="93" t="s">
        <v>24912</v>
      </c>
      <c r="C1241" s="92" t="s">
        <v>24</v>
      </c>
      <c r="D1241" s="98">
        <v>18.93</v>
      </c>
      <c r="E1241" s="98">
        <v>18.93</v>
      </c>
      <c r="G1241" s="101" t="s">
        <v>24911</v>
      </c>
    </row>
    <row r="1242" spans="1:7" ht="28.5">
      <c r="A1242" s="101" t="s">
        <v>24913</v>
      </c>
      <c r="B1242" s="93" t="s">
        <v>1685</v>
      </c>
      <c r="C1242" s="92" t="s">
        <v>24</v>
      </c>
      <c r="D1242" s="98">
        <v>21.65</v>
      </c>
      <c r="E1242" s="98">
        <v>21.65</v>
      </c>
      <c r="G1242" s="101" t="s">
        <v>24913</v>
      </c>
    </row>
    <row r="1243" spans="1:7" ht="42.75">
      <c r="A1243" s="101" t="s">
        <v>24914</v>
      </c>
      <c r="B1243" s="93" t="s">
        <v>24915</v>
      </c>
      <c r="C1243" s="92" t="s">
        <v>40</v>
      </c>
      <c r="D1243" s="98">
        <v>10.55</v>
      </c>
      <c r="E1243" s="98">
        <v>10.55</v>
      </c>
      <c r="G1243" s="101" t="s">
        <v>24914</v>
      </c>
    </row>
    <row r="1244" spans="1:7" ht="42.75">
      <c r="A1244" s="101" t="s">
        <v>24916</v>
      </c>
      <c r="B1244" s="93" t="s">
        <v>1686</v>
      </c>
      <c r="C1244" s="92" t="s">
        <v>24</v>
      </c>
      <c r="D1244" s="98">
        <v>63.1</v>
      </c>
      <c r="E1244" s="98">
        <v>63.1</v>
      </c>
      <c r="G1244" s="101" t="s">
        <v>24916</v>
      </c>
    </row>
    <row r="1245" spans="1:7" ht="15">
      <c r="A1245" s="107" t="s">
        <v>24917</v>
      </c>
      <c r="B1245" s="91" t="s">
        <v>1687</v>
      </c>
      <c r="C1245" s="92"/>
      <c r="D1245" s="98"/>
      <c r="E1245" s="98"/>
      <c r="G1245" s="107" t="s">
        <v>24917</v>
      </c>
    </row>
    <row r="1246" spans="1:7" ht="15">
      <c r="A1246" s="107" t="s">
        <v>24918</v>
      </c>
      <c r="B1246" s="91" t="s">
        <v>1688</v>
      </c>
      <c r="C1246" s="92"/>
      <c r="D1246" s="98"/>
      <c r="E1246" s="98"/>
      <c r="G1246" s="107" t="s">
        <v>24918</v>
      </c>
    </row>
    <row r="1247" spans="1:7" ht="42.75">
      <c r="A1247" s="101" t="s">
        <v>17198</v>
      </c>
      <c r="B1247" s="93" t="s">
        <v>781</v>
      </c>
      <c r="C1247" s="92" t="s">
        <v>24</v>
      </c>
      <c r="D1247" s="98">
        <v>217.07</v>
      </c>
      <c r="E1247" s="98">
        <v>217.07</v>
      </c>
      <c r="G1247" s="101" t="s">
        <v>17198</v>
      </c>
    </row>
    <row r="1248" spans="1:7" ht="28.5">
      <c r="A1248" s="101" t="s">
        <v>24919</v>
      </c>
      <c r="B1248" s="93" t="s">
        <v>782</v>
      </c>
      <c r="C1248" s="92" t="s">
        <v>40</v>
      </c>
      <c r="D1248" s="98">
        <v>327.81</v>
      </c>
      <c r="E1248" s="98">
        <v>327.81</v>
      </c>
      <c r="G1248" s="101" t="s">
        <v>24919</v>
      </c>
    </row>
    <row r="1249" spans="1:7" ht="42.75">
      <c r="A1249" s="101" t="s">
        <v>24920</v>
      </c>
      <c r="B1249" s="93" t="s">
        <v>783</v>
      </c>
      <c r="C1249" s="92" t="s">
        <v>40</v>
      </c>
      <c r="D1249" s="98">
        <v>246.3</v>
      </c>
      <c r="E1249" s="98">
        <v>246.3</v>
      </c>
      <c r="G1249" s="101" t="s">
        <v>24920</v>
      </c>
    </row>
    <row r="1250" spans="1:7" ht="42.75">
      <c r="A1250" s="101" t="s">
        <v>24921</v>
      </c>
      <c r="B1250" s="93" t="s">
        <v>784</v>
      </c>
      <c r="C1250" s="92" t="s">
        <v>40</v>
      </c>
      <c r="D1250" s="98">
        <v>136.53</v>
      </c>
      <c r="E1250" s="98">
        <v>136.53</v>
      </c>
      <c r="G1250" s="101" t="s">
        <v>24921</v>
      </c>
    </row>
    <row r="1251" spans="1:7" ht="28.5">
      <c r="A1251" s="101" t="s">
        <v>24922</v>
      </c>
      <c r="B1251" s="93" t="s">
        <v>785</v>
      </c>
      <c r="C1251" s="92" t="s">
        <v>33</v>
      </c>
      <c r="D1251" s="99">
        <v>1092.83</v>
      </c>
      <c r="E1251" s="99">
        <v>1092.83</v>
      </c>
      <c r="G1251" s="101" t="s">
        <v>24922</v>
      </c>
    </row>
    <row r="1252" spans="1:7" ht="57">
      <c r="A1252" s="101" t="s">
        <v>24923</v>
      </c>
      <c r="B1252" s="93" t="s">
        <v>786</v>
      </c>
      <c r="C1252" s="92" t="s">
        <v>40</v>
      </c>
      <c r="D1252" s="98">
        <v>228.27</v>
      </c>
      <c r="E1252" s="98">
        <v>228.27</v>
      </c>
      <c r="G1252" s="101" t="s">
        <v>24923</v>
      </c>
    </row>
    <row r="1253" spans="1:7" ht="57">
      <c r="A1253" s="101" t="s">
        <v>24924</v>
      </c>
      <c r="B1253" s="93" t="s">
        <v>787</v>
      </c>
      <c r="C1253" s="92" t="s">
        <v>40</v>
      </c>
      <c r="D1253" s="98">
        <v>930.45</v>
      </c>
      <c r="E1253" s="98">
        <v>930.45</v>
      </c>
      <c r="G1253" s="101" t="s">
        <v>24924</v>
      </c>
    </row>
    <row r="1254" spans="1:7" ht="42.75">
      <c r="A1254" s="101" t="s">
        <v>24925</v>
      </c>
      <c r="B1254" s="93" t="s">
        <v>788</v>
      </c>
      <c r="C1254" s="92" t="s">
        <v>24</v>
      </c>
      <c r="D1254" s="98">
        <v>250.51</v>
      </c>
      <c r="E1254" s="98">
        <v>250.51</v>
      </c>
      <c r="G1254" s="101" t="s">
        <v>24925</v>
      </c>
    </row>
    <row r="1255" spans="1:7" ht="28.5">
      <c r="A1255" s="101" t="s">
        <v>24926</v>
      </c>
      <c r="B1255" s="93" t="s">
        <v>789</v>
      </c>
      <c r="C1255" s="92" t="s">
        <v>40</v>
      </c>
      <c r="D1255" s="98">
        <v>117.05</v>
      </c>
      <c r="E1255" s="98">
        <v>117.05</v>
      </c>
      <c r="G1255" s="101" t="s">
        <v>24926</v>
      </c>
    </row>
    <row r="1256" spans="1:7" ht="42.75">
      <c r="A1256" s="101" t="s">
        <v>24927</v>
      </c>
      <c r="B1256" s="93" t="s">
        <v>790</v>
      </c>
      <c r="C1256" s="92" t="s">
        <v>40</v>
      </c>
      <c r="D1256" s="98">
        <v>901.01</v>
      </c>
      <c r="E1256" s="98">
        <v>901.01</v>
      </c>
      <c r="G1256" s="101" t="s">
        <v>24927</v>
      </c>
    </row>
    <row r="1257" spans="1:7" ht="28.5">
      <c r="A1257" s="101" t="s">
        <v>24928</v>
      </c>
      <c r="B1257" s="93" t="s">
        <v>791</v>
      </c>
      <c r="C1257" s="92" t="s">
        <v>40</v>
      </c>
      <c r="D1257" s="99">
        <v>1693.92</v>
      </c>
      <c r="E1257" s="99">
        <v>1693.92</v>
      </c>
      <c r="G1257" s="101" t="s">
        <v>24928</v>
      </c>
    </row>
    <row r="1258" spans="1:7" ht="57">
      <c r="A1258" s="101" t="s">
        <v>24929</v>
      </c>
      <c r="B1258" s="93" t="s">
        <v>24930</v>
      </c>
      <c r="C1258" s="92" t="s">
        <v>22</v>
      </c>
      <c r="D1258" s="99">
        <v>7454.88</v>
      </c>
      <c r="E1258" s="99">
        <v>7454.88</v>
      </c>
      <c r="G1258" s="101" t="s">
        <v>24929</v>
      </c>
    </row>
    <row r="1259" spans="1:7" ht="57">
      <c r="A1259" s="101" t="s">
        <v>24931</v>
      </c>
      <c r="B1259" s="93" t="s">
        <v>24932</v>
      </c>
      <c r="C1259" s="92" t="s">
        <v>22</v>
      </c>
      <c r="D1259" s="99">
        <v>2961.81</v>
      </c>
      <c r="E1259" s="99">
        <v>2961.81</v>
      </c>
      <c r="G1259" s="101" t="s">
        <v>24931</v>
      </c>
    </row>
    <row r="1260" spans="1:7" ht="57">
      <c r="A1260" s="101" t="s">
        <v>24933</v>
      </c>
      <c r="B1260" s="93" t="s">
        <v>24934</v>
      </c>
      <c r="C1260" s="92" t="s">
        <v>24</v>
      </c>
      <c r="D1260" s="98">
        <v>416.38</v>
      </c>
      <c r="E1260" s="98">
        <v>416.38</v>
      </c>
      <c r="G1260" s="101" t="s">
        <v>24933</v>
      </c>
    </row>
    <row r="1261" spans="1:7" ht="15">
      <c r="A1261" s="107" t="s">
        <v>24935</v>
      </c>
      <c r="B1261" s="91" t="s">
        <v>1689</v>
      </c>
      <c r="C1261" s="92"/>
      <c r="D1261" s="98"/>
      <c r="E1261" s="98"/>
      <c r="G1261" s="107" t="s">
        <v>24935</v>
      </c>
    </row>
    <row r="1262" spans="1:7" ht="28.5">
      <c r="A1262" s="101" t="s">
        <v>24936</v>
      </c>
      <c r="B1262" s="93" t="s">
        <v>792</v>
      </c>
      <c r="C1262" s="92" t="s">
        <v>40</v>
      </c>
      <c r="D1262" s="98">
        <v>62.16</v>
      </c>
      <c r="E1262" s="98">
        <v>62.16</v>
      </c>
      <c r="G1262" s="101" t="s">
        <v>24936</v>
      </c>
    </row>
    <row r="1263" spans="1:7" ht="57">
      <c r="A1263" s="101" t="s">
        <v>24937</v>
      </c>
      <c r="B1263" s="93" t="s">
        <v>24938</v>
      </c>
      <c r="C1263" s="92" t="s">
        <v>24</v>
      </c>
      <c r="D1263" s="98">
        <v>100.05</v>
      </c>
      <c r="E1263" s="98">
        <v>100.05</v>
      </c>
      <c r="G1263" s="101" t="s">
        <v>24937</v>
      </c>
    </row>
    <row r="1264" spans="1:7" ht="42.75">
      <c r="A1264" s="101" t="s">
        <v>24939</v>
      </c>
      <c r="B1264" s="93" t="s">
        <v>793</v>
      </c>
      <c r="C1264" s="92" t="s">
        <v>24</v>
      </c>
      <c r="D1264" s="98">
        <v>153.16</v>
      </c>
      <c r="E1264" s="98">
        <v>153.16</v>
      </c>
      <c r="G1264" s="101" t="s">
        <v>24939</v>
      </c>
    </row>
    <row r="1265" spans="1:7" ht="42.75">
      <c r="A1265" s="101" t="s">
        <v>24940</v>
      </c>
      <c r="B1265" s="93" t="s">
        <v>794</v>
      </c>
      <c r="C1265" s="92" t="s">
        <v>24</v>
      </c>
      <c r="D1265" s="98">
        <v>122.15</v>
      </c>
      <c r="E1265" s="98">
        <v>122.15</v>
      </c>
      <c r="G1265" s="101" t="s">
        <v>24940</v>
      </c>
    </row>
    <row r="1266" spans="1:7" ht="28.5">
      <c r="A1266" s="101" t="s">
        <v>24941</v>
      </c>
      <c r="B1266" s="93" t="s">
        <v>795</v>
      </c>
      <c r="C1266" s="92" t="s">
        <v>33</v>
      </c>
      <c r="D1266" s="98">
        <v>273.14</v>
      </c>
      <c r="E1266" s="98">
        <v>273.14</v>
      </c>
      <c r="G1266" s="101" t="s">
        <v>24941</v>
      </c>
    </row>
    <row r="1267" spans="1:7" ht="42.75">
      <c r="A1267" s="101" t="s">
        <v>24942</v>
      </c>
      <c r="B1267" s="93" t="s">
        <v>796</v>
      </c>
      <c r="C1267" s="92" t="s">
        <v>40</v>
      </c>
      <c r="D1267" s="98">
        <v>82.02</v>
      </c>
      <c r="E1267" s="98">
        <v>82.02</v>
      </c>
      <c r="G1267" s="101" t="s">
        <v>24942</v>
      </c>
    </row>
    <row r="1268" spans="1:7" ht="42.75">
      <c r="A1268" s="101" t="s">
        <v>24943</v>
      </c>
      <c r="B1268" s="93" t="s">
        <v>797</v>
      </c>
      <c r="C1268" s="92" t="s">
        <v>24</v>
      </c>
      <c r="D1268" s="98">
        <v>85.67</v>
      </c>
      <c r="E1268" s="98">
        <v>85.67</v>
      </c>
      <c r="G1268" s="101" t="s">
        <v>24943</v>
      </c>
    </row>
    <row r="1269" spans="1:7" ht="42.75">
      <c r="A1269" s="101" t="s">
        <v>24944</v>
      </c>
      <c r="B1269" s="93" t="s">
        <v>798</v>
      </c>
      <c r="C1269" s="92" t="s">
        <v>40</v>
      </c>
      <c r="D1269" s="98">
        <v>259.11</v>
      </c>
      <c r="E1269" s="98">
        <v>259.11</v>
      </c>
      <c r="G1269" s="101" t="s">
        <v>24944</v>
      </c>
    </row>
    <row r="1270" spans="1:7" ht="42.75">
      <c r="A1270" s="101" t="s">
        <v>17184</v>
      </c>
      <c r="B1270" s="93" t="s">
        <v>799</v>
      </c>
      <c r="C1270" s="92" t="s">
        <v>24</v>
      </c>
      <c r="D1270" s="98">
        <v>85.9</v>
      </c>
      <c r="E1270" s="98">
        <v>85.9</v>
      </c>
      <c r="G1270" s="101" t="s">
        <v>17184</v>
      </c>
    </row>
    <row r="1271" spans="1:7" ht="42.75">
      <c r="A1271" s="101" t="s">
        <v>24945</v>
      </c>
      <c r="B1271" s="93" t="s">
        <v>800</v>
      </c>
      <c r="C1271" s="92" t="s">
        <v>24</v>
      </c>
      <c r="D1271" s="98">
        <v>85.9</v>
      </c>
      <c r="E1271" s="98">
        <v>85.9</v>
      </c>
      <c r="G1271" s="101" t="s">
        <v>24945</v>
      </c>
    </row>
    <row r="1272" spans="1:7" ht="15">
      <c r="A1272" s="107" t="s">
        <v>24946</v>
      </c>
      <c r="B1272" s="91" t="s">
        <v>1149</v>
      </c>
      <c r="C1272" s="92"/>
      <c r="D1272" s="98"/>
      <c r="E1272" s="98"/>
      <c r="G1272" s="107" t="s">
        <v>24946</v>
      </c>
    </row>
    <row r="1273" spans="1:7" ht="28.5">
      <c r="A1273" s="101" t="s">
        <v>24947</v>
      </c>
      <c r="B1273" s="93" t="s">
        <v>801</v>
      </c>
      <c r="C1273" s="92" t="s">
        <v>24</v>
      </c>
      <c r="D1273" s="98">
        <v>14.9</v>
      </c>
      <c r="E1273" s="98">
        <v>14.9</v>
      </c>
      <c r="G1273" s="101" t="s">
        <v>24947</v>
      </c>
    </row>
    <row r="1274" spans="1:7">
      <c r="A1274" s="101" t="s">
        <v>24948</v>
      </c>
      <c r="B1274" s="93" t="s">
        <v>802</v>
      </c>
      <c r="C1274" s="92" t="s">
        <v>33</v>
      </c>
      <c r="D1274" s="98">
        <v>217.21</v>
      </c>
      <c r="E1274" s="98">
        <v>217.21</v>
      </c>
      <c r="G1274" s="101" t="s">
        <v>24948</v>
      </c>
    </row>
    <row r="1275" spans="1:7">
      <c r="A1275" s="101" t="s">
        <v>24949</v>
      </c>
      <c r="B1275" s="93" t="s">
        <v>803</v>
      </c>
      <c r="C1275" s="92" t="s">
        <v>33</v>
      </c>
      <c r="D1275" s="98">
        <v>219.92</v>
      </c>
      <c r="E1275" s="98">
        <v>219.92</v>
      </c>
      <c r="G1275" s="101" t="s">
        <v>24949</v>
      </c>
    </row>
    <row r="1276" spans="1:7">
      <c r="A1276" s="101" t="s">
        <v>24950</v>
      </c>
      <c r="B1276" s="93" t="s">
        <v>804</v>
      </c>
      <c r="C1276" s="92" t="s">
        <v>33</v>
      </c>
      <c r="D1276" s="98">
        <v>246.8</v>
      </c>
      <c r="E1276" s="98">
        <v>246.8</v>
      </c>
      <c r="G1276" s="101" t="s">
        <v>24950</v>
      </c>
    </row>
    <row r="1277" spans="1:7">
      <c r="A1277" s="101" t="s">
        <v>24951</v>
      </c>
      <c r="B1277" s="93" t="s">
        <v>805</v>
      </c>
      <c r="C1277" s="92" t="s">
        <v>33</v>
      </c>
      <c r="D1277" s="98">
        <v>187.02</v>
      </c>
      <c r="E1277" s="98">
        <v>187.02</v>
      </c>
      <c r="G1277" s="101" t="s">
        <v>24951</v>
      </c>
    </row>
    <row r="1278" spans="1:7" ht="28.5">
      <c r="A1278" s="101" t="s">
        <v>24952</v>
      </c>
      <c r="B1278" s="93" t="s">
        <v>806</v>
      </c>
      <c r="C1278" s="92" t="s">
        <v>24</v>
      </c>
      <c r="D1278" s="98">
        <v>30.94</v>
      </c>
      <c r="E1278" s="98">
        <v>30.94</v>
      </c>
      <c r="G1278" s="101" t="s">
        <v>24952</v>
      </c>
    </row>
    <row r="1279" spans="1:7" ht="15">
      <c r="A1279" s="107" t="s">
        <v>24953</v>
      </c>
      <c r="B1279" s="91" t="s">
        <v>1690</v>
      </c>
      <c r="C1279" s="92"/>
      <c r="D1279" s="98"/>
      <c r="E1279" s="98"/>
      <c r="G1279" s="107" t="s">
        <v>24953</v>
      </c>
    </row>
    <row r="1280" spans="1:7">
      <c r="A1280" s="101" t="s">
        <v>24954</v>
      </c>
      <c r="B1280" s="93" t="s">
        <v>1691</v>
      </c>
      <c r="C1280" s="92" t="s">
        <v>24</v>
      </c>
      <c r="D1280" s="98">
        <v>11.82</v>
      </c>
      <c r="E1280" s="98">
        <v>11.82</v>
      </c>
      <c r="G1280" s="101" t="s">
        <v>24954</v>
      </c>
    </row>
    <row r="1281" spans="1:7">
      <c r="A1281" s="101" t="s">
        <v>24955</v>
      </c>
      <c r="B1281" s="93" t="s">
        <v>807</v>
      </c>
      <c r="C1281" s="92" t="s">
        <v>24</v>
      </c>
      <c r="D1281" s="98">
        <v>1.18</v>
      </c>
      <c r="E1281" s="98">
        <v>1.18</v>
      </c>
      <c r="G1281" s="101" t="s">
        <v>24955</v>
      </c>
    </row>
    <row r="1282" spans="1:7">
      <c r="A1282" s="101" t="s">
        <v>24956</v>
      </c>
      <c r="B1282" s="93" t="s">
        <v>808</v>
      </c>
      <c r="C1282" s="92" t="s">
        <v>24</v>
      </c>
      <c r="D1282" s="98">
        <v>23.99</v>
      </c>
      <c r="E1282" s="98">
        <v>23.99</v>
      </c>
      <c r="G1282" s="101" t="s">
        <v>24956</v>
      </c>
    </row>
    <row r="1283" spans="1:7" ht="15">
      <c r="A1283" s="107" t="s">
        <v>24957</v>
      </c>
      <c r="B1283" s="91" t="s">
        <v>1692</v>
      </c>
      <c r="C1283" s="92"/>
      <c r="D1283" s="98"/>
      <c r="E1283" s="98"/>
      <c r="G1283" s="107" t="s">
        <v>24957</v>
      </c>
    </row>
    <row r="1284" spans="1:7" ht="28.5">
      <c r="A1284" s="101" t="s">
        <v>24958</v>
      </c>
      <c r="B1284" s="93" t="s">
        <v>809</v>
      </c>
      <c r="C1284" s="92" t="s">
        <v>22</v>
      </c>
      <c r="D1284" s="98">
        <v>154.02000000000001</v>
      </c>
      <c r="E1284" s="98">
        <v>154.02000000000001</v>
      </c>
      <c r="G1284" s="101" t="s">
        <v>24958</v>
      </c>
    </row>
    <row r="1285" spans="1:7" ht="42.75">
      <c r="A1285" s="101" t="s">
        <v>24959</v>
      </c>
      <c r="B1285" s="93" t="s">
        <v>810</v>
      </c>
      <c r="C1285" s="92" t="s">
        <v>22</v>
      </c>
      <c r="D1285" s="98">
        <v>457.51</v>
      </c>
      <c r="E1285" s="98">
        <v>457.51</v>
      </c>
      <c r="G1285" s="101" t="s">
        <v>24959</v>
      </c>
    </row>
    <row r="1286" spans="1:7" ht="42.75">
      <c r="A1286" s="101" t="s">
        <v>24960</v>
      </c>
      <c r="B1286" s="93" t="s">
        <v>34379</v>
      </c>
      <c r="C1286" s="92" t="s">
        <v>22</v>
      </c>
      <c r="D1286" s="99">
        <v>1603.91</v>
      </c>
      <c r="E1286" s="99">
        <v>1603.91</v>
      </c>
      <c r="G1286" s="101" t="s">
        <v>24960</v>
      </c>
    </row>
    <row r="1287" spans="1:7" ht="28.5">
      <c r="A1287" s="101" t="s">
        <v>24961</v>
      </c>
      <c r="B1287" s="93" t="s">
        <v>811</v>
      </c>
      <c r="C1287" s="92" t="s">
        <v>22</v>
      </c>
      <c r="D1287" s="98">
        <v>446.3</v>
      </c>
      <c r="E1287" s="98">
        <v>446.3</v>
      </c>
      <c r="G1287" s="101" t="s">
        <v>24961</v>
      </c>
    </row>
    <row r="1288" spans="1:7" ht="42.75">
      <c r="A1288" s="101" t="s">
        <v>24962</v>
      </c>
      <c r="B1288" s="93" t="s">
        <v>812</v>
      </c>
      <c r="C1288" s="92" t="s">
        <v>40</v>
      </c>
      <c r="D1288" s="98">
        <v>163.36000000000001</v>
      </c>
      <c r="E1288" s="98">
        <v>163.36000000000001</v>
      </c>
      <c r="G1288" s="101" t="s">
        <v>24962</v>
      </c>
    </row>
    <row r="1289" spans="1:7" ht="28.5">
      <c r="A1289" s="101" t="s">
        <v>24963</v>
      </c>
      <c r="B1289" s="93" t="s">
        <v>813</v>
      </c>
      <c r="C1289" s="92" t="s">
        <v>22</v>
      </c>
      <c r="D1289" s="99">
        <v>3061.57</v>
      </c>
      <c r="E1289" s="99">
        <v>3061.57</v>
      </c>
      <c r="G1289" s="101" t="s">
        <v>24963</v>
      </c>
    </row>
    <row r="1290" spans="1:7" ht="28.5">
      <c r="A1290" s="101" t="s">
        <v>24964</v>
      </c>
      <c r="B1290" s="93" t="s">
        <v>814</v>
      </c>
      <c r="C1290" s="92" t="s">
        <v>40</v>
      </c>
      <c r="D1290" s="98">
        <v>223.01</v>
      </c>
      <c r="E1290" s="98">
        <v>223.01</v>
      </c>
      <c r="G1290" s="101" t="s">
        <v>24964</v>
      </c>
    </row>
    <row r="1291" spans="1:7" ht="28.5">
      <c r="A1291" s="101" t="s">
        <v>24965</v>
      </c>
      <c r="B1291" s="93" t="s">
        <v>815</v>
      </c>
      <c r="C1291" s="92" t="s">
        <v>22</v>
      </c>
      <c r="D1291" s="98">
        <v>585.34</v>
      </c>
      <c r="E1291" s="98">
        <v>585.34</v>
      </c>
      <c r="G1291" s="101" t="s">
        <v>24965</v>
      </c>
    </row>
    <row r="1292" spans="1:7" ht="28.5">
      <c r="A1292" s="101" t="s">
        <v>24966</v>
      </c>
      <c r="B1292" s="93" t="s">
        <v>24967</v>
      </c>
      <c r="C1292" s="92" t="s">
        <v>22</v>
      </c>
      <c r="D1292" s="98">
        <v>186.64</v>
      </c>
      <c r="E1292" s="98">
        <v>186.64</v>
      </c>
      <c r="G1292" s="101" t="s">
        <v>24966</v>
      </c>
    </row>
    <row r="1293" spans="1:7" ht="28.5">
      <c r="A1293" s="101" t="s">
        <v>24968</v>
      </c>
      <c r="B1293" s="93" t="s">
        <v>24969</v>
      </c>
      <c r="C1293" s="92" t="s">
        <v>22</v>
      </c>
      <c r="D1293" s="98">
        <v>277.08</v>
      </c>
      <c r="E1293" s="98">
        <v>277.08</v>
      </c>
      <c r="G1293" s="101" t="s">
        <v>24968</v>
      </c>
    </row>
    <row r="1294" spans="1:7" ht="15">
      <c r="A1294" s="107" t="s">
        <v>24970</v>
      </c>
      <c r="B1294" s="91" t="s">
        <v>1693</v>
      </c>
      <c r="C1294" s="92"/>
      <c r="D1294" s="98"/>
      <c r="E1294" s="98"/>
      <c r="G1294" s="107" t="s">
        <v>24970</v>
      </c>
    </row>
    <row r="1295" spans="1:7" ht="57">
      <c r="A1295" s="101" t="s">
        <v>24971</v>
      </c>
      <c r="B1295" s="93" t="s">
        <v>816</v>
      </c>
      <c r="C1295" s="92" t="s">
        <v>24</v>
      </c>
      <c r="D1295" s="98">
        <v>135.82</v>
      </c>
      <c r="E1295" s="98">
        <v>135.82</v>
      </c>
      <c r="G1295" s="101" t="s">
        <v>24971</v>
      </c>
    </row>
    <row r="1296" spans="1:7" ht="42.75">
      <c r="A1296" s="101" t="s">
        <v>24972</v>
      </c>
      <c r="B1296" s="93" t="s">
        <v>817</v>
      </c>
      <c r="C1296" s="92" t="s">
        <v>40</v>
      </c>
      <c r="D1296" s="98">
        <v>35.61</v>
      </c>
      <c r="E1296" s="98">
        <v>35.61</v>
      </c>
      <c r="G1296" s="101" t="s">
        <v>24972</v>
      </c>
    </row>
    <row r="1297" spans="1:7" ht="28.5">
      <c r="A1297" s="101" t="s">
        <v>24973</v>
      </c>
      <c r="B1297" s="93" t="s">
        <v>818</v>
      </c>
      <c r="C1297" s="92" t="s">
        <v>24</v>
      </c>
      <c r="D1297" s="98">
        <v>38.26</v>
      </c>
      <c r="E1297" s="98">
        <v>38.26</v>
      </c>
      <c r="G1297" s="101" t="s">
        <v>24973</v>
      </c>
    </row>
    <row r="1298" spans="1:7">
      <c r="A1298" s="101" t="s">
        <v>24974</v>
      </c>
      <c r="B1298" s="93" t="s">
        <v>819</v>
      </c>
      <c r="C1298" s="92" t="s">
        <v>22</v>
      </c>
      <c r="D1298" s="98">
        <v>207.32</v>
      </c>
      <c r="E1298" s="98">
        <v>207.32</v>
      </c>
      <c r="G1298" s="101" t="s">
        <v>24974</v>
      </c>
    </row>
    <row r="1299" spans="1:7" ht="28.5">
      <c r="A1299" s="101" t="s">
        <v>17195</v>
      </c>
      <c r="B1299" s="93" t="s">
        <v>820</v>
      </c>
      <c r="C1299" s="92" t="s">
        <v>22</v>
      </c>
      <c r="D1299" s="99">
        <v>3624.02</v>
      </c>
      <c r="E1299" s="99">
        <v>3624.02</v>
      </c>
      <c r="G1299" s="101" t="s">
        <v>17195</v>
      </c>
    </row>
    <row r="1300" spans="1:7" ht="28.5">
      <c r="A1300" s="101" t="s">
        <v>17196</v>
      </c>
      <c r="B1300" s="93" t="s">
        <v>821</v>
      </c>
      <c r="C1300" s="92" t="s">
        <v>22</v>
      </c>
      <c r="D1300" s="99">
        <v>1739.17</v>
      </c>
      <c r="E1300" s="99">
        <v>1739.17</v>
      </c>
      <c r="G1300" s="101" t="s">
        <v>17196</v>
      </c>
    </row>
    <row r="1301" spans="1:7" ht="42.75">
      <c r="A1301" s="101" t="s">
        <v>24975</v>
      </c>
      <c r="B1301" s="93" t="s">
        <v>822</v>
      </c>
      <c r="C1301" s="92" t="s">
        <v>22</v>
      </c>
      <c r="D1301" s="99">
        <v>1605.69</v>
      </c>
      <c r="E1301" s="99">
        <v>1605.69</v>
      </c>
      <c r="G1301" s="101" t="s">
        <v>24975</v>
      </c>
    </row>
    <row r="1302" spans="1:7">
      <c r="A1302" s="101" t="s">
        <v>17194</v>
      </c>
      <c r="B1302" s="93" t="s">
        <v>823</v>
      </c>
      <c r="C1302" s="92" t="s">
        <v>22</v>
      </c>
      <c r="D1302" s="98">
        <v>990.56</v>
      </c>
      <c r="E1302" s="98">
        <v>990.56</v>
      </c>
      <c r="G1302" s="101" t="s">
        <v>17194</v>
      </c>
    </row>
    <row r="1303" spans="1:7" ht="42.75">
      <c r="A1303" s="101" t="s">
        <v>24976</v>
      </c>
      <c r="B1303" s="93" t="s">
        <v>824</v>
      </c>
      <c r="C1303" s="92" t="s">
        <v>24</v>
      </c>
      <c r="D1303" s="98">
        <v>283.17</v>
      </c>
      <c r="E1303" s="98">
        <v>283.17</v>
      </c>
      <c r="G1303" s="101" t="s">
        <v>24976</v>
      </c>
    </row>
    <row r="1304" spans="1:7">
      <c r="A1304" s="101" t="s">
        <v>24977</v>
      </c>
      <c r="B1304" s="93" t="s">
        <v>825</v>
      </c>
      <c r="C1304" s="92" t="s">
        <v>22</v>
      </c>
      <c r="D1304" s="98">
        <v>153.71</v>
      </c>
      <c r="E1304" s="98">
        <v>153.71</v>
      </c>
      <c r="G1304" s="101" t="s">
        <v>24977</v>
      </c>
    </row>
    <row r="1305" spans="1:7" ht="28.5">
      <c r="A1305" s="101" t="s">
        <v>24978</v>
      </c>
      <c r="B1305" s="93" t="s">
        <v>826</v>
      </c>
      <c r="C1305" s="92" t="s">
        <v>24</v>
      </c>
      <c r="D1305" s="98">
        <v>16.71</v>
      </c>
      <c r="E1305" s="98">
        <v>16.71</v>
      </c>
      <c r="G1305" s="101" t="s">
        <v>24978</v>
      </c>
    </row>
    <row r="1306" spans="1:7" ht="42.75">
      <c r="A1306" s="101" t="s">
        <v>24979</v>
      </c>
      <c r="B1306" s="93" t="s">
        <v>827</v>
      </c>
      <c r="C1306" s="92" t="s">
        <v>24</v>
      </c>
      <c r="D1306" s="98">
        <v>180.95</v>
      </c>
      <c r="E1306" s="98">
        <v>180.95</v>
      </c>
      <c r="G1306" s="101" t="s">
        <v>24979</v>
      </c>
    </row>
    <row r="1307" spans="1:7" ht="42.75">
      <c r="A1307" s="101" t="s">
        <v>24980</v>
      </c>
      <c r="B1307" s="93" t="s">
        <v>828</v>
      </c>
      <c r="C1307" s="92" t="s">
        <v>24</v>
      </c>
      <c r="D1307" s="98">
        <v>149.91999999999999</v>
      </c>
      <c r="E1307" s="98">
        <v>149.91999999999999</v>
      </c>
      <c r="G1307" s="101" t="s">
        <v>24980</v>
      </c>
    </row>
    <row r="1308" spans="1:7" ht="28.5">
      <c r="A1308" s="101" t="s">
        <v>24981</v>
      </c>
      <c r="B1308" s="93" t="s">
        <v>829</v>
      </c>
      <c r="C1308" s="92" t="s">
        <v>40</v>
      </c>
      <c r="D1308" s="98">
        <v>5.65</v>
      </c>
      <c r="E1308" s="98">
        <v>5.65</v>
      </c>
      <c r="G1308" s="101" t="s">
        <v>24981</v>
      </c>
    </row>
    <row r="1309" spans="1:7" ht="57">
      <c r="A1309" s="101" t="s">
        <v>24982</v>
      </c>
      <c r="B1309" s="93" t="s">
        <v>830</v>
      </c>
      <c r="C1309" s="92" t="s">
        <v>24</v>
      </c>
      <c r="D1309" s="98">
        <v>55.25</v>
      </c>
      <c r="E1309" s="98">
        <v>55.25</v>
      </c>
      <c r="G1309" s="101" t="s">
        <v>24982</v>
      </c>
    </row>
    <row r="1310" spans="1:7" ht="28.5">
      <c r="A1310" s="101" t="s">
        <v>24983</v>
      </c>
      <c r="B1310" s="93" t="s">
        <v>831</v>
      </c>
      <c r="C1310" s="92" t="s">
        <v>24</v>
      </c>
      <c r="D1310" s="98">
        <v>18.54</v>
      </c>
      <c r="E1310" s="98">
        <v>18.54</v>
      </c>
      <c r="G1310" s="101" t="s">
        <v>24983</v>
      </c>
    </row>
    <row r="1311" spans="1:7" ht="28.5">
      <c r="A1311" s="101" t="s">
        <v>24984</v>
      </c>
      <c r="B1311" s="93" t="s">
        <v>832</v>
      </c>
      <c r="C1311" s="92" t="s">
        <v>40</v>
      </c>
      <c r="D1311" s="98">
        <v>56.97</v>
      </c>
      <c r="E1311" s="98">
        <v>56.97</v>
      </c>
      <c r="G1311" s="101" t="s">
        <v>24984</v>
      </c>
    </row>
    <row r="1312" spans="1:7" ht="28.5">
      <c r="A1312" s="101" t="s">
        <v>17182</v>
      </c>
      <c r="B1312" s="93" t="s">
        <v>833</v>
      </c>
      <c r="C1312" s="92" t="s">
        <v>24</v>
      </c>
      <c r="D1312" s="98">
        <v>164.51</v>
      </c>
      <c r="E1312" s="98">
        <v>164.51</v>
      </c>
      <c r="G1312" s="101" t="s">
        <v>17182</v>
      </c>
    </row>
    <row r="1313" spans="1:7" ht="42.75">
      <c r="A1313" s="101" t="s">
        <v>24985</v>
      </c>
      <c r="B1313" s="93" t="s">
        <v>834</v>
      </c>
      <c r="C1313" s="92" t="s">
        <v>24</v>
      </c>
      <c r="D1313" s="98">
        <v>195.2</v>
      </c>
      <c r="E1313" s="98">
        <v>195.2</v>
      </c>
      <c r="G1313" s="101" t="s">
        <v>24985</v>
      </c>
    </row>
    <row r="1314" spans="1:7" ht="57">
      <c r="A1314" s="101" t="s">
        <v>24986</v>
      </c>
      <c r="B1314" s="93" t="s">
        <v>835</v>
      </c>
      <c r="C1314" s="92" t="s">
        <v>152</v>
      </c>
      <c r="D1314" s="98">
        <v>34.68</v>
      </c>
      <c r="E1314" s="98">
        <v>34.68</v>
      </c>
      <c r="G1314" s="101" t="s">
        <v>24986</v>
      </c>
    </row>
    <row r="1315" spans="1:7" ht="15">
      <c r="A1315" s="107" t="s">
        <v>24987</v>
      </c>
      <c r="B1315" s="91" t="s">
        <v>1694</v>
      </c>
      <c r="C1315" s="92"/>
      <c r="D1315" s="98"/>
      <c r="E1315" s="98"/>
      <c r="G1315" s="107" t="s">
        <v>24987</v>
      </c>
    </row>
    <row r="1316" spans="1:7" ht="15">
      <c r="A1316" s="107" t="s">
        <v>24988</v>
      </c>
      <c r="B1316" s="91" t="s">
        <v>1695</v>
      </c>
      <c r="C1316" s="92"/>
      <c r="D1316" s="98"/>
      <c r="E1316" s="98"/>
      <c r="G1316" s="107" t="s">
        <v>24988</v>
      </c>
    </row>
    <row r="1317" spans="1:7">
      <c r="A1317" s="101" t="s">
        <v>24989</v>
      </c>
      <c r="B1317" s="93" t="s">
        <v>836</v>
      </c>
      <c r="C1317" s="92" t="s">
        <v>24</v>
      </c>
      <c r="D1317" s="98">
        <v>139.51</v>
      </c>
      <c r="E1317" s="98">
        <v>139.51</v>
      </c>
      <c r="G1317" s="101" t="s">
        <v>24989</v>
      </c>
    </row>
    <row r="1318" spans="1:7" ht="28.5">
      <c r="A1318" s="101" t="s">
        <v>24990</v>
      </c>
      <c r="B1318" s="93" t="s">
        <v>837</v>
      </c>
      <c r="C1318" s="92" t="s">
        <v>22</v>
      </c>
      <c r="D1318" s="98">
        <v>564.45000000000005</v>
      </c>
      <c r="E1318" s="98">
        <v>564.45000000000005</v>
      </c>
      <c r="G1318" s="101" t="s">
        <v>24990</v>
      </c>
    </row>
    <row r="1319" spans="1:7" ht="57">
      <c r="A1319" s="101" t="s">
        <v>24991</v>
      </c>
      <c r="B1319" s="93" t="s">
        <v>9973</v>
      </c>
      <c r="C1319" s="92" t="s">
        <v>22</v>
      </c>
      <c r="D1319" s="99">
        <v>5782.16</v>
      </c>
      <c r="E1319" s="99">
        <v>5782.16</v>
      </c>
      <c r="G1319" s="101" t="s">
        <v>24991</v>
      </c>
    </row>
    <row r="1320" spans="1:7" ht="15">
      <c r="A1320" s="107" t="s">
        <v>24992</v>
      </c>
      <c r="B1320" s="91" t="s">
        <v>1696</v>
      </c>
      <c r="C1320" s="92"/>
      <c r="D1320" s="98"/>
      <c r="E1320" s="98"/>
      <c r="G1320" s="107" t="s">
        <v>24992</v>
      </c>
    </row>
    <row r="1321" spans="1:7">
      <c r="A1321" s="101" t="s">
        <v>24993</v>
      </c>
      <c r="B1321" s="93" t="s">
        <v>838</v>
      </c>
      <c r="C1321" s="92" t="s">
        <v>24</v>
      </c>
      <c r="D1321" s="98">
        <v>408.75</v>
      </c>
      <c r="E1321" s="98">
        <v>408.75</v>
      </c>
      <c r="G1321" s="101" t="s">
        <v>24993</v>
      </c>
    </row>
    <row r="1322" spans="1:7" ht="15">
      <c r="A1322" s="107" t="s">
        <v>24994</v>
      </c>
      <c r="B1322" s="91" t="s">
        <v>1697</v>
      </c>
      <c r="C1322" s="92"/>
      <c r="D1322" s="98"/>
      <c r="E1322" s="98"/>
      <c r="G1322" s="107" t="s">
        <v>24994</v>
      </c>
    </row>
    <row r="1323" spans="1:7" ht="28.5">
      <c r="A1323" s="101" t="s">
        <v>24995</v>
      </c>
      <c r="B1323" s="93" t="s">
        <v>839</v>
      </c>
      <c r="C1323" s="92" t="s">
        <v>40</v>
      </c>
      <c r="D1323" s="98">
        <v>347.02</v>
      </c>
      <c r="E1323" s="98">
        <v>347.02</v>
      </c>
      <c r="G1323" s="101" t="s">
        <v>24995</v>
      </c>
    </row>
    <row r="1324" spans="1:7" ht="28.5">
      <c r="A1324" s="101" t="s">
        <v>24996</v>
      </c>
      <c r="B1324" s="93" t="s">
        <v>9974</v>
      </c>
      <c r="C1324" s="92" t="s">
        <v>40</v>
      </c>
      <c r="D1324" s="98">
        <v>251.93</v>
      </c>
      <c r="E1324" s="98">
        <v>251.93</v>
      </c>
      <c r="G1324" s="101" t="s">
        <v>24996</v>
      </c>
    </row>
    <row r="1325" spans="1:7" ht="28.5">
      <c r="A1325" s="101" t="s">
        <v>24997</v>
      </c>
      <c r="B1325" s="93" t="s">
        <v>840</v>
      </c>
      <c r="C1325" s="92" t="s">
        <v>40</v>
      </c>
      <c r="D1325" s="98">
        <v>215.84</v>
      </c>
      <c r="E1325" s="98">
        <v>215.84</v>
      </c>
      <c r="G1325" s="101" t="s">
        <v>24997</v>
      </c>
    </row>
    <row r="1326" spans="1:7" ht="42.75">
      <c r="A1326" s="101" t="s">
        <v>24998</v>
      </c>
      <c r="B1326" s="93" t="s">
        <v>841</v>
      </c>
      <c r="C1326" s="92" t="s">
        <v>22</v>
      </c>
      <c r="D1326" s="98">
        <v>698.57</v>
      </c>
      <c r="E1326" s="98">
        <v>698.57</v>
      </c>
      <c r="G1326" s="101" t="s">
        <v>24998</v>
      </c>
    </row>
    <row r="1327" spans="1:7" ht="28.5">
      <c r="A1327" s="101" t="s">
        <v>24999</v>
      </c>
      <c r="B1327" s="93" t="s">
        <v>842</v>
      </c>
      <c r="C1327" s="92" t="s">
        <v>22</v>
      </c>
      <c r="D1327" s="98">
        <v>171.05</v>
      </c>
      <c r="E1327" s="98">
        <v>171.05</v>
      </c>
      <c r="G1327" s="101" t="s">
        <v>24999</v>
      </c>
    </row>
    <row r="1328" spans="1:7" ht="28.5">
      <c r="A1328" s="101" t="s">
        <v>17197</v>
      </c>
      <c r="B1328" s="93" t="s">
        <v>843</v>
      </c>
      <c r="C1328" s="92" t="s">
        <v>40</v>
      </c>
      <c r="D1328" s="98">
        <v>144.58000000000001</v>
      </c>
      <c r="E1328" s="98">
        <v>144.58000000000001</v>
      </c>
      <c r="G1328" s="101" t="s">
        <v>17197</v>
      </c>
    </row>
    <row r="1329" spans="1:7" ht="15">
      <c r="A1329" s="107" t="s">
        <v>25000</v>
      </c>
      <c r="B1329" s="91" t="s">
        <v>1698</v>
      </c>
      <c r="C1329" s="92"/>
      <c r="D1329" s="98"/>
      <c r="E1329" s="98"/>
      <c r="G1329" s="107" t="s">
        <v>25000</v>
      </c>
    </row>
    <row r="1330" spans="1:7" ht="30">
      <c r="A1330" s="107" t="s">
        <v>25001</v>
      </c>
      <c r="B1330" s="91" t="s">
        <v>1699</v>
      </c>
      <c r="C1330" s="92"/>
      <c r="D1330" s="98"/>
      <c r="E1330" s="98"/>
      <c r="G1330" s="107" t="s">
        <v>25001</v>
      </c>
    </row>
    <row r="1331" spans="1:7" ht="57">
      <c r="A1331" s="101" t="s">
        <v>25002</v>
      </c>
      <c r="B1331" s="93" t="s">
        <v>17737</v>
      </c>
      <c r="C1331" s="92" t="s">
        <v>91</v>
      </c>
      <c r="D1331" s="99">
        <v>3951.25</v>
      </c>
      <c r="E1331" s="99">
        <v>3951.25</v>
      </c>
      <c r="G1331" s="101" t="s">
        <v>25002</v>
      </c>
    </row>
    <row r="1332" spans="1:7" ht="15">
      <c r="A1332" s="107" t="s">
        <v>25003</v>
      </c>
      <c r="B1332" s="91" t="s">
        <v>1700</v>
      </c>
      <c r="C1332" s="92"/>
      <c r="D1332" s="98"/>
      <c r="E1332" s="98"/>
      <c r="G1332" s="107" t="s">
        <v>25003</v>
      </c>
    </row>
    <row r="1333" spans="1:7" ht="15">
      <c r="A1333" s="107" t="s">
        <v>25004</v>
      </c>
      <c r="B1333" s="91" t="s">
        <v>1701</v>
      </c>
      <c r="C1333" s="92"/>
      <c r="D1333" s="98"/>
      <c r="E1333" s="98"/>
      <c r="G1333" s="107" t="s">
        <v>25004</v>
      </c>
    </row>
    <row r="1334" spans="1:7">
      <c r="A1334" s="101" t="s">
        <v>25005</v>
      </c>
      <c r="B1334" s="93" t="s">
        <v>844</v>
      </c>
      <c r="C1334" s="92" t="s">
        <v>845</v>
      </c>
      <c r="D1334" s="99">
        <v>1308.51</v>
      </c>
      <c r="E1334" s="99">
        <v>1308.51</v>
      </c>
      <c r="G1334" s="101" t="s">
        <v>25005</v>
      </c>
    </row>
    <row r="1335" spans="1:7" ht="15">
      <c r="A1335" s="107" t="s">
        <v>25006</v>
      </c>
      <c r="B1335" s="91" t="s">
        <v>1702</v>
      </c>
      <c r="C1335" s="92"/>
      <c r="D1335" s="98"/>
      <c r="E1335" s="98"/>
      <c r="G1335" s="107" t="s">
        <v>25006</v>
      </c>
    </row>
    <row r="1336" spans="1:7">
      <c r="A1336" s="101" t="s">
        <v>25007</v>
      </c>
      <c r="B1336" s="93" t="s">
        <v>846</v>
      </c>
      <c r="C1336" s="92" t="s">
        <v>22</v>
      </c>
      <c r="D1336" s="98">
        <v>12.67</v>
      </c>
      <c r="E1336" s="98">
        <v>12.67</v>
      </c>
      <c r="G1336" s="101" t="s">
        <v>25007</v>
      </c>
    </row>
    <row r="1337" spans="1:7">
      <c r="A1337" s="101" t="s">
        <v>25008</v>
      </c>
      <c r="B1337" s="93" t="s">
        <v>847</v>
      </c>
      <c r="C1337" s="92" t="s">
        <v>22</v>
      </c>
      <c r="D1337" s="98">
        <v>140.68</v>
      </c>
      <c r="E1337" s="98">
        <v>140.68</v>
      </c>
      <c r="G1337" s="101" t="s">
        <v>25008</v>
      </c>
    </row>
    <row r="1338" spans="1:7">
      <c r="A1338" s="101" t="s">
        <v>25009</v>
      </c>
      <c r="B1338" s="93" t="s">
        <v>848</v>
      </c>
      <c r="C1338" s="92" t="s">
        <v>22</v>
      </c>
      <c r="D1338" s="98">
        <v>29.05</v>
      </c>
      <c r="E1338" s="98">
        <v>29.05</v>
      </c>
      <c r="G1338" s="101" t="s">
        <v>25009</v>
      </c>
    </row>
    <row r="1339" spans="1:7">
      <c r="A1339" s="101" t="s">
        <v>25010</v>
      </c>
      <c r="B1339" s="93" t="s">
        <v>849</v>
      </c>
      <c r="C1339" s="92" t="s">
        <v>22</v>
      </c>
      <c r="D1339" s="98">
        <v>62.09</v>
      </c>
      <c r="E1339" s="98">
        <v>62.09</v>
      </c>
      <c r="G1339" s="101" t="s">
        <v>25010</v>
      </c>
    </row>
    <row r="1340" spans="1:7">
      <c r="A1340" s="101" t="s">
        <v>25011</v>
      </c>
      <c r="B1340" s="93" t="s">
        <v>850</v>
      </c>
      <c r="C1340" s="92" t="s">
        <v>22</v>
      </c>
      <c r="D1340" s="98">
        <v>4.54</v>
      </c>
      <c r="E1340" s="98">
        <v>4.54</v>
      </c>
      <c r="G1340" s="101" t="s">
        <v>25011</v>
      </c>
    </row>
    <row r="1341" spans="1:7">
      <c r="A1341" s="101" t="s">
        <v>25012</v>
      </c>
      <c r="B1341" s="93" t="s">
        <v>851</v>
      </c>
      <c r="C1341" s="92" t="s">
        <v>22</v>
      </c>
      <c r="D1341" s="98">
        <v>14.01</v>
      </c>
      <c r="E1341" s="98">
        <v>14.01</v>
      </c>
      <c r="G1341" s="101" t="s">
        <v>25012</v>
      </c>
    </row>
    <row r="1342" spans="1:7">
      <c r="A1342" s="101" t="s">
        <v>25013</v>
      </c>
      <c r="B1342" s="93" t="s">
        <v>852</v>
      </c>
      <c r="C1342" s="92" t="s">
        <v>22</v>
      </c>
      <c r="D1342" s="98">
        <v>26.79</v>
      </c>
      <c r="E1342" s="98">
        <v>26.79</v>
      </c>
      <c r="G1342" s="101" t="s">
        <v>25013</v>
      </c>
    </row>
    <row r="1343" spans="1:7">
      <c r="A1343" s="101" t="s">
        <v>25014</v>
      </c>
      <c r="B1343" s="93" t="s">
        <v>853</v>
      </c>
      <c r="C1343" s="92" t="s">
        <v>22</v>
      </c>
      <c r="D1343" s="98">
        <v>2.3199999999999998</v>
      </c>
      <c r="E1343" s="98">
        <v>2.3199999999999998</v>
      </c>
      <c r="G1343" s="101" t="s">
        <v>25014</v>
      </c>
    </row>
    <row r="1344" spans="1:7">
      <c r="A1344" s="101" t="s">
        <v>25015</v>
      </c>
      <c r="B1344" s="93" t="s">
        <v>854</v>
      </c>
      <c r="C1344" s="92" t="s">
        <v>22</v>
      </c>
      <c r="D1344" s="98">
        <v>129.86000000000001</v>
      </c>
      <c r="E1344" s="98">
        <v>129.86000000000001</v>
      </c>
      <c r="G1344" s="101" t="s">
        <v>25015</v>
      </c>
    </row>
    <row r="1345" spans="1:7" ht="15">
      <c r="A1345" s="107" t="s">
        <v>25016</v>
      </c>
      <c r="B1345" s="91" t="s">
        <v>1703</v>
      </c>
      <c r="C1345" s="92"/>
      <c r="D1345" s="98"/>
      <c r="E1345" s="98"/>
      <c r="G1345" s="107" t="s">
        <v>25016</v>
      </c>
    </row>
    <row r="1346" spans="1:7">
      <c r="A1346" s="101" t="s">
        <v>25017</v>
      </c>
      <c r="B1346" s="93" t="s">
        <v>855</v>
      </c>
      <c r="C1346" s="92" t="s">
        <v>22</v>
      </c>
      <c r="D1346" s="98">
        <v>115.45</v>
      </c>
      <c r="E1346" s="98">
        <v>115.45</v>
      </c>
      <c r="G1346" s="101" t="s">
        <v>25017</v>
      </c>
    </row>
    <row r="1347" spans="1:7">
      <c r="A1347" s="101" t="s">
        <v>25018</v>
      </c>
      <c r="B1347" s="93" t="s">
        <v>856</v>
      </c>
      <c r="C1347" s="92" t="s">
        <v>22</v>
      </c>
      <c r="D1347" s="98">
        <v>49.01</v>
      </c>
      <c r="E1347" s="98">
        <v>49.01</v>
      </c>
      <c r="G1347" s="101" t="s">
        <v>25018</v>
      </c>
    </row>
    <row r="1348" spans="1:7">
      <c r="A1348" s="101" t="s">
        <v>25019</v>
      </c>
      <c r="B1348" s="93" t="s">
        <v>857</v>
      </c>
      <c r="C1348" s="92" t="s">
        <v>22</v>
      </c>
      <c r="D1348" s="98">
        <v>53.76</v>
      </c>
      <c r="E1348" s="98">
        <v>53.76</v>
      </c>
      <c r="G1348" s="101" t="s">
        <v>25019</v>
      </c>
    </row>
    <row r="1349" spans="1:7">
      <c r="A1349" s="101" t="s">
        <v>25020</v>
      </c>
      <c r="B1349" s="93" t="s">
        <v>858</v>
      </c>
      <c r="C1349" s="92" t="s">
        <v>22</v>
      </c>
      <c r="D1349" s="98">
        <v>83.17</v>
      </c>
      <c r="E1349" s="98">
        <v>83.17</v>
      </c>
      <c r="G1349" s="101" t="s">
        <v>25020</v>
      </c>
    </row>
    <row r="1350" spans="1:7">
      <c r="A1350" s="101" t="s">
        <v>25021</v>
      </c>
      <c r="B1350" s="93" t="s">
        <v>859</v>
      </c>
      <c r="C1350" s="92" t="s">
        <v>22</v>
      </c>
      <c r="D1350" s="98">
        <v>39.17</v>
      </c>
      <c r="E1350" s="98">
        <v>39.17</v>
      </c>
      <c r="G1350" s="101" t="s">
        <v>25021</v>
      </c>
    </row>
    <row r="1351" spans="1:7">
      <c r="A1351" s="101" t="s">
        <v>25022</v>
      </c>
      <c r="B1351" s="93" t="s">
        <v>860</v>
      </c>
      <c r="C1351" s="92" t="s">
        <v>22</v>
      </c>
      <c r="D1351" s="98">
        <v>41.57</v>
      </c>
      <c r="E1351" s="98">
        <v>41.57</v>
      </c>
      <c r="G1351" s="101" t="s">
        <v>25022</v>
      </c>
    </row>
    <row r="1352" spans="1:7">
      <c r="A1352" s="101" t="s">
        <v>25023</v>
      </c>
      <c r="B1352" s="93" t="s">
        <v>861</v>
      </c>
      <c r="C1352" s="92" t="s">
        <v>22</v>
      </c>
      <c r="D1352" s="98">
        <v>43.71</v>
      </c>
      <c r="E1352" s="98">
        <v>43.71</v>
      </c>
      <c r="G1352" s="101" t="s">
        <v>25023</v>
      </c>
    </row>
    <row r="1353" spans="1:7">
      <c r="A1353" s="101" t="s">
        <v>25024</v>
      </c>
      <c r="B1353" s="93" t="s">
        <v>862</v>
      </c>
      <c r="C1353" s="92" t="s">
        <v>22</v>
      </c>
      <c r="D1353" s="98">
        <v>163.52000000000001</v>
      </c>
      <c r="E1353" s="98">
        <v>163.52000000000001</v>
      </c>
      <c r="G1353" s="101" t="s">
        <v>25024</v>
      </c>
    </row>
    <row r="1354" spans="1:7">
      <c r="A1354" s="101" t="s">
        <v>25025</v>
      </c>
      <c r="B1354" s="93" t="s">
        <v>863</v>
      </c>
      <c r="C1354" s="92" t="s">
        <v>22</v>
      </c>
      <c r="D1354" s="98">
        <v>66.94</v>
      </c>
      <c r="E1354" s="98">
        <v>66.94</v>
      </c>
      <c r="G1354" s="101" t="s">
        <v>25025</v>
      </c>
    </row>
    <row r="1355" spans="1:7">
      <c r="A1355" s="101" t="s">
        <v>25026</v>
      </c>
      <c r="B1355" s="93" t="s">
        <v>864</v>
      </c>
      <c r="C1355" s="92" t="s">
        <v>22</v>
      </c>
      <c r="D1355" s="98">
        <v>48.61</v>
      </c>
      <c r="E1355" s="98">
        <v>48.61</v>
      </c>
      <c r="G1355" s="101" t="s">
        <v>25026</v>
      </c>
    </row>
    <row r="1356" spans="1:7">
      <c r="A1356" s="101" t="s">
        <v>25027</v>
      </c>
      <c r="B1356" s="93" t="s">
        <v>865</v>
      </c>
      <c r="C1356" s="92" t="s">
        <v>22</v>
      </c>
      <c r="D1356" s="98">
        <v>71</v>
      </c>
      <c r="E1356" s="98">
        <v>71</v>
      </c>
      <c r="G1356" s="101" t="s">
        <v>25027</v>
      </c>
    </row>
    <row r="1357" spans="1:7">
      <c r="A1357" s="101" t="s">
        <v>25028</v>
      </c>
      <c r="B1357" s="93" t="s">
        <v>866</v>
      </c>
      <c r="C1357" s="92" t="s">
        <v>22</v>
      </c>
      <c r="D1357" s="98">
        <v>504.27</v>
      </c>
      <c r="E1357" s="98">
        <v>504.27</v>
      </c>
      <c r="G1357" s="101" t="s">
        <v>25028</v>
      </c>
    </row>
    <row r="1358" spans="1:7">
      <c r="A1358" s="101" t="s">
        <v>25029</v>
      </c>
      <c r="B1358" s="93" t="s">
        <v>867</v>
      </c>
      <c r="C1358" s="92" t="s">
        <v>22</v>
      </c>
      <c r="D1358" s="98">
        <v>763.2</v>
      </c>
      <c r="E1358" s="98">
        <v>763.2</v>
      </c>
      <c r="G1358" s="101" t="s">
        <v>25029</v>
      </c>
    </row>
    <row r="1359" spans="1:7">
      <c r="A1359" s="101" t="s">
        <v>25030</v>
      </c>
      <c r="B1359" s="93" t="s">
        <v>868</v>
      </c>
      <c r="C1359" s="92" t="s">
        <v>22</v>
      </c>
      <c r="D1359" s="98">
        <v>252.5</v>
      </c>
      <c r="E1359" s="98">
        <v>252.5</v>
      </c>
      <c r="G1359" s="101" t="s">
        <v>25030</v>
      </c>
    </row>
    <row r="1360" spans="1:7" ht="15">
      <c r="A1360" s="107" t="s">
        <v>25031</v>
      </c>
      <c r="B1360" s="91" t="s">
        <v>17738</v>
      </c>
      <c r="C1360" s="92"/>
      <c r="D1360" s="98"/>
      <c r="E1360" s="98"/>
      <c r="G1360" s="107" t="s">
        <v>25031</v>
      </c>
    </row>
    <row r="1361" spans="1:7">
      <c r="A1361" s="101" t="s">
        <v>25032</v>
      </c>
      <c r="B1361" s="93" t="s">
        <v>17739</v>
      </c>
      <c r="C1361" s="92" t="s">
        <v>17740</v>
      </c>
      <c r="D1361" s="99">
        <v>10793.15</v>
      </c>
      <c r="E1361" s="99">
        <v>10793.15</v>
      </c>
      <c r="G1361" s="101" t="s">
        <v>25032</v>
      </c>
    </row>
    <row r="1362" spans="1:7">
      <c r="A1362" s="101" t="s">
        <v>25033</v>
      </c>
      <c r="B1362" s="93" t="s">
        <v>17741</v>
      </c>
      <c r="C1362" s="92" t="s">
        <v>17740</v>
      </c>
      <c r="D1362" s="99">
        <v>28277.23</v>
      </c>
      <c r="E1362" s="99">
        <v>28277.23</v>
      </c>
      <c r="G1362" s="101" t="s">
        <v>25033</v>
      </c>
    </row>
    <row r="1363" spans="1:7">
      <c r="A1363" s="101" t="s">
        <v>25034</v>
      </c>
      <c r="B1363" s="93" t="s">
        <v>17742</v>
      </c>
      <c r="C1363" s="92" t="s">
        <v>17740</v>
      </c>
      <c r="D1363" s="99">
        <v>11752.7</v>
      </c>
      <c r="E1363" s="99">
        <v>11752.7</v>
      </c>
      <c r="G1363" s="101" t="s">
        <v>25034</v>
      </c>
    </row>
    <row r="1364" spans="1:7">
      <c r="A1364" s="101" t="s">
        <v>25035</v>
      </c>
      <c r="B1364" s="93" t="s">
        <v>17743</v>
      </c>
      <c r="C1364" s="92" t="s">
        <v>17740</v>
      </c>
      <c r="D1364" s="99">
        <v>3589.66</v>
      </c>
      <c r="E1364" s="99">
        <v>3589.66</v>
      </c>
      <c r="G1364" s="101" t="s">
        <v>25035</v>
      </c>
    </row>
    <row r="1365" spans="1:7">
      <c r="A1365" s="101" t="s">
        <v>25036</v>
      </c>
      <c r="B1365" s="93" t="s">
        <v>17744</v>
      </c>
      <c r="C1365" s="92" t="s">
        <v>17740</v>
      </c>
      <c r="D1365" s="99">
        <v>20222.919999999998</v>
      </c>
      <c r="E1365" s="99">
        <v>20222.919999999998</v>
      </c>
      <c r="G1365" s="101" t="s">
        <v>25036</v>
      </c>
    </row>
    <row r="1366" spans="1:7">
      <c r="A1366" s="101" t="s">
        <v>25037</v>
      </c>
      <c r="B1366" s="93" t="s">
        <v>17745</v>
      </c>
      <c r="C1366" s="92" t="s">
        <v>17740</v>
      </c>
      <c r="D1366" s="99">
        <v>8634.73</v>
      </c>
      <c r="E1366" s="99">
        <v>8634.73</v>
      </c>
      <c r="G1366" s="101" t="s">
        <v>25037</v>
      </c>
    </row>
    <row r="1367" spans="1:7">
      <c r="A1367" s="101" t="s">
        <v>25038</v>
      </c>
      <c r="B1367" s="93" t="s">
        <v>17746</v>
      </c>
      <c r="C1367" s="92" t="s">
        <v>17740</v>
      </c>
      <c r="D1367" s="99">
        <v>6906.65</v>
      </c>
      <c r="E1367" s="99">
        <v>6906.65</v>
      </c>
      <c r="G1367" s="101" t="s">
        <v>25038</v>
      </c>
    </row>
    <row r="1368" spans="1:7">
      <c r="A1368" s="101" t="s">
        <v>25039</v>
      </c>
      <c r="B1368" s="93" t="s">
        <v>17747</v>
      </c>
      <c r="C1368" s="92" t="s">
        <v>17740</v>
      </c>
      <c r="D1368" s="99">
        <v>16153.49</v>
      </c>
      <c r="E1368" s="99">
        <v>16153.49</v>
      </c>
      <c r="G1368" s="101" t="s">
        <v>25039</v>
      </c>
    </row>
    <row r="1369" spans="1:7">
      <c r="A1369" s="101" t="s">
        <v>25040</v>
      </c>
      <c r="B1369" s="93" t="s">
        <v>17748</v>
      </c>
      <c r="C1369" s="92" t="s">
        <v>17740</v>
      </c>
      <c r="D1369" s="99">
        <v>13374.95</v>
      </c>
      <c r="E1369" s="99">
        <v>13374.95</v>
      </c>
      <c r="G1369" s="101" t="s">
        <v>25040</v>
      </c>
    </row>
    <row r="1370" spans="1:7">
      <c r="A1370" s="101" t="s">
        <v>25041</v>
      </c>
      <c r="B1370" s="93" t="s">
        <v>17749</v>
      </c>
      <c r="C1370" s="92" t="s">
        <v>17740</v>
      </c>
      <c r="D1370" s="99">
        <v>13374.95</v>
      </c>
      <c r="E1370" s="99">
        <v>13374.95</v>
      </c>
      <c r="G1370" s="101" t="s">
        <v>25041</v>
      </c>
    </row>
    <row r="1371" spans="1:7">
      <c r="A1371" s="101" t="s">
        <v>25042</v>
      </c>
      <c r="B1371" s="93" t="s">
        <v>17750</v>
      </c>
      <c r="C1371" s="92" t="s">
        <v>17740</v>
      </c>
      <c r="D1371" s="99">
        <v>12391.24</v>
      </c>
      <c r="E1371" s="99">
        <v>12391.24</v>
      </c>
      <c r="G1371" s="101" t="s">
        <v>25042</v>
      </c>
    </row>
    <row r="1372" spans="1:7">
      <c r="A1372" s="101" t="s">
        <v>25043</v>
      </c>
      <c r="B1372" s="93" t="s">
        <v>17751</v>
      </c>
      <c r="C1372" s="92" t="s">
        <v>17740</v>
      </c>
      <c r="D1372" s="99">
        <v>12520.68</v>
      </c>
      <c r="E1372" s="99">
        <v>12520.68</v>
      </c>
      <c r="G1372" s="101" t="s">
        <v>25043</v>
      </c>
    </row>
    <row r="1373" spans="1:7">
      <c r="A1373" s="101" t="s">
        <v>25044</v>
      </c>
      <c r="B1373" s="93" t="s">
        <v>17752</v>
      </c>
      <c r="C1373" s="92" t="s">
        <v>17740</v>
      </c>
      <c r="D1373" s="99">
        <v>13374.95</v>
      </c>
      <c r="E1373" s="99">
        <v>13374.95</v>
      </c>
      <c r="G1373" s="101" t="s">
        <v>25044</v>
      </c>
    </row>
    <row r="1374" spans="1:7">
      <c r="A1374" s="101" t="s">
        <v>25045</v>
      </c>
      <c r="B1374" s="93" t="s">
        <v>17753</v>
      </c>
      <c r="C1374" s="92" t="s">
        <v>17740</v>
      </c>
      <c r="D1374" s="99">
        <v>28950.3</v>
      </c>
      <c r="E1374" s="99">
        <v>28950.3</v>
      </c>
      <c r="G1374" s="101" t="s">
        <v>25045</v>
      </c>
    </row>
    <row r="1375" spans="1:7">
      <c r="A1375" s="101" t="s">
        <v>25046</v>
      </c>
      <c r="B1375" s="93" t="s">
        <v>17754</v>
      </c>
      <c r="C1375" s="92" t="s">
        <v>17740</v>
      </c>
      <c r="D1375" s="99">
        <v>7179.33</v>
      </c>
      <c r="E1375" s="99">
        <v>7179.33</v>
      </c>
      <c r="G1375" s="101" t="s">
        <v>25046</v>
      </c>
    </row>
    <row r="1376" spans="1:7">
      <c r="A1376" s="101" t="s">
        <v>25047</v>
      </c>
      <c r="B1376" s="93" t="s">
        <v>17755</v>
      </c>
      <c r="C1376" s="92" t="s">
        <v>17740</v>
      </c>
      <c r="D1376" s="99">
        <v>16153.49</v>
      </c>
      <c r="E1376" s="99">
        <v>16153.49</v>
      </c>
      <c r="G1376" s="101" t="s">
        <v>25047</v>
      </c>
    </row>
    <row r="1377" spans="1:7">
      <c r="A1377" s="101" t="s">
        <v>25048</v>
      </c>
      <c r="B1377" s="93" t="s">
        <v>17756</v>
      </c>
      <c r="C1377" s="92" t="s">
        <v>17740</v>
      </c>
      <c r="D1377" s="99">
        <v>24219.88</v>
      </c>
      <c r="E1377" s="99">
        <v>24219.88</v>
      </c>
      <c r="G1377" s="101" t="s">
        <v>25048</v>
      </c>
    </row>
    <row r="1378" spans="1:7">
      <c r="A1378" s="101" t="s">
        <v>25049</v>
      </c>
      <c r="B1378" s="93" t="s">
        <v>17757</v>
      </c>
      <c r="C1378" s="92" t="s">
        <v>17740</v>
      </c>
      <c r="D1378" s="99">
        <v>3356.34</v>
      </c>
      <c r="E1378" s="99">
        <v>3356.34</v>
      </c>
      <c r="G1378" s="101" t="s">
        <v>25049</v>
      </c>
    </row>
    <row r="1379" spans="1:7">
      <c r="A1379" s="101" t="s">
        <v>25050</v>
      </c>
      <c r="B1379" s="93" t="s">
        <v>17758</v>
      </c>
      <c r="C1379" s="92" t="s">
        <v>17740</v>
      </c>
      <c r="D1379" s="99">
        <v>6071.02</v>
      </c>
      <c r="E1379" s="99">
        <v>6071.02</v>
      </c>
      <c r="G1379" s="101" t="s">
        <v>25050</v>
      </c>
    </row>
    <row r="1380" spans="1:7">
      <c r="A1380" s="101" t="s">
        <v>25051</v>
      </c>
      <c r="B1380" s="93" t="s">
        <v>17759</v>
      </c>
      <c r="C1380" s="92" t="s">
        <v>17740</v>
      </c>
      <c r="D1380" s="99">
        <v>2490.67</v>
      </c>
      <c r="E1380" s="99">
        <v>2490.67</v>
      </c>
      <c r="G1380" s="101" t="s">
        <v>25051</v>
      </c>
    </row>
    <row r="1381" spans="1:7">
      <c r="A1381" s="101" t="s">
        <v>25052</v>
      </c>
      <c r="B1381" s="93" t="s">
        <v>17760</v>
      </c>
      <c r="C1381" s="92" t="s">
        <v>17740</v>
      </c>
      <c r="D1381" s="99">
        <v>2490.67</v>
      </c>
      <c r="E1381" s="99">
        <v>2490.67</v>
      </c>
      <c r="G1381" s="101" t="s">
        <v>25052</v>
      </c>
    </row>
    <row r="1382" spans="1:7" ht="15">
      <c r="A1382" s="107" t="s">
        <v>25053</v>
      </c>
      <c r="B1382" s="91" t="s">
        <v>17761</v>
      </c>
      <c r="C1382" s="92"/>
      <c r="D1382" s="98"/>
      <c r="E1382" s="98"/>
      <c r="G1382" s="107" t="s">
        <v>25053</v>
      </c>
    </row>
    <row r="1383" spans="1:7">
      <c r="A1383" s="101" t="s">
        <v>25054</v>
      </c>
      <c r="B1383" s="93" t="s">
        <v>17762</v>
      </c>
      <c r="C1383" s="92" t="s">
        <v>17740</v>
      </c>
      <c r="D1383" s="99">
        <v>9310.33</v>
      </c>
      <c r="E1383" s="99">
        <v>9310.33</v>
      </c>
      <c r="G1383" s="101" t="s">
        <v>25054</v>
      </c>
    </row>
    <row r="1384" spans="1:7">
      <c r="A1384" s="101" t="s">
        <v>25055</v>
      </c>
      <c r="B1384" s="93" t="s">
        <v>17763</v>
      </c>
      <c r="C1384" s="92" t="s">
        <v>17740</v>
      </c>
      <c r="D1384" s="99">
        <v>24392.35</v>
      </c>
      <c r="E1384" s="99">
        <v>24392.35</v>
      </c>
      <c r="G1384" s="101" t="s">
        <v>25055</v>
      </c>
    </row>
    <row r="1385" spans="1:7">
      <c r="A1385" s="101" t="s">
        <v>25056</v>
      </c>
      <c r="B1385" s="93" t="s">
        <v>17764</v>
      </c>
      <c r="C1385" s="92" t="s">
        <v>17740</v>
      </c>
      <c r="D1385" s="99">
        <v>10138.049999999999</v>
      </c>
      <c r="E1385" s="99">
        <v>10138.049999999999</v>
      </c>
      <c r="G1385" s="101" t="s">
        <v>25056</v>
      </c>
    </row>
    <row r="1386" spans="1:7">
      <c r="A1386" s="101" t="s">
        <v>25057</v>
      </c>
      <c r="B1386" s="93" t="s">
        <v>17765</v>
      </c>
      <c r="C1386" s="92" t="s">
        <v>17740</v>
      </c>
      <c r="D1386" s="99">
        <v>3096.5</v>
      </c>
      <c r="E1386" s="99">
        <v>3096.5</v>
      </c>
      <c r="G1386" s="101" t="s">
        <v>25057</v>
      </c>
    </row>
    <row r="1387" spans="1:7">
      <c r="A1387" s="101" t="s">
        <v>25058</v>
      </c>
      <c r="B1387" s="93" t="s">
        <v>17766</v>
      </c>
      <c r="C1387" s="92" t="s">
        <v>17740</v>
      </c>
      <c r="D1387" s="99">
        <v>17444.59</v>
      </c>
      <c r="E1387" s="99">
        <v>17444.59</v>
      </c>
      <c r="G1387" s="101" t="s">
        <v>25058</v>
      </c>
    </row>
    <row r="1388" spans="1:7">
      <c r="A1388" s="101" t="s">
        <v>25059</v>
      </c>
      <c r="B1388" s="93" t="s">
        <v>17767</v>
      </c>
      <c r="C1388" s="92" t="s">
        <v>17740</v>
      </c>
      <c r="D1388" s="99">
        <v>7448.44</v>
      </c>
      <c r="E1388" s="99">
        <v>7448.44</v>
      </c>
      <c r="G1388" s="101" t="s">
        <v>25059</v>
      </c>
    </row>
    <row r="1389" spans="1:7">
      <c r="A1389" s="101" t="s">
        <v>25060</v>
      </c>
      <c r="B1389" s="93" t="s">
        <v>17768</v>
      </c>
      <c r="C1389" s="92" t="s">
        <v>17740</v>
      </c>
      <c r="D1389" s="99">
        <v>5957.78</v>
      </c>
      <c r="E1389" s="99">
        <v>5957.78</v>
      </c>
      <c r="G1389" s="101" t="s">
        <v>25060</v>
      </c>
    </row>
    <row r="1390" spans="1:7">
      <c r="A1390" s="101" t="s">
        <v>25061</v>
      </c>
      <c r="B1390" s="93" t="s">
        <v>17769</v>
      </c>
      <c r="C1390" s="92" t="s">
        <v>17740</v>
      </c>
      <c r="D1390" s="99">
        <v>13934.23</v>
      </c>
      <c r="E1390" s="99">
        <v>13934.23</v>
      </c>
      <c r="G1390" s="101" t="s">
        <v>25061</v>
      </c>
    </row>
    <row r="1391" spans="1:7">
      <c r="A1391" s="101" t="s">
        <v>25062</v>
      </c>
      <c r="B1391" s="93" t="s">
        <v>17770</v>
      </c>
      <c r="C1391" s="92" t="s">
        <v>17740</v>
      </c>
      <c r="D1391" s="99">
        <v>11537.43</v>
      </c>
      <c r="E1391" s="99">
        <v>11537.43</v>
      </c>
      <c r="G1391" s="101" t="s">
        <v>25062</v>
      </c>
    </row>
    <row r="1392" spans="1:7">
      <c r="A1392" s="101" t="s">
        <v>25063</v>
      </c>
      <c r="B1392" s="93" t="s">
        <v>17771</v>
      </c>
      <c r="C1392" s="92" t="s">
        <v>17740</v>
      </c>
      <c r="D1392" s="99">
        <v>11537.43</v>
      </c>
      <c r="E1392" s="99">
        <v>11537.43</v>
      </c>
      <c r="G1392" s="101" t="s">
        <v>25063</v>
      </c>
    </row>
    <row r="1393" spans="1:7">
      <c r="A1393" s="101" t="s">
        <v>25064</v>
      </c>
      <c r="B1393" s="93" t="s">
        <v>17772</v>
      </c>
      <c r="C1393" s="92" t="s">
        <v>17740</v>
      </c>
      <c r="D1393" s="99">
        <v>10688.87</v>
      </c>
      <c r="E1393" s="99">
        <v>10688.87</v>
      </c>
      <c r="G1393" s="101" t="s">
        <v>25064</v>
      </c>
    </row>
    <row r="1394" spans="1:7">
      <c r="A1394" s="101" t="s">
        <v>25065</v>
      </c>
      <c r="B1394" s="93" t="s">
        <v>17773</v>
      </c>
      <c r="C1394" s="92" t="s">
        <v>17740</v>
      </c>
      <c r="D1394" s="99">
        <v>10800.52</v>
      </c>
      <c r="E1394" s="99">
        <v>10800.52</v>
      </c>
      <c r="G1394" s="101" t="s">
        <v>25065</v>
      </c>
    </row>
    <row r="1395" spans="1:7">
      <c r="A1395" s="101" t="s">
        <v>25066</v>
      </c>
      <c r="B1395" s="93" t="s">
        <v>17774</v>
      </c>
      <c r="C1395" s="92" t="s">
        <v>17740</v>
      </c>
      <c r="D1395" s="99">
        <v>11537.43</v>
      </c>
      <c r="E1395" s="99">
        <v>11537.43</v>
      </c>
      <c r="G1395" s="101" t="s">
        <v>25066</v>
      </c>
    </row>
    <row r="1396" spans="1:7">
      <c r="A1396" s="101" t="s">
        <v>25067</v>
      </c>
      <c r="B1396" s="93" t="s">
        <v>17775</v>
      </c>
      <c r="C1396" s="92" t="s">
        <v>17740</v>
      </c>
      <c r="D1396" s="99">
        <v>24972.94</v>
      </c>
      <c r="E1396" s="99">
        <v>24972.94</v>
      </c>
      <c r="G1396" s="101" t="s">
        <v>25067</v>
      </c>
    </row>
    <row r="1397" spans="1:7">
      <c r="A1397" s="101" t="s">
        <v>25068</v>
      </c>
      <c r="B1397" s="93" t="s">
        <v>17776</v>
      </c>
      <c r="C1397" s="92" t="s">
        <v>17740</v>
      </c>
      <c r="D1397" s="99">
        <v>6192.99</v>
      </c>
      <c r="E1397" s="99">
        <v>6192.99</v>
      </c>
      <c r="G1397" s="101" t="s">
        <v>25068</v>
      </c>
    </row>
    <row r="1398" spans="1:7">
      <c r="A1398" s="101" t="s">
        <v>25069</v>
      </c>
      <c r="B1398" s="93" t="s">
        <v>17777</v>
      </c>
      <c r="C1398" s="92" t="s">
        <v>17740</v>
      </c>
      <c r="D1398" s="99">
        <v>13934.23</v>
      </c>
      <c r="E1398" s="99">
        <v>13934.23</v>
      </c>
      <c r="G1398" s="101" t="s">
        <v>25069</v>
      </c>
    </row>
    <row r="1399" spans="1:7">
      <c r="A1399" s="101" t="s">
        <v>25070</v>
      </c>
      <c r="B1399" s="93" t="s">
        <v>17778</v>
      </c>
      <c r="C1399" s="92" t="s">
        <v>17740</v>
      </c>
      <c r="D1399" s="99">
        <v>20892.419999999998</v>
      </c>
      <c r="E1399" s="99">
        <v>20892.419999999998</v>
      </c>
      <c r="G1399" s="101" t="s">
        <v>25070</v>
      </c>
    </row>
    <row r="1400" spans="1:7">
      <c r="A1400" s="101" t="s">
        <v>25071</v>
      </c>
      <c r="B1400" s="93" t="s">
        <v>17779</v>
      </c>
      <c r="C1400" s="92" t="s">
        <v>17740</v>
      </c>
      <c r="D1400" s="99">
        <v>2895.22</v>
      </c>
      <c r="E1400" s="99">
        <v>2895.22</v>
      </c>
      <c r="G1400" s="101" t="s">
        <v>25071</v>
      </c>
    </row>
    <row r="1401" spans="1:7">
      <c r="A1401" s="101" t="s">
        <v>25072</v>
      </c>
      <c r="B1401" s="93" t="s">
        <v>17780</v>
      </c>
      <c r="C1401" s="92" t="s">
        <v>17740</v>
      </c>
      <c r="D1401" s="99">
        <v>5236.95</v>
      </c>
      <c r="E1401" s="99">
        <v>5236.95</v>
      </c>
      <c r="G1401" s="101" t="s">
        <v>25072</v>
      </c>
    </row>
    <row r="1402" spans="1:7">
      <c r="A1402" s="101" t="s">
        <v>25073</v>
      </c>
      <c r="B1402" s="93" t="s">
        <v>17781</v>
      </c>
      <c r="C1402" s="92" t="s">
        <v>17740</v>
      </c>
      <c r="D1402" s="99">
        <v>2148.4899999999998</v>
      </c>
      <c r="E1402" s="99">
        <v>2148.4899999999998</v>
      </c>
      <c r="G1402" s="101" t="s">
        <v>25073</v>
      </c>
    </row>
    <row r="1403" spans="1:7">
      <c r="A1403" s="101" t="s">
        <v>25074</v>
      </c>
      <c r="B1403" s="93" t="s">
        <v>17782</v>
      </c>
      <c r="C1403" s="92" t="s">
        <v>17740</v>
      </c>
      <c r="D1403" s="99">
        <v>2148.4899999999998</v>
      </c>
      <c r="E1403" s="99">
        <v>2148.4899999999998</v>
      </c>
      <c r="G1403" s="101" t="s">
        <v>25074</v>
      </c>
    </row>
    <row r="1404" spans="1:7">
      <c r="A1404" s="101" t="s">
        <v>25075</v>
      </c>
      <c r="B1404" s="93" t="s">
        <v>17783</v>
      </c>
      <c r="C1404" s="92" t="s">
        <v>17740</v>
      </c>
      <c r="D1404" s="99">
        <v>4028.42</v>
      </c>
      <c r="E1404" s="99">
        <v>4028.42</v>
      </c>
      <c r="G1404" s="101" t="s">
        <v>25075</v>
      </c>
    </row>
    <row r="1405" spans="1:7" ht="15">
      <c r="A1405" s="107" t="s">
        <v>34380</v>
      </c>
      <c r="B1405" s="91" t="s">
        <v>34381</v>
      </c>
      <c r="C1405" s="92"/>
      <c r="D1405" s="98"/>
      <c r="E1405" s="98"/>
      <c r="G1405" s="107" t="s">
        <v>34380</v>
      </c>
    </row>
    <row r="1406" spans="1:7">
      <c r="A1406" s="101" t="s">
        <v>34382</v>
      </c>
      <c r="B1406" s="93" t="s">
        <v>34383</v>
      </c>
      <c r="C1406" s="92" t="s">
        <v>17740</v>
      </c>
      <c r="D1406" s="99">
        <v>9323.4599999999991</v>
      </c>
      <c r="E1406" s="99">
        <v>9323.4599999999991</v>
      </c>
      <c r="G1406" s="101" t="s">
        <v>34382</v>
      </c>
    </row>
    <row r="1407" spans="1:7">
      <c r="A1407" s="101" t="s">
        <v>34384</v>
      </c>
      <c r="B1407" s="93" t="s">
        <v>34385</v>
      </c>
      <c r="C1407" s="92" t="s">
        <v>17740</v>
      </c>
      <c r="D1407" s="99">
        <v>24426.76</v>
      </c>
      <c r="E1407" s="99">
        <v>24426.76</v>
      </c>
      <c r="G1407" s="101" t="s">
        <v>34384</v>
      </c>
    </row>
    <row r="1408" spans="1:7">
      <c r="A1408" s="101" t="s">
        <v>34386</v>
      </c>
      <c r="B1408" s="93" t="s">
        <v>34387</v>
      </c>
      <c r="C1408" s="92" t="s">
        <v>17740</v>
      </c>
      <c r="D1408" s="99">
        <v>10152.35</v>
      </c>
      <c r="E1408" s="99">
        <v>10152.35</v>
      </c>
      <c r="G1408" s="101" t="s">
        <v>34386</v>
      </c>
    </row>
    <row r="1409" spans="1:7">
      <c r="A1409" s="101" t="s">
        <v>34388</v>
      </c>
      <c r="B1409" s="93" t="s">
        <v>34389</v>
      </c>
      <c r="C1409" s="92" t="s">
        <v>17740</v>
      </c>
      <c r="D1409" s="99">
        <v>3100.86</v>
      </c>
      <c r="E1409" s="99">
        <v>3100.86</v>
      </c>
      <c r="G1409" s="101" t="s">
        <v>34388</v>
      </c>
    </row>
    <row r="1410" spans="1:7">
      <c r="A1410" s="101" t="s">
        <v>34390</v>
      </c>
      <c r="B1410" s="93" t="s">
        <v>34391</v>
      </c>
      <c r="C1410" s="92" t="s">
        <v>17740</v>
      </c>
      <c r="D1410" s="99">
        <v>17469.189999999999</v>
      </c>
      <c r="E1410" s="99">
        <v>17469.189999999999</v>
      </c>
      <c r="G1410" s="101" t="s">
        <v>34390</v>
      </c>
    </row>
    <row r="1411" spans="1:7">
      <c r="A1411" s="101" t="s">
        <v>34392</v>
      </c>
      <c r="B1411" s="93" t="s">
        <v>34393</v>
      </c>
      <c r="C1411" s="92" t="s">
        <v>17740</v>
      </c>
      <c r="D1411" s="99">
        <v>7458.95</v>
      </c>
      <c r="E1411" s="99">
        <v>7458.95</v>
      </c>
      <c r="G1411" s="101" t="s">
        <v>34392</v>
      </c>
    </row>
    <row r="1412" spans="1:7">
      <c r="A1412" s="101" t="s">
        <v>34394</v>
      </c>
      <c r="B1412" s="93" t="s">
        <v>34395</v>
      </c>
      <c r="C1412" s="92" t="s">
        <v>17740</v>
      </c>
      <c r="D1412" s="99">
        <v>5966.18</v>
      </c>
      <c r="E1412" s="99">
        <v>5966.18</v>
      </c>
      <c r="G1412" s="101" t="s">
        <v>34394</v>
      </c>
    </row>
    <row r="1413" spans="1:7">
      <c r="A1413" s="101" t="s">
        <v>34396</v>
      </c>
      <c r="B1413" s="93" t="s">
        <v>34397</v>
      </c>
      <c r="C1413" s="92" t="s">
        <v>17740</v>
      </c>
      <c r="D1413" s="99">
        <v>13953.89</v>
      </c>
      <c r="E1413" s="99">
        <v>13953.89</v>
      </c>
      <c r="G1413" s="101" t="s">
        <v>34396</v>
      </c>
    </row>
    <row r="1414" spans="1:7">
      <c r="A1414" s="101" t="s">
        <v>34398</v>
      </c>
      <c r="B1414" s="93" t="s">
        <v>34399</v>
      </c>
      <c r="C1414" s="92" t="s">
        <v>17740</v>
      </c>
      <c r="D1414" s="99">
        <v>11553.7</v>
      </c>
      <c r="E1414" s="99">
        <v>11553.7</v>
      </c>
      <c r="G1414" s="101" t="s">
        <v>34398</v>
      </c>
    </row>
    <row r="1415" spans="1:7">
      <c r="A1415" s="101" t="s">
        <v>34400</v>
      </c>
      <c r="B1415" s="93" t="s">
        <v>34401</v>
      </c>
      <c r="C1415" s="92" t="s">
        <v>17740</v>
      </c>
      <c r="D1415" s="99">
        <v>11553.7</v>
      </c>
      <c r="E1415" s="99">
        <v>11553.7</v>
      </c>
      <c r="G1415" s="101" t="s">
        <v>34400</v>
      </c>
    </row>
    <row r="1416" spans="1:7">
      <c r="A1416" s="101" t="s">
        <v>34402</v>
      </c>
      <c r="B1416" s="93" t="s">
        <v>34403</v>
      </c>
      <c r="C1416" s="92" t="s">
        <v>17740</v>
      </c>
      <c r="D1416" s="99">
        <v>10703.94</v>
      </c>
      <c r="E1416" s="99">
        <v>10703.94</v>
      </c>
      <c r="G1416" s="101" t="s">
        <v>34402</v>
      </c>
    </row>
    <row r="1417" spans="1:7">
      <c r="A1417" s="101" t="s">
        <v>34404</v>
      </c>
      <c r="B1417" s="93" t="s">
        <v>34405</v>
      </c>
      <c r="C1417" s="92" t="s">
        <v>17740</v>
      </c>
      <c r="D1417" s="99">
        <v>10815.75</v>
      </c>
      <c r="E1417" s="99">
        <v>10815.75</v>
      </c>
      <c r="G1417" s="101" t="s">
        <v>34404</v>
      </c>
    </row>
    <row r="1418" spans="1:7">
      <c r="A1418" s="101" t="s">
        <v>34406</v>
      </c>
      <c r="B1418" s="93" t="s">
        <v>34407</v>
      </c>
      <c r="C1418" s="92" t="s">
        <v>17740</v>
      </c>
      <c r="D1418" s="99">
        <v>11553.7</v>
      </c>
      <c r="E1418" s="99">
        <v>11553.7</v>
      </c>
      <c r="G1418" s="101" t="s">
        <v>34406</v>
      </c>
    </row>
    <row r="1419" spans="1:7">
      <c r="A1419" s="101" t="s">
        <v>34408</v>
      </c>
      <c r="B1419" s="93" t="s">
        <v>34409</v>
      </c>
      <c r="C1419" s="92" t="s">
        <v>17740</v>
      </c>
      <c r="D1419" s="99">
        <v>25008.17</v>
      </c>
      <c r="E1419" s="99">
        <v>25008.17</v>
      </c>
      <c r="G1419" s="101" t="s">
        <v>34408</v>
      </c>
    </row>
    <row r="1420" spans="1:7">
      <c r="A1420" s="101" t="s">
        <v>34410</v>
      </c>
      <c r="B1420" s="93" t="s">
        <v>34411</v>
      </c>
      <c r="C1420" s="92" t="s">
        <v>17740</v>
      </c>
      <c r="D1420" s="99">
        <v>6201.73</v>
      </c>
      <c r="E1420" s="99">
        <v>6201.73</v>
      </c>
      <c r="G1420" s="101" t="s">
        <v>34410</v>
      </c>
    </row>
    <row r="1421" spans="1:7">
      <c r="A1421" s="101" t="s">
        <v>34412</v>
      </c>
      <c r="B1421" s="93" t="s">
        <v>34413</v>
      </c>
      <c r="C1421" s="92" t="s">
        <v>17740</v>
      </c>
      <c r="D1421" s="99">
        <v>13953.89</v>
      </c>
      <c r="E1421" s="99">
        <v>13953.89</v>
      </c>
      <c r="G1421" s="101" t="s">
        <v>34412</v>
      </c>
    </row>
    <row r="1422" spans="1:7">
      <c r="A1422" s="101" t="s">
        <v>34414</v>
      </c>
      <c r="B1422" s="93" t="s">
        <v>34415</v>
      </c>
      <c r="C1422" s="92" t="s">
        <v>17740</v>
      </c>
      <c r="D1422" s="99">
        <v>20921.89</v>
      </c>
      <c r="E1422" s="99">
        <v>20921.89</v>
      </c>
      <c r="G1422" s="101" t="s">
        <v>34414</v>
      </c>
    </row>
    <row r="1423" spans="1:7">
      <c r="A1423" s="101" t="s">
        <v>34416</v>
      </c>
      <c r="B1423" s="93" t="s">
        <v>34417</v>
      </c>
      <c r="C1423" s="92" t="s">
        <v>17740</v>
      </c>
      <c r="D1423" s="99">
        <v>2722.2</v>
      </c>
      <c r="E1423" s="99">
        <v>2722.2</v>
      </c>
      <c r="G1423" s="101" t="s">
        <v>34416</v>
      </c>
    </row>
    <row r="1424" spans="1:7">
      <c r="A1424" s="101" t="s">
        <v>34418</v>
      </c>
      <c r="B1424" s="93" t="s">
        <v>34419</v>
      </c>
      <c r="C1424" s="92" t="s">
        <v>17740</v>
      </c>
      <c r="D1424" s="99">
        <v>4924.5600000000004</v>
      </c>
      <c r="E1424" s="99">
        <v>4924.5600000000004</v>
      </c>
      <c r="G1424" s="101" t="s">
        <v>34418</v>
      </c>
    </row>
    <row r="1425" spans="1:7">
      <c r="A1425" s="101" t="s">
        <v>34420</v>
      </c>
      <c r="B1425" s="93" t="s">
        <v>34421</v>
      </c>
      <c r="C1425" s="92" t="s">
        <v>17740</v>
      </c>
      <c r="D1425" s="99">
        <v>2020.33</v>
      </c>
      <c r="E1425" s="99">
        <v>2020.33</v>
      </c>
      <c r="G1425" s="101" t="s">
        <v>34420</v>
      </c>
    </row>
    <row r="1426" spans="1:7">
      <c r="A1426" s="101" t="s">
        <v>34422</v>
      </c>
      <c r="B1426" s="93" t="s">
        <v>34423</v>
      </c>
      <c r="C1426" s="92" t="s">
        <v>17740</v>
      </c>
      <c r="D1426" s="99">
        <v>2020.33</v>
      </c>
      <c r="E1426" s="99">
        <v>2020.33</v>
      </c>
      <c r="G1426" s="101" t="s">
        <v>34422</v>
      </c>
    </row>
    <row r="1427" spans="1:7">
      <c r="A1427" s="101" t="s">
        <v>34424</v>
      </c>
      <c r="B1427" s="93" t="s">
        <v>34425</v>
      </c>
      <c r="C1427" s="92" t="s">
        <v>17740</v>
      </c>
      <c r="D1427" s="99">
        <v>3788.12</v>
      </c>
      <c r="E1427" s="99">
        <v>3788.12</v>
      </c>
      <c r="G1427" s="101" t="s">
        <v>34424</v>
      </c>
    </row>
    <row r="1428" spans="1:7">
      <c r="A1428" s="101" t="s">
        <v>34426</v>
      </c>
      <c r="B1428" s="93" t="s">
        <v>34427</v>
      </c>
      <c r="C1428" s="92" t="s">
        <v>17740</v>
      </c>
      <c r="D1428" s="99">
        <v>4773.54</v>
      </c>
      <c r="E1428" s="99">
        <v>4773.54</v>
      </c>
      <c r="G1428" s="101" t="s">
        <v>34426</v>
      </c>
    </row>
    <row r="1429" spans="1:7" ht="15">
      <c r="A1429" s="107" t="s">
        <v>34428</v>
      </c>
      <c r="B1429" s="91" t="s">
        <v>34429</v>
      </c>
      <c r="C1429" s="92"/>
      <c r="D1429" s="98"/>
      <c r="E1429" s="98"/>
      <c r="G1429" s="107" t="s">
        <v>34428</v>
      </c>
    </row>
    <row r="1430" spans="1:7">
      <c r="A1430" s="101" t="s">
        <v>34430</v>
      </c>
      <c r="B1430" s="93" t="s">
        <v>34431</v>
      </c>
      <c r="C1430" s="92" t="s">
        <v>17740</v>
      </c>
      <c r="D1430" s="99">
        <v>10815.04</v>
      </c>
      <c r="E1430" s="99">
        <v>10815.04</v>
      </c>
      <c r="G1430" s="101" t="s">
        <v>34430</v>
      </c>
    </row>
    <row r="1431" spans="1:7">
      <c r="A1431" s="101" t="s">
        <v>34432</v>
      </c>
      <c r="B1431" s="93" t="s">
        <v>34433</v>
      </c>
      <c r="C1431" s="92" t="s">
        <v>17740</v>
      </c>
      <c r="D1431" s="99">
        <v>28334.58</v>
      </c>
      <c r="E1431" s="99">
        <v>28334.58</v>
      </c>
      <c r="G1431" s="101" t="s">
        <v>34432</v>
      </c>
    </row>
    <row r="1432" spans="1:7">
      <c r="A1432" s="101" t="s">
        <v>34434</v>
      </c>
      <c r="B1432" s="93" t="s">
        <v>34435</v>
      </c>
      <c r="C1432" s="92" t="s">
        <v>17740</v>
      </c>
      <c r="D1432" s="99">
        <v>11776.53</v>
      </c>
      <c r="E1432" s="99">
        <v>11776.53</v>
      </c>
      <c r="G1432" s="101" t="s">
        <v>34434</v>
      </c>
    </row>
    <row r="1433" spans="1:7">
      <c r="A1433" s="101" t="s">
        <v>34436</v>
      </c>
      <c r="B1433" s="93" t="s">
        <v>34437</v>
      </c>
      <c r="C1433" s="92" t="s">
        <v>17740</v>
      </c>
      <c r="D1433" s="99">
        <v>3596.94</v>
      </c>
      <c r="E1433" s="99">
        <v>3596.94</v>
      </c>
      <c r="G1433" s="101" t="s">
        <v>34436</v>
      </c>
    </row>
    <row r="1434" spans="1:7">
      <c r="A1434" s="101" t="s">
        <v>34438</v>
      </c>
      <c r="B1434" s="93" t="s">
        <v>34439</v>
      </c>
      <c r="C1434" s="92" t="s">
        <v>17740</v>
      </c>
      <c r="D1434" s="99">
        <v>20263.939999999999</v>
      </c>
      <c r="E1434" s="99">
        <v>20263.939999999999</v>
      </c>
      <c r="G1434" s="101" t="s">
        <v>34438</v>
      </c>
    </row>
    <row r="1435" spans="1:7">
      <c r="A1435" s="101" t="s">
        <v>34440</v>
      </c>
      <c r="B1435" s="93" t="s">
        <v>34441</v>
      </c>
      <c r="C1435" s="92" t="s">
        <v>17740</v>
      </c>
      <c r="D1435" s="99">
        <v>8652.24</v>
      </c>
      <c r="E1435" s="99">
        <v>8652.24</v>
      </c>
      <c r="G1435" s="101" t="s">
        <v>34440</v>
      </c>
    </row>
    <row r="1436" spans="1:7">
      <c r="A1436" s="101" t="s">
        <v>34442</v>
      </c>
      <c r="B1436" s="93" t="s">
        <v>34443</v>
      </c>
      <c r="C1436" s="92" t="s">
        <v>17740</v>
      </c>
      <c r="D1436" s="99">
        <v>6920.66</v>
      </c>
      <c r="E1436" s="99">
        <v>6920.66</v>
      </c>
      <c r="G1436" s="101" t="s">
        <v>34442</v>
      </c>
    </row>
    <row r="1437" spans="1:7">
      <c r="A1437" s="101" t="s">
        <v>34444</v>
      </c>
      <c r="B1437" s="93" t="s">
        <v>34445</v>
      </c>
      <c r="C1437" s="92" t="s">
        <v>17740</v>
      </c>
      <c r="D1437" s="99">
        <v>16186.25</v>
      </c>
      <c r="E1437" s="99">
        <v>16186.25</v>
      </c>
      <c r="G1437" s="101" t="s">
        <v>34444</v>
      </c>
    </row>
    <row r="1438" spans="1:7">
      <c r="A1438" s="101" t="s">
        <v>34446</v>
      </c>
      <c r="B1438" s="93" t="s">
        <v>34447</v>
      </c>
      <c r="C1438" s="92" t="s">
        <v>17740</v>
      </c>
      <c r="D1438" s="99">
        <v>13402.08</v>
      </c>
      <c r="E1438" s="99">
        <v>13402.08</v>
      </c>
      <c r="G1438" s="101" t="s">
        <v>34446</v>
      </c>
    </row>
    <row r="1439" spans="1:7">
      <c r="A1439" s="101" t="s">
        <v>34448</v>
      </c>
      <c r="B1439" s="93" t="s">
        <v>34449</v>
      </c>
      <c r="C1439" s="92" t="s">
        <v>17740</v>
      </c>
      <c r="D1439" s="99">
        <v>13402.08</v>
      </c>
      <c r="E1439" s="99">
        <v>13402.08</v>
      </c>
      <c r="G1439" s="101" t="s">
        <v>34448</v>
      </c>
    </row>
    <row r="1440" spans="1:7">
      <c r="A1440" s="101" t="s">
        <v>34450</v>
      </c>
      <c r="B1440" s="93" t="s">
        <v>34451</v>
      </c>
      <c r="C1440" s="92" t="s">
        <v>17740</v>
      </c>
      <c r="D1440" s="99">
        <v>12416.37</v>
      </c>
      <c r="E1440" s="99">
        <v>12416.37</v>
      </c>
      <c r="G1440" s="101" t="s">
        <v>34450</v>
      </c>
    </row>
    <row r="1441" spans="1:9">
      <c r="A1441" s="101" t="s">
        <v>34452</v>
      </c>
      <c r="B1441" s="93" t="s">
        <v>34453</v>
      </c>
      <c r="C1441" s="92" t="s">
        <v>17740</v>
      </c>
      <c r="D1441" s="99">
        <v>12546.07</v>
      </c>
      <c r="E1441" s="99">
        <v>12546.07</v>
      </c>
      <c r="G1441" s="101" t="s">
        <v>34452</v>
      </c>
    </row>
    <row r="1442" spans="1:9">
      <c r="A1442" s="101" t="s">
        <v>34454</v>
      </c>
      <c r="B1442" s="93" t="s">
        <v>34455</v>
      </c>
      <c r="C1442" s="92" t="s">
        <v>17740</v>
      </c>
      <c r="D1442" s="99">
        <v>13402.08</v>
      </c>
      <c r="E1442" s="99">
        <v>13402.08</v>
      </c>
      <c r="G1442" s="101" t="s">
        <v>34454</v>
      </c>
    </row>
    <row r="1443" spans="1:9">
      <c r="A1443" s="101" t="s">
        <v>34456</v>
      </c>
      <c r="B1443" s="93" t="s">
        <v>34457</v>
      </c>
      <c r="C1443" s="92" t="s">
        <v>17740</v>
      </c>
      <c r="D1443" s="99">
        <v>29009.01</v>
      </c>
      <c r="E1443" s="99">
        <v>29009.01</v>
      </c>
      <c r="G1443" s="101" t="s">
        <v>34456</v>
      </c>
    </row>
    <row r="1444" spans="1:9">
      <c r="A1444" s="101" t="s">
        <v>34458</v>
      </c>
      <c r="B1444" s="93" t="s">
        <v>34459</v>
      </c>
      <c r="C1444" s="92" t="s">
        <v>17740</v>
      </c>
      <c r="D1444" s="99">
        <v>7193.89</v>
      </c>
      <c r="E1444" s="99">
        <v>7193.89</v>
      </c>
      <c r="G1444" s="101" t="s">
        <v>34458</v>
      </c>
    </row>
    <row r="1445" spans="1:9">
      <c r="A1445" s="101" t="s">
        <v>34460</v>
      </c>
      <c r="B1445" s="93" t="s">
        <v>34461</v>
      </c>
      <c r="C1445" s="92" t="s">
        <v>17740</v>
      </c>
      <c r="D1445" s="99">
        <v>16186.25</v>
      </c>
      <c r="E1445" s="99">
        <v>16186.25</v>
      </c>
      <c r="G1445" s="101" t="s">
        <v>34460</v>
      </c>
    </row>
    <row r="1446" spans="1:9">
      <c r="A1446" s="101" t="s">
        <v>34462</v>
      </c>
      <c r="B1446" s="93" t="s">
        <v>34463</v>
      </c>
      <c r="C1446" s="92" t="s">
        <v>17740</v>
      </c>
      <c r="D1446" s="99">
        <v>24269</v>
      </c>
      <c r="E1446" s="99">
        <v>24269</v>
      </c>
      <c r="G1446" s="101" t="s">
        <v>34462</v>
      </c>
    </row>
    <row r="1447" spans="1:9">
      <c r="A1447" s="101" t="s">
        <v>34464</v>
      </c>
      <c r="B1447" s="93" t="s">
        <v>34465</v>
      </c>
      <c r="C1447" s="92" t="s">
        <v>17740</v>
      </c>
      <c r="D1447" s="99">
        <v>3157.7</v>
      </c>
      <c r="E1447" s="99">
        <v>3157.7</v>
      </c>
      <c r="G1447" s="101" t="s">
        <v>34464</v>
      </c>
    </row>
    <row r="1448" spans="1:9">
      <c r="A1448" s="101" t="s">
        <v>34466</v>
      </c>
      <c r="B1448" s="93" t="s">
        <v>34467</v>
      </c>
      <c r="C1448" s="92" t="s">
        <v>17740</v>
      </c>
      <c r="D1448" s="99">
        <v>5712.4</v>
      </c>
      <c r="E1448" s="99">
        <v>5712.4</v>
      </c>
      <c r="G1448" s="101" t="s">
        <v>34466</v>
      </c>
    </row>
    <row r="1449" spans="1:9">
      <c r="A1449" s="101" t="s">
        <v>34468</v>
      </c>
      <c r="B1449" s="93" t="s">
        <v>34469</v>
      </c>
      <c r="C1449" s="92" t="s">
        <v>17740</v>
      </c>
      <c r="D1449" s="99">
        <v>2343.5500000000002</v>
      </c>
      <c r="E1449" s="99">
        <v>2343.5500000000002</v>
      </c>
      <c r="G1449" s="101" t="s">
        <v>34468</v>
      </c>
    </row>
    <row r="1450" spans="1:9">
      <c r="A1450" s="101" t="s">
        <v>34470</v>
      </c>
      <c r="B1450" s="93" t="s">
        <v>34471</v>
      </c>
      <c r="C1450" s="92" t="s">
        <v>17740</v>
      </c>
      <c r="D1450" s="99">
        <v>2343.5500000000002</v>
      </c>
      <c r="E1450" s="99">
        <v>2343.5500000000002</v>
      </c>
      <c r="G1450" s="101" t="s">
        <v>34470</v>
      </c>
    </row>
    <row r="1451" spans="1:9">
      <c r="A1451" s="101" t="s">
        <v>34472</v>
      </c>
      <c r="B1451" s="93" t="s">
        <v>34473</v>
      </c>
      <c r="C1451" s="92" t="s">
        <v>17740</v>
      </c>
      <c r="D1451" s="99">
        <v>4394.1499999999996</v>
      </c>
      <c r="E1451" s="99">
        <v>4394.1499999999996</v>
      </c>
      <c r="G1451" s="101" t="s">
        <v>34472</v>
      </c>
    </row>
    <row r="1452" spans="1:9">
      <c r="A1452" s="101" t="s">
        <v>34474</v>
      </c>
      <c r="B1452" s="93" t="s">
        <v>34475</v>
      </c>
      <c r="C1452" s="92" t="s">
        <v>17740</v>
      </c>
      <c r="D1452" s="99">
        <v>5537.22</v>
      </c>
      <c r="E1452" s="99">
        <v>5537.22</v>
      </c>
      <c r="G1452" s="101" t="s">
        <v>34474</v>
      </c>
    </row>
    <row r="1453" spans="1:9" s="119" customFormat="1" ht="15">
      <c r="A1453" s="115" t="s">
        <v>25076</v>
      </c>
      <c r="B1453" s="116"/>
      <c r="C1453" s="117"/>
      <c r="D1453" s="117"/>
      <c r="E1453" s="117"/>
      <c r="F1453" s="118"/>
      <c r="G1453" s="113"/>
      <c r="H1453" s="113"/>
      <c r="I1453" s="113"/>
    </row>
    <row r="1454" spans="1:9" s="119" customFormat="1" ht="15">
      <c r="A1454" s="116" t="s">
        <v>25077</v>
      </c>
      <c r="B1454" s="116"/>
      <c r="C1454" s="421" t="s">
        <v>25078</v>
      </c>
      <c r="D1454" s="421"/>
      <c r="E1454" s="421"/>
      <c r="F1454" s="120"/>
      <c r="G1454" s="113"/>
      <c r="H1454" s="113"/>
      <c r="I1454" s="113"/>
    </row>
    <row r="1455" spans="1:9" s="119" customFormat="1" ht="15">
      <c r="A1455" s="116" t="s">
        <v>25079</v>
      </c>
      <c r="B1455" s="116"/>
      <c r="C1455" s="421" t="s">
        <v>25080</v>
      </c>
      <c r="D1455" s="421"/>
      <c r="E1455" s="421"/>
      <c r="F1455" s="118">
        <v>0.18909999999999999</v>
      </c>
      <c r="G1455" s="113"/>
      <c r="H1455" s="113"/>
      <c r="I1455" s="113"/>
    </row>
    <row r="1456" spans="1:9" s="119" customFormat="1" ht="15">
      <c r="A1456" s="116" t="s">
        <v>25081</v>
      </c>
      <c r="B1456" s="116"/>
      <c r="C1456" s="117"/>
      <c r="D1456" s="117"/>
      <c r="E1456" s="117"/>
      <c r="F1456" s="118"/>
      <c r="G1456" s="113"/>
      <c r="H1456" s="113"/>
      <c r="I1456" s="113"/>
    </row>
    <row r="1457" spans="1:6" ht="18">
      <c r="A1457" s="121" t="s">
        <v>25082</v>
      </c>
      <c r="B1457" s="122" t="s">
        <v>25083</v>
      </c>
      <c r="C1457" s="123" t="s">
        <v>25084</v>
      </c>
      <c r="D1457" s="121" t="s">
        <v>25085</v>
      </c>
      <c r="E1457" s="124" t="s">
        <v>25085</v>
      </c>
      <c r="F1457" s="122" t="s">
        <v>25086</v>
      </c>
    </row>
    <row r="1458" spans="1:6">
      <c r="A1458" s="125">
        <v>110233</v>
      </c>
      <c r="B1458" s="126" t="s">
        <v>25087</v>
      </c>
      <c r="C1458" s="127" t="s">
        <v>25088</v>
      </c>
      <c r="D1458" s="145" t="s">
        <v>34476</v>
      </c>
      <c r="E1458" s="128">
        <f>ROUND(D1458-(D1458*$F$1455),2)</f>
        <v>632.55999999999995</v>
      </c>
      <c r="F1458" s="126" t="s">
        <v>25089</v>
      </c>
    </row>
    <row r="1459" spans="1:6">
      <c r="A1459" s="125">
        <v>43339</v>
      </c>
      <c r="B1459" s="126" t="s">
        <v>25090</v>
      </c>
      <c r="C1459" s="127" t="s">
        <v>25091</v>
      </c>
      <c r="D1459" s="145" t="s">
        <v>34477</v>
      </c>
      <c r="E1459" s="128">
        <f t="shared" ref="E1459:E1522" si="0">ROUND(D1459-(D1459*$F$1455),2)</f>
        <v>0.75</v>
      </c>
      <c r="F1459" s="129"/>
    </row>
    <row r="1460" spans="1:6">
      <c r="A1460" s="125">
        <v>41099</v>
      </c>
      <c r="B1460" s="126" t="s">
        <v>25092</v>
      </c>
      <c r="C1460" s="127" t="s">
        <v>25088</v>
      </c>
      <c r="D1460" s="145" t="s">
        <v>34478</v>
      </c>
      <c r="E1460" s="128">
        <f t="shared" si="0"/>
        <v>8.34</v>
      </c>
      <c r="F1460" s="129"/>
    </row>
    <row r="1461" spans="1:6">
      <c r="A1461" s="125">
        <v>40224</v>
      </c>
      <c r="B1461" s="126" t="s">
        <v>25093</v>
      </c>
      <c r="C1461" s="127" t="s">
        <v>25088</v>
      </c>
      <c r="D1461" s="145" t="s">
        <v>34479</v>
      </c>
      <c r="E1461" s="128">
        <f t="shared" si="0"/>
        <v>4.32</v>
      </c>
      <c r="F1461" s="129"/>
    </row>
    <row r="1462" spans="1:6">
      <c r="A1462" s="125">
        <v>40225</v>
      </c>
      <c r="B1462" s="126" t="s">
        <v>25094</v>
      </c>
      <c r="C1462" s="127" t="s">
        <v>25088</v>
      </c>
      <c r="D1462" s="145" t="s">
        <v>34480</v>
      </c>
      <c r="E1462" s="128">
        <f t="shared" si="0"/>
        <v>5.59</v>
      </c>
      <c r="F1462" s="129"/>
    </row>
    <row r="1463" spans="1:6">
      <c r="A1463" s="125">
        <v>40226</v>
      </c>
      <c r="B1463" s="126" t="s">
        <v>25095</v>
      </c>
      <c r="C1463" s="127" t="s">
        <v>25088</v>
      </c>
      <c r="D1463" s="145" t="s">
        <v>34478</v>
      </c>
      <c r="E1463" s="128">
        <f t="shared" si="0"/>
        <v>8.34</v>
      </c>
      <c r="F1463" s="129"/>
    </row>
    <row r="1464" spans="1:6">
      <c r="A1464" s="125">
        <v>40229</v>
      </c>
      <c r="B1464" s="126" t="s">
        <v>25096</v>
      </c>
      <c r="C1464" s="127" t="s">
        <v>25088</v>
      </c>
      <c r="D1464" s="145" t="s">
        <v>34481</v>
      </c>
      <c r="E1464" s="128">
        <f t="shared" si="0"/>
        <v>9.16</v>
      </c>
      <c r="F1464" s="129"/>
    </row>
    <row r="1465" spans="1:6">
      <c r="A1465" s="125">
        <v>43340</v>
      </c>
      <c r="B1465" s="126" t="s">
        <v>25097</v>
      </c>
      <c r="C1465" s="127" t="s">
        <v>25088</v>
      </c>
      <c r="D1465" s="145" t="s">
        <v>34482</v>
      </c>
      <c r="E1465" s="128">
        <f t="shared" si="0"/>
        <v>8.35</v>
      </c>
      <c r="F1465" s="129"/>
    </row>
    <row r="1466" spans="1:6">
      <c r="A1466" s="125">
        <v>40228</v>
      </c>
      <c r="B1466" s="126" t="s">
        <v>25098</v>
      </c>
      <c r="C1466" s="127" t="s">
        <v>25088</v>
      </c>
      <c r="D1466" s="145" t="s">
        <v>34483</v>
      </c>
      <c r="E1466" s="128">
        <f t="shared" si="0"/>
        <v>6.49</v>
      </c>
      <c r="F1466" s="129"/>
    </row>
    <row r="1467" spans="1:6">
      <c r="A1467" s="125">
        <v>42227</v>
      </c>
      <c r="B1467" s="126" t="s">
        <v>25099</v>
      </c>
      <c r="C1467" s="127" t="s">
        <v>25088</v>
      </c>
      <c r="D1467" s="145" t="s">
        <v>34484</v>
      </c>
      <c r="E1467" s="128">
        <f t="shared" si="0"/>
        <v>6.36</v>
      </c>
      <c r="F1467" s="129"/>
    </row>
    <row r="1468" spans="1:6">
      <c r="A1468" s="125">
        <v>40994</v>
      </c>
      <c r="B1468" s="126" t="s">
        <v>25100</v>
      </c>
      <c r="C1468" s="127" t="s">
        <v>25088</v>
      </c>
      <c r="D1468" s="145" t="s">
        <v>34485</v>
      </c>
      <c r="E1468" s="128">
        <f t="shared" si="0"/>
        <v>8</v>
      </c>
      <c r="F1468" s="129"/>
    </row>
    <row r="1469" spans="1:6">
      <c r="A1469" s="125">
        <v>42940</v>
      </c>
      <c r="B1469" s="126" t="s">
        <v>25101</v>
      </c>
      <c r="C1469" s="127" t="s">
        <v>25102</v>
      </c>
      <c r="D1469" s="145" t="s">
        <v>34486</v>
      </c>
      <c r="E1469" s="128">
        <f t="shared" si="0"/>
        <v>304.43</v>
      </c>
      <c r="F1469" s="129"/>
    </row>
    <row r="1470" spans="1:6">
      <c r="A1470" s="125">
        <v>41047</v>
      </c>
      <c r="B1470" s="126" t="s">
        <v>16949</v>
      </c>
      <c r="C1470" s="127" t="s">
        <v>25088</v>
      </c>
      <c r="D1470" s="145" t="s">
        <v>34487</v>
      </c>
      <c r="E1470" s="128">
        <f t="shared" si="0"/>
        <v>688.08</v>
      </c>
      <c r="F1470" s="130"/>
    </row>
    <row r="1471" spans="1:6" ht="18">
      <c r="A1471" s="125">
        <v>41048</v>
      </c>
      <c r="B1471" s="126" t="s">
        <v>16950</v>
      </c>
      <c r="C1471" s="127" t="s">
        <v>25088</v>
      </c>
      <c r="D1471" s="145" t="s">
        <v>34488</v>
      </c>
      <c r="E1471" s="128">
        <f t="shared" si="0"/>
        <v>601.83000000000004</v>
      </c>
      <c r="F1471" s="130"/>
    </row>
    <row r="1472" spans="1:6">
      <c r="A1472" s="125">
        <v>40217</v>
      </c>
      <c r="B1472" s="126" t="s">
        <v>25103</v>
      </c>
      <c r="C1472" s="127" t="s">
        <v>25088</v>
      </c>
      <c r="D1472" s="145" t="s">
        <v>34489</v>
      </c>
      <c r="E1472" s="128">
        <f t="shared" si="0"/>
        <v>56.03</v>
      </c>
      <c r="F1472" s="129"/>
    </row>
    <row r="1473" spans="1:6">
      <c r="A1473" s="125">
        <v>40172</v>
      </c>
      <c r="B1473" s="126" t="s">
        <v>25104</v>
      </c>
      <c r="C1473" s="127" t="s">
        <v>25105</v>
      </c>
      <c r="D1473" s="145" t="s">
        <v>34490</v>
      </c>
      <c r="E1473" s="128">
        <f t="shared" si="0"/>
        <v>36.909999999999997</v>
      </c>
      <c r="F1473" s="129"/>
    </row>
    <row r="1474" spans="1:6">
      <c r="A1474" s="125">
        <v>40171</v>
      </c>
      <c r="B1474" s="126" t="s">
        <v>25106</v>
      </c>
      <c r="C1474" s="127" t="s">
        <v>25105</v>
      </c>
      <c r="D1474" s="145" t="s">
        <v>34491</v>
      </c>
      <c r="E1474" s="128">
        <f t="shared" si="0"/>
        <v>18.46</v>
      </c>
      <c r="F1474" s="129"/>
    </row>
    <row r="1475" spans="1:6">
      <c r="A1475" s="125">
        <v>42225</v>
      </c>
      <c r="B1475" s="126" t="s">
        <v>25107</v>
      </c>
      <c r="C1475" s="127" t="s">
        <v>25088</v>
      </c>
      <c r="D1475" s="145" t="s">
        <v>34492</v>
      </c>
      <c r="E1475" s="128">
        <f t="shared" si="0"/>
        <v>10.73</v>
      </c>
      <c r="F1475" s="129"/>
    </row>
    <row r="1476" spans="1:6">
      <c r="A1476" s="125">
        <v>40178</v>
      </c>
      <c r="B1476" s="126" t="s">
        <v>25108</v>
      </c>
      <c r="C1476" s="127" t="s">
        <v>25088</v>
      </c>
      <c r="D1476" s="145" t="s">
        <v>34493</v>
      </c>
      <c r="E1476" s="128">
        <f t="shared" si="0"/>
        <v>8.3800000000000008</v>
      </c>
      <c r="F1476" s="129"/>
    </row>
    <row r="1477" spans="1:6">
      <c r="A1477" s="125">
        <v>40179</v>
      </c>
      <c r="B1477" s="126" t="s">
        <v>25109</v>
      </c>
      <c r="C1477" s="127" t="s">
        <v>25088</v>
      </c>
      <c r="D1477" s="145" t="s">
        <v>34494</v>
      </c>
      <c r="E1477" s="128">
        <f t="shared" si="0"/>
        <v>16.690000000000001</v>
      </c>
      <c r="F1477" s="130"/>
    </row>
    <row r="1478" spans="1:6">
      <c r="A1478" s="125">
        <v>40184</v>
      </c>
      <c r="B1478" s="126" t="s">
        <v>25110</v>
      </c>
      <c r="C1478" s="127" t="s">
        <v>25088</v>
      </c>
      <c r="D1478" s="145" t="s">
        <v>34495</v>
      </c>
      <c r="E1478" s="128">
        <f t="shared" si="0"/>
        <v>28.66</v>
      </c>
      <c r="F1478" s="130"/>
    </row>
    <row r="1479" spans="1:6">
      <c r="A1479" s="125">
        <v>40180</v>
      </c>
      <c r="B1479" s="126" t="s">
        <v>16988</v>
      </c>
      <c r="C1479" s="127" t="s">
        <v>25088</v>
      </c>
      <c r="D1479" s="145" t="s">
        <v>34496</v>
      </c>
      <c r="E1479" s="128">
        <f t="shared" si="0"/>
        <v>19.02</v>
      </c>
      <c r="F1479" s="130"/>
    </row>
    <row r="1480" spans="1:6">
      <c r="A1480" s="125">
        <v>40181</v>
      </c>
      <c r="B1480" s="126" t="s">
        <v>16989</v>
      </c>
      <c r="C1480" s="127" t="s">
        <v>25088</v>
      </c>
      <c r="D1480" s="145" t="s">
        <v>34497</v>
      </c>
      <c r="E1480" s="128">
        <f t="shared" si="0"/>
        <v>21.34</v>
      </c>
      <c r="F1480" s="130"/>
    </row>
    <row r="1481" spans="1:6">
      <c r="A1481" s="125">
        <v>40182</v>
      </c>
      <c r="B1481" s="126" t="s">
        <v>16990</v>
      </c>
      <c r="C1481" s="127" t="s">
        <v>25088</v>
      </c>
      <c r="D1481" s="145" t="s">
        <v>34498</v>
      </c>
      <c r="E1481" s="128">
        <f t="shared" si="0"/>
        <v>24.3</v>
      </c>
      <c r="F1481" s="130"/>
    </row>
    <row r="1482" spans="1:6">
      <c r="A1482" s="125">
        <v>40183</v>
      </c>
      <c r="B1482" s="126" t="s">
        <v>16991</v>
      </c>
      <c r="C1482" s="127" t="s">
        <v>25088</v>
      </c>
      <c r="D1482" s="145" t="s">
        <v>34499</v>
      </c>
      <c r="E1482" s="128">
        <f t="shared" si="0"/>
        <v>25.75</v>
      </c>
      <c r="F1482" s="130"/>
    </row>
    <row r="1483" spans="1:6" ht="18">
      <c r="A1483" s="125">
        <v>40191</v>
      </c>
      <c r="B1483" s="93" t="s">
        <v>25111</v>
      </c>
      <c r="C1483" s="127" t="s">
        <v>25088</v>
      </c>
      <c r="D1483" s="145" t="s">
        <v>34500</v>
      </c>
      <c r="E1483" s="128">
        <f t="shared" si="0"/>
        <v>25.4</v>
      </c>
      <c r="F1483" s="130"/>
    </row>
    <row r="1484" spans="1:6">
      <c r="A1484" s="125">
        <v>40196</v>
      </c>
      <c r="B1484" s="126" t="s">
        <v>25112</v>
      </c>
      <c r="C1484" s="127" t="s">
        <v>25088</v>
      </c>
      <c r="D1484" s="145" t="s">
        <v>34501</v>
      </c>
      <c r="E1484" s="128">
        <f t="shared" si="0"/>
        <v>39.340000000000003</v>
      </c>
      <c r="F1484" s="130"/>
    </row>
    <row r="1485" spans="1:6">
      <c r="A1485" s="125">
        <v>40192</v>
      </c>
      <c r="B1485" s="126" t="s">
        <v>16992</v>
      </c>
      <c r="C1485" s="127" t="s">
        <v>25088</v>
      </c>
      <c r="D1485" s="145" t="s">
        <v>34502</v>
      </c>
      <c r="E1485" s="128">
        <f t="shared" si="0"/>
        <v>27.21</v>
      </c>
      <c r="F1485" s="130"/>
    </row>
    <row r="1486" spans="1:6">
      <c r="A1486" s="125">
        <v>40193</v>
      </c>
      <c r="B1486" s="126" t="s">
        <v>16993</v>
      </c>
      <c r="C1486" s="127" t="s">
        <v>25088</v>
      </c>
      <c r="D1486" s="145" t="s">
        <v>34503</v>
      </c>
      <c r="E1486" s="128">
        <f t="shared" si="0"/>
        <v>29.73</v>
      </c>
      <c r="F1486" s="130"/>
    </row>
    <row r="1487" spans="1:6">
      <c r="A1487" s="125">
        <v>40194</v>
      </c>
      <c r="B1487" s="126" t="s">
        <v>16994</v>
      </c>
      <c r="C1487" s="127" t="s">
        <v>25088</v>
      </c>
      <c r="D1487" s="145" t="s">
        <v>34504</v>
      </c>
      <c r="E1487" s="128">
        <f t="shared" si="0"/>
        <v>33.770000000000003</v>
      </c>
      <c r="F1487" s="130"/>
    </row>
    <row r="1488" spans="1:6">
      <c r="A1488" s="125">
        <v>40195</v>
      </c>
      <c r="B1488" s="126" t="s">
        <v>16995</v>
      </c>
      <c r="C1488" s="127" t="s">
        <v>25088</v>
      </c>
      <c r="D1488" s="145" t="s">
        <v>34505</v>
      </c>
      <c r="E1488" s="128">
        <f t="shared" si="0"/>
        <v>36.07</v>
      </c>
      <c r="F1488" s="130"/>
    </row>
    <row r="1489" spans="1:6">
      <c r="A1489" s="125">
        <v>40220</v>
      </c>
      <c r="B1489" s="126" t="s">
        <v>25113</v>
      </c>
      <c r="C1489" s="127" t="s">
        <v>25088</v>
      </c>
      <c r="D1489" s="145" t="s">
        <v>34506</v>
      </c>
      <c r="E1489" s="128">
        <f t="shared" si="0"/>
        <v>10.83</v>
      </c>
      <c r="F1489" s="129"/>
    </row>
    <row r="1490" spans="1:6">
      <c r="A1490" s="125">
        <v>40230</v>
      </c>
      <c r="B1490" s="126" t="s">
        <v>25114</v>
      </c>
      <c r="C1490" s="127" t="s">
        <v>25088</v>
      </c>
      <c r="D1490" s="145" t="s">
        <v>34507</v>
      </c>
      <c r="E1490" s="128">
        <f t="shared" si="0"/>
        <v>4.2699999999999996</v>
      </c>
      <c r="F1490" s="129"/>
    </row>
    <row r="1491" spans="1:6">
      <c r="A1491" s="125">
        <v>40221</v>
      </c>
      <c r="B1491" s="126" t="s">
        <v>25115</v>
      </c>
      <c r="C1491" s="127" t="s">
        <v>25088</v>
      </c>
      <c r="D1491" s="145" t="s">
        <v>34508</v>
      </c>
      <c r="E1491" s="128">
        <f t="shared" si="0"/>
        <v>11.51</v>
      </c>
      <c r="F1491" s="129"/>
    </row>
    <row r="1492" spans="1:6">
      <c r="A1492" s="125">
        <v>40231</v>
      </c>
      <c r="B1492" s="126" t="s">
        <v>25116</v>
      </c>
      <c r="C1492" s="127" t="s">
        <v>25088</v>
      </c>
      <c r="D1492" s="145" t="s">
        <v>34509</v>
      </c>
      <c r="E1492" s="128">
        <f t="shared" si="0"/>
        <v>6.32</v>
      </c>
      <c r="F1492" s="129"/>
    </row>
    <row r="1493" spans="1:6">
      <c r="A1493" s="125">
        <v>40222</v>
      </c>
      <c r="B1493" s="126" t="s">
        <v>25117</v>
      </c>
      <c r="C1493" s="127" t="s">
        <v>25088</v>
      </c>
      <c r="D1493" s="145" t="s">
        <v>34510</v>
      </c>
      <c r="E1493" s="128">
        <f t="shared" si="0"/>
        <v>16.48</v>
      </c>
      <c r="F1493" s="129"/>
    </row>
    <row r="1494" spans="1:6">
      <c r="A1494" s="125">
        <v>40216</v>
      </c>
      <c r="B1494" s="126" t="s">
        <v>25118</v>
      </c>
      <c r="C1494" s="127" t="s">
        <v>25088</v>
      </c>
      <c r="D1494" s="145" t="s">
        <v>34511</v>
      </c>
      <c r="E1494" s="128">
        <f t="shared" si="0"/>
        <v>122.73</v>
      </c>
      <c r="F1494" s="129"/>
    </row>
    <row r="1495" spans="1:6">
      <c r="A1495" s="125">
        <v>40223</v>
      </c>
      <c r="B1495" s="126" t="s">
        <v>25119</v>
      </c>
      <c r="C1495" s="127" t="s">
        <v>25088</v>
      </c>
      <c r="D1495" s="145" t="s">
        <v>34489</v>
      </c>
      <c r="E1495" s="128">
        <f t="shared" si="0"/>
        <v>56.03</v>
      </c>
      <c r="F1495" s="129"/>
    </row>
    <row r="1496" spans="1:6">
      <c r="A1496" s="125">
        <v>43335</v>
      </c>
      <c r="B1496" s="126" t="s">
        <v>25120</v>
      </c>
      <c r="C1496" s="127" t="s">
        <v>25088</v>
      </c>
      <c r="D1496" s="145" t="s">
        <v>34512</v>
      </c>
      <c r="E1496" s="128">
        <f t="shared" si="0"/>
        <v>3.11</v>
      </c>
      <c r="F1496" s="129"/>
    </row>
    <row r="1497" spans="1:6">
      <c r="A1497" s="125">
        <v>42547</v>
      </c>
      <c r="B1497" s="126" t="s">
        <v>25121</v>
      </c>
      <c r="C1497" s="127" t="s">
        <v>25088</v>
      </c>
      <c r="D1497" s="145" t="s">
        <v>34513</v>
      </c>
      <c r="E1497" s="128">
        <f t="shared" si="0"/>
        <v>2.12</v>
      </c>
      <c r="F1497" s="129"/>
    </row>
    <row r="1498" spans="1:6">
      <c r="A1498" s="125">
        <v>40177</v>
      </c>
      <c r="B1498" s="126" t="s">
        <v>25122</v>
      </c>
      <c r="C1498" s="127" t="s">
        <v>25088</v>
      </c>
      <c r="D1498" s="145" t="s">
        <v>34514</v>
      </c>
      <c r="E1498" s="128">
        <f t="shared" si="0"/>
        <v>4.8899999999999997</v>
      </c>
      <c r="F1498" s="129"/>
    </row>
    <row r="1499" spans="1:6">
      <c r="A1499" s="125">
        <v>110234</v>
      </c>
      <c r="B1499" s="126" t="s">
        <v>25123</v>
      </c>
      <c r="C1499" s="127" t="s">
        <v>25124</v>
      </c>
      <c r="D1499" s="145" t="s">
        <v>34515</v>
      </c>
      <c r="E1499" s="128">
        <f t="shared" si="0"/>
        <v>617.74</v>
      </c>
      <c r="F1499" s="126" t="s">
        <v>25089</v>
      </c>
    </row>
    <row r="1500" spans="1:6" ht="18">
      <c r="A1500" s="125">
        <v>41056</v>
      </c>
      <c r="B1500" s="126" t="s">
        <v>17026</v>
      </c>
      <c r="C1500" s="127" t="s">
        <v>25088</v>
      </c>
      <c r="D1500" s="145" t="s">
        <v>34516</v>
      </c>
      <c r="E1500" s="128">
        <f t="shared" si="0"/>
        <v>111.26</v>
      </c>
      <c r="F1500" s="130"/>
    </row>
    <row r="1501" spans="1:6">
      <c r="A1501" s="125">
        <v>40218</v>
      </c>
      <c r="B1501" s="126" t="s">
        <v>25125</v>
      </c>
      <c r="C1501" s="127" t="s">
        <v>25088</v>
      </c>
      <c r="D1501" s="145" t="s">
        <v>34517</v>
      </c>
      <c r="E1501" s="128">
        <f t="shared" si="0"/>
        <v>57.19</v>
      </c>
      <c r="F1501" s="129"/>
    </row>
    <row r="1502" spans="1:6">
      <c r="A1502" s="125">
        <v>40170</v>
      </c>
      <c r="B1502" s="126" t="s">
        <v>25126</v>
      </c>
      <c r="C1502" s="127" t="s">
        <v>25091</v>
      </c>
      <c r="D1502" s="145" t="s">
        <v>34518</v>
      </c>
      <c r="E1502" s="128">
        <f t="shared" si="0"/>
        <v>0.96</v>
      </c>
      <c r="F1502" s="129"/>
    </row>
    <row r="1503" spans="1:6">
      <c r="A1503" s="125">
        <v>40167</v>
      </c>
      <c r="B1503" s="126" t="s">
        <v>17045</v>
      </c>
      <c r="C1503" s="127" t="s">
        <v>25091</v>
      </c>
      <c r="D1503" s="145" t="s">
        <v>34519</v>
      </c>
      <c r="E1503" s="128">
        <f t="shared" si="0"/>
        <v>0.71</v>
      </c>
      <c r="F1503" s="130"/>
    </row>
    <row r="1504" spans="1:6">
      <c r="A1504" s="125">
        <v>40168</v>
      </c>
      <c r="B1504" s="126" t="s">
        <v>25127</v>
      </c>
      <c r="C1504" s="127" t="s">
        <v>25091</v>
      </c>
      <c r="D1504" s="145" t="s">
        <v>34520</v>
      </c>
      <c r="E1504" s="128">
        <f t="shared" si="0"/>
        <v>3.2</v>
      </c>
      <c r="F1504" s="129"/>
    </row>
    <row r="1505" spans="1:6">
      <c r="A1505" s="125">
        <v>40169</v>
      </c>
      <c r="B1505" s="126" t="s">
        <v>17047</v>
      </c>
      <c r="C1505" s="127" t="s">
        <v>25091</v>
      </c>
      <c r="D1505" s="145" t="s">
        <v>34521</v>
      </c>
      <c r="E1505" s="128">
        <f t="shared" si="0"/>
        <v>9.4499999999999993</v>
      </c>
      <c r="F1505" s="130"/>
    </row>
    <row r="1506" spans="1:6">
      <c r="A1506" s="125">
        <v>102069</v>
      </c>
      <c r="B1506" s="126" t="s">
        <v>34522</v>
      </c>
      <c r="C1506" s="127" t="s">
        <v>25128</v>
      </c>
      <c r="D1506" s="145" t="s">
        <v>34523</v>
      </c>
      <c r="E1506" s="128">
        <f t="shared" si="0"/>
        <v>4.34</v>
      </c>
      <c r="F1506" s="129"/>
    </row>
    <row r="1507" spans="1:6">
      <c r="A1507" s="125">
        <v>40219</v>
      </c>
      <c r="B1507" s="126" t="s">
        <v>25129</v>
      </c>
      <c r="C1507" s="127" t="s">
        <v>25091</v>
      </c>
      <c r="D1507" s="145" t="s">
        <v>34524</v>
      </c>
      <c r="E1507" s="128">
        <f t="shared" si="0"/>
        <v>41.06</v>
      </c>
      <c r="F1507" s="129"/>
    </row>
    <row r="1508" spans="1:6">
      <c r="A1508" s="125">
        <v>41095</v>
      </c>
      <c r="B1508" s="126" t="s">
        <v>25130</v>
      </c>
      <c r="C1508" s="127" t="s">
        <v>25088</v>
      </c>
      <c r="D1508" s="145" t="s">
        <v>34525</v>
      </c>
      <c r="E1508" s="128">
        <f t="shared" si="0"/>
        <v>31.93</v>
      </c>
      <c r="F1508" s="129"/>
    </row>
    <row r="1509" spans="1:6">
      <c r="A1509" s="125">
        <v>43352</v>
      </c>
      <c r="B1509" s="126" t="s">
        <v>17115</v>
      </c>
      <c r="C1509" s="127" t="s">
        <v>25091</v>
      </c>
      <c r="D1509" s="145" t="s">
        <v>34526</v>
      </c>
      <c r="E1509" s="128">
        <f t="shared" si="0"/>
        <v>0.7</v>
      </c>
      <c r="F1509" s="130"/>
    </row>
    <row r="1510" spans="1:6">
      <c r="E1510" s="128">
        <f t="shared" si="0"/>
        <v>0</v>
      </c>
    </row>
    <row r="1511" spans="1:6" ht="18">
      <c r="A1511" s="121" t="s">
        <v>25082</v>
      </c>
      <c r="B1511" s="122" t="s">
        <v>25083</v>
      </c>
      <c r="C1511" s="123" t="s">
        <v>25084</v>
      </c>
      <c r="D1511" s="121" t="s">
        <v>25085</v>
      </c>
      <c r="E1511" s="128" t="e">
        <f t="shared" si="0"/>
        <v>#VALUE!</v>
      </c>
      <c r="F1511" s="122" t="s">
        <v>25086</v>
      </c>
    </row>
    <row r="1512" spans="1:6">
      <c r="A1512" s="125">
        <v>43338</v>
      </c>
      <c r="B1512" s="126" t="s">
        <v>25131</v>
      </c>
      <c r="C1512" s="127" t="s">
        <v>25091</v>
      </c>
      <c r="D1512" s="145" t="s">
        <v>34527</v>
      </c>
      <c r="E1512" s="128">
        <f t="shared" si="0"/>
        <v>0.56000000000000005</v>
      </c>
      <c r="F1512" s="129"/>
    </row>
    <row r="1513" spans="1:6">
      <c r="A1513" s="125">
        <v>40166</v>
      </c>
      <c r="B1513" s="126" t="s">
        <v>25132</v>
      </c>
      <c r="C1513" s="127" t="s">
        <v>25091</v>
      </c>
      <c r="D1513" s="145" t="s">
        <v>34528</v>
      </c>
      <c r="E1513" s="128">
        <f t="shared" si="0"/>
        <v>0.2</v>
      </c>
      <c r="F1513" s="129"/>
    </row>
    <row r="1514" spans="1:6">
      <c r="A1514" s="125">
        <v>41326</v>
      </c>
      <c r="B1514" s="126" t="s">
        <v>25133</v>
      </c>
      <c r="C1514" s="127" t="s">
        <v>25088</v>
      </c>
      <c r="D1514" s="145" t="s">
        <v>34529</v>
      </c>
      <c r="E1514" s="128">
        <f t="shared" si="0"/>
        <v>6.85</v>
      </c>
      <c r="F1514" s="129"/>
    </row>
    <row r="1515" spans="1:6">
      <c r="E1515" s="128">
        <f t="shared" si="0"/>
        <v>0</v>
      </c>
    </row>
    <row r="1516" spans="1:6" ht="18">
      <c r="A1516" s="121" t="s">
        <v>25082</v>
      </c>
      <c r="B1516" s="122" t="s">
        <v>25083</v>
      </c>
      <c r="C1516" s="123" t="s">
        <v>25084</v>
      </c>
      <c r="D1516" s="121" t="s">
        <v>25085</v>
      </c>
      <c r="E1516" s="128" t="e">
        <f t="shared" si="0"/>
        <v>#VALUE!</v>
      </c>
      <c r="F1516" s="122" t="s">
        <v>25086</v>
      </c>
    </row>
    <row r="1517" spans="1:6" ht="18">
      <c r="A1517" s="125">
        <v>40801</v>
      </c>
      <c r="B1517" s="126" t="s">
        <v>25134</v>
      </c>
      <c r="C1517" s="127" t="s">
        <v>25088</v>
      </c>
      <c r="D1517" s="145" t="s">
        <v>34530</v>
      </c>
      <c r="E1517" s="128">
        <f t="shared" si="0"/>
        <v>97.31</v>
      </c>
      <c r="F1517" s="126" t="s">
        <v>25089</v>
      </c>
    </row>
    <row r="1518" spans="1:6" ht="18">
      <c r="A1518" s="125">
        <v>40799</v>
      </c>
      <c r="B1518" s="126" t="s">
        <v>25135</v>
      </c>
      <c r="C1518" s="127" t="s">
        <v>25088</v>
      </c>
      <c r="D1518" s="145" t="s">
        <v>34531</v>
      </c>
      <c r="E1518" s="128">
        <f t="shared" si="0"/>
        <v>74.900000000000006</v>
      </c>
      <c r="F1518" s="126" t="s">
        <v>25089</v>
      </c>
    </row>
    <row r="1519" spans="1:6" ht="18">
      <c r="A1519" s="125">
        <v>40793</v>
      </c>
      <c r="B1519" s="126" t="s">
        <v>16749</v>
      </c>
      <c r="C1519" s="127" t="s">
        <v>25088</v>
      </c>
      <c r="D1519" s="145" t="s">
        <v>34532</v>
      </c>
      <c r="E1519" s="128">
        <f t="shared" si="0"/>
        <v>117.04</v>
      </c>
      <c r="F1519" s="126" t="s">
        <v>25089</v>
      </c>
    </row>
    <row r="1520" spans="1:6" ht="18">
      <c r="A1520" s="125">
        <v>40797</v>
      </c>
      <c r="B1520" s="126" t="s">
        <v>16750</v>
      </c>
      <c r="C1520" s="127" t="s">
        <v>25088</v>
      </c>
      <c r="D1520" s="145" t="s">
        <v>34533</v>
      </c>
      <c r="E1520" s="128">
        <f t="shared" si="0"/>
        <v>49.38</v>
      </c>
      <c r="F1520" s="126" t="s">
        <v>25089</v>
      </c>
    </row>
    <row r="1521" spans="1:6">
      <c r="A1521" s="125">
        <v>41157</v>
      </c>
      <c r="B1521" s="126" t="s">
        <v>25136</v>
      </c>
      <c r="C1521" s="127" t="s">
        <v>25088</v>
      </c>
      <c r="D1521" s="145" t="s">
        <v>34534</v>
      </c>
      <c r="E1521" s="128">
        <f t="shared" si="0"/>
        <v>64.709999999999994</v>
      </c>
      <c r="F1521" s="129"/>
    </row>
    <row r="1522" spans="1:6">
      <c r="A1522" s="125">
        <v>40795</v>
      </c>
      <c r="B1522" s="126" t="s">
        <v>25137</v>
      </c>
      <c r="C1522" s="127" t="s">
        <v>25088</v>
      </c>
      <c r="D1522" s="145" t="s">
        <v>34535</v>
      </c>
      <c r="E1522" s="128">
        <f t="shared" si="0"/>
        <v>51.05</v>
      </c>
      <c r="F1522" s="126" t="s">
        <v>25089</v>
      </c>
    </row>
    <row r="1523" spans="1:6">
      <c r="A1523" s="125">
        <v>40787</v>
      </c>
      <c r="B1523" s="126" t="s">
        <v>25138</v>
      </c>
      <c r="C1523" s="127" t="s">
        <v>25088</v>
      </c>
      <c r="D1523" s="145" t="s">
        <v>34536</v>
      </c>
      <c r="E1523" s="128">
        <f t="shared" ref="E1523:E1586" si="1">ROUND(D1523-(D1523*$F$1455),2)</f>
        <v>128.75</v>
      </c>
      <c r="F1523" s="126" t="s">
        <v>25089</v>
      </c>
    </row>
    <row r="1524" spans="1:6">
      <c r="A1524" s="125">
        <v>40812</v>
      </c>
      <c r="B1524" s="126" t="s">
        <v>25139</v>
      </c>
      <c r="C1524" s="127" t="s">
        <v>25088</v>
      </c>
      <c r="D1524" s="145" t="s">
        <v>34536</v>
      </c>
      <c r="E1524" s="128">
        <f t="shared" si="1"/>
        <v>128.75</v>
      </c>
      <c r="F1524" s="129"/>
    </row>
    <row r="1525" spans="1:6">
      <c r="A1525" s="125">
        <v>42673</v>
      </c>
      <c r="B1525" s="126" t="s">
        <v>25140</v>
      </c>
      <c r="C1525" s="127" t="s">
        <v>25088</v>
      </c>
      <c r="D1525" s="145" t="s">
        <v>34537</v>
      </c>
      <c r="E1525" s="128">
        <f t="shared" si="1"/>
        <v>161.21</v>
      </c>
      <c r="F1525" s="129"/>
    </row>
    <row r="1526" spans="1:6">
      <c r="A1526" s="125">
        <v>40803</v>
      </c>
      <c r="B1526" s="126" t="s">
        <v>25141</v>
      </c>
      <c r="C1526" s="127" t="s">
        <v>25088</v>
      </c>
      <c r="D1526" s="145" t="s">
        <v>34538</v>
      </c>
      <c r="E1526" s="128">
        <f t="shared" si="1"/>
        <v>83.3</v>
      </c>
      <c r="F1526" s="126" t="s">
        <v>25089</v>
      </c>
    </row>
    <row r="1527" spans="1:6">
      <c r="A1527" s="125">
        <v>41406</v>
      </c>
      <c r="B1527" s="126" t="s">
        <v>16751</v>
      </c>
      <c r="C1527" s="127" t="s">
        <v>25088</v>
      </c>
      <c r="D1527" s="145" t="s">
        <v>34539</v>
      </c>
      <c r="E1527" s="128">
        <f t="shared" si="1"/>
        <v>74.25</v>
      </c>
      <c r="F1527" s="126" t="s">
        <v>25089</v>
      </c>
    </row>
    <row r="1528" spans="1:6" ht="18">
      <c r="A1528" s="125">
        <v>41100</v>
      </c>
      <c r="B1528" s="126" t="s">
        <v>16752</v>
      </c>
      <c r="C1528" s="127" t="s">
        <v>25088</v>
      </c>
      <c r="D1528" s="145" t="s">
        <v>34540</v>
      </c>
      <c r="E1528" s="128">
        <f t="shared" si="1"/>
        <v>71.760000000000005</v>
      </c>
      <c r="F1528" s="130"/>
    </row>
    <row r="1529" spans="1:6">
      <c r="A1529" s="125">
        <v>40979</v>
      </c>
      <c r="B1529" s="126" t="s">
        <v>16753</v>
      </c>
      <c r="C1529" s="127" t="s">
        <v>25088</v>
      </c>
      <c r="D1529" s="145" t="s">
        <v>34541</v>
      </c>
      <c r="E1529" s="128">
        <f t="shared" si="1"/>
        <v>61.64</v>
      </c>
      <c r="F1529" s="130"/>
    </row>
    <row r="1530" spans="1:6">
      <c r="A1530" s="125">
        <v>40815</v>
      </c>
      <c r="B1530" s="126" t="s">
        <v>25142</v>
      </c>
      <c r="C1530" s="127" t="s">
        <v>25088</v>
      </c>
      <c r="D1530" s="145" t="s">
        <v>34542</v>
      </c>
      <c r="E1530" s="128">
        <f t="shared" si="1"/>
        <v>74.930000000000007</v>
      </c>
      <c r="F1530" s="129"/>
    </row>
    <row r="1531" spans="1:6">
      <c r="A1531" s="125">
        <v>40809</v>
      </c>
      <c r="B1531" s="126" t="s">
        <v>25143</v>
      </c>
      <c r="C1531" s="127" t="s">
        <v>25088</v>
      </c>
      <c r="D1531" s="145" t="s">
        <v>34543</v>
      </c>
      <c r="E1531" s="128">
        <f t="shared" si="1"/>
        <v>85.94</v>
      </c>
      <c r="F1531" s="129"/>
    </row>
    <row r="1532" spans="1:6">
      <c r="A1532" s="125">
        <v>40810</v>
      </c>
      <c r="B1532" s="126" t="s">
        <v>25144</v>
      </c>
      <c r="C1532" s="127" t="s">
        <v>25088</v>
      </c>
      <c r="D1532" s="145" t="s">
        <v>34544</v>
      </c>
      <c r="E1532" s="128">
        <f t="shared" si="1"/>
        <v>108.03</v>
      </c>
      <c r="F1532" s="129"/>
    </row>
    <row r="1533" spans="1:6">
      <c r="A1533" s="125">
        <v>41097</v>
      </c>
      <c r="B1533" s="126" t="s">
        <v>25145</v>
      </c>
      <c r="C1533" s="127" t="s">
        <v>25088</v>
      </c>
      <c r="D1533" s="145" t="s">
        <v>34545</v>
      </c>
      <c r="E1533" s="128">
        <f t="shared" si="1"/>
        <v>121.4</v>
      </c>
      <c r="F1533" s="126" t="s">
        <v>25089</v>
      </c>
    </row>
    <row r="1534" spans="1:6" ht="18">
      <c r="A1534" s="125">
        <v>41364</v>
      </c>
      <c r="B1534" s="126" t="s">
        <v>25146</v>
      </c>
      <c r="C1534" s="127" t="s">
        <v>25088</v>
      </c>
      <c r="D1534" s="145" t="s">
        <v>34539</v>
      </c>
      <c r="E1534" s="128">
        <f t="shared" si="1"/>
        <v>74.25</v>
      </c>
      <c r="F1534" s="130"/>
    </row>
    <row r="1535" spans="1:6">
      <c r="A1535" s="125">
        <v>40777</v>
      </c>
      <c r="B1535" s="126" t="s">
        <v>25147</v>
      </c>
      <c r="C1535" s="127" t="s">
        <v>25088</v>
      </c>
      <c r="D1535" s="145" t="s">
        <v>34546</v>
      </c>
      <c r="E1535" s="128">
        <f t="shared" si="1"/>
        <v>53.71</v>
      </c>
      <c r="F1535" s="126" t="s">
        <v>25089</v>
      </c>
    </row>
    <row r="1536" spans="1:6">
      <c r="A1536" s="125">
        <v>40779</v>
      </c>
      <c r="B1536" s="126" t="s">
        <v>25148</v>
      </c>
      <c r="C1536" s="127" t="s">
        <v>25088</v>
      </c>
      <c r="D1536" s="145" t="s">
        <v>34547</v>
      </c>
      <c r="E1536" s="128">
        <f t="shared" si="1"/>
        <v>61.13</v>
      </c>
      <c r="F1536" s="126" t="s">
        <v>25089</v>
      </c>
    </row>
    <row r="1537" spans="1:6">
      <c r="A1537" s="125">
        <v>40781</v>
      </c>
      <c r="B1537" s="126" t="s">
        <v>25149</v>
      </c>
      <c r="C1537" s="127" t="s">
        <v>25088</v>
      </c>
      <c r="D1537" s="145" t="s">
        <v>34543</v>
      </c>
      <c r="E1537" s="128">
        <f t="shared" si="1"/>
        <v>85.94</v>
      </c>
      <c r="F1537" s="126" t="s">
        <v>25089</v>
      </c>
    </row>
    <row r="1538" spans="1:6">
      <c r="A1538" s="125">
        <v>40783</v>
      </c>
      <c r="B1538" s="126" t="s">
        <v>25150</v>
      </c>
      <c r="C1538" s="127" t="s">
        <v>25088</v>
      </c>
      <c r="D1538" s="145" t="s">
        <v>34544</v>
      </c>
      <c r="E1538" s="128">
        <f t="shared" si="1"/>
        <v>108.03</v>
      </c>
      <c r="F1538" s="126" t="s">
        <v>25089</v>
      </c>
    </row>
    <row r="1539" spans="1:6">
      <c r="A1539" s="125">
        <v>41366</v>
      </c>
      <c r="B1539" s="126" t="s">
        <v>25151</v>
      </c>
      <c r="C1539" s="127" t="s">
        <v>25088</v>
      </c>
      <c r="D1539" s="145" t="s">
        <v>34545</v>
      </c>
      <c r="E1539" s="128">
        <f t="shared" si="1"/>
        <v>121.4</v>
      </c>
      <c r="F1539" s="129"/>
    </row>
    <row r="1540" spans="1:6" ht="18">
      <c r="A1540" s="125">
        <v>40834</v>
      </c>
      <c r="B1540" s="126" t="s">
        <v>16765</v>
      </c>
      <c r="C1540" s="127" t="s">
        <v>25091</v>
      </c>
      <c r="D1540" s="145" t="s">
        <v>34548</v>
      </c>
      <c r="E1540" s="128">
        <f t="shared" si="1"/>
        <v>2.4300000000000002</v>
      </c>
      <c r="F1540" s="126" t="s">
        <v>25089</v>
      </c>
    </row>
    <row r="1541" spans="1:6">
      <c r="A1541" s="125">
        <v>40835</v>
      </c>
      <c r="B1541" s="126" t="s">
        <v>25152</v>
      </c>
      <c r="C1541" s="127" t="s">
        <v>25091</v>
      </c>
      <c r="D1541" s="145" t="s">
        <v>34549</v>
      </c>
      <c r="E1541" s="128">
        <f t="shared" si="1"/>
        <v>4.3499999999999996</v>
      </c>
      <c r="F1541" s="126" t="s">
        <v>25089</v>
      </c>
    </row>
    <row r="1542" spans="1:6" ht="18">
      <c r="A1542" s="125">
        <v>40841</v>
      </c>
      <c r="B1542" s="126" t="s">
        <v>25153</v>
      </c>
      <c r="C1542" s="127" t="s">
        <v>25154</v>
      </c>
      <c r="D1542" s="145" t="s">
        <v>34550</v>
      </c>
      <c r="E1542" s="128">
        <f t="shared" si="1"/>
        <v>142.94999999999999</v>
      </c>
      <c r="F1542" s="126" t="s">
        <v>25089</v>
      </c>
    </row>
    <row r="1543" spans="1:6" ht="18">
      <c r="A1543" s="125">
        <v>40842</v>
      </c>
      <c r="B1543" s="126" t="s">
        <v>25155</v>
      </c>
      <c r="C1543" s="127" t="s">
        <v>25154</v>
      </c>
      <c r="D1543" s="145" t="s">
        <v>34551</v>
      </c>
      <c r="E1543" s="128">
        <f t="shared" si="1"/>
        <v>415.62</v>
      </c>
      <c r="F1543" s="126" t="s">
        <v>25089</v>
      </c>
    </row>
    <row r="1544" spans="1:6">
      <c r="A1544" s="125">
        <v>40843</v>
      </c>
      <c r="B1544" s="126" t="s">
        <v>25156</v>
      </c>
      <c r="C1544" s="127" t="s">
        <v>25154</v>
      </c>
      <c r="D1544" s="145" t="s">
        <v>34552</v>
      </c>
      <c r="E1544" s="128">
        <f t="shared" si="1"/>
        <v>146.1</v>
      </c>
      <c r="F1544" s="126" t="s">
        <v>25089</v>
      </c>
    </row>
    <row r="1545" spans="1:6" ht="18">
      <c r="A1545" s="125">
        <v>40844</v>
      </c>
      <c r="B1545" s="126" t="s">
        <v>16766</v>
      </c>
      <c r="C1545" s="127" t="s">
        <v>25154</v>
      </c>
      <c r="D1545" s="145" t="s">
        <v>34553</v>
      </c>
      <c r="E1545" s="128">
        <f t="shared" si="1"/>
        <v>420.57</v>
      </c>
      <c r="F1545" s="126" t="s">
        <v>25089</v>
      </c>
    </row>
    <row r="1546" spans="1:6" ht="18">
      <c r="A1546" s="125">
        <v>41112</v>
      </c>
      <c r="B1546" s="126" t="s">
        <v>16767</v>
      </c>
      <c r="C1546" s="127" t="s">
        <v>25154</v>
      </c>
      <c r="D1546" s="145" t="s">
        <v>34554</v>
      </c>
      <c r="E1546" s="128">
        <f t="shared" si="1"/>
        <v>136.9</v>
      </c>
      <c r="F1546" s="126" t="s">
        <v>25089</v>
      </c>
    </row>
    <row r="1547" spans="1:6" ht="18">
      <c r="A1547" s="125">
        <v>43342</v>
      </c>
      <c r="B1547" s="126" t="s">
        <v>16768</v>
      </c>
      <c r="C1547" s="127" t="s">
        <v>25154</v>
      </c>
      <c r="D1547" s="145" t="s">
        <v>34555</v>
      </c>
      <c r="E1547" s="128">
        <f t="shared" si="1"/>
        <v>146.27000000000001</v>
      </c>
      <c r="F1547" s="126" t="s">
        <v>25089</v>
      </c>
    </row>
    <row r="1548" spans="1:6">
      <c r="A1548" s="125">
        <v>40878</v>
      </c>
      <c r="B1548" s="126" t="s">
        <v>16769</v>
      </c>
      <c r="C1548" s="127" t="s">
        <v>25154</v>
      </c>
      <c r="D1548" s="145" t="s">
        <v>34556</v>
      </c>
      <c r="E1548" s="128">
        <f t="shared" si="1"/>
        <v>146.25</v>
      </c>
      <c r="F1548" s="126" t="s">
        <v>25089</v>
      </c>
    </row>
    <row r="1549" spans="1:6">
      <c r="A1549" s="125">
        <v>40845</v>
      </c>
      <c r="B1549" s="126" t="s">
        <v>25157</v>
      </c>
      <c r="C1549" s="127" t="s">
        <v>25154</v>
      </c>
      <c r="D1549" s="145" t="s">
        <v>34557</v>
      </c>
      <c r="E1549" s="128">
        <f t="shared" si="1"/>
        <v>113.73</v>
      </c>
      <c r="F1549" s="126" t="s">
        <v>25089</v>
      </c>
    </row>
    <row r="1550" spans="1:6">
      <c r="A1550" s="125">
        <v>40846</v>
      </c>
      <c r="B1550" s="126" t="s">
        <v>25158</v>
      </c>
      <c r="C1550" s="127" t="s">
        <v>25154</v>
      </c>
      <c r="D1550" s="145" t="s">
        <v>34558</v>
      </c>
      <c r="E1550" s="128">
        <f t="shared" si="1"/>
        <v>388.21</v>
      </c>
      <c r="F1550" s="126" t="s">
        <v>25089</v>
      </c>
    </row>
    <row r="1551" spans="1:6">
      <c r="A1551" s="125">
        <v>40879</v>
      </c>
      <c r="B1551" s="126" t="s">
        <v>25159</v>
      </c>
      <c r="C1551" s="127" t="s">
        <v>25154</v>
      </c>
      <c r="D1551" s="145" t="s">
        <v>34559</v>
      </c>
      <c r="E1551" s="128">
        <f t="shared" si="1"/>
        <v>113.87</v>
      </c>
      <c r="F1551" s="130"/>
    </row>
    <row r="1552" spans="1:6">
      <c r="A1552" s="125">
        <v>40877</v>
      </c>
      <c r="B1552" s="126" t="s">
        <v>25160</v>
      </c>
      <c r="C1552" s="127" t="s">
        <v>25154</v>
      </c>
      <c r="D1552" s="145" t="s">
        <v>34560</v>
      </c>
      <c r="E1552" s="128">
        <f t="shared" si="1"/>
        <v>157.49</v>
      </c>
      <c r="F1552" s="126" t="s">
        <v>25089</v>
      </c>
    </row>
    <row r="1553" spans="1:6" ht="18">
      <c r="A1553" s="125">
        <v>43341</v>
      </c>
      <c r="B1553" s="126" t="s">
        <v>16770</v>
      </c>
      <c r="C1553" s="127" t="s">
        <v>25154</v>
      </c>
      <c r="D1553" s="145" t="s">
        <v>34561</v>
      </c>
      <c r="E1553" s="128">
        <f t="shared" si="1"/>
        <v>158.25</v>
      </c>
      <c r="F1553" s="126" t="s">
        <v>25089</v>
      </c>
    </row>
    <row r="1554" spans="1:6">
      <c r="A1554" s="125">
        <v>40867</v>
      </c>
      <c r="B1554" s="126" t="s">
        <v>25161</v>
      </c>
      <c r="C1554" s="127" t="s">
        <v>25091</v>
      </c>
      <c r="D1554" s="145" t="s">
        <v>34562</v>
      </c>
      <c r="E1554" s="128">
        <f t="shared" si="1"/>
        <v>3.7</v>
      </c>
      <c r="F1554" s="129"/>
    </row>
    <row r="1555" spans="1:6">
      <c r="A1555" s="125">
        <v>40763</v>
      </c>
      <c r="B1555" s="126" t="s">
        <v>25162</v>
      </c>
      <c r="C1555" s="127" t="s">
        <v>25091</v>
      </c>
      <c r="D1555" s="145" t="s">
        <v>34563</v>
      </c>
      <c r="E1555" s="128">
        <f t="shared" si="1"/>
        <v>1.08</v>
      </c>
      <c r="F1555" s="129"/>
    </row>
    <row r="1556" spans="1:6">
      <c r="A1556" s="125">
        <v>40765</v>
      </c>
      <c r="B1556" s="126" t="s">
        <v>25163</v>
      </c>
      <c r="C1556" s="127" t="s">
        <v>25091</v>
      </c>
      <c r="D1556" s="145" t="s">
        <v>34564</v>
      </c>
      <c r="E1556" s="128">
        <f t="shared" si="1"/>
        <v>8.41</v>
      </c>
      <c r="F1556" s="129"/>
    </row>
    <row r="1557" spans="1:6">
      <c r="A1557" s="125">
        <v>40757</v>
      </c>
      <c r="B1557" s="126" t="s">
        <v>25164</v>
      </c>
      <c r="C1557" s="127" t="s">
        <v>25088</v>
      </c>
      <c r="D1557" s="145" t="s">
        <v>34565</v>
      </c>
      <c r="E1557" s="128">
        <f t="shared" si="1"/>
        <v>25.49</v>
      </c>
      <c r="F1557" s="129"/>
    </row>
    <row r="1558" spans="1:6">
      <c r="A1558" s="125">
        <v>40758</v>
      </c>
      <c r="B1558" s="126" t="s">
        <v>25165</v>
      </c>
      <c r="C1558" s="127" t="s">
        <v>25088</v>
      </c>
      <c r="D1558" s="145" t="s">
        <v>34566</v>
      </c>
      <c r="E1558" s="128">
        <f t="shared" si="1"/>
        <v>27.45</v>
      </c>
      <c r="F1558" s="129"/>
    </row>
    <row r="1559" spans="1:6">
      <c r="A1559" s="125">
        <v>40761</v>
      </c>
      <c r="B1559" s="126" t="s">
        <v>17008</v>
      </c>
      <c r="C1559" s="127" t="s">
        <v>25088</v>
      </c>
      <c r="D1559" s="145" t="s">
        <v>34567</v>
      </c>
      <c r="E1559" s="128">
        <f t="shared" si="1"/>
        <v>51.76</v>
      </c>
      <c r="F1559" s="130"/>
    </row>
    <row r="1560" spans="1:6">
      <c r="A1560" s="125">
        <v>40759</v>
      </c>
      <c r="B1560" s="126" t="s">
        <v>25166</v>
      </c>
      <c r="C1560" s="127" t="s">
        <v>25088</v>
      </c>
      <c r="D1560" s="145" t="s">
        <v>34568</v>
      </c>
      <c r="E1560" s="128">
        <f t="shared" si="1"/>
        <v>28.02</v>
      </c>
      <c r="F1560" s="129"/>
    </row>
    <row r="1561" spans="1:6">
      <c r="E1561" s="128">
        <f t="shared" si="1"/>
        <v>0</v>
      </c>
    </row>
    <row r="1562" spans="1:6" ht="18">
      <c r="A1562" s="121" t="s">
        <v>25082</v>
      </c>
      <c r="B1562" s="122" t="s">
        <v>25083</v>
      </c>
      <c r="C1562" s="123" t="s">
        <v>25084</v>
      </c>
      <c r="D1562" s="121" t="s">
        <v>25085</v>
      </c>
      <c r="E1562" s="128" t="e">
        <f t="shared" si="1"/>
        <v>#VALUE!</v>
      </c>
      <c r="F1562" s="122" t="s">
        <v>25086</v>
      </c>
    </row>
    <row r="1563" spans="1:6">
      <c r="A1563" s="125">
        <v>40760</v>
      </c>
      <c r="B1563" s="126" t="s">
        <v>25167</v>
      </c>
      <c r="C1563" s="127" t="s">
        <v>25088</v>
      </c>
      <c r="D1563" s="145" t="s">
        <v>34569</v>
      </c>
      <c r="E1563" s="128">
        <f t="shared" si="1"/>
        <v>28.87</v>
      </c>
      <c r="F1563" s="129"/>
    </row>
    <row r="1564" spans="1:6">
      <c r="A1564" s="125">
        <v>110236</v>
      </c>
      <c r="B1564" s="126" t="s">
        <v>25168</v>
      </c>
      <c r="C1564" s="127" t="s">
        <v>25124</v>
      </c>
      <c r="D1564" s="145" t="s">
        <v>34570</v>
      </c>
      <c r="E1564" s="128">
        <f t="shared" si="1"/>
        <v>1292.98</v>
      </c>
      <c r="F1564" s="126" t="s">
        <v>25089</v>
      </c>
    </row>
    <row r="1565" spans="1:6">
      <c r="A1565" s="125">
        <v>41069</v>
      </c>
      <c r="B1565" s="126" t="s">
        <v>25169</v>
      </c>
      <c r="C1565" s="127" t="s">
        <v>25091</v>
      </c>
      <c r="D1565" s="145" t="s">
        <v>34571</v>
      </c>
      <c r="E1565" s="128">
        <f t="shared" si="1"/>
        <v>13.08</v>
      </c>
      <c r="F1565" s="129"/>
    </row>
    <row r="1566" spans="1:6">
      <c r="A1566" s="125">
        <v>40985</v>
      </c>
      <c r="B1566" s="126" t="s">
        <v>25170</v>
      </c>
      <c r="C1566" s="127" t="s">
        <v>25091</v>
      </c>
      <c r="D1566" s="145" t="s">
        <v>34572</v>
      </c>
      <c r="E1566" s="128">
        <f t="shared" si="1"/>
        <v>11.34</v>
      </c>
      <c r="F1566" s="129"/>
    </row>
    <row r="1567" spans="1:6">
      <c r="A1567" s="125">
        <v>40868</v>
      </c>
      <c r="B1567" s="126" t="s">
        <v>25171</v>
      </c>
      <c r="C1567" s="127" t="s">
        <v>25091</v>
      </c>
      <c r="D1567" s="145" t="s">
        <v>34573</v>
      </c>
      <c r="E1567" s="128">
        <f t="shared" si="1"/>
        <v>17.52</v>
      </c>
      <c r="F1567" s="129"/>
    </row>
    <row r="1568" spans="1:6">
      <c r="A1568" s="125">
        <v>40816</v>
      </c>
      <c r="B1568" s="126" t="s">
        <v>25172</v>
      </c>
      <c r="C1568" s="127" t="s">
        <v>25091</v>
      </c>
      <c r="D1568" s="145" t="s">
        <v>34574</v>
      </c>
      <c r="E1568" s="128">
        <f t="shared" si="1"/>
        <v>1.03</v>
      </c>
      <c r="F1568" s="129"/>
    </row>
    <row r="1569" spans="1:6">
      <c r="A1569" s="125">
        <v>40817</v>
      </c>
      <c r="B1569" s="126" t="s">
        <v>25173</v>
      </c>
      <c r="C1569" s="127" t="s">
        <v>25091</v>
      </c>
      <c r="D1569" s="145" t="s">
        <v>34575</v>
      </c>
      <c r="E1569" s="128">
        <f t="shared" si="1"/>
        <v>7.72</v>
      </c>
      <c r="F1569" s="126" t="s">
        <v>25089</v>
      </c>
    </row>
    <row r="1570" spans="1:6">
      <c r="A1570" s="125">
        <v>40850</v>
      </c>
      <c r="B1570" s="126" t="s">
        <v>25174</v>
      </c>
      <c r="C1570" s="127" t="s">
        <v>25091</v>
      </c>
      <c r="D1570" s="145" t="s">
        <v>34576</v>
      </c>
      <c r="E1570" s="128">
        <f t="shared" si="1"/>
        <v>2.09</v>
      </c>
      <c r="F1570" s="126" t="s">
        <v>25089</v>
      </c>
    </row>
    <row r="1571" spans="1:6">
      <c r="A1571" s="125">
        <v>40851</v>
      </c>
      <c r="B1571" s="126" t="s">
        <v>25175</v>
      </c>
      <c r="C1571" s="127" t="s">
        <v>25091</v>
      </c>
      <c r="D1571" s="145" t="s">
        <v>34577</v>
      </c>
      <c r="E1571" s="128">
        <f t="shared" si="1"/>
        <v>5.12</v>
      </c>
      <c r="F1571" s="126" t="s">
        <v>25089</v>
      </c>
    </row>
    <row r="1572" spans="1:6">
      <c r="A1572" s="125">
        <v>40852</v>
      </c>
      <c r="B1572" s="126" t="s">
        <v>25176</v>
      </c>
      <c r="C1572" s="127" t="s">
        <v>25091</v>
      </c>
      <c r="D1572" s="145" t="s">
        <v>34578</v>
      </c>
      <c r="E1572" s="128">
        <f t="shared" si="1"/>
        <v>2.2400000000000002</v>
      </c>
      <c r="F1572" s="126" t="s">
        <v>25089</v>
      </c>
    </row>
    <row r="1573" spans="1:6">
      <c r="A1573" s="125">
        <v>40853</v>
      </c>
      <c r="B1573" s="126" t="s">
        <v>25177</v>
      </c>
      <c r="C1573" s="127" t="s">
        <v>25091</v>
      </c>
      <c r="D1573" s="145" t="s">
        <v>34579</v>
      </c>
      <c r="E1573" s="128">
        <f t="shared" si="1"/>
        <v>6.99</v>
      </c>
      <c r="F1573" s="126" t="s">
        <v>25089</v>
      </c>
    </row>
    <row r="1574" spans="1:6">
      <c r="A1574" s="125">
        <v>40854</v>
      </c>
      <c r="B1574" s="126" t="s">
        <v>25178</v>
      </c>
      <c r="C1574" s="127" t="s">
        <v>25091</v>
      </c>
      <c r="D1574" s="145" t="s">
        <v>34580</v>
      </c>
      <c r="E1574" s="128">
        <f t="shared" si="1"/>
        <v>2.34</v>
      </c>
      <c r="F1574" s="126" t="s">
        <v>25089</v>
      </c>
    </row>
    <row r="1575" spans="1:6">
      <c r="A1575" s="125">
        <v>40855</v>
      </c>
      <c r="B1575" s="126" t="s">
        <v>25179</v>
      </c>
      <c r="C1575" s="127" t="s">
        <v>25091</v>
      </c>
      <c r="D1575" s="145" t="s">
        <v>34581</v>
      </c>
      <c r="E1575" s="128">
        <f t="shared" si="1"/>
        <v>9.25</v>
      </c>
      <c r="F1575" s="126" t="s">
        <v>25089</v>
      </c>
    </row>
    <row r="1576" spans="1:6">
      <c r="A1576" s="125">
        <v>40856</v>
      </c>
      <c r="B1576" s="126" t="s">
        <v>25180</v>
      </c>
      <c r="C1576" s="127" t="s">
        <v>25091</v>
      </c>
      <c r="D1576" s="145" t="s">
        <v>34582</v>
      </c>
      <c r="E1576" s="128">
        <f t="shared" si="1"/>
        <v>2.71</v>
      </c>
      <c r="F1576" s="126" t="s">
        <v>25089</v>
      </c>
    </row>
    <row r="1577" spans="1:6">
      <c r="A1577" s="125">
        <v>40857</v>
      </c>
      <c r="B1577" s="126" t="s">
        <v>25181</v>
      </c>
      <c r="C1577" s="127" t="s">
        <v>25091</v>
      </c>
      <c r="D1577" s="145" t="s">
        <v>34583</v>
      </c>
      <c r="E1577" s="128">
        <f t="shared" si="1"/>
        <v>12.21</v>
      </c>
      <c r="F1577" s="126" t="s">
        <v>25089</v>
      </c>
    </row>
    <row r="1578" spans="1:6">
      <c r="A1578" s="125">
        <v>42229</v>
      </c>
      <c r="B1578" s="126" t="s">
        <v>25182</v>
      </c>
      <c r="C1578" s="127" t="s">
        <v>25088</v>
      </c>
      <c r="D1578" s="145" t="s">
        <v>34584</v>
      </c>
      <c r="E1578" s="128">
        <f t="shared" si="1"/>
        <v>24.79</v>
      </c>
      <c r="F1578" s="129"/>
    </row>
    <row r="1579" spans="1:6">
      <c r="A1579" s="125">
        <v>40894</v>
      </c>
      <c r="B1579" s="126" t="s">
        <v>25183</v>
      </c>
      <c r="C1579" s="127" t="s">
        <v>25124</v>
      </c>
      <c r="D1579" s="145" t="s">
        <v>34585</v>
      </c>
      <c r="E1579" s="128">
        <f t="shared" si="1"/>
        <v>33.56</v>
      </c>
      <c r="F1579" s="129"/>
    </row>
    <row r="1580" spans="1:6">
      <c r="A1580" s="125">
        <v>40895</v>
      </c>
      <c r="B1580" s="126" t="s">
        <v>25184</v>
      </c>
      <c r="C1580" s="127" t="s">
        <v>25124</v>
      </c>
      <c r="D1580" s="145" t="s">
        <v>34586</v>
      </c>
      <c r="E1580" s="128">
        <f t="shared" si="1"/>
        <v>59.84</v>
      </c>
      <c r="F1580" s="129"/>
    </row>
    <row r="1581" spans="1:6">
      <c r="A1581" s="125">
        <v>40869</v>
      </c>
      <c r="B1581" s="126" t="s">
        <v>17051</v>
      </c>
      <c r="C1581" s="127" t="s">
        <v>25091</v>
      </c>
      <c r="D1581" s="145" t="s">
        <v>34587</v>
      </c>
      <c r="E1581" s="128">
        <f t="shared" si="1"/>
        <v>7.56</v>
      </c>
      <c r="F1581" s="126" t="s">
        <v>25089</v>
      </c>
    </row>
    <row r="1582" spans="1:6">
      <c r="A1582" s="125">
        <v>40881</v>
      </c>
      <c r="B1582" s="126" t="s">
        <v>25185</v>
      </c>
      <c r="C1582" s="127" t="s">
        <v>25091</v>
      </c>
      <c r="D1582" s="145" t="s">
        <v>34587</v>
      </c>
      <c r="E1582" s="128">
        <f t="shared" si="1"/>
        <v>7.56</v>
      </c>
      <c r="F1582" s="130"/>
    </row>
    <row r="1583" spans="1:6">
      <c r="A1583" s="125">
        <v>40870</v>
      </c>
      <c r="B1583" s="126" t="s">
        <v>25186</v>
      </c>
      <c r="C1583" s="127" t="s">
        <v>25091</v>
      </c>
      <c r="D1583" s="145" t="s">
        <v>34588</v>
      </c>
      <c r="E1583" s="128">
        <f t="shared" si="1"/>
        <v>19</v>
      </c>
      <c r="F1583" s="126" t="s">
        <v>25089</v>
      </c>
    </row>
    <row r="1584" spans="1:6">
      <c r="A1584" s="125">
        <v>40860</v>
      </c>
      <c r="B1584" s="126" t="s">
        <v>17058</v>
      </c>
      <c r="C1584" s="127" t="s">
        <v>25091</v>
      </c>
      <c r="D1584" s="145" t="s">
        <v>34589</v>
      </c>
      <c r="E1584" s="128">
        <f t="shared" si="1"/>
        <v>57.23</v>
      </c>
      <c r="F1584" s="126" t="s">
        <v>25089</v>
      </c>
    </row>
    <row r="1585" spans="1:6">
      <c r="A1585" s="125">
        <v>40864</v>
      </c>
      <c r="B1585" s="126" t="s">
        <v>17059</v>
      </c>
      <c r="C1585" s="127" t="s">
        <v>25154</v>
      </c>
      <c r="D1585" s="145" t="s">
        <v>34590</v>
      </c>
      <c r="E1585" s="128">
        <f t="shared" si="1"/>
        <v>586.61</v>
      </c>
      <c r="F1585" s="126" t="s">
        <v>25089</v>
      </c>
    </row>
    <row r="1586" spans="1:6">
      <c r="A1586" s="125">
        <v>40861</v>
      </c>
      <c r="B1586" s="126" t="s">
        <v>17060</v>
      </c>
      <c r="C1586" s="127" t="s">
        <v>25091</v>
      </c>
      <c r="D1586" s="145" t="s">
        <v>34591</v>
      </c>
      <c r="E1586" s="128">
        <f t="shared" si="1"/>
        <v>85.74</v>
      </c>
      <c r="F1586" s="126" t="s">
        <v>25089</v>
      </c>
    </row>
    <row r="1587" spans="1:6">
      <c r="A1587" s="125">
        <v>40865</v>
      </c>
      <c r="B1587" s="126" t="s">
        <v>25187</v>
      </c>
      <c r="C1587" s="127" t="s">
        <v>25154</v>
      </c>
      <c r="D1587" s="145" t="s">
        <v>34592</v>
      </c>
      <c r="E1587" s="128">
        <f t="shared" ref="E1587:E1650" si="2">ROUND(D1587-(D1587*$F$1455),2)</f>
        <v>904.15</v>
      </c>
      <c r="F1587" s="126" t="s">
        <v>25089</v>
      </c>
    </row>
    <row r="1588" spans="1:6">
      <c r="A1588" s="125">
        <v>40880</v>
      </c>
      <c r="B1588" s="126" t="s">
        <v>17063</v>
      </c>
      <c r="C1588" s="127" t="s">
        <v>25091</v>
      </c>
      <c r="D1588" s="145" t="s">
        <v>34593</v>
      </c>
      <c r="E1588" s="128">
        <f t="shared" si="2"/>
        <v>60.1</v>
      </c>
      <c r="F1588" s="130"/>
    </row>
    <row r="1589" spans="1:6">
      <c r="A1589" s="125">
        <v>40858</v>
      </c>
      <c r="B1589" s="126" t="s">
        <v>25188</v>
      </c>
      <c r="C1589" s="127" t="s">
        <v>25091</v>
      </c>
      <c r="D1589" s="145" t="s">
        <v>34594</v>
      </c>
      <c r="E1589" s="128">
        <f t="shared" si="2"/>
        <v>51.81</v>
      </c>
      <c r="F1589" s="126" t="s">
        <v>25089</v>
      </c>
    </row>
    <row r="1590" spans="1:6">
      <c r="A1590" s="125">
        <v>40862</v>
      </c>
      <c r="B1590" s="126" t="s">
        <v>25189</v>
      </c>
      <c r="C1590" s="127" t="s">
        <v>25154</v>
      </c>
      <c r="D1590" s="145" t="s">
        <v>34595</v>
      </c>
      <c r="E1590" s="128">
        <f t="shared" si="2"/>
        <v>530</v>
      </c>
      <c r="F1590" s="126" t="s">
        <v>25089</v>
      </c>
    </row>
    <row r="1591" spans="1:6">
      <c r="A1591" s="125">
        <v>40859</v>
      </c>
      <c r="B1591" s="126" t="s">
        <v>25190</v>
      </c>
      <c r="C1591" s="127" t="s">
        <v>25091</v>
      </c>
      <c r="D1591" s="145" t="s">
        <v>34596</v>
      </c>
      <c r="E1591" s="128">
        <f t="shared" si="2"/>
        <v>81.83</v>
      </c>
      <c r="F1591" s="126" t="s">
        <v>25089</v>
      </c>
    </row>
    <row r="1592" spans="1:6">
      <c r="A1592" s="125">
        <v>40863</v>
      </c>
      <c r="B1592" s="126" t="s">
        <v>25191</v>
      </c>
      <c r="C1592" s="127" t="s">
        <v>25154</v>
      </c>
      <c r="D1592" s="145" t="s">
        <v>34597</v>
      </c>
      <c r="E1592" s="128">
        <f t="shared" si="2"/>
        <v>848.73</v>
      </c>
      <c r="F1592" s="126" t="s">
        <v>25089</v>
      </c>
    </row>
    <row r="1593" spans="1:6" ht="18">
      <c r="A1593" s="125">
        <v>40883</v>
      </c>
      <c r="B1593" s="126" t="s">
        <v>25192</v>
      </c>
      <c r="C1593" s="127" t="s">
        <v>25091</v>
      </c>
      <c r="D1593" s="145" t="s">
        <v>34598</v>
      </c>
      <c r="E1593" s="128">
        <f t="shared" si="2"/>
        <v>100.7</v>
      </c>
      <c r="F1593" s="126" t="s">
        <v>25089</v>
      </c>
    </row>
    <row r="1594" spans="1:6" ht="18">
      <c r="A1594" s="125">
        <v>40885</v>
      </c>
      <c r="B1594" s="126" t="s">
        <v>17065</v>
      </c>
      <c r="C1594" s="127" t="s">
        <v>25091</v>
      </c>
      <c r="D1594" s="145" t="s">
        <v>34599</v>
      </c>
      <c r="E1594" s="128">
        <f t="shared" si="2"/>
        <v>127.55</v>
      </c>
      <c r="F1594" s="126" t="s">
        <v>25089</v>
      </c>
    </row>
    <row r="1595" spans="1:6" ht="18">
      <c r="A1595" s="125">
        <v>40897</v>
      </c>
      <c r="B1595" s="126" t="s">
        <v>17066</v>
      </c>
      <c r="C1595" s="127" t="s">
        <v>25091</v>
      </c>
      <c r="D1595" s="145" t="s">
        <v>34598</v>
      </c>
      <c r="E1595" s="128">
        <f t="shared" si="2"/>
        <v>100.7</v>
      </c>
      <c r="F1595" s="130"/>
    </row>
    <row r="1596" spans="1:6" ht="18">
      <c r="A1596" s="125">
        <v>40884</v>
      </c>
      <c r="B1596" s="126" t="s">
        <v>17067</v>
      </c>
      <c r="C1596" s="127" t="s">
        <v>25091</v>
      </c>
      <c r="D1596" s="145" t="s">
        <v>34600</v>
      </c>
      <c r="E1596" s="128">
        <f t="shared" si="2"/>
        <v>120.46</v>
      </c>
      <c r="F1596" s="126" t="s">
        <v>25089</v>
      </c>
    </row>
    <row r="1597" spans="1:6" ht="18">
      <c r="A1597" s="125">
        <v>40898</v>
      </c>
      <c r="B1597" s="126" t="s">
        <v>25193</v>
      </c>
      <c r="C1597" s="127" t="s">
        <v>25091</v>
      </c>
      <c r="D1597" s="145" t="s">
        <v>34600</v>
      </c>
      <c r="E1597" s="128">
        <f t="shared" si="2"/>
        <v>120.46</v>
      </c>
      <c r="F1597" s="130"/>
    </row>
    <row r="1598" spans="1:6" ht="18">
      <c r="A1598" s="125">
        <v>40896</v>
      </c>
      <c r="B1598" s="126" t="s">
        <v>25194</v>
      </c>
      <c r="C1598" s="127" t="s">
        <v>25091</v>
      </c>
      <c r="D1598" s="145" t="s">
        <v>34599</v>
      </c>
      <c r="E1598" s="128">
        <f t="shared" si="2"/>
        <v>127.55</v>
      </c>
      <c r="F1598" s="130"/>
    </row>
    <row r="1599" spans="1:6" ht="18">
      <c r="A1599" s="125">
        <v>40886</v>
      </c>
      <c r="B1599" s="126" t="s">
        <v>17071</v>
      </c>
      <c r="C1599" s="127" t="s">
        <v>25091</v>
      </c>
      <c r="D1599" s="145" t="s">
        <v>34601</v>
      </c>
      <c r="E1599" s="128">
        <f t="shared" si="2"/>
        <v>46.02</v>
      </c>
      <c r="F1599" s="126" t="s">
        <v>25089</v>
      </c>
    </row>
    <row r="1600" spans="1:6" ht="18">
      <c r="A1600" s="125">
        <v>40887</v>
      </c>
      <c r="B1600" s="126" t="s">
        <v>17072</v>
      </c>
      <c r="C1600" s="127" t="s">
        <v>25091</v>
      </c>
      <c r="D1600" s="145" t="s">
        <v>34602</v>
      </c>
      <c r="E1600" s="128">
        <f t="shared" si="2"/>
        <v>276.55</v>
      </c>
      <c r="F1600" s="126" t="s">
        <v>25089</v>
      </c>
    </row>
    <row r="1601" spans="1:6" ht="18">
      <c r="A1601" s="125">
        <v>40888</v>
      </c>
      <c r="B1601" s="126" t="s">
        <v>17073</v>
      </c>
      <c r="C1601" s="127" t="s">
        <v>25091</v>
      </c>
      <c r="D1601" s="145" t="s">
        <v>34603</v>
      </c>
      <c r="E1601" s="128">
        <f t="shared" si="2"/>
        <v>275.88</v>
      </c>
      <c r="F1601" s="126" t="s">
        <v>25089</v>
      </c>
    </row>
    <row r="1602" spans="1:6">
      <c r="A1602" s="125">
        <v>40889</v>
      </c>
      <c r="B1602" s="126" t="s">
        <v>17075</v>
      </c>
      <c r="C1602" s="127" t="s">
        <v>25091</v>
      </c>
      <c r="D1602" s="145" t="s">
        <v>34604</v>
      </c>
      <c r="E1602" s="128">
        <f t="shared" si="2"/>
        <v>129.46</v>
      </c>
      <c r="F1602" s="126" t="s">
        <v>25089</v>
      </c>
    </row>
    <row r="1603" spans="1:6">
      <c r="A1603" s="125">
        <v>40818</v>
      </c>
      <c r="B1603" s="126" t="s">
        <v>25195</v>
      </c>
      <c r="C1603" s="127" t="s">
        <v>25091</v>
      </c>
      <c r="D1603" s="145" t="s">
        <v>34605</v>
      </c>
      <c r="E1603" s="128">
        <f t="shared" si="2"/>
        <v>0.86</v>
      </c>
      <c r="F1603" s="129"/>
    </row>
    <row r="1604" spans="1:6">
      <c r="A1604" s="125">
        <v>40819</v>
      </c>
      <c r="B1604" s="126" t="s">
        <v>25196</v>
      </c>
      <c r="C1604" s="127" t="s">
        <v>25091</v>
      </c>
      <c r="D1604" s="145" t="s">
        <v>34582</v>
      </c>
      <c r="E1604" s="128">
        <f t="shared" si="2"/>
        <v>2.71</v>
      </c>
      <c r="F1604" s="126" t="s">
        <v>25089</v>
      </c>
    </row>
    <row r="1605" spans="1:6">
      <c r="A1605" s="125">
        <v>40872</v>
      </c>
      <c r="B1605" s="126" t="s">
        <v>25197</v>
      </c>
      <c r="C1605" s="127" t="s">
        <v>25154</v>
      </c>
      <c r="D1605" s="145" t="s">
        <v>34606</v>
      </c>
      <c r="E1605" s="128">
        <f t="shared" si="2"/>
        <v>87.18</v>
      </c>
      <c r="F1605" s="126" t="s">
        <v>25089</v>
      </c>
    </row>
    <row r="1606" spans="1:6">
      <c r="A1606" s="125">
        <v>40836</v>
      </c>
      <c r="B1606" s="126" t="s">
        <v>25198</v>
      </c>
      <c r="C1606" s="127" t="s">
        <v>25154</v>
      </c>
      <c r="D1606" s="145" t="s">
        <v>34607</v>
      </c>
      <c r="E1606" s="128">
        <f t="shared" si="2"/>
        <v>57.1</v>
      </c>
      <c r="F1606" s="126" t="s">
        <v>25089</v>
      </c>
    </row>
    <row r="1607" spans="1:6">
      <c r="A1607" s="125">
        <v>40837</v>
      </c>
      <c r="B1607" s="126" t="s">
        <v>25199</v>
      </c>
      <c r="C1607" s="127" t="s">
        <v>25154</v>
      </c>
      <c r="D1607" s="145" t="s">
        <v>34608</v>
      </c>
      <c r="E1607" s="128">
        <f t="shared" si="2"/>
        <v>332.79</v>
      </c>
      <c r="F1607" s="126" t="s">
        <v>25089</v>
      </c>
    </row>
    <row r="1608" spans="1:6">
      <c r="A1608" s="125">
        <v>41076</v>
      </c>
      <c r="B1608" s="126" t="s">
        <v>25200</v>
      </c>
      <c r="C1608" s="127" t="s">
        <v>25088</v>
      </c>
      <c r="D1608" s="145" t="s">
        <v>34609</v>
      </c>
      <c r="E1608" s="128">
        <f t="shared" si="2"/>
        <v>62.42</v>
      </c>
      <c r="F1608" s="129"/>
    </row>
    <row r="1609" spans="1:6">
      <c r="A1609" s="125">
        <v>41556</v>
      </c>
      <c r="B1609" s="126" t="s">
        <v>25201</v>
      </c>
      <c r="C1609" s="127" t="s">
        <v>25088</v>
      </c>
      <c r="D1609" s="145" t="s">
        <v>34610</v>
      </c>
      <c r="E1609" s="128">
        <f t="shared" si="2"/>
        <v>67.31</v>
      </c>
      <c r="F1609" s="126" t="s">
        <v>25089</v>
      </c>
    </row>
    <row r="1610" spans="1:6">
      <c r="A1610" s="125">
        <v>43345</v>
      </c>
      <c r="B1610" s="126" t="s">
        <v>25202</v>
      </c>
      <c r="C1610" s="127" t="s">
        <v>25088</v>
      </c>
      <c r="D1610" s="145" t="s">
        <v>34611</v>
      </c>
      <c r="E1610" s="128">
        <f t="shared" si="2"/>
        <v>48.57</v>
      </c>
      <c r="F1610" s="129"/>
    </row>
    <row r="1611" spans="1:6">
      <c r="A1611" s="125">
        <v>40720</v>
      </c>
      <c r="B1611" s="126" t="s">
        <v>25203</v>
      </c>
      <c r="C1611" s="127" t="s">
        <v>25088</v>
      </c>
      <c r="D1611" s="145" t="s">
        <v>34612</v>
      </c>
      <c r="E1611" s="128">
        <f t="shared" si="2"/>
        <v>99.34</v>
      </c>
      <c r="F1611" s="129"/>
    </row>
    <row r="1612" spans="1:6" ht="18">
      <c r="A1612" s="125">
        <v>41070</v>
      </c>
      <c r="B1612" s="126" t="s">
        <v>17095</v>
      </c>
      <c r="C1612" s="127" t="s">
        <v>25088</v>
      </c>
      <c r="D1612" s="145" t="s">
        <v>34613</v>
      </c>
      <c r="E1612" s="128">
        <f t="shared" si="2"/>
        <v>125.4</v>
      </c>
      <c r="F1612" s="126" t="s">
        <v>25089</v>
      </c>
    </row>
    <row r="1613" spans="1:6">
      <c r="A1613" s="125">
        <v>40984</v>
      </c>
      <c r="B1613" s="126" t="s">
        <v>25204</v>
      </c>
      <c r="C1613" s="127" t="s">
        <v>25088</v>
      </c>
      <c r="D1613" s="145" t="s">
        <v>34614</v>
      </c>
      <c r="E1613" s="128">
        <f t="shared" si="2"/>
        <v>62.72</v>
      </c>
      <c r="F1613" s="129"/>
    </row>
    <row r="1614" spans="1:6">
      <c r="E1614" s="128">
        <f t="shared" si="2"/>
        <v>0</v>
      </c>
    </row>
    <row r="1615" spans="1:6" ht="18">
      <c r="A1615" s="121" t="s">
        <v>25082</v>
      </c>
      <c r="B1615" s="122" t="s">
        <v>25083</v>
      </c>
      <c r="C1615" s="123" t="s">
        <v>25084</v>
      </c>
      <c r="D1615" s="121" t="s">
        <v>25085</v>
      </c>
      <c r="E1615" s="128" t="e">
        <f t="shared" si="2"/>
        <v>#VALUE!</v>
      </c>
      <c r="F1615" s="122" t="s">
        <v>25086</v>
      </c>
    </row>
    <row r="1616" spans="1:6" ht="18">
      <c r="A1616" s="125">
        <v>41356</v>
      </c>
      <c r="B1616" s="126" t="s">
        <v>17097</v>
      </c>
      <c r="C1616" s="127" t="s">
        <v>25088</v>
      </c>
      <c r="D1616" s="145" t="s">
        <v>34615</v>
      </c>
      <c r="E1616" s="128">
        <f t="shared" si="2"/>
        <v>124.79</v>
      </c>
      <c r="F1616" s="126" t="s">
        <v>25089</v>
      </c>
    </row>
    <row r="1617" spans="1:6" ht="18">
      <c r="A1617" s="125">
        <v>40774</v>
      </c>
      <c r="B1617" s="126" t="s">
        <v>17098</v>
      </c>
      <c r="C1617" s="127" t="s">
        <v>25088</v>
      </c>
      <c r="D1617" s="145" t="s">
        <v>34615</v>
      </c>
      <c r="E1617" s="128">
        <f t="shared" si="2"/>
        <v>124.79</v>
      </c>
      <c r="F1617" s="130"/>
    </row>
    <row r="1618" spans="1:6" ht="18">
      <c r="A1618" s="125">
        <v>40768</v>
      </c>
      <c r="B1618" s="126" t="s">
        <v>17099</v>
      </c>
      <c r="C1618" s="127" t="s">
        <v>25088</v>
      </c>
      <c r="D1618" s="145" t="s">
        <v>34616</v>
      </c>
      <c r="E1618" s="128">
        <f t="shared" si="2"/>
        <v>113.78</v>
      </c>
      <c r="F1618" s="126" t="s">
        <v>25089</v>
      </c>
    </row>
    <row r="1619" spans="1:6" ht="18">
      <c r="A1619" s="125">
        <v>40767</v>
      </c>
      <c r="B1619" s="126" t="s">
        <v>17100</v>
      </c>
      <c r="C1619" s="127" t="s">
        <v>25088</v>
      </c>
      <c r="D1619" s="145" t="s">
        <v>34617</v>
      </c>
      <c r="E1619" s="128">
        <f t="shared" si="2"/>
        <v>103.82</v>
      </c>
      <c r="F1619" s="126" t="s">
        <v>25089</v>
      </c>
    </row>
    <row r="1620" spans="1:6" ht="18">
      <c r="A1620" s="125">
        <v>40769</v>
      </c>
      <c r="B1620" s="126" t="s">
        <v>17101</v>
      </c>
      <c r="C1620" s="127" t="s">
        <v>25088</v>
      </c>
      <c r="D1620" s="145" t="s">
        <v>34618</v>
      </c>
      <c r="E1620" s="128">
        <f t="shared" si="2"/>
        <v>135.79</v>
      </c>
      <c r="F1620" s="126" t="s">
        <v>25089</v>
      </c>
    </row>
    <row r="1621" spans="1:6">
      <c r="A1621" s="125">
        <v>40766</v>
      </c>
      <c r="B1621" s="126" t="s">
        <v>25205</v>
      </c>
      <c r="C1621" s="127" t="s">
        <v>25088</v>
      </c>
      <c r="D1621" s="145" t="s">
        <v>34619</v>
      </c>
      <c r="E1621" s="128">
        <f t="shared" si="2"/>
        <v>68.42</v>
      </c>
      <c r="F1621" s="129"/>
    </row>
    <row r="1622" spans="1:6" ht="18">
      <c r="A1622" s="125">
        <v>40771</v>
      </c>
      <c r="B1622" s="126" t="s">
        <v>17102</v>
      </c>
      <c r="C1622" s="127" t="s">
        <v>25088</v>
      </c>
      <c r="D1622" s="145" t="s">
        <v>34620</v>
      </c>
      <c r="E1622" s="128">
        <f t="shared" si="2"/>
        <v>295.39</v>
      </c>
      <c r="F1622" s="126" t="s">
        <v>25089</v>
      </c>
    </row>
    <row r="1623" spans="1:6">
      <c r="A1623" s="125">
        <v>40773</v>
      </c>
      <c r="B1623" s="126" t="s">
        <v>17103</v>
      </c>
      <c r="C1623" s="127" t="s">
        <v>25088</v>
      </c>
      <c r="D1623" s="145" t="s">
        <v>34621</v>
      </c>
      <c r="E1623" s="128">
        <f t="shared" si="2"/>
        <v>91.82</v>
      </c>
      <c r="F1623" s="126" t="s">
        <v>25089</v>
      </c>
    </row>
    <row r="1624" spans="1:6" ht="18">
      <c r="A1624" s="125">
        <v>40775</v>
      </c>
      <c r="B1624" s="126" t="s">
        <v>17104</v>
      </c>
      <c r="C1624" s="127" t="s">
        <v>25088</v>
      </c>
      <c r="D1624" s="145" t="s">
        <v>34618</v>
      </c>
      <c r="E1624" s="128">
        <f t="shared" si="2"/>
        <v>135.79</v>
      </c>
      <c r="F1624" s="130"/>
    </row>
    <row r="1625" spans="1:6">
      <c r="A1625" s="125">
        <v>40762</v>
      </c>
      <c r="B1625" s="126" t="s">
        <v>25206</v>
      </c>
      <c r="C1625" s="127" t="s">
        <v>25091</v>
      </c>
      <c r="D1625" s="145" t="s">
        <v>34622</v>
      </c>
      <c r="E1625" s="128">
        <f t="shared" si="2"/>
        <v>8.4700000000000006</v>
      </c>
      <c r="F1625" s="129"/>
    </row>
    <row r="1626" spans="1:6">
      <c r="A1626" s="125">
        <v>40804</v>
      </c>
      <c r="B1626" s="126" t="s">
        <v>25207</v>
      </c>
      <c r="C1626" s="127" t="s">
        <v>25091</v>
      </c>
      <c r="D1626" s="145" t="s">
        <v>34623</v>
      </c>
      <c r="E1626" s="128">
        <f t="shared" si="2"/>
        <v>15.17</v>
      </c>
      <c r="F1626" s="126" t="s">
        <v>25089</v>
      </c>
    </row>
    <row r="1627" spans="1:6">
      <c r="A1627" s="125">
        <v>40811</v>
      </c>
      <c r="B1627" s="126" t="s">
        <v>17108</v>
      </c>
      <c r="C1627" s="127" t="s">
        <v>25088</v>
      </c>
      <c r="D1627" s="145" t="s">
        <v>34624</v>
      </c>
      <c r="E1627" s="128">
        <f t="shared" si="2"/>
        <v>81.97</v>
      </c>
      <c r="F1627" s="130"/>
    </row>
    <row r="1628" spans="1:6">
      <c r="A1628" s="125">
        <v>42211</v>
      </c>
      <c r="B1628" s="126" t="s">
        <v>25208</v>
      </c>
      <c r="C1628" s="127" t="s">
        <v>25088</v>
      </c>
      <c r="D1628" s="145" t="s">
        <v>34624</v>
      </c>
      <c r="E1628" s="128">
        <f t="shared" si="2"/>
        <v>81.97</v>
      </c>
      <c r="F1628" s="126" t="s">
        <v>25089</v>
      </c>
    </row>
    <row r="1629" spans="1:6">
      <c r="A1629" s="125">
        <v>40756</v>
      </c>
      <c r="B1629" s="126" t="s">
        <v>25209</v>
      </c>
      <c r="C1629" s="127" t="s">
        <v>25088</v>
      </c>
      <c r="D1629" s="145" t="s">
        <v>34625</v>
      </c>
      <c r="E1629" s="128">
        <f t="shared" si="2"/>
        <v>9.4</v>
      </c>
      <c r="F1629" s="129"/>
    </row>
    <row r="1630" spans="1:6">
      <c r="A1630" s="125">
        <v>40754</v>
      </c>
      <c r="B1630" s="126" t="s">
        <v>25210</v>
      </c>
      <c r="C1630" s="127" t="s">
        <v>25091</v>
      </c>
      <c r="D1630" s="145" t="s">
        <v>34626</v>
      </c>
      <c r="E1630" s="128">
        <f t="shared" si="2"/>
        <v>1.69</v>
      </c>
      <c r="F1630" s="129"/>
    </row>
    <row r="1631" spans="1:6">
      <c r="A1631" s="125">
        <v>40866</v>
      </c>
      <c r="B1631" s="126" t="s">
        <v>25211</v>
      </c>
      <c r="C1631" s="127" t="s">
        <v>25091</v>
      </c>
      <c r="D1631" s="145" t="s">
        <v>34563</v>
      </c>
      <c r="E1631" s="128">
        <f t="shared" si="2"/>
        <v>1.08</v>
      </c>
      <c r="F1631" s="129"/>
    </row>
    <row r="1632" spans="1:6">
      <c r="A1632" s="125">
        <v>40893</v>
      </c>
      <c r="B1632" s="126" t="s">
        <v>25212</v>
      </c>
      <c r="C1632" s="127" t="s">
        <v>25124</v>
      </c>
      <c r="D1632" s="145" t="s">
        <v>34627</v>
      </c>
      <c r="E1632" s="128">
        <f t="shared" si="2"/>
        <v>26.27</v>
      </c>
      <c r="F1632" s="129"/>
    </row>
    <row r="1633" spans="1:6">
      <c r="A1633" s="125">
        <v>40891</v>
      </c>
      <c r="B1633" s="126" t="s">
        <v>25213</v>
      </c>
      <c r="C1633" s="127" t="s">
        <v>25091</v>
      </c>
      <c r="D1633" s="145" t="s">
        <v>34628</v>
      </c>
      <c r="E1633" s="128">
        <f t="shared" si="2"/>
        <v>21.25</v>
      </c>
      <c r="F1633" s="129"/>
    </row>
    <row r="1634" spans="1:6">
      <c r="A1634" s="125">
        <v>40890</v>
      </c>
      <c r="B1634" s="126" t="s">
        <v>25214</v>
      </c>
      <c r="C1634" s="127" t="s">
        <v>25091</v>
      </c>
      <c r="D1634" s="145" t="s">
        <v>34629</v>
      </c>
      <c r="E1634" s="128">
        <f t="shared" si="2"/>
        <v>87.72</v>
      </c>
      <c r="F1634" s="126" t="s">
        <v>25089</v>
      </c>
    </row>
    <row r="1635" spans="1:6" ht="18">
      <c r="A1635" s="125">
        <v>40892</v>
      </c>
      <c r="B1635" s="126" t="s">
        <v>17111</v>
      </c>
      <c r="C1635" s="127" t="s">
        <v>25091</v>
      </c>
      <c r="D1635" s="145" t="s">
        <v>34630</v>
      </c>
      <c r="E1635" s="128">
        <f t="shared" si="2"/>
        <v>102.63</v>
      </c>
      <c r="F1635" s="126" t="s">
        <v>25089</v>
      </c>
    </row>
    <row r="1636" spans="1:6">
      <c r="A1636" s="125">
        <v>40749</v>
      </c>
      <c r="B1636" s="126" t="s">
        <v>25215</v>
      </c>
      <c r="C1636" s="127" t="s">
        <v>25091</v>
      </c>
      <c r="D1636" s="145" t="s">
        <v>34631</v>
      </c>
      <c r="E1636" s="128">
        <f t="shared" si="2"/>
        <v>0.23</v>
      </c>
      <c r="F1636" s="129"/>
    </row>
    <row r="1637" spans="1:6">
      <c r="A1637" s="125">
        <v>40750</v>
      </c>
      <c r="B1637" s="126" t="s">
        <v>25216</v>
      </c>
      <c r="C1637" s="127" t="s">
        <v>25091</v>
      </c>
      <c r="D1637" s="145" t="s">
        <v>34632</v>
      </c>
      <c r="E1637" s="128">
        <f t="shared" si="2"/>
        <v>1.1000000000000001</v>
      </c>
      <c r="F1637" s="129"/>
    </row>
    <row r="1638" spans="1:6" ht="18">
      <c r="A1638" s="125">
        <v>40792</v>
      </c>
      <c r="B1638" s="126" t="s">
        <v>17120</v>
      </c>
      <c r="C1638" s="127" t="s">
        <v>25088</v>
      </c>
      <c r="D1638" s="145" t="s">
        <v>34532</v>
      </c>
      <c r="E1638" s="128">
        <f t="shared" si="2"/>
        <v>117.04</v>
      </c>
      <c r="F1638" s="126" t="s">
        <v>25089</v>
      </c>
    </row>
    <row r="1639" spans="1:6">
      <c r="A1639" s="125">
        <v>40794</v>
      </c>
      <c r="B1639" s="126" t="s">
        <v>25217</v>
      </c>
      <c r="C1639" s="127" t="s">
        <v>25088</v>
      </c>
      <c r="D1639" s="145" t="s">
        <v>34535</v>
      </c>
      <c r="E1639" s="128">
        <f t="shared" si="2"/>
        <v>51.05</v>
      </c>
      <c r="F1639" s="126" t="s">
        <v>25089</v>
      </c>
    </row>
    <row r="1640" spans="1:6" ht="18">
      <c r="A1640" s="125">
        <v>40796</v>
      </c>
      <c r="B1640" s="126" t="s">
        <v>17121</v>
      </c>
      <c r="C1640" s="127" t="s">
        <v>25088</v>
      </c>
      <c r="D1640" s="145" t="s">
        <v>34533</v>
      </c>
      <c r="E1640" s="128">
        <f t="shared" si="2"/>
        <v>49.38</v>
      </c>
      <c r="F1640" s="126" t="s">
        <v>25089</v>
      </c>
    </row>
    <row r="1641" spans="1:6" ht="18">
      <c r="A1641" s="125">
        <v>41098</v>
      </c>
      <c r="B1641" s="126" t="s">
        <v>17122</v>
      </c>
      <c r="C1641" s="127" t="s">
        <v>25088</v>
      </c>
      <c r="D1641" s="145" t="s">
        <v>34533</v>
      </c>
      <c r="E1641" s="128">
        <f t="shared" si="2"/>
        <v>49.38</v>
      </c>
      <c r="F1641" s="130"/>
    </row>
    <row r="1642" spans="1:6">
      <c r="A1642" s="125">
        <v>40786</v>
      </c>
      <c r="B1642" s="126" t="s">
        <v>25218</v>
      </c>
      <c r="C1642" s="127" t="s">
        <v>25088</v>
      </c>
      <c r="D1642" s="145" t="s">
        <v>34536</v>
      </c>
      <c r="E1642" s="128">
        <f t="shared" si="2"/>
        <v>128.75</v>
      </c>
      <c r="F1642" s="126" t="s">
        <v>25089</v>
      </c>
    </row>
    <row r="1643" spans="1:6">
      <c r="A1643" s="125">
        <v>43327</v>
      </c>
      <c r="B1643" s="126" t="s">
        <v>25219</v>
      </c>
      <c r="C1643" s="127" t="s">
        <v>25088</v>
      </c>
      <c r="D1643" s="145" t="s">
        <v>34536</v>
      </c>
      <c r="E1643" s="128">
        <f t="shared" si="2"/>
        <v>128.75</v>
      </c>
      <c r="F1643" s="129"/>
    </row>
    <row r="1644" spans="1:6">
      <c r="A1644" s="125">
        <v>42675</v>
      </c>
      <c r="B1644" s="126" t="s">
        <v>25220</v>
      </c>
      <c r="C1644" s="127" t="s">
        <v>25088</v>
      </c>
      <c r="D1644" s="145" t="s">
        <v>34537</v>
      </c>
      <c r="E1644" s="128">
        <f t="shared" si="2"/>
        <v>161.21</v>
      </c>
      <c r="F1644" s="129"/>
    </row>
    <row r="1645" spans="1:6">
      <c r="A1645" s="125">
        <v>40802</v>
      </c>
      <c r="B1645" s="126" t="s">
        <v>25221</v>
      </c>
      <c r="C1645" s="127" t="s">
        <v>25088</v>
      </c>
      <c r="D1645" s="145" t="s">
        <v>34538</v>
      </c>
      <c r="E1645" s="128">
        <f t="shared" si="2"/>
        <v>83.3</v>
      </c>
      <c r="F1645" s="126" t="s">
        <v>25089</v>
      </c>
    </row>
    <row r="1646" spans="1:6">
      <c r="A1646" s="125">
        <v>41074</v>
      </c>
      <c r="B1646" s="126" t="s">
        <v>25222</v>
      </c>
      <c r="C1646" s="127" t="s">
        <v>25088</v>
      </c>
      <c r="D1646" s="145" t="s">
        <v>34633</v>
      </c>
      <c r="E1646" s="128">
        <f t="shared" si="2"/>
        <v>82.53</v>
      </c>
      <c r="F1646" s="129"/>
    </row>
    <row r="1647" spans="1:6">
      <c r="A1647" s="125">
        <v>40776</v>
      </c>
      <c r="B1647" s="126" t="s">
        <v>25223</v>
      </c>
      <c r="C1647" s="127" t="s">
        <v>25088</v>
      </c>
      <c r="D1647" s="145" t="s">
        <v>34546</v>
      </c>
      <c r="E1647" s="128">
        <f t="shared" si="2"/>
        <v>53.71</v>
      </c>
      <c r="F1647" s="126" t="s">
        <v>25089</v>
      </c>
    </row>
    <row r="1648" spans="1:6">
      <c r="A1648" s="125">
        <v>40778</v>
      </c>
      <c r="B1648" s="126" t="s">
        <v>25224</v>
      </c>
      <c r="C1648" s="127" t="s">
        <v>25088</v>
      </c>
      <c r="D1648" s="145" t="s">
        <v>34547</v>
      </c>
      <c r="E1648" s="128">
        <f t="shared" si="2"/>
        <v>61.13</v>
      </c>
      <c r="F1648" s="126" t="s">
        <v>25089</v>
      </c>
    </row>
    <row r="1649" spans="1:6">
      <c r="A1649" s="125">
        <v>40780</v>
      </c>
      <c r="B1649" s="126" t="s">
        <v>25225</v>
      </c>
      <c r="C1649" s="127" t="s">
        <v>25088</v>
      </c>
      <c r="D1649" s="145" t="s">
        <v>34543</v>
      </c>
      <c r="E1649" s="128">
        <f t="shared" si="2"/>
        <v>85.94</v>
      </c>
      <c r="F1649" s="126" t="s">
        <v>25089</v>
      </c>
    </row>
    <row r="1650" spans="1:6">
      <c r="A1650" s="125">
        <v>40782</v>
      </c>
      <c r="B1650" s="126" t="s">
        <v>25226</v>
      </c>
      <c r="C1650" s="127" t="s">
        <v>25088</v>
      </c>
      <c r="D1650" s="145" t="s">
        <v>34544</v>
      </c>
      <c r="E1650" s="128">
        <f t="shared" si="2"/>
        <v>108.03</v>
      </c>
      <c r="F1650" s="126" t="s">
        <v>25089</v>
      </c>
    </row>
    <row r="1651" spans="1:6" ht="18">
      <c r="A1651" s="125">
        <v>40830</v>
      </c>
      <c r="B1651" s="126" t="s">
        <v>17136</v>
      </c>
      <c r="C1651" s="127" t="s">
        <v>25091</v>
      </c>
      <c r="D1651" s="145" t="s">
        <v>34506</v>
      </c>
      <c r="E1651" s="128">
        <f t="shared" ref="E1651:E1714" si="3">ROUND(D1651-(D1651*$F$1455),2)</f>
        <v>10.83</v>
      </c>
      <c r="F1651" s="126" t="s">
        <v>25089</v>
      </c>
    </row>
    <row r="1652" spans="1:6" ht="18">
      <c r="A1652" s="125">
        <v>40873</v>
      </c>
      <c r="B1652" s="126" t="s">
        <v>17137</v>
      </c>
      <c r="C1652" s="127" t="s">
        <v>25091</v>
      </c>
      <c r="D1652" s="145" t="s">
        <v>34634</v>
      </c>
      <c r="E1652" s="128">
        <f t="shared" si="3"/>
        <v>8.81</v>
      </c>
      <c r="F1652" s="126" t="s">
        <v>25089</v>
      </c>
    </row>
    <row r="1653" spans="1:6" ht="18">
      <c r="A1653" s="125">
        <v>40876</v>
      </c>
      <c r="B1653" s="126" t="s">
        <v>17138</v>
      </c>
      <c r="C1653" s="127" t="s">
        <v>25091</v>
      </c>
      <c r="D1653" s="145" t="s">
        <v>34635</v>
      </c>
      <c r="E1653" s="128">
        <f t="shared" si="3"/>
        <v>9.5299999999999994</v>
      </c>
      <c r="F1653" s="130"/>
    </row>
    <row r="1654" spans="1:6" ht="18">
      <c r="A1654" s="125">
        <v>41363</v>
      </c>
      <c r="B1654" s="126" t="s">
        <v>17140</v>
      </c>
      <c r="C1654" s="127" t="s">
        <v>25091</v>
      </c>
      <c r="D1654" s="145" t="s">
        <v>34636</v>
      </c>
      <c r="E1654" s="128">
        <f t="shared" si="3"/>
        <v>15.01</v>
      </c>
      <c r="F1654" s="126" t="s">
        <v>25089</v>
      </c>
    </row>
    <row r="1655" spans="1:6">
      <c r="A1655" s="125">
        <v>40831</v>
      </c>
      <c r="B1655" s="126" t="s">
        <v>17142</v>
      </c>
      <c r="C1655" s="127" t="s">
        <v>25091</v>
      </c>
      <c r="D1655" s="145" t="s">
        <v>34500</v>
      </c>
      <c r="E1655" s="128">
        <f t="shared" si="3"/>
        <v>25.4</v>
      </c>
      <c r="F1655" s="126" t="s">
        <v>25089</v>
      </c>
    </row>
    <row r="1656" spans="1:6">
      <c r="A1656" s="125">
        <v>40827</v>
      </c>
      <c r="B1656" s="126" t="s">
        <v>25227</v>
      </c>
      <c r="C1656" s="127" t="s">
        <v>25091</v>
      </c>
      <c r="D1656" s="145" t="s">
        <v>34637</v>
      </c>
      <c r="E1656" s="128">
        <f t="shared" si="3"/>
        <v>14.54</v>
      </c>
      <c r="F1656" s="126" t="s">
        <v>25089</v>
      </c>
    </row>
    <row r="1657" spans="1:6" ht="18">
      <c r="A1657" s="125">
        <v>40828</v>
      </c>
      <c r="B1657" s="126" t="s">
        <v>17144</v>
      </c>
      <c r="C1657" s="127" t="s">
        <v>25091</v>
      </c>
      <c r="D1657" s="145" t="s">
        <v>34638</v>
      </c>
      <c r="E1657" s="128">
        <f t="shared" si="3"/>
        <v>9.89</v>
      </c>
      <c r="F1657" s="126" t="s">
        <v>25089</v>
      </c>
    </row>
    <row r="1658" spans="1:6" ht="18">
      <c r="A1658" s="125">
        <v>40874</v>
      </c>
      <c r="B1658" s="126" t="s">
        <v>17145</v>
      </c>
      <c r="C1658" s="127" t="s">
        <v>25091</v>
      </c>
      <c r="D1658" s="145" t="s">
        <v>34639</v>
      </c>
      <c r="E1658" s="128">
        <f t="shared" si="3"/>
        <v>9.7899999999999991</v>
      </c>
      <c r="F1658" s="126" t="s">
        <v>25089</v>
      </c>
    </row>
    <row r="1659" spans="1:6" ht="18">
      <c r="A1659" s="125">
        <v>40875</v>
      </c>
      <c r="B1659" s="126" t="s">
        <v>17146</v>
      </c>
      <c r="C1659" s="127" t="s">
        <v>25091</v>
      </c>
      <c r="D1659" s="145" t="s">
        <v>34640</v>
      </c>
      <c r="E1659" s="128">
        <f t="shared" si="3"/>
        <v>9.3699999999999992</v>
      </c>
      <c r="F1659" s="130"/>
    </row>
    <row r="1660" spans="1:6">
      <c r="A1660" s="125">
        <v>40829</v>
      </c>
      <c r="B1660" s="126" t="s">
        <v>17148</v>
      </c>
      <c r="C1660" s="127" t="s">
        <v>25091</v>
      </c>
      <c r="D1660" s="145" t="s">
        <v>34641</v>
      </c>
      <c r="E1660" s="128">
        <f t="shared" si="3"/>
        <v>23.31</v>
      </c>
      <c r="F1660" s="126" t="s">
        <v>25089</v>
      </c>
    </row>
    <row r="1661" spans="1:6" ht="18">
      <c r="A1661" s="125">
        <v>40824</v>
      </c>
      <c r="B1661" s="126" t="s">
        <v>17149</v>
      </c>
      <c r="C1661" s="127" t="s">
        <v>25091</v>
      </c>
      <c r="D1661" s="145" t="s">
        <v>34642</v>
      </c>
      <c r="E1661" s="128">
        <f t="shared" si="3"/>
        <v>6.24</v>
      </c>
      <c r="F1661" s="126" t="s">
        <v>25089</v>
      </c>
    </row>
    <row r="1662" spans="1:6">
      <c r="E1662" s="128">
        <f t="shared" si="3"/>
        <v>0</v>
      </c>
    </row>
    <row r="1663" spans="1:6" ht="18">
      <c r="A1663" s="121" t="s">
        <v>25082</v>
      </c>
      <c r="B1663" s="122" t="s">
        <v>25083</v>
      </c>
      <c r="C1663" s="123" t="s">
        <v>25084</v>
      </c>
      <c r="D1663" s="121" t="s">
        <v>25085</v>
      </c>
      <c r="E1663" s="128" t="e">
        <f t="shared" si="3"/>
        <v>#VALUE!</v>
      </c>
      <c r="F1663" s="122" t="s">
        <v>25086</v>
      </c>
    </row>
    <row r="1664" spans="1:6">
      <c r="A1664" s="125">
        <v>40825</v>
      </c>
      <c r="B1664" s="126" t="s">
        <v>17150</v>
      </c>
      <c r="C1664" s="127" t="s">
        <v>25091</v>
      </c>
      <c r="D1664" s="145" t="s">
        <v>34643</v>
      </c>
      <c r="E1664" s="128">
        <f t="shared" si="3"/>
        <v>10.88</v>
      </c>
      <c r="F1664" s="126" t="s">
        <v>25089</v>
      </c>
    </row>
    <row r="1665" spans="1:6" ht="18">
      <c r="A1665" s="125">
        <v>40820</v>
      </c>
      <c r="B1665" s="126" t="s">
        <v>17151</v>
      </c>
      <c r="C1665" s="127" t="s">
        <v>25091</v>
      </c>
      <c r="D1665" s="145" t="s">
        <v>34644</v>
      </c>
      <c r="E1665" s="128">
        <f t="shared" si="3"/>
        <v>5.77</v>
      </c>
      <c r="F1665" s="126" t="s">
        <v>25089</v>
      </c>
    </row>
    <row r="1666" spans="1:6">
      <c r="A1666" s="125">
        <v>40821</v>
      </c>
      <c r="B1666" s="126" t="s">
        <v>25228</v>
      </c>
      <c r="C1666" s="127" t="s">
        <v>25091</v>
      </c>
      <c r="D1666" s="145" t="s">
        <v>34645</v>
      </c>
      <c r="E1666" s="128">
        <f t="shared" si="3"/>
        <v>10.4</v>
      </c>
      <c r="F1666" s="126" t="s">
        <v>25089</v>
      </c>
    </row>
    <row r="1667" spans="1:6">
      <c r="A1667" s="125">
        <v>40840</v>
      </c>
      <c r="B1667" s="126" t="s">
        <v>17153</v>
      </c>
      <c r="C1667" s="127" t="s">
        <v>25154</v>
      </c>
      <c r="D1667" s="145" t="s">
        <v>34646</v>
      </c>
      <c r="E1667" s="128">
        <f t="shared" si="3"/>
        <v>64.86</v>
      </c>
      <c r="F1667" s="126" t="s">
        <v>25089</v>
      </c>
    </row>
    <row r="1668" spans="1:6">
      <c r="A1668" s="125">
        <v>43331</v>
      </c>
      <c r="B1668" s="126" t="s">
        <v>25229</v>
      </c>
      <c r="C1668" s="127" t="s">
        <v>25088</v>
      </c>
      <c r="D1668" s="145" t="s">
        <v>34493</v>
      </c>
      <c r="E1668" s="128">
        <f t="shared" si="3"/>
        <v>8.3800000000000008</v>
      </c>
      <c r="F1668" s="129"/>
    </row>
    <row r="1669" spans="1:6">
      <c r="E1669" s="128">
        <f t="shared" si="3"/>
        <v>0</v>
      </c>
    </row>
    <row r="1670" spans="1:6" ht="18">
      <c r="A1670" s="121" t="s">
        <v>25082</v>
      </c>
      <c r="B1670" s="122" t="s">
        <v>25083</v>
      </c>
      <c r="C1670" s="123" t="s">
        <v>25084</v>
      </c>
      <c r="D1670" s="121" t="s">
        <v>25085</v>
      </c>
      <c r="E1670" s="128" t="e">
        <f t="shared" si="3"/>
        <v>#VALUE!</v>
      </c>
      <c r="F1670" s="122" t="s">
        <v>25086</v>
      </c>
    </row>
    <row r="1671" spans="1:6">
      <c r="A1671" s="125">
        <v>100394</v>
      </c>
      <c r="B1671" s="126" t="s">
        <v>25230</v>
      </c>
      <c r="C1671" s="127" t="s">
        <v>25231</v>
      </c>
      <c r="D1671" s="145" t="s">
        <v>34647</v>
      </c>
      <c r="E1671" s="128">
        <f t="shared" si="3"/>
        <v>12.61</v>
      </c>
      <c r="F1671" s="129"/>
    </row>
    <row r="1672" spans="1:6">
      <c r="A1672" s="125">
        <v>40376</v>
      </c>
      <c r="B1672" s="126" t="s">
        <v>25232</v>
      </c>
      <c r="C1672" s="127" t="s">
        <v>25231</v>
      </c>
      <c r="D1672" s="145" t="s">
        <v>34648</v>
      </c>
      <c r="E1672" s="128">
        <f t="shared" si="3"/>
        <v>10.78</v>
      </c>
      <c r="F1672" s="129"/>
    </row>
    <row r="1673" spans="1:6">
      <c r="A1673" s="125">
        <v>43351</v>
      </c>
      <c r="B1673" s="126" t="s">
        <v>16733</v>
      </c>
      <c r="C1673" s="127" t="s">
        <v>25231</v>
      </c>
      <c r="D1673" s="145" t="s">
        <v>34649</v>
      </c>
      <c r="E1673" s="128">
        <f t="shared" si="3"/>
        <v>10.9</v>
      </c>
      <c r="F1673" s="130"/>
    </row>
    <row r="1674" spans="1:6">
      <c r="A1674" s="125">
        <v>43350</v>
      </c>
      <c r="B1674" s="126" t="s">
        <v>25233</v>
      </c>
      <c r="C1674" s="127" t="s">
        <v>25231</v>
      </c>
      <c r="D1674" s="145" t="s">
        <v>34650</v>
      </c>
      <c r="E1674" s="128">
        <f t="shared" si="3"/>
        <v>10.61</v>
      </c>
      <c r="F1674" s="129"/>
    </row>
    <row r="1675" spans="1:6">
      <c r="A1675" s="125">
        <v>41261</v>
      </c>
      <c r="B1675" s="126" t="s">
        <v>25234</v>
      </c>
      <c r="C1675" s="127" t="s">
        <v>25231</v>
      </c>
      <c r="D1675" s="145" t="s">
        <v>34651</v>
      </c>
      <c r="E1675" s="128">
        <f t="shared" si="3"/>
        <v>11.38</v>
      </c>
      <c r="F1675" s="129"/>
    </row>
    <row r="1676" spans="1:6">
      <c r="A1676" s="125">
        <v>41023</v>
      </c>
      <c r="B1676" s="126" t="s">
        <v>25235</v>
      </c>
      <c r="C1676" s="127" t="s">
        <v>25124</v>
      </c>
      <c r="D1676" s="145" t="s">
        <v>34652</v>
      </c>
      <c r="E1676" s="128">
        <f t="shared" si="3"/>
        <v>116.54</v>
      </c>
      <c r="F1676" s="129"/>
    </row>
    <row r="1677" spans="1:6">
      <c r="A1677" s="125">
        <v>41575</v>
      </c>
      <c r="B1677" s="126" t="s">
        <v>25236</v>
      </c>
      <c r="C1677" s="127" t="s">
        <v>25091</v>
      </c>
      <c r="D1677" s="145" t="s">
        <v>34653</v>
      </c>
      <c r="E1677" s="128">
        <f t="shared" si="3"/>
        <v>63.79</v>
      </c>
      <c r="F1677" s="126" t="s">
        <v>25089</v>
      </c>
    </row>
    <row r="1678" spans="1:6">
      <c r="A1678" s="125">
        <v>40346</v>
      </c>
      <c r="B1678" s="126" t="s">
        <v>16738</v>
      </c>
      <c r="C1678" s="127" t="s">
        <v>25091</v>
      </c>
      <c r="D1678" s="145" t="s">
        <v>34654</v>
      </c>
      <c r="E1678" s="128">
        <f t="shared" si="3"/>
        <v>101.33</v>
      </c>
      <c r="F1678" s="126" t="s">
        <v>25089</v>
      </c>
    </row>
    <row r="1679" spans="1:6">
      <c r="A1679" s="125">
        <v>40345</v>
      </c>
      <c r="B1679" s="126" t="s">
        <v>16741</v>
      </c>
      <c r="C1679" s="127" t="s">
        <v>25091</v>
      </c>
      <c r="D1679" s="145" t="s">
        <v>34655</v>
      </c>
      <c r="E1679" s="128">
        <f t="shared" si="3"/>
        <v>64.31</v>
      </c>
      <c r="F1679" s="126" t="s">
        <v>25089</v>
      </c>
    </row>
    <row r="1680" spans="1:6">
      <c r="A1680" s="125">
        <v>40343</v>
      </c>
      <c r="B1680" s="126" t="s">
        <v>16742</v>
      </c>
      <c r="C1680" s="127" t="s">
        <v>25088</v>
      </c>
      <c r="D1680" s="145" t="s">
        <v>34656</v>
      </c>
      <c r="E1680" s="128">
        <f t="shared" si="3"/>
        <v>409.93</v>
      </c>
      <c r="F1680" s="126" t="s">
        <v>25089</v>
      </c>
    </row>
    <row r="1681" spans="1:6">
      <c r="A1681" s="125">
        <v>40344</v>
      </c>
      <c r="B1681" s="126" t="s">
        <v>25237</v>
      </c>
      <c r="C1681" s="127" t="s">
        <v>25088</v>
      </c>
      <c r="D1681" s="145" t="s">
        <v>34657</v>
      </c>
      <c r="E1681" s="128">
        <f t="shared" si="3"/>
        <v>301.86</v>
      </c>
      <c r="F1681" s="126" t="s">
        <v>25089</v>
      </c>
    </row>
    <row r="1682" spans="1:6">
      <c r="A1682" s="125">
        <v>41027</v>
      </c>
      <c r="B1682" s="126" t="s">
        <v>25238</v>
      </c>
      <c r="C1682" s="127" t="s">
        <v>25088</v>
      </c>
      <c r="D1682" s="145" t="s">
        <v>34658</v>
      </c>
      <c r="E1682" s="128">
        <f t="shared" si="3"/>
        <v>32.32</v>
      </c>
      <c r="F1682" s="129"/>
    </row>
    <row r="1683" spans="1:6">
      <c r="A1683" s="125">
        <v>40337</v>
      </c>
      <c r="B1683" s="126" t="s">
        <v>25239</v>
      </c>
      <c r="C1683" s="127" t="s">
        <v>25091</v>
      </c>
      <c r="D1683" s="145" t="s">
        <v>34659</v>
      </c>
      <c r="E1683" s="128">
        <f t="shared" si="3"/>
        <v>109.68</v>
      </c>
      <c r="F1683" s="129"/>
    </row>
    <row r="1684" spans="1:6">
      <c r="A1684" s="125">
        <v>40395</v>
      </c>
      <c r="B1684" s="126" t="s">
        <v>25240</v>
      </c>
      <c r="C1684" s="127" t="s">
        <v>25091</v>
      </c>
      <c r="D1684" s="145" t="s">
        <v>34660</v>
      </c>
      <c r="E1684" s="128">
        <f t="shared" si="3"/>
        <v>26.69</v>
      </c>
      <c r="F1684" s="129"/>
    </row>
    <row r="1685" spans="1:6">
      <c r="A1685" s="125">
        <v>40300</v>
      </c>
      <c r="B1685" s="126" t="s">
        <v>25241</v>
      </c>
      <c r="C1685" s="127" t="s">
        <v>25088</v>
      </c>
      <c r="D1685" s="145" t="s">
        <v>34661</v>
      </c>
      <c r="E1685" s="128">
        <f t="shared" si="3"/>
        <v>56.97</v>
      </c>
      <c r="F1685" s="129"/>
    </row>
    <row r="1686" spans="1:6">
      <c r="A1686" s="125">
        <v>40348</v>
      </c>
      <c r="B1686" s="126" t="s">
        <v>25242</v>
      </c>
      <c r="C1686" s="127" t="s">
        <v>25088</v>
      </c>
      <c r="D1686" s="145" t="s">
        <v>34662</v>
      </c>
      <c r="E1686" s="128">
        <f t="shared" si="3"/>
        <v>515.07000000000005</v>
      </c>
      <c r="F1686" s="126" t="s">
        <v>25089</v>
      </c>
    </row>
    <row r="1687" spans="1:6">
      <c r="A1687" s="125">
        <v>40347</v>
      </c>
      <c r="B1687" s="126" t="s">
        <v>25243</v>
      </c>
      <c r="C1687" s="127" t="s">
        <v>25088</v>
      </c>
      <c r="D1687" s="145" t="s">
        <v>34663</v>
      </c>
      <c r="E1687" s="128">
        <f t="shared" si="3"/>
        <v>982.87</v>
      </c>
      <c r="F1687" s="126" t="s">
        <v>25089</v>
      </c>
    </row>
    <row r="1688" spans="1:6">
      <c r="A1688" s="125">
        <v>41415</v>
      </c>
      <c r="B1688" s="126" t="s">
        <v>25244</v>
      </c>
      <c r="C1688" s="127" t="s">
        <v>25088</v>
      </c>
      <c r="D1688" s="145" t="s">
        <v>34664</v>
      </c>
      <c r="E1688" s="128">
        <f t="shared" si="3"/>
        <v>531.32000000000005</v>
      </c>
      <c r="F1688" s="126" t="s">
        <v>25089</v>
      </c>
    </row>
    <row r="1689" spans="1:6">
      <c r="A1689" s="125">
        <v>42257</v>
      </c>
      <c r="B1689" s="126" t="s">
        <v>25245</v>
      </c>
      <c r="C1689" s="127" t="s">
        <v>25088</v>
      </c>
      <c r="D1689" s="145" t="s">
        <v>34665</v>
      </c>
      <c r="E1689" s="128">
        <f t="shared" si="3"/>
        <v>9.48</v>
      </c>
      <c r="F1689" s="129"/>
    </row>
    <row r="1690" spans="1:6">
      <c r="A1690" s="125">
        <v>40519</v>
      </c>
      <c r="B1690" s="126" t="s">
        <v>25246</v>
      </c>
      <c r="C1690" s="127" t="s">
        <v>25124</v>
      </c>
      <c r="D1690" s="145" t="s">
        <v>34666</v>
      </c>
      <c r="E1690" s="128">
        <f t="shared" si="3"/>
        <v>294.83</v>
      </c>
      <c r="F1690" s="126" t="s">
        <v>25089</v>
      </c>
    </row>
    <row r="1691" spans="1:6">
      <c r="A1691" s="125">
        <v>40520</v>
      </c>
      <c r="B1691" s="126" t="s">
        <v>25247</v>
      </c>
      <c r="C1691" s="127" t="s">
        <v>25124</v>
      </c>
      <c r="D1691" s="145" t="s">
        <v>34667</v>
      </c>
      <c r="E1691" s="128">
        <f t="shared" si="3"/>
        <v>462.12</v>
      </c>
      <c r="F1691" s="126" t="s">
        <v>25089</v>
      </c>
    </row>
    <row r="1692" spans="1:6">
      <c r="A1692" s="125">
        <v>40521</v>
      </c>
      <c r="B1692" s="126" t="s">
        <v>25248</v>
      </c>
      <c r="C1692" s="127" t="s">
        <v>25124</v>
      </c>
      <c r="D1692" s="145" t="s">
        <v>34668</v>
      </c>
      <c r="E1692" s="128">
        <f t="shared" si="3"/>
        <v>666.4</v>
      </c>
      <c r="F1692" s="126" t="s">
        <v>25089</v>
      </c>
    </row>
    <row r="1693" spans="1:6">
      <c r="A1693" s="125">
        <v>40522</v>
      </c>
      <c r="B1693" s="126" t="s">
        <v>25249</v>
      </c>
      <c r="C1693" s="127" t="s">
        <v>25124</v>
      </c>
      <c r="D1693" s="145" t="s">
        <v>34669</v>
      </c>
      <c r="E1693" s="128">
        <f t="shared" si="3"/>
        <v>901.06</v>
      </c>
      <c r="F1693" s="126" t="s">
        <v>25089</v>
      </c>
    </row>
    <row r="1694" spans="1:6">
      <c r="A1694" s="125">
        <v>40523</v>
      </c>
      <c r="B1694" s="126" t="s">
        <v>25250</v>
      </c>
      <c r="C1694" s="127" t="s">
        <v>25124</v>
      </c>
      <c r="D1694" s="145" t="s">
        <v>34670</v>
      </c>
      <c r="E1694" s="128">
        <f t="shared" si="3"/>
        <v>1303.1600000000001</v>
      </c>
      <c r="F1694" s="126" t="s">
        <v>25089</v>
      </c>
    </row>
    <row r="1695" spans="1:6">
      <c r="A1695" s="125">
        <v>40513</v>
      </c>
      <c r="B1695" s="126" t="s">
        <v>25251</v>
      </c>
      <c r="C1695" s="127" t="s">
        <v>25124</v>
      </c>
      <c r="D1695" s="145" t="s">
        <v>34671</v>
      </c>
      <c r="E1695" s="128">
        <f t="shared" si="3"/>
        <v>103.27</v>
      </c>
      <c r="F1695" s="126" t="s">
        <v>25089</v>
      </c>
    </row>
    <row r="1696" spans="1:6">
      <c r="A1696" s="125">
        <v>40514</v>
      </c>
      <c r="B1696" s="126" t="s">
        <v>25252</v>
      </c>
      <c r="C1696" s="127" t="s">
        <v>25124</v>
      </c>
      <c r="D1696" s="145" t="s">
        <v>34672</v>
      </c>
      <c r="E1696" s="128">
        <f t="shared" si="3"/>
        <v>174.29</v>
      </c>
      <c r="F1696" s="126" t="s">
        <v>25089</v>
      </c>
    </row>
    <row r="1697" spans="1:6">
      <c r="A1697" s="125">
        <v>40515</v>
      </c>
      <c r="B1697" s="126" t="s">
        <v>25253</v>
      </c>
      <c r="C1697" s="127" t="s">
        <v>25124</v>
      </c>
      <c r="D1697" s="145" t="s">
        <v>34673</v>
      </c>
      <c r="E1697" s="128">
        <f t="shared" si="3"/>
        <v>266.64</v>
      </c>
      <c r="F1697" s="126" t="s">
        <v>25089</v>
      </c>
    </row>
    <row r="1698" spans="1:6">
      <c r="A1698" s="125">
        <v>40516</v>
      </c>
      <c r="B1698" s="126" t="s">
        <v>25254</v>
      </c>
      <c r="C1698" s="127" t="s">
        <v>25124</v>
      </c>
      <c r="D1698" s="145" t="s">
        <v>34674</v>
      </c>
      <c r="E1698" s="128">
        <f t="shared" si="3"/>
        <v>377.21</v>
      </c>
      <c r="F1698" s="126" t="s">
        <v>25089</v>
      </c>
    </row>
    <row r="1699" spans="1:6">
      <c r="A1699" s="125">
        <v>40517</v>
      </c>
      <c r="B1699" s="126" t="s">
        <v>25255</v>
      </c>
      <c r="C1699" s="127" t="s">
        <v>25124</v>
      </c>
      <c r="D1699" s="145" t="s">
        <v>34675</v>
      </c>
      <c r="E1699" s="128">
        <f t="shared" si="3"/>
        <v>503.5</v>
      </c>
      <c r="F1699" s="126" t="s">
        <v>25089</v>
      </c>
    </row>
    <row r="1700" spans="1:6">
      <c r="A1700" s="125">
        <v>40518</v>
      </c>
      <c r="B1700" s="126" t="s">
        <v>25256</v>
      </c>
      <c r="C1700" s="127" t="s">
        <v>25124</v>
      </c>
      <c r="D1700" s="145" t="s">
        <v>34676</v>
      </c>
      <c r="E1700" s="128">
        <f t="shared" si="3"/>
        <v>717.21</v>
      </c>
      <c r="F1700" s="126" t="s">
        <v>25089</v>
      </c>
    </row>
    <row r="1701" spans="1:6">
      <c r="A1701" s="125">
        <v>40524</v>
      </c>
      <c r="B1701" s="126" t="s">
        <v>25257</v>
      </c>
      <c r="C1701" s="127" t="s">
        <v>25124</v>
      </c>
      <c r="D1701" s="145" t="s">
        <v>34677</v>
      </c>
      <c r="E1701" s="128">
        <f t="shared" si="3"/>
        <v>413.32</v>
      </c>
      <c r="F1701" s="126" t="s">
        <v>25089</v>
      </c>
    </row>
    <row r="1702" spans="1:6">
      <c r="A1702" s="125">
        <v>40525</v>
      </c>
      <c r="B1702" s="126" t="s">
        <v>25258</v>
      </c>
      <c r="C1702" s="127" t="s">
        <v>25124</v>
      </c>
      <c r="D1702" s="145" t="s">
        <v>34678</v>
      </c>
      <c r="E1702" s="128">
        <f t="shared" si="3"/>
        <v>658.64</v>
      </c>
      <c r="F1702" s="126" t="s">
        <v>25089</v>
      </c>
    </row>
    <row r="1703" spans="1:6">
      <c r="A1703" s="125">
        <v>40526</v>
      </c>
      <c r="B1703" s="126" t="s">
        <v>25259</v>
      </c>
      <c r="C1703" s="127" t="s">
        <v>25124</v>
      </c>
      <c r="D1703" s="145" t="s">
        <v>34679</v>
      </c>
      <c r="E1703" s="128">
        <f t="shared" si="3"/>
        <v>955.08</v>
      </c>
      <c r="F1703" s="126" t="s">
        <v>25089</v>
      </c>
    </row>
    <row r="1704" spans="1:6">
      <c r="A1704" s="125">
        <v>40527</v>
      </c>
      <c r="B1704" s="126" t="s">
        <v>25260</v>
      </c>
      <c r="C1704" s="127" t="s">
        <v>25124</v>
      </c>
      <c r="D1704" s="145" t="s">
        <v>34680</v>
      </c>
      <c r="E1704" s="128">
        <f t="shared" si="3"/>
        <v>1298.6300000000001</v>
      </c>
      <c r="F1704" s="126" t="s">
        <v>25089</v>
      </c>
    </row>
    <row r="1705" spans="1:6">
      <c r="A1705" s="125">
        <v>40528</v>
      </c>
      <c r="B1705" s="126" t="s">
        <v>25261</v>
      </c>
      <c r="C1705" s="127" t="s">
        <v>25124</v>
      </c>
      <c r="D1705" s="145" t="s">
        <v>34681</v>
      </c>
      <c r="E1705" s="128">
        <f t="shared" si="3"/>
        <v>1889.13</v>
      </c>
      <c r="F1705" s="126" t="s">
        <v>25089</v>
      </c>
    </row>
    <row r="1706" spans="1:6">
      <c r="A1706" s="125">
        <v>41177</v>
      </c>
      <c r="B1706" s="126" t="s">
        <v>25262</v>
      </c>
      <c r="C1706" s="127" t="s">
        <v>25124</v>
      </c>
      <c r="D1706" s="145" t="s">
        <v>34682</v>
      </c>
      <c r="E1706" s="128">
        <f t="shared" si="3"/>
        <v>53.36</v>
      </c>
      <c r="F1706" s="126" t="s">
        <v>25089</v>
      </c>
    </row>
    <row r="1707" spans="1:6">
      <c r="A1707" s="125">
        <v>100391</v>
      </c>
      <c r="B1707" s="126" t="s">
        <v>25263</v>
      </c>
      <c r="C1707" s="127" t="s">
        <v>25124</v>
      </c>
      <c r="D1707" s="145" t="s">
        <v>34683</v>
      </c>
      <c r="E1707" s="128">
        <f t="shared" si="3"/>
        <v>59.5</v>
      </c>
      <c r="F1707" s="126" t="s">
        <v>25089</v>
      </c>
    </row>
    <row r="1708" spans="1:6">
      <c r="A1708" s="125">
        <v>41172</v>
      </c>
      <c r="B1708" s="126" t="s">
        <v>25264</v>
      </c>
      <c r="C1708" s="127" t="s">
        <v>25124</v>
      </c>
      <c r="D1708" s="145" t="s">
        <v>34684</v>
      </c>
      <c r="E1708" s="128">
        <f t="shared" si="3"/>
        <v>92.09</v>
      </c>
      <c r="F1708" s="126" t="s">
        <v>25089</v>
      </c>
    </row>
    <row r="1709" spans="1:6">
      <c r="A1709" s="125">
        <v>40620</v>
      </c>
      <c r="B1709" s="126" t="s">
        <v>25265</v>
      </c>
      <c r="C1709" s="127" t="s">
        <v>25105</v>
      </c>
      <c r="D1709" s="145" t="s">
        <v>34685</v>
      </c>
      <c r="E1709" s="128">
        <f t="shared" si="3"/>
        <v>15813.65</v>
      </c>
      <c r="F1709" s="129"/>
    </row>
    <row r="1710" spans="1:6">
      <c r="A1710" s="125">
        <v>40626</v>
      </c>
      <c r="B1710" s="126" t="s">
        <v>25266</v>
      </c>
      <c r="C1710" s="127" t="s">
        <v>25105</v>
      </c>
      <c r="D1710" s="145" t="s">
        <v>34686</v>
      </c>
      <c r="E1710" s="128">
        <f t="shared" si="3"/>
        <v>15389.55</v>
      </c>
      <c r="F1710" s="129"/>
    </row>
    <row r="1711" spans="1:6">
      <c r="A1711" s="125">
        <v>40621</v>
      </c>
      <c r="B1711" s="126" t="s">
        <v>25267</v>
      </c>
      <c r="C1711" s="127" t="s">
        <v>25105</v>
      </c>
      <c r="D1711" s="145" t="s">
        <v>34687</v>
      </c>
      <c r="E1711" s="128">
        <f t="shared" si="3"/>
        <v>24215.360000000001</v>
      </c>
      <c r="F1711" s="129"/>
    </row>
    <row r="1712" spans="1:6">
      <c r="A1712" s="125">
        <v>40622</v>
      </c>
      <c r="B1712" s="126" t="s">
        <v>25268</v>
      </c>
      <c r="C1712" s="127" t="s">
        <v>25105</v>
      </c>
      <c r="D1712" s="145" t="s">
        <v>34688</v>
      </c>
      <c r="E1712" s="128">
        <f t="shared" si="3"/>
        <v>37631.25</v>
      </c>
      <c r="F1712" s="129"/>
    </row>
    <row r="1713" spans="1:6">
      <c r="A1713" s="125">
        <v>40627</v>
      </c>
      <c r="B1713" s="126" t="s">
        <v>25269</v>
      </c>
      <c r="C1713" s="127" t="s">
        <v>25105</v>
      </c>
      <c r="D1713" s="145" t="s">
        <v>34689</v>
      </c>
      <c r="E1713" s="128">
        <f t="shared" si="3"/>
        <v>28368.52</v>
      </c>
      <c r="F1713" s="129"/>
    </row>
    <row r="1714" spans="1:6">
      <c r="A1714" s="125">
        <v>40623</v>
      </c>
      <c r="B1714" s="126" t="s">
        <v>25270</v>
      </c>
      <c r="C1714" s="127" t="s">
        <v>25105</v>
      </c>
      <c r="D1714" s="145" t="s">
        <v>34690</v>
      </c>
      <c r="E1714" s="128">
        <f t="shared" si="3"/>
        <v>33674.089999999997</v>
      </c>
      <c r="F1714" s="129"/>
    </row>
    <row r="1715" spans="1:6">
      <c r="A1715" s="125">
        <v>40624</v>
      </c>
      <c r="B1715" s="126" t="s">
        <v>25271</v>
      </c>
      <c r="C1715" s="127" t="s">
        <v>25105</v>
      </c>
      <c r="D1715" s="145" t="s">
        <v>34691</v>
      </c>
      <c r="E1715" s="128">
        <f t="shared" ref="E1715:E1778" si="4">ROUND(D1715-(D1715*$F$1455),2)</f>
        <v>42693.7</v>
      </c>
      <c r="F1715" s="129"/>
    </row>
    <row r="1716" spans="1:6">
      <c r="A1716" s="125">
        <v>40625</v>
      </c>
      <c r="B1716" s="126" t="s">
        <v>25272</v>
      </c>
      <c r="C1716" s="127" t="s">
        <v>25105</v>
      </c>
      <c r="D1716" s="145" t="s">
        <v>34692</v>
      </c>
      <c r="E1716" s="128">
        <f t="shared" si="4"/>
        <v>47945.64</v>
      </c>
      <c r="F1716" s="129"/>
    </row>
    <row r="1717" spans="1:6">
      <c r="A1717" s="125">
        <v>40613</v>
      </c>
      <c r="B1717" s="126" t="s">
        <v>25273</v>
      </c>
      <c r="C1717" s="127" t="s">
        <v>25105</v>
      </c>
      <c r="D1717" s="145" t="s">
        <v>34693</v>
      </c>
      <c r="E1717" s="128">
        <f t="shared" si="4"/>
        <v>13828.66</v>
      </c>
      <c r="F1717" s="129"/>
    </row>
    <row r="1718" spans="1:6">
      <c r="A1718" s="125">
        <v>40614</v>
      </c>
      <c r="B1718" s="126" t="s">
        <v>25274</v>
      </c>
      <c r="C1718" s="127" t="s">
        <v>25105</v>
      </c>
      <c r="D1718" s="145" t="s">
        <v>34694</v>
      </c>
      <c r="E1718" s="128">
        <f t="shared" si="4"/>
        <v>21257.99</v>
      </c>
      <c r="F1718" s="129"/>
    </row>
    <row r="1719" spans="1:6">
      <c r="A1719" s="125">
        <v>40615</v>
      </c>
      <c r="B1719" s="126" t="s">
        <v>25275</v>
      </c>
      <c r="C1719" s="127" t="s">
        <v>25105</v>
      </c>
      <c r="D1719" s="145" t="s">
        <v>34695</v>
      </c>
      <c r="E1719" s="128">
        <f t="shared" si="4"/>
        <v>31903.16</v>
      </c>
      <c r="F1719" s="129"/>
    </row>
    <row r="1720" spans="1:6">
      <c r="A1720" s="125">
        <v>40616</v>
      </c>
      <c r="B1720" s="126" t="s">
        <v>25276</v>
      </c>
      <c r="C1720" s="127" t="s">
        <v>25105</v>
      </c>
      <c r="D1720" s="145" t="s">
        <v>34696</v>
      </c>
      <c r="E1720" s="128">
        <f t="shared" si="4"/>
        <v>27803.19</v>
      </c>
      <c r="F1720" s="129"/>
    </row>
    <row r="1721" spans="1:6">
      <c r="A1721" s="125">
        <v>40617</v>
      </c>
      <c r="B1721" s="126" t="s">
        <v>25277</v>
      </c>
      <c r="C1721" s="127" t="s">
        <v>25105</v>
      </c>
      <c r="D1721" s="145" t="s">
        <v>34697</v>
      </c>
      <c r="E1721" s="128">
        <f t="shared" si="4"/>
        <v>35626.800000000003</v>
      </c>
      <c r="F1721" s="129"/>
    </row>
    <row r="1722" spans="1:6">
      <c r="A1722" s="125">
        <v>40618</v>
      </c>
      <c r="B1722" s="126" t="s">
        <v>25278</v>
      </c>
      <c r="C1722" s="127" t="s">
        <v>25105</v>
      </c>
      <c r="D1722" s="145" t="s">
        <v>34698</v>
      </c>
      <c r="E1722" s="128">
        <f t="shared" si="4"/>
        <v>39921.379999999997</v>
      </c>
      <c r="F1722" s="129"/>
    </row>
    <row r="1723" spans="1:6">
      <c r="E1723" s="128">
        <f t="shared" si="4"/>
        <v>0</v>
      </c>
    </row>
    <row r="1724" spans="1:6" ht="18">
      <c r="A1724" s="121" t="s">
        <v>25082</v>
      </c>
      <c r="B1724" s="122" t="s">
        <v>25083</v>
      </c>
      <c r="C1724" s="123" t="s">
        <v>25084</v>
      </c>
      <c r="D1724" s="121" t="s">
        <v>25085</v>
      </c>
      <c r="E1724" s="128" t="e">
        <f t="shared" si="4"/>
        <v>#VALUE!</v>
      </c>
      <c r="F1724" s="122" t="s">
        <v>25086</v>
      </c>
    </row>
    <row r="1725" spans="1:6">
      <c r="A1725" s="125">
        <v>40629</v>
      </c>
      <c r="B1725" s="126" t="s">
        <v>25279</v>
      </c>
      <c r="C1725" s="127" t="s">
        <v>25105</v>
      </c>
      <c r="D1725" s="145" t="s">
        <v>34699</v>
      </c>
      <c r="E1725" s="128">
        <f t="shared" si="4"/>
        <v>19564.22</v>
      </c>
      <c r="F1725" s="129"/>
    </row>
    <row r="1726" spans="1:6">
      <c r="A1726" s="125">
        <v>40630</v>
      </c>
      <c r="B1726" s="126" t="s">
        <v>25280</v>
      </c>
      <c r="C1726" s="127" t="s">
        <v>25105</v>
      </c>
      <c r="D1726" s="145" t="s">
        <v>34700</v>
      </c>
      <c r="E1726" s="128">
        <f t="shared" si="4"/>
        <v>29650.19</v>
      </c>
      <c r="F1726" s="129"/>
    </row>
    <row r="1727" spans="1:6">
      <c r="A1727" s="125">
        <v>40631</v>
      </c>
      <c r="B1727" s="126" t="s">
        <v>25281</v>
      </c>
      <c r="C1727" s="127" t="s">
        <v>25105</v>
      </c>
      <c r="D1727" s="145" t="s">
        <v>34701</v>
      </c>
      <c r="E1727" s="128">
        <f t="shared" si="4"/>
        <v>44735.17</v>
      </c>
      <c r="F1727" s="129"/>
    </row>
    <row r="1728" spans="1:6">
      <c r="A1728" s="125">
        <v>40632</v>
      </c>
      <c r="B1728" s="126" t="s">
        <v>25282</v>
      </c>
      <c r="C1728" s="127" t="s">
        <v>25105</v>
      </c>
      <c r="D1728" s="145" t="s">
        <v>34702</v>
      </c>
      <c r="E1728" s="128">
        <f t="shared" si="4"/>
        <v>41258.04</v>
      </c>
      <c r="F1728" s="129"/>
    </row>
    <row r="1729" spans="1:6">
      <c r="A1729" s="125">
        <v>40633</v>
      </c>
      <c r="B1729" s="126" t="s">
        <v>25283</v>
      </c>
      <c r="C1729" s="127" t="s">
        <v>25105</v>
      </c>
      <c r="D1729" s="145" t="s">
        <v>34703</v>
      </c>
      <c r="E1729" s="128">
        <f t="shared" si="4"/>
        <v>50929.61</v>
      </c>
      <c r="F1729" s="129"/>
    </row>
    <row r="1730" spans="1:6">
      <c r="A1730" s="125">
        <v>40634</v>
      </c>
      <c r="B1730" s="126" t="s">
        <v>25284</v>
      </c>
      <c r="C1730" s="127" t="s">
        <v>25105</v>
      </c>
      <c r="D1730" s="145" t="s">
        <v>34704</v>
      </c>
      <c r="E1730" s="128">
        <f t="shared" si="4"/>
        <v>57681.91</v>
      </c>
      <c r="F1730" s="129"/>
    </row>
    <row r="1731" spans="1:6">
      <c r="A1731" s="125">
        <v>40535</v>
      </c>
      <c r="B1731" s="126" t="s">
        <v>25285</v>
      </c>
      <c r="C1731" s="127" t="s">
        <v>25105</v>
      </c>
      <c r="D1731" s="145" t="s">
        <v>34705</v>
      </c>
      <c r="E1731" s="128">
        <f t="shared" si="4"/>
        <v>1483.41</v>
      </c>
      <c r="F1731" s="126" t="s">
        <v>25089</v>
      </c>
    </row>
    <row r="1732" spans="1:6">
      <c r="A1732" s="125">
        <v>40536</v>
      </c>
      <c r="B1732" s="126" t="s">
        <v>25286</v>
      </c>
      <c r="C1732" s="127" t="s">
        <v>25105</v>
      </c>
      <c r="D1732" s="145" t="s">
        <v>34706</v>
      </c>
      <c r="E1732" s="128">
        <f t="shared" si="4"/>
        <v>2462.5700000000002</v>
      </c>
      <c r="F1732" s="126" t="s">
        <v>25089</v>
      </c>
    </row>
    <row r="1733" spans="1:6">
      <c r="A1733" s="125">
        <v>40537</v>
      </c>
      <c r="B1733" s="126" t="s">
        <v>25287</v>
      </c>
      <c r="C1733" s="127" t="s">
        <v>25105</v>
      </c>
      <c r="D1733" s="145" t="s">
        <v>34707</v>
      </c>
      <c r="E1733" s="128">
        <f t="shared" si="4"/>
        <v>4526.7700000000004</v>
      </c>
      <c r="F1733" s="126" t="s">
        <v>25089</v>
      </c>
    </row>
    <row r="1734" spans="1:6">
      <c r="A1734" s="125">
        <v>40538</v>
      </c>
      <c r="B1734" s="126" t="s">
        <v>25288</v>
      </c>
      <c r="C1734" s="127" t="s">
        <v>25105</v>
      </c>
      <c r="D1734" s="145" t="s">
        <v>34708</v>
      </c>
      <c r="E1734" s="128">
        <f t="shared" si="4"/>
        <v>6550.33</v>
      </c>
      <c r="F1734" s="126" t="s">
        <v>25089</v>
      </c>
    </row>
    <row r="1735" spans="1:6">
      <c r="A1735" s="125">
        <v>40539</v>
      </c>
      <c r="B1735" s="126" t="s">
        <v>25289</v>
      </c>
      <c r="C1735" s="127" t="s">
        <v>25105</v>
      </c>
      <c r="D1735" s="145" t="s">
        <v>34709</v>
      </c>
      <c r="E1735" s="128">
        <f t="shared" si="4"/>
        <v>11546.48</v>
      </c>
      <c r="F1735" s="126" t="s">
        <v>25089</v>
      </c>
    </row>
    <row r="1736" spans="1:6">
      <c r="A1736" s="125">
        <v>40529</v>
      </c>
      <c r="B1736" s="126" t="s">
        <v>25290</v>
      </c>
      <c r="C1736" s="127" t="s">
        <v>25105</v>
      </c>
      <c r="D1736" s="145" t="s">
        <v>34710</v>
      </c>
      <c r="E1736" s="128">
        <f t="shared" si="4"/>
        <v>422.39</v>
      </c>
      <c r="F1736" s="126" t="s">
        <v>25089</v>
      </c>
    </row>
    <row r="1737" spans="1:6">
      <c r="A1737" s="125">
        <v>40530</v>
      </c>
      <c r="B1737" s="126" t="s">
        <v>25291</v>
      </c>
      <c r="C1737" s="127" t="s">
        <v>25105</v>
      </c>
      <c r="D1737" s="145" t="s">
        <v>34711</v>
      </c>
      <c r="E1737" s="128">
        <f t="shared" si="4"/>
        <v>1269.8499999999999</v>
      </c>
      <c r="F1737" s="126" t="s">
        <v>25089</v>
      </c>
    </row>
    <row r="1738" spans="1:6">
      <c r="A1738" s="125">
        <v>40531</v>
      </c>
      <c r="B1738" s="126" t="s">
        <v>25292</v>
      </c>
      <c r="C1738" s="127" t="s">
        <v>25105</v>
      </c>
      <c r="D1738" s="145" t="s">
        <v>34712</v>
      </c>
      <c r="E1738" s="128">
        <f t="shared" si="4"/>
        <v>2112.2199999999998</v>
      </c>
      <c r="F1738" s="126" t="s">
        <v>25089</v>
      </c>
    </row>
    <row r="1739" spans="1:6">
      <c r="A1739" s="125">
        <v>40532</v>
      </c>
      <c r="B1739" s="126" t="s">
        <v>25293</v>
      </c>
      <c r="C1739" s="127" t="s">
        <v>25105</v>
      </c>
      <c r="D1739" s="145" t="s">
        <v>34713</v>
      </c>
      <c r="E1739" s="128">
        <f t="shared" si="4"/>
        <v>3250.15</v>
      </c>
      <c r="F1739" s="126" t="s">
        <v>25089</v>
      </c>
    </row>
    <row r="1740" spans="1:6">
      <c r="A1740" s="125">
        <v>40533</v>
      </c>
      <c r="B1740" s="126" t="s">
        <v>25294</v>
      </c>
      <c r="C1740" s="127" t="s">
        <v>25105</v>
      </c>
      <c r="D1740" s="145" t="s">
        <v>34714</v>
      </c>
      <c r="E1740" s="128">
        <f t="shared" si="4"/>
        <v>4689.75</v>
      </c>
      <c r="F1740" s="126" t="s">
        <v>25089</v>
      </c>
    </row>
    <row r="1741" spans="1:6">
      <c r="A1741" s="125">
        <v>40534</v>
      </c>
      <c r="B1741" s="126" t="s">
        <v>25295</v>
      </c>
      <c r="C1741" s="127" t="s">
        <v>25105</v>
      </c>
      <c r="D1741" s="145" t="s">
        <v>34715</v>
      </c>
      <c r="E1741" s="128">
        <f t="shared" si="4"/>
        <v>8470.69</v>
      </c>
      <c r="F1741" s="126" t="s">
        <v>25089</v>
      </c>
    </row>
    <row r="1742" spans="1:6">
      <c r="A1742" s="125">
        <v>40540</v>
      </c>
      <c r="B1742" s="126" t="s">
        <v>25296</v>
      </c>
      <c r="C1742" s="127" t="s">
        <v>25105</v>
      </c>
      <c r="D1742" s="145" t="s">
        <v>34716</v>
      </c>
      <c r="E1742" s="128">
        <f t="shared" si="4"/>
        <v>1854.35</v>
      </c>
      <c r="F1742" s="126" t="s">
        <v>25089</v>
      </c>
    </row>
    <row r="1743" spans="1:6">
      <c r="A1743" s="125">
        <v>40541</v>
      </c>
      <c r="B1743" s="126" t="s">
        <v>25297</v>
      </c>
      <c r="C1743" s="127" t="s">
        <v>25105</v>
      </c>
      <c r="D1743" s="145" t="s">
        <v>34717</v>
      </c>
      <c r="E1743" s="128">
        <f t="shared" si="4"/>
        <v>3027.71</v>
      </c>
      <c r="F1743" s="126" t="s">
        <v>25089</v>
      </c>
    </row>
    <row r="1744" spans="1:6">
      <c r="A1744" s="125">
        <v>40542</v>
      </c>
      <c r="B1744" s="126" t="s">
        <v>25298</v>
      </c>
      <c r="C1744" s="127" t="s">
        <v>25105</v>
      </c>
      <c r="D1744" s="145" t="s">
        <v>34718</v>
      </c>
      <c r="E1744" s="128">
        <f t="shared" si="4"/>
        <v>5803.38</v>
      </c>
      <c r="F1744" s="126" t="s">
        <v>25089</v>
      </c>
    </row>
    <row r="1745" spans="1:6">
      <c r="A1745" s="125">
        <v>40543</v>
      </c>
      <c r="B1745" s="126" t="s">
        <v>25299</v>
      </c>
      <c r="C1745" s="127" t="s">
        <v>25105</v>
      </c>
      <c r="D1745" s="145" t="s">
        <v>34719</v>
      </c>
      <c r="E1745" s="128">
        <f t="shared" si="4"/>
        <v>8409.9699999999993</v>
      </c>
      <c r="F1745" s="126" t="s">
        <v>25089</v>
      </c>
    </row>
    <row r="1746" spans="1:6">
      <c r="A1746" s="125">
        <v>40544</v>
      </c>
      <c r="B1746" s="126" t="s">
        <v>25300</v>
      </c>
      <c r="C1746" s="127" t="s">
        <v>25105</v>
      </c>
      <c r="D1746" s="145" t="s">
        <v>34720</v>
      </c>
      <c r="E1746" s="128">
        <f t="shared" si="4"/>
        <v>14677.97</v>
      </c>
      <c r="F1746" s="126" t="s">
        <v>25089</v>
      </c>
    </row>
    <row r="1747" spans="1:6">
      <c r="A1747" s="125">
        <v>40565</v>
      </c>
      <c r="B1747" s="126" t="s">
        <v>25301</v>
      </c>
      <c r="C1747" s="127" t="s">
        <v>25105</v>
      </c>
      <c r="D1747" s="145" t="s">
        <v>34721</v>
      </c>
      <c r="E1747" s="128">
        <f t="shared" si="4"/>
        <v>3537.11</v>
      </c>
      <c r="F1747" s="129"/>
    </row>
    <row r="1748" spans="1:6">
      <c r="A1748" s="125">
        <v>40656</v>
      </c>
      <c r="B1748" s="126" t="s">
        <v>25302</v>
      </c>
      <c r="C1748" s="127" t="s">
        <v>25105</v>
      </c>
      <c r="D1748" s="145" t="s">
        <v>34722</v>
      </c>
      <c r="E1748" s="128">
        <f t="shared" si="4"/>
        <v>264.97000000000003</v>
      </c>
      <c r="F1748" s="126" t="s">
        <v>25089</v>
      </c>
    </row>
    <row r="1749" spans="1:6">
      <c r="A1749" s="125">
        <v>41102</v>
      </c>
      <c r="B1749" s="126" t="s">
        <v>16755</v>
      </c>
      <c r="C1749" s="127" t="s">
        <v>25124</v>
      </c>
      <c r="D1749" s="145" t="s">
        <v>34723</v>
      </c>
      <c r="E1749" s="128">
        <f t="shared" si="4"/>
        <v>4227.17</v>
      </c>
      <c r="F1749" s="126" t="s">
        <v>25089</v>
      </c>
    </row>
    <row r="1750" spans="1:6">
      <c r="A1750" s="125">
        <v>41103</v>
      </c>
      <c r="B1750" s="126" t="s">
        <v>16756</v>
      </c>
      <c r="C1750" s="127" t="s">
        <v>25124</v>
      </c>
      <c r="D1750" s="145" t="s">
        <v>34724</v>
      </c>
      <c r="E1750" s="128">
        <f t="shared" si="4"/>
        <v>5132.13</v>
      </c>
      <c r="F1750" s="126" t="s">
        <v>25089</v>
      </c>
    </row>
    <row r="1751" spans="1:6">
      <c r="A1751" s="125">
        <v>41104</v>
      </c>
      <c r="B1751" s="126" t="s">
        <v>16757</v>
      </c>
      <c r="C1751" s="127" t="s">
        <v>25124</v>
      </c>
      <c r="D1751" s="145" t="s">
        <v>34725</v>
      </c>
      <c r="E1751" s="128">
        <f t="shared" si="4"/>
        <v>6642.5</v>
      </c>
      <c r="F1751" s="126" t="s">
        <v>25089</v>
      </c>
    </row>
    <row r="1752" spans="1:6">
      <c r="A1752" s="125">
        <v>41155</v>
      </c>
      <c r="B1752" s="126" t="s">
        <v>16758</v>
      </c>
      <c r="C1752" s="127" t="s">
        <v>25124</v>
      </c>
      <c r="D1752" s="145" t="s">
        <v>34726</v>
      </c>
      <c r="E1752" s="128">
        <f t="shared" si="4"/>
        <v>7732.83</v>
      </c>
      <c r="F1752" s="126" t="s">
        <v>25089</v>
      </c>
    </row>
    <row r="1753" spans="1:6">
      <c r="A1753" s="125">
        <v>40635</v>
      </c>
      <c r="B1753" s="126" t="s">
        <v>16759</v>
      </c>
      <c r="C1753" s="127" t="s">
        <v>25124</v>
      </c>
      <c r="D1753" s="145" t="s">
        <v>34727</v>
      </c>
      <c r="E1753" s="128">
        <f t="shared" si="4"/>
        <v>19297.52</v>
      </c>
      <c r="F1753" s="126" t="s">
        <v>25089</v>
      </c>
    </row>
    <row r="1754" spans="1:6" ht="18">
      <c r="A1754" s="125">
        <v>42230</v>
      </c>
      <c r="B1754" s="126" t="s">
        <v>25303</v>
      </c>
      <c r="C1754" s="127" t="s">
        <v>25124</v>
      </c>
      <c r="D1754" s="145" t="s">
        <v>34728</v>
      </c>
      <c r="E1754" s="128">
        <f t="shared" si="4"/>
        <v>15973.19</v>
      </c>
      <c r="F1754" s="126" t="s">
        <v>25089</v>
      </c>
    </row>
    <row r="1755" spans="1:6">
      <c r="A1755" s="125">
        <v>40658</v>
      </c>
      <c r="B1755" s="126" t="s">
        <v>25304</v>
      </c>
      <c r="C1755" s="127" t="s">
        <v>25091</v>
      </c>
      <c r="D1755" s="145" t="s">
        <v>34729</v>
      </c>
      <c r="E1755" s="128">
        <f t="shared" si="4"/>
        <v>6.29</v>
      </c>
      <c r="F1755" s="129"/>
    </row>
    <row r="1756" spans="1:6">
      <c r="A1756" s="125">
        <v>41161</v>
      </c>
      <c r="B1756" s="126" t="s">
        <v>25305</v>
      </c>
      <c r="C1756" s="127" t="s">
        <v>25105</v>
      </c>
      <c r="D1756" s="145" t="s">
        <v>34730</v>
      </c>
      <c r="E1756" s="128">
        <f t="shared" si="4"/>
        <v>5118.04</v>
      </c>
      <c r="F1756" s="129"/>
    </row>
    <row r="1757" spans="1:6">
      <c r="A1757" s="125">
        <v>40563</v>
      </c>
      <c r="B1757" s="126" t="s">
        <v>25306</v>
      </c>
      <c r="C1757" s="127" t="s">
        <v>25105</v>
      </c>
      <c r="D1757" s="145" t="s">
        <v>34731</v>
      </c>
      <c r="E1757" s="128">
        <f t="shared" si="4"/>
        <v>5065.22</v>
      </c>
      <c r="F1757" s="129"/>
    </row>
    <row r="1758" spans="1:6">
      <c r="A1758" s="125">
        <v>40564</v>
      </c>
      <c r="B1758" s="126" t="s">
        <v>25307</v>
      </c>
      <c r="C1758" s="127" t="s">
        <v>25105</v>
      </c>
      <c r="D1758" s="145" t="s">
        <v>34732</v>
      </c>
      <c r="E1758" s="128">
        <f t="shared" si="4"/>
        <v>6214.88</v>
      </c>
      <c r="F1758" s="129"/>
    </row>
    <row r="1759" spans="1:6">
      <c r="A1759" s="125">
        <v>41333</v>
      </c>
      <c r="B1759" s="126" t="s">
        <v>25308</v>
      </c>
      <c r="C1759" s="127" t="s">
        <v>25105</v>
      </c>
      <c r="D1759" s="145" t="s">
        <v>34733</v>
      </c>
      <c r="E1759" s="128">
        <f t="shared" si="4"/>
        <v>2611.5300000000002</v>
      </c>
      <c r="F1759" s="126" t="s">
        <v>25089</v>
      </c>
    </row>
    <row r="1760" spans="1:6">
      <c r="A1760" s="125">
        <v>40545</v>
      </c>
      <c r="B1760" s="126" t="s">
        <v>25309</v>
      </c>
      <c r="C1760" s="127" t="s">
        <v>25105</v>
      </c>
      <c r="D1760" s="145" t="s">
        <v>34734</v>
      </c>
      <c r="E1760" s="128">
        <f t="shared" si="4"/>
        <v>2371.69</v>
      </c>
      <c r="F1760" s="126" t="s">
        <v>25089</v>
      </c>
    </row>
    <row r="1761" spans="1:6">
      <c r="A1761" s="125">
        <v>40546</v>
      </c>
      <c r="B1761" s="126" t="s">
        <v>25310</v>
      </c>
      <c r="C1761" s="127" t="s">
        <v>25105</v>
      </c>
      <c r="D1761" s="145" t="s">
        <v>34735</v>
      </c>
      <c r="E1761" s="128">
        <f t="shared" si="4"/>
        <v>3643.41</v>
      </c>
      <c r="F1761" s="126" t="s">
        <v>25089</v>
      </c>
    </row>
    <row r="1762" spans="1:6">
      <c r="A1762" s="125">
        <v>40547</v>
      </c>
      <c r="B1762" s="126" t="s">
        <v>25311</v>
      </c>
      <c r="C1762" s="127" t="s">
        <v>25105</v>
      </c>
      <c r="D1762" s="145" t="s">
        <v>34736</v>
      </c>
      <c r="E1762" s="128">
        <f t="shared" si="4"/>
        <v>4525.87</v>
      </c>
      <c r="F1762" s="126" t="s">
        <v>25089</v>
      </c>
    </row>
    <row r="1763" spans="1:6">
      <c r="A1763" s="125">
        <v>40548</v>
      </c>
      <c r="B1763" s="126" t="s">
        <v>25312</v>
      </c>
      <c r="C1763" s="127" t="s">
        <v>25105</v>
      </c>
      <c r="D1763" s="145" t="s">
        <v>34737</v>
      </c>
      <c r="E1763" s="128">
        <f t="shared" si="4"/>
        <v>5366.84</v>
      </c>
      <c r="F1763" s="126" t="s">
        <v>25089</v>
      </c>
    </row>
    <row r="1764" spans="1:6">
      <c r="A1764" s="125">
        <v>40549</v>
      </c>
      <c r="B1764" s="126" t="s">
        <v>25313</v>
      </c>
      <c r="C1764" s="127" t="s">
        <v>25105</v>
      </c>
      <c r="D1764" s="145" t="s">
        <v>34738</v>
      </c>
      <c r="E1764" s="128">
        <f t="shared" si="4"/>
        <v>1540.28</v>
      </c>
      <c r="F1764" s="129"/>
    </row>
    <row r="1765" spans="1:6">
      <c r="A1765" s="125">
        <v>40550</v>
      </c>
      <c r="B1765" s="126" t="s">
        <v>25314</v>
      </c>
      <c r="C1765" s="127" t="s">
        <v>25105</v>
      </c>
      <c r="D1765" s="145" t="s">
        <v>34739</v>
      </c>
      <c r="E1765" s="128">
        <f t="shared" si="4"/>
        <v>1945.41</v>
      </c>
      <c r="F1765" s="129"/>
    </row>
    <row r="1766" spans="1:6">
      <c r="A1766" s="125">
        <v>40551</v>
      </c>
      <c r="B1766" s="126" t="s">
        <v>25315</v>
      </c>
      <c r="C1766" s="127" t="s">
        <v>25105</v>
      </c>
      <c r="D1766" s="145" t="s">
        <v>34740</v>
      </c>
      <c r="E1766" s="128">
        <f t="shared" si="4"/>
        <v>2451.73</v>
      </c>
      <c r="F1766" s="129"/>
    </row>
    <row r="1767" spans="1:6">
      <c r="A1767" s="125">
        <v>40552</v>
      </c>
      <c r="B1767" s="126" t="s">
        <v>25316</v>
      </c>
      <c r="C1767" s="127" t="s">
        <v>25105</v>
      </c>
      <c r="D1767" s="145" t="s">
        <v>34741</v>
      </c>
      <c r="E1767" s="128">
        <f t="shared" si="4"/>
        <v>3910.46</v>
      </c>
      <c r="F1767" s="129"/>
    </row>
    <row r="1768" spans="1:6">
      <c r="A1768" s="125">
        <v>41320</v>
      </c>
      <c r="B1768" s="126" t="s">
        <v>25317</v>
      </c>
      <c r="C1768" s="127" t="s">
        <v>25105</v>
      </c>
      <c r="D1768" s="145" t="s">
        <v>34742</v>
      </c>
      <c r="E1768" s="128">
        <f t="shared" si="4"/>
        <v>9418.4</v>
      </c>
      <c r="F1768" s="126" t="s">
        <v>25089</v>
      </c>
    </row>
    <row r="1769" spans="1:6">
      <c r="A1769" s="125">
        <v>41184</v>
      </c>
      <c r="B1769" s="126" t="s">
        <v>25318</v>
      </c>
      <c r="C1769" s="127" t="s">
        <v>25124</v>
      </c>
      <c r="D1769" s="145" t="s">
        <v>34743</v>
      </c>
      <c r="E1769" s="128">
        <f t="shared" si="4"/>
        <v>1533.8</v>
      </c>
      <c r="F1769" s="129"/>
    </row>
    <row r="1770" spans="1:6">
      <c r="A1770" s="125">
        <v>41338</v>
      </c>
      <c r="B1770" s="126" t="s">
        <v>25319</v>
      </c>
      <c r="C1770" s="127" t="s">
        <v>25105</v>
      </c>
      <c r="D1770" s="145" t="s">
        <v>34744</v>
      </c>
      <c r="E1770" s="128">
        <f t="shared" si="4"/>
        <v>703.57</v>
      </c>
      <c r="F1770" s="129"/>
    </row>
    <row r="1771" spans="1:6">
      <c r="A1771" s="125">
        <v>40561</v>
      </c>
      <c r="B1771" s="126" t="s">
        <v>25320</v>
      </c>
      <c r="C1771" s="127" t="s">
        <v>25105</v>
      </c>
      <c r="D1771" s="145" t="s">
        <v>34745</v>
      </c>
      <c r="E1771" s="128">
        <f t="shared" si="4"/>
        <v>631.44000000000005</v>
      </c>
      <c r="F1771" s="126" t="s">
        <v>25089</v>
      </c>
    </row>
    <row r="1772" spans="1:6">
      <c r="A1772" s="125">
        <v>40672</v>
      </c>
      <c r="B1772" s="126" t="s">
        <v>25321</v>
      </c>
      <c r="C1772" s="127" t="s">
        <v>25124</v>
      </c>
      <c r="D1772" s="145" t="s">
        <v>34746</v>
      </c>
      <c r="E1772" s="128">
        <f t="shared" si="4"/>
        <v>752.98</v>
      </c>
      <c r="F1772" s="126" t="s">
        <v>25089</v>
      </c>
    </row>
    <row r="1773" spans="1:6">
      <c r="A1773" s="125">
        <v>40703</v>
      </c>
      <c r="B1773" s="126" t="s">
        <v>25322</v>
      </c>
      <c r="C1773" s="127" t="s">
        <v>25124</v>
      </c>
      <c r="D1773" s="145" t="s">
        <v>34747</v>
      </c>
      <c r="E1773" s="128">
        <f t="shared" si="4"/>
        <v>230.08</v>
      </c>
      <c r="F1773" s="129"/>
    </row>
    <row r="1774" spans="1:6">
      <c r="A1774" s="125">
        <v>40671</v>
      </c>
      <c r="B1774" s="126" t="s">
        <v>25323</v>
      </c>
      <c r="C1774" s="127" t="s">
        <v>25124</v>
      </c>
      <c r="D1774" s="145" t="s">
        <v>34748</v>
      </c>
      <c r="E1774" s="128">
        <f t="shared" si="4"/>
        <v>278.27</v>
      </c>
      <c r="F1774" s="129"/>
    </row>
    <row r="1775" spans="1:6">
      <c r="A1775" s="125">
        <v>41016</v>
      </c>
      <c r="B1775" s="126" t="s">
        <v>25324</v>
      </c>
      <c r="C1775" s="127" t="s">
        <v>25124</v>
      </c>
      <c r="D1775" s="145" t="s">
        <v>34749</v>
      </c>
      <c r="E1775" s="128">
        <f t="shared" si="4"/>
        <v>207.31</v>
      </c>
      <c r="F1775" s="126" t="s">
        <v>25089</v>
      </c>
    </row>
    <row r="1776" spans="1:6">
      <c r="A1776" s="125">
        <v>40952</v>
      </c>
      <c r="B1776" s="126" t="s">
        <v>25325</v>
      </c>
      <c r="C1776" s="127" t="s">
        <v>25091</v>
      </c>
      <c r="D1776" s="145" t="s">
        <v>34750</v>
      </c>
      <c r="E1776" s="128">
        <f t="shared" si="4"/>
        <v>45.81</v>
      </c>
      <c r="F1776" s="129"/>
    </row>
    <row r="1777" spans="1:6">
      <c r="A1777" s="125">
        <v>40953</v>
      </c>
      <c r="B1777" s="126" t="s">
        <v>25326</v>
      </c>
      <c r="C1777" s="127" t="s">
        <v>25124</v>
      </c>
      <c r="D1777" s="145" t="s">
        <v>34751</v>
      </c>
      <c r="E1777" s="128">
        <f t="shared" si="4"/>
        <v>108.16</v>
      </c>
      <c r="F1777" s="126" t="s">
        <v>25089</v>
      </c>
    </row>
    <row r="1778" spans="1:6">
      <c r="A1778" s="125">
        <v>40708</v>
      </c>
      <c r="B1778" s="126" t="s">
        <v>25327</v>
      </c>
      <c r="C1778" s="127" t="s">
        <v>25091</v>
      </c>
      <c r="D1778" s="145" t="s">
        <v>34752</v>
      </c>
      <c r="E1778" s="128">
        <f t="shared" si="4"/>
        <v>104.1</v>
      </c>
      <c r="F1778" s="130"/>
    </row>
    <row r="1779" spans="1:6">
      <c r="A1779" s="125">
        <v>40377</v>
      </c>
      <c r="B1779" s="126" t="s">
        <v>25328</v>
      </c>
      <c r="C1779" s="127" t="s">
        <v>25091</v>
      </c>
      <c r="D1779" s="145" t="s">
        <v>34753</v>
      </c>
      <c r="E1779" s="128">
        <f t="shared" ref="E1779:E1842" si="5">ROUND(D1779-(D1779*$F$1455),2)</f>
        <v>6.33</v>
      </c>
      <c r="F1779" s="129"/>
    </row>
    <row r="1780" spans="1:6">
      <c r="A1780" s="125">
        <v>40378</v>
      </c>
      <c r="B1780" s="126" t="s">
        <v>25329</v>
      </c>
      <c r="C1780" s="127" t="s">
        <v>25091</v>
      </c>
      <c r="D1780" s="145" t="s">
        <v>34754</v>
      </c>
      <c r="E1780" s="128">
        <f t="shared" si="5"/>
        <v>10.51</v>
      </c>
      <c r="F1780" s="129"/>
    </row>
    <row r="1781" spans="1:6">
      <c r="A1781" s="125">
        <v>41389</v>
      </c>
      <c r="B1781" s="126" t="s">
        <v>25330</v>
      </c>
      <c r="C1781" s="127" t="s">
        <v>25088</v>
      </c>
      <c r="D1781" s="145" t="s">
        <v>34755</v>
      </c>
      <c r="E1781" s="128">
        <f t="shared" si="5"/>
        <v>6.4</v>
      </c>
      <c r="F1781" s="129"/>
    </row>
    <row r="1782" spans="1:6">
      <c r="A1782" s="125">
        <v>40715</v>
      </c>
      <c r="B1782" s="126" t="s">
        <v>16781</v>
      </c>
      <c r="C1782" s="127" t="s">
        <v>25088</v>
      </c>
      <c r="D1782" s="145" t="s">
        <v>34756</v>
      </c>
      <c r="E1782" s="128">
        <f t="shared" si="5"/>
        <v>82.38</v>
      </c>
      <c r="F1782" s="126" t="s">
        <v>25089</v>
      </c>
    </row>
    <row r="1783" spans="1:6">
      <c r="A1783" s="125">
        <v>40716</v>
      </c>
      <c r="B1783" s="126" t="s">
        <v>16784</v>
      </c>
      <c r="C1783" s="127" t="s">
        <v>25088</v>
      </c>
      <c r="D1783" s="145" t="s">
        <v>34757</v>
      </c>
      <c r="E1783" s="128">
        <f t="shared" si="5"/>
        <v>124.56</v>
      </c>
      <c r="F1783" s="126" t="s">
        <v>25089</v>
      </c>
    </row>
    <row r="1784" spans="1:6">
      <c r="A1784" s="125">
        <v>40717</v>
      </c>
      <c r="B1784" s="126" t="s">
        <v>16786</v>
      </c>
      <c r="C1784" s="127" t="s">
        <v>25088</v>
      </c>
      <c r="D1784" s="145" t="s">
        <v>34758</v>
      </c>
      <c r="E1784" s="128">
        <f t="shared" si="5"/>
        <v>127.88</v>
      </c>
      <c r="F1784" s="126" t="s">
        <v>25089</v>
      </c>
    </row>
    <row r="1785" spans="1:6">
      <c r="E1785" s="128">
        <f t="shared" si="5"/>
        <v>0</v>
      </c>
    </row>
    <row r="1786" spans="1:6" ht="18">
      <c r="A1786" s="121" t="s">
        <v>25082</v>
      </c>
      <c r="B1786" s="122" t="s">
        <v>25083</v>
      </c>
      <c r="C1786" s="123" t="s">
        <v>25084</v>
      </c>
      <c r="D1786" s="121" t="s">
        <v>25085</v>
      </c>
      <c r="E1786" s="128" t="e">
        <f t="shared" si="5"/>
        <v>#VALUE!</v>
      </c>
      <c r="F1786" s="122" t="s">
        <v>25086</v>
      </c>
    </row>
    <row r="1787" spans="1:6">
      <c r="A1787" s="125">
        <v>40718</v>
      </c>
      <c r="B1787" s="126" t="s">
        <v>16787</v>
      </c>
      <c r="C1787" s="127" t="s">
        <v>25088</v>
      </c>
      <c r="D1787" s="145" t="s">
        <v>34759</v>
      </c>
      <c r="E1787" s="128">
        <f t="shared" si="5"/>
        <v>128.71</v>
      </c>
      <c r="F1787" s="126" t="s">
        <v>25089</v>
      </c>
    </row>
    <row r="1788" spans="1:6">
      <c r="A1788" s="125">
        <v>40652</v>
      </c>
      <c r="B1788" s="126" t="s">
        <v>25331</v>
      </c>
      <c r="C1788" s="127" t="s">
        <v>25124</v>
      </c>
      <c r="D1788" s="145" t="s">
        <v>34760</v>
      </c>
      <c r="E1788" s="128">
        <f t="shared" si="5"/>
        <v>465.76</v>
      </c>
      <c r="F1788" s="126" t="s">
        <v>25089</v>
      </c>
    </row>
    <row r="1789" spans="1:6" ht="18">
      <c r="A1789" s="125">
        <v>41090</v>
      </c>
      <c r="B1789" s="126" t="s">
        <v>16791</v>
      </c>
      <c r="C1789" s="127" t="s">
        <v>25088</v>
      </c>
      <c r="D1789" s="145" t="s">
        <v>34761</v>
      </c>
      <c r="E1789" s="128">
        <f t="shared" si="5"/>
        <v>1122.06</v>
      </c>
      <c r="F1789" s="130"/>
    </row>
    <row r="1790" spans="1:6">
      <c r="A1790" s="125">
        <v>40350</v>
      </c>
      <c r="B1790" s="126" t="s">
        <v>25332</v>
      </c>
      <c r="C1790" s="127" t="s">
        <v>25088</v>
      </c>
      <c r="D1790" s="145" t="s">
        <v>34762</v>
      </c>
      <c r="E1790" s="128">
        <f t="shared" si="5"/>
        <v>469.75</v>
      </c>
      <c r="F1790" s="126" t="s">
        <v>25089</v>
      </c>
    </row>
    <row r="1791" spans="1:6">
      <c r="A1791" s="125">
        <v>40351</v>
      </c>
      <c r="B1791" s="126" t="s">
        <v>25333</v>
      </c>
      <c r="C1791" s="127" t="s">
        <v>25088</v>
      </c>
      <c r="D1791" s="145" t="s">
        <v>34763</v>
      </c>
      <c r="E1791" s="128">
        <f t="shared" si="5"/>
        <v>506.45</v>
      </c>
      <c r="F1791" s="126" t="s">
        <v>25089</v>
      </c>
    </row>
    <row r="1792" spans="1:6">
      <c r="A1792" s="125">
        <v>40353</v>
      </c>
      <c r="B1792" s="126" t="s">
        <v>25334</v>
      </c>
      <c r="C1792" s="127" t="s">
        <v>25088</v>
      </c>
      <c r="D1792" s="145" t="s">
        <v>34764</v>
      </c>
      <c r="E1792" s="128">
        <f t="shared" si="5"/>
        <v>524.94000000000005</v>
      </c>
      <c r="F1792" s="126" t="s">
        <v>25089</v>
      </c>
    </row>
    <row r="1793" spans="1:6">
      <c r="A1793" s="125">
        <v>40349</v>
      </c>
      <c r="B1793" s="126" t="s">
        <v>25335</v>
      </c>
      <c r="C1793" s="127" t="s">
        <v>25088</v>
      </c>
      <c r="D1793" s="145" t="s">
        <v>34765</v>
      </c>
      <c r="E1793" s="128">
        <f t="shared" si="5"/>
        <v>510.79</v>
      </c>
      <c r="F1793" s="126" t="s">
        <v>25089</v>
      </c>
    </row>
    <row r="1794" spans="1:6">
      <c r="A1794" s="125">
        <v>40358</v>
      </c>
      <c r="B1794" s="126" t="s">
        <v>25336</v>
      </c>
      <c r="C1794" s="127" t="s">
        <v>25088</v>
      </c>
      <c r="D1794" s="145" t="s">
        <v>34766</v>
      </c>
      <c r="E1794" s="128">
        <f t="shared" si="5"/>
        <v>659.84</v>
      </c>
      <c r="F1794" s="126" t="s">
        <v>25089</v>
      </c>
    </row>
    <row r="1795" spans="1:6">
      <c r="A1795" s="125">
        <v>40361</v>
      </c>
      <c r="B1795" s="126" t="s">
        <v>25337</v>
      </c>
      <c r="C1795" s="127" t="s">
        <v>25088</v>
      </c>
      <c r="D1795" s="145" t="s">
        <v>34767</v>
      </c>
      <c r="E1795" s="128">
        <f t="shared" si="5"/>
        <v>691.88</v>
      </c>
      <c r="F1795" s="126" t="s">
        <v>25089</v>
      </c>
    </row>
    <row r="1796" spans="1:6">
      <c r="A1796" s="125">
        <v>40360</v>
      </c>
      <c r="B1796" s="126" t="s">
        <v>25338</v>
      </c>
      <c r="C1796" s="127" t="s">
        <v>25088</v>
      </c>
      <c r="D1796" s="145" t="s">
        <v>34768</v>
      </c>
      <c r="E1796" s="128">
        <f t="shared" si="5"/>
        <v>686.26</v>
      </c>
      <c r="F1796" s="126" t="s">
        <v>25089</v>
      </c>
    </row>
    <row r="1797" spans="1:6">
      <c r="A1797" s="125">
        <v>40363</v>
      </c>
      <c r="B1797" s="126" t="s">
        <v>25339</v>
      </c>
      <c r="C1797" s="127" t="s">
        <v>25088</v>
      </c>
      <c r="D1797" s="145" t="s">
        <v>34769</v>
      </c>
      <c r="E1797" s="128">
        <f t="shared" si="5"/>
        <v>720.63</v>
      </c>
      <c r="F1797" s="126" t="s">
        <v>25089</v>
      </c>
    </row>
    <row r="1798" spans="1:6">
      <c r="A1798" s="125">
        <v>40362</v>
      </c>
      <c r="B1798" s="126" t="s">
        <v>16792</v>
      </c>
      <c r="C1798" s="127" t="s">
        <v>25088</v>
      </c>
      <c r="D1798" s="145" t="s">
        <v>34770</v>
      </c>
      <c r="E1798" s="128">
        <f t="shared" si="5"/>
        <v>714.35</v>
      </c>
      <c r="F1798" s="126" t="s">
        <v>25089</v>
      </c>
    </row>
    <row r="1799" spans="1:6">
      <c r="A1799" s="125">
        <v>40368</v>
      </c>
      <c r="B1799" s="126" t="s">
        <v>25340</v>
      </c>
      <c r="C1799" s="127" t="s">
        <v>25088</v>
      </c>
      <c r="D1799" s="145" t="s">
        <v>34771</v>
      </c>
      <c r="E1799" s="128">
        <f t="shared" si="5"/>
        <v>883.03</v>
      </c>
      <c r="F1799" s="126" t="s">
        <v>25089</v>
      </c>
    </row>
    <row r="1800" spans="1:6">
      <c r="A1800" s="125">
        <v>40365</v>
      </c>
      <c r="B1800" s="126" t="s">
        <v>25341</v>
      </c>
      <c r="C1800" s="127" t="s">
        <v>25088</v>
      </c>
      <c r="D1800" s="145" t="s">
        <v>34772</v>
      </c>
      <c r="E1800" s="128">
        <f t="shared" si="5"/>
        <v>747.14</v>
      </c>
      <c r="F1800" s="126" t="s">
        <v>25089</v>
      </c>
    </row>
    <row r="1801" spans="1:6">
      <c r="A1801" s="125">
        <v>40364</v>
      </c>
      <c r="B1801" s="126" t="s">
        <v>25342</v>
      </c>
      <c r="C1801" s="127" t="s">
        <v>25088</v>
      </c>
      <c r="D1801" s="145" t="s">
        <v>34773</v>
      </c>
      <c r="E1801" s="128">
        <f t="shared" si="5"/>
        <v>740.21</v>
      </c>
      <c r="F1801" s="126" t="s">
        <v>25089</v>
      </c>
    </row>
    <row r="1802" spans="1:6">
      <c r="A1802" s="125">
        <v>40369</v>
      </c>
      <c r="B1802" s="126" t="s">
        <v>25343</v>
      </c>
      <c r="C1802" s="127" t="s">
        <v>25088</v>
      </c>
      <c r="D1802" s="145" t="s">
        <v>34774</v>
      </c>
      <c r="E1802" s="128">
        <f t="shared" si="5"/>
        <v>923.18</v>
      </c>
      <c r="F1802" s="126" t="s">
        <v>25089</v>
      </c>
    </row>
    <row r="1803" spans="1:6">
      <c r="A1803" s="125">
        <v>40371</v>
      </c>
      <c r="B1803" s="126" t="s">
        <v>25344</v>
      </c>
      <c r="C1803" s="127" t="s">
        <v>25088</v>
      </c>
      <c r="D1803" s="145" t="s">
        <v>34775</v>
      </c>
      <c r="E1803" s="128">
        <f t="shared" si="5"/>
        <v>1575.53</v>
      </c>
      <c r="F1803" s="126" t="s">
        <v>25089</v>
      </c>
    </row>
    <row r="1804" spans="1:6">
      <c r="A1804" s="125">
        <v>40467</v>
      </c>
      <c r="B1804" s="126" t="s">
        <v>16795</v>
      </c>
      <c r="C1804" s="127" t="s">
        <v>25124</v>
      </c>
      <c r="D1804" s="145" t="s">
        <v>34776</v>
      </c>
      <c r="E1804" s="128">
        <f t="shared" si="5"/>
        <v>485.57</v>
      </c>
      <c r="F1804" s="126" t="s">
        <v>25089</v>
      </c>
    </row>
    <row r="1805" spans="1:6">
      <c r="A1805" s="125">
        <v>40468</v>
      </c>
      <c r="B1805" s="126" t="s">
        <v>25345</v>
      </c>
      <c r="C1805" s="127" t="s">
        <v>25124</v>
      </c>
      <c r="D1805" s="145" t="s">
        <v>34776</v>
      </c>
      <c r="E1805" s="128">
        <f t="shared" si="5"/>
        <v>485.57</v>
      </c>
      <c r="F1805" s="126" t="s">
        <v>25089</v>
      </c>
    </row>
    <row r="1806" spans="1:6">
      <c r="A1806" s="125">
        <v>40469</v>
      </c>
      <c r="B1806" s="126" t="s">
        <v>16798</v>
      </c>
      <c r="C1806" s="127" t="s">
        <v>25124</v>
      </c>
      <c r="D1806" s="145" t="s">
        <v>34777</v>
      </c>
      <c r="E1806" s="128">
        <f t="shared" si="5"/>
        <v>492.13</v>
      </c>
      <c r="F1806" s="126" t="s">
        <v>25089</v>
      </c>
    </row>
    <row r="1807" spans="1:6">
      <c r="A1807" s="125">
        <v>40470</v>
      </c>
      <c r="B1807" s="126" t="s">
        <v>16799</v>
      </c>
      <c r="C1807" s="127" t="s">
        <v>25124</v>
      </c>
      <c r="D1807" s="145" t="s">
        <v>34777</v>
      </c>
      <c r="E1807" s="128">
        <f t="shared" si="5"/>
        <v>492.13</v>
      </c>
      <c r="F1807" s="126" t="s">
        <v>25089</v>
      </c>
    </row>
    <row r="1808" spans="1:6">
      <c r="A1808" s="125">
        <v>40471</v>
      </c>
      <c r="B1808" s="126" t="s">
        <v>16801</v>
      </c>
      <c r="C1808" s="127" t="s">
        <v>25124</v>
      </c>
      <c r="D1808" s="145" t="s">
        <v>34778</v>
      </c>
      <c r="E1808" s="128">
        <f t="shared" si="5"/>
        <v>870.05</v>
      </c>
      <c r="F1808" s="126" t="s">
        <v>25089</v>
      </c>
    </row>
    <row r="1809" spans="1:6">
      <c r="A1809" s="125">
        <v>40472</v>
      </c>
      <c r="B1809" s="126" t="s">
        <v>16803</v>
      </c>
      <c r="C1809" s="127" t="s">
        <v>25124</v>
      </c>
      <c r="D1809" s="145" t="s">
        <v>34778</v>
      </c>
      <c r="E1809" s="128">
        <f t="shared" si="5"/>
        <v>870.05</v>
      </c>
      <c r="F1809" s="126" t="s">
        <v>25089</v>
      </c>
    </row>
    <row r="1810" spans="1:6">
      <c r="A1810" s="125">
        <v>40473</v>
      </c>
      <c r="B1810" s="126" t="s">
        <v>16805</v>
      </c>
      <c r="C1810" s="127" t="s">
        <v>25124</v>
      </c>
      <c r="D1810" s="145" t="s">
        <v>34779</v>
      </c>
      <c r="E1810" s="128">
        <f t="shared" si="5"/>
        <v>940.11</v>
      </c>
      <c r="F1810" s="126" t="s">
        <v>25089</v>
      </c>
    </row>
    <row r="1811" spans="1:6">
      <c r="A1811" s="125">
        <v>40474</v>
      </c>
      <c r="B1811" s="126" t="s">
        <v>25346</v>
      </c>
      <c r="C1811" s="127" t="s">
        <v>25124</v>
      </c>
      <c r="D1811" s="145" t="s">
        <v>34779</v>
      </c>
      <c r="E1811" s="128">
        <f t="shared" si="5"/>
        <v>940.11</v>
      </c>
      <c r="F1811" s="126" t="s">
        <v>25089</v>
      </c>
    </row>
    <row r="1812" spans="1:6">
      <c r="A1812" s="125">
        <v>40475</v>
      </c>
      <c r="B1812" s="126" t="s">
        <v>16808</v>
      </c>
      <c r="C1812" s="127" t="s">
        <v>25124</v>
      </c>
      <c r="D1812" s="145" t="s">
        <v>34780</v>
      </c>
      <c r="E1812" s="128">
        <f t="shared" si="5"/>
        <v>1196.06</v>
      </c>
      <c r="F1812" s="126" t="s">
        <v>25089</v>
      </c>
    </row>
    <row r="1813" spans="1:6">
      <c r="A1813" s="125">
        <v>40476</v>
      </c>
      <c r="B1813" s="126" t="s">
        <v>16810</v>
      </c>
      <c r="C1813" s="127" t="s">
        <v>25124</v>
      </c>
      <c r="D1813" s="145" t="s">
        <v>34780</v>
      </c>
      <c r="E1813" s="128">
        <f t="shared" si="5"/>
        <v>1196.06</v>
      </c>
      <c r="F1813" s="126" t="s">
        <v>25089</v>
      </c>
    </row>
    <row r="1814" spans="1:6">
      <c r="A1814" s="125">
        <v>40477</v>
      </c>
      <c r="B1814" s="126" t="s">
        <v>16812</v>
      </c>
      <c r="C1814" s="127" t="s">
        <v>25124</v>
      </c>
      <c r="D1814" s="145" t="s">
        <v>34781</v>
      </c>
      <c r="E1814" s="128">
        <f t="shared" si="5"/>
        <v>1265.47</v>
      </c>
      <c r="F1814" s="126" t="s">
        <v>25089</v>
      </c>
    </row>
    <row r="1815" spans="1:6">
      <c r="A1815" s="125">
        <v>40478</v>
      </c>
      <c r="B1815" s="126" t="s">
        <v>16814</v>
      </c>
      <c r="C1815" s="127" t="s">
        <v>25124</v>
      </c>
      <c r="D1815" s="145" t="s">
        <v>34781</v>
      </c>
      <c r="E1815" s="128">
        <f t="shared" si="5"/>
        <v>1265.47</v>
      </c>
      <c r="F1815" s="126" t="s">
        <v>25089</v>
      </c>
    </row>
    <row r="1816" spans="1:6">
      <c r="A1816" s="125">
        <v>40479</v>
      </c>
      <c r="B1816" s="126" t="s">
        <v>16816</v>
      </c>
      <c r="C1816" s="127" t="s">
        <v>25124</v>
      </c>
      <c r="D1816" s="145" t="s">
        <v>34782</v>
      </c>
      <c r="E1816" s="128">
        <f t="shared" si="5"/>
        <v>1514.82</v>
      </c>
      <c r="F1816" s="126" t="s">
        <v>25089</v>
      </c>
    </row>
    <row r="1817" spans="1:6">
      <c r="A1817" s="125">
        <v>40480</v>
      </c>
      <c r="B1817" s="126" t="s">
        <v>25347</v>
      </c>
      <c r="C1817" s="127" t="s">
        <v>25124</v>
      </c>
      <c r="D1817" s="145" t="s">
        <v>34783</v>
      </c>
      <c r="E1817" s="128">
        <f t="shared" si="5"/>
        <v>1695.82</v>
      </c>
      <c r="F1817" s="126" t="s">
        <v>25089</v>
      </c>
    </row>
    <row r="1818" spans="1:6">
      <c r="A1818" s="125">
        <v>40481</v>
      </c>
      <c r="B1818" s="126" t="s">
        <v>25348</v>
      </c>
      <c r="C1818" s="127" t="s">
        <v>25124</v>
      </c>
      <c r="D1818" s="145" t="s">
        <v>34783</v>
      </c>
      <c r="E1818" s="128">
        <f t="shared" si="5"/>
        <v>1695.82</v>
      </c>
      <c r="F1818" s="126" t="s">
        <v>25089</v>
      </c>
    </row>
    <row r="1819" spans="1:6">
      <c r="A1819" s="125">
        <v>40482</v>
      </c>
      <c r="B1819" s="126" t="s">
        <v>16818</v>
      </c>
      <c r="C1819" s="127" t="s">
        <v>25124</v>
      </c>
      <c r="D1819" s="145" t="s">
        <v>34784</v>
      </c>
      <c r="E1819" s="128">
        <f t="shared" si="5"/>
        <v>1788.62</v>
      </c>
      <c r="F1819" s="126" t="s">
        <v>25089</v>
      </c>
    </row>
    <row r="1820" spans="1:6">
      <c r="A1820" s="125">
        <v>40483</v>
      </c>
      <c r="B1820" s="126" t="s">
        <v>16820</v>
      </c>
      <c r="C1820" s="127" t="s">
        <v>25124</v>
      </c>
      <c r="D1820" s="145" t="s">
        <v>34784</v>
      </c>
      <c r="E1820" s="128">
        <f t="shared" si="5"/>
        <v>1788.62</v>
      </c>
      <c r="F1820" s="126" t="s">
        <v>25089</v>
      </c>
    </row>
    <row r="1821" spans="1:6">
      <c r="A1821" s="125">
        <v>40484</v>
      </c>
      <c r="B1821" s="126" t="s">
        <v>16822</v>
      </c>
      <c r="C1821" s="127" t="s">
        <v>25124</v>
      </c>
      <c r="D1821" s="145" t="s">
        <v>34785</v>
      </c>
      <c r="E1821" s="128">
        <f t="shared" si="5"/>
        <v>2270.86</v>
      </c>
      <c r="F1821" s="126" t="s">
        <v>25089</v>
      </c>
    </row>
    <row r="1822" spans="1:6">
      <c r="A1822" s="125">
        <v>40485</v>
      </c>
      <c r="B1822" s="126" t="s">
        <v>16824</v>
      </c>
      <c r="C1822" s="127" t="s">
        <v>25124</v>
      </c>
      <c r="D1822" s="145" t="s">
        <v>34786</v>
      </c>
      <c r="E1822" s="128">
        <f t="shared" si="5"/>
        <v>2353.09</v>
      </c>
      <c r="F1822" s="126" t="s">
        <v>25089</v>
      </c>
    </row>
    <row r="1823" spans="1:6">
      <c r="A1823" s="125">
        <v>40486</v>
      </c>
      <c r="B1823" s="126" t="s">
        <v>16826</v>
      </c>
      <c r="C1823" s="127" t="s">
        <v>25124</v>
      </c>
      <c r="D1823" s="145" t="s">
        <v>34786</v>
      </c>
      <c r="E1823" s="128">
        <f t="shared" si="5"/>
        <v>2353.09</v>
      </c>
      <c r="F1823" s="126" t="s">
        <v>25089</v>
      </c>
    </row>
    <row r="1824" spans="1:6">
      <c r="A1824" s="125">
        <v>40487</v>
      </c>
      <c r="B1824" s="126" t="s">
        <v>25349</v>
      </c>
      <c r="C1824" s="127" t="s">
        <v>25124</v>
      </c>
      <c r="D1824" s="145" t="s">
        <v>34787</v>
      </c>
      <c r="E1824" s="128">
        <f t="shared" si="5"/>
        <v>2471.19</v>
      </c>
      <c r="F1824" s="126" t="s">
        <v>25089</v>
      </c>
    </row>
    <row r="1825" spans="1:6">
      <c r="A1825" s="125">
        <v>40488</v>
      </c>
      <c r="B1825" s="126" t="s">
        <v>16828</v>
      </c>
      <c r="C1825" s="127" t="s">
        <v>25124</v>
      </c>
      <c r="D1825" s="145" t="s">
        <v>34787</v>
      </c>
      <c r="E1825" s="128">
        <f t="shared" si="5"/>
        <v>2471.19</v>
      </c>
      <c r="F1825" s="126" t="s">
        <v>25089</v>
      </c>
    </row>
    <row r="1826" spans="1:6">
      <c r="A1826" s="125">
        <v>40489</v>
      </c>
      <c r="B1826" s="126" t="s">
        <v>16830</v>
      </c>
      <c r="C1826" s="127" t="s">
        <v>25124</v>
      </c>
      <c r="D1826" s="145" t="s">
        <v>34788</v>
      </c>
      <c r="E1826" s="128">
        <f t="shared" si="5"/>
        <v>3308.09</v>
      </c>
      <c r="F1826" s="126" t="s">
        <v>25089</v>
      </c>
    </row>
    <row r="1827" spans="1:6">
      <c r="A1827" s="125">
        <v>40417</v>
      </c>
      <c r="B1827" s="126" t="s">
        <v>25350</v>
      </c>
      <c r="C1827" s="127" t="s">
        <v>25124</v>
      </c>
      <c r="D1827" s="145" t="s">
        <v>34789</v>
      </c>
      <c r="E1827" s="128">
        <f t="shared" si="5"/>
        <v>111.59</v>
      </c>
      <c r="F1827" s="126" t="s">
        <v>25089</v>
      </c>
    </row>
    <row r="1828" spans="1:6">
      <c r="A1828" s="125">
        <v>40418</v>
      </c>
      <c r="B1828" s="126" t="s">
        <v>25351</v>
      </c>
      <c r="C1828" s="127" t="s">
        <v>25124</v>
      </c>
      <c r="D1828" s="145" t="s">
        <v>34790</v>
      </c>
      <c r="E1828" s="128">
        <f t="shared" si="5"/>
        <v>119.7</v>
      </c>
      <c r="F1828" s="126" t="s">
        <v>25089</v>
      </c>
    </row>
    <row r="1829" spans="1:6">
      <c r="A1829" s="125">
        <v>40419</v>
      </c>
      <c r="B1829" s="126" t="s">
        <v>25352</v>
      </c>
      <c r="C1829" s="127" t="s">
        <v>25124</v>
      </c>
      <c r="D1829" s="145" t="s">
        <v>34791</v>
      </c>
      <c r="E1829" s="128">
        <f t="shared" si="5"/>
        <v>143.62</v>
      </c>
      <c r="F1829" s="126" t="s">
        <v>25089</v>
      </c>
    </row>
    <row r="1830" spans="1:6">
      <c r="A1830" s="125">
        <v>40420</v>
      </c>
      <c r="B1830" s="126" t="s">
        <v>25353</v>
      </c>
      <c r="C1830" s="127" t="s">
        <v>25124</v>
      </c>
      <c r="D1830" s="145" t="s">
        <v>34792</v>
      </c>
      <c r="E1830" s="128">
        <f t="shared" si="5"/>
        <v>153.66999999999999</v>
      </c>
      <c r="F1830" s="126" t="s">
        <v>25089</v>
      </c>
    </row>
    <row r="1831" spans="1:6">
      <c r="E1831" s="128">
        <f t="shared" si="5"/>
        <v>0</v>
      </c>
    </row>
    <row r="1832" spans="1:6" ht="18">
      <c r="A1832" s="121" t="s">
        <v>25082</v>
      </c>
      <c r="B1832" s="122" t="s">
        <v>25083</v>
      </c>
      <c r="C1832" s="123" t="s">
        <v>25084</v>
      </c>
      <c r="D1832" s="121" t="s">
        <v>25085</v>
      </c>
      <c r="E1832" s="128" t="e">
        <f t="shared" si="5"/>
        <v>#VALUE!</v>
      </c>
      <c r="F1832" s="122" t="s">
        <v>25086</v>
      </c>
    </row>
    <row r="1833" spans="1:6">
      <c r="A1833" s="125">
        <v>40422</v>
      </c>
      <c r="B1833" s="126" t="s">
        <v>25354</v>
      </c>
      <c r="C1833" s="127" t="s">
        <v>25124</v>
      </c>
      <c r="D1833" s="145" t="s">
        <v>34793</v>
      </c>
      <c r="E1833" s="128">
        <f t="shared" si="5"/>
        <v>201.05</v>
      </c>
      <c r="F1833" s="126" t="s">
        <v>25089</v>
      </c>
    </row>
    <row r="1834" spans="1:6">
      <c r="A1834" s="125">
        <v>40423</v>
      </c>
      <c r="B1834" s="126" t="s">
        <v>25355</v>
      </c>
      <c r="C1834" s="127" t="s">
        <v>25124</v>
      </c>
      <c r="D1834" s="145" t="s">
        <v>34794</v>
      </c>
      <c r="E1834" s="128">
        <f t="shared" si="5"/>
        <v>202.23</v>
      </c>
      <c r="F1834" s="126" t="s">
        <v>25089</v>
      </c>
    </row>
    <row r="1835" spans="1:6">
      <c r="A1835" s="125">
        <v>40426</v>
      </c>
      <c r="B1835" s="126" t="s">
        <v>25356</v>
      </c>
      <c r="C1835" s="127" t="s">
        <v>25124</v>
      </c>
      <c r="D1835" s="145" t="s">
        <v>34795</v>
      </c>
      <c r="E1835" s="128">
        <f t="shared" si="5"/>
        <v>320.33999999999997</v>
      </c>
      <c r="F1835" s="126" t="s">
        <v>25089</v>
      </c>
    </row>
    <row r="1836" spans="1:6">
      <c r="A1836" s="125">
        <v>40427</v>
      </c>
      <c r="B1836" s="126" t="s">
        <v>25357</v>
      </c>
      <c r="C1836" s="127" t="s">
        <v>25124</v>
      </c>
      <c r="D1836" s="145" t="s">
        <v>34796</v>
      </c>
      <c r="E1836" s="128">
        <f t="shared" si="5"/>
        <v>329.95</v>
      </c>
      <c r="F1836" s="126" t="s">
        <v>25089</v>
      </c>
    </row>
    <row r="1837" spans="1:6">
      <c r="A1837" s="125">
        <v>40421</v>
      </c>
      <c r="B1837" s="126" t="s">
        <v>16839</v>
      </c>
      <c r="C1837" s="127" t="s">
        <v>25124</v>
      </c>
      <c r="D1837" s="145" t="s">
        <v>34797</v>
      </c>
      <c r="E1837" s="128">
        <f t="shared" si="5"/>
        <v>185.62</v>
      </c>
      <c r="F1837" s="126" t="s">
        <v>25089</v>
      </c>
    </row>
    <row r="1838" spans="1:6">
      <c r="A1838" s="125">
        <v>40424</v>
      </c>
      <c r="B1838" s="126" t="s">
        <v>16841</v>
      </c>
      <c r="C1838" s="127" t="s">
        <v>25124</v>
      </c>
      <c r="D1838" s="145" t="s">
        <v>34798</v>
      </c>
      <c r="E1838" s="128">
        <f t="shared" si="5"/>
        <v>235.09</v>
      </c>
      <c r="F1838" s="126" t="s">
        <v>25089</v>
      </c>
    </row>
    <row r="1839" spans="1:6">
      <c r="A1839" s="125">
        <v>40425</v>
      </c>
      <c r="B1839" s="126" t="s">
        <v>16842</v>
      </c>
      <c r="C1839" s="127" t="s">
        <v>25124</v>
      </c>
      <c r="D1839" s="145" t="s">
        <v>34799</v>
      </c>
      <c r="E1839" s="128">
        <f t="shared" si="5"/>
        <v>241</v>
      </c>
      <c r="F1839" s="126" t="s">
        <v>25089</v>
      </c>
    </row>
    <row r="1840" spans="1:6">
      <c r="A1840" s="125">
        <v>40428</v>
      </c>
      <c r="B1840" s="126" t="s">
        <v>25358</v>
      </c>
      <c r="C1840" s="127" t="s">
        <v>25124</v>
      </c>
      <c r="D1840" s="145" t="s">
        <v>34800</v>
      </c>
      <c r="E1840" s="128">
        <f t="shared" si="5"/>
        <v>372.93</v>
      </c>
      <c r="F1840" s="126" t="s">
        <v>25089</v>
      </c>
    </row>
    <row r="1841" spans="1:6">
      <c r="A1841" s="125">
        <v>40429</v>
      </c>
      <c r="B1841" s="126" t="s">
        <v>16844</v>
      </c>
      <c r="C1841" s="127" t="s">
        <v>25124</v>
      </c>
      <c r="D1841" s="145" t="s">
        <v>34800</v>
      </c>
      <c r="E1841" s="128">
        <f t="shared" si="5"/>
        <v>372.93</v>
      </c>
      <c r="F1841" s="126" t="s">
        <v>25089</v>
      </c>
    </row>
    <row r="1842" spans="1:6">
      <c r="A1842" s="125">
        <v>40430</v>
      </c>
      <c r="B1842" s="126" t="s">
        <v>16846</v>
      </c>
      <c r="C1842" s="127" t="s">
        <v>25124</v>
      </c>
      <c r="D1842" s="145" t="s">
        <v>34801</v>
      </c>
      <c r="E1842" s="128">
        <f t="shared" si="5"/>
        <v>376.22</v>
      </c>
      <c r="F1842" s="126" t="s">
        <v>25089</v>
      </c>
    </row>
    <row r="1843" spans="1:6">
      <c r="A1843" s="125">
        <v>40431</v>
      </c>
      <c r="B1843" s="126" t="s">
        <v>16848</v>
      </c>
      <c r="C1843" s="127" t="s">
        <v>25124</v>
      </c>
      <c r="D1843" s="145" t="s">
        <v>34801</v>
      </c>
      <c r="E1843" s="128">
        <f t="shared" ref="E1843:E1906" si="6">ROUND(D1843-(D1843*$F$1455),2)</f>
        <v>376.22</v>
      </c>
      <c r="F1843" s="126" t="s">
        <v>25089</v>
      </c>
    </row>
    <row r="1844" spans="1:6">
      <c r="A1844" s="125">
        <v>40432</v>
      </c>
      <c r="B1844" s="126" t="s">
        <v>16850</v>
      </c>
      <c r="C1844" s="127" t="s">
        <v>25124</v>
      </c>
      <c r="D1844" s="145" t="s">
        <v>34802</v>
      </c>
      <c r="E1844" s="128">
        <f t="shared" si="6"/>
        <v>664.63</v>
      </c>
      <c r="F1844" s="126" t="s">
        <v>25089</v>
      </c>
    </row>
    <row r="1845" spans="1:6">
      <c r="A1845" s="125">
        <v>40433</v>
      </c>
      <c r="B1845" s="126" t="s">
        <v>16852</v>
      </c>
      <c r="C1845" s="127" t="s">
        <v>25124</v>
      </c>
      <c r="D1845" s="145" t="s">
        <v>34802</v>
      </c>
      <c r="E1845" s="128">
        <f t="shared" si="6"/>
        <v>664.63</v>
      </c>
      <c r="F1845" s="126" t="s">
        <v>25089</v>
      </c>
    </row>
    <row r="1846" spans="1:6">
      <c r="A1846" s="125">
        <v>40434</v>
      </c>
      <c r="B1846" s="126" t="s">
        <v>25359</v>
      </c>
      <c r="C1846" s="127" t="s">
        <v>25124</v>
      </c>
      <c r="D1846" s="145" t="s">
        <v>34803</v>
      </c>
      <c r="E1846" s="128">
        <f t="shared" si="6"/>
        <v>699.66</v>
      </c>
      <c r="F1846" s="126" t="s">
        <v>25089</v>
      </c>
    </row>
    <row r="1847" spans="1:6">
      <c r="A1847" s="125">
        <v>40435</v>
      </c>
      <c r="B1847" s="126" t="s">
        <v>16854</v>
      </c>
      <c r="C1847" s="127" t="s">
        <v>25124</v>
      </c>
      <c r="D1847" s="145" t="s">
        <v>34803</v>
      </c>
      <c r="E1847" s="128">
        <f t="shared" si="6"/>
        <v>699.66</v>
      </c>
      <c r="F1847" s="126" t="s">
        <v>25089</v>
      </c>
    </row>
    <row r="1848" spans="1:6">
      <c r="A1848" s="125">
        <v>40436</v>
      </c>
      <c r="B1848" s="126" t="s">
        <v>16856</v>
      </c>
      <c r="C1848" s="127" t="s">
        <v>25124</v>
      </c>
      <c r="D1848" s="145" t="s">
        <v>34804</v>
      </c>
      <c r="E1848" s="128">
        <f t="shared" si="6"/>
        <v>939.63</v>
      </c>
      <c r="F1848" s="126" t="s">
        <v>25089</v>
      </c>
    </row>
    <row r="1849" spans="1:6">
      <c r="A1849" s="125">
        <v>40437</v>
      </c>
      <c r="B1849" s="126" t="s">
        <v>16858</v>
      </c>
      <c r="C1849" s="127" t="s">
        <v>25124</v>
      </c>
      <c r="D1849" s="145" t="s">
        <v>34804</v>
      </c>
      <c r="E1849" s="128">
        <f t="shared" si="6"/>
        <v>939.63</v>
      </c>
      <c r="F1849" s="126" t="s">
        <v>25089</v>
      </c>
    </row>
    <row r="1850" spans="1:6">
      <c r="A1850" s="125">
        <v>40438</v>
      </c>
      <c r="B1850" s="126" t="s">
        <v>16860</v>
      </c>
      <c r="C1850" s="127" t="s">
        <v>25124</v>
      </c>
      <c r="D1850" s="145" t="s">
        <v>34805</v>
      </c>
      <c r="E1850" s="128">
        <f t="shared" si="6"/>
        <v>974.34</v>
      </c>
      <c r="F1850" s="126" t="s">
        <v>25089</v>
      </c>
    </row>
    <row r="1851" spans="1:6">
      <c r="A1851" s="125">
        <v>40439</v>
      </c>
      <c r="B1851" s="126" t="s">
        <v>16862</v>
      </c>
      <c r="C1851" s="127" t="s">
        <v>25124</v>
      </c>
      <c r="D1851" s="145" t="s">
        <v>34805</v>
      </c>
      <c r="E1851" s="128">
        <f t="shared" si="6"/>
        <v>974.34</v>
      </c>
      <c r="F1851" s="126" t="s">
        <v>25089</v>
      </c>
    </row>
    <row r="1852" spans="1:6">
      <c r="A1852" s="125">
        <v>40440</v>
      </c>
      <c r="B1852" s="126" t="s">
        <v>25360</v>
      </c>
      <c r="C1852" s="127" t="s">
        <v>25124</v>
      </c>
      <c r="D1852" s="145" t="s">
        <v>34806</v>
      </c>
      <c r="E1852" s="128">
        <f t="shared" si="6"/>
        <v>1298.22</v>
      </c>
      <c r="F1852" s="126" t="s">
        <v>25089</v>
      </c>
    </row>
    <row r="1853" spans="1:6">
      <c r="A1853" s="125">
        <v>40441</v>
      </c>
      <c r="B1853" s="126" t="s">
        <v>16865</v>
      </c>
      <c r="C1853" s="127" t="s">
        <v>25124</v>
      </c>
      <c r="D1853" s="145" t="s">
        <v>34806</v>
      </c>
      <c r="E1853" s="128">
        <f t="shared" si="6"/>
        <v>1298.22</v>
      </c>
      <c r="F1853" s="126" t="s">
        <v>25089</v>
      </c>
    </row>
    <row r="1854" spans="1:6">
      <c r="A1854" s="125">
        <v>40442</v>
      </c>
      <c r="B1854" s="126" t="s">
        <v>16867</v>
      </c>
      <c r="C1854" s="127" t="s">
        <v>25124</v>
      </c>
      <c r="D1854" s="145" t="s">
        <v>34807</v>
      </c>
      <c r="E1854" s="128">
        <f t="shared" si="6"/>
        <v>1344.62</v>
      </c>
      <c r="F1854" s="126" t="s">
        <v>25089</v>
      </c>
    </row>
    <row r="1855" spans="1:6">
      <c r="A1855" s="125">
        <v>40443</v>
      </c>
      <c r="B1855" s="126" t="s">
        <v>16869</v>
      </c>
      <c r="C1855" s="127" t="s">
        <v>25124</v>
      </c>
      <c r="D1855" s="145" t="s">
        <v>34807</v>
      </c>
      <c r="E1855" s="128">
        <f t="shared" si="6"/>
        <v>1344.62</v>
      </c>
      <c r="F1855" s="126" t="s">
        <v>25089</v>
      </c>
    </row>
    <row r="1856" spans="1:6">
      <c r="A1856" s="125">
        <v>40444</v>
      </c>
      <c r="B1856" s="126" t="s">
        <v>16870</v>
      </c>
      <c r="C1856" s="127" t="s">
        <v>25124</v>
      </c>
      <c r="D1856" s="145" t="s">
        <v>34808</v>
      </c>
      <c r="E1856" s="128">
        <f t="shared" si="6"/>
        <v>244.6</v>
      </c>
      <c r="F1856" s="126" t="s">
        <v>25089</v>
      </c>
    </row>
    <row r="1857" spans="1:6">
      <c r="A1857" s="125">
        <v>40445</v>
      </c>
      <c r="B1857" s="126" t="s">
        <v>16872</v>
      </c>
      <c r="C1857" s="127" t="s">
        <v>25124</v>
      </c>
      <c r="D1857" s="145" t="s">
        <v>34808</v>
      </c>
      <c r="E1857" s="128">
        <f t="shared" si="6"/>
        <v>244.6</v>
      </c>
      <c r="F1857" s="126" t="s">
        <v>25089</v>
      </c>
    </row>
    <row r="1858" spans="1:6">
      <c r="A1858" s="125">
        <v>40446</v>
      </c>
      <c r="B1858" s="126" t="s">
        <v>25361</v>
      </c>
      <c r="C1858" s="127" t="s">
        <v>25124</v>
      </c>
      <c r="D1858" s="145" t="s">
        <v>34809</v>
      </c>
      <c r="E1858" s="128">
        <f t="shared" si="6"/>
        <v>247.88</v>
      </c>
      <c r="F1858" s="126" t="s">
        <v>25089</v>
      </c>
    </row>
    <row r="1859" spans="1:6">
      <c r="A1859" s="125">
        <v>40447</v>
      </c>
      <c r="B1859" s="126" t="s">
        <v>25362</v>
      </c>
      <c r="C1859" s="127" t="s">
        <v>25124</v>
      </c>
      <c r="D1859" s="145" t="s">
        <v>34809</v>
      </c>
      <c r="E1859" s="128">
        <f t="shared" si="6"/>
        <v>247.88</v>
      </c>
      <c r="F1859" s="126" t="s">
        <v>25089</v>
      </c>
    </row>
    <row r="1860" spans="1:6">
      <c r="A1860" s="125">
        <v>40448</v>
      </c>
      <c r="B1860" s="126" t="s">
        <v>16876</v>
      </c>
      <c r="C1860" s="127" t="s">
        <v>25124</v>
      </c>
      <c r="D1860" s="145" t="s">
        <v>34810</v>
      </c>
      <c r="E1860" s="128">
        <f t="shared" si="6"/>
        <v>482.74</v>
      </c>
      <c r="F1860" s="126" t="s">
        <v>25089</v>
      </c>
    </row>
    <row r="1861" spans="1:6">
      <c r="A1861" s="125">
        <v>40449</v>
      </c>
      <c r="B1861" s="126" t="s">
        <v>16878</v>
      </c>
      <c r="C1861" s="127" t="s">
        <v>25124</v>
      </c>
      <c r="D1861" s="145" t="s">
        <v>34810</v>
      </c>
      <c r="E1861" s="128">
        <f t="shared" si="6"/>
        <v>482.74</v>
      </c>
      <c r="F1861" s="126" t="s">
        <v>25089</v>
      </c>
    </row>
    <row r="1862" spans="1:6">
      <c r="A1862" s="125">
        <v>40450</v>
      </c>
      <c r="B1862" s="126" t="s">
        <v>16879</v>
      </c>
      <c r="C1862" s="127" t="s">
        <v>25124</v>
      </c>
      <c r="D1862" s="145" t="s">
        <v>34811</v>
      </c>
      <c r="E1862" s="128">
        <f t="shared" si="6"/>
        <v>517.77</v>
      </c>
      <c r="F1862" s="126" t="s">
        <v>25089</v>
      </c>
    </row>
    <row r="1863" spans="1:6">
      <c r="A1863" s="125">
        <v>40451</v>
      </c>
      <c r="B1863" s="126" t="s">
        <v>16881</v>
      </c>
      <c r="C1863" s="127" t="s">
        <v>25124</v>
      </c>
      <c r="D1863" s="145" t="s">
        <v>34811</v>
      </c>
      <c r="E1863" s="128">
        <f t="shared" si="6"/>
        <v>517.77</v>
      </c>
      <c r="F1863" s="126" t="s">
        <v>25089</v>
      </c>
    </row>
    <row r="1864" spans="1:6">
      <c r="A1864" s="125">
        <v>40452</v>
      </c>
      <c r="B1864" s="126" t="s">
        <v>16883</v>
      </c>
      <c r="C1864" s="127" t="s">
        <v>25124</v>
      </c>
      <c r="D1864" s="145" t="s">
        <v>34812</v>
      </c>
      <c r="E1864" s="128">
        <f t="shared" si="6"/>
        <v>644.75</v>
      </c>
      <c r="F1864" s="126" t="s">
        <v>25089</v>
      </c>
    </row>
    <row r="1865" spans="1:6">
      <c r="A1865" s="125">
        <v>40453</v>
      </c>
      <c r="B1865" s="126" t="s">
        <v>25363</v>
      </c>
      <c r="C1865" s="127" t="s">
        <v>25124</v>
      </c>
      <c r="D1865" s="145" t="s">
        <v>34812</v>
      </c>
      <c r="E1865" s="128">
        <f t="shared" si="6"/>
        <v>644.75</v>
      </c>
      <c r="F1865" s="126" t="s">
        <v>25089</v>
      </c>
    </row>
    <row r="1866" spans="1:6">
      <c r="A1866" s="125">
        <v>40454</v>
      </c>
      <c r="B1866" s="126" t="s">
        <v>16886</v>
      </c>
      <c r="C1866" s="127" t="s">
        <v>25124</v>
      </c>
      <c r="D1866" s="145" t="s">
        <v>34813</v>
      </c>
      <c r="E1866" s="128">
        <f t="shared" si="6"/>
        <v>679.46</v>
      </c>
      <c r="F1866" s="126" t="s">
        <v>25089</v>
      </c>
    </row>
    <row r="1867" spans="1:6">
      <c r="A1867" s="125">
        <v>40455</v>
      </c>
      <c r="B1867" s="126" t="s">
        <v>16888</v>
      </c>
      <c r="C1867" s="127" t="s">
        <v>25124</v>
      </c>
      <c r="D1867" s="145" t="s">
        <v>34813</v>
      </c>
      <c r="E1867" s="128">
        <f t="shared" si="6"/>
        <v>679.46</v>
      </c>
      <c r="F1867" s="126" t="s">
        <v>25089</v>
      </c>
    </row>
    <row r="1868" spans="1:6">
      <c r="A1868" s="125">
        <v>40456</v>
      </c>
      <c r="B1868" s="126" t="s">
        <v>16889</v>
      </c>
      <c r="C1868" s="127" t="s">
        <v>25124</v>
      </c>
      <c r="D1868" s="145" t="s">
        <v>34814</v>
      </c>
      <c r="E1868" s="128">
        <f t="shared" si="6"/>
        <v>804.13</v>
      </c>
      <c r="F1868" s="126" t="s">
        <v>25089</v>
      </c>
    </row>
    <row r="1869" spans="1:6">
      <c r="A1869" s="125">
        <v>40457</v>
      </c>
      <c r="B1869" s="126" t="s">
        <v>16891</v>
      </c>
      <c r="C1869" s="127" t="s">
        <v>25124</v>
      </c>
      <c r="D1869" s="145" t="s">
        <v>34815</v>
      </c>
      <c r="E1869" s="128">
        <f t="shared" si="6"/>
        <v>898.29</v>
      </c>
      <c r="F1869" s="126" t="s">
        <v>25089</v>
      </c>
    </row>
    <row r="1870" spans="1:6">
      <c r="E1870" s="128">
        <f t="shared" si="6"/>
        <v>0</v>
      </c>
    </row>
    <row r="1871" spans="1:6" ht="18">
      <c r="A1871" s="121" t="s">
        <v>25082</v>
      </c>
      <c r="B1871" s="122" t="s">
        <v>25083</v>
      </c>
      <c r="C1871" s="123" t="s">
        <v>25084</v>
      </c>
      <c r="D1871" s="121" t="s">
        <v>25085</v>
      </c>
      <c r="E1871" s="128" t="e">
        <f t="shared" si="6"/>
        <v>#VALUE!</v>
      </c>
      <c r="F1871" s="122" t="s">
        <v>25086</v>
      </c>
    </row>
    <row r="1872" spans="1:6">
      <c r="A1872" s="125">
        <v>40458</v>
      </c>
      <c r="B1872" s="126" t="s">
        <v>16893</v>
      </c>
      <c r="C1872" s="127" t="s">
        <v>25124</v>
      </c>
      <c r="D1872" s="145" t="s">
        <v>34815</v>
      </c>
      <c r="E1872" s="128">
        <f t="shared" si="6"/>
        <v>898.29</v>
      </c>
      <c r="F1872" s="126" t="s">
        <v>25089</v>
      </c>
    </row>
    <row r="1873" spans="1:6">
      <c r="A1873" s="125">
        <v>40459</v>
      </c>
      <c r="B1873" s="126" t="s">
        <v>16895</v>
      </c>
      <c r="C1873" s="127" t="s">
        <v>25124</v>
      </c>
      <c r="D1873" s="145" t="s">
        <v>34816</v>
      </c>
      <c r="E1873" s="128">
        <f t="shared" si="6"/>
        <v>944.69</v>
      </c>
      <c r="F1873" s="126" t="s">
        <v>25089</v>
      </c>
    </row>
    <row r="1874" spans="1:6">
      <c r="A1874" s="125">
        <v>40460</v>
      </c>
      <c r="B1874" s="126" t="s">
        <v>16897</v>
      </c>
      <c r="C1874" s="127" t="s">
        <v>25124</v>
      </c>
      <c r="D1874" s="145" t="s">
        <v>34816</v>
      </c>
      <c r="E1874" s="128">
        <f t="shared" si="6"/>
        <v>944.69</v>
      </c>
      <c r="F1874" s="126" t="s">
        <v>25089</v>
      </c>
    </row>
    <row r="1875" spans="1:6">
      <c r="A1875" s="125">
        <v>40461</v>
      </c>
      <c r="B1875" s="126" t="s">
        <v>16899</v>
      </c>
      <c r="C1875" s="127" t="s">
        <v>25124</v>
      </c>
      <c r="D1875" s="145" t="s">
        <v>34817</v>
      </c>
      <c r="E1875" s="128">
        <f t="shared" si="6"/>
        <v>1185.81</v>
      </c>
      <c r="F1875" s="126" t="s">
        <v>25089</v>
      </c>
    </row>
    <row r="1876" spans="1:6">
      <c r="A1876" s="125">
        <v>40462</v>
      </c>
      <c r="B1876" s="126" t="s">
        <v>16900</v>
      </c>
      <c r="C1876" s="127" t="s">
        <v>25124</v>
      </c>
      <c r="D1876" s="145" t="s">
        <v>34818</v>
      </c>
      <c r="E1876" s="128">
        <f t="shared" si="6"/>
        <v>1223.27</v>
      </c>
      <c r="F1876" s="126" t="s">
        <v>25089</v>
      </c>
    </row>
    <row r="1877" spans="1:6">
      <c r="A1877" s="125">
        <v>40463</v>
      </c>
      <c r="B1877" s="126" t="s">
        <v>25364</v>
      </c>
      <c r="C1877" s="127" t="s">
        <v>25124</v>
      </c>
      <c r="D1877" s="145" t="s">
        <v>34818</v>
      </c>
      <c r="E1877" s="128">
        <f t="shared" si="6"/>
        <v>1223.27</v>
      </c>
      <c r="F1877" s="126" t="s">
        <v>25089</v>
      </c>
    </row>
    <row r="1878" spans="1:6">
      <c r="A1878" s="125">
        <v>40464</v>
      </c>
      <c r="B1878" s="126" t="s">
        <v>16902</v>
      </c>
      <c r="C1878" s="127" t="s">
        <v>25124</v>
      </c>
      <c r="D1878" s="145" t="s">
        <v>34819</v>
      </c>
      <c r="E1878" s="128">
        <f t="shared" si="6"/>
        <v>1282.32</v>
      </c>
      <c r="F1878" s="126" t="s">
        <v>25089</v>
      </c>
    </row>
    <row r="1879" spans="1:6">
      <c r="A1879" s="125">
        <v>40465</v>
      </c>
      <c r="B1879" s="126" t="s">
        <v>16904</v>
      </c>
      <c r="C1879" s="127" t="s">
        <v>25124</v>
      </c>
      <c r="D1879" s="145" t="s">
        <v>34819</v>
      </c>
      <c r="E1879" s="128">
        <f t="shared" si="6"/>
        <v>1282.32</v>
      </c>
      <c r="F1879" s="126" t="s">
        <v>25089</v>
      </c>
    </row>
    <row r="1880" spans="1:6">
      <c r="A1880" s="125">
        <v>40466</v>
      </c>
      <c r="B1880" s="126" t="s">
        <v>16906</v>
      </c>
      <c r="C1880" s="127" t="s">
        <v>25124</v>
      </c>
      <c r="D1880" s="145" t="s">
        <v>34820</v>
      </c>
      <c r="E1880" s="128">
        <f t="shared" si="6"/>
        <v>1700.77</v>
      </c>
      <c r="F1880" s="126" t="s">
        <v>25089</v>
      </c>
    </row>
    <row r="1881" spans="1:6">
      <c r="A1881" s="125">
        <v>40490</v>
      </c>
      <c r="B1881" s="126" t="s">
        <v>16908</v>
      </c>
      <c r="C1881" s="127" t="s">
        <v>25124</v>
      </c>
      <c r="D1881" s="145" t="s">
        <v>34821</v>
      </c>
      <c r="E1881" s="128">
        <f t="shared" si="6"/>
        <v>730.19</v>
      </c>
      <c r="F1881" s="126" t="s">
        <v>25089</v>
      </c>
    </row>
    <row r="1882" spans="1:6">
      <c r="A1882" s="125">
        <v>40491</v>
      </c>
      <c r="B1882" s="126" t="s">
        <v>16910</v>
      </c>
      <c r="C1882" s="127" t="s">
        <v>25124</v>
      </c>
      <c r="D1882" s="145" t="s">
        <v>34821</v>
      </c>
      <c r="E1882" s="128">
        <f t="shared" si="6"/>
        <v>730.19</v>
      </c>
      <c r="F1882" s="126" t="s">
        <v>25089</v>
      </c>
    </row>
    <row r="1883" spans="1:6">
      <c r="A1883" s="125">
        <v>40492</v>
      </c>
      <c r="B1883" s="126" t="s">
        <v>25365</v>
      </c>
      <c r="C1883" s="127" t="s">
        <v>25124</v>
      </c>
      <c r="D1883" s="145" t="s">
        <v>34822</v>
      </c>
      <c r="E1883" s="128">
        <f t="shared" si="6"/>
        <v>740.03</v>
      </c>
      <c r="F1883" s="126" t="s">
        <v>25089</v>
      </c>
    </row>
    <row r="1884" spans="1:6">
      <c r="A1884" s="125">
        <v>40493</v>
      </c>
      <c r="B1884" s="126" t="s">
        <v>16912</v>
      </c>
      <c r="C1884" s="127" t="s">
        <v>25124</v>
      </c>
      <c r="D1884" s="145" t="s">
        <v>34822</v>
      </c>
      <c r="E1884" s="128">
        <f t="shared" si="6"/>
        <v>740.03</v>
      </c>
      <c r="F1884" s="126" t="s">
        <v>25089</v>
      </c>
    </row>
    <row r="1885" spans="1:6">
      <c r="A1885" s="125">
        <v>40494</v>
      </c>
      <c r="B1885" s="126" t="s">
        <v>16914</v>
      </c>
      <c r="C1885" s="127" t="s">
        <v>25124</v>
      </c>
      <c r="D1885" s="145" t="s">
        <v>34823</v>
      </c>
      <c r="E1885" s="128">
        <f t="shared" si="6"/>
        <v>1261.3499999999999</v>
      </c>
      <c r="F1885" s="126" t="s">
        <v>25089</v>
      </c>
    </row>
    <row r="1886" spans="1:6">
      <c r="A1886" s="125">
        <v>40495</v>
      </c>
      <c r="B1886" s="126" t="s">
        <v>16916</v>
      </c>
      <c r="C1886" s="127" t="s">
        <v>25124</v>
      </c>
      <c r="D1886" s="145" t="s">
        <v>34823</v>
      </c>
      <c r="E1886" s="128">
        <f t="shared" si="6"/>
        <v>1261.3499999999999</v>
      </c>
      <c r="F1886" s="126" t="s">
        <v>25089</v>
      </c>
    </row>
    <row r="1887" spans="1:6">
      <c r="A1887" s="125">
        <v>40496</v>
      </c>
      <c r="B1887" s="126" t="s">
        <v>16918</v>
      </c>
      <c r="C1887" s="127" t="s">
        <v>25124</v>
      </c>
      <c r="D1887" s="145" t="s">
        <v>34824</v>
      </c>
      <c r="E1887" s="128">
        <f t="shared" si="6"/>
        <v>1366.45</v>
      </c>
      <c r="F1887" s="126" t="s">
        <v>25089</v>
      </c>
    </row>
    <row r="1888" spans="1:6">
      <c r="A1888" s="125">
        <v>40497</v>
      </c>
      <c r="B1888" s="126" t="s">
        <v>16920</v>
      </c>
      <c r="C1888" s="127" t="s">
        <v>25124</v>
      </c>
      <c r="D1888" s="145" t="s">
        <v>34824</v>
      </c>
      <c r="E1888" s="128">
        <f t="shared" si="6"/>
        <v>1366.45</v>
      </c>
      <c r="F1888" s="126" t="s">
        <v>25089</v>
      </c>
    </row>
    <row r="1889" spans="1:6">
      <c r="A1889" s="125">
        <v>40498</v>
      </c>
      <c r="B1889" s="126" t="s">
        <v>25366</v>
      </c>
      <c r="C1889" s="127" t="s">
        <v>25124</v>
      </c>
      <c r="D1889" s="145" t="s">
        <v>34825</v>
      </c>
      <c r="E1889" s="128">
        <f t="shared" si="6"/>
        <v>1747.36</v>
      </c>
      <c r="F1889" s="126" t="s">
        <v>25089</v>
      </c>
    </row>
    <row r="1890" spans="1:6">
      <c r="A1890" s="125">
        <v>40499</v>
      </c>
      <c r="B1890" s="126" t="s">
        <v>16923</v>
      </c>
      <c r="C1890" s="127" t="s">
        <v>25124</v>
      </c>
      <c r="D1890" s="145" t="s">
        <v>34825</v>
      </c>
      <c r="E1890" s="128">
        <f t="shared" si="6"/>
        <v>1747.36</v>
      </c>
      <c r="F1890" s="126" t="s">
        <v>25089</v>
      </c>
    </row>
    <row r="1891" spans="1:6">
      <c r="A1891" s="125">
        <v>40500</v>
      </c>
      <c r="B1891" s="126" t="s">
        <v>16925</v>
      </c>
      <c r="C1891" s="127" t="s">
        <v>25124</v>
      </c>
      <c r="D1891" s="145" t="s">
        <v>34826</v>
      </c>
      <c r="E1891" s="128">
        <f t="shared" si="6"/>
        <v>1851.49</v>
      </c>
      <c r="F1891" s="126" t="s">
        <v>25089</v>
      </c>
    </row>
    <row r="1892" spans="1:6">
      <c r="A1892" s="125">
        <v>40501</v>
      </c>
      <c r="B1892" s="126" t="s">
        <v>16927</v>
      </c>
      <c r="C1892" s="127" t="s">
        <v>25124</v>
      </c>
      <c r="D1892" s="145" t="s">
        <v>34826</v>
      </c>
      <c r="E1892" s="128">
        <f t="shared" si="6"/>
        <v>1851.49</v>
      </c>
      <c r="F1892" s="126" t="s">
        <v>25089</v>
      </c>
    </row>
    <row r="1893" spans="1:6">
      <c r="A1893" s="125">
        <v>40502</v>
      </c>
      <c r="B1893" s="126" t="s">
        <v>16928</v>
      </c>
      <c r="C1893" s="127" t="s">
        <v>25124</v>
      </c>
      <c r="D1893" s="145" t="s">
        <v>34827</v>
      </c>
      <c r="E1893" s="128">
        <f t="shared" si="6"/>
        <v>2225.5</v>
      </c>
      <c r="F1893" s="126" t="s">
        <v>25089</v>
      </c>
    </row>
    <row r="1894" spans="1:6">
      <c r="A1894" s="125">
        <v>40503</v>
      </c>
      <c r="B1894" s="126" t="s">
        <v>16930</v>
      </c>
      <c r="C1894" s="127" t="s">
        <v>25124</v>
      </c>
      <c r="D1894" s="145" t="s">
        <v>34828</v>
      </c>
      <c r="E1894" s="128">
        <f t="shared" si="6"/>
        <v>2508.02</v>
      </c>
      <c r="F1894" s="126" t="s">
        <v>25089</v>
      </c>
    </row>
    <row r="1895" spans="1:6">
      <c r="A1895" s="125">
        <v>40504</v>
      </c>
      <c r="B1895" s="126" t="s">
        <v>25367</v>
      </c>
      <c r="C1895" s="127" t="s">
        <v>25124</v>
      </c>
      <c r="D1895" s="145" t="s">
        <v>34828</v>
      </c>
      <c r="E1895" s="128">
        <f t="shared" si="6"/>
        <v>2508.02</v>
      </c>
      <c r="F1895" s="126" t="s">
        <v>25089</v>
      </c>
    </row>
    <row r="1896" spans="1:6">
      <c r="A1896" s="125">
        <v>40505</v>
      </c>
      <c r="B1896" s="126" t="s">
        <v>25368</v>
      </c>
      <c r="C1896" s="127" t="s">
        <v>25124</v>
      </c>
      <c r="D1896" s="145" t="s">
        <v>34829</v>
      </c>
      <c r="E1896" s="128">
        <f t="shared" si="6"/>
        <v>2647.22</v>
      </c>
      <c r="F1896" s="126" t="s">
        <v>25089</v>
      </c>
    </row>
    <row r="1897" spans="1:6">
      <c r="A1897" s="125">
        <v>40506</v>
      </c>
      <c r="B1897" s="126" t="s">
        <v>16934</v>
      </c>
      <c r="C1897" s="127" t="s">
        <v>25124</v>
      </c>
      <c r="D1897" s="145" t="s">
        <v>34829</v>
      </c>
      <c r="E1897" s="128">
        <f t="shared" si="6"/>
        <v>2647.22</v>
      </c>
      <c r="F1897" s="126" t="s">
        <v>25089</v>
      </c>
    </row>
    <row r="1898" spans="1:6">
      <c r="A1898" s="125">
        <v>40507</v>
      </c>
      <c r="B1898" s="126" t="s">
        <v>16936</v>
      </c>
      <c r="C1898" s="127" t="s">
        <v>25124</v>
      </c>
      <c r="D1898" s="145" t="s">
        <v>34830</v>
      </c>
      <c r="E1898" s="128">
        <f t="shared" si="6"/>
        <v>3370.58</v>
      </c>
      <c r="F1898" s="126" t="s">
        <v>25089</v>
      </c>
    </row>
    <row r="1899" spans="1:6">
      <c r="A1899" s="125">
        <v>40508</v>
      </c>
      <c r="B1899" s="126" t="s">
        <v>16937</v>
      </c>
      <c r="C1899" s="127" t="s">
        <v>25124</v>
      </c>
      <c r="D1899" s="145" t="s">
        <v>34831</v>
      </c>
      <c r="E1899" s="128">
        <f t="shared" si="6"/>
        <v>3482.93</v>
      </c>
      <c r="F1899" s="126" t="s">
        <v>25089</v>
      </c>
    </row>
    <row r="1900" spans="1:6">
      <c r="A1900" s="125">
        <v>40509</v>
      </c>
      <c r="B1900" s="126" t="s">
        <v>16939</v>
      </c>
      <c r="C1900" s="127" t="s">
        <v>25124</v>
      </c>
      <c r="D1900" s="145" t="s">
        <v>34831</v>
      </c>
      <c r="E1900" s="128">
        <f t="shared" si="6"/>
        <v>3482.93</v>
      </c>
      <c r="F1900" s="126" t="s">
        <v>25089</v>
      </c>
    </row>
    <row r="1901" spans="1:6">
      <c r="A1901" s="125">
        <v>40510</v>
      </c>
      <c r="B1901" s="126" t="s">
        <v>16941</v>
      </c>
      <c r="C1901" s="127" t="s">
        <v>25124</v>
      </c>
      <c r="D1901" s="145" t="s">
        <v>34832</v>
      </c>
      <c r="E1901" s="128">
        <f t="shared" si="6"/>
        <v>3660.09</v>
      </c>
      <c r="F1901" s="126" t="s">
        <v>25089</v>
      </c>
    </row>
    <row r="1902" spans="1:6">
      <c r="A1902" s="125">
        <v>40511</v>
      </c>
      <c r="B1902" s="126" t="s">
        <v>25369</v>
      </c>
      <c r="C1902" s="127" t="s">
        <v>25124</v>
      </c>
      <c r="D1902" s="145" t="s">
        <v>34832</v>
      </c>
      <c r="E1902" s="128">
        <f t="shared" si="6"/>
        <v>3660.09</v>
      </c>
      <c r="F1902" s="126" t="s">
        <v>25089</v>
      </c>
    </row>
    <row r="1903" spans="1:6">
      <c r="A1903" s="125">
        <v>40512</v>
      </c>
      <c r="B1903" s="126" t="s">
        <v>16944</v>
      </c>
      <c r="C1903" s="127" t="s">
        <v>25124</v>
      </c>
      <c r="D1903" s="145" t="s">
        <v>34833</v>
      </c>
      <c r="E1903" s="128">
        <f t="shared" si="6"/>
        <v>4915.43</v>
      </c>
      <c r="F1903" s="126" t="s">
        <v>25089</v>
      </c>
    </row>
    <row r="1904" spans="1:6">
      <c r="A1904" s="125">
        <v>40586</v>
      </c>
      <c r="B1904" s="126" t="s">
        <v>25370</v>
      </c>
      <c r="C1904" s="127" t="s">
        <v>25124</v>
      </c>
      <c r="D1904" s="145" t="s">
        <v>34834</v>
      </c>
      <c r="E1904" s="128">
        <f t="shared" si="6"/>
        <v>4637.37</v>
      </c>
      <c r="F1904" s="129"/>
    </row>
    <row r="1905" spans="1:6">
      <c r="A1905" s="125">
        <v>40592</v>
      </c>
      <c r="B1905" s="126" t="s">
        <v>25371</v>
      </c>
      <c r="C1905" s="127" t="s">
        <v>25124</v>
      </c>
      <c r="D1905" s="145" t="s">
        <v>34835</v>
      </c>
      <c r="E1905" s="128">
        <f t="shared" si="6"/>
        <v>4853.17</v>
      </c>
      <c r="F1905" s="129"/>
    </row>
    <row r="1906" spans="1:6">
      <c r="A1906" s="125">
        <v>40598</v>
      </c>
      <c r="B1906" s="126" t="s">
        <v>25372</v>
      </c>
      <c r="C1906" s="127" t="s">
        <v>25124</v>
      </c>
      <c r="D1906" s="145" t="s">
        <v>34836</v>
      </c>
      <c r="E1906" s="128">
        <f t="shared" si="6"/>
        <v>6820.47</v>
      </c>
      <c r="F1906" s="129"/>
    </row>
    <row r="1907" spans="1:6">
      <c r="A1907" s="125">
        <v>40587</v>
      </c>
      <c r="B1907" s="126" t="s">
        <v>25373</v>
      </c>
      <c r="C1907" s="127" t="s">
        <v>25124</v>
      </c>
      <c r="D1907" s="145" t="s">
        <v>34837</v>
      </c>
      <c r="E1907" s="128">
        <f t="shared" ref="E1907:E1970" si="7">ROUND(D1907-(D1907*$F$1455),2)</f>
        <v>6669.87</v>
      </c>
      <c r="F1907" s="129"/>
    </row>
    <row r="1908" spans="1:6">
      <c r="A1908" s="125">
        <v>40593</v>
      </c>
      <c r="B1908" s="126" t="s">
        <v>25374</v>
      </c>
      <c r="C1908" s="127" t="s">
        <v>25124</v>
      </c>
      <c r="D1908" s="145" t="s">
        <v>34838</v>
      </c>
      <c r="E1908" s="128">
        <f t="shared" si="7"/>
        <v>7475.66</v>
      </c>
      <c r="F1908" s="129"/>
    </row>
    <row r="1909" spans="1:6">
      <c r="A1909" s="125">
        <v>40588</v>
      </c>
      <c r="B1909" s="126" t="s">
        <v>25375</v>
      </c>
      <c r="C1909" s="127" t="s">
        <v>25124</v>
      </c>
      <c r="D1909" s="145" t="s">
        <v>34839</v>
      </c>
      <c r="E1909" s="128">
        <f t="shared" si="7"/>
        <v>9525.77</v>
      </c>
      <c r="F1909" s="129"/>
    </row>
    <row r="1910" spans="1:6">
      <c r="E1910" s="128">
        <f t="shared" si="7"/>
        <v>0</v>
      </c>
    </row>
    <row r="1911" spans="1:6" ht="18">
      <c r="A1911" s="121" t="s">
        <v>25082</v>
      </c>
      <c r="B1911" s="122" t="s">
        <v>25083</v>
      </c>
      <c r="C1911" s="123" t="s">
        <v>25084</v>
      </c>
      <c r="D1911" s="121" t="s">
        <v>25085</v>
      </c>
      <c r="E1911" s="128" t="e">
        <f t="shared" si="7"/>
        <v>#VALUE!</v>
      </c>
      <c r="F1911" s="122" t="s">
        <v>25086</v>
      </c>
    </row>
    <row r="1912" spans="1:6">
      <c r="A1912" s="125">
        <v>40594</v>
      </c>
      <c r="B1912" s="126" t="s">
        <v>25376</v>
      </c>
      <c r="C1912" s="127" t="s">
        <v>25124</v>
      </c>
      <c r="D1912" s="145" t="s">
        <v>34840</v>
      </c>
      <c r="E1912" s="128">
        <f t="shared" si="7"/>
        <v>11132.89</v>
      </c>
      <c r="F1912" s="129"/>
    </row>
    <row r="1913" spans="1:6">
      <c r="A1913" s="125">
        <v>40599</v>
      </c>
      <c r="B1913" s="126" t="s">
        <v>25377</v>
      </c>
      <c r="C1913" s="127" t="s">
        <v>25124</v>
      </c>
      <c r="D1913" s="145" t="s">
        <v>34841</v>
      </c>
      <c r="E1913" s="128">
        <f t="shared" si="7"/>
        <v>9829.23</v>
      </c>
      <c r="F1913" s="129"/>
    </row>
    <row r="1914" spans="1:6">
      <c r="A1914" s="125">
        <v>40589</v>
      </c>
      <c r="B1914" s="126" t="s">
        <v>25378</v>
      </c>
      <c r="C1914" s="127" t="s">
        <v>25124</v>
      </c>
      <c r="D1914" s="145" t="s">
        <v>34842</v>
      </c>
      <c r="E1914" s="128">
        <f t="shared" si="7"/>
        <v>9046.8700000000008</v>
      </c>
      <c r="F1914" s="129"/>
    </row>
    <row r="1915" spans="1:6">
      <c r="A1915" s="125">
        <v>40595</v>
      </c>
      <c r="B1915" s="126" t="s">
        <v>25379</v>
      </c>
      <c r="C1915" s="127" t="s">
        <v>25124</v>
      </c>
      <c r="D1915" s="145" t="s">
        <v>34843</v>
      </c>
      <c r="E1915" s="128">
        <f t="shared" si="7"/>
        <v>10098.02</v>
      </c>
      <c r="F1915" s="129"/>
    </row>
    <row r="1916" spans="1:6">
      <c r="A1916" s="125">
        <v>40590</v>
      </c>
      <c r="B1916" s="126" t="s">
        <v>25380</v>
      </c>
      <c r="C1916" s="127" t="s">
        <v>25124</v>
      </c>
      <c r="D1916" s="145" t="s">
        <v>34844</v>
      </c>
      <c r="E1916" s="128">
        <f t="shared" si="7"/>
        <v>10914.9</v>
      </c>
      <c r="F1916" s="129"/>
    </row>
    <row r="1917" spans="1:6">
      <c r="A1917" s="125">
        <v>40596</v>
      </c>
      <c r="B1917" s="126" t="s">
        <v>25381</v>
      </c>
      <c r="C1917" s="127" t="s">
        <v>25124</v>
      </c>
      <c r="D1917" s="145" t="s">
        <v>34845</v>
      </c>
      <c r="E1917" s="128">
        <f t="shared" si="7"/>
        <v>12078.5</v>
      </c>
      <c r="F1917" s="129"/>
    </row>
    <row r="1918" spans="1:6">
      <c r="A1918" s="125">
        <v>40591</v>
      </c>
      <c r="B1918" s="126" t="s">
        <v>25382</v>
      </c>
      <c r="C1918" s="127" t="s">
        <v>25124</v>
      </c>
      <c r="D1918" s="145" t="s">
        <v>34846</v>
      </c>
      <c r="E1918" s="128">
        <f t="shared" si="7"/>
        <v>11990.36</v>
      </c>
      <c r="F1918" s="129"/>
    </row>
    <row r="1919" spans="1:6">
      <c r="A1919" s="125">
        <v>40597</v>
      </c>
      <c r="B1919" s="126" t="s">
        <v>25383</v>
      </c>
      <c r="C1919" s="127" t="s">
        <v>25124</v>
      </c>
      <c r="D1919" s="145" t="s">
        <v>34847</v>
      </c>
      <c r="E1919" s="128">
        <f t="shared" si="7"/>
        <v>12915.44</v>
      </c>
      <c r="F1919" s="129"/>
    </row>
    <row r="1920" spans="1:6">
      <c r="A1920" s="125">
        <v>40573</v>
      </c>
      <c r="B1920" s="126" t="s">
        <v>25384</v>
      </c>
      <c r="C1920" s="127" t="s">
        <v>25124</v>
      </c>
      <c r="D1920" s="145" t="s">
        <v>34848</v>
      </c>
      <c r="E1920" s="128">
        <f t="shared" si="7"/>
        <v>2810.58</v>
      </c>
      <c r="F1920" s="129"/>
    </row>
    <row r="1921" spans="1:6">
      <c r="A1921" s="125">
        <v>40579</v>
      </c>
      <c r="B1921" s="126" t="s">
        <v>25385</v>
      </c>
      <c r="C1921" s="127" t="s">
        <v>25124</v>
      </c>
      <c r="D1921" s="145" t="s">
        <v>34849</v>
      </c>
      <c r="E1921" s="128">
        <f t="shared" si="7"/>
        <v>2972.44</v>
      </c>
      <c r="F1921" s="129"/>
    </row>
    <row r="1922" spans="1:6">
      <c r="A1922" s="125">
        <v>41113</v>
      </c>
      <c r="B1922" s="126" t="s">
        <v>25386</v>
      </c>
      <c r="C1922" s="127" t="s">
        <v>25124</v>
      </c>
      <c r="D1922" s="145" t="s">
        <v>34850</v>
      </c>
      <c r="E1922" s="128">
        <f t="shared" si="7"/>
        <v>4880.1000000000004</v>
      </c>
      <c r="F1922" s="129"/>
    </row>
    <row r="1923" spans="1:6">
      <c r="A1923" s="125">
        <v>40574</v>
      </c>
      <c r="B1923" s="126" t="s">
        <v>25387</v>
      </c>
      <c r="C1923" s="127" t="s">
        <v>25124</v>
      </c>
      <c r="D1923" s="145" t="s">
        <v>34851</v>
      </c>
      <c r="E1923" s="128">
        <f t="shared" si="7"/>
        <v>4005.4</v>
      </c>
      <c r="F1923" s="129"/>
    </row>
    <row r="1924" spans="1:6">
      <c r="A1924" s="125">
        <v>40580</v>
      </c>
      <c r="B1924" s="126" t="s">
        <v>25388</v>
      </c>
      <c r="C1924" s="127" t="s">
        <v>25124</v>
      </c>
      <c r="D1924" s="145" t="s">
        <v>34852</v>
      </c>
      <c r="E1924" s="128">
        <f t="shared" si="7"/>
        <v>4502.46</v>
      </c>
      <c r="F1924" s="129"/>
    </row>
    <row r="1925" spans="1:6">
      <c r="A1925" s="125">
        <v>40575</v>
      </c>
      <c r="B1925" s="126" t="s">
        <v>25389</v>
      </c>
      <c r="C1925" s="127" t="s">
        <v>25124</v>
      </c>
      <c r="D1925" s="145" t="s">
        <v>34853</v>
      </c>
      <c r="E1925" s="128">
        <f t="shared" si="7"/>
        <v>5781.04</v>
      </c>
      <c r="F1925" s="129"/>
    </row>
    <row r="1926" spans="1:6">
      <c r="A1926" s="125">
        <v>40581</v>
      </c>
      <c r="B1926" s="126" t="s">
        <v>25390</v>
      </c>
      <c r="C1926" s="127" t="s">
        <v>25124</v>
      </c>
      <c r="D1926" s="145" t="s">
        <v>34854</v>
      </c>
      <c r="E1926" s="128">
        <f t="shared" si="7"/>
        <v>7293.26</v>
      </c>
      <c r="F1926" s="129"/>
    </row>
    <row r="1927" spans="1:6">
      <c r="A1927" s="125">
        <v>40576</v>
      </c>
      <c r="B1927" s="126" t="s">
        <v>25391</v>
      </c>
      <c r="C1927" s="127" t="s">
        <v>25124</v>
      </c>
      <c r="D1927" s="145" t="s">
        <v>34855</v>
      </c>
      <c r="E1927" s="128">
        <f t="shared" si="7"/>
        <v>5677.12</v>
      </c>
      <c r="F1927" s="129"/>
    </row>
    <row r="1928" spans="1:6">
      <c r="A1928" s="125">
        <v>40582</v>
      </c>
      <c r="B1928" s="126" t="s">
        <v>25392</v>
      </c>
      <c r="C1928" s="127" t="s">
        <v>25124</v>
      </c>
      <c r="D1928" s="145" t="s">
        <v>34856</v>
      </c>
      <c r="E1928" s="128">
        <f t="shared" si="7"/>
        <v>6248.99</v>
      </c>
      <c r="F1928" s="129"/>
    </row>
    <row r="1929" spans="1:6">
      <c r="A1929" s="125">
        <v>40577</v>
      </c>
      <c r="B1929" s="126" t="s">
        <v>25393</v>
      </c>
      <c r="C1929" s="127" t="s">
        <v>25124</v>
      </c>
      <c r="D1929" s="145" t="s">
        <v>34857</v>
      </c>
      <c r="E1929" s="128">
        <f t="shared" si="7"/>
        <v>7201.05</v>
      </c>
      <c r="F1929" s="129"/>
    </row>
    <row r="1930" spans="1:6">
      <c r="A1930" s="125">
        <v>40583</v>
      </c>
      <c r="B1930" s="126" t="s">
        <v>25394</v>
      </c>
      <c r="C1930" s="127" t="s">
        <v>25124</v>
      </c>
      <c r="D1930" s="145" t="s">
        <v>34858</v>
      </c>
      <c r="E1930" s="128">
        <f t="shared" si="7"/>
        <v>8595.24</v>
      </c>
      <c r="F1930" s="129"/>
    </row>
    <row r="1931" spans="1:6">
      <c r="A1931" s="125">
        <v>40578</v>
      </c>
      <c r="B1931" s="126" t="s">
        <v>25395</v>
      </c>
      <c r="C1931" s="127" t="s">
        <v>25124</v>
      </c>
      <c r="D1931" s="145" t="s">
        <v>34859</v>
      </c>
      <c r="E1931" s="128">
        <f t="shared" si="7"/>
        <v>7828.05</v>
      </c>
      <c r="F1931" s="129"/>
    </row>
    <row r="1932" spans="1:6">
      <c r="A1932" s="125">
        <v>40584</v>
      </c>
      <c r="B1932" s="126" t="s">
        <v>25396</v>
      </c>
      <c r="C1932" s="127" t="s">
        <v>25124</v>
      </c>
      <c r="D1932" s="145" t="s">
        <v>34860</v>
      </c>
      <c r="E1932" s="128">
        <f t="shared" si="7"/>
        <v>8951.35</v>
      </c>
      <c r="F1932" s="129"/>
    </row>
    <row r="1933" spans="1:6">
      <c r="A1933" s="125">
        <v>40601</v>
      </c>
      <c r="B1933" s="126" t="s">
        <v>25397</v>
      </c>
      <c r="C1933" s="127" t="s">
        <v>25124</v>
      </c>
      <c r="D1933" s="145" t="s">
        <v>34861</v>
      </c>
      <c r="E1933" s="128">
        <f t="shared" si="7"/>
        <v>6487.44</v>
      </c>
      <c r="F1933" s="129"/>
    </row>
    <row r="1934" spans="1:6">
      <c r="A1934" s="125">
        <v>40607</v>
      </c>
      <c r="B1934" s="126" t="s">
        <v>25398</v>
      </c>
      <c r="C1934" s="127" t="s">
        <v>25124</v>
      </c>
      <c r="D1934" s="145" t="s">
        <v>34862</v>
      </c>
      <c r="E1934" s="128">
        <f t="shared" si="7"/>
        <v>6886.67</v>
      </c>
      <c r="F1934" s="129"/>
    </row>
    <row r="1935" spans="1:6">
      <c r="A1935" s="125">
        <v>40602</v>
      </c>
      <c r="B1935" s="126" t="s">
        <v>25399</v>
      </c>
      <c r="C1935" s="127" t="s">
        <v>25124</v>
      </c>
      <c r="D1935" s="145" t="s">
        <v>34863</v>
      </c>
      <c r="E1935" s="128">
        <f t="shared" si="7"/>
        <v>9534.4699999999993</v>
      </c>
      <c r="F1935" s="129"/>
    </row>
    <row r="1936" spans="1:6">
      <c r="A1936" s="125">
        <v>40608</v>
      </c>
      <c r="B1936" s="126" t="s">
        <v>25400</v>
      </c>
      <c r="C1936" s="127" t="s">
        <v>25124</v>
      </c>
      <c r="D1936" s="145" t="s">
        <v>34864</v>
      </c>
      <c r="E1936" s="128">
        <f t="shared" si="7"/>
        <v>10152.959999999999</v>
      </c>
      <c r="F1936" s="129"/>
    </row>
    <row r="1937" spans="1:6">
      <c r="A1937" s="125">
        <v>40603</v>
      </c>
      <c r="B1937" s="126" t="s">
        <v>25401</v>
      </c>
      <c r="C1937" s="127" t="s">
        <v>25124</v>
      </c>
      <c r="D1937" s="145" t="s">
        <v>34865</v>
      </c>
      <c r="E1937" s="128">
        <f t="shared" si="7"/>
        <v>13798.79</v>
      </c>
      <c r="F1937" s="129"/>
    </row>
    <row r="1938" spans="1:6">
      <c r="A1938" s="125">
        <v>40609</v>
      </c>
      <c r="B1938" s="126" t="s">
        <v>25402</v>
      </c>
      <c r="C1938" s="127" t="s">
        <v>25124</v>
      </c>
      <c r="D1938" s="145" t="s">
        <v>34866</v>
      </c>
      <c r="E1938" s="128">
        <f t="shared" si="7"/>
        <v>15637.48</v>
      </c>
      <c r="F1938" s="129"/>
    </row>
    <row r="1939" spans="1:6">
      <c r="A1939" s="125">
        <v>40604</v>
      </c>
      <c r="B1939" s="126" t="s">
        <v>25403</v>
      </c>
      <c r="C1939" s="127" t="s">
        <v>25124</v>
      </c>
      <c r="D1939" s="145" t="s">
        <v>34867</v>
      </c>
      <c r="E1939" s="128">
        <f t="shared" si="7"/>
        <v>12479.43</v>
      </c>
      <c r="F1939" s="129"/>
    </row>
    <row r="1940" spans="1:6">
      <c r="A1940" s="125">
        <v>40610</v>
      </c>
      <c r="B1940" s="126" t="s">
        <v>25404</v>
      </c>
      <c r="C1940" s="127" t="s">
        <v>25124</v>
      </c>
      <c r="D1940" s="145" t="s">
        <v>34868</v>
      </c>
      <c r="E1940" s="128">
        <f t="shared" si="7"/>
        <v>13978.85</v>
      </c>
      <c r="F1940" s="129"/>
    </row>
    <row r="1941" spans="1:6">
      <c r="A1941" s="125">
        <v>40605</v>
      </c>
      <c r="B1941" s="126" t="s">
        <v>25405</v>
      </c>
      <c r="C1941" s="127" t="s">
        <v>25124</v>
      </c>
      <c r="D1941" s="145" t="s">
        <v>34869</v>
      </c>
      <c r="E1941" s="128">
        <f t="shared" si="7"/>
        <v>15456.28</v>
      </c>
      <c r="F1941" s="129"/>
    </row>
    <row r="1942" spans="1:6">
      <c r="A1942" s="125">
        <v>40611</v>
      </c>
      <c r="B1942" s="126" t="s">
        <v>25406</v>
      </c>
      <c r="C1942" s="127" t="s">
        <v>25124</v>
      </c>
      <c r="D1942" s="145" t="s">
        <v>34870</v>
      </c>
      <c r="E1942" s="128">
        <f t="shared" si="7"/>
        <v>17512.060000000001</v>
      </c>
      <c r="F1942" s="129"/>
    </row>
    <row r="1943" spans="1:6">
      <c r="A1943" s="125">
        <v>40606</v>
      </c>
      <c r="B1943" s="126" t="s">
        <v>25407</v>
      </c>
      <c r="C1943" s="127" t="s">
        <v>25124</v>
      </c>
      <c r="D1943" s="145" t="s">
        <v>34871</v>
      </c>
      <c r="E1943" s="128">
        <f t="shared" si="7"/>
        <v>16627.5</v>
      </c>
      <c r="F1943" s="129"/>
    </row>
    <row r="1944" spans="1:6">
      <c r="A1944" s="125">
        <v>40612</v>
      </c>
      <c r="B1944" s="126" t="s">
        <v>25408</v>
      </c>
      <c r="C1944" s="127" t="s">
        <v>25124</v>
      </c>
      <c r="D1944" s="145" t="s">
        <v>34872</v>
      </c>
      <c r="E1944" s="128">
        <f t="shared" si="7"/>
        <v>18620.41</v>
      </c>
      <c r="F1944" s="129"/>
    </row>
    <row r="1945" spans="1:6">
      <c r="A1945" s="125">
        <v>40305</v>
      </c>
      <c r="B1945" s="126" t="s">
        <v>25409</v>
      </c>
      <c r="C1945" s="127" t="s">
        <v>25088</v>
      </c>
      <c r="D1945" s="145" t="s">
        <v>34873</v>
      </c>
      <c r="E1945" s="128">
        <f t="shared" si="7"/>
        <v>20.34</v>
      </c>
      <c r="F1945" s="129"/>
    </row>
    <row r="1946" spans="1:6">
      <c r="A1946" s="125">
        <v>40306</v>
      </c>
      <c r="B1946" s="126" t="s">
        <v>25410</v>
      </c>
      <c r="C1946" s="127" t="s">
        <v>25088</v>
      </c>
      <c r="D1946" s="145" t="s">
        <v>34874</v>
      </c>
      <c r="E1946" s="128">
        <f t="shared" si="7"/>
        <v>40.68</v>
      </c>
      <c r="F1946" s="129"/>
    </row>
    <row r="1947" spans="1:6">
      <c r="A1947" s="125">
        <v>41049</v>
      </c>
      <c r="B1947" s="126" t="s">
        <v>25411</v>
      </c>
      <c r="C1947" s="127" t="s">
        <v>25124</v>
      </c>
      <c r="D1947" s="145" t="s">
        <v>34875</v>
      </c>
      <c r="E1947" s="128">
        <f t="shared" si="7"/>
        <v>21.72</v>
      </c>
      <c r="F1947" s="129"/>
    </row>
    <row r="1948" spans="1:6">
      <c r="A1948" s="125">
        <v>40372</v>
      </c>
      <c r="B1948" s="126" t="s">
        <v>25412</v>
      </c>
      <c r="C1948" s="127" t="s">
        <v>25088</v>
      </c>
      <c r="D1948" s="145" t="s">
        <v>34876</v>
      </c>
      <c r="E1948" s="128">
        <f t="shared" si="7"/>
        <v>219.62</v>
      </c>
      <c r="F1948" s="129"/>
    </row>
    <row r="1949" spans="1:6">
      <c r="A1949" s="125">
        <v>40374</v>
      </c>
      <c r="B1949" s="126" t="s">
        <v>25413</v>
      </c>
      <c r="C1949" s="127" t="s">
        <v>25088</v>
      </c>
      <c r="D1949" s="145" t="s">
        <v>34877</v>
      </c>
      <c r="E1949" s="128">
        <f t="shared" si="7"/>
        <v>324.14999999999998</v>
      </c>
      <c r="F1949" s="129"/>
    </row>
    <row r="1950" spans="1:6">
      <c r="A1950" s="125">
        <v>40373</v>
      </c>
      <c r="B1950" s="126" t="s">
        <v>25414</v>
      </c>
      <c r="C1950" s="127" t="s">
        <v>25088</v>
      </c>
      <c r="D1950" s="145" t="s">
        <v>34878</v>
      </c>
      <c r="E1950" s="128">
        <f t="shared" si="7"/>
        <v>286.01</v>
      </c>
      <c r="F1950" s="129"/>
    </row>
    <row r="1951" spans="1:6">
      <c r="A1951" s="125">
        <v>40375</v>
      </c>
      <c r="B1951" s="126" t="s">
        <v>25415</v>
      </c>
      <c r="C1951" s="127" t="s">
        <v>25088</v>
      </c>
      <c r="D1951" s="145" t="s">
        <v>34879</v>
      </c>
      <c r="E1951" s="128">
        <f t="shared" si="7"/>
        <v>216.58</v>
      </c>
      <c r="F1951" s="129"/>
    </row>
    <row r="1952" spans="1:6">
      <c r="A1952" s="125">
        <v>40678</v>
      </c>
      <c r="B1952" s="126" t="s">
        <v>34880</v>
      </c>
      <c r="C1952" s="127" t="s">
        <v>25124</v>
      </c>
      <c r="D1952" s="145" t="s">
        <v>34881</v>
      </c>
      <c r="E1952" s="128">
        <f t="shared" si="7"/>
        <v>402.06</v>
      </c>
      <c r="F1952" s="129"/>
    </row>
    <row r="1953" spans="1:6">
      <c r="A1953" s="125">
        <v>40679</v>
      </c>
      <c r="B1953" s="126" t="s">
        <v>34882</v>
      </c>
      <c r="C1953" s="127" t="s">
        <v>25105</v>
      </c>
      <c r="D1953" s="145" t="s">
        <v>34883</v>
      </c>
      <c r="E1953" s="128">
        <f t="shared" si="7"/>
        <v>797.5</v>
      </c>
      <c r="F1953" s="129"/>
    </row>
    <row r="1954" spans="1:6">
      <c r="A1954" s="125">
        <v>40684</v>
      </c>
      <c r="B1954" s="126" t="s">
        <v>34884</v>
      </c>
      <c r="C1954" s="127" t="s">
        <v>25105</v>
      </c>
      <c r="D1954" s="145" t="s">
        <v>34885</v>
      </c>
      <c r="E1954" s="128">
        <f t="shared" si="7"/>
        <v>874.56</v>
      </c>
      <c r="F1954" s="129"/>
    </row>
    <row r="1955" spans="1:6">
      <c r="A1955" s="125">
        <v>40683</v>
      </c>
      <c r="B1955" s="126" t="s">
        <v>34886</v>
      </c>
      <c r="C1955" s="127" t="s">
        <v>25124</v>
      </c>
      <c r="D1955" s="145" t="s">
        <v>34887</v>
      </c>
      <c r="E1955" s="128">
        <f t="shared" si="7"/>
        <v>426.4</v>
      </c>
      <c r="F1955" s="129"/>
    </row>
    <row r="1956" spans="1:6">
      <c r="A1956" s="125">
        <v>40685</v>
      </c>
      <c r="B1956" s="126" t="s">
        <v>34888</v>
      </c>
      <c r="C1956" s="127" t="s">
        <v>25105</v>
      </c>
      <c r="D1956" s="145" t="s">
        <v>34889</v>
      </c>
      <c r="E1956" s="128">
        <f t="shared" si="7"/>
        <v>764.89</v>
      </c>
      <c r="F1956" s="129"/>
    </row>
    <row r="1957" spans="1:6">
      <c r="A1957" s="125">
        <v>40686</v>
      </c>
      <c r="B1957" s="126" t="s">
        <v>34890</v>
      </c>
      <c r="C1957" s="127" t="s">
        <v>25124</v>
      </c>
      <c r="D1957" s="145" t="s">
        <v>34891</v>
      </c>
      <c r="E1957" s="128">
        <f t="shared" si="7"/>
        <v>542.11</v>
      </c>
      <c r="F1957" s="129"/>
    </row>
    <row r="1958" spans="1:6">
      <c r="A1958" s="125">
        <v>40687</v>
      </c>
      <c r="B1958" s="126" t="s">
        <v>34892</v>
      </c>
      <c r="C1958" s="127" t="s">
        <v>25124</v>
      </c>
      <c r="D1958" s="145" t="s">
        <v>34893</v>
      </c>
      <c r="E1958" s="128">
        <f t="shared" si="7"/>
        <v>522.28</v>
      </c>
      <c r="F1958" s="129"/>
    </row>
    <row r="1959" spans="1:6">
      <c r="A1959" s="125">
        <v>40676</v>
      </c>
      <c r="B1959" s="126" t="s">
        <v>34894</v>
      </c>
      <c r="C1959" s="127" t="s">
        <v>25124</v>
      </c>
      <c r="D1959" s="145" t="s">
        <v>34895</v>
      </c>
      <c r="E1959" s="128">
        <f t="shared" si="7"/>
        <v>326.52999999999997</v>
      </c>
      <c r="F1959" s="129"/>
    </row>
    <row r="1960" spans="1:6">
      <c r="A1960" s="125">
        <v>40677</v>
      </c>
      <c r="B1960" s="126" t="s">
        <v>34896</v>
      </c>
      <c r="C1960" s="127" t="s">
        <v>25105</v>
      </c>
      <c r="D1960" s="145" t="s">
        <v>34897</v>
      </c>
      <c r="E1960" s="128">
        <f t="shared" si="7"/>
        <v>711.18</v>
      </c>
      <c r="F1960" s="129"/>
    </row>
    <row r="1961" spans="1:6">
      <c r="A1961" s="125">
        <v>40681</v>
      </c>
      <c r="B1961" s="126" t="s">
        <v>34898</v>
      </c>
      <c r="C1961" s="127" t="s">
        <v>25105</v>
      </c>
      <c r="D1961" s="145" t="s">
        <v>34899</v>
      </c>
      <c r="E1961" s="128">
        <f t="shared" si="7"/>
        <v>811.45</v>
      </c>
      <c r="F1961" s="129"/>
    </row>
    <row r="1962" spans="1:6">
      <c r="A1962" s="125">
        <v>40680</v>
      </c>
      <c r="B1962" s="126" t="s">
        <v>34900</v>
      </c>
      <c r="C1962" s="127" t="s">
        <v>25124</v>
      </c>
      <c r="D1962" s="145" t="s">
        <v>34901</v>
      </c>
      <c r="E1962" s="128">
        <f t="shared" si="7"/>
        <v>404.83</v>
      </c>
      <c r="F1962" s="129"/>
    </row>
    <row r="1963" spans="1:6">
      <c r="A1963" s="125">
        <v>40682</v>
      </c>
      <c r="B1963" s="126" t="s">
        <v>34902</v>
      </c>
      <c r="C1963" s="127" t="s">
        <v>25105</v>
      </c>
      <c r="D1963" s="145" t="s">
        <v>34903</v>
      </c>
      <c r="E1963" s="128">
        <f t="shared" si="7"/>
        <v>710.94</v>
      </c>
      <c r="F1963" s="129"/>
    </row>
    <row r="1964" spans="1:6">
      <c r="A1964" s="125">
        <v>41189</v>
      </c>
      <c r="B1964" s="126" t="s">
        <v>25416</v>
      </c>
      <c r="C1964" s="127" t="s">
        <v>25124</v>
      </c>
      <c r="D1964" s="145" t="s">
        <v>34904</v>
      </c>
      <c r="E1964" s="128">
        <f t="shared" si="7"/>
        <v>43.6</v>
      </c>
      <c r="F1964" s="126" t="s">
        <v>25089</v>
      </c>
    </row>
    <row r="1965" spans="1:6">
      <c r="A1965" s="125">
        <v>40728</v>
      </c>
      <c r="B1965" s="126" t="s">
        <v>34905</v>
      </c>
      <c r="C1965" s="127" t="s">
        <v>25105</v>
      </c>
      <c r="D1965" s="145" t="s">
        <v>34906</v>
      </c>
      <c r="E1965" s="128">
        <f t="shared" si="7"/>
        <v>412.58</v>
      </c>
      <c r="F1965" s="126" t="s">
        <v>25089</v>
      </c>
    </row>
    <row r="1966" spans="1:6">
      <c r="A1966" s="125">
        <v>40732</v>
      </c>
      <c r="B1966" s="126" t="s">
        <v>34907</v>
      </c>
      <c r="C1966" s="127" t="s">
        <v>25105</v>
      </c>
      <c r="D1966" s="145" t="s">
        <v>34908</v>
      </c>
      <c r="E1966" s="128">
        <f t="shared" si="7"/>
        <v>677.99</v>
      </c>
      <c r="F1966" s="126" t="s">
        <v>25089</v>
      </c>
    </row>
    <row r="1967" spans="1:6">
      <c r="A1967" s="125">
        <v>40733</v>
      </c>
      <c r="B1967" s="126" t="s">
        <v>34909</v>
      </c>
      <c r="C1967" s="127" t="s">
        <v>25105</v>
      </c>
      <c r="D1967" s="145" t="s">
        <v>34910</v>
      </c>
      <c r="E1967" s="128">
        <f t="shared" si="7"/>
        <v>1716.31</v>
      </c>
      <c r="F1967" s="126" t="s">
        <v>25089</v>
      </c>
    </row>
    <row r="1968" spans="1:6">
      <c r="A1968" s="125">
        <v>40734</v>
      </c>
      <c r="B1968" s="126" t="s">
        <v>34911</v>
      </c>
      <c r="C1968" s="127" t="s">
        <v>25105</v>
      </c>
      <c r="D1968" s="145" t="s">
        <v>34912</v>
      </c>
      <c r="E1968" s="128">
        <f t="shared" si="7"/>
        <v>2692.51</v>
      </c>
      <c r="F1968" s="126" t="s">
        <v>25089</v>
      </c>
    </row>
    <row r="1969" spans="1:6">
      <c r="A1969" s="125">
        <v>40735</v>
      </c>
      <c r="B1969" s="126" t="s">
        <v>34913</v>
      </c>
      <c r="C1969" s="127" t="s">
        <v>25105</v>
      </c>
      <c r="D1969" s="145" t="s">
        <v>34914</v>
      </c>
      <c r="E1969" s="128">
        <f t="shared" si="7"/>
        <v>3895.43</v>
      </c>
      <c r="F1969" s="126" t="s">
        <v>25089</v>
      </c>
    </row>
    <row r="1970" spans="1:6">
      <c r="A1970" s="125">
        <v>40736</v>
      </c>
      <c r="B1970" s="126" t="s">
        <v>34915</v>
      </c>
      <c r="C1970" s="127" t="s">
        <v>25105</v>
      </c>
      <c r="D1970" s="145" t="s">
        <v>34916</v>
      </c>
      <c r="E1970" s="128">
        <f t="shared" si="7"/>
        <v>5243.64</v>
      </c>
      <c r="F1970" s="126" t="s">
        <v>25089</v>
      </c>
    </row>
    <row r="1971" spans="1:6">
      <c r="A1971" s="125">
        <v>40737</v>
      </c>
      <c r="B1971" s="126" t="s">
        <v>34917</v>
      </c>
      <c r="C1971" s="127" t="s">
        <v>25105</v>
      </c>
      <c r="D1971" s="145" t="s">
        <v>34918</v>
      </c>
      <c r="E1971" s="128">
        <f t="shared" ref="E1971:E2034" si="8">ROUND(D1971-(D1971*$F$1455),2)</f>
        <v>8357.7199999999993</v>
      </c>
      <c r="F1971" s="126" t="s">
        <v>25089</v>
      </c>
    </row>
    <row r="1972" spans="1:6">
      <c r="A1972" s="125">
        <v>40738</v>
      </c>
      <c r="B1972" s="126" t="s">
        <v>34919</v>
      </c>
      <c r="C1972" s="127" t="s">
        <v>25105</v>
      </c>
      <c r="D1972" s="145" t="s">
        <v>34920</v>
      </c>
      <c r="E1972" s="128">
        <f t="shared" si="8"/>
        <v>5349.59</v>
      </c>
      <c r="F1972" s="126" t="s">
        <v>25089</v>
      </c>
    </row>
    <row r="1973" spans="1:6">
      <c r="A1973" s="125">
        <v>40739</v>
      </c>
      <c r="B1973" s="126" t="s">
        <v>34921</v>
      </c>
      <c r="C1973" s="127" t="s">
        <v>25105</v>
      </c>
      <c r="D1973" s="145" t="s">
        <v>34922</v>
      </c>
      <c r="E1973" s="128">
        <f t="shared" si="8"/>
        <v>7207.36</v>
      </c>
      <c r="F1973" s="126" t="s">
        <v>25089</v>
      </c>
    </row>
    <row r="1974" spans="1:6">
      <c r="A1974" s="125">
        <v>40740</v>
      </c>
      <c r="B1974" s="126" t="s">
        <v>34923</v>
      </c>
      <c r="C1974" s="127" t="s">
        <v>25105</v>
      </c>
      <c r="D1974" s="145" t="s">
        <v>34924</v>
      </c>
      <c r="E1974" s="128">
        <f t="shared" si="8"/>
        <v>11203.01</v>
      </c>
      <c r="F1974" s="126" t="s">
        <v>25089</v>
      </c>
    </row>
    <row r="1975" spans="1:6">
      <c r="A1975" s="125">
        <v>40741</v>
      </c>
      <c r="B1975" s="126" t="s">
        <v>34925</v>
      </c>
      <c r="C1975" s="127" t="s">
        <v>25105</v>
      </c>
      <c r="D1975" s="145" t="s">
        <v>34926</v>
      </c>
      <c r="E1975" s="128">
        <f t="shared" si="8"/>
        <v>6811.82</v>
      </c>
      <c r="F1975" s="126" t="s">
        <v>25089</v>
      </c>
    </row>
    <row r="1976" spans="1:6">
      <c r="A1976" s="125">
        <v>40742</v>
      </c>
      <c r="B1976" s="126" t="s">
        <v>34927</v>
      </c>
      <c r="C1976" s="127" t="s">
        <v>25105</v>
      </c>
      <c r="D1976" s="145" t="s">
        <v>34928</v>
      </c>
      <c r="E1976" s="128">
        <f t="shared" si="8"/>
        <v>14046.18</v>
      </c>
      <c r="F1976" s="126" t="s">
        <v>25089</v>
      </c>
    </row>
    <row r="1977" spans="1:6">
      <c r="A1977" s="125">
        <v>40729</v>
      </c>
      <c r="B1977" s="126" t="s">
        <v>25417</v>
      </c>
      <c r="C1977" s="127" t="s">
        <v>25105</v>
      </c>
      <c r="D1977" s="145" t="s">
        <v>34929</v>
      </c>
      <c r="E1977" s="128">
        <f t="shared" si="8"/>
        <v>346.89</v>
      </c>
      <c r="F1977" s="126" t="s">
        <v>25089</v>
      </c>
    </row>
    <row r="1978" spans="1:6">
      <c r="A1978" s="125">
        <v>40730</v>
      </c>
      <c r="B1978" s="126" t="s">
        <v>25418</v>
      </c>
      <c r="C1978" s="127" t="s">
        <v>25105</v>
      </c>
      <c r="D1978" s="145" t="s">
        <v>34906</v>
      </c>
      <c r="E1978" s="128">
        <f t="shared" si="8"/>
        <v>412.58</v>
      </c>
      <c r="F1978" s="126" t="s">
        <v>25089</v>
      </c>
    </row>
    <row r="1979" spans="1:6">
      <c r="A1979" s="125">
        <v>40731</v>
      </c>
      <c r="B1979" s="126" t="s">
        <v>25419</v>
      </c>
      <c r="C1979" s="127" t="s">
        <v>25105</v>
      </c>
      <c r="D1979" s="145" t="s">
        <v>34930</v>
      </c>
      <c r="E1979" s="128">
        <f t="shared" si="8"/>
        <v>491.95</v>
      </c>
      <c r="F1979" s="126" t="s">
        <v>25089</v>
      </c>
    </row>
    <row r="1980" spans="1:6" ht="18">
      <c r="A1980" s="125">
        <v>40650</v>
      </c>
      <c r="B1980" s="126" t="s">
        <v>16952</v>
      </c>
      <c r="C1980" s="127" t="s">
        <v>25124</v>
      </c>
      <c r="D1980" s="145" t="s">
        <v>34931</v>
      </c>
      <c r="E1980" s="128">
        <f t="shared" si="8"/>
        <v>66.489999999999995</v>
      </c>
      <c r="F1980" s="126" t="s">
        <v>25089</v>
      </c>
    </row>
    <row r="1981" spans="1:6">
      <c r="E1981" s="128">
        <f t="shared" si="8"/>
        <v>0</v>
      </c>
    </row>
    <row r="1982" spans="1:6" ht="18">
      <c r="A1982" s="121" t="s">
        <v>25082</v>
      </c>
      <c r="B1982" s="122" t="s">
        <v>25083</v>
      </c>
      <c r="C1982" s="123" t="s">
        <v>25084</v>
      </c>
      <c r="D1982" s="121" t="s">
        <v>25085</v>
      </c>
      <c r="E1982" s="128" t="e">
        <f t="shared" si="8"/>
        <v>#VALUE!</v>
      </c>
      <c r="F1982" s="122" t="s">
        <v>25086</v>
      </c>
    </row>
    <row r="1983" spans="1:6">
      <c r="A1983" s="125">
        <v>40637</v>
      </c>
      <c r="B1983" s="126" t="s">
        <v>25420</v>
      </c>
      <c r="C1983" s="127" t="s">
        <v>25124</v>
      </c>
      <c r="D1983" s="145" t="s">
        <v>34932</v>
      </c>
      <c r="E1983" s="128">
        <f t="shared" si="8"/>
        <v>63.34</v>
      </c>
      <c r="F1983" s="129"/>
    </row>
    <row r="1984" spans="1:6">
      <c r="A1984" s="125">
        <v>40636</v>
      </c>
      <c r="B1984" s="126" t="s">
        <v>25421</v>
      </c>
      <c r="C1984" s="127" t="s">
        <v>25124</v>
      </c>
      <c r="D1984" s="145" t="s">
        <v>34933</v>
      </c>
      <c r="E1984" s="128">
        <f t="shared" si="8"/>
        <v>31.54</v>
      </c>
      <c r="F1984" s="129"/>
    </row>
    <row r="1985" spans="1:6" ht="18">
      <c r="A1985" s="125">
        <v>40712</v>
      </c>
      <c r="B1985" s="126" t="s">
        <v>16954</v>
      </c>
      <c r="C1985" s="127" t="s">
        <v>25124</v>
      </c>
      <c r="D1985" s="145" t="s">
        <v>34934</v>
      </c>
      <c r="E1985" s="128">
        <f t="shared" si="8"/>
        <v>106.24</v>
      </c>
      <c r="F1985" s="126" t="s">
        <v>25089</v>
      </c>
    </row>
    <row r="1986" spans="1:6" ht="18">
      <c r="A1986" s="125">
        <v>40713</v>
      </c>
      <c r="B1986" s="126" t="s">
        <v>16955</v>
      </c>
      <c r="C1986" s="127" t="s">
        <v>25124</v>
      </c>
      <c r="D1986" s="145" t="s">
        <v>34935</v>
      </c>
      <c r="E1986" s="128">
        <f t="shared" si="8"/>
        <v>140.72</v>
      </c>
      <c r="F1986" s="126" t="s">
        <v>25089</v>
      </c>
    </row>
    <row r="1987" spans="1:6" ht="18">
      <c r="A1987" s="125">
        <v>41262</v>
      </c>
      <c r="B1987" s="126" t="s">
        <v>16957</v>
      </c>
      <c r="C1987" s="127" t="s">
        <v>25124</v>
      </c>
      <c r="D1987" s="145" t="s">
        <v>34936</v>
      </c>
      <c r="E1987" s="128">
        <f t="shared" si="8"/>
        <v>109.84</v>
      </c>
      <c r="F1987" s="130"/>
    </row>
    <row r="1988" spans="1:6">
      <c r="A1988" s="125">
        <v>41259</v>
      </c>
      <c r="B1988" s="126" t="s">
        <v>25422</v>
      </c>
      <c r="C1988" s="127" t="s">
        <v>25124</v>
      </c>
      <c r="D1988" s="145" t="s">
        <v>34937</v>
      </c>
      <c r="E1988" s="128">
        <f t="shared" si="8"/>
        <v>29.44</v>
      </c>
      <c r="F1988" s="129"/>
    </row>
    <row r="1989" spans="1:6">
      <c r="A1989" s="125">
        <v>40640</v>
      </c>
      <c r="B1989" s="126" t="s">
        <v>25423</v>
      </c>
      <c r="C1989" s="127" t="s">
        <v>25124</v>
      </c>
      <c r="D1989" s="145" t="s">
        <v>34938</v>
      </c>
      <c r="E1989" s="128">
        <f t="shared" si="8"/>
        <v>107.61</v>
      </c>
      <c r="F1989" s="126" t="s">
        <v>25089</v>
      </c>
    </row>
    <row r="1990" spans="1:6" ht="18">
      <c r="A1990" s="125">
        <v>40642</v>
      </c>
      <c r="B1990" s="126" t="s">
        <v>16960</v>
      </c>
      <c r="C1990" s="127" t="s">
        <v>25124</v>
      </c>
      <c r="D1990" s="145" t="s">
        <v>34939</v>
      </c>
      <c r="E1990" s="128">
        <f t="shared" si="8"/>
        <v>116.57</v>
      </c>
      <c r="F1990" s="126" t="s">
        <v>25089</v>
      </c>
    </row>
    <row r="1991" spans="1:6" ht="18">
      <c r="A1991" s="125">
        <v>40643</v>
      </c>
      <c r="B1991" s="126" t="s">
        <v>16962</v>
      </c>
      <c r="C1991" s="127" t="s">
        <v>25124</v>
      </c>
      <c r="D1991" s="145" t="s">
        <v>34940</v>
      </c>
      <c r="E1991" s="128">
        <f t="shared" si="8"/>
        <v>128.13999999999999</v>
      </c>
      <c r="F1991" s="126" t="s">
        <v>25089</v>
      </c>
    </row>
    <row r="1992" spans="1:6">
      <c r="A1992" s="125">
        <v>40641</v>
      </c>
      <c r="B1992" s="126" t="s">
        <v>16963</v>
      </c>
      <c r="C1992" s="127" t="s">
        <v>25124</v>
      </c>
      <c r="D1992" s="145" t="s">
        <v>34941</v>
      </c>
      <c r="E1992" s="128">
        <f t="shared" si="8"/>
        <v>117.43</v>
      </c>
      <c r="F1992" s="126" t="s">
        <v>25089</v>
      </c>
    </row>
    <row r="1993" spans="1:6" ht="18">
      <c r="A1993" s="125">
        <v>40648</v>
      </c>
      <c r="B1993" s="126" t="s">
        <v>16965</v>
      </c>
      <c r="C1993" s="127" t="s">
        <v>25124</v>
      </c>
      <c r="D1993" s="145" t="s">
        <v>34942</v>
      </c>
      <c r="E1993" s="128">
        <f t="shared" si="8"/>
        <v>152.37</v>
      </c>
      <c r="F1993" s="126" t="s">
        <v>25089</v>
      </c>
    </row>
    <row r="1994" spans="1:6" ht="18">
      <c r="A1994" s="125">
        <v>40649</v>
      </c>
      <c r="B1994" s="126" t="s">
        <v>16966</v>
      </c>
      <c r="C1994" s="127" t="s">
        <v>25124</v>
      </c>
      <c r="D1994" s="145" t="s">
        <v>34943</v>
      </c>
      <c r="E1994" s="128">
        <f t="shared" si="8"/>
        <v>127.06</v>
      </c>
      <c r="F1994" s="126" t="s">
        <v>25089</v>
      </c>
    </row>
    <row r="1995" spans="1:6" ht="18">
      <c r="A1995" s="125">
        <v>40645</v>
      </c>
      <c r="B1995" s="126" t="s">
        <v>25424</v>
      </c>
      <c r="C1995" s="127" t="s">
        <v>25124</v>
      </c>
      <c r="D1995" s="145" t="s">
        <v>34944</v>
      </c>
      <c r="E1995" s="128">
        <f t="shared" si="8"/>
        <v>290.33</v>
      </c>
      <c r="F1995" s="126" t="s">
        <v>25089</v>
      </c>
    </row>
    <row r="1996" spans="1:6" ht="18">
      <c r="A1996" s="125">
        <v>40644</v>
      </c>
      <c r="B1996" s="126" t="s">
        <v>25425</v>
      </c>
      <c r="C1996" s="127" t="s">
        <v>25124</v>
      </c>
      <c r="D1996" s="145" t="s">
        <v>34945</v>
      </c>
      <c r="E1996" s="128">
        <f t="shared" si="8"/>
        <v>185.19</v>
      </c>
      <c r="F1996" s="126" t="s">
        <v>25089</v>
      </c>
    </row>
    <row r="1997" spans="1:6" ht="18">
      <c r="A1997" s="125">
        <v>40646</v>
      </c>
      <c r="B1997" s="126" t="s">
        <v>25426</v>
      </c>
      <c r="C1997" s="127" t="s">
        <v>25124</v>
      </c>
      <c r="D1997" s="145" t="s">
        <v>34946</v>
      </c>
      <c r="E1997" s="128">
        <f t="shared" si="8"/>
        <v>140.08000000000001</v>
      </c>
      <c r="F1997" s="126" t="s">
        <v>25089</v>
      </c>
    </row>
    <row r="1998" spans="1:6" ht="18">
      <c r="A1998" s="125">
        <v>40647</v>
      </c>
      <c r="B1998" s="126" t="s">
        <v>16969</v>
      </c>
      <c r="C1998" s="127" t="s">
        <v>25124</v>
      </c>
      <c r="D1998" s="145" t="s">
        <v>34947</v>
      </c>
      <c r="E1998" s="128">
        <f t="shared" si="8"/>
        <v>140.80000000000001</v>
      </c>
      <c r="F1998" s="126" t="s">
        <v>25089</v>
      </c>
    </row>
    <row r="1999" spans="1:6" ht="18">
      <c r="A1999" s="125">
        <v>40704</v>
      </c>
      <c r="B1999" s="126" t="s">
        <v>16973</v>
      </c>
      <c r="C1999" s="127" t="s">
        <v>25124</v>
      </c>
      <c r="D1999" s="145" t="s">
        <v>34948</v>
      </c>
      <c r="E1999" s="128">
        <f t="shared" si="8"/>
        <v>106.03</v>
      </c>
      <c r="F1999" s="126" t="s">
        <v>25089</v>
      </c>
    </row>
    <row r="2000" spans="1:6" ht="18">
      <c r="A2000" s="125">
        <v>41107</v>
      </c>
      <c r="B2000" s="126" t="s">
        <v>16974</v>
      </c>
      <c r="C2000" s="127" t="s">
        <v>25124</v>
      </c>
      <c r="D2000" s="145" t="s">
        <v>34949</v>
      </c>
      <c r="E2000" s="128">
        <f t="shared" si="8"/>
        <v>137.54</v>
      </c>
      <c r="F2000" s="126" t="s">
        <v>25089</v>
      </c>
    </row>
    <row r="2001" spans="1:6">
      <c r="A2001" s="125">
        <v>40638</v>
      </c>
      <c r="B2001" s="126" t="s">
        <v>16976</v>
      </c>
      <c r="C2001" s="127" t="s">
        <v>25124</v>
      </c>
      <c r="D2001" s="145" t="s">
        <v>34950</v>
      </c>
      <c r="E2001" s="128">
        <f t="shared" si="8"/>
        <v>610.79</v>
      </c>
      <c r="F2001" s="130"/>
    </row>
    <row r="2002" spans="1:6" ht="18">
      <c r="A2002" s="125">
        <v>41188</v>
      </c>
      <c r="B2002" s="126" t="s">
        <v>25427</v>
      </c>
      <c r="C2002" s="127" t="s">
        <v>25124</v>
      </c>
      <c r="D2002" s="145" t="s">
        <v>34951</v>
      </c>
      <c r="E2002" s="128">
        <f t="shared" si="8"/>
        <v>898.38</v>
      </c>
      <c r="F2002" s="130"/>
    </row>
    <row r="2003" spans="1:6" ht="18">
      <c r="A2003" s="125">
        <v>41187</v>
      </c>
      <c r="B2003" s="126" t="s">
        <v>16980</v>
      </c>
      <c r="C2003" s="127" t="s">
        <v>25124</v>
      </c>
      <c r="D2003" s="145" t="s">
        <v>34952</v>
      </c>
      <c r="E2003" s="128">
        <f t="shared" si="8"/>
        <v>1183.68</v>
      </c>
      <c r="F2003" s="130"/>
    </row>
    <row r="2004" spans="1:6" ht="18">
      <c r="A2004" s="125">
        <v>40705</v>
      </c>
      <c r="B2004" s="126" t="s">
        <v>25428</v>
      </c>
      <c r="C2004" s="127" t="s">
        <v>25124</v>
      </c>
      <c r="D2004" s="145" t="s">
        <v>34953</v>
      </c>
      <c r="E2004" s="128">
        <f t="shared" si="8"/>
        <v>90.08</v>
      </c>
      <c r="F2004" s="126" t="s">
        <v>25089</v>
      </c>
    </row>
    <row r="2005" spans="1:6">
      <c r="A2005" s="125">
        <v>40639</v>
      </c>
      <c r="B2005" s="126" t="s">
        <v>25429</v>
      </c>
      <c r="C2005" s="127" t="s">
        <v>25124</v>
      </c>
      <c r="D2005" s="145" t="s">
        <v>34954</v>
      </c>
      <c r="E2005" s="128">
        <f t="shared" si="8"/>
        <v>628.91</v>
      </c>
      <c r="F2005" s="129"/>
    </row>
    <row r="2006" spans="1:6" ht="18">
      <c r="A2006" s="125">
        <v>41227</v>
      </c>
      <c r="B2006" s="126" t="s">
        <v>16983</v>
      </c>
      <c r="C2006" s="127" t="s">
        <v>25124</v>
      </c>
      <c r="D2006" s="145" t="s">
        <v>34955</v>
      </c>
      <c r="E2006" s="128">
        <f t="shared" si="8"/>
        <v>137.35</v>
      </c>
      <c r="F2006" s="130"/>
    </row>
    <row r="2007" spans="1:6">
      <c r="A2007" s="125">
        <v>40951</v>
      </c>
      <c r="B2007" s="126" t="s">
        <v>25430</v>
      </c>
      <c r="C2007" s="127" t="s">
        <v>25124</v>
      </c>
      <c r="D2007" s="145" t="s">
        <v>34956</v>
      </c>
      <c r="E2007" s="128">
        <f t="shared" si="8"/>
        <v>25.78</v>
      </c>
      <c r="F2007" s="129"/>
    </row>
    <row r="2008" spans="1:6">
      <c r="A2008" s="125">
        <v>41121</v>
      </c>
      <c r="B2008" s="126" t="s">
        <v>25431</v>
      </c>
      <c r="C2008" s="127" t="s">
        <v>25124</v>
      </c>
      <c r="D2008" s="145" t="s">
        <v>34957</v>
      </c>
      <c r="E2008" s="128">
        <f t="shared" si="8"/>
        <v>34.799999999999997</v>
      </c>
      <c r="F2008" s="129"/>
    </row>
    <row r="2009" spans="1:6">
      <c r="A2009" s="125">
        <v>41120</v>
      </c>
      <c r="B2009" s="126" t="s">
        <v>25432</v>
      </c>
      <c r="C2009" s="127" t="s">
        <v>25124</v>
      </c>
      <c r="D2009" s="145" t="s">
        <v>34958</v>
      </c>
      <c r="E2009" s="128">
        <f t="shared" si="8"/>
        <v>16.7</v>
      </c>
      <c r="F2009" s="129"/>
    </row>
    <row r="2010" spans="1:6">
      <c r="A2010" s="125">
        <v>41128</v>
      </c>
      <c r="B2010" s="126" t="s">
        <v>25433</v>
      </c>
      <c r="C2010" s="127" t="s">
        <v>25124</v>
      </c>
      <c r="D2010" s="145" t="s">
        <v>34959</v>
      </c>
      <c r="E2010" s="128">
        <f t="shared" si="8"/>
        <v>7.77</v>
      </c>
      <c r="F2010" s="129"/>
    </row>
    <row r="2011" spans="1:6">
      <c r="A2011" s="125">
        <v>41129</v>
      </c>
      <c r="B2011" s="126" t="s">
        <v>25434</v>
      </c>
      <c r="C2011" s="127" t="s">
        <v>25124</v>
      </c>
      <c r="D2011" s="145" t="s">
        <v>34960</v>
      </c>
      <c r="E2011" s="128">
        <f t="shared" si="8"/>
        <v>8.76</v>
      </c>
      <c r="F2011" s="129"/>
    </row>
    <row r="2012" spans="1:6">
      <c r="A2012" s="125">
        <v>41131</v>
      </c>
      <c r="B2012" s="126" t="s">
        <v>25435</v>
      </c>
      <c r="C2012" s="127" t="s">
        <v>25124</v>
      </c>
      <c r="D2012" s="145" t="s">
        <v>34961</v>
      </c>
      <c r="E2012" s="128">
        <f t="shared" si="8"/>
        <v>9.93</v>
      </c>
      <c r="F2012" s="129"/>
    </row>
    <row r="2013" spans="1:6">
      <c r="A2013" s="125">
        <v>41130</v>
      </c>
      <c r="B2013" s="126" t="s">
        <v>25436</v>
      </c>
      <c r="C2013" s="127" t="s">
        <v>25124</v>
      </c>
      <c r="D2013" s="145" t="s">
        <v>34962</v>
      </c>
      <c r="E2013" s="128">
        <f t="shared" si="8"/>
        <v>16.899999999999999</v>
      </c>
      <c r="F2013" s="129"/>
    </row>
    <row r="2014" spans="1:6" ht="18">
      <c r="A2014" s="125">
        <v>40997</v>
      </c>
      <c r="B2014" s="126" t="s">
        <v>16984</v>
      </c>
      <c r="C2014" s="127" t="s">
        <v>25088</v>
      </c>
      <c r="D2014" s="145" t="s">
        <v>34963</v>
      </c>
      <c r="E2014" s="128">
        <f t="shared" si="8"/>
        <v>146.91999999999999</v>
      </c>
      <c r="F2014" s="130"/>
    </row>
    <row r="2015" spans="1:6">
      <c r="A2015" s="125">
        <v>40724</v>
      </c>
      <c r="B2015" s="126" t="s">
        <v>25437</v>
      </c>
      <c r="C2015" s="127" t="s">
        <v>25088</v>
      </c>
      <c r="D2015" s="145" t="s">
        <v>34964</v>
      </c>
      <c r="E2015" s="128">
        <f t="shared" si="8"/>
        <v>195.18</v>
      </c>
      <c r="F2015" s="129"/>
    </row>
    <row r="2016" spans="1:6">
      <c r="A2016" s="125">
        <v>40722</v>
      </c>
      <c r="B2016" s="126" t="s">
        <v>16985</v>
      </c>
      <c r="C2016" s="127" t="s">
        <v>25088</v>
      </c>
      <c r="D2016" s="145" t="s">
        <v>34965</v>
      </c>
      <c r="E2016" s="128">
        <f t="shared" si="8"/>
        <v>13.99</v>
      </c>
      <c r="F2016" s="130"/>
    </row>
    <row r="2017" spans="1:6">
      <c r="A2017" s="125">
        <v>40998</v>
      </c>
      <c r="B2017" s="126" t="s">
        <v>25438</v>
      </c>
      <c r="C2017" s="127" t="s">
        <v>25088</v>
      </c>
      <c r="D2017" s="145" t="s">
        <v>34966</v>
      </c>
      <c r="E2017" s="128">
        <f t="shared" si="8"/>
        <v>11.94</v>
      </c>
      <c r="F2017" s="129"/>
    </row>
    <row r="2018" spans="1:6">
      <c r="A2018" s="125">
        <v>40723</v>
      </c>
      <c r="B2018" s="126" t="s">
        <v>25439</v>
      </c>
      <c r="C2018" s="127" t="s">
        <v>25088</v>
      </c>
      <c r="D2018" s="145" t="s">
        <v>34967</v>
      </c>
      <c r="E2018" s="128">
        <f t="shared" si="8"/>
        <v>109.72</v>
      </c>
      <c r="F2018" s="129"/>
    </row>
    <row r="2019" spans="1:6">
      <c r="A2019" s="125">
        <v>40335</v>
      </c>
      <c r="B2019" s="126" t="s">
        <v>25440</v>
      </c>
      <c r="C2019" s="127" t="s">
        <v>25091</v>
      </c>
      <c r="D2019" s="145" t="s">
        <v>34968</v>
      </c>
      <c r="E2019" s="128">
        <f t="shared" si="8"/>
        <v>621.42999999999995</v>
      </c>
      <c r="F2019" s="126" t="s">
        <v>25089</v>
      </c>
    </row>
    <row r="2020" spans="1:6">
      <c r="A2020" s="125">
        <v>40334</v>
      </c>
      <c r="B2020" s="126" t="s">
        <v>25441</v>
      </c>
      <c r="C2020" s="127" t="s">
        <v>25091</v>
      </c>
      <c r="D2020" s="145" t="s">
        <v>34969</v>
      </c>
      <c r="E2020" s="128">
        <f t="shared" si="8"/>
        <v>850.63</v>
      </c>
      <c r="F2020" s="126" t="s">
        <v>25089</v>
      </c>
    </row>
    <row r="2021" spans="1:6">
      <c r="A2021" s="125">
        <v>40333</v>
      </c>
      <c r="B2021" s="126" t="s">
        <v>25442</v>
      </c>
      <c r="C2021" s="127" t="s">
        <v>25091</v>
      </c>
      <c r="D2021" s="145" t="s">
        <v>34970</v>
      </c>
      <c r="E2021" s="128">
        <f t="shared" si="8"/>
        <v>310.70999999999998</v>
      </c>
      <c r="F2021" s="126" t="s">
        <v>25089</v>
      </c>
    </row>
    <row r="2022" spans="1:6">
      <c r="A2022" s="125">
        <v>40332</v>
      </c>
      <c r="B2022" s="126" t="s">
        <v>16986</v>
      </c>
      <c r="C2022" s="127" t="s">
        <v>25091</v>
      </c>
      <c r="D2022" s="145" t="s">
        <v>34971</v>
      </c>
      <c r="E2022" s="128">
        <f t="shared" si="8"/>
        <v>425.32</v>
      </c>
      <c r="F2022" s="126" t="s">
        <v>25089</v>
      </c>
    </row>
    <row r="2023" spans="1:6">
      <c r="A2023" s="125">
        <v>40675</v>
      </c>
      <c r="B2023" s="126" t="s">
        <v>34972</v>
      </c>
      <c r="C2023" s="127" t="s">
        <v>25105</v>
      </c>
      <c r="D2023" s="145" t="s">
        <v>34973</v>
      </c>
      <c r="E2023" s="128">
        <f t="shared" si="8"/>
        <v>234.85</v>
      </c>
      <c r="F2023" s="129"/>
    </row>
    <row r="2024" spans="1:6">
      <c r="A2024" s="125">
        <v>40673</v>
      </c>
      <c r="B2024" s="126" t="s">
        <v>34974</v>
      </c>
      <c r="C2024" s="127" t="s">
        <v>25105</v>
      </c>
      <c r="D2024" s="145" t="s">
        <v>34975</v>
      </c>
      <c r="E2024" s="128">
        <f t="shared" si="8"/>
        <v>84.4</v>
      </c>
      <c r="F2024" s="129"/>
    </row>
    <row r="2025" spans="1:6">
      <c r="A2025" s="125">
        <v>40674</v>
      </c>
      <c r="B2025" s="126" t="s">
        <v>34976</v>
      </c>
      <c r="C2025" s="127" t="s">
        <v>25105</v>
      </c>
      <c r="D2025" s="145" t="s">
        <v>34977</v>
      </c>
      <c r="E2025" s="128">
        <f t="shared" si="8"/>
        <v>90.36</v>
      </c>
      <c r="F2025" s="129"/>
    </row>
    <row r="2026" spans="1:6">
      <c r="A2026" s="125">
        <v>41037</v>
      </c>
      <c r="B2026" s="126" t="s">
        <v>25443</v>
      </c>
      <c r="C2026" s="127" t="s">
        <v>25124</v>
      </c>
      <c r="D2026" s="145" t="s">
        <v>34978</v>
      </c>
      <c r="E2026" s="128">
        <f t="shared" si="8"/>
        <v>85.04</v>
      </c>
      <c r="F2026" s="129"/>
    </row>
    <row r="2027" spans="1:6">
      <c r="A2027" s="125">
        <v>40258</v>
      </c>
      <c r="B2027" s="126" t="s">
        <v>25444</v>
      </c>
      <c r="C2027" s="127" t="s">
        <v>25088</v>
      </c>
      <c r="D2027" s="145" t="s">
        <v>34979</v>
      </c>
      <c r="E2027" s="128">
        <f t="shared" si="8"/>
        <v>69.84</v>
      </c>
      <c r="F2027" s="129"/>
    </row>
    <row r="2028" spans="1:6">
      <c r="A2028" s="125">
        <v>40261</v>
      </c>
      <c r="B2028" s="126" t="s">
        <v>25445</v>
      </c>
      <c r="C2028" s="127" t="s">
        <v>25088</v>
      </c>
      <c r="D2028" s="145" t="s">
        <v>34980</v>
      </c>
      <c r="E2028" s="128">
        <f t="shared" si="8"/>
        <v>80.28</v>
      </c>
      <c r="F2028" s="129"/>
    </row>
    <row r="2029" spans="1:6">
      <c r="E2029" s="128">
        <f t="shared" si="8"/>
        <v>0</v>
      </c>
    </row>
    <row r="2030" spans="1:6" ht="18">
      <c r="A2030" s="121" t="s">
        <v>25082</v>
      </c>
      <c r="B2030" s="122" t="s">
        <v>25083</v>
      </c>
      <c r="C2030" s="123" t="s">
        <v>25084</v>
      </c>
      <c r="D2030" s="121" t="s">
        <v>25085</v>
      </c>
      <c r="E2030" s="128" t="e">
        <f t="shared" si="8"/>
        <v>#VALUE!</v>
      </c>
      <c r="F2030" s="122" t="s">
        <v>25086</v>
      </c>
    </row>
    <row r="2031" spans="1:6">
      <c r="A2031" s="125">
        <v>40259</v>
      </c>
      <c r="B2031" s="126" t="s">
        <v>25446</v>
      </c>
      <c r="C2031" s="127" t="s">
        <v>25088</v>
      </c>
      <c r="D2031" s="145" t="s">
        <v>34981</v>
      </c>
      <c r="E2031" s="128">
        <f t="shared" si="8"/>
        <v>102.94</v>
      </c>
      <c r="F2031" s="129"/>
    </row>
    <row r="2032" spans="1:6">
      <c r="A2032" s="125">
        <v>40262</v>
      </c>
      <c r="B2032" s="126" t="s">
        <v>25447</v>
      </c>
      <c r="C2032" s="127" t="s">
        <v>25088</v>
      </c>
      <c r="D2032" s="145" t="s">
        <v>34982</v>
      </c>
      <c r="E2032" s="128">
        <f t="shared" si="8"/>
        <v>113.38</v>
      </c>
      <c r="F2032" s="129"/>
    </row>
    <row r="2033" spans="1:6">
      <c r="A2033" s="125">
        <v>40260</v>
      </c>
      <c r="B2033" s="126" t="s">
        <v>25448</v>
      </c>
      <c r="C2033" s="127" t="s">
        <v>25088</v>
      </c>
      <c r="D2033" s="145" t="s">
        <v>34983</v>
      </c>
      <c r="E2033" s="128">
        <f t="shared" si="8"/>
        <v>152.59</v>
      </c>
      <c r="F2033" s="129"/>
    </row>
    <row r="2034" spans="1:6">
      <c r="A2034" s="125">
        <v>40263</v>
      </c>
      <c r="B2034" s="126" t="s">
        <v>25449</v>
      </c>
      <c r="C2034" s="127" t="s">
        <v>25088</v>
      </c>
      <c r="D2034" s="145" t="s">
        <v>34984</v>
      </c>
      <c r="E2034" s="128">
        <f t="shared" si="8"/>
        <v>163.02000000000001</v>
      </c>
      <c r="F2034" s="129"/>
    </row>
    <row r="2035" spans="1:6">
      <c r="A2035" s="125">
        <v>40267</v>
      </c>
      <c r="B2035" s="126" t="s">
        <v>25450</v>
      </c>
      <c r="C2035" s="127" t="s">
        <v>25088</v>
      </c>
      <c r="D2035" s="145" t="s">
        <v>34985</v>
      </c>
      <c r="E2035" s="128">
        <f t="shared" ref="E2035:E2098" si="9">ROUND(D2035-(D2035*$F$1455),2)</f>
        <v>167.89</v>
      </c>
      <c r="F2035" s="129"/>
    </row>
    <row r="2036" spans="1:6">
      <c r="A2036" s="125">
        <v>40264</v>
      </c>
      <c r="B2036" s="126" t="s">
        <v>25451</v>
      </c>
      <c r="C2036" s="127" t="s">
        <v>25088</v>
      </c>
      <c r="D2036" s="145" t="s">
        <v>34986</v>
      </c>
      <c r="E2036" s="128">
        <f t="shared" si="9"/>
        <v>157.44999999999999</v>
      </c>
      <c r="F2036" s="129"/>
    </row>
    <row r="2037" spans="1:6">
      <c r="A2037" s="125">
        <v>40268</v>
      </c>
      <c r="B2037" s="126" t="s">
        <v>25452</v>
      </c>
      <c r="C2037" s="127" t="s">
        <v>25088</v>
      </c>
      <c r="D2037" s="145" t="s">
        <v>34987</v>
      </c>
      <c r="E2037" s="128">
        <f t="shared" si="9"/>
        <v>206.39</v>
      </c>
      <c r="F2037" s="129"/>
    </row>
    <row r="2038" spans="1:6">
      <c r="A2038" s="125">
        <v>40265</v>
      </c>
      <c r="B2038" s="126" t="s">
        <v>25453</v>
      </c>
      <c r="C2038" s="127" t="s">
        <v>25088</v>
      </c>
      <c r="D2038" s="145" t="s">
        <v>34988</v>
      </c>
      <c r="E2038" s="128">
        <f t="shared" si="9"/>
        <v>195.95</v>
      </c>
      <c r="F2038" s="129"/>
    </row>
    <row r="2039" spans="1:6">
      <c r="A2039" s="125">
        <v>40269</v>
      </c>
      <c r="B2039" s="126" t="s">
        <v>25454</v>
      </c>
      <c r="C2039" s="127" t="s">
        <v>25088</v>
      </c>
      <c r="D2039" s="145" t="s">
        <v>34989</v>
      </c>
      <c r="E2039" s="128">
        <f t="shared" si="9"/>
        <v>358.46</v>
      </c>
      <c r="F2039" s="129"/>
    </row>
    <row r="2040" spans="1:6">
      <c r="A2040" s="125">
        <v>40266</v>
      </c>
      <c r="B2040" s="126" t="s">
        <v>25455</v>
      </c>
      <c r="C2040" s="127" t="s">
        <v>25088</v>
      </c>
      <c r="D2040" s="145" t="s">
        <v>34990</v>
      </c>
      <c r="E2040" s="128">
        <f t="shared" si="9"/>
        <v>348.03</v>
      </c>
      <c r="F2040" s="129"/>
    </row>
    <row r="2041" spans="1:6">
      <c r="A2041" s="125">
        <v>40276</v>
      </c>
      <c r="B2041" s="126" t="s">
        <v>25456</v>
      </c>
      <c r="C2041" s="127" t="s">
        <v>25088</v>
      </c>
      <c r="D2041" s="145" t="s">
        <v>34991</v>
      </c>
      <c r="E2041" s="128">
        <f t="shared" si="9"/>
        <v>281.89</v>
      </c>
      <c r="F2041" s="129"/>
    </row>
    <row r="2042" spans="1:6">
      <c r="A2042" s="125">
        <v>40256</v>
      </c>
      <c r="B2042" s="126" t="s">
        <v>25457</v>
      </c>
      <c r="C2042" s="127" t="s">
        <v>25088</v>
      </c>
      <c r="D2042" s="145" t="s">
        <v>34981</v>
      </c>
      <c r="E2042" s="128">
        <f t="shared" si="9"/>
        <v>102.94</v>
      </c>
      <c r="F2042" s="129"/>
    </row>
    <row r="2043" spans="1:6">
      <c r="A2043" s="125">
        <v>40257</v>
      </c>
      <c r="B2043" s="126" t="s">
        <v>25458</v>
      </c>
      <c r="C2043" s="127" t="s">
        <v>25088</v>
      </c>
      <c r="D2043" s="145" t="s">
        <v>34992</v>
      </c>
      <c r="E2043" s="128">
        <f t="shared" si="9"/>
        <v>234.37</v>
      </c>
      <c r="F2043" s="129"/>
    </row>
    <row r="2044" spans="1:6">
      <c r="A2044" s="125">
        <v>40282</v>
      </c>
      <c r="B2044" s="126" t="s">
        <v>25459</v>
      </c>
      <c r="C2044" s="127" t="s">
        <v>25088</v>
      </c>
      <c r="D2044" s="145" t="s">
        <v>34993</v>
      </c>
      <c r="E2044" s="128">
        <f t="shared" si="9"/>
        <v>18.489999999999998</v>
      </c>
      <c r="F2044" s="129"/>
    </row>
    <row r="2045" spans="1:6">
      <c r="A2045" s="125">
        <v>40285</v>
      </c>
      <c r="B2045" s="126" t="s">
        <v>25460</v>
      </c>
      <c r="C2045" s="127" t="s">
        <v>25088</v>
      </c>
      <c r="D2045" s="145" t="s">
        <v>34994</v>
      </c>
      <c r="E2045" s="128">
        <f t="shared" si="9"/>
        <v>28.92</v>
      </c>
      <c r="F2045" s="129"/>
    </row>
    <row r="2046" spans="1:6">
      <c r="A2046" s="125">
        <v>40283</v>
      </c>
      <c r="B2046" s="126" t="s">
        <v>25461</v>
      </c>
      <c r="C2046" s="127" t="s">
        <v>25088</v>
      </c>
      <c r="D2046" s="145" t="s">
        <v>34873</v>
      </c>
      <c r="E2046" s="128">
        <f t="shared" si="9"/>
        <v>20.34</v>
      </c>
      <c r="F2046" s="129"/>
    </row>
    <row r="2047" spans="1:6">
      <c r="A2047" s="125">
        <v>40286</v>
      </c>
      <c r="B2047" s="126" t="s">
        <v>25462</v>
      </c>
      <c r="C2047" s="127" t="s">
        <v>25088</v>
      </c>
      <c r="D2047" s="145" t="s">
        <v>34995</v>
      </c>
      <c r="E2047" s="128">
        <f t="shared" si="9"/>
        <v>30.77</v>
      </c>
      <c r="F2047" s="129"/>
    </row>
    <row r="2048" spans="1:6">
      <c r="A2048" s="125">
        <v>40284</v>
      </c>
      <c r="B2048" s="126" t="s">
        <v>25463</v>
      </c>
      <c r="C2048" s="127" t="s">
        <v>25088</v>
      </c>
      <c r="D2048" s="145" t="s">
        <v>34996</v>
      </c>
      <c r="E2048" s="128">
        <f t="shared" si="9"/>
        <v>23.94</v>
      </c>
      <c r="F2048" s="129"/>
    </row>
    <row r="2049" spans="1:6">
      <c r="A2049" s="125">
        <v>40287</v>
      </c>
      <c r="B2049" s="126" t="s">
        <v>25464</v>
      </c>
      <c r="C2049" s="127" t="s">
        <v>25088</v>
      </c>
      <c r="D2049" s="145" t="s">
        <v>34997</v>
      </c>
      <c r="E2049" s="128">
        <f t="shared" si="9"/>
        <v>34.369999999999997</v>
      </c>
      <c r="F2049" s="129"/>
    </row>
    <row r="2050" spans="1:6">
      <c r="A2050" s="125">
        <v>40288</v>
      </c>
      <c r="B2050" s="126" t="s">
        <v>25465</v>
      </c>
      <c r="C2050" s="127" t="s">
        <v>25088</v>
      </c>
      <c r="D2050" s="145" t="s">
        <v>34998</v>
      </c>
      <c r="E2050" s="128">
        <f t="shared" si="9"/>
        <v>33.9</v>
      </c>
      <c r="F2050" s="129"/>
    </row>
    <row r="2051" spans="1:6">
      <c r="A2051" s="125">
        <v>40291</v>
      </c>
      <c r="B2051" s="126" t="s">
        <v>25466</v>
      </c>
      <c r="C2051" s="127" t="s">
        <v>25088</v>
      </c>
      <c r="D2051" s="145" t="s">
        <v>34999</v>
      </c>
      <c r="E2051" s="128">
        <f t="shared" si="9"/>
        <v>44.34</v>
      </c>
      <c r="F2051" s="129"/>
    </row>
    <row r="2052" spans="1:6">
      <c r="A2052" s="125">
        <v>40289</v>
      </c>
      <c r="B2052" s="126" t="s">
        <v>25467</v>
      </c>
      <c r="C2052" s="127" t="s">
        <v>25088</v>
      </c>
      <c r="D2052" s="145" t="s">
        <v>34874</v>
      </c>
      <c r="E2052" s="128">
        <f t="shared" si="9"/>
        <v>40.68</v>
      </c>
      <c r="F2052" s="129"/>
    </row>
    <row r="2053" spans="1:6">
      <c r="A2053" s="125">
        <v>40292</v>
      </c>
      <c r="B2053" s="126" t="s">
        <v>25468</v>
      </c>
      <c r="C2053" s="127" t="s">
        <v>25088</v>
      </c>
      <c r="D2053" s="145" t="s">
        <v>35000</v>
      </c>
      <c r="E2053" s="128">
        <f t="shared" si="9"/>
        <v>51.12</v>
      </c>
      <c r="F2053" s="129"/>
    </row>
    <row r="2054" spans="1:6">
      <c r="A2054" s="125">
        <v>40290</v>
      </c>
      <c r="B2054" s="126" t="s">
        <v>25469</v>
      </c>
      <c r="C2054" s="127" t="s">
        <v>25088</v>
      </c>
      <c r="D2054" s="145" t="s">
        <v>35001</v>
      </c>
      <c r="E2054" s="128">
        <f t="shared" si="9"/>
        <v>50.87</v>
      </c>
      <c r="F2054" s="129"/>
    </row>
    <row r="2055" spans="1:6">
      <c r="A2055" s="125">
        <v>40293</v>
      </c>
      <c r="B2055" s="126" t="s">
        <v>25470</v>
      </c>
      <c r="C2055" s="127" t="s">
        <v>25088</v>
      </c>
      <c r="D2055" s="145" t="s">
        <v>35002</v>
      </c>
      <c r="E2055" s="128">
        <f t="shared" si="9"/>
        <v>61.3</v>
      </c>
      <c r="F2055" s="129"/>
    </row>
    <row r="2056" spans="1:6">
      <c r="A2056" s="125">
        <v>40294</v>
      </c>
      <c r="B2056" s="126" t="s">
        <v>25471</v>
      </c>
      <c r="C2056" s="127" t="s">
        <v>25088</v>
      </c>
      <c r="D2056" s="145" t="s">
        <v>35003</v>
      </c>
      <c r="E2056" s="128">
        <f t="shared" si="9"/>
        <v>158.65</v>
      </c>
      <c r="F2056" s="129"/>
    </row>
    <row r="2057" spans="1:6">
      <c r="A2057" s="125">
        <v>40297</v>
      </c>
      <c r="B2057" s="126" t="s">
        <v>25472</v>
      </c>
      <c r="C2057" s="127" t="s">
        <v>25088</v>
      </c>
      <c r="D2057" s="145" t="s">
        <v>35004</v>
      </c>
      <c r="E2057" s="128">
        <f t="shared" si="9"/>
        <v>169.09</v>
      </c>
      <c r="F2057" s="129"/>
    </row>
    <row r="2058" spans="1:6">
      <c r="A2058" s="125">
        <v>40295</v>
      </c>
      <c r="B2058" s="126" t="s">
        <v>25473</v>
      </c>
      <c r="C2058" s="127" t="s">
        <v>25088</v>
      </c>
      <c r="D2058" s="145" t="s">
        <v>35005</v>
      </c>
      <c r="E2058" s="128">
        <f t="shared" si="9"/>
        <v>177.85</v>
      </c>
      <c r="F2058" s="129"/>
    </row>
    <row r="2059" spans="1:6">
      <c r="A2059" s="125">
        <v>40298</v>
      </c>
      <c r="B2059" s="126" t="s">
        <v>25474</v>
      </c>
      <c r="C2059" s="127" t="s">
        <v>25088</v>
      </c>
      <c r="D2059" s="145" t="s">
        <v>35006</v>
      </c>
      <c r="E2059" s="128">
        <f t="shared" si="9"/>
        <v>188.27</v>
      </c>
      <c r="F2059" s="129"/>
    </row>
    <row r="2060" spans="1:6">
      <c r="A2060" s="125">
        <v>40296</v>
      </c>
      <c r="B2060" s="126" t="s">
        <v>25475</v>
      </c>
      <c r="C2060" s="127" t="s">
        <v>25088</v>
      </c>
      <c r="D2060" s="145" t="s">
        <v>35007</v>
      </c>
      <c r="E2060" s="128">
        <f t="shared" si="9"/>
        <v>212.81</v>
      </c>
      <c r="F2060" s="129"/>
    </row>
    <row r="2061" spans="1:6">
      <c r="A2061" s="125">
        <v>40299</v>
      </c>
      <c r="B2061" s="126" t="s">
        <v>25476</v>
      </c>
      <c r="C2061" s="127" t="s">
        <v>25088</v>
      </c>
      <c r="D2061" s="145" t="s">
        <v>35008</v>
      </c>
      <c r="E2061" s="128">
        <f t="shared" si="9"/>
        <v>223.25</v>
      </c>
      <c r="F2061" s="129"/>
    </row>
    <row r="2062" spans="1:6">
      <c r="A2062" s="125">
        <v>40327</v>
      </c>
      <c r="B2062" s="126" t="s">
        <v>25477</v>
      </c>
      <c r="C2062" s="127" t="s">
        <v>25091</v>
      </c>
      <c r="D2062" s="145" t="s">
        <v>35009</v>
      </c>
      <c r="E2062" s="128">
        <f t="shared" si="9"/>
        <v>214.65</v>
      </c>
      <c r="F2062" s="126" t="s">
        <v>25089</v>
      </c>
    </row>
    <row r="2063" spans="1:6">
      <c r="A2063" s="125">
        <v>40328</v>
      </c>
      <c r="B2063" s="126" t="s">
        <v>17006</v>
      </c>
      <c r="C2063" s="127" t="s">
        <v>25088</v>
      </c>
      <c r="D2063" s="145" t="s">
        <v>35010</v>
      </c>
      <c r="E2063" s="128">
        <f t="shared" si="9"/>
        <v>138.36000000000001</v>
      </c>
      <c r="F2063" s="126" t="s">
        <v>25089</v>
      </c>
    </row>
    <row r="2064" spans="1:6" ht="18">
      <c r="A2064" s="125">
        <v>43332</v>
      </c>
      <c r="B2064" s="126" t="s">
        <v>25478</v>
      </c>
      <c r="C2064" s="127" t="s">
        <v>25479</v>
      </c>
      <c r="D2064" s="145" t="s">
        <v>35011</v>
      </c>
      <c r="E2064" s="128">
        <f t="shared" si="9"/>
        <v>7511.12</v>
      </c>
      <c r="F2064" s="130"/>
    </row>
    <row r="2065" spans="1:6">
      <c r="A2065" s="125">
        <v>40316</v>
      </c>
      <c r="B2065" s="126" t="s">
        <v>25480</v>
      </c>
      <c r="C2065" s="127" t="s">
        <v>25091</v>
      </c>
      <c r="D2065" s="145" t="s">
        <v>35012</v>
      </c>
      <c r="E2065" s="128">
        <f t="shared" si="9"/>
        <v>86.86</v>
      </c>
      <c r="F2065" s="126" t="s">
        <v>25089</v>
      </c>
    </row>
    <row r="2066" spans="1:6">
      <c r="A2066" s="125">
        <v>40317</v>
      </c>
      <c r="B2066" s="126" t="s">
        <v>17011</v>
      </c>
      <c r="C2066" s="127" t="s">
        <v>25091</v>
      </c>
      <c r="D2066" s="145" t="s">
        <v>35013</v>
      </c>
      <c r="E2066" s="128">
        <f t="shared" si="9"/>
        <v>75.97</v>
      </c>
      <c r="F2066" s="126" t="s">
        <v>25089</v>
      </c>
    </row>
    <row r="2067" spans="1:6">
      <c r="A2067" s="125">
        <v>40318</v>
      </c>
      <c r="B2067" s="126" t="s">
        <v>25481</v>
      </c>
      <c r="C2067" s="127" t="s">
        <v>25091</v>
      </c>
      <c r="D2067" s="145" t="s">
        <v>35014</v>
      </c>
      <c r="E2067" s="128">
        <f t="shared" si="9"/>
        <v>9.7799999999999994</v>
      </c>
      <c r="F2067" s="129"/>
    </row>
    <row r="2068" spans="1:6">
      <c r="A2068" s="125">
        <v>40311</v>
      </c>
      <c r="B2068" s="126" t="s">
        <v>17013</v>
      </c>
      <c r="C2068" s="127" t="s">
        <v>25091</v>
      </c>
      <c r="D2068" s="145" t="s">
        <v>35015</v>
      </c>
      <c r="E2068" s="128">
        <f t="shared" si="9"/>
        <v>108.73</v>
      </c>
      <c r="F2068" s="126" t="s">
        <v>25089</v>
      </c>
    </row>
    <row r="2069" spans="1:6">
      <c r="A2069" s="125">
        <v>40312</v>
      </c>
      <c r="B2069" s="126" t="s">
        <v>17015</v>
      </c>
      <c r="C2069" s="127" t="s">
        <v>25091</v>
      </c>
      <c r="D2069" s="145" t="s">
        <v>35016</v>
      </c>
      <c r="E2069" s="128">
        <f t="shared" si="9"/>
        <v>92.07</v>
      </c>
      <c r="F2069" s="126" t="s">
        <v>25089</v>
      </c>
    </row>
    <row r="2070" spans="1:6">
      <c r="A2070" s="125">
        <v>40313</v>
      </c>
      <c r="B2070" s="126" t="s">
        <v>17017</v>
      </c>
      <c r="C2070" s="127" t="s">
        <v>25091</v>
      </c>
      <c r="D2070" s="145" t="s">
        <v>35017</v>
      </c>
      <c r="E2070" s="128">
        <f t="shared" si="9"/>
        <v>79.06</v>
      </c>
      <c r="F2070" s="126" t="s">
        <v>25089</v>
      </c>
    </row>
    <row r="2071" spans="1:6" ht="18">
      <c r="A2071" s="125">
        <v>40310</v>
      </c>
      <c r="B2071" s="126" t="s">
        <v>25482</v>
      </c>
      <c r="C2071" s="127" t="s">
        <v>25091</v>
      </c>
      <c r="D2071" s="145" t="s">
        <v>35018</v>
      </c>
      <c r="E2071" s="128">
        <f t="shared" si="9"/>
        <v>156.66999999999999</v>
      </c>
      <c r="F2071" s="126" t="s">
        <v>25089</v>
      </c>
    </row>
    <row r="2072" spans="1:6" ht="18">
      <c r="A2072" s="125">
        <v>40748</v>
      </c>
      <c r="B2072" s="126" t="s">
        <v>25483</v>
      </c>
      <c r="C2072" s="127" t="s">
        <v>25091</v>
      </c>
      <c r="D2072" s="145" t="s">
        <v>35019</v>
      </c>
      <c r="E2072" s="128">
        <f t="shared" si="9"/>
        <v>244.61</v>
      </c>
      <c r="F2072" s="130"/>
    </row>
    <row r="2073" spans="1:6" ht="18">
      <c r="A2073" s="125">
        <v>40726</v>
      </c>
      <c r="B2073" s="126" t="s">
        <v>17031</v>
      </c>
      <c r="C2073" s="127" t="s">
        <v>25088</v>
      </c>
      <c r="D2073" s="145" t="s">
        <v>35020</v>
      </c>
      <c r="E2073" s="128">
        <f t="shared" si="9"/>
        <v>561.88</v>
      </c>
      <c r="F2073" s="126" t="s">
        <v>25089</v>
      </c>
    </row>
    <row r="2074" spans="1:6">
      <c r="A2074" s="125">
        <v>40725</v>
      </c>
      <c r="B2074" s="126" t="s">
        <v>25484</v>
      </c>
      <c r="C2074" s="127" t="s">
        <v>25088</v>
      </c>
      <c r="D2074" s="145" t="s">
        <v>35021</v>
      </c>
      <c r="E2074" s="128">
        <f t="shared" si="9"/>
        <v>559.12</v>
      </c>
      <c r="F2074" s="126" t="s">
        <v>25089</v>
      </c>
    </row>
    <row r="2075" spans="1:6" ht="18">
      <c r="A2075" s="125">
        <v>41394</v>
      </c>
      <c r="B2075" s="126" t="s">
        <v>17033</v>
      </c>
      <c r="C2075" s="127" t="s">
        <v>25091</v>
      </c>
      <c r="D2075" s="145" t="s">
        <v>35022</v>
      </c>
      <c r="E2075" s="128">
        <f t="shared" si="9"/>
        <v>32.9</v>
      </c>
      <c r="F2075" s="130"/>
    </row>
    <row r="2076" spans="1:6" ht="18">
      <c r="A2076" s="125">
        <v>41393</v>
      </c>
      <c r="B2076" s="126" t="s">
        <v>17034</v>
      </c>
      <c r="C2076" s="127" t="s">
        <v>25091</v>
      </c>
      <c r="D2076" s="145" t="s">
        <v>35023</v>
      </c>
      <c r="E2076" s="128">
        <f t="shared" si="9"/>
        <v>39.200000000000003</v>
      </c>
      <c r="F2076" s="130"/>
    </row>
    <row r="2077" spans="1:6">
      <c r="A2077" s="125">
        <v>41391</v>
      </c>
      <c r="B2077" s="126" t="s">
        <v>17035</v>
      </c>
      <c r="C2077" s="127" t="s">
        <v>25091</v>
      </c>
      <c r="D2077" s="145" t="s">
        <v>35024</v>
      </c>
      <c r="E2077" s="128">
        <f t="shared" si="9"/>
        <v>63.86</v>
      </c>
      <c r="F2077" s="130"/>
    </row>
    <row r="2078" spans="1:6" ht="18">
      <c r="A2078" s="125">
        <v>102596</v>
      </c>
      <c r="B2078" s="126" t="s">
        <v>25485</v>
      </c>
      <c r="C2078" s="127" t="s">
        <v>25486</v>
      </c>
      <c r="D2078" s="145" t="s">
        <v>35025</v>
      </c>
      <c r="E2078" s="128">
        <f t="shared" si="9"/>
        <v>17.309999999999999</v>
      </c>
      <c r="F2078" s="130"/>
    </row>
    <row r="2079" spans="1:6" ht="18">
      <c r="A2079" s="125">
        <v>102595</v>
      </c>
      <c r="B2079" s="126" t="s">
        <v>17036</v>
      </c>
      <c r="C2079" s="127" t="s">
        <v>25486</v>
      </c>
      <c r="D2079" s="145" t="s">
        <v>35026</v>
      </c>
      <c r="E2079" s="128">
        <f t="shared" si="9"/>
        <v>21.58</v>
      </c>
      <c r="F2079" s="130"/>
    </row>
    <row r="2080" spans="1:6" ht="18">
      <c r="A2080" s="125">
        <v>41392</v>
      </c>
      <c r="B2080" s="126" t="s">
        <v>17037</v>
      </c>
      <c r="C2080" s="127" t="s">
        <v>25091</v>
      </c>
      <c r="D2080" s="145" t="s">
        <v>35027</v>
      </c>
      <c r="E2080" s="128">
        <f t="shared" si="9"/>
        <v>44.79</v>
      </c>
      <c r="F2080" s="130"/>
    </row>
    <row r="2081" spans="1:6" ht="18">
      <c r="A2081" s="125">
        <v>102594</v>
      </c>
      <c r="B2081" s="126" t="s">
        <v>17038</v>
      </c>
      <c r="C2081" s="127" t="s">
        <v>25486</v>
      </c>
      <c r="D2081" s="145" t="s">
        <v>35028</v>
      </c>
      <c r="E2081" s="128">
        <f t="shared" si="9"/>
        <v>22.96</v>
      </c>
      <c r="F2081" s="130"/>
    </row>
    <row r="2082" spans="1:6">
      <c r="A2082" s="125">
        <v>41197</v>
      </c>
      <c r="B2082" s="126" t="s">
        <v>25487</v>
      </c>
      <c r="C2082" s="127" t="s">
        <v>25091</v>
      </c>
      <c r="D2082" s="145" t="s">
        <v>35029</v>
      </c>
      <c r="E2082" s="128">
        <f t="shared" si="9"/>
        <v>46.54</v>
      </c>
      <c r="F2082" s="129"/>
    </row>
    <row r="2083" spans="1:6" ht="18">
      <c r="A2083" s="125">
        <v>40709</v>
      </c>
      <c r="B2083" s="126" t="s">
        <v>17039</v>
      </c>
      <c r="C2083" s="127" t="s">
        <v>25091</v>
      </c>
      <c r="D2083" s="145" t="s">
        <v>35030</v>
      </c>
      <c r="E2083" s="128">
        <f t="shared" si="9"/>
        <v>71.930000000000007</v>
      </c>
      <c r="F2083" s="130"/>
    </row>
    <row r="2084" spans="1:6">
      <c r="E2084" s="128">
        <f t="shared" si="9"/>
        <v>0</v>
      </c>
    </row>
    <row r="2085" spans="1:6" ht="18">
      <c r="A2085" s="121" t="s">
        <v>25082</v>
      </c>
      <c r="B2085" s="122" t="s">
        <v>25083</v>
      </c>
      <c r="C2085" s="123" t="s">
        <v>25084</v>
      </c>
      <c r="D2085" s="121" t="s">
        <v>25085</v>
      </c>
      <c r="E2085" s="128" t="e">
        <f t="shared" si="9"/>
        <v>#VALUE!</v>
      </c>
      <c r="F2085" s="122" t="s">
        <v>25086</v>
      </c>
    </row>
    <row r="2086" spans="1:6">
      <c r="A2086" s="125">
        <v>40721</v>
      </c>
      <c r="B2086" s="126" t="s">
        <v>25488</v>
      </c>
      <c r="C2086" s="127" t="s">
        <v>25088</v>
      </c>
      <c r="D2086" s="145" t="s">
        <v>35031</v>
      </c>
      <c r="E2086" s="128">
        <f t="shared" si="9"/>
        <v>153.32</v>
      </c>
      <c r="F2086" s="126" t="s">
        <v>25089</v>
      </c>
    </row>
    <row r="2087" spans="1:6">
      <c r="A2087" s="125">
        <v>40396</v>
      </c>
      <c r="B2087" s="126" t="s">
        <v>25489</v>
      </c>
      <c r="C2087" s="127" t="s">
        <v>25091</v>
      </c>
      <c r="D2087" s="145" t="s">
        <v>35032</v>
      </c>
      <c r="E2087" s="128">
        <f t="shared" si="9"/>
        <v>38.270000000000003</v>
      </c>
      <c r="F2087" s="129"/>
    </row>
    <row r="2088" spans="1:6">
      <c r="A2088" s="125">
        <v>40744</v>
      </c>
      <c r="B2088" s="126" t="s">
        <v>25490</v>
      </c>
      <c r="C2088" s="127" t="s">
        <v>25124</v>
      </c>
      <c r="D2088" s="145" t="s">
        <v>35033</v>
      </c>
      <c r="E2088" s="128">
        <f t="shared" si="9"/>
        <v>34.270000000000003</v>
      </c>
      <c r="F2088" s="129"/>
    </row>
    <row r="2089" spans="1:6">
      <c r="A2089" s="125">
        <v>40746</v>
      </c>
      <c r="B2089" s="126" t="s">
        <v>25491</v>
      </c>
      <c r="C2089" s="127" t="s">
        <v>25124</v>
      </c>
      <c r="D2089" s="145" t="s">
        <v>35034</v>
      </c>
      <c r="E2089" s="128">
        <f t="shared" si="9"/>
        <v>66.7</v>
      </c>
      <c r="F2089" s="129"/>
    </row>
    <row r="2090" spans="1:6">
      <c r="A2090" s="125">
        <v>40743</v>
      </c>
      <c r="B2090" s="126" t="s">
        <v>25492</v>
      </c>
      <c r="C2090" s="127" t="s">
        <v>25124</v>
      </c>
      <c r="D2090" s="145" t="s">
        <v>35035</v>
      </c>
      <c r="E2090" s="128">
        <f t="shared" si="9"/>
        <v>18.03</v>
      </c>
      <c r="F2090" s="129"/>
    </row>
    <row r="2091" spans="1:6">
      <c r="A2091" s="125">
        <v>40745</v>
      </c>
      <c r="B2091" s="126" t="s">
        <v>25493</v>
      </c>
      <c r="C2091" s="127" t="s">
        <v>25124</v>
      </c>
      <c r="D2091" s="145" t="s">
        <v>35036</v>
      </c>
      <c r="E2091" s="128">
        <f t="shared" si="9"/>
        <v>50.49</v>
      </c>
      <c r="F2091" s="129"/>
    </row>
    <row r="2092" spans="1:6">
      <c r="A2092" s="125">
        <v>40397</v>
      </c>
      <c r="B2092" s="126" t="s">
        <v>25494</v>
      </c>
      <c r="C2092" s="127" t="s">
        <v>25091</v>
      </c>
      <c r="D2092" s="145" t="s">
        <v>35037</v>
      </c>
      <c r="E2092" s="128">
        <f t="shared" si="9"/>
        <v>107.99</v>
      </c>
      <c r="F2092" s="129"/>
    </row>
    <row r="2093" spans="1:6">
      <c r="A2093" s="125">
        <v>41221</v>
      </c>
      <c r="B2093" s="126" t="s">
        <v>25495</v>
      </c>
      <c r="C2093" s="127" t="s">
        <v>25091</v>
      </c>
      <c r="D2093" s="145" t="s">
        <v>35038</v>
      </c>
      <c r="E2093" s="128">
        <f t="shared" si="9"/>
        <v>4.51</v>
      </c>
      <c r="F2093" s="129"/>
    </row>
    <row r="2094" spans="1:6">
      <c r="A2094" s="125">
        <v>41401</v>
      </c>
      <c r="B2094" s="126" t="s">
        <v>17049</v>
      </c>
      <c r="C2094" s="127" t="s">
        <v>25091</v>
      </c>
      <c r="D2094" s="145" t="s">
        <v>35039</v>
      </c>
      <c r="E2094" s="128">
        <f t="shared" si="9"/>
        <v>5.72</v>
      </c>
      <c r="F2094" s="130"/>
    </row>
    <row r="2095" spans="1:6">
      <c r="A2095" s="125">
        <v>40714</v>
      </c>
      <c r="B2095" s="126" t="s">
        <v>25496</v>
      </c>
      <c r="C2095" s="127" t="s">
        <v>25091</v>
      </c>
      <c r="D2095" s="145" t="s">
        <v>35040</v>
      </c>
      <c r="E2095" s="128">
        <f t="shared" si="9"/>
        <v>7.91</v>
      </c>
      <c r="F2095" s="129"/>
    </row>
    <row r="2096" spans="1:6">
      <c r="A2096" s="125">
        <v>40660</v>
      </c>
      <c r="B2096" s="126" t="s">
        <v>25497</v>
      </c>
      <c r="C2096" s="127" t="s">
        <v>25124</v>
      </c>
      <c r="D2096" s="145" t="s">
        <v>35041</v>
      </c>
      <c r="E2096" s="128">
        <f t="shared" si="9"/>
        <v>64.599999999999994</v>
      </c>
      <c r="F2096" s="129"/>
    </row>
    <row r="2097" spans="1:6">
      <c r="A2097" s="125">
        <v>40661</v>
      </c>
      <c r="B2097" s="126" t="s">
        <v>25498</v>
      </c>
      <c r="C2097" s="127" t="s">
        <v>25124</v>
      </c>
      <c r="D2097" s="145" t="s">
        <v>35042</v>
      </c>
      <c r="E2097" s="128">
        <f t="shared" si="9"/>
        <v>127.82</v>
      </c>
      <c r="F2097" s="129"/>
    </row>
    <row r="2098" spans="1:6">
      <c r="A2098" s="125">
        <v>40662</v>
      </c>
      <c r="B2098" s="126" t="s">
        <v>25499</v>
      </c>
      <c r="C2098" s="127" t="s">
        <v>25124</v>
      </c>
      <c r="D2098" s="145" t="s">
        <v>35043</v>
      </c>
      <c r="E2098" s="128">
        <f t="shared" si="9"/>
        <v>68.7</v>
      </c>
      <c r="F2098" s="129"/>
    </row>
    <row r="2099" spans="1:6">
      <c r="A2099" s="125">
        <v>40663</v>
      </c>
      <c r="B2099" s="126" t="s">
        <v>25500</v>
      </c>
      <c r="C2099" s="127" t="s">
        <v>25124</v>
      </c>
      <c r="D2099" s="145" t="s">
        <v>35044</v>
      </c>
      <c r="E2099" s="128">
        <f t="shared" ref="E2099:E2162" si="10">ROUND(D2099-(D2099*$F$1455),2)</f>
        <v>67.13</v>
      </c>
      <c r="F2099" s="126" t="s">
        <v>25089</v>
      </c>
    </row>
    <row r="2100" spans="1:6">
      <c r="A2100" s="125">
        <v>40659</v>
      </c>
      <c r="B2100" s="126" t="s">
        <v>25501</v>
      </c>
      <c r="C2100" s="127" t="s">
        <v>25124</v>
      </c>
      <c r="D2100" s="145" t="s">
        <v>35045</v>
      </c>
      <c r="E2100" s="128">
        <f t="shared" si="10"/>
        <v>58.86</v>
      </c>
      <c r="F2100" s="129"/>
    </row>
    <row r="2101" spans="1:6" ht="18">
      <c r="A2101" s="125">
        <v>41024</v>
      </c>
      <c r="B2101" s="126" t="s">
        <v>17052</v>
      </c>
      <c r="C2101" s="127" t="s">
        <v>25124</v>
      </c>
      <c r="D2101" s="145" t="s">
        <v>35046</v>
      </c>
      <c r="E2101" s="128">
        <f t="shared" si="10"/>
        <v>23.95</v>
      </c>
      <c r="F2101" s="130"/>
    </row>
    <row r="2102" spans="1:6">
      <c r="A2102" s="125">
        <v>40657</v>
      </c>
      <c r="B2102" s="126" t="s">
        <v>25502</v>
      </c>
      <c r="C2102" s="127" t="s">
        <v>25124</v>
      </c>
      <c r="D2102" s="145" t="s">
        <v>35047</v>
      </c>
      <c r="E2102" s="128">
        <f t="shared" si="10"/>
        <v>211.16</v>
      </c>
      <c r="F2102" s="129"/>
    </row>
    <row r="2103" spans="1:6">
      <c r="A2103" s="125">
        <v>41395</v>
      </c>
      <c r="B2103" s="126" t="s">
        <v>25503</v>
      </c>
      <c r="C2103" s="127" t="s">
        <v>25091</v>
      </c>
      <c r="D2103" s="145" t="s">
        <v>35048</v>
      </c>
      <c r="E2103" s="128">
        <f t="shared" si="10"/>
        <v>812.34</v>
      </c>
      <c r="F2103" s="126" t="s">
        <v>25089</v>
      </c>
    </row>
    <row r="2104" spans="1:6" ht="18">
      <c r="A2104" s="125">
        <v>41396</v>
      </c>
      <c r="B2104" s="126" t="s">
        <v>17053</v>
      </c>
      <c r="C2104" s="127" t="s">
        <v>25091</v>
      </c>
      <c r="D2104" s="145" t="s">
        <v>35049</v>
      </c>
      <c r="E2104" s="128">
        <f t="shared" si="10"/>
        <v>965.62</v>
      </c>
      <c r="F2104" s="126" t="s">
        <v>25089</v>
      </c>
    </row>
    <row r="2105" spans="1:6">
      <c r="A2105" s="125">
        <v>41397</v>
      </c>
      <c r="B2105" s="126" t="s">
        <v>25504</v>
      </c>
      <c r="C2105" s="127" t="s">
        <v>25091</v>
      </c>
      <c r="D2105" s="145" t="s">
        <v>35050</v>
      </c>
      <c r="E2105" s="128">
        <f t="shared" si="10"/>
        <v>939.97</v>
      </c>
      <c r="F2105" s="126" t="s">
        <v>25089</v>
      </c>
    </row>
    <row r="2106" spans="1:6" ht="18">
      <c r="A2106" s="125">
        <v>41398</v>
      </c>
      <c r="B2106" s="126" t="s">
        <v>17054</v>
      </c>
      <c r="C2106" s="127" t="s">
        <v>25091</v>
      </c>
      <c r="D2106" s="145" t="s">
        <v>35051</v>
      </c>
      <c r="E2106" s="128">
        <f t="shared" si="10"/>
        <v>1005.17</v>
      </c>
      <c r="F2106" s="126" t="s">
        <v>25089</v>
      </c>
    </row>
    <row r="2107" spans="1:6" ht="18">
      <c r="A2107" s="125">
        <v>41399</v>
      </c>
      <c r="B2107" s="126" t="s">
        <v>17055</v>
      </c>
      <c r="C2107" s="127" t="s">
        <v>25091</v>
      </c>
      <c r="D2107" s="145" t="s">
        <v>35052</v>
      </c>
      <c r="E2107" s="128">
        <f t="shared" si="10"/>
        <v>1014</v>
      </c>
      <c r="F2107" s="126" t="s">
        <v>25089</v>
      </c>
    </row>
    <row r="2108" spans="1:6">
      <c r="A2108" s="125">
        <v>40654</v>
      </c>
      <c r="B2108" s="126" t="s">
        <v>17056</v>
      </c>
      <c r="C2108" s="127" t="s">
        <v>25105</v>
      </c>
      <c r="D2108" s="145" t="s">
        <v>35053</v>
      </c>
      <c r="E2108" s="128">
        <f t="shared" si="10"/>
        <v>702.41</v>
      </c>
      <c r="F2108" s="126" t="s">
        <v>25089</v>
      </c>
    </row>
    <row r="2109" spans="1:6">
      <c r="A2109" s="125">
        <v>40653</v>
      </c>
      <c r="B2109" s="126" t="s">
        <v>25505</v>
      </c>
      <c r="C2109" s="127" t="s">
        <v>25105</v>
      </c>
      <c r="D2109" s="145" t="s">
        <v>35054</v>
      </c>
      <c r="E2109" s="128">
        <f t="shared" si="10"/>
        <v>769.67</v>
      </c>
      <c r="F2109" s="126" t="s">
        <v>25089</v>
      </c>
    </row>
    <row r="2110" spans="1:6">
      <c r="A2110" s="125">
        <v>41337</v>
      </c>
      <c r="B2110" s="126" t="s">
        <v>35055</v>
      </c>
      <c r="C2110" s="127" t="s">
        <v>25105</v>
      </c>
      <c r="D2110" s="145" t="s">
        <v>35056</v>
      </c>
      <c r="E2110" s="128">
        <f t="shared" si="10"/>
        <v>338.17</v>
      </c>
      <c r="F2110" s="126" t="s">
        <v>25089</v>
      </c>
    </row>
    <row r="2111" spans="1:6">
      <c r="A2111" s="125">
        <v>40719</v>
      </c>
      <c r="B2111" s="126" t="s">
        <v>25506</v>
      </c>
      <c r="C2111" s="127" t="s">
        <v>25088</v>
      </c>
      <c r="D2111" s="145" t="s">
        <v>35057</v>
      </c>
      <c r="E2111" s="128">
        <f t="shared" si="10"/>
        <v>85.39</v>
      </c>
      <c r="F2111" s="129"/>
    </row>
    <row r="2112" spans="1:6" ht="18">
      <c r="A2112" s="125">
        <v>41019</v>
      </c>
      <c r="B2112" s="126" t="s">
        <v>8421</v>
      </c>
      <c r="C2112" s="127" t="s">
        <v>25124</v>
      </c>
      <c r="D2112" s="145" t="s">
        <v>35058</v>
      </c>
      <c r="E2112" s="128">
        <f t="shared" si="10"/>
        <v>861.48</v>
      </c>
      <c r="F2112" s="130"/>
    </row>
    <row r="2113" spans="1:6">
      <c r="A2113" s="125">
        <v>40557</v>
      </c>
      <c r="B2113" s="126" t="s">
        <v>25507</v>
      </c>
      <c r="C2113" s="127" t="s">
        <v>25105</v>
      </c>
      <c r="D2113" s="145" t="s">
        <v>35059</v>
      </c>
      <c r="E2113" s="128">
        <f t="shared" si="10"/>
        <v>132.68</v>
      </c>
      <c r="F2113" s="126" t="s">
        <v>25089</v>
      </c>
    </row>
    <row r="2114" spans="1:6">
      <c r="A2114" s="125">
        <v>40391</v>
      </c>
      <c r="B2114" s="126" t="s">
        <v>25508</v>
      </c>
      <c r="C2114" s="127" t="s">
        <v>25091</v>
      </c>
      <c r="D2114" s="145" t="s">
        <v>35060</v>
      </c>
      <c r="E2114" s="128">
        <f t="shared" si="10"/>
        <v>5.21</v>
      </c>
      <c r="F2114" s="129"/>
    </row>
    <row r="2115" spans="1:6">
      <c r="A2115" s="125">
        <v>40380</v>
      </c>
      <c r="B2115" s="126" t="s">
        <v>25509</v>
      </c>
      <c r="C2115" s="127" t="s">
        <v>25091</v>
      </c>
      <c r="D2115" s="145" t="s">
        <v>35061</v>
      </c>
      <c r="E2115" s="128">
        <f t="shared" si="10"/>
        <v>46.81</v>
      </c>
      <c r="F2115" s="129"/>
    </row>
    <row r="2116" spans="1:6">
      <c r="A2116" s="125">
        <v>40399</v>
      </c>
      <c r="B2116" s="126" t="s">
        <v>25510</v>
      </c>
      <c r="C2116" s="127" t="s">
        <v>25091</v>
      </c>
      <c r="D2116" s="145" t="s">
        <v>35062</v>
      </c>
      <c r="E2116" s="128">
        <f t="shared" si="10"/>
        <v>221.51</v>
      </c>
      <c r="F2116" s="129"/>
    </row>
    <row r="2117" spans="1:6">
      <c r="A2117" s="125">
        <v>41028</v>
      </c>
      <c r="B2117" s="126" t="s">
        <v>25511</v>
      </c>
      <c r="C2117" s="127" t="s">
        <v>25091</v>
      </c>
      <c r="D2117" s="145" t="s">
        <v>35063</v>
      </c>
      <c r="E2117" s="128">
        <f t="shared" si="10"/>
        <v>4.08</v>
      </c>
      <c r="F2117" s="129"/>
    </row>
    <row r="2118" spans="1:6">
      <c r="A2118" s="125">
        <v>41167</v>
      </c>
      <c r="B2118" s="126" t="s">
        <v>25512</v>
      </c>
      <c r="C2118" s="127" t="s">
        <v>25105</v>
      </c>
      <c r="D2118" s="145" t="s">
        <v>35064</v>
      </c>
      <c r="E2118" s="128">
        <f t="shared" si="10"/>
        <v>3044.26</v>
      </c>
      <c r="F2118" s="129"/>
    </row>
    <row r="2119" spans="1:6">
      <c r="A2119" s="125">
        <v>41168</v>
      </c>
      <c r="B2119" s="126" t="s">
        <v>25513</v>
      </c>
      <c r="C2119" s="127" t="s">
        <v>25105</v>
      </c>
      <c r="D2119" s="145" t="s">
        <v>35065</v>
      </c>
      <c r="E2119" s="128">
        <f t="shared" si="10"/>
        <v>3522.25</v>
      </c>
      <c r="F2119" s="129"/>
    </row>
    <row r="2120" spans="1:6">
      <c r="A2120" s="125">
        <v>40570</v>
      </c>
      <c r="B2120" s="126" t="s">
        <v>25514</v>
      </c>
      <c r="C2120" s="127" t="s">
        <v>25105</v>
      </c>
      <c r="D2120" s="145" t="s">
        <v>35066</v>
      </c>
      <c r="E2120" s="128">
        <f t="shared" si="10"/>
        <v>11882.57</v>
      </c>
      <c r="F2120" s="126" t="s">
        <v>25089</v>
      </c>
    </row>
    <row r="2121" spans="1:6">
      <c r="A2121" s="125">
        <v>41115</v>
      </c>
      <c r="B2121" s="126" t="s">
        <v>25515</v>
      </c>
      <c r="C2121" s="127" t="s">
        <v>25105</v>
      </c>
      <c r="D2121" s="145" t="s">
        <v>35067</v>
      </c>
      <c r="E2121" s="128">
        <f t="shared" si="10"/>
        <v>1757.9</v>
      </c>
      <c r="F2121" s="129"/>
    </row>
    <row r="2122" spans="1:6">
      <c r="A2122" s="125">
        <v>41116</v>
      </c>
      <c r="B2122" s="126" t="s">
        <v>25516</v>
      </c>
      <c r="C2122" s="127" t="s">
        <v>25105</v>
      </c>
      <c r="D2122" s="145" t="s">
        <v>35068</v>
      </c>
      <c r="E2122" s="128">
        <f t="shared" si="10"/>
        <v>2239.41</v>
      </c>
      <c r="F2122" s="129"/>
    </row>
    <row r="2123" spans="1:6">
      <c r="A2123" s="125">
        <v>41117</v>
      </c>
      <c r="B2123" s="126" t="s">
        <v>25517</v>
      </c>
      <c r="C2123" s="127" t="s">
        <v>25105</v>
      </c>
      <c r="D2123" s="145" t="s">
        <v>35069</v>
      </c>
      <c r="E2123" s="128">
        <f t="shared" si="10"/>
        <v>2711.11</v>
      </c>
      <c r="F2123" s="129"/>
    </row>
    <row r="2124" spans="1:6">
      <c r="A2124" s="125">
        <v>40572</v>
      </c>
      <c r="B2124" s="126" t="s">
        <v>25518</v>
      </c>
      <c r="C2124" s="127" t="s">
        <v>25105</v>
      </c>
      <c r="D2124" s="145" t="s">
        <v>35070</v>
      </c>
      <c r="E2124" s="128">
        <f t="shared" si="10"/>
        <v>19405.240000000002</v>
      </c>
      <c r="F2124" s="126" t="s">
        <v>25089</v>
      </c>
    </row>
    <row r="2125" spans="1:6">
      <c r="A2125" s="125">
        <v>40553</v>
      </c>
      <c r="B2125" s="126" t="s">
        <v>25519</v>
      </c>
      <c r="C2125" s="127" t="s">
        <v>25105</v>
      </c>
      <c r="D2125" s="145" t="s">
        <v>35071</v>
      </c>
      <c r="E2125" s="128">
        <f t="shared" si="10"/>
        <v>4360.8900000000003</v>
      </c>
      <c r="F2125" s="126" t="s">
        <v>25089</v>
      </c>
    </row>
    <row r="2126" spans="1:6">
      <c r="A2126" s="125">
        <v>40554</v>
      </c>
      <c r="B2126" s="126" t="s">
        <v>17084</v>
      </c>
      <c r="C2126" s="127" t="s">
        <v>25105</v>
      </c>
      <c r="D2126" s="145" t="s">
        <v>35072</v>
      </c>
      <c r="E2126" s="128">
        <f t="shared" si="10"/>
        <v>4819.88</v>
      </c>
      <c r="F2126" s="126" t="s">
        <v>25089</v>
      </c>
    </row>
    <row r="2127" spans="1:6">
      <c r="A2127" s="125">
        <v>40555</v>
      </c>
      <c r="B2127" s="126" t="s">
        <v>17086</v>
      </c>
      <c r="C2127" s="127" t="s">
        <v>25105</v>
      </c>
      <c r="D2127" s="145" t="s">
        <v>35073</v>
      </c>
      <c r="E2127" s="128">
        <f t="shared" si="10"/>
        <v>5278.85</v>
      </c>
      <c r="F2127" s="126" t="s">
        <v>25089</v>
      </c>
    </row>
    <row r="2128" spans="1:6">
      <c r="A2128" s="125">
        <v>40556</v>
      </c>
      <c r="B2128" s="126" t="s">
        <v>17088</v>
      </c>
      <c r="C2128" s="127" t="s">
        <v>25105</v>
      </c>
      <c r="D2128" s="145" t="s">
        <v>35074</v>
      </c>
      <c r="E2128" s="128">
        <f t="shared" si="10"/>
        <v>5737.82</v>
      </c>
      <c r="F2128" s="126" t="s">
        <v>25089</v>
      </c>
    </row>
    <row r="2129" spans="1:6">
      <c r="A2129" s="125">
        <v>41086</v>
      </c>
      <c r="B2129" s="126" t="s">
        <v>17092</v>
      </c>
      <c r="C2129" s="127" t="s">
        <v>25091</v>
      </c>
      <c r="D2129" s="145" t="s">
        <v>35075</v>
      </c>
      <c r="E2129" s="128">
        <f t="shared" si="10"/>
        <v>11.56</v>
      </c>
      <c r="F2129" s="130"/>
    </row>
    <row r="2130" spans="1:6" ht="18">
      <c r="A2130" s="125">
        <v>41021</v>
      </c>
      <c r="B2130" s="126" t="s">
        <v>17094</v>
      </c>
      <c r="C2130" s="127" t="s">
        <v>25091</v>
      </c>
      <c r="D2130" s="145" t="s">
        <v>35076</v>
      </c>
      <c r="E2130" s="128">
        <f t="shared" si="10"/>
        <v>9.27</v>
      </c>
      <c r="F2130" s="130"/>
    </row>
    <row r="2131" spans="1:6">
      <c r="A2131" s="125">
        <v>40304</v>
      </c>
      <c r="B2131" s="126" t="s">
        <v>25520</v>
      </c>
      <c r="C2131" s="127" t="s">
        <v>25088</v>
      </c>
      <c r="D2131" s="145" t="s">
        <v>35077</v>
      </c>
      <c r="E2131" s="128">
        <f t="shared" si="10"/>
        <v>46.38</v>
      </c>
      <c r="F2131" s="126" t="s">
        <v>25089</v>
      </c>
    </row>
    <row r="2132" spans="1:6">
      <c r="A2132" s="125">
        <v>40302</v>
      </c>
      <c r="B2132" s="126" t="s">
        <v>25521</v>
      </c>
      <c r="C2132" s="127" t="s">
        <v>25088</v>
      </c>
      <c r="D2132" s="145" t="s">
        <v>35078</v>
      </c>
      <c r="E2132" s="128">
        <f t="shared" si="10"/>
        <v>73.52</v>
      </c>
      <c r="F2132" s="129"/>
    </row>
    <row r="2133" spans="1:6">
      <c r="A2133" s="125">
        <v>40301</v>
      </c>
      <c r="B2133" s="126" t="s">
        <v>25522</v>
      </c>
      <c r="C2133" s="127" t="s">
        <v>25088</v>
      </c>
      <c r="D2133" s="145" t="s">
        <v>35079</v>
      </c>
      <c r="E2133" s="128">
        <f t="shared" si="10"/>
        <v>106.61</v>
      </c>
      <c r="F2133" s="129"/>
    </row>
    <row r="2134" spans="1:6">
      <c r="A2134" s="125">
        <v>40303</v>
      </c>
      <c r="B2134" s="126" t="s">
        <v>25523</v>
      </c>
      <c r="C2134" s="127" t="s">
        <v>25088</v>
      </c>
      <c r="D2134" s="145" t="s">
        <v>35080</v>
      </c>
      <c r="E2134" s="128">
        <f t="shared" si="10"/>
        <v>46.1</v>
      </c>
      <c r="F2134" s="129"/>
    </row>
    <row r="2135" spans="1:6">
      <c r="A2135" s="125">
        <v>40559</v>
      </c>
      <c r="B2135" s="126" t="s">
        <v>25524</v>
      </c>
      <c r="C2135" s="127" t="s">
        <v>25105</v>
      </c>
      <c r="D2135" s="145" t="s">
        <v>35081</v>
      </c>
      <c r="E2135" s="128">
        <f t="shared" si="10"/>
        <v>918.96</v>
      </c>
      <c r="F2135" s="126" t="s">
        <v>25089</v>
      </c>
    </row>
    <row r="2136" spans="1:6">
      <c r="A2136" s="125">
        <v>41224</v>
      </c>
      <c r="B2136" s="126" t="s">
        <v>25525</v>
      </c>
      <c r="C2136" s="127" t="s">
        <v>25124</v>
      </c>
      <c r="D2136" s="145" t="s">
        <v>35082</v>
      </c>
      <c r="E2136" s="128">
        <f t="shared" si="10"/>
        <v>21.38</v>
      </c>
      <c r="F2136" s="129"/>
    </row>
    <row r="2137" spans="1:6">
      <c r="A2137" s="125">
        <v>41225</v>
      </c>
      <c r="B2137" s="126" t="s">
        <v>25526</v>
      </c>
      <c r="C2137" s="127" t="s">
        <v>25124</v>
      </c>
      <c r="D2137" s="145" t="s">
        <v>35083</v>
      </c>
      <c r="E2137" s="128">
        <f t="shared" si="10"/>
        <v>22.41</v>
      </c>
      <c r="F2137" s="129"/>
    </row>
    <row r="2138" spans="1:6">
      <c r="A2138" s="125">
        <v>41226</v>
      </c>
      <c r="B2138" s="126" t="s">
        <v>25527</v>
      </c>
      <c r="C2138" s="127" t="s">
        <v>25124</v>
      </c>
      <c r="D2138" s="145" t="s">
        <v>35084</v>
      </c>
      <c r="E2138" s="128">
        <f t="shared" si="10"/>
        <v>28.67</v>
      </c>
      <c r="F2138" s="129"/>
    </row>
    <row r="2139" spans="1:6">
      <c r="A2139" s="125">
        <v>41060</v>
      </c>
      <c r="B2139" s="126" t="s">
        <v>25528</v>
      </c>
      <c r="C2139" s="127" t="s">
        <v>25124</v>
      </c>
      <c r="D2139" s="145" t="s">
        <v>35085</v>
      </c>
      <c r="E2139" s="128">
        <f t="shared" si="10"/>
        <v>80.45</v>
      </c>
      <c r="F2139" s="129"/>
    </row>
    <row r="2140" spans="1:6">
      <c r="A2140" s="125">
        <v>41059</v>
      </c>
      <c r="B2140" s="126" t="s">
        <v>25529</v>
      </c>
      <c r="C2140" s="127" t="s">
        <v>25124</v>
      </c>
      <c r="D2140" s="145" t="s">
        <v>35086</v>
      </c>
      <c r="E2140" s="128">
        <f t="shared" si="10"/>
        <v>114.9</v>
      </c>
      <c r="F2140" s="129"/>
    </row>
    <row r="2141" spans="1:6">
      <c r="E2141" s="128">
        <f t="shared" si="10"/>
        <v>0</v>
      </c>
    </row>
    <row r="2142" spans="1:6" ht="18">
      <c r="A2142" s="121" t="s">
        <v>25082</v>
      </c>
      <c r="B2142" s="122" t="s">
        <v>25083</v>
      </c>
      <c r="C2142" s="123" t="s">
        <v>25084</v>
      </c>
      <c r="D2142" s="121" t="s">
        <v>25085</v>
      </c>
      <c r="E2142" s="128" t="e">
        <f t="shared" si="10"/>
        <v>#VALUE!</v>
      </c>
      <c r="F2142" s="122" t="s">
        <v>25086</v>
      </c>
    </row>
    <row r="2143" spans="1:6">
      <c r="A2143" s="125">
        <v>40567</v>
      </c>
      <c r="B2143" s="126" t="s">
        <v>25530</v>
      </c>
      <c r="C2143" s="127" t="s">
        <v>25124</v>
      </c>
      <c r="D2143" s="145" t="s">
        <v>35087</v>
      </c>
      <c r="E2143" s="128">
        <f t="shared" si="10"/>
        <v>88.49</v>
      </c>
      <c r="F2143" s="129"/>
    </row>
    <row r="2144" spans="1:6">
      <c r="A2144" s="125">
        <v>40747</v>
      </c>
      <c r="B2144" s="126" t="s">
        <v>25531</v>
      </c>
      <c r="C2144" s="127" t="s">
        <v>25124</v>
      </c>
      <c r="D2144" s="145" t="s">
        <v>35088</v>
      </c>
      <c r="E2144" s="128">
        <f t="shared" si="10"/>
        <v>159.5</v>
      </c>
      <c r="F2144" s="129"/>
    </row>
    <row r="2145" spans="1:6">
      <c r="A2145" s="125">
        <v>40727</v>
      </c>
      <c r="B2145" s="126" t="s">
        <v>25532</v>
      </c>
      <c r="C2145" s="127" t="s">
        <v>25088</v>
      </c>
      <c r="D2145" s="145" t="s">
        <v>35089</v>
      </c>
      <c r="E2145" s="128">
        <f t="shared" si="10"/>
        <v>372.69</v>
      </c>
      <c r="F2145" s="126" t="s">
        <v>25089</v>
      </c>
    </row>
    <row r="2146" spans="1:6">
      <c r="A2146" s="125">
        <v>41264</v>
      </c>
      <c r="B2146" s="126" t="s">
        <v>25533</v>
      </c>
      <c r="C2146" s="127" t="s">
        <v>25088</v>
      </c>
      <c r="D2146" s="145" t="s">
        <v>35090</v>
      </c>
      <c r="E2146" s="128">
        <f t="shared" si="10"/>
        <v>477.03</v>
      </c>
      <c r="F2146" s="126" t="s">
        <v>25089</v>
      </c>
    </row>
    <row r="2147" spans="1:6">
      <c r="A2147" s="125">
        <v>41239</v>
      </c>
      <c r="B2147" s="126" t="s">
        <v>25534</v>
      </c>
      <c r="C2147" s="127" t="s">
        <v>25088</v>
      </c>
      <c r="D2147" s="145" t="s">
        <v>35091</v>
      </c>
      <c r="E2147" s="128">
        <f t="shared" si="10"/>
        <v>119.71</v>
      </c>
      <c r="F2147" s="129"/>
    </row>
    <row r="2148" spans="1:6">
      <c r="A2148" s="125">
        <v>40688</v>
      </c>
      <c r="B2148" s="126" t="s">
        <v>35092</v>
      </c>
      <c r="C2148" s="127" t="s">
        <v>25105</v>
      </c>
      <c r="D2148" s="145" t="s">
        <v>35093</v>
      </c>
      <c r="E2148" s="128">
        <f t="shared" si="10"/>
        <v>323.35000000000002</v>
      </c>
      <c r="F2148" s="129"/>
    </row>
    <row r="2149" spans="1:6">
      <c r="A2149" s="125">
        <v>40690</v>
      </c>
      <c r="B2149" s="126" t="s">
        <v>35094</v>
      </c>
      <c r="C2149" s="127" t="s">
        <v>25105</v>
      </c>
      <c r="D2149" s="145" t="s">
        <v>35095</v>
      </c>
      <c r="E2149" s="128">
        <f t="shared" si="10"/>
        <v>1581.72</v>
      </c>
      <c r="F2149" s="129"/>
    </row>
    <row r="2150" spans="1:6">
      <c r="A2150" s="125">
        <v>40691</v>
      </c>
      <c r="B2150" s="126" t="s">
        <v>35096</v>
      </c>
      <c r="C2150" s="127" t="s">
        <v>25105</v>
      </c>
      <c r="D2150" s="145" t="s">
        <v>35097</v>
      </c>
      <c r="E2150" s="128">
        <f t="shared" si="10"/>
        <v>1889.95</v>
      </c>
      <c r="F2150" s="129"/>
    </row>
    <row r="2151" spans="1:6">
      <c r="A2151" s="125">
        <v>40689</v>
      </c>
      <c r="B2151" s="126" t="s">
        <v>35098</v>
      </c>
      <c r="C2151" s="127" t="s">
        <v>25105</v>
      </c>
      <c r="D2151" s="145" t="s">
        <v>35099</v>
      </c>
      <c r="E2151" s="128">
        <f t="shared" si="10"/>
        <v>804.6</v>
      </c>
      <c r="F2151" s="129"/>
    </row>
    <row r="2152" spans="1:6">
      <c r="A2152" s="125">
        <v>40666</v>
      </c>
      <c r="B2152" s="126" t="s">
        <v>25535</v>
      </c>
      <c r="C2152" s="127" t="s">
        <v>25124</v>
      </c>
      <c r="D2152" s="145" t="s">
        <v>35100</v>
      </c>
      <c r="E2152" s="128">
        <f t="shared" si="10"/>
        <v>96.64</v>
      </c>
      <c r="F2152" s="129"/>
    </row>
    <row r="2153" spans="1:6">
      <c r="A2153" s="125">
        <v>40667</v>
      </c>
      <c r="B2153" s="126" t="s">
        <v>25536</v>
      </c>
      <c r="C2153" s="127" t="s">
        <v>25124</v>
      </c>
      <c r="D2153" s="145" t="s">
        <v>35101</v>
      </c>
      <c r="E2153" s="128">
        <f t="shared" si="10"/>
        <v>101.09</v>
      </c>
      <c r="F2153" s="129"/>
    </row>
    <row r="2154" spans="1:6">
      <c r="A2154" s="125">
        <v>41180</v>
      </c>
      <c r="B2154" s="126" t="s">
        <v>25537</v>
      </c>
      <c r="C2154" s="127" t="s">
        <v>25124</v>
      </c>
      <c r="D2154" s="145" t="s">
        <v>35102</v>
      </c>
      <c r="E2154" s="128">
        <f t="shared" si="10"/>
        <v>87.01</v>
      </c>
      <c r="F2154" s="126" t="s">
        <v>25089</v>
      </c>
    </row>
    <row r="2155" spans="1:6">
      <c r="A2155" s="125">
        <v>40668</v>
      </c>
      <c r="B2155" s="126" t="s">
        <v>25538</v>
      </c>
      <c r="C2155" s="127" t="s">
        <v>25124</v>
      </c>
      <c r="D2155" s="145" t="s">
        <v>35103</v>
      </c>
      <c r="E2155" s="128">
        <f t="shared" si="10"/>
        <v>113.4</v>
      </c>
      <c r="F2155" s="129"/>
    </row>
    <row r="2156" spans="1:6">
      <c r="A2156" s="125">
        <v>40982</v>
      </c>
      <c r="B2156" s="126" t="s">
        <v>25539</v>
      </c>
      <c r="C2156" s="127" t="s">
        <v>25124</v>
      </c>
      <c r="D2156" s="145" t="s">
        <v>35104</v>
      </c>
      <c r="E2156" s="128">
        <f t="shared" si="10"/>
        <v>206.27</v>
      </c>
      <c r="F2156" s="129"/>
    </row>
    <row r="2157" spans="1:6">
      <c r="A2157" s="125">
        <v>41336</v>
      </c>
      <c r="B2157" s="126" t="s">
        <v>25540</v>
      </c>
      <c r="C2157" s="127" t="s">
        <v>25124</v>
      </c>
      <c r="D2157" s="145" t="s">
        <v>35105</v>
      </c>
      <c r="E2157" s="128">
        <f t="shared" si="10"/>
        <v>108.45</v>
      </c>
      <c r="F2157" s="126" t="s">
        <v>25089</v>
      </c>
    </row>
    <row r="2158" spans="1:6">
      <c r="A2158" s="125">
        <v>40669</v>
      </c>
      <c r="B2158" s="126" t="s">
        <v>25541</v>
      </c>
      <c r="C2158" s="127" t="s">
        <v>25124</v>
      </c>
      <c r="D2158" s="145" t="s">
        <v>35106</v>
      </c>
      <c r="E2158" s="128">
        <f t="shared" si="10"/>
        <v>94.66</v>
      </c>
      <c r="F2158" s="129"/>
    </row>
    <row r="2159" spans="1:6">
      <c r="A2159" s="125">
        <v>40670</v>
      </c>
      <c r="B2159" s="126" t="s">
        <v>25542</v>
      </c>
      <c r="C2159" s="127" t="s">
        <v>25124</v>
      </c>
      <c r="D2159" s="145" t="s">
        <v>35107</v>
      </c>
      <c r="E2159" s="128">
        <f t="shared" si="10"/>
        <v>70.55</v>
      </c>
      <c r="F2159" s="129"/>
    </row>
    <row r="2160" spans="1:6">
      <c r="A2160" s="125">
        <v>40560</v>
      </c>
      <c r="B2160" s="126" t="s">
        <v>25543</v>
      </c>
      <c r="C2160" s="127" t="s">
        <v>25105</v>
      </c>
      <c r="D2160" s="145" t="s">
        <v>35108</v>
      </c>
      <c r="E2160" s="128">
        <f t="shared" si="10"/>
        <v>284.72000000000003</v>
      </c>
      <c r="F2160" s="126" t="s">
        <v>25089</v>
      </c>
    </row>
    <row r="2161" spans="1:6">
      <c r="A2161" s="125">
        <v>40558</v>
      </c>
      <c r="B2161" s="126" t="s">
        <v>25544</v>
      </c>
      <c r="C2161" s="127" t="s">
        <v>25105</v>
      </c>
      <c r="D2161" s="145" t="s">
        <v>35109</v>
      </c>
      <c r="E2161" s="128">
        <f t="shared" si="10"/>
        <v>621.13</v>
      </c>
      <c r="F2161" s="126" t="s">
        <v>25089</v>
      </c>
    </row>
    <row r="2162" spans="1:6" ht="18">
      <c r="A2162" s="125">
        <v>41029</v>
      </c>
      <c r="B2162" s="126" t="s">
        <v>17124</v>
      </c>
      <c r="C2162" s="127" t="s">
        <v>25091</v>
      </c>
      <c r="D2162" s="145" t="s">
        <v>35110</v>
      </c>
      <c r="E2162" s="128">
        <f t="shared" si="10"/>
        <v>51.73</v>
      </c>
      <c r="F2162" s="130"/>
    </row>
    <row r="2163" spans="1:6">
      <c r="A2163" s="125">
        <v>41040</v>
      </c>
      <c r="B2163" s="126" t="s">
        <v>25545</v>
      </c>
      <c r="C2163" s="127" t="s">
        <v>25091</v>
      </c>
      <c r="D2163" s="145" t="s">
        <v>35111</v>
      </c>
      <c r="E2163" s="128">
        <f t="shared" ref="E2163:E2226" si="11">ROUND(D2163-(D2163*$F$1455),2)</f>
        <v>72.62</v>
      </c>
      <c r="F2163" s="129"/>
    </row>
    <row r="2164" spans="1:6">
      <c r="A2164" s="125">
        <v>42658</v>
      </c>
      <c r="B2164" s="126" t="s">
        <v>25546</v>
      </c>
      <c r="C2164" s="127" t="s">
        <v>25091</v>
      </c>
      <c r="D2164" s="145" t="s">
        <v>35112</v>
      </c>
      <c r="E2164" s="128">
        <f t="shared" si="11"/>
        <v>69.31</v>
      </c>
      <c r="F2164" s="129"/>
    </row>
    <row r="2165" spans="1:6">
      <c r="A2165" s="125">
        <v>40655</v>
      </c>
      <c r="B2165" s="126" t="s">
        <v>25547</v>
      </c>
      <c r="C2165" s="127" t="s">
        <v>25105</v>
      </c>
      <c r="D2165" s="145" t="s">
        <v>35113</v>
      </c>
      <c r="E2165" s="128">
        <f t="shared" si="11"/>
        <v>388.98</v>
      </c>
      <c r="F2165" s="126" t="s">
        <v>25089</v>
      </c>
    </row>
    <row r="2166" spans="1:6">
      <c r="A2166" s="125">
        <v>41092</v>
      </c>
      <c r="B2166" s="126" t="s">
        <v>25548</v>
      </c>
      <c r="C2166" s="127" t="s">
        <v>25549</v>
      </c>
      <c r="D2166" s="145" t="s">
        <v>35114</v>
      </c>
      <c r="E2166" s="128">
        <f t="shared" si="11"/>
        <v>26.26</v>
      </c>
      <c r="F2166" s="129"/>
    </row>
    <row r="2167" spans="1:6">
      <c r="A2167" s="125">
        <v>41091</v>
      </c>
      <c r="B2167" s="126" t="s">
        <v>25550</v>
      </c>
      <c r="C2167" s="127" t="s">
        <v>25549</v>
      </c>
      <c r="D2167" s="145" t="s">
        <v>35115</v>
      </c>
      <c r="E2167" s="128">
        <f t="shared" si="11"/>
        <v>35.53</v>
      </c>
      <c r="F2167" s="129"/>
    </row>
    <row r="2168" spans="1:6">
      <c r="A2168" s="125">
        <v>40706</v>
      </c>
      <c r="B2168" s="126" t="s">
        <v>25551</v>
      </c>
      <c r="C2168" s="127" t="s">
        <v>25124</v>
      </c>
      <c r="D2168" s="145" t="s">
        <v>35116</v>
      </c>
      <c r="E2168" s="128">
        <f t="shared" si="11"/>
        <v>376.47</v>
      </c>
      <c r="F2168" s="126" t="s">
        <v>25089</v>
      </c>
    </row>
    <row r="2169" spans="1:6">
      <c r="A2169" s="125">
        <v>40651</v>
      </c>
      <c r="B2169" s="126" t="s">
        <v>17135</v>
      </c>
      <c r="C2169" s="127" t="s">
        <v>25124</v>
      </c>
      <c r="D2169" s="145" t="s">
        <v>35117</v>
      </c>
      <c r="E2169" s="128">
        <f t="shared" si="11"/>
        <v>495.35</v>
      </c>
      <c r="F2169" s="126" t="s">
        <v>25089</v>
      </c>
    </row>
    <row r="2170" spans="1:6">
      <c r="A2170" s="125">
        <v>41122</v>
      </c>
      <c r="B2170" s="126" t="s">
        <v>25552</v>
      </c>
      <c r="C2170" s="127" t="s">
        <v>25124</v>
      </c>
      <c r="D2170" s="145" t="s">
        <v>35118</v>
      </c>
      <c r="E2170" s="128">
        <f t="shared" si="11"/>
        <v>26.53</v>
      </c>
      <c r="F2170" s="129"/>
    </row>
    <row r="2171" spans="1:6">
      <c r="A2171" s="125">
        <v>41123</v>
      </c>
      <c r="B2171" s="126" t="s">
        <v>25553</v>
      </c>
      <c r="C2171" s="127" t="s">
        <v>25124</v>
      </c>
      <c r="D2171" s="145" t="s">
        <v>35119</v>
      </c>
      <c r="E2171" s="128">
        <f t="shared" si="11"/>
        <v>65.03</v>
      </c>
      <c r="F2171" s="129"/>
    </row>
    <row r="2172" spans="1:6">
      <c r="A2172" s="125">
        <v>41125</v>
      </c>
      <c r="B2172" s="126" t="s">
        <v>25554</v>
      </c>
      <c r="C2172" s="127" t="s">
        <v>25124</v>
      </c>
      <c r="D2172" s="145" t="s">
        <v>35120</v>
      </c>
      <c r="E2172" s="128">
        <f t="shared" si="11"/>
        <v>49.34</v>
      </c>
      <c r="F2172" s="129"/>
    </row>
    <row r="2173" spans="1:6">
      <c r="A2173" s="125">
        <v>41119</v>
      </c>
      <c r="B2173" s="126" t="s">
        <v>25555</v>
      </c>
      <c r="C2173" s="127" t="s">
        <v>25124</v>
      </c>
      <c r="D2173" s="145" t="s">
        <v>34492</v>
      </c>
      <c r="E2173" s="128">
        <f t="shared" si="11"/>
        <v>10.73</v>
      </c>
      <c r="F2173" s="129"/>
    </row>
    <row r="2174" spans="1:6">
      <c r="A2174" s="125">
        <v>41114</v>
      </c>
      <c r="B2174" s="126" t="s">
        <v>25556</v>
      </c>
      <c r="C2174" s="127" t="s">
        <v>25124</v>
      </c>
      <c r="D2174" s="145" t="s">
        <v>35121</v>
      </c>
      <c r="E2174" s="128">
        <f t="shared" si="11"/>
        <v>13.1</v>
      </c>
      <c r="F2174" s="129"/>
    </row>
    <row r="2175" spans="1:6">
      <c r="A2175" s="125">
        <v>40707</v>
      </c>
      <c r="B2175" s="126" t="s">
        <v>25557</v>
      </c>
      <c r="C2175" s="127" t="s">
        <v>25124</v>
      </c>
      <c r="D2175" s="145" t="s">
        <v>35122</v>
      </c>
      <c r="E2175" s="128">
        <f t="shared" si="11"/>
        <v>204.72</v>
      </c>
      <c r="F2175" s="126" t="s">
        <v>25089</v>
      </c>
    </row>
    <row r="2176" spans="1:6">
      <c r="A2176" s="125">
        <v>41118</v>
      </c>
      <c r="B2176" s="126" t="s">
        <v>25558</v>
      </c>
      <c r="C2176" s="127" t="s">
        <v>25124</v>
      </c>
      <c r="D2176" s="145" t="s">
        <v>35123</v>
      </c>
      <c r="E2176" s="128">
        <f t="shared" si="11"/>
        <v>19.7</v>
      </c>
      <c r="F2176" s="129"/>
    </row>
    <row r="2177" spans="1:6">
      <c r="A2177" s="125">
        <v>40702</v>
      </c>
      <c r="B2177" s="126" t="s">
        <v>25559</v>
      </c>
      <c r="C2177" s="127" t="s">
        <v>25088</v>
      </c>
      <c r="D2177" s="145" t="s">
        <v>34656</v>
      </c>
      <c r="E2177" s="128">
        <f t="shared" si="11"/>
        <v>409.93</v>
      </c>
      <c r="F2177" s="126" t="s">
        <v>25089</v>
      </c>
    </row>
    <row r="2178" spans="1:6">
      <c r="A2178" s="125">
        <v>40701</v>
      </c>
      <c r="B2178" s="126" t="s">
        <v>25560</v>
      </c>
      <c r="C2178" s="127" t="s">
        <v>25088</v>
      </c>
      <c r="D2178" s="145" t="s">
        <v>35124</v>
      </c>
      <c r="E2178" s="128">
        <f t="shared" si="11"/>
        <v>195.18</v>
      </c>
      <c r="F2178" s="126" t="s">
        <v>25089</v>
      </c>
    </row>
    <row r="2179" spans="1:6">
      <c r="A2179" s="125">
        <v>40698</v>
      </c>
      <c r="B2179" s="126" t="s">
        <v>25561</v>
      </c>
      <c r="C2179" s="127" t="s">
        <v>25124</v>
      </c>
      <c r="D2179" s="145" t="s">
        <v>35125</v>
      </c>
      <c r="E2179" s="128">
        <f t="shared" si="11"/>
        <v>102.24</v>
      </c>
      <c r="F2179" s="126" t="s">
        <v>25089</v>
      </c>
    </row>
    <row r="2180" spans="1:6">
      <c r="A2180" s="125">
        <v>40700</v>
      </c>
      <c r="B2180" s="126" t="s">
        <v>25562</v>
      </c>
      <c r="C2180" s="127" t="s">
        <v>25124</v>
      </c>
      <c r="D2180" s="145" t="s">
        <v>35126</v>
      </c>
      <c r="E2180" s="128">
        <f t="shared" si="11"/>
        <v>102.96</v>
      </c>
      <c r="F2180" s="126" t="s">
        <v>25089</v>
      </c>
    </row>
    <row r="2181" spans="1:6">
      <c r="A2181" s="125">
        <v>40696</v>
      </c>
      <c r="B2181" s="126" t="s">
        <v>25563</v>
      </c>
      <c r="C2181" s="127" t="s">
        <v>25124</v>
      </c>
      <c r="D2181" s="145" t="s">
        <v>35127</v>
      </c>
      <c r="E2181" s="128">
        <f t="shared" si="11"/>
        <v>201.91</v>
      </c>
      <c r="F2181" s="126" t="s">
        <v>25089</v>
      </c>
    </row>
    <row r="2182" spans="1:6">
      <c r="A2182" s="125">
        <v>40695</v>
      </c>
      <c r="B2182" s="126" t="s">
        <v>25564</v>
      </c>
      <c r="C2182" s="127" t="s">
        <v>25124</v>
      </c>
      <c r="D2182" s="145" t="s">
        <v>35128</v>
      </c>
      <c r="E2182" s="128">
        <f t="shared" si="11"/>
        <v>72.489999999999995</v>
      </c>
      <c r="F2182" s="129"/>
    </row>
    <row r="2183" spans="1:6">
      <c r="A2183" s="125">
        <v>40692</v>
      </c>
      <c r="B2183" s="126" t="s">
        <v>25565</v>
      </c>
      <c r="C2183" s="127" t="s">
        <v>25124</v>
      </c>
      <c r="D2183" s="145" t="s">
        <v>35129</v>
      </c>
      <c r="E2183" s="128">
        <f t="shared" si="11"/>
        <v>4.04</v>
      </c>
      <c r="F2183" s="129"/>
    </row>
    <row r="2184" spans="1:6">
      <c r="A2184" s="125">
        <v>40697</v>
      </c>
      <c r="B2184" s="126" t="s">
        <v>25566</v>
      </c>
      <c r="C2184" s="127" t="s">
        <v>25124</v>
      </c>
      <c r="D2184" s="145" t="s">
        <v>35130</v>
      </c>
      <c r="E2184" s="128">
        <f t="shared" si="11"/>
        <v>100.1</v>
      </c>
      <c r="F2184" s="126" t="s">
        <v>25089</v>
      </c>
    </row>
    <row r="2185" spans="1:6">
      <c r="A2185" s="125">
        <v>40699</v>
      </c>
      <c r="B2185" s="126" t="s">
        <v>25567</v>
      </c>
      <c r="C2185" s="127" t="s">
        <v>25124</v>
      </c>
      <c r="D2185" s="145" t="s">
        <v>35131</v>
      </c>
      <c r="E2185" s="128">
        <f t="shared" si="11"/>
        <v>231.02</v>
      </c>
      <c r="F2185" s="126" t="s">
        <v>25089</v>
      </c>
    </row>
    <row r="2186" spans="1:6">
      <c r="A2186" s="125">
        <v>40693</v>
      </c>
      <c r="B2186" s="126" t="s">
        <v>25568</v>
      </c>
      <c r="C2186" s="127" t="s">
        <v>25124</v>
      </c>
      <c r="D2186" s="145" t="s">
        <v>35132</v>
      </c>
      <c r="E2186" s="128">
        <f t="shared" si="11"/>
        <v>39.25</v>
      </c>
      <c r="F2186" s="129"/>
    </row>
    <row r="2187" spans="1:6">
      <c r="A2187" s="125">
        <v>40694</v>
      </c>
      <c r="B2187" s="126" t="s">
        <v>25569</v>
      </c>
      <c r="C2187" s="127" t="s">
        <v>25124</v>
      </c>
      <c r="D2187" s="145" t="s">
        <v>35133</v>
      </c>
      <c r="E2187" s="128">
        <f t="shared" si="11"/>
        <v>82.77</v>
      </c>
      <c r="F2187" s="126" t="s">
        <v>25089</v>
      </c>
    </row>
    <row r="2188" spans="1:6">
      <c r="E2188" s="128">
        <f t="shared" si="11"/>
        <v>0</v>
      </c>
    </row>
    <row r="2189" spans="1:6" ht="18">
      <c r="A2189" s="121" t="s">
        <v>25082</v>
      </c>
      <c r="B2189" s="122" t="s">
        <v>25083</v>
      </c>
      <c r="C2189" s="123" t="s">
        <v>25084</v>
      </c>
      <c r="D2189" s="121" t="s">
        <v>25085</v>
      </c>
      <c r="E2189" s="128" t="e">
        <f t="shared" si="11"/>
        <v>#VALUE!</v>
      </c>
      <c r="F2189" s="122" t="s">
        <v>25086</v>
      </c>
    </row>
    <row r="2190" spans="1:6">
      <c r="A2190" s="125">
        <v>40972</v>
      </c>
      <c r="B2190" s="126" t="s">
        <v>25570</v>
      </c>
      <c r="C2190" s="127" t="s">
        <v>25571</v>
      </c>
      <c r="D2190" s="145" t="s">
        <v>35134</v>
      </c>
      <c r="E2190" s="128" t="str">
        <f>D2190</f>
        <v>0,00</v>
      </c>
      <c r="F2190" s="129"/>
    </row>
    <row r="2191" spans="1:6">
      <c r="A2191" s="125">
        <v>41405</v>
      </c>
      <c r="B2191" s="126" t="s">
        <v>25572</v>
      </c>
      <c r="C2191" s="127" t="s">
        <v>25154</v>
      </c>
      <c r="D2191" s="145" t="s">
        <v>35135</v>
      </c>
      <c r="E2191" s="128" t="str">
        <f t="shared" ref="E2191:E2201" si="12">D2191</f>
        <v>5.863,75</v>
      </c>
      <c r="F2191" s="129"/>
    </row>
    <row r="2192" spans="1:6">
      <c r="A2192" s="125">
        <v>41360</v>
      </c>
      <c r="B2192" s="126" t="s">
        <v>25573</v>
      </c>
      <c r="C2192" s="127" t="s">
        <v>25154</v>
      </c>
      <c r="D2192" s="145" t="s">
        <v>35136</v>
      </c>
      <c r="E2192" s="128" t="str">
        <f t="shared" si="12"/>
        <v>4.183,57</v>
      </c>
      <c r="F2192" s="129"/>
    </row>
    <row r="2193" spans="1:6">
      <c r="A2193" s="125">
        <v>40968</v>
      </c>
      <c r="B2193" s="126" t="s">
        <v>25574</v>
      </c>
      <c r="C2193" s="127" t="s">
        <v>25154</v>
      </c>
      <c r="D2193" s="145" t="s">
        <v>35137</v>
      </c>
      <c r="E2193" s="128" t="str">
        <f t="shared" si="12"/>
        <v>5.578,44</v>
      </c>
      <c r="F2193" s="129"/>
    </row>
    <row r="2194" spans="1:6">
      <c r="A2194" s="125">
        <v>40976</v>
      </c>
      <c r="B2194" s="126" t="s">
        <v>25575</v>
      </c>
      <c r="C2194" s="127" t="s">
        <v>25154</v>
      </c>
      <c r="D2194" s="145" t="s">
        <v>35138</v>
      </c>
      <c r="E2194" s="128" t="str">
        <f t="shared" si="12"/>
        <v>72.220,00</v>
      </c>
      <c r="F2194" s="129"/>
    </row>
    <row r="2195" spans="1:6">
      <c r="A2195" s="125">
        <v>101196</v>
      </c>
      <c r="B2195" s="126" t="s">
        <v>25576</v>
      </c>
      <c r="C2195" s="127" t="s">
        <v>25154</v>
      </c>
      <c r="D2195" s="145" t="s">
        <v>35139</v>
      </c>
      <c r="E2195" s="128" t="str">
        <f t="shared" si="12"/>
        <v>3.943,98</v>
      </c>
      <c r="F2195" s="129"/>
    </row>
    <row r="2196" spans="1:6">
      <c r="A2196" s="125">
        <v>42545</v>
      </c>
      <c r="B2196" s="126" t="s">
        <v>25577</v>
      </c>
      <c r="C2196" s="127" t="s">
        <v>25154</v>
      </c>
      <c r="D2196" s="145" t="s">
        <v>35140</v>
      </c>
      <c r="E2196" s="128" t="str">
        <f t="shared" si="12"/>
        <v>4.324,91</v>
      </c>
      <c r="F2196" s="129"/>
    </row>
    <row r="2197" spans="1:6">
      <c r="A2197" s="125">
        <v>40974</v>
      </c>
      <c r="B2197" s="126" t="s">
        <v>25578</v>
      </c>
      <c r="C2197" s="127" t="s">
        <v>25154</v>
      </c>
      <c r="D2197" s="145" t="s">
        <v>35141</v>
      </c>
      <c r="E2197" s="128" t="str">
        <f t="shared" si="12"/>
        <v>3.446,03</v>
      </c>
      <c r="F2197" s="129"/>
    </row>
    <row r="2198" spans="1:6">
      <c r="A2198" s="125">
        <v>40978</v>
      </c>
      <c r="B2198" s="126" t="s">
        <v>25579</v>
      </c>
      <c r="C2198" s="127" t="s">
        <v>25154</v>
      </c>
      <c r="D2198" s="145" t="s">
        <v>35142</v>
      </c>
      <c r="E2198" s="128" t="str">
        <f t="shared" si="12"/>
        <v>4.005,02</v>
      </c>
      <c r="F2198" s="129"/>
    </row>
    <row r="2199" spans="1:6">
      <c r="A2199" s="125">
        <v>40975</v>
      </c>
      <c r="B2199" s="126" t="s">
        <v>25580</v>
      </c>
      <c r="C2199" s="127" t="s">
        <v>25154</v>
      </c>
      <c r="D2199" s="145" t="s">
        <v>35143</v>
      </c>
      <c r="E2199" s="128" t="str">
        <f t="shared" si="12"/>
        <v>3.097,30</v>
      </c>
      <c r="F2199" s="129"/>
    </row>
    <row r="2200" spans="1:6">
      <c r="A2200" s="125">
        <v>40969</v>
      </c>
      <c r="B2200" s="126" t="s">
        <v>25581</v>
      </c>
      <c r="C2200" s="127" t="s">
        <v>25154</v>
      </c>
      <c r="D2200" s="145" t="s">
        <v>35144</v>
      </c>
      <c r="E2200" s="128" t="str">
        <f t="shared" si="12"/>
        <v>3.835,87</v>
      </c>
      <c r="F2200" s="129"/>
    </row>
    <row r="2201" spans="1:6">
      <c r="A2201" s="125">
        <v>40971</v>
      </c>
      <c r="B2201" s="126" t="s">
        <v>25582</v>
      </c>
      <c r="C2201" s="127" t="s">
        <v>25154</v>
      </c>
      <c r="D2201" s="145" t="s">
        <v>35145</v>
      </c>
      <c r="E2201" s="128" t="str">
        <f t="shared" si="12"/>
        <v>4.239,21</v>
      </c>
      <c r="F2201" s="129"/>
    </row>
    <row r="2202" spans="1:6">
      <c r="E2202" s="128">
        <f t="shared" si="11"/>
        <v>0</v>
      </c>
    </row>
    <row r="2203" spans="1:6" ht="18">
      <c r="A2203" s="121" t="s">
        <v>25082</v>
      </c>
      <c r="B2203" s="122" t="s">
        <v>25083</v>
      </c>
      <c r="C2203" s="123" t="s">
        <v>25084</v>
      </c>
      <c r="D2203" s="121" t="s">
        <v>25085</v>
      </c>
      <c r="E2203" s="128" t="e">
        <f t="shared" si="11"/>
        <v>#VALUE!</v>
      </c>
      <c r="F2203" s="122" t="s">
        <v>25086</v>
      </c>
    </row>
    <row r="2204" spans="1:6">
      <c r="A2204" s="125">
        <v>40910</v>
      </c>
      <c r="B2204" s="126" t="s">
        <v>25583</v>
      </c>
      <c r="C2204" s="127" t="s">
        <v>25105</v>
      </c>
      <c r="D2204" s="145" t="s">
        <v>35146</v>
      </c>
      <c r="E2204" s="128">
        <f t="shared" si="11"/>
        <v>17143.759999999998</v>
      </c>
      <c r="F2204" s="129"/>
    </row>
    <row r="2205" spans="1:6">
      <c r="A2205" s="125">
        <v>41362</v>
      </c>
      <c r="B2205" s="126" t="s">
        <v>25584</v>
      </c>
      <c r="C2205" s="127" t="s">
        <v>25105</v>
      </c>
      <c r="D2205" s="145" t="s">
        <v>35147</v>
      </c>
      <c r="E2205" s="128">
        <f>TRUNC(D2205-(D2205*$F$1455),2)</f>
        <v>13033.52</v>
      </c>
      <c r="F2205" s="129"/>
    </row>
    <row r="2206" spans="1:6">
      <c r="E2206" s="128">
        <f t="shared" si="11"/>
        <v>0</v>
      </c>
    </row>
    <row r="2207" spans="1:6" ht="18">
      <c r="A2207" s="121" t="s">
        <v>25082</v>
      </c>
      <c r="B2207" s="122" t="s">
        <v>25083</v>
      </c>
      <c r="C2207" s="123" t="s">
        <v>25084</v>
      </c>
      <c r="D2207" s="121" t="s">
        <v>25085</v>
      </c>
      <c r="E2207" s="128" t="e">
        <f t="shared" si="11"/>
        <v>#VALUE!</v>
      </c>
      <c r="F2207" s="122" t="s">
        <v>25086</v>
      </c>
    </row>
    <row r="2208" spans="1:6" ht="18">
      <c r="A2208" s="125">
        <v>43343</v>
      </c>
      <c r="B2208" s="126" t="s">
        <v>16743</v>
      </c>
      <c r="C2208" s="127" t="s">
        <v>25091</v>
      </c>
      <c r="D2208" s="145" t="s">
        <v>35148</v>
      </c>
      <c r="E2208" s="128">
        <f t="shared" si="11"/>
        <v>107.36</v>
      </c>
      <c r="F2208" s="130"/>
    </row>
    <row r="2209" spans="1:6">
      <c r="A2209" s="125">
        <v>41151</v>
      </c>
      <c r="B2209" s="126" t="s">
        <v>25585</v>
      </c>
      <c r="C2209" s="127" t="s">
        <v>25105</v>
      </c>
      <c r="D2209" s="145" t="s">
        <v>35149</v>
      </c>
      <c r="E2209" s="128">
        <f t="shared" si="11"/>
        <v>2554.4499999999998</v>
      </c>
      <c r="F2209" s="129"/>
    </row>
    <row r="2210" spans="1:6">
      <c r="A2210" s="125">
        <v>41346</v>
      </c>
      <c r="B2210" s="126" t="s">
        <v>25586</v>
      </c>
      <c r="C2210" s="127" t="s">
        <v>25124</v>
      </c>
      <c r="D2210" s="145" t="s">
        <v>35150</v>
      </c>
      <c r="E2210" s="128">
        <f t="shared" si="11"/>
        <v>39.6</v>
      </c>
      <c r="F2210" s="129"/>
    </row>
    <row r="2211" spans="1:6">
      <c r="A2211" s="125">
        <v>41150</v>
      </c>
      <c r="B2211" s="126" t="s">
        <v>25587</v>
      </c>
      <c r="C2211" s="127" t="s">
        <v>25124</v>
      </c>
      <c r="D2211" s="145" t="s">
        <v>35151</v>
      </c>
      <c r="E2211" s="128">
        <f t="shared" si="11"/>
        <v>8.15</v>
      </c>
      <c r="F2211" s="129"/>
    </row>
    <row r="2212" spans="1:6">
      <c r="A2212" s="125">
        <v>41149</v>
      </c>
      <c r="B2212" s="126" t="s">
        <v>25588</v>
      </c>
      <c r="C2212" s="127" t="s">
        <v>25124</v>
      </c>
      <c r="D2212" s="145" t="s">
        <v>35152</v>
      </c>
      <c r="E2212" s="128">
        <f t="shared" si="11"/>
        <v>11.11</v>
      </c>
      <c r="F2212" s="129"/>
    </row>
    <row r="2213" spans="1:6">
      <c r="A2213" s="125">
        <v>41410</v>
      </c>
      <c r="B2213" s="126" t="s">
        <v>25589</v>
      </c>
      <c r="C2213" s="127" t="s">
        <v>25124</v>
      </c>
      <c r="D2213" s="145" t="s">
        <v>35153</v>
      </c>
      <c r="E2213" s="128">
        <f t="shared" si="11"/>
        <v>9.5500000000000007</v>
      </c>
      <c r="F2213" s="129"/>
    </row>
    <row r="2214" spans="1:6">
      <c r="A2214" s="125">
        <v>41148</v>
      </c>
      <c r="B2214" s="126" t="s">
        <v>25590</v>
      </c>
      <c r="C2214" s="127" t="s">
        <v>25124</v>
      </c>
      <c r="D2214" s="145" t="s">
        <v>35154</v>
      </c>
      <c r="E2214" s="128">
        <f t="shared" si="11"/>
        <v>11.34</v>
      </c>
      <c r="F2214" s="129"/>
    </row>
    <row r="2215" spans="1:6">
      <c r="A2215" s="125">
        <v>41152</v>
      </c>
      <c r="B2215" s="126" t="s">
        <v>25591</v>
      </c>
      <c r="C2215" s="127" t="s">
        <v>25105</v>
      </c>
      <c r="D2215" s="145" t="s">
        <v>35155</v>
      </c>
      <c r="E2215" s="128">
        <f t="shared" si="11"/>
        <v>495.69</v>
      </c>
      <c r="F2215" s="129"/>
    </row>
    <row r="2216" spans="1:6">
      <c r="A2216" s="125">
        <v>41004</v>
      </c>
      <c r="B2216" s="126" t="s">
        <v>25592</v>
      </c>
      <c r="C2216" s="127" t="s">
        <v>25105</v>
      </c>
      <c r="D2216" s="145" t="s">
        <v>35156</v>
      </c>
      <c r="E2216" s="128">
        <f t="shared" si="11"/>
        <v>1145.23</v>
      </c>
      <c r="F2216" s="129"/>
    </row>
    <row r="2217" spans="1:6">
      <c r="A2217" s="125">
        <v>40911</v>
      </c>
      <c r="B2217" s="126" t="s">
        <v>25593</v>
      </c>
      <c r="C2217" s="127" t="s">
        <v>25091</v>
      </c>
      <c r="D2217" s="145" t="s">
        <v>35157</v>
      </c>
      <c r="E2217" s="128">
        <f t="shared" si="11"/>
        <v>53.16</v>
      </c>
      <c r="F2217" s="126" t="s">
        <v>25089</v>
      </c>
    </row>
    <row r="2218" spans="1:6" ht="18">
      <c r="A2218" s="125">
        <v>40915</v>
      </c>
      <c r="B2218" s="126" t="s">
        <v>25594</v>
      </c>
      <c r="C2218" s="127" t="s">
        <v>25091</v>
      </c>
      <c r="D2218" s="145" t="s">
        <v>35158</v>
      </c>
      <c r="E2218" s="128">
        <f t="shared" si="11"/>
        <v>110.71</v>
      </c>
      <c r="F2218" s="126" t="s">
        <v>25089</v>
      </c>
    </row>
    <row r="2219" spans="1:6" ht="18">
      <c r="A2219" s="125">
        <v>40899</v>
      </c>
      <c r="B2219" s="126" t="s">
        <v>16771</v>
      </c>
      <c r="C2219" s="127" t="s">
        <v>25124</v>
      </c>
      <c r="D2219" s="145" t="s">
        <v>35159</v>
      </c>
      <c r="E2219" s="128">
        <f t="shared" si="11"/>
        <v>20.89</v>
      </c>
      <c r="F2219" s="126" t="s">
        <v>25089</v>
      </c>
    </row>
    <row r="2220" spans="1:6" ht="18">
      <c r="A2220" s="125">
        <v>40900</v>
      </c>
      <c r="B2220" s="126" t="s">
        <v>16772</v>
      </c>
      <c r="C2220" s="127" t="s">
        <v>25124</v>
      </c>
      <c r="D2220" s="145" t="s">
        <v>35160</v>
      </c>
      <c r="E2220" s="128">
        <f t="shared" si="11"/>
        <v>30.42</v>
      </c>
      <c r="F2220" s="126" t="s">
        <v>25089</v>
      </c>
    </row>
    <row r="2221" spans="1:6" ht="18">
      <c r="A2221" s="125">
        <v>41365</v>
      </c>
      <c r="B2221" s="126" t="s">
        <v>16773</v>
      </c>
      <c r="C2221" s="127" t="s">
        <v>25124</v>
      </c>
      <c r="D2221" s="145" t="s">
        <v>35161</v>
      </c>
      <c r="E2221" s="128">
        <f t="shared" si="11"/>
        <v>22.5</v>
      </c>
      <c r="F2221" s="126" t="s">
        <v>25089</v>
      </c>
    </row>
    <row r="2222" spans="1:6" ht="18">
      <c r="A2222" s="125">
        <v>41110</v>
      </c>
      <c r="B2222" s="126" t="s">
        <v>16774</v>
      </c>
      <c r="C2222" s="127" t="s">
        <v>25124</v>
      </c>
      <c r="D2222" s="145" t="s">
        <v>35162</v>
      </c>
      <c r="E2222" s="128">
        <f t="shared" si="11"/>
        <v>21.94</v>
      </c>
      <c r="F2222" s="126" t="s">
        <v>25089</v>
      </c>
    </row>
    <row r="2223" spans="1:6">
      <c r="A2223" s="125">
        <v>40903</v>
      </c>
      <c r="B2223" s="126" t="s">
        <v>25595</v>
      </c>
      <c r="C2223" s="127" t="s">
        <v>25124</v>
      </c>
      <c r="D2223" s="145" t="s">
        <v>35163</v>
      </c>
      <c r="E2223" s="128">
        <f t="shared" si="11"/>
        <v>33.049999999999997</v>
      </c>
      <c r="F2223" s="126" t="s">
        <v>25089</v>
      </c>
    </row>
    <row r="2224" spans="1:6">
      <c r="A2224" s="125">
        <v>40904</v>
      </c>
      <c r="B2224" s="126" t="s">
        <v>25596</v>
      </c>
      <c r="C2224" s="127" t="s">
        <v>25124</v>
      </c>
      <c r="D2224" s="145" t="s">
        <v>35164</v>
      </c>
      <c r="E2224" s="128">
        <f t="shared" si="11"/>
        <v>56.57</v>
      </c>
      <c r="F2224" s="126" t="s">
        <v>25089</v>
      </c>
    </row>
    <row r="2225" spans="1:6" ht="18">
      <c r="A2225" s="125">
        <v>40905</v>
      </c>
      <c r="B2225" s="126" t="s">
        <v>25597</v>
      </c>
      <c r="C2225" s="127" t="s">
        <v>25124</v>
      </c>
      <c r="D2225" s="145" t="s">
        <v>35165</v>
      </c>
      <c r="E2225" s="128">
        <f t="shared" si="11"/>
        <v>35.68</v>
      </c>
      <c r="F2225" s="126" t="s">
        <v>25089</v>
      </c>
    </row>
    <row r="2226" spans="1:6">
      <c r="A2226" s="125">
        <v>43330</v>
      </c>
      <c r="B2226" s="126" t="s">
        <v>16775</v>
      </c>
      <c r="C2226" s="127" t="s">
        <v>25124</v>
      </c>
      <c r="D2226" s="145" t="s">
        <v>35166</v>
      </c>
      <c r="E2226" s="128">
        <f t="shared" si="11"/>
        <v>35.130000000000003</v>
      </c>
      <c r="F2226" s="126" t="s">
        <v>25089</v>
      </c>
    </row>
    <row r="2227" spans="1:6" ht="18">
      <c r="A2227" s="125">
        <v>40901</v>
      </c>
      <c r="B2227" s="126" t="s">
        <v>16776</v>
      </c>
      <c r="C2227" s="127" t="s">
        <v>25124</v>
      </c>
      <c r="D2227" s="145" t="s">
        <v>35167</v>
      </c>
      <c r="E2227" s="128">
        <f t="shared" ref="E2227:E2290" si="13">ROUND(D2227-(D2227*$F$1455),2)</f>
        <v>20.82</v>
      </c>
      <c r="F2227" s="126" t="s">
        <v>25089</v>
      </c>
    </row>
    <row r="2228" spans="1:6">
      <c r="A2228" s="125">
        <v>42475</v>
      </c>
      <c r="B2228" s="126" t="s">
        <v>25598</v>
      </c>
      <c r="C2228" s="127" t="s">
        <v>25088</v>
      </c>
      <c r="D2228" s="145" t="s">
        <v>35168</v>
      </c>
      <c r="E2228" s="128">
        <f t="shared" si="13"/>
        <v>607.41999999999996</v>
      </c>
      <c r="F2228" s="126" t="s">
        <v>25089</v>
      </c>
    </row>
    <row r="2229" spans="1:6">
      <c r="A2229" s="125">
        <v>40945</v>
      </c>
      <c r="B2229" s="126" t="s">
        <v>25599</v>
      </c>
      <c r="C2229" s="127" t="s">
        <v>25124</v>
      </c>
      <c r="D2229" s="145" t="s">
        <v>35169</v>
      </c>
      <c r="E2229" s="128">
        <f t="shared" si="13"/>
        <v>68.02</v>
      </c>
      <c r="F2229" s="126" t="s">
        <v>25089</v>
      </c>
    </row>
    <row r="2230" spans="1:6">
      <c r="A2230" s="125">
        <v>41109</v>
      </c>
      <c r="B2230" s="126" t="s">
        <v>25600</v>
      </c>
      <c r="C2230" s="127" t="s">
        <v>25124</v>
      </c>
      <c r="D2230" s="145" t="s">
        <v>35170</v>
      </c>
      <c r="E2230" s="128">
        <f t="shared" si="13"/>
        <v>3.03</v>
      </c>
      <c r="F2230" s="129"/>
    </row>
    <row r="2231" spans="1:6">
      <c r="A2231" s="125">
        <v>40164</v>
      </c>
      <c r="B2231" s="126" t="s">
        <v>25601</v>
      </c>
      <c r="C2231" s="127" t="s">
        <v>25091</v>
      </c>
      <c r="D2231" s="145" t="s">
        <v>35171</v>
      </c>
      <c r="E2231" s="128">
        <f t="shared" si="13"/>
        <v>55.81</v>
      </c>
      <c r="F2231" s="129"/>
    </row>
    <row r="2232" spans="1:6">
      <c r="A2232" s="125">
        <v>40944</v>
      </c>
      <c r="B2232" s="126" t="s">
        <v>35172</v>
      </c>
      <c r="C2232" s="127" t="s">
        <v>25124</v>
      </c>
      <c r="D2232" s="145" t="s">
        <v>35173</v>
      </c>
      <c r="E2232" s="128">
        <f t="shared" si="13"/>
        <v>629.53</v>
      </c>
      <c r="F2232" s="126" t="s">
        <v>25089</v>
      </c>
    </row>
    <row r="2233" spans="1:6">
      <c r="A2233" s="125">
        <v>40902</v>
      </c>
      <c r="B2233" s="126" t="s">
        <v>25602</v>
      </c>
      <c r="C2233" s="127" t="s">
        <v>25124</v>
      </c>
      <c r="D2233" s="145" t="s">
        <v>35174</v>
      </c>
      <c r="E2233" s="128">
        <f t="shared" si="13"/>
        <v>5.47</v>
      </c>
      <c r="F2233" s="129"/>
    </row>
    <row r="2234" spans="1:6">
      <c r="A2234" s="125">
        <v>41344</v>
      </c>
      <c r="B2234" s="126" t="s">
        <v>25603</v>
      </c>
      <c r="C2234" s="127" t="s">
        <v>25124</v>
      </c>
      <c r="D2234" s="145" t="s">
        <v>35175</v>
      </c>
      <c r="E2234" s="128">
        <f t="shared" si="13"/>
        <v>76</v>
      </c>
      <c r="F2234" s="129"/>
    </row>
    <row r="2235" spans="1:6">
      <c r="A2235" s="125">
        <v>41345</v>
      </c>
      <c r="B2235" s="126" t="s">
        <v>25604</v>
      </c>
      <c r="C2235" s="127" t="s">
        <v>25124</v>
      </c>
      <c r="D2235" s="145" t="s">
        <v>35176</v>
      </c>
      <c r="E2235" s="128">
        <f t="shared" si="13"/>
        <v>120.93</v>
      </c>
      <c r="F2235" s="129"/>
    </row>
    <row r="2236" spans="1:6">
      <c r="A2236" s="125">
        <v>41242</v>
      </c>
      <c r="B2236" s="126" t="s">
        <v>25605</v>
      </c>
      <c r="C2236" s="127" t="s">
        <v>25091</v>
      </c>
      <c r="D2236" s="145" t="s">
        <v>35177</v>
      </c>
      <c r="E2236" s="128">
        <f t="shared" si="13"/>
        <v>63.64</v>
      </c>
      <c r="F2236" s="129"/>
    </row>
    <row r="2237" spans="1:6">
      <c r="A2237" s="125">
        <v>42476</v>
      </c>
      <c r="B2237" s="126" t="s">
        <v>25606</v>
      </c>
      <c r="C2237" s="127" t="s">
        <v>25105</v>
      </c>
      <c r="D2237" s="145" t="s">
        <v>35178</v>
      </c>
      <c r="E2237" s="128">
        <f t="shared" si="13"/>
        <v>42.72</v>
      </c>
      <c r="F2237" s="129"/>
    </row>
    <row r="2238" spans="1:6">
      <c r="A2238" s="125">
        <v>41136</v>
      </c>
      <c r="B2238" s="126" t="s">
        <v>25607</v>
      </c>
      <c r="C2238" s="127" t="s">
        <v>25105</v>
      </c>
      <c r="D2238" s="145" t="s">
        <v>35179</v>
      </c>
      <c r="E2238" s="128">
        <f t="shared" si="13"/>
        <v>143.19999999999999</v>
      </c>
      <c r="F2238" s="129"/>
    </row>
    <row r="2239" spans="1:6">
      <c r="A2239" s="125">
        <v>41135</v>
      </c>
      <c r="B2239" s="126" t="s">
        <v>25608</v>
      </c>
      <c r="C2239" s="127" t="s">
        <v>25105</v>
      </c>
      <c r="D2239" s="145" t="s">
        <v>35180</v>
      </c>
      <c r="E2239" s="128">
        <f t="shared" si="13"/>
        <v>106.67</v>
      </c>
      <c r="F2239" s="129"/>
    </row>
    <row r="2240" spans="1:6">
      <c r="A2240" s="125">
        <v>40912</v>
      </c>
      <c r="B2240" s="126" t="s">
        <v>25609</v>
      </c>
      <c r="C2240" s="127" t="s">
        <v>25091</v>
      </c>
      <c r="D2240" s="145" t="s">
        <v>35181</v>
      </c>
      <c r="E2240" s="128">
        <f t="shared" si="13"/>
        <v>105.94</v>
      </c>
      <c r="F2240" s="126" t="s">
        <v>25089</v>
      </c>
    </row>
    <row r="2241" spans="1:6">
      <c r="A2241" s="125">
        <v>40908</v>
      </c>
      <c r="B2241" s="126" t="s">
        <v>25610</v>
      </c>
      <c r="C2241" s="127" t="s">
        <v>25105</v>
      </c>
      <c r="D2241" s="145" t="s">
        <v>35182</v>
      </c>
      <c r="E2241" s="128">
        <f t="shared" si="13"/>
        <v>10129.59</v>
      </c>
      <c r="F2241" s="126" t="s">
        <v>25089</v>
      </c>
    </row>
    <row r="2242" spans="1:6">
      <c r="A2242" s="125">
        <v>40907</v>
      </c>
      <c r="B2242" s="126" t="s">
        <v>25611</v>
      </c>
      <c r="C2242" s="127" t="s">
        <v>25105</v>
      </c>
      <c r="D2242" s="145" t="s">
        <v>35183</v>
      </c>
      <c r="E2242" s="128">
        <f t="shared" si="13"/>
        <v>15017.07</v>
      </c>
      <c r="F2242" s="126" t="s">
        <v>25089</v>
      </c>
    </row>
    <row r="2243" spans="1:6">
      <c r="A2243" s="125">
        <v>40906</v>
      </c>
      <c r="B2243" s="126" t="s">
        <v>25612</v>
      </c>
      <c r="C2243" s="127" t="s">
        <v>25124</v>
      </c>
      <c r="D2243" s="145" t="s">
        <v>35184</v>
      </c>
      <c r="E2243" s="128">
        <f t="shared" si="13"/>
        <v>4416.71</v>
      </c>
      <c r="F2243" s="129"/>
    </row>
    <row r="2244" spans="1:6">
      <c r="A2244" s="125">
        <v>41240</v>
      </c>
      <c r="B2244" s="126" t="s">
        <v>25613</v>
      </c>
      <c r="C2244" s="127" t="s">
        <v>25091</v>
      </c>
      <c r="D2244" s="145" t="s">
        <v>35185</v>
      </c>
      <c r="E2244" s="128">
        <f t="shared" si="13"/>
        <v>99.68</v>
      </c>
      <c r="F2244" s="126" t="s">
        <v>25089</v>
      </c>
    </row>
    <row r="2245" spans="1:6" ht="18">
      <c r="A2245" s="125">
        <v>40946</v>
      </c>
      <c r="B2245" s="126" t="s">
        <v>25614</v>
      </c>
      <c r="C2245" s="127" t="s">
        <v>25091</v>
      </c>
      <c r="D2245" s="145" t="s">
        <v>35186</v>
      </c>
      <c r="E2245" s="128">
        <f t="shared" si="13"/>
        <v>104.81</v>
      </c>
      <c r="F2245" s="126" t="s">
        <v>25089</v>
      </c>
    </row>
    <row r="2246" spans="1:6">
      <c r="A2246" s="125">
        <v>40942</v>
      </c>
      <c r="B2246" s="126" t="s">
        <v>25615</v>
      </c>
      <c r="C2246" s="127" t="s">
        <v>25091</v>
      </c>
      <c r="D2246" s="145" t="s">
        <v>35187</v>
      </c>
      <c r="E2246" s="128">
        <f t="shared" si="13"/>
        <v>43.8</v>
      </c>
      <c r="F2246" s="126" t="s">
        <v>25089</v>
      </c>
    </row>
    <row r="2247" spans="1:6">
      <c r="A2247" s="125">
        <v>41245</v>
      </c>
      <c r="B2247" s="126" t="s">
        <v>25616</v>
      </c>
      <c r="C2247" s="127" t="s">
        <v>25091</v>
      </c>
      <c r="D2247" s="145" t="s">
        <v>35188</v>
      </c>
      <c r="E2247" s="128">
        <f t="shared" si="13"/>
        <v>44.39</v>
      </c>
      <c r="F2247" s="129"/>
    </row>
    <row r="2248" spans="1:6">
      <c r="A2248" s="125">
        <v>41404</v>
      </c>
      <c r="B2248" s="126" t="s">
        <v>25617</v>
      </c>
      <c r="C2248" s="127" t="s">
        <v>25091</v>
      </c>
      <c r="D2248" s="145" t="s">
        <v>35189</v>
      </c>
      <c r="E2248" s="128">
        <f t="shared" si="13"/>
        <v>36.130000000000003</v>
      </c>
      <c r="F2248" s="129"/>
    </row>
    <row r="2249" spans="1:6">
      <c r="A2249" s="125">
        <v>41244</v>
      </c>
      <c r="B2249" s="126" t="s">
        <v>25618</v>
      </c>
      <c r="C2249" s="127" t="s">
        <v>25091</v>
      </c>
      <c r="D2249" s="145" t="s">
        <v>35190</v>
      </c>
      <c r="E2249" s="128">
        <f t="shared" si="13"/>
        <v>20.57</v>
      </c>
      <c r="F2249" s="129"/>
    </row>
    <row r="2250" spans="1:6">
      <c r="A2250" s="125">
        <v>43328</v>
      </c>
      <c r="B2250" s="126" t="s">
        <v>25619</v>
      </c>
      <c r="C2250" s="127" t="s">
        <v>25105</v>
      </c>
      <c r="D2250" s="145" t="s">
        <v>35191</v>
      </c>
      <c r="E2250" s="128">
        <f t="shared" si="13"/>
        <v>12.58</v>
      </c>
      <c r="F2250" s="129"/>
    </row>
    <row r="2251" spans="1:6">
      <c r="A2251" s="125">
        <v>40909</v>
      </c>
      <c r="B2251" s="126" t="s">
        <v>17089</v>
      </c>
      <c r="C2251" s="127" t="s">
        <v>25105</v>
      </c>
      <c r="D2251" s="145" t="s">
        <v>35192</v>
      </c>
      <c r="E2251" s="128">
        <f t="shared" si="13"/>
        <v>3482.41</v>
      </c>
      <c r="F2251" s="126" t="s">
        <v>25089</v>
      </c>
    </row>
    <row r="2252" spans="1:6">
      <c r="A2252" s="125">
        <v>41140</v>
      </c>
      <c r="B2252" s="126" t="s">
        <v>25620</v>
      </c>
      <c r="C2252" s="127" t="s">
        <v>25105</v>
      </c>
      <c r="D2252" s="145" t="s">
        <v>35193</v>
      </c>
      <c r="E2252" s="128">
        <f t="shared" si="13"/>
        <v>2546.79</v>
      </c>
      <c r="F2252" s="129"/>
    </row>
    <row r="2253" spans="1:6">
      <c r="A2253" s="125">
        <v>41139</v>
      </c>
      <c r="B2253" s="126" t="s">
        <v>25621</v>
      </c>
      <c r="C2253" s="127" t="s">
        <v>25105</v>
      </c>
      <c r="D2253" s="145" t="s">
        <v>35194</v>
      </c>
      <c r="E2253" s="128">
        <f t="shared" si="13"/>
        <v>2768.73</v>
      </c>
      <c r="F2253" s="129"/>
    </row>
    <row r="2254" spans="1:6">
      <c r="A2254" s="125">
        <v>41138</v>
      </c>
      <c r="B2254" s="126" t="s">
        <v>25622</v>
      </c>
      <c r="C2254" s="127" t="s">
        <v>25105</v>
      </c>
      <c r="D2254" s="145" t="s">
        <v>35195</v>
      </c>
      <c r="E2254" s="128">
        <f t="shared" si="13"/>
        <v>2651.48</v>
      </c>
      <c r="F2254" s="129"/>
    </row>
    <row r="2255" spans="1:6">
      <c r="A2255" s="125">
        <v>41246</v>
      </c>
      <c r="B2255" s="126" t="s">
        <v>25623</v>
      </c>
      <c r="C2255" s="127" t="s">
        <v>25124</v>
      </c>
      <c r="D2255" s="145" t="s">
        <v>35196</v>
      </c>
      <c r="E2255" s="128">
        <f t="shared" si="13"/>
        <v>68.16</v>
      </c>
      <c r="F2255" s="126" t="s">
        <v>25089</v>
      </c>
    </row>
    <row r="2256" spans="1:6">
      <c r="A2256" s="125">
        <v>40943</v>
      </c>
      <c r="B2256" s="126" t="s">
        <v>25624</v>
      </c>
      <c r="C2256" s="127" t="s">
        <v>25124</v>
      </c>
      <c r="D2256" s="145" t="s">
        <v>35197</v>
      </c>
      <c r="E2256" s="128">
        <f t="shared" si="13"/>
        <v>52.9</v>
      </c>
      <c r="F2256" s="126" t="s">
        <v>25089</v>
      </c>
    </row>
    <row r="2257" spans="1:6">
      <c r="A2257" s="125">
        <v>40922</v>
      </c>
      <c r="B2257" s="126" t="s">
        <v>25625</v>
      </c>
      <c r="C2257" s="127" t="s">
        <v>25088</v>
      </c>
      <c r="D2257" s="145" t="s">
        <v>35040</v>
      </c>
      <c r="E2257" s="128">
        <f t="shared" si="13"/>
        <v>7.91</v>
      </c>
      <c r="F2257" s="129"/>
    </row>
    <row r="2258" spans="1:6">
      <c r="A2258" s="125">
        <v>40914</v>
      </c>
      <c r="B2258" s="126" t="s">
        <v>25626</v>
      </c>
      <c r="C2258" s="127" t="s">
        <v>25124</v>
      </c>
      <c r="D2258" s="145" t="s">
        <v>35198</v>
      </c>
      <c r="E2258" s="128">
        <f t="shared" si="13"/>
        <v>23.36</v>
      </c>
      <c r="F2258" s="126" t="s">
        <v>25089</v>
      </c>
    </row>
    <row r="2259" spans="1:6">
      <c r="A2259" s="125">
        <v>40913</v>
      </c>
      <c r="B2259" s="126" t="s">
        <v>25627</v>
      </c>
      <c r="C2259" s="127" t="s">
        <v>25124</v>
      </c>
      <c r="D2259" s="145" t="s">
        <v>35199</v>
      </c>
      <c r="E2259" s="128">
        <f t="shared" si="13"/>
        <v>127.41</v>
      </c>
      <c r="F2259" s="129"/>
    </row>
    <row r="2260" spans="1:6" ht="18">
      <c r="A2260" s="125">
        <v>41191</v>
      </c>
      <c r="B2260" s="126" t="s">
        <v>25628</v>
      </c>
      <c r="C2260" s="127" t="s">
        <v>25124</v>
      </c>
      <c r="D2260" s="145" t="s">
        <v>35200</v>
      </c>
      <c r="E2260" s="128">
        <f t="shared" si="13"/>
        <v>428.88</v>
      </c>
      <c r="F2260" s="126" t="s">
        <v>25089</v>
      </c>
    </row>
    <row r="2261" spans="1:6">
      <c r="A2261" s="125">
        <v>40947</v>
      </c>
      <c r="B2261" s="126" t="s">
        <v>25629</v>
      </c>
      <c r="C2261" s="127" t="s">
        <v>25105</v>
      </c>
      <c r="D2261" s="145" t="s">
        <v>35201</v>
      </c>
      <c r="E2261" s="128">
        <f t="shared" si="13"/>
        <v>4130.33</v>
      </c>
      <c r="F2261" s="126" t="s">
        <v>25089</v>
      </c>
    </row>
    <row r="2262" spans="1:6">
      <c r="A2262" s="125">
        <v>43329</v>
      </c>
      <c r="B2262" s="126" t="s">
        <v>25630</v>
      </c>
      <c r="C2262" s="127" t="s">
        <v>25105</v>
      </c>
      <c r="D2262" s="145" t="s">
        <v>35202</v>
      </c>
      <c r="E2262" s="128">
        <f t="shared" si="13"/>
        <v>238.94</v>
      </c>
      <c r="F2262" s="126" t="s">
        <v>25089</v>
      </c>
    </row>
    <row r="2263" spans="1:6" ht="18">
      <c r="A2263" s="125">
        <v>42050</v>
      </c>
      <c r="B2263" s="126" t="s">
        <v>17126</v>
      </c>
      <c r="C2263" s="127" t="s">
        <v>25091</v>
      </c>
      <c r="D2263" s="145" t="s">
        <v>35203</v>
      </c>
      <c r="E2263" s="128">
        <f t="shared" si="13"/>
        <v>143.13999999999999</v>
      </c>
      <c r="F2263" s="126" t="s">
        <v>25089</v>
      </c>
    </row>
    <row r="2264" spans="1:6">
      <c r="E2264" s="128">
        <f t="shared" si="13"/>
        <v>0</v>
      </c>
    </row>
    <row r="2265" spans="1:6" ht="18">
      <c r="A2265" s="121" t="s">
        <v>25082</v>
      </c>
      <c r="B2265" s="122" t="s">
        <v>25083</v>
      </c>
      <c r="C2265" s="123" t="s">
        <v>25084</v>
      </c>
      <c r="D2265" s="121" t="s">
        <v>25085</v>
      </c>
      <c r="E2265" s="128" t="e">
        <f t="shared" si="13"/>
        <v>#VALUE!</v>
      </c>
      <c r="F2265" s="122" t="s">
        <v>25086</v>
      </c>
    </row>
    <row r="2266" spans="1:6">
      <c r="A2266" s="125">
        <v>42203</v>
      </c>
      <c r="B2266" s="126" t="s">
        <v>25631</v>
      </c>
      <c r="C2266" s="127" t="s">
        <v>25105</v>
      </c>
      <c r="D2266" s="145" t="s">
        <v>35204</v>
      </c>
      <c r="E2266" s="128">
        <f t="shared" si="13"/>
        <v>173.39</v>
      </c>
      <c r="F2266" s="126" t="s">
        <v>25089</v>
      </c>
    </row>
    <row r="2267" spans="1:6">
      <c r="A2267" s="125">
        <v>42202</v>
      </c>
      <c r="B2267" s="126" t="s">
        <v>25632</v>
      </c>
      <c r="C2267" s="127" t="s">
        <v>25105</v>
      </c>
      <c r="D2267" s="145" t="s">
        <v>35205</v>
      </c>
      <c r="E2267" s="128">
        <f t="shared" si="13"/>
        <v>110.49</v>
      </c>
      <c r="F2267" s="126" t="s">
        <v>25089</v>
      </c>
    </row>
    <row r="2268" spans="1:6" ht="18">
      <c r="A2268" s="125">
        <v>42041</v>
      </c>
      <c r="B2268" s="126" t="s">
        <v>16748</v>
      </c>
      <c r="C2268" s="127" t="s">
        <v>25124</v>
      </c>
      <c r="D2268" s="145" t="s">
        <v>35206</v>
      </c>
      <c r="E2268" s="128">
        <f t="shared" si="13"/>
        <v>26.25</v>
      </c>
      <c r="F2268" s="126" t="s">
        <v>25089</v>
      </c>
    </row>
    <row r="2269" spans="1:6">
      <c r="A2269" s="125">
        <v>42199</v>
      </c>
      <c r="B2269" s="126" t="s">
        <v>25633</v>
      </c>
      <c r="C2269" s="127" t="s">
        <v>25091</v>
      </c>
      <c r="D2269" s="145" t="s">
        <v>34626</v>
      </c>
      <c r="E2269" s="128">
        <f t="shared" si="13"/>
        <v>1.69</v>
      </c>
      <c r="F2269" s="129"/>
    </row>
    <row r="2270" spans="1:6">
      <c r="A2270" s="125">
        <v>42210</v>
      </c>
      <c r="B2270" s="126" t="s">
        <v>25634</v>
      </c>
      <c r="C2270" s="127" t="s">
        <v>25091</v>
      </c>
      <c r="D2270" s="145" t="s">
        <v>35207</v>
      </c>
      <c r="E2270" s="128">
        <f t="shared" si="13"/>
        <v>25.03</v>
      </c>
      <c r="F2270" s="126" t="s">
        <v>25089</v>
      </c>
    </row>
    <row r="2271" spans="1:6">
      <c r="A2271" s="125">
        <v>42206</v>
      </c>
      <c r="B2271" s="126" t="s">
        <v>25635</v>
      </c>
      <c r="C2271" s="127" t="s">
        <v>25091</v>
      </c>
      <c r="D2271" s="145" t="s">
        <v>35208</v>
      </c>
      <c r="E2271" s="128">
        <f t="shared" si="13"/>
        <v>21.42</v>
      </c>
      <c r="F2271" s="126" t="s">
        <v>25089</v>
      </c>
    </row>
    <row r="2272" spans="1:6">
      <c r="A2272" s="125">
        <v>42208</v>
      </c>
      <c r="B2272" s="126" t="s">
        <v>25636</v>
      </c>
      <c r="C2272" s="127" t="s">
        <v>25091</v>
      </c>
      <c r="D2272" s="145" t="s">
        <v>35209</v>
      </c>
      <c r="E2272" s="128">
        <f t="shared" si="13"/>
        <v>1.98</v>
      </c>
      <c r="F2272" s="129"/>
    </row>
    <row r="2273" spans="1:6">
      <c r="A2273" s="125">
        <v>42209</v>
      </c>
      <c r="B2273" s="126" t="s">
        <v>25637</v>
      </c>
      <c r="C2273" s="127" t="s">
        <v>25091</v>
      </c>
      <c r="D2273" s="145" t="s">
        <v>35210</v>
      </c>
      <c r="E2273" s="128">
        <f t="shared" si="13"/>
        <v>9.5</v>
      </c>
      <c r="F2273" s="126" t="s">
        <v>25089</v>
      </c>
    </row>
    <row r="2274" spans="1:6">
      <c r="A2274" s="125">
        <v>42207</v>
      </c>
      <c r="B2274" s="126" t="s">
        <v>25638</v>
      </c>
      <c r="C2274" s="127" t="s">
        <v>25091</v>
      </c>
      <c r="D2274" s="145" t="s">
        <v>35211</v>
      </c>
      <c r="E2274" s="128">
        <f t="shared" si="13"/>
        <v>3.88</v>
      </c>
      <c r="F2274" s="129"/>
    </row>
    <row r="2275" spans="1:6">
      <c r="A2275" s="125">
        <v>42237</v>
      </c>
      <c r="B2275" s="126" t="s">
        <v>25639</v>
      </c>
      <c r="C2275" s="127" t="s">
        <v>25091</v>
      </c>
      <c r="D2275" s="145" t="s">
        <v>34483</v>
      </c>
      <c r="E2275" s="128">
        <f t="shared" si="13"/>
        <v>6.49</v>
      </c>
      <c r="F2275" s="129"/>
    </row>
    <row r="2276" spans="1:6">
      <c r="A2276" s="125">
        <v>42200</v>
      </c>
      <c r="B2276" s="126" t="s">
        <v>25640</v>
      </c>
      <c r="C2276" s="127" t="s">
        <v>25091</v>
      </c>
      <c r="D2276" s="145" t="s">
        <v>35212</v>
      </c>
      <c r="E2276" s="128">
        <f t="shared" si="13"/>
        <v>9.0299999999999994</v>
      </c>
      <c r="F2276" s="129"/>
    </row>
    <row r="2277" spans="1:6">
      <c r="A2277" s="125">
        <v>42201</v>
      </c>
      <c r="B2277" s="126" t="s">
        <v>25641</v>
      </c>
      <c r="C2277" s="127" t="s">
        <v>25091</v>
      </c>
      <c r="D2277" s="145" t="s">
        <v>35213</v>
      </c>
      <c r="E2277" s="128">
        <f t="shared" si="13"/>
        <v>7.23</v>
      </c>
      <c r="F2277" s="129"/>
    </row>
    <row r="2278" spans="1:6">
      <c r="A2278" s="125">
        <v>41247</v>
      </c>
      <c r="B2278" s="126" t="s">
        <v>17105</v>
      </c>
      <c r="C2278" s="127" t="s">
        <v>25088</v>
      </c>
      <c r="D2278" s="145" t="s">
        <v>35214</v>
      </c>
      <c r="E2278" s="128">
        <f t="shared" si="13"/>
        <v>69.66</v>
      </c>
      <c r="F2278" s="130"/>
    </row>
    <row r="2279" spans="1:6">
      <c r="A2279" s="125">
        <v>42204</v>
      </c>
      <c r="B2279" s="126" t="s">
        <v>25642</v>
      </c>
      <c r="C2279" s="127" t="s">
        <v>25105</v>
      </c>
      <c r="D2279" s="145" t="s">
        <v>35215</v>
      </c>
      <c r="E2279" s="128">
        <f t="shared" si="13"/>
        <v>51.42</v>
      </c>
      <c r="F2279" s="126" t="s">
        <v>25089</v>
      </c>
    </row>
    <row r="2280" spans="1:6">
      <c r="A2280" s="125">
        <v>42044</v>
      </c>
      <c r="B2280" s="126" t="s">
        <v>25643</v>
      </c>
      <c r="C2280" s="127" t="s">
        <v>25105</v>
      </c>
      <c r="D2280" s="145" t="s">
        <v>35216</v>
      </c>
      <c r="E2280" s="128">
        <f t="shared" si="13"/>
        <v>4457.66</v>
      </c>
      <c r="F2280" s="129"/>
    </row>
    <row r="2281" spans="1:6">
      <c r="A2281" s="125">
        <v>40102</v>
      </c>
      <c r="B2281" s="126" t="s">
        <v>25644</v>
      </c>
      <c r="C2281" s="127" t="s">
        <v>25091</v>
      </c>
      <c r="D2281" s="145" t="s">
        <v>35217</v>
      </c>
      <c r="E2281" s="128">
        <f t="shared" si="13"/>
        <v>20.98</v>
      </c>
      <c r="F2281" s="126" t="s">
        <v>25089</v>
      </c>
    </row>
    <row r="2282" spans="1:6">
      <c r="A2282" s="125">
        <v>42039</v>
      </c>
      <c r="B2282" s="126" t="s">
        <v>25645</v>
      </c>
      <c r="C2282" s="127" t="s">
        <v>25091</v>
      </c>
      <c r="D2282" s="145" t="s">
        <v>35218</v>
      </c>
      <c r="E2282" s="128">
        <f t="shared" si="13"/>
        <v>25.58</v>
      </c>
      <c r="F2282" s="126" t="s">
        <v>25089</v>
      </c>
    </row>
    <row r="2283" spans="1:6">
      <c r="E2283" s="128">
        <f t="shared" si="13"/>
        <v>0</v>
      </c>
    </row>
    <row r="2284" spans="1:6" ht="18">
      <c r="A2284" s="121" t="s">
        <v>25082</v>
      </c>
      <c r="B2284" s="122" t="s">
        <v>25083</v>
      </c>
      <c r="C2284" s="123" t="s">
        <v>25084</v>
      </c>
      <c r="D2284" s="121" t="s">
        <v>25085</v>
      </c>
      <c r="E2284" s="128" t="e">
        <f t="shared" si="13"/>
        <v>#VALUE!</v>
      </c>
      <c r="F2284" s="122" t="s">
        <v>25086</v>
      </c>
    </row>
    <row r="2285" spans="1:6">
      <c r="A2285" s="125">
        <v>41153</v>
      </c>
      <c r="B2285" s="126" t="s">
        <v>25646</v>
      </c>
      <c r="C2285" s="127" t="s">
        <v>25105</v>
      </c>
      <c r="D2285" s="145" t="s">
        <v>35219</v>
      </c>
      <c r="E2285" s="128">
        <f t="shared" si="13"/>
        <v>153.52000000000001</v>
      </c>
      <c r="F2285" s="129"/>
    </row>
    <row r="2286" spans="1:6">
      <c r="A2286" s="125">
        <v>41409</v>
      </c>
      <c r="B2286" s="126" t="s">
        <v>25647</v>
      </c>
      <c r="C2286" s="127" t="s">
        <v>25105</v>
      </c>
      <c r="D2286" s="145" t="s">
        <v>35220</v>
      </c>
      <c r="E2286" s="128">
        <f t="shared" si="13"/>
        <v>548.12</v>
      </c>
      <c r="F2286" s="129"/>
    </row>
    <row r="2287" spans="1:6">
      <c r="A2287" s="125">
        <v>40928</v>
      </c>
      <c r="B2287" s="126" t="s">
        <v>25648</v>
      </c>
      <c r="C2287" s="127" t="s">
        <v>25105</v>
      </c>
      <c r="D2287" s="145" t="s">
        <v>35221</v>
      </c>
      <c r="E2287" s="128">
        <f t="shared" si="13"/>
        <v>84.07</v>
      </c>
      <c r="F2287" s="126" t="s">
        <v>25089</v>
      </c>
    </row>
    <row r="2288" spans="1:6">
      <c r="A2288" s="125">
        <v>41408</v>
      </c>
      <c r="B2288" s="126" t="s">
        <v>25649</v>
      </c>
      <c r="C2288" s="127" t="s">
        <v>25105</v>
      </c>
      <c r="D2288" s="145" t="s">
        <v>35222</v>
      </c>
      <c r="E2288" s="128">
        <f t="shared" si="13"/>
        <v>2409.73</v>
      </c>
      <c r="F2288" s="129"/>
    </row>
    <row r="2289" spans="1:6">
      <c r="A2289" s="125">
        <v>41147</v>
      </c>
      <c r="B2289" s="126" t="s">
        <v>25650</v>
      </c>
      <c r="C2289" s="127" t="s">
        <v>25124</v>
      </c>
      <c r="D2289" s="145" t="s">
        <v>35223</v>
      </c>
      <c r="E2289" s="128">
        <f t="shared" si="13"/>
        <v>9.16</v>
      </c>
      <c r="F2289" s="129"/>
    </row>
    <row r="2290" spans="1:6">
      <c r="A2290" s="125">
        <v>42046</v>
      </c>
      <c r="B2290" s="126" t="s">
        <v>25651</v>
      </c>
      <c r="C2290" s="127" t="s">
        <v>25105</v>
      </c>
      <c r="D2290" s="145" t="s">
        <v>35224</v>
      </c>
      <c r="E2290" s="128">
        <f t="shared" si="13"/>
        <v>90.75</v>
      </c>
      <c r="F2290" s="129"/>
    </row>
    <row r="2291" spans="1:6">
      <c r="A2291" s="125">
        <v>41407</v>
      </c>
      <c r="B2291" s="126" t="s">
        <v>25652</v>
      </c>
      <c r="C2291" s="127" t="s">
        <v>25105</v>
      </c>
      <c r="D2291" s="145" t="s">
        <v>35225</v>
      </c>
      <c r="E2291" s="128">
        <f t="shared" ref="E2291:E2354" si="14">ROUND(D2291-(D2291*$F$1455),2)</f>
        <v>11318.19</v>
      </c>
      <c r="F2291" s="129"/>
    </row>
    <row r="2292" spans="1:6">
      <c r="A2292" s="125">
        <v>41146</v>
      </c>
      <c r="B2292" s="126" t="s">
        <v>25653</v>
      </c>
      <c r="C2292" s="127" t="s">
        <v>25105</v>
      </c>
      <c r="D2292" s="145" t="s">
        <v>35226</v>
      </c>
      <c r="E2292" s="128">
        <f t="shared" si="14"/>
        <v>12563.03</v>
      </c>
      <c r="F2292" s="129"/>
    </row>
    <row r="2293" spans="1:6">
      <c r="A2293" s="125">
        <v>41017</v>
      </c>
      <c r="B2293" s="126" t="s">
        <v>25654</v>
      </c>
      <c r="C2293" s="127" t="s">
        <v>25124</v>
      </c>
      <c r="D2293" s="145" t="s">
        <v>35227</v>
      </c>
      <c r="E2293" s="128">
        <f t="shared" si="14"/>
        <v>521.08000000000004</v>
      </c>
      <c r="F2293" s="129"/>
    </row>
    <row r="2294" spans="1:6">
      <c r="A2294" s="125">
        <v>40929</v>
      </c>
      <c r="B2294" s="126" t="s">
        <v>25655</v>
      </c>
      <c r="C2294" s="127" t="s">
        <v>25124</v>
      </c>
      <c r="D2294" s="145" t="s">
        <v>35228</v>
      </c>
      <c r="E2294" s="128">
        <f t="shared" si="14"/>
        <v>498.87</v>
      </c>
      <c r="F2294" s="126" t="s">
        <v>25089</v>
      </c>
    </row>
    <row r="2295" spans="1:6">
      <c r="A2295" s="125">
        <v>41203</v>
      </c>
      <c r="B2295" s="126" t="s">
        <v>16946</v>
      </c>
      <c r="C2295" s="127" t="s">
        <v>25124</v>
      </c>
      <c r="D2295" s="145" t="s">
        <v>35229</v>
      </c>
      <c r="E2295" s="128">
        <f t="shared" si="14"/>
        <v>989.76</v>
      </c>
      <c r="F2295" s="126" t="s">
        <v>25089</v>
      </c>
    </row>
    <row r="2296" spans="1:6">
      <c r="A2296" s="125">
        <v>42047</v>
      </c>
      <c r="B2296" s="126" t="s">
        <v>25656</v>
      </c>
      <c r="C2296" s="127" t="s">
        <v>25105</v>
      </c>
      <c r="D2296" s="145" t="s">
        <v>35230</v>
      </c>
      <c r="E2296" s="128">
        <f t="shared" si="14"/>
        <v>45.9</v>
      </c>
      <c r="F2296" s="129"/>
    </row>
    <row r="2297" spans="1:6">
      <c r="A2297" s="125">
        <v>41145</v>
      </c>
      <c r="B2297" s="126" t="s">
        <v>17041</v>
      </c>
      <c r="C2297" s="127" t="s">
        <v>25105</v>
      </c>
      <c r="D2297" s="145" t="s">
        <v>35231</v>
      </c>
      <c r="E2297" s="128">
        <f t="shared" si="14"/>
        <v>2616.96</v>
      </c>
      <c r="F2297" s="130"/>
    </row>
    <row r="2298" spans="1:6">
      <c r="A2298" s="125">
        <v>41141</v>
      </c>
      <c r="B2298" s="126" t="s">
        <v>25657</v>
      </c>
      <c r="C2298" s="127" t="s">
        <v>25105</v>
      </c>
      <c r="D2298" s="145" t="s">
        <v>35232</v>
      </c>
      <c r="E2298" s="128">
        <f t="shared" si="14"/>
        <v>1800.11</v>
      </c>
      <c r="F2298" s="129"/>
    </row>
    <row r="2299" spans="1:6">
      <c r="A2299" s="125">
        <v>41142</v>
      </c>
      <c r="B2299" s="126" t="s">
        <v>25658</v>
      </c>
      <c r="C2299" s="127" t="s">
        <v>25105</v>
      </c>
      <c r="D2299" s="145" t="s">
        <v>35233</v>
      </c>
      <c r="E2299" s="128">
        <f t="shared" si="14"/>
        <v>2529.79</v>
      </c>
      <c r="F2299" s="129"/>
    </row>
    <row r="2300" spans="1:6">
      <c r="A2300" s="125">
        <v>41143</v>
      </c>
      <c r="B2300" s="126" t="s">
        <v>25659</v>
      </c>
      <c r="C2300" s="127" t="s">
        <v>25105</v>
      </c>
      <c r="D2300" s="145" t="s">
        <v>35234</v>
      </c>
      <c r="E2300" s="128">
        <f t="shared" si="14"/>
        <v>3818.46</v>
      </c>
      <c r="F2300" s="129"/>
    </row>
    <row r="2301" spans="1:6">
      <c r="A2301" s="125">
        <v>43162</v>
      </c>
      <c r="B2301" s="126" t="s">
        <v>25660</v>
      </c>
      <c r="C2301" s="127" t="s">
        <v>25124</v>
      </c>
      <c r="D2301" s="145" t="s">
        <v>35235</v>
      </c>
      <c r="E2301" s="128">
        <f t="shared" si="14"/>
        <v>423.27</v>
      </c>
      <c r="F2301" s="126" t="s">
        <v>25089</v>
      </c>
    </row>
    <row r="2302" spans="1:6">
      <c r="A2302" s="125">
        <v>40931</v>
      </c>
      <c r="B2302" s="126" t="s">
        <v>25661</v>
      </c>
      <c r="C2302" s="127" t="s">
        <v>25091</v>
      </c>
      <c r="D2302" s="145" t="s">
        <v>35236</v>
      </c>
      <c r="E2302" s="128">
        <f t="shared" si="14"/>
        <v>247.92</v>
      </c>
      <c r="F2302" s="126" t="s">
        <v>25089</v>
      </c>
    </row>
    <row r="2303" spans="1:6">
      <c r="A2303" s="125">
        <v>41526</v>
      </c>
      <c r="B2303" s="126" t="s">
        <v>25662</v>
      </c>
      <c r="C2303" s="127" t="s">
        <v>25091</v>
      </c>
      <c r="D2303" s="145" t="s">
        <v>35237</v>
      </c>
      <c r="E2303" s="128">
        <f t="shared" si="14"/>
        <v>10.75</v>
      </c>
      <c r="F2303" s="126" t="s">
        <v>25089</v>
      </c>
    </row>
    <row r="2304" spans="1:6">
      <c r="A2304" s="125">
        <v>42524</v>
      </c>
      <c r="B2304" s="126" t="s">
        <v>25663</v>
      </c>
      <c r="C2304" s="127" t="s">
        <v>25091</v>
      </c>
      <c r="D2304" s="145" t="s">
        <v>35238</v>
      </c>
      <c r="E2304" s="128">
        <f t="shared" si="14"/>
        <v>85.31</v>
      </c>
      <c r="F2304" s="129"/>
    </row>
    <row r="2305" spans="1:6">
      <c r="A2305" s="125">
        <v>40938</v>
      </c>
      <c r="B2305" s="126" t="s">
        <v>25664</v>
      </c>
      <c r="C2305" s="127" t="s">
        <v>25091</v>
      </c>
      <c r="D2305" s="145" t="s">
        <v>35239</v>
      </c>
      <c r="E2305" s="128">
        <f t="shared" si="14"/>
        <v>628.11</v>
      </c>
      <c r="F2305" s="129"/>
    </row>
    <row r="2306" spans="1:6">
      <c r="A2306" s="125">
        <v>40924</v>
      </c>
      <c r="B2306" s="126" t="s">
        <v>25665</v>
      </c>
      <c r="C2306" s="127" t="s">
        <v>25091</v>
      </c>
      <c r="D2306" s="145" t="s">
        <v>35240</v>
      </c>
      <c r="E2306" s="128">
        <f t="shared" si="14"/>
        <v>15.54</v>
      </c>
      <c r="F2306" s="126" t="s">
        <v>25089</v>
      </c>
    </row>
    <row r="2307" spans="1:6">
      <c r="A2307" s="125">
        <v>40925</v>
      </c>
      <c r="B2307" s="126" t="s">
        <v>25666</v>
      </c>
      <c r="C2307" s="127" t="s">
        <v>25091</v>
      </c>
      <c r="D2307" s="145" t="s">
        <v>35241</v>
      </c>
      <c r="E2307" s="128">
        <f t="shared" si="14"/>
        <v>19.8</v>
      </c>
      <c r="F2307" s="126" t="s">
        <v>25089</v>
      </c>
    </row>
    <row r="2308" spans="1:6">
      <c r="A2308" s="125">
        <v>40926</v>
      </c>
      <c r="B2308" s="126" t="s">
        <v>25667</v>
      </c>
      <c r="C2308" s="127" t="s">
        <v>25091</v>
      </c>
      <c r="D2308" s="145" t="s">
        <v>35242</v>
      </c>
      <c r="E2308" s="128">
        <f t="shared" si="14"/>
        <v>24.07</v>
      </c>
      <c r="F2308" s="126" t="s">
        <v>25089</v>
      </c>
    </row>
    <row r="2309" spans="1:6">
      <c r="A2309" s="125">
        <v>40927</v>
      </c>
      <c r="B2309" s="126" t="s">
        <v>25668</v>
      </c>
      <c r="C2309" s="127" t="s">
        <v>25091</v>
      </c>
      <c r="D2309" s="145" t="s">
        <v>35243</v>
      </c>
      <c r="E2309" s="128">
        <f t="shared" si="14"/>
        <v>44.96</v>
      </c>
      <c r="F2309" s="126" t="s">
        <v>25089</v>
      </c>
    </row>
    <row r="2310" spans="1:6">
      <c r="A2310" s="125">
        <v>41202</v>
      </c>
      <c r="B2310" s="126" t="s">
        <v>25669</v>
      </c>
      <c r="C2310" s="127" t="s">
        <v>25124</v>
      </c>
      <c r="D2310" s="145" t="s">
        <v>35244</v>
      </c>
      <c r="E2310" s="128">
        <f t="shared" si="14"/>
        <v>29.22</v>
      </c>
      <c r="F2310" s="129"/>
    </row>
    <row r="2311" spans="1:6">
      <c r="A2311" s="125">
        <v>40937</v>
      </c>
      <c r="B2311" s="126" t="s">
        <v>25670</v>
      </c>
      <c r="C2311" s="127" t="s">
        <v>25091</v>
      </c>
      <c r="D2311" s="145" t="s">
        <v>35245</v>
      </c>
      <c r="E2311" s="128">
        <f t="shared" si="14"/>
        <v>636.97</v>
      </c>
      <c r="F2311" s="129"/>
    </row>
    <row r="2312" spans="1:6">
      <c r="A2312" s="125">
        <v>40939</v>
      </c>
      <c r="B2312" s="126" t="s">
        <v>17119</v>
      </c>
      <c r="C2312" s="127" t="s">
        <v>25091</v>
      </c>
      <c r="D2312" s="145" t="s">
        <v>35246</v>
      </c>
      <c r="E2312" s="128">
        <f t="shared" si="14"/>
        <v>731.42</v>
      </c>
      <c r="F2312" s="130"/>
    </row>
    <row r="2313" spans="1:6">
      <c r="A2313" s="125">
        <v>40936</v>
      </c>
      <c r="B2313" s="126" t="s">
        <v>25671</v>
      </c>
      <c r="C2313" s="127" t="s">
        <v>25091</v>
      </c>
      <c r="D2313" s="145" t="s">
        <v>35247</v>
      </c>
      <c r="E2313" s="128">
        <f t="shared" si="14"/>
        <v>797.75</v>
      </c>
      <c r="F2313" s="129"/>
    </row>
    <row r="2314" spans="1:6">
      <c r="A2314" s="125">
        <v>40930</v>
      </c>
      <c r="B2314" s="126" t="s">
        <v>25672</v>
      </c>
      <c r="C2314" s="127" t="s">
        <v>25091</v>
      </c>
      <c r="D2314" s="145" t="s">
        <v>35248</v>
      </c>
      <c r="E2314" s="128">
        <f t="shared" si="14"/>
        <v>243.08</v>
      </c>
      <c r="F2314" s="126" t="s">
        <v>25089</v>
      </c>
    </row>
    <row r="2315" spans="1:6">
      <c r="A2315" s="125">
        <v>41222</v>
      </c>
      <c r="B2315" s="126" t="s">
        <v>25673</v>
      </c>
      <c r="C2315" s="127" t="s">
        <v>25105</v>
      </c>
      <c r="D2315" s="145" t="s">
        <v>35249</v>
      </c>
      <c r="E2315" s="128">
        <f t="shared" si="14"/>
        <v>95.37</v>
      </c>
      <c r="F2315" s="130"/>
    </row>
    <row r="2316" spans="1:6">
      <c r="A2316" s="125">
        <v>40932</v>
      </c>
      <c r="B2316" s="126" t="s">
        <v>25674</v>
      </c>
      <c r="C2316" s="127" t="s">
        <v>25105</v>
      </c>
      <c r="D2316" s="145" t="s">
        <v>35250</v>
      </c>
      <c r="E2316" s="128">
        <f t="shared" si="14"/>
        <v>25.87</v>
      </c>
      <c r="F2316" s="129"/>
    </row>
    <row r="2317" spans="1:6">
      <c r="A2317" s="125">
        <v>40934</v>
      </c>
      <c r="B2317" s="126" t="s">
        <v>25675</v>
      </c>
      <c r="C2317" s="127" t="s">
        <v>25105</v>
      </c>
      <c r="D2317" s="145" t="s">
        <v>35251</v>
      </c>
      <c r="E2317" s="128">
        <f t="shared" si="14"/>
        <v>29.27</v>
      </c>
      <c r="F2317" s="129"/>
    </row>
    <row r="2318" spans="1:6">
      <c r="A2318" s="125">
        <v>40933</v>
      </c>
      <c r="B2318" s="126" t="s">
        <v>25676</v>
      </c>
      <c r="C2318" s="127" t="s">
        <v>25105</v>
      </c>
      <c r="D2318" s="145" t="s">
        <v>35252</v>
      </c>
      <c r="E2318" s="128">
        <f t="shared" si="14"/>
        <v>72.53</v>
      </c>
      <c r="F2318" s="129"/>
    </row>
    <row r="2319" spans="1:6">
      <c r="A2319" s="125">
        <v>40935</v>
      </c>
      <c r="B2319" s="126" t="s">
        <v>25677</v>
      </c>
      <c r="C2319" s="127" t="s">
        <v>25105</v>
      </c>
      <c r="D2319" s="145" t="s">
        <v>35253</v>
      </c>
      <c r="E2319" s="128">
        <f t="shared" si="14"/>
        <v>74.489999999999995</v>
      </c>
      <c r="F2319" s="129"/>
    </row>
    <row r="2320" spans="1:6">
      <c r="A2320" s="125">
        <v>41359</v>
      </c>
      <c r="B2320" s="126" t="s">
        <v>25678</v>
      </c>
      <c r="C2320" s="127" t="s">
        <v>25124</v>
      </c>
      <c r="D2320" s="145" t="s">
        <v>35254</v>
      </c>
      <c r="E2320" s="128">
        <f t="shared" si="14"/>
        <v>24.68</v>
      </c>
      <c r="F2320" s="126" t="s">
        <v>25089</v>
      </c>
    </row>
    <row r="2321" spans="1:6">
      <c r="E2321" s="128">
        <f t="shared" si="14"/>
        <v>0</v>
      </c>
    </row>
    <row r="2322" spans="1:6" ht="18">
      <c r="A2322" s="121" t="s">
        <v>25082</v>
      </c>
      <c r="B2322" s="122" t="s">
        <v>25083</v>
      </c>
      <c r="C2322" s="123" t="s">
        <v>25084</v>
      </c>
      <c r="D2322" s="121" t="s">
        <v>25085</v>
      </c>
      <c r="E2322" s="128" t="e">
        <f t="shared" si="14"/>
        <v>#VALUE!</v>
      </c>
      <c r="F2322" s="122" t="s">
        <v>25086</v>
      </c>
    </row>
    <row r="2323" spans="1:6">
      <c r="A2323" s="125">
        <v>42878</v>
      </c>
      <c r="B2323" s="126" t="s">
        <v>16734</v>
      </c>
      <c r="C2323" s="127" t="s">
        <v>25479</v>
      </c>
      <c r="D2323" s="145" t="s">
        <v>35255</v>
      </c>
      <c r="E2323" s="128">
        <f t="shared" si="14"/>
        <v>2764.9</v>
      </c>
      <c r="F2323" s="130"/>
    </row>
    <row r="2324" spans="1:6">
      <c r="E2324" s="128">
        <f t="shared" si="14"/>
        <v>0</v>
      </c>
    </row>
    <row r="2325" spans="1:6" ht="18">
      <c r="A2325" s="121" t="s">
        <v>25082</v>
      </c>
      <c r="B2325" s="122" t="s">
        <v>25083</v>
      </c>
      <c r="C2325" s="123" t="s">
        <v>25084</v>
      </c>
      <c r="D2325" s="121" t="s">
        <v>25085</v>
      </c>
      <c r="E2325" s="128" t="e">
        <f t="shared" si="14"/>
        <v>#VALUE!</v>
      </c>
      <c r="F2325" s="122" t="s">
        <v>25086</v>
      </c>
    </row>
    <row r="2326" spans="1:6">
      <c r="A2326" s="125">
        <v>42888</v>
      </c>
      <c r="B2326" s="126" t="s">
        <v>25679</v>
      </c>
      <c r="C2326" s="127" t="s">
        <v>25479</v>
      </c>
      <c r="D2326" s="145" t="s">
        <v>35256</v>
      </c>
      <c r="E2326" s="128">
        <f t="shared" si="14"/>
        <v>9090.2999999999993</v>
      </c>
      <c r="F2326" s="129"/>
    </row>
    <row r="2327" spans="1:6">
      <c r="E2327" s="128">
        <f t="shared" si="14"/>
        <v>0</v>
      </c>
    </row>
    <row r="2328" spans="1:6" ht="18">
      <c r="A2328" s="121" t="s">
        <v>25082</v>
      </c>
      <c r="B2328" s="122" t="s">
        <v>25083</v>
      </c>
      <c r="C2328" s="123" t="s">
        <v>25084</v>
      </c>
      <c r="D2328" s="121" t="s">
        <v>25085</v>
      </c>
      <c r="E2328" s="128" t="e">
        <f t="shared" si="14"/>
        <v>#VALUE!</v>
      </c>
      <c r="F2328" s="122" t="s">
        <v>25086</v>
      </c>
    </row>
    <row r="2329" spans="1:6">
      <c r="A2329" s="125">
        <v>40981</v>
      </c>
      <c r="B2329" s="126" t="s">
        <v>25680</v>
      </c>
      <c r="C2329" s="127" t="s">
        <v>25091</v>
      </c>
      <c r="D2329" s="145" t="s">
        <v>35257</v>
      </c>
      <c r="E2329" s="128">
        <f t="shared" si="14"/>
        <v>2.34</v>
      </c>
      <c r="F2329" s="129"/>
    </row>
    <row r="2330" spans="1:6">
      <c r="A2330" s="125">
        <v>40101</v>
      </c>
      <c r="B2330" s="126" t="s">
        <v>25681</v>
      </c>
      <c r="C2330" s="127" t="s">
        <v>25105</v>
      </c>
      <c r="D2330" s="145" t="s">
        <v>35258</v>
      </c>
      <c r="E2330" s="128">
        <f t="shared" si="14"/>
        <v>207.27</v>
      </c>
      <c r="F2330" s="129"/>
    </row>
    <row r="2331" spans="1:6">
      <c r="A2331" s="125">
        <v>40110</v>
      </c>
      <c r="B2331" s="126" t="s">
        <v>25682</v>
      </c>
      <c r="C2331" s="127" t="s">
        <v>25088</v>
      </c>
      <c r="D2331" s="145" t="s">
        <v>35259</v>
      </c>
      <c r="E2331" s="128">
        <f t="shared" si="14"/>
        <v>49.72</v>
      </c>
      <c r="F2331" s="129"/>
    </row>
    <row r="2332" spans="1:6">
      <c r="A2332" s="125">
        <v>40137</v>
      </c>
      <c r="B2332" s="126" t="s">
        <v>25683</v>
      </c>
      <c r="C2332" s="127" t="s">
        <v>25105</v>
      </c>
      <c r="D2332" s="145" t="s">
        <v>35260</v>
      </c>
      <c r="E2332" s="128">
        <f t="shared" si="14"/>
        <v>1784.3</v>
      </c>
      <c r="F2332" s="126" t="s">
        <v>25089</v>
      </c>
    </row>
    <row r="2333" spans="1:6">
      <c r="A2333" s="125">
        <v>40138</v>
      </c>
      <c r="B2333" s="126" t="s">
        <v>25684</v>
      </c>
      <c r="C2333" s="127" t="s">
        <v>25105</v>
      </c>
      <c r="D2333" s="145" t="s">
        <v>35261</v>
      </c>
      <c r="E2333" s="128">
        <f t="shared" si="14"/>
        <v>2984.32</v>
      </c>
      <c r="F2333" s="126" t="s">
        <v>25089</v>
      </c>
    </row>
    <row r="2334" spans="1:6">
      <c r="A2334" s="125">
        <v>43336</v>
      </c>
      <c r="B2334" s="126" t="s">
        <v>25090</v>
      </c>
      <c r="C2334" s="127" t="s">
        <v>25091</v>
      </c>
      <c r="D2334" s="145" t="s">
        <v>34626</v>
      </c>
      <c r="E2334" s="128">
        <f t="shared" si="14"/>
        <v>1.69</v>
      </c>
      <c r="F2334" s="129"/>
    </row>
    <row r="2335" spans="1:6">
      <c r="A2335" s="125">
        <v>40980</v>
      </c>
      <c r="B2335" s="126" t="s">
        <v>25685</v>
      </c>
      <c r="C2335" s="127" t="s">
        <v>25088</v>
      </c>
      <c r="D2335" s="145" t="s">
        <v>35262</v>
      </c>
      <c r="E2335" s="128">
        <f t="shared" si="14"/>
        <v>16.22</v>
      </c>
      <c r="F2335" s="129"/>
    </row>
    <row r="2336" spans="1:6">
      <c r="A2336" s="125">
        <v>40115</v>
      </c>
      <c r="B2336" s="126" t="s">
        <v>25686</v>
      </c>
      <c r="C2336" s="127" t="s">
        <v>25154</v>
      </c>
      <c r="D2336" s="145" t="s">
        <v>34558</v>
      </c>
      <c r="E2336" s="128">
        <f t="shared" si="14"/>
        <v>388.21</v>
      </c>
      <c r="F2336" s="126" t="s">
        <v>25089</v>
      </c>
    </row>
    <row r="2337" spans="1:6">
      <c r="A2337" s="125">
        <v>40104</v>
      </c>
      <c r="B2337" s="126" t="s">
        <v>25687</v>
      </c>
      <c r="C2337" s="127" t="s">
        <v>25124</v>
      </c>
      <c r="D2337" s="145" t="s">
        <v>35263</v>
      </c>
      <c r="E2337" s="128">
        <f t="shared" si="14"/>
        <v>20.46</v>
      </c>
      <c r="F2337" s="126" t="s">
        <v>25089</v>
      </c>
    </row>
    <row r="2338" spans="1:6">
      <c r="A2338" s="125">
        <v>40143</v>
      </c>
      <c r="B2338" s="126" t="s">
        <v>16783</v>
      </c>
      <c r="C2338" s="127" t="s">
        <v>25088</v>
      </c>
      <c r="D2338" s="145" t="s">
        <v>35264</v>
      </c>
      <c r="E2338" s="128">
        <f t="shared" si="14"/>
        <v>126.76</v>
      </c>
      <c r="F2338" s="126" t="s">
        <v>25089</v>
      </c>
    </row>
    <row r="2339" spans="1:6">
      <c r="A2339" s="125">
        <v>40107</v>
      </c>
      <c r="B2339" s="126" t="s">
        <v>25098</v>
      </c>
      <c r="C2339" s="127" t="s">
        <v>25088</v>
      </c>
      <c r="D2339" s="145" t="s">
        <v>35265</v>
      </c>
      <c r="E2339" s="128">
        <f t="shared" si="14"/>
        <v>8.07</v>
      </c>
      <c r="F2339" s="129"/>
    </row>
    <row r="2340" spans="1:6">
      <c r="A2340" s="125">
        <v>40108</v>
      </c>
      <c r="B2340" s="126" t="s">
        <v>25688</v>
      </c>
      <c r="C2340" s="127" t="s">
        <v>25091</v>
      </c>
      <c r="D2340" s="145" t="s">
        <v>35266</v>
      </c>
      <c r="E2340" s="128">
        <f t="shared" si="14"/>
        <v>3.84</v>
      </c>
      <c r="F2340" s="129"/>
    </row>
    <row r="2341" spans="1:6">
      <c r="A2341" s="125">
        <v>40081</v>
      </c>
      <c r="B2341" s="126" t="s">
        <v>25689</v>
      </c>
      <c r="C2341" s="127" t="s">
        <v>25088</v>
      </c>
      <c r="D2341" s="145" t="s">
        <v>35267</v>
      </c>
      <c r="E2341" s="128">
        <f t="shared" si="14"/>
        <v>9.8800000000000008</v>
      </c>
      <c r="F2341" s="129"/>
    </row>
    <row r="2342" spans="1:6">
      <c r="A2342" s="125">
        <v>40136</v>
      </c>
      <c r="B2342" s="126" t="s">
        <v>25690</v>
      </c>
      <c r="C2342" s="127" t="s">
        <v>25124</v>
      </c>
      <c r="D2342" s="145" t="s">
        <v>35268</v>
      </c>
      <c r="E2342" s="128">
        <f t="shared" si="14"/>
        <v>632.51</v>
      </c>
      <c r="F2342" s="126" t="s">
        <v>25089</v>
      </c>
    </row>
    <row r="2343" spans="1:6">
      <c r="A2343" s="125">
        <v>40096</v>
      </c>
      <c r="B2343" s="126" t="s">
        <v>16947</v>
      </c>
      <c r="C2343" s="127" t="s">
        <v>25124</v>
      </c>
      <c r="D2343" s="145" t="s">
        <v>35269</v>
      </c>
      <c r="E2343" s="128">
        <f t="shared" si="14"/>
        <v>614.78</v>
      </c>
      <c r="F2343" s="130"/>
    </row>
    <row r="2344" spans="1:6">
      <c r="A2344" s="125">
        <v>40134</v>
      </c>
      <c r="B2344" s="126" t="s">
        <v>25691</v>
      </c>
      <c r="C2344" s="127" t="s">
        <v>25091</v>
      </c>
      <c r="D2344" s="145" t="s">
        <v>35270</v>
      </c>
      <c r="E2344" s="128">
        <f t="shared" si="14"/>
        <v>7.17</v>
      </c>
      <c r="F2344" s="129"/>
    </row>
    <row r="2345" spans="1:6">
      <c r="A2345" s="125">
        <v>40105</v>
      </c>
      <c r="B2345" s="126" t="s">
        <v>25692</v>
      </c>
      <c r="C2345" s="127" t="s">
        <v>25091</v>
      </c>
      <c r="D2345" s="145" t="s">
        <v>35271</v>
      </c>
      <c r="E2345" s="128">
        <f t="shared" si="14"/>
        <v>0.88</v>
      </c>
      <c r="F2345" s="129"/>
    </row>
    <row r="2346" spans="1:6">
      <c r="A2346" s="125">
        <v>40084</v>
      </c>
      <c r="B2346" s="126" t="s">
        <v>25693</v>
      </c>
      <c r="C2346" s="127" t="s">
        <v>25124</v>
      </c>
      <c r="D2346" s="145" t="s">
        <v>35272</v>
      </c>
      <c r="E2346" s="128">
        <f t="shared" si="14"/>
        <v>2</v>
      </c>
      <c r="F2346" s="129"/>
    </row>
    <row r="2347" spans="1:6">
      <c r="A2347" s="125">
        <v>40144</v>
      </c>
      <c r="B2347" s="126" t="s">
        <v>25694</v>
      </c>
      <c r="C2347" s="127" t="s">
        <v>25124</v>
      </c>
      <c r="D2347" s="145" t="s">
        <v>35273</v>
      </c>
      <c r="E2347" s="128">
        <f t="shared" si="14"/>
        <v>164.84</v>
      </c>
      <c r="F2347" s="126" t="s">
        <v>25089</v>
      </c>
    </row>
    <row r="2348" spans="1:6">
      <c r="A2348" s="125">
        <v>40106</v>
      </c>
      <c r="B2348" s="126" t="s">
        <v>25695</v>
      </c>
      <c r="C2348" s="127" t="s">
        <v>25088</v>
      </c>
      <c r="D2348" s="145" t="s">
        <v>35274</v>
      </c>
      <c r="E2348" s="128">
        <f t="shared" si="14"/>
        <v>14.55</v>
      </c>
      <c r="F2348" s="126" t="s">
        <v>25089</v>
      </c>
    </row>
    <row r="2349" spans="1:6">
      <c r="A2349" s="125">
        <v>40135</v>
      </c>
      <c r="B2349" s="126" t="s">
        <v>25696</v>
      </c>
      <c r="C2349" s="127" t="s">
        <v>25091</v>
      </c>
      <c r="D2349" s="145" t="s">
        <v>34573</v>
      </c>
      <c r="E2349" s="128">
        <f t="shared" si="14"/>
        <v>17.52</v>
      </c>
      <c r="F2349" s="129"/>
    </row>
    <row r="2350" spans="1:6">
      <c r="A2350" s="125">
        <v>40111</v>
      </c>
      <c r="B2350" s="126" t="s">
        <v>25697</v>
      </c>
      <c r="C2350" s="127" t="s">
        <v>25091</v>
      </c>
      <c r="D2350" s="145" t="s">
        <v>35275</v>
      </c>
      <c r="E2350" s="128">
        <f t="shared" si="14"/>
        <v>7.98</v>
      </c>
      <c r="F2350" s="126" t="s">
        <v>25089</v>
      </c>
    </row>
    <row r="2351" spans="1:6">
      <c r="A2351" s="125">
        <v>40126</v>
      </c>
      <c r="B2351" s="126" t="s">
        <v>25698</v>
      </c>
      <c r="C2351" s="127" t="s">
        <v>25091</v>
      </c>
      <c r="D2351" s="145" t="s">
        <v>34577</v>
      </c>
      <c r="E2351" s="128">
        <f t="shared" si="14"/>
        <v>5.12</v>
      </c>
      <c r="F2351" s="126" t="s">
        <v>25089</v>
      </c>
    </row>
    <row r="2352" spans="1:6">
      <c r="A2352" s="125">
        <v>40127</v>
      </c>
      <c r="B2352" s="126" t="s">
        <v>25699</v>
      </c>
      <c r="C2352" s="127" t="s">
        <v>25091</v>
      </c>
      <c r="D2352" s="145" t="s">
        <v>34579</v>
      </c>
      <c r="E2352" s="128">
        <f t="shared" si="14"/>
        <v>6.99</v>
      </c>
      <c r="F2352" s="126" t="s">
        <v>25089</v>
      </c>
    </row>
    <row r="2353" spans="1:6">
      <c r="A2353" s="125">
        <v>40128</v>
      </c>
      <c r="B2353" s="126" t="s">
        <v>25700</v>
      </c>
      <c r="C2353" s="127" t="s">
        <v>25091</v>
      </c>
      <c r="D2353" s="145" t="s">
        <v>34581</v>
      </c>
      <c r="E2353" s="128">
        <f t="shared" si="14"/>
        <v>9.25</v>
      </c>
      <c r="F2353" s="126" t="s">
        <v>25089</v>
      </c>
    </row>
    <row r="2354" spans="1:6">
      <c r="A2354" s="125">
        <v>40129</v>
      </c>
      <c r="B2354" s="126" t="s">
        <v>25701</v>
      </c>
      <c r="C2354" s="127" t="s">
        <v>25091</v>
      </c>
      <c r="D2354" s="145" t="s">
        <v>34583</v>
      </c>
      <c r="E2354" s="128">
        <f t="shared" si="14"/>
        <v>12.21</v>
      </c>
      <c r="F2354" s="126" t="s">
        <v>25089</v>
      </c>
    </row>
    <row r="2355" spans="1:6">
      <c r="A2355" s="125">
        <v>40085</v>
      </c>
      <c r="B2355" s="126" t="s">
        <v>25702</v>
      </c>
      <c r="C2355" s="127" t="s">
        <v>25124</v>
      </c>
      <c r="D2355" s="145" t="s">
        <v>35276</v>
      </c>
      <c r="E2355" s="128">
        <f t="shared" ref="E2355:E2418" si="15">ROUND(D2355-(D2355*$F$1455),2)</f>
        <v>1.51</v>
      </c>
      <c r="F2355" s="129"/>
    </row>
    <row r="2356" spans="1:6">
      <c r="A2356" s="125">
        <v>40086</v>
      </c>
      <c r="B2356" s="126" t="s">
        <v>25703</v>
      </c>
      <c r="C2356" s="127" t="s">
        <v>25124</v>
      </c>
      <c r="D2356" s="145" t="s">
        <v>35277</v>
      </c>
      <c r="E2356" s="128">
        <f t="shared" si="15"/>
        <v>36.159999999999997</v>
      </c>
      <c r="F2356" s="129"/>
    </row>
    <row r="2357" spans="1:6">
      <c r="A2357" s="125">
        <v>40087</v>
      </c>
      <c r="B2357" s="126" t="s">
        <v>25704</v>
      </c>
      <c r="C2357" s="127" t="s">
        <v>25105</v>
      </c>
      <c r="D2357" s="145" t="s">
        <v>35278</v>
      </c>
      <c r="E2357" s="128">
        <f t="shared" si="15"/>
        <v>140.36000000000001</v>
      </c>
      <c r="F2357" s="129"/>
    </row>
    <row r="2358" spans="1:6" ht="18">
      <c r="A2358" s="125">
        <v>40983</v>
      </c>
      <c r="B2358" s="126" t="s">
        <v>17048</v>
      </c>
      <c r="C2358" s="127" t="s">
        <v>25124</v>
      </c>
      <c r="D2358" s="145" t="s">
        <v>35279</v>
      </c>
      <c r="E2358" s="128">
        <f t="shared" si="15"/>
        <v>12.41</v>
      </c>
      <c r="F2358" s="130"/>
    </row>
    <row r="2359" spans="1:6">
      <c r="A2359" s="125">
        <v>40100</v>
      </c>
      <c r="B2359" s="126" t="s">
        <v>25705</v>
      </c>
      <c r="C2359" s="127" t="s">
        <v>25124</v>
      </c>
      <c r="D2359" s="145" t="s">
        <v>35280</v>
      </c>
      <c r="E2359" s="128">
        <f t="shared" si="15"/>
        <v>118.25</v>
      </c>
      <c r="F2359" s="129"/>
    </row>
    <row r="2360" spans="1:6">
      <c r="A2360" s="125">
        <v>40141</v>
      </c>
      <c r="B2360" s="126" t="s">
        <v>25706</v>
      </c>
      <c r="C2360" s="127" t="s">
        <v>25124</v>
      </c>
      <c r="D2360" s="145" t="s">
        <v>35044</v>
      </c>
      <c r="E2360" s="128">
        <f t="shared" si="15"/>
        <v>67.13</v>
      </c>
      <c r="F2360" s="126" t="s">
        <v>25089</v>
      </c>
    </row>
    <row r="2361" spans="1:6">
      <c r="A2361" s="125">
        <v>40118</v>
      </c>
      <c r="B2361" s="126" t="s">
        <v>25707</v>
      </c>
      <c r="C2361" s="127" t="s">
        <v>25091</v>
      </c>
      <c r="D2361" s="145" t="s">
        <v>35281</v>
      </c>
      <c r="E2361" s="128">
        <f t="shared" si="15"/>
        <v>90.51</v>
      </c>
      <c r="F2361" s="126" t="s">
        <v>25089</v>
      </c>
    </row>
    <row r="2362" spans="1:6">
      <c r="A2362" s="125">
        <v>40116</v>
      </c>
      <c r="B2362" s="126" t="s">
        <v>25708</v>
      </c>
      <c r="C2362" s="127" t="s">
        <v>25091</v>
      </c>
      <c r="D2362" s="145" t="s">
        <v>35282</v>
      </c>
      <c r="E2362" s="128">
        <f t="shared" si="15"/>
        <v>82.22</v>
      </c>
      <c r="F2362" s="126" t="s">
        <v>25089</v>
      </c>
    </row>
    <row r="2363" spans="1:6">
      <c r="A2363" s="125">
        <v>40117</v>
      </c>
      <c r="B2363" s="126" t="s">
        <v>25709</v>
      </c>
      <c r="C2363" s="127" t="s">
        <v>25091</v>
      </c>
      <c r="D2363" s="145" t="s">
        <v>35283</v>
      </c>
      <c r="E2363" s="128">
        <f t="shared" si="15"/>
        <v>53.4</v>
      </c>
      <c r="F2363" s="126" t="s">
        <v>25089</v>
      </c>
    </row>
    <row r="2364" spans="1:6">
      <c r="A2364" s="125">
        <v>40148</v>
      </c>
      <c r="B2364" s="126" t="s">
        <v>25710</v>
      </c>
      <c r="C2364" s="127" t="s">
        <v>25124</v>
      </c>
      <c r="D2364" s="145" t="s">
        <v>35284</v>
      </c>
      <c r="E2364" s="128">
        <f t="shared" si="15"/>
        <v>3.37</v>
      </c>
      <c r="F2364" s="129"/>
    </row>
    <row r="2365" spans="1:6">
      <c r="A2365" s="125">
        <v>40112</v>
      </c>
      <c r="B2365" s="126" t="s">
        <v>25711</v>
      </c>
      <c r="C2365" s="127" t="s">
        <v>25091</v>
      </c>
      <c r="D2365" s="145" t="s">
        <v>35285</v>
      </c>
      <c r="E2365" s="128">
        <f t="shared" si="15"/>
        <v>2.88</v>
      </c>
      <c r="F2365" s="126" t="s">
        <v>25089</v>
      </c>
    </row>
    <row r="2366" spans="1:6">
      <c r="A2366" s="125">
        <v>40149</v>
      </c>
      <c r="B2366" s="126" t="s">
        <v>25712</v>
      </c>
      <c r="C2366" s="127" t="s">
        <v>25091</v>
      </c>
      <c r="D2366" s="145" t="s">
        <v>35286</v>
      </c>
      <c r="E2366" s="128">
        <f t="shared" si="15"/>
        <v>6.89</v>
      </c>
      <c r="F2366" s="129"/>
    </row>
    <row r="2367" spans="1:6">
      <c r="A2367" s="125">
        <v>40094</v>
      </c>
      <c r="B2367" s="126" t="s">
        <v>25713</v>
      </c>
      <c r="C2367" s="127" t="s">
        <v>25091</v>
      </c>
      <c r="D2367" s="145" t="s">
        <v>35287</v>
      </c>
      <c r="E2367" s="128">
        <f t="shared" si="15"/>
        <v>116.51</v>
      </c>
      <c r="F2367" s="129"/>
    </row>
    <row r="2368" spans="1:6">
      <c r="A2368" s="125">
        <v>40095</v>
      </c>
      <c r="B2368" s="126" t="s">
        <v>25714</v>
      </c>
      <c r="C2368" s="127" t="s">
        <v>25091</v>
      </c>
      <c r="D2368" s="145" t="s">
        <v>35288</v>
      </c>
      <c r="E2368" s="128">
        <f t="shared" si="15"/>
        <v>893.38</v>
      </c>
      <c r="F2368" s="126" t="s">
        <v>25089</v>
      </c>
    </row>
    <row r="2369" spans="1:6">
      <c r="A2369" s="125">
        <v>40114</v>
      </c>
      <c r="B2369" s="126" t="s">
        <v>25715</v>
      </c>
      <c r="C2369" s="127" t="s">
        <v>25154</v>
      </c>
      <c r="D2369" s="145" t="s">
        <v>35289</v>
      </c>
      <c r="E2369" s="128">
        <f t="shared" si="15"/>
        <v>327.52</v>
      </c>
      <c r="F2369" s="126" t="s">
        <v>25089</v>
      </c>
    </row>
    <row r="2370" spans="1:6" ht="18">
      <c r="A2370" s="125">
        <v>41134</v>
      </c>
      <c r="B2370" s="126" t="s">
        <v>17096</v>
      </c>
      <c r="C2370" s="127" t="s">
        <v>25088</v>
      </c>
      <c r="D2370" s="145" t="s">
        <v>35290</v>
      </c>
      <c r="E2370" s="128">
        <f t="shared" si="15"/>
        <v>138.05000000000001</v>
      </c>
      <c r="F2370" s="126" t="s">
        <v>25089</v>
      </c>
    </row>
    <row r="2371" spans="1:6">
      <c r="A2371" s="125">
        <v>40130</v>
      </c>
      <c r="B2371" s="126" t="s">
        <v>25716</v>
      </c>
      <c r="C2371" s="127" t="s">
        <v>25154</v>
      </c>
      <c r="D2371" s="145" t="s">
        <v>35291</v>
      </c>
      <c r="E2371" s="128">
        <f t="shared" si="15"/>
        <v>420.16</v>
      </c>
      <c r="F2371" s="126" t="s">
        <v>25089</v>
      </c>
    </row>
    <row r="2372" spans="1:6">
      <c r="A2372" s="125">
        <v>40131</v>
      </c>
      <c r="B2372" s="126" t="s">
        <v>25717</v>
      </c>
      <c r="C2372" s="127" t="s">
        <v>25154</v>
      </c>
      <c r="D2372" s="145" t="s">
        <v>35292</v>
      </c>
      <c r="E2372" s="128">
        <f t="shared" si="15"/>
        <v>356.29</v>
      </c>
      <c r="F2372" s="126" t="s">
        <v>25089</v>
      </c>
    </row>
    <row r="2373" spans="1:6">
      <c r="A2373" s="125">
        <v>40083</v>
      </c>
      <c r="B2373" s="126" t="s">
        <v>25718</v>
      </c>
      <c r="C2373" s="127" t="s">
        <v>25091</v>
      </c>
      <c r="D2373" s="145" t="s">
        <v>35293</v>
      </c>
      <c r="E2373" s="128">
        <f t="shared" si="15"/>
        <v>3.92</v>
      </c>
      <c r="F2373" s="126" t="s">
        <v>25089</v>
      </c>
    </row>
    <row r="2374" spans="1:6">
      <c r="A2374" s="125">
        <v>40079</v>
      </c>
      <c r="B2374" s="126" t="s">
        <v>25719</v>
      </c>
      <c r="C2374" s="127" t="s">
        <v>25088</v>
      </c>
      <c r="D2374" s="145" t="s">
        <v>35294</v>
      </c>
      <c r="E2374" s="128">
        <f t="shared" si="15"/>
        <v>31.66</v>
      </c>
      <c r="F2374" s="126" t="s">
        <v>25089</v>
      </c>
    </row>
    <row r="2375" spans="1:6">
      <c r="A2375" s="125">
        <v>40082</v>
      </c>
      <c r="B2375" s="126" t="s">
        <v>25720</v>
      </c>
      <c r="C2375" s="127" t="s">
        <v>25091</v>
      </c>
      <c r="D2375" s="145" t="s">
        <v>35295</v>
      </c>
      <c r="E2375" s="128">
        <f t="shared" si="15"/>
        <v>0.15</v>
      </c>
      <c r="F2375" s="129"/>
    </row>
    <row r="2376" spans="1:6">
      <c r="A2376" s="125">
        <v>40119</v>
      </c>
      <c r="B2376" s="126" t="s">
        <v>25721</v>
      </c>
      <c r="C2376" s="127" t="s">
        <v>25091</v>
      </c>
      <c r="D2376" s="145" t="s">
        <v>35296</v>
      </c>
      <c r="E2376" s="128">
        <f t="shared" si="15"/>
        <v>43.62</v>
      </c>
      <c r="F2376" s="126" t="s">
        <v>25089</v>
      </c>
    </row>
    <row r="2377" spans="1:6">
      <c r="A2377" s="125">
        <v>40122</v>
      </c>
      <c r="B2377" s="126" t="s">
        <v>25721</v>
      </c>
      <c r="C2377" s="127" t="s">
        <v>25154</v>
      </c>
      <c r="D2377" s="145" t="s">
        <v>35297</v>
      </c>
      <c r="E2377" s="128">
        <f t="shared" si="15"/>
        <v>496</v>
      </c>
      <c r="F2377" s="126" t="s">
        <v>25089</v>
      </c>
    </row>
    <row r="2378" spans="1:6">
      <c r="A2378" s="125">
        <v>40120</v>
      </c>
      <c r="B2378" s="126" t="s">
        <v>25722</v>
      </c>
      <c r="C2378" s="127" t="s">
        <v>25091</v>
      </c>
      <c r="D2378" s="145" t="s">
        <v>35298</v>
      </c>
      <c r="E2378" s="128">
        <f t="shared" si="15"/>
        <v>14.8</v>
      </c>
      <c r="F2378" s="126" t="s">
        <v>25089</v>
      </c>
    </row>
    <row r="2379" spans="1:6">
      <c r="A2379" s="125">
        <v>40121</v>
      </c>
      <c r="B2379" s="126" t="s">
        <v>25723</v>
      </c>
      <c r="C2379" s="127" t="s">
        <v>25091</v>
      </c>
      <c r="D2379" s="145" t="s">
        <v>35299</v>
      </c>
      <c r="E2379" s="128">
        <f t="shared" si="15"/>
        <v>51.91</v>
      </c>
      <c r="F2379" s="126" t="s">
        <v>25089</v>
      </c>
    </row>
    <row r="2380" spans="1:6">
      <c r="A2380" s="125">
        <v>40123</v>
      </c>
      <c r="B2380" s="126" t="s">
        <v>25723</v>
      </c>
      <c r="C2380" s="127" t="s">
        <v>25154</v>
      </c>
      <c r="D2380" s="145" t="s">
        <v>35300</v>
      </c>
      <c r="E2380" s="128">
        <f t="shared" si="15"/>
        <v>551.41999999999996</v>
      </c>
      <c r="F2380" s="126" t="s">
        <v>25089</v>
      </c>
    </row>
    <row r="2381" spans="1:6">
      <c r="A2381" s="125">
        <v>40080</v>
      </c>
      <c r="B2381" s="126" t="s">
        <v>25724</v>
      </c>
      <c r="C2381" s="127" t="s">
        <v>25088</v>
      </c>
      <c r="D2381" s="145" t="s">
        <v>35301</v>
      </c>
      <c r="E2381" s="128">
        <f t="shared" si="15"/>
        <v>2.21</v>
      </c>
      <c r="F2381" s="126" t="s">
        <v>25089</v>
      </c>
    </row>
    <row r="2382" spans="1:6">
      <c r="A2382" s="125">
        <v>40089</v>
      </c>
      <c r="B2382" s="126" t="s">
        <v>25725</v>
      </c>
      <c r="C2382" s="127" t="s">
        <v>25105</v>
      </c>
      <c r="D2382" s="145" t="s">
        <v>35302</v>
      </c>
      <c r="E2382" s="128">
        <f t="shared" si="15"/>
        <v>2002.38</v>
      </c>
      <c r="F2382" s="126" t="s">
        <v>25089</v>
      </c>
    </row>
    <row r="2383" spans="1:6">
      <c r="A2383" s="125">
        <v>40088</v>
      </c>
      <c r="B2383" s="126" t="s">
        <v>25726</v>
      </c>
      <c r="C2383" s="127" t="s">
        <v>25105</v>
      </c>
      <c r="D2383" s="145" t="s">
        <v>35303</v>
      </c>
      <c r="E2383" s="128">
        <f t="shared" si="15"/>
        <v>887.42</v>
      </c>
      <c r="F2383" s="126" t="s">
        <v>25089</v>
      </c>
    </row>
    <row r="2384" spans="1:6">
      <c r="A2384" s="125">
        <v>40092</v>
      </c>
      <c r="B2384" s="126" t="s">
        <v>25727</v>
      </c>
      <c r="C2384" s="127" t="s">
        <v>25105</v>
      </c>
      <c r="D2384" s="145" t="s">
        <v>35304</v>
      </c>
      <c r="E2384" s="128">
        <f t="shared" si="15"/>
        <v>347.73</v>
      </c>
      <c r="F2384" s="126" t="s">
        <v>25089</v>
      </c>
    </row>
    <row r="2385" spans="1:6">
      <c r="A2385" s="125">
        <v>40078</v>
      </c>
      <c r="B2385" s="126" t="s">
        <v>17112</v>
      </c>
      <c r="C2385" s="127" t="s">
        <v>25124</v>
      </c>
      <c r="D2385" s="145" t="s">
        <v>35305</v>
      </c>
      <c r="E2385" s="128">
        <f t="shared" si="15"/>
        <v>9.58</v>
      </c>
      <c r="F2385" s="126" t="s">
        <v>25089</v>
      </c>
    </row>
    <row r="2386" spans="1:6">
      <c r="A2386" s="125">
        <v>40097</v>
      </c>
      <c r="B2386" s="126" t="s">
        <v>25728</v>
      </c>
      <c r="C2386" s="127" t="s">
        <v>25124</v>
      </c>
      <c r="D2386" s="145" t="s">
        <v>35306</v>
      </c>
      <c r="E2386" s="128">
        <f t="shared" si="15"/>
        <v>147.9</v>
      </c>
      <c r="F2386" s="129"/>
    </row>
    <row r="2387" spans="1:6">
      <c r="A2387" s="125">
        <v>40090</v>
      </c>
      <c r="B2387" s="126" t="s">
        <v>25729</v>
      </c>
      <c r="C2387" s="127" t="s">
        <v>25124</v>
      </c>
      <c r="D2387" s="145" t="s">
        <v>35307</v>
      </c>
      <c r="E2387" s="128">
        <f t="shared" si="15"/>
        <v>39.29</v>
      </c>
      <c r="F2387" s="126" t="s">
        <v>25089</v>
      </c>
    </row>
    <row r="2388" spans="1:6">
      <c r="E2388" s="128">
        <f t="shared" si="15"/>
        <v>0</v>
      </c>
    </row>
    <row r="2389" spans="1:6" ht="18">
      <c r="A2389" s="121" t="s">
        <v>25082</v>
      </c>
      <c r="B2389" s="122" t="s">
        <v>25083</v>
      </c>
      <c r="C2389" s="123" t="s">
        <v>25084</v>
      </c>
      <c r="D2389" s="121" t="s">
        <v>25085</v>
      </c>
      <c r="E2389" s="128" t="e">
        <f t="shared" si="15"/>
        <v>#VALUE!</v>
      </c>
      <c r="F2389" s="122" t="s">
        <v>25086</v>
      </c>
    </row>
    <row r="2390" spans="1:6">
      <c r="A2390" s="125">
        <v>40099</v>
      </c>
      <c r="B2390" s="126" t="s">
        <v>25730</v>
      </c>
      <c r="C2390" s="127" t="s">
        <v>25088</v>
      </c>
      <c r="D2390" s="145" t="s">
        <v>35308</v>
      </c>
      <c r="E2390" s="128">
        <f t="shared" si="15"/>
        <v>826.29</v>
      </c>
      <c r="F2390" s="126" t="s">
        <v>25089</v>
      </c>
    </row>
    <row r="2391" spans="1:6">
      <c r="A2391" s="125">
        <v>40091</v>
      </c>
      <c r="B2391" s="126" t="s">
        <v>25731</v>
      </c>
      <c r="C2391" s="127" t="s">
        <v>25124</v>
      </c>
      <c r="D2391" s="145" t="s">
        <v>35309</v>
      </c>
      <c r="E2391" s="128">
        <f t="shared" si="15"/>
        <v>51.47</v>
      </c>
      <c r="F2391" s="126" t="s">
        <v>25089</v>
      </c>
    </row>
    <row r="2392" spans="1:6">
      <c r="A2392" s="125">
        <v>40093</v>
      </c>
      <c r="B2392" s="126" t="s">
        <v>25732</v>
      </c>
      <c r="C2392" s="127" t="s">
        <v>25091</v>
      </c>
      <c r="D2392" s="145" t="s">
        <v>35310</v>
      </c>
      <c r="E2392" s="128">
        <f t="shared" si="15"/>
        <v>108.04</v>
      </c>
      <c r="F2392" s="129"/>
    </row>
    <row r="2393" spans="1:6" ht="18">
      <c r="A2393" s="125">
        <v>43353</v>
      </c>
      <c r="B2393" s="126" t="s">
        <v>17116</v>
      </c>
      <c r="C2393" s="127" t="s">
        <v>25091</v>
      </c>
      <c r="D2393" s="145" t="s">
        <v>35311</v>
      </c>
      <c r="E2393" s="128">
        <f t="shared" si="15"/>
        <v>0.84</v>
      </c>
      <c r="F2393" s="130"/>
    </row>
    <row r="2394" spans="1:6">
      <c r="A2394" s="125">
        <v>43337</v>
      </c>
      <c r="B2394" s="126" t="s">
        <v>17117</v>
      </c>
      <c r="C2394" s="127" t="s">
        <v>25091</v>
      </c>
      <c r="D2394" s="145" t="s">
        <v>34519</v>
      </c>
      <c r="E2394" s="128">
        <f t="shared" si="15"/>
        <v>0.71</v>
      </c>
      <c r="F2394" s="130"/>
    </row>
    <row r="2395" spans="1:6">
      <c r="A2395" s="125">
        <v>40077</v>
      </c>
      <c r="B2395" s="126" t="s">
        <v>25733</v>
      </c>
      <c r="C2395" s="127" t="s">
        <v>25091</v>
      </c>
      <c r="D2395" s="145" t="s">
        <v>35312</v>
      </c>
      <c r="E2395" s="128">
        <f t="shared" si="15"/>
        <v>0.24</v>
      </c>
      <c r="F2395" s="129"/>
    </row>
    <row r="2396" spans="1:6">
      <c r="A2396" s="125">
        <v>40142</v>
      </c>
      <c r="B2396" s="126" t="s">
        <v>25734</v>
      </c>
      <c r="C2396" s="127" t="s">
        <v>25124</v>
      </c>
      <c r="D2396" s="145" t="s">
        <v>35313</v>
      </c>
      <c r="E2396" s="128">
        <f t="shared" si="15"/>
        <v>108.02</v>
      </c>
      <c r="F2396" s="126" t="s">
        <v>25089</v>
      </c>
    </row>
    <row r="2397" spans="1:6">
      <c r="A2397" s="125">
        <v>40124</v>
      </c>
      <c r="B2397" s="126" t="s">
        <v>25735</v>
      </c>
      <c r="C2397" s="127" t="s">
        <v>25091</v>
      </c>
      <c r="D2397" s="145" t="s">
        <v>34571</v>
      </c>
      <c r="E2397" s="128">
        <f t="shared" si="15"/>
        <v>13.08</v>
      </c>
      <c r="F2397" s="126" t="s">
        <v>25089</v>
      </c>
    </row>
    <row r="2398" spans="1:6">
      <c r="A2398" s="125">
        <v>40146</v>
      </c>
      <c r="B2398" s="126" t="s">
        <v>25736</v>
      </c>
      <c r="C2398" s="127" t="s">
        <v>25091</v>
      </c>
      <c r="D2398" s="145" t="s">
        <v>35314</v>
      </c>
      <c r="E2398" s="128">
        <f t="shared" si="15"/>
        <v>18.96</v>
      </c>
      <c r="F2398" s="126" t="s">
        <v>25089</v>
      </c>
    </row>
    <row r="2399" spans="1:6">
      <c r="A2399" s="125">
        <v>40145</v>
      </c>
      <c r="B2399" s="126" t="s">
        <v>25737</v>
      </c>
      <c r="C2399" s="127" t="s">
        <v>25091</v>
      </c>
      <c r="D2399" s="145" t="s">
        <v>35315</v>
      </c>
      <c r="E2399" s="128">
        <f t="shared" si="15"/>
        <v>772.18</v>
      </c>
      <c r="F2399" s="126" t="s">
        <v>25089</v>
      </c>
    </row>
    <row r="2400" spans="1:6">
      <c r="A2400" s="125">
        <v>40109</v>
      </c>
      <c r="B2400" s="126" t="s">
        <v>25738</v>
      </c>
      <c r="C2400" s="127" t="s">
        <v>25088</v>
      </c>
      <c r="D2400" s="145" t="s">
        <v>35316</v>
      </c>
      <c r="E2400" s="128">
        <f t="shared" si="15"/>
        <v>43.85</v>
      </c>
      <c r="F2400" s="129"/>
    </row>
    <row r="2401" spans="1:6">
      <c r="A2401" s="125">
        <v>40125</v>
      </c>
      <c r="B2401" s="126" t="s">
        <v>25739</v>
      </c>
      <c r="C2401" s="127" t="s">
        <v>25091</v>
      </c>
      <c r="D2401" s="145" t="s">
        <v>35317</v>
      </c>
      <c r="E2401" s="128">
        <f t="shared" si="15"/>
        <v>16.11</v>
      </c>
      <c r="F2401" s="126" t="s">
        <v>25089</v>
      </c>
    </row>
    <row r="2402" spans="1:6">
      <c r="A2402" s="125">
        <v>40113</v>
      </c>
      <c r="B2402" s="126" t="s">
        <v>25740</v>
      </c>
      <c r="C2402" s="127" t="s">
        <v>25091</v>
      </c>
      <c r="D2402" s="145" t="s">
        <v>35318</v>
      </c>
      <c r="E2402" s="128">
        <f t="shared" si="15"/>
        <v>21.04</v>
      </c>
      <c r="F2402" s="126" t="s">
        <v>25089</v>
      </c>
    </row>
    <row r="2403" spans="1:6">
      <c r="A2403" s="125">
        <v>40140</v>
      </c>
      <c r="B2403" s="126" t="s">
        <v>25741</v>
      </c>
      <c r="C2403" s="127" t="s">
        <v>25124</v>
      </c>
      <c r="D2403" s="145" t="s">
        <v>35319</v>
      </c>
      <c r="E2403" s="128">
        <f t="shared" si="15"/>
        <v>105.3</v>
      </c>
      <c r="F2403" s="126" t="s">
        <v>25089</v>
      </c>
    </row>
    <row r="2404" spans="1:6">
      <c r="A2404" s="125">
        <v>40139</v>
      </c>
      <c r="B2404" s="126" t="s">
        <v>25742</v>
      </c>
      <c r="C2404" s="127" t="s">
        <v>25124</v>
      </c>
      <c r="D2404" s="145" t="s">
        <v>35320</v>
      </c>
      <c r="E2404" s="128">
        <f t="shared" si="15"/>
        <v>11.64</v>
      </c>
      <c r="F2404" s="129"/>
    </row>
    <row r="2405" spans="1:6">
      <c r="E2405" s="128">
        <f t="shared" si="15"/>
        <v>0</v>
      </c>
    </row>
    <row r="2406" spans="1:6" ht="18">
      <c r="A2406" s="121" t="s">
        <v>25082</v>
      </c>
      <c r="B2406" s="122" t="s">
        <v>25083</v>
      </c>
      <c r="C2406" s="123" t="s">
        <v>25084</v>
      </c>
      <c r="D2406" s="121" t="s">
        <v>25085</v>
      </c>
      <c r="E2406" s="128" t="e">
        <f t="shared" si="15"/>
        <v>#VALUE!</v>
      </c>
      <c r="F2406" s="122" t="s">
        <v>25086</v>
      </c>
    </row>
    <row r="2407" spans="1:6">
      <c r="A2407" s="125">
        <v>42186</v>
      </c>
      <c r="B2407" s="126" t="s">
        <v>25743</v>
      </c>
      <c r="C2407" s="127" t="s">
        <v>25479</v>
      </c>
      <c r="D2407" s="145" t="s">
        <v>35321</v>
      </c>
      <c r="E2407" s="128">
        <f t="shared" si="15"/>
        <v>8032.01</v>
      </c>
      <c r="F2407" s="129"/>
    </row>
    <row r="2408" spans="1:6">
      <c r="E2408" s="128">
        <f t="shared" si="15"/>
        <v>0</v>
      </c>
    </row>
    <row r="2409" spans="1:6" ht="18">
      <c r="A2409" s="121" t="s">
        <v>25082</v>
      </c>
      <c r="B2409" s="122" t="s">
        <v>25083</v>
      </c>
      <c r="C2409" s="123" t="s">
        <v>25084</v>
      </c>
      <c r="D2409" s="121" t="s">
        <v>25085</v>
      </c>
      <c r="E2409" s="128" t="e">
        <f t="shared" si="15"/>
        <v>#VALUE!</v>
      </c>
      <c r="F2409" s="122" t="s">
        <v>25086</v>
      </c>
    </row>
    <row r="2410" spans="1:6">
      <c r="A2410" s="125">
        <v>41352</v>
      </c>
      <c r="B2410" s="126" t="s">
        <v>25744</v>
      </c>
      <c r="C2410" s="127" t="s">
        <v>25105</v>
      </c>
      <c r="D2410" s="145" t="s">
        <v>35322</v>
      </c>
      <c r="E2410" s="128">
        <f t="shared" si="15"/>
        <v>191.37</v>
      </c>
      <c r="F2410" s="129"/>
    </row>
    <row r="2411" spans="1:6" ht="18">
      <c r="A2411" s="125">
        <v>41340</v>
      </c>
      <c r="B2411" s="126" t="s">
        <v>25745</v>
      </c>
      <c r="C2411" s="127" t="s">
        <v>25124</v>
      </c>
      <c r="D2411" s="145" t="s">
        <v>35323</v>
      </c>
      <c r="E2411" s="128">
        <f t="shared" si="15"/>
        <v>855.13</v>
      </c>
      <c r="F2411" s="130"/>
    </row>
    <row r="2412" spans="1:6">
      <c r="A2412" s="125">
        <v>40331</v>
      </c>
      <c r="B2412" s="126" t="s">
        <v>25746</v>
      </c>
      <c r="C2412" s="127" t="s">
        <v>25091</v>
      </c>
      <c r="D2412" s="145" t="s">
        <v>35324</v>
      </c>
      <c r="E2412" s="128">
        <f t="shared" si="15"/>
        <v>99.98</v>
      </c>
      <c r="F2412" s="126" t="s">
        <v>25089</v>
      </c>
    </row>
    <row r="2413" spans="1:6">
      <c r="A2413" s="125">
        <v>40403</v>
      </c>
      <c r="B2413" s="126" t="s">
        <v>25747</v>
      </c>
      <c r="C2413" s="127" t="s">
        <v>25124</v>
      </c>
      <c r="D2413" s="145" t="s">
        <v>35325</v>
      </c>
      <c r="E2413" s="128">
        <f t="shared" si="15"/>
        <v>225.15</v>
      </c>
      <c r="F2413" s="126" t="s">
        <v>25089</v>
      </c>
    </row>
    <row r="2414" spans="1:6">
      <c r="A2414" s="125">
        <v>40405</v>
      </c>
      <c r="B2414" s="126" t="s">
        <v>25748</v>
      </c>
      <c r="C2414" s="127" t="s">
        <v>25124</v>
      </c>
      <c r="D2414" s="145" t="s">
        <v>35326</v>
      </c>
      <c r="E2414" s="128">
        <f t="shared" si="15"/>
        <v>351.74</v>
      </c>
      <c r="F2414" s="129"/>
    </row>
    <row r="2415" spans="1:6">
      <c r="A2415" s="125">
        <v>40408</v>
      </c>
      <c r="B2415" s="126" t="s">
        <v>25749</v>
      </c>
      <c r="C2415" s="127" t="s">
        <v>25124</v>
      </c>
      <c r="D2415" s="145" t="s">
        <v>35327</v>
      </c>
      <c r="E2415" s="128">
        <f t="shared" si="15"/>
        <v>643.54999999999995</v>
      </c>
      <c r="F2415" s="126" t="s">
        <v>25089</v>
      </c>
    </row>
    <row r="2416" spans="1:6">
      <c r="A2416" s="125">
        <v>40406</v>
      </c>
      <c r="B2416" s="126" t="s">
        <v>17009</v>
      </c>
      <c r="C2416" s="127" t="s">
        <v>25124</v>
      </c>
      <c r="D2416" s="145" t="s">
        <v>35328</v>
      </c>
      <c r="E2416" s="128">
        <f t="shared" si="15"/>
        <v>589.16</v>
      </c>
      <c r="F2416" s="126" t="s">
        <v>25089</v>
      </c>
    </row>
    <row r="2417" spans="1:6">
      <c r="A2417" s="125">
        <v>40407</v>
      </c>
      <c r="B2417" s="126" t="s">
        <v>25750</v>
      </c>
      <c r="C2417" s="127" t="s">
        <v>25124</v>
      </c>
      <c r="D2417" s="145" t="s">
        <v>35329</v>
      </c>
      <c r="E2417" s="128">
        <f t="shared" si="15"/>
        <v>995.82</v>
      </c>
      <c r="F2417" s="126" t="s">
        <v>25089</v>
      </c>
    </row>
    <row r="2418" spans="1:6">
      <c r="A2418" s="125">
        <v>40409</v>
      </c>
      <c r="B2418" s="126" t="s">
        <v>25751</v>
      </c>
      <c r="C2418" s="127" t="s">
        <v>25124</v>
      </c>
      <c r="D2418" s="145" t="s">
        <v>35330</v>
      </c>
      <c r="E2418" s="128">
        <f t="shared" si="15"/>
        <v>1104.6199999999999</v>
      </c>
      <c r="F2418" s="126" t="s">
        <v>25089</v>
      </c>
    </row>
    <row r="2419" spans="1:6">
      <c r="A2419" s="125">
        <v>40404</v>
      </c>
      <c r="B2419" s="126" t="s">
        <v>25752</v>
      </c>
      <c r="C2419" s="127" t="s">
        <v>25124</v>
      </c>
      <c r="D2419" s="145" t="s">
        <v>35331</v>
      </c>
      <c r="E2419" s="128">
        <f t="shared" ref="E2419:E2482" si="16">ROUND(D2419-(D2419*$F$1455),2)</f>
        <v>242.11</v>
      </c>
      <c r="F2419" s="129"/>
    </row>
    <row r="2420" spans="1:6">
      <c r="A2420" s="125">
        <v>40410</v>
      </c>
      <c r="B2420" s="126" t="s">
        <v>25753</v>
      </c>
      <c r="C2420" s="127" t="s">
        <v>25124</v>
      </c>
      <c r="D2420" s="145" t="s">
        <v>35332</v>
      </c>
      <c r="E2420" s="128">
        <f t="shared" si="16"/>
        <v>489.58</v>
      </c>
      <c r="F2420" s="126" t="s">
        <v>25089</v>
      </c>
    </row>
    <row r="2421" spans="1:6">
      <c r="A2421" s="125">
        <v>40309</v>
      </c>
      <c r="B2421" s="126" t="s">
        <v>17019</v>
      </c>
      <c r="C2421" s="127" t="s">
        <v>25091</v>
      </c>
      <c r="D2421" s="145" t="s">
        <v>35333</v>
      </c>
      <c r="E2421" s="128">
        <f t="shared" si="16"/>
        <v>178.96</v>
      </c>
      <c r="F2421" s="126" t="s">
        <v>25089</v>
      </c>
    </row>
    <row r="2422" spans="1:6">
      <c r="A2422" s="125">
        <v>41258</v>
      </c>
      <c r="B2422" s="126" t="s">
        <v>25754</v>
      </c>
      <c r="C2422" s="127" t="s">
        <v>25124</v>
      </c>
      <c r="D2422" s="145" t="s">
        <v>35334</v>
      </c>
      <c r="E2422" s="128">
        <f t="shared" si="16"/>
        <v>295.57</v>
      </c>
      <c r="F2422" s="129"/>
    </row>
    <row r="2423" spans="1:6">
      <c r="A2423" s="125">
        <v>41034</v>
      </c>
      <c r="B2423" s="126" t="s">
        <v>25755</v>
      </c>
      <c r="C2423" s="127" t="s">
        <v>25124</v>
      </c>
      <c r="D2423" s="145" t="s">
        <v>35335</v>
      </c>
      <c r="E2423" s="128">
        <f t="shared" si="16"/>
        <v>227.36</v>
      </c>
      <c r="F2423" s="129"/>
    </row>
    <row r="2424" spans="1:6" ht="18">
      <c r="A2424" s="125">
        <v>41026</v>
      </c>
      <c r="B2424" s="126" t="s">
        <v>17077</v>
      </c>
      <c r="C2424" s="127" t="s">
        <v>25124</v>
      </c>
      <c r="D2424" s="145" t="s">
        <v>35336</v>
      </c>
      <c r="E2424" s="128">
        <f t="shared" si="16"/>
        <v>184.72</v>
      </c>
      <c r="F2424" s="130"/>
    </row>
    <row r="2425" spans="1:6" ht="18">
      <c r="A2425" s="125">
        <v>41022</v>
      </c>
      <c r="B2425" s="126" t="s">
        <v>17078</v>
      </c>
      <c r="C2425" s="127" t="s">
        <v>25124</v>
      </c>
      <c r="D2425" s="145" t="s">
        <v>35337</v>
      </c>
      <c r="E2425" s="128">
        <f t="shared" si="16"/>
        <v>172.41</v>
      </c>
      <c r="F2425" s="130"/>
    </row>
    <row r="2426" spans="1:6">
      <c r="E2426" s="128">
        <f t="shared" si="16"/>
        <v>0</v>
      </c>
    </row>
    <row r="2427" spans="1:6" ht="18">
      <c r="A2427" s="121" t="s">
        <v>25082</v>
      </c>
      <c r="B2427" s="122" t="s">
        <v>25083</v>
      </c>
      <c r="C2427" s="123" t="s">
        <v>25084</v>
      </c>
      <c r="D2427" s="121" t="s">
        <v>25085</v>
      </c>
      <c r="E2427" s="128" t="e">
        <f t="shared" si="16"/>
        <v>#VALUE!</v>
      </c>
      <c r="F2427" s="122" t="s">
        <v>25086</v>
      </c>
    </row>
    <row r="2428" spans="1:6" ht="18">
      <c r="A2428" s="125">
        <v>41403</v>
      </c>
      <c r="B2428" s="126" t="s">
        <v>17064</v>
      </c>
      <c r="C2428" s="127" t="s">
        <v>25124</v>
      </c>
      <c r="D2428" s="145" t="s">
        <v>35338</v>
      </c>
      <c r="E2428" s="128">
        <f t="shared" si="16"/>
        <v>1417.6</v>
      </c>
      <c r="F2428" s="130"/>
    </row>
    <row r="2429" spans="1:6">
      <c r="A2429" s="125">
        <v>40398</v>
      </c>
      <c r="B2429" s="126" t="s">
        <v>25756</v>
      </c>
      <c r="C2429" s="127" t="s">
        <v>25091</v>
      </c>
      <c r="D2429" s="145" t="s">
        <v>35062</v>
      </c>
      <c r="E2429" s="128">
        <f t="shared" si="16"/>
        <v>221.51</v>
      </c>
      <c r="F2429" s="129"/>
    </row>
    <row r="2430" spans="1:6">
      <c r="A2430" s="125">
        <v>41036</v>
      </c>
      <c r="B2430" s="126" t="s">
        <v>25757</v>
      </c>
      <c r="C2430" s="127" t="s">
        <v>25758</v>
      </c>
      <c r="D2430" s="145" t="s">
        <v>35339</v>
      </c>
      <c r="E2430" s="128">
        <f t="shared" si="16"/>
        <v>161.13</v>
      </c>
      <c r="F2430" s="129"/>
    </row>
    <row r="2431" spans="1:6">
      <c r="E2431" s="128">
        <f t="shared" si="16"/>
        <v>0</v>
      </c>
    </row>
    <row r="2432" spans="1:6" ht="18">
      <c r="A2432" s="121" t="s">
        <v>25082</v>
      </c>
      <c r="B2432" s="122" t="s">
        <v>25083</v>
      </c>
      <c r="C2432" s="123" t="s">
        <v>25084</v>
      </c>
      <c r="D2432" s="121" t="s">
        <v>25085</v>
      </c>
      <c r="E2432" s="128" t="e">
        <f t="shared" si="16"/>
        <v>#VALUE!</v>
      </c>
      <c r="F2432" s="122" t="s">
        <v>25086</v>
      </c>
    </row>
    <row r="2433" spans="1:6">
      <c r="A2433" s="125">
        <v>40381</v>
      </c>
      <c r="B2433" s="126" t="s">
        <v>16732</v>
      </c>
      <c r="C2433" s="127" t="s">
        <v>25091</v>
      </c>
      <c r="D2433" s="145" t="s">
        <v>35340</v>
      </c>
      <c r="E2433" s="128">
        <f t="shared" si="16"/>
        <v>29.18</v>
      </c>
      <c r="F2433" s="130"/>
    </row>
    <row r="2434" spans="1:6">
      <c r="A2434" s="125">
        <v>41260</v>
      </c>
      <c r="B2434" s="126" t="s">
        <v>25759</v>
      </c>
      <c r="C2434" s="127" t="s">
        <v>25105</v>
      </c>
      <c r="D2434" s="145" t="s">
        <v>35341</v>
      </c>
      <c r="E2434" s="128">
        <f t="shared" si="16"/>
        <v>1133.54</v>
      </c>
      <c r="F2434" s="126" t="s">
        <v>25089</v>
      </c>
    </row>
    <row r="2435" spans="1:6">
      <c r="A2435" s="125">
        <v>41045</v>
      </c>
      <c r="B2435" s="126" t="s">
        <v>25760</v>
      </c>
      <c r="C2435" s="127" t="s">
        <v>25105</v>
      </c>
      <c r="D2435" s="145" t="s">
        <v>35342</v>
      </c>
      <c r="E2435" s="128">
        <f t="shared" si="16"/>
        <v>1047</v>
      </c>
      <c r="F2435" s="126" t="s">
        <v>25089</v>
      </c>
    </row>
    <row r="2436" spans="1:6" ht="18">
      <c r="A2436" s="125">
        <v>40387</v>
      </c>
      <c r="B2436" s="93" t="s">
        <v>25761</v>
      </c>
      <c r="C2436" s="127" t="s">
        <v>25762</v>
      </c>
      <c r="D2436" s="145" t="s">
        <v>35343</v>
      </c>
      <c r="E2436" s="128">
        <f t="shared" si="16"/>
        <v>87.29</v>
      </c>
      <c r="F2436" s="126" t="s">
        <v>25089</v>
      </c>
    </row>
    <row r="2437" spans="1:6">
      <c r="A2437" s="125">
        <v>40339</v>
      </c>
      <c r="B2437" s="126" t="s">
        <v>16764</v>
      </c>
      <c r="C2437" s="127" t="s">
        <v>25124</v>
      </c>
      <c r="D2437" s="145" t="s">
        <v>35344</v>
      </c>
      <c r="E2437" s="128">
        <f t="shared" si="16"/>
        <v>105.81</v>
      </c>
      <c r="F2437" s="130"/>
    </row>
    <row r="2438" spans="1:6">
      <c r="E2438" s="128">
        <f t="shared" si="16"/>
        <v>0</v>
      </c>
    </row>
    <row r="2439" spans="1:6" ht="18">
      <c r="A2439" s="121" t="s">
        <v>25082</v>
      </c>
      <c r="B2439" s="122" t="s">
        <v>25083</v>
      </c>
      <c r="C2439" s="123" t="s">
        <v>25084</v>
      </c>
      <c r="D2439" s="121" t="s">
        <v>25085</v>
      </c>
      <c r="E2439" s="128" t="e">
        <f t="shared" si="16"/>
        <v>#VALUE!</v>
      </c>
      <c r="F2439" s="122" t="s">
        <v>25086</v>
      </c>
    </row>
    <row r="2440" spans="1:6">
      <c r="A2440" s="125">
        <v>40379</v>
      </c>
      <c r="B2440" s="126" t="s">
        <v>25763</v>
      </c>
      <c r="C2440" s="127" t="s">
        <v>25231</v>
      </c>
      <c r="D2440" s="145" t="s">
        <v>35345</v>
      </c>
      <c r="E2440" s="128">
        <f t="shared" si="16"/>
        <v>18.55</v>
      </c>
      <c r="F2440" s="126" t="s">
        <v>25089</v>
      </c>
    </row>
    <row r="2441" spans="1:6">
      <c r="A2441" s="125">
        <v>42875</v>
      </c>
      <c r="B2441" s="126" t="s">
        <v>16778</v>
      </c>
      <c r="C2441" s="127" t="s">
        <v>25124</v>
      </c>
      <c r="D2441" s="145" t="s">
        <v>35346</v>
      </c>
      <c r="E2441" s="128">
        <f t="shared" si="16"/>
        <v>48.44</v>
      </c>
      <c r="F2441" s="130"/>
    </row>
    <row r="2442" spans="1:6" ht="18">
      <c r="A2442" s="125">
        <v>40991</v>
      </c>
      <c r="B2442" s="126" t="s">
        <v>16779</v>
      </c>
      <c r="C2442" s="127" t="s">
        <v>25231</v>
      </c>
      <c r="D2442" s="145" t="s">
        <v>35347</v>
      </c>
      <c r="E2442" s="128">
        <f t="shared" si="16"/>
        <v>52.39</v>
      </c>
      <c r="F2442" s="130"/>
    </row>
    <row r="2443" spans="1:6">
      <c r="A2443" s="125">
        <v>108478</v>
      </c>
      <c r="B2443" s="126" t="s">
        <v>25764</v>
      </c>
      <c r="C2443" s="127" t="s">
        <v>25102</v>
      </c>
      <c r="D2443" s="145" t="s">
        <v>35348</v>
      </c>
      <c r="E2443" s="128">
        <f t="shared" si="16"/>
        <v>568.96</v>
      </c>
      <c r="F2443" s="129"/>
    </row>
    <row r="2444" spans="1:6">
      <c r="A2444" s="125">
        <v>108479</v>
      </c>
      <c r="B2444" s="126" t="s">
        <v>25765</v>
      </c>
      <c r="C2444" s="127" t="s">
        <v>25102</v>
      </c>
      <c r="D2444" s="145" t="s">
        <v>35349</v>
      </c>
      <c r="E2444" s="128">
        <f t="shared" si="16"/>
        <v>588.02</v>
      </c>
      <c r="F2444" s="129"/>
    </row>
    <row r="2445" spans="1:6">
      <c r="A2445" s="125">
        <v>108480</v>
      </c>
      <c r="B2445" s="126" t="s">
        <v>25766</v>
      </c>
      <c r="C2445" s="127" t="s">
        <v>25102</v>
      </c>
      <c r="D2445" s="145" t="s">
        <v>35350</v>
      </c>
      <c r="E2445" s="128">
        <f t="shared" si="16"/>
        <v>607.78</v>
      </c>
      <c r="F2445" s="129"/>
    </row>
    <row r="2446" spans="1:6">
      <c r="A2446" s="125">
        <v>108481</v>
      </c>
      <c r="B2446" s="126" t="s">
        <v>25767</v>
      </c>
      <c r="C2446" s="127" t="s">
        <v>25102</v>
      </c>
      <c r="D2446" s="145" t="s">
        <v>35351</v>
      </c>
      <c r="E2446" s="128">
        <f t="shared" si="16"/>
        <v>608.69000000000005</v>
      </c>
      <c r="F2446" s="129"/>
    </row>
    <row r="2447" spans="1:6">
      <c r="A2447" s="125">
        <v>108477</v>
      </c>
      <c r="B2447" s="126" t="s">
        <v>25768</v>
      </c>
      <c r="C2447" s="127" t="s">
        <v>25102</v>
      </c>
      <c r="D2447" s="145" t="s">
        <v>35352</v>
      </c>
      <c r="E2447" s="128">
        <f t="shared" si="16"/>
        <v>632.54999999999995</v>
      </c>
      <c r="F2447" s="129"/>
    </row>
    <row r="2448" spans="1:6">
      <c r="A2448" s="125">
        <v>40382</v>
      </c>
      <c r="B2448" s="126" t="s">
        <v>25769</v>
      </c>
      <c r="C2448" s="127" t="s">
        <v>25088</v>
      </c>
      <c r="D2448" s="145" t="s">
        <v>35353</v>
      </c>
      <c r="E2448" s="128">
        <f t="shared" si="16"/>
        <v>877.76</v>
      </c>
      <c r="F2448" s="129"/>
    </row>
    <row r="2449" spans="1:6">
      <c r="A2449" s="125">
        <v>42660</v>
      </c>
      <c r="B2449" s="126" t="s">
        <v>25770</v>
      </c>
      <c r="C2449" s="127" t="s">
        <v>25088</v>
      </c>
      <c r="D2449" s="145" t="s">
        <v>35354</v>
      </c>
      <c r="E2449" s="128">
        <f t="shared" si="16"/>
        <v>1154.79</v>
      </c>
      <c r="F2449" s="129"/>
    </row>
    <row r="2450" spans="1:6">
      <c r="A2450" s="125">
        <v>40401</v>
      </c>
      <c r="B2450" s="126" t="s">
        <v>16794</v>
      </c>
      <c r="C2450" s="127" t="s">
        <v>25105</v>
      </c>
      <c r="D2450" s="145" t="s">
        <v>35355</v>
      </c>
      <c r="E2450" s="128">
        <f t="shared" si="16"/>
        <v>1430.9</v>
      </c>
      <c r="F2450" s="126" t="s">
        <v>25089</v>
      </c>
    </row>
    <row r="2451" spans="1:6">
      <c r="A2451" s="125">
        <v>41200</v>
      </c>
      <c r="B2451" s="126" t="s">
        <v>25771</v>
      </c>
      <c r="C2451" s="127" t="s">
        <v>25105</v>
      </c>
      <c r="D2451" s="145" t="s">
        <v>35356</v>
      </c>
      <c r="E2451" s="128">
        <f t="shared" si="16"/>
        <v>27.03</v>
      </c>
      <c r="F2451" s="129"/>
    </row>
    <row r="2452" spans="1:6">
      <c r="A2452" s="125">
        <v>42876</v>
      </c>
      <c r="B2452" s="126" t="s">
        <v>25772</v>
      </c>
      <c r="C2452" s="127" t="s">
        <v>25091</v>
      </c>
      <c r="D2452" s="145" t="s">
        <v>35357</v>
      </c>
      <c r="E2452" s="128">
        <f t="shared" si="16"/>
        <v>142.47999999999999</v>
      </c>
      <c r="F2452" s="129"/>
    </row>
    <row r="2453" spans="1:6">
      <c r="A2453" s="125">
        <v>42239</v>
      </c>
      <c r="B2453" s="126" t="s">
        <v>17004</v>
      </c>
      <c r="C2453" s="127" t="s">
        <v>25088</v>
      </c>
      <c r="D2453" s="145" t="s">
        <v>35358</v>
      </c>
      <c r="E2453" s="128">
        <f t="shared" si="16"/>
        <v>176.61</v>
      </c>
      <c r="F2453" s="126" t="s">
        <v>25089</v>
      </c>
    </row>
    <row r="2454" spans="1:6">
      <c r="A2454" s="125">
        <v>40329</v>
      </c>
      <c r="B2454" s="126" t="s">
        <v>17007</v>
      </c>
      <c r="C2454" s="127" t="s">
        <v>25088</v>
      </c>
      <c r="D2454" s="145" t="s">
        <v>35359</v>
      </c>
      <c r="E2454" s="128">
        <f t="shared" si="16"/>
        <v>192.65</v>
      </c>
      <c r="F2454" s="126" t="s">
        <v>25089</v>
      </c>
    </row>
    <row r="2455" spans="1:6">
      <c r="A2455" s="125">
        <v>41195</v>
      </c>
      <c r="B2455" s="126" t="s">
        <v>25773</v>
      </c>
      <c r="C2455" s="127" t="s">
        <v>25231</v>
      </c>
      <c r="D2455" s="145" t="s">
        <v>35360</v>
      </c>
      <c r="E2455" s="128">
        <f t="shared" si="16"/>
        <v>14.93</v>
      </c>
      <c r="F2455" s="129"/>
    </row>
    <row r="2456" spans="1:6">
      <c r="A2456" s="125">
        <v>40315</v>
      </c>
      <c r="B2456" s="126" t="s">
        <v>25774</v>
      </c>
      <c r="C2456" s="127" t="s">
        <v>25091</v>
      </c>
      <c r="D2456" s="145" t="s">
        <v>35361</v>
      </c>
      <c r="E2456" s="128">
        <f t="shared" si="16"/>
        <v>314.94</v>
      </c>
      <c r="F2456" s="126" t="s">
        <v>25089</v>
      </c>
    </row>
    <row r="2457" spans="1:6" ht="18">
      <c r="A2457" s="125">
        <v>40314</v>
      </c>
      <c r="B2457" s="126" t="s">
        <v>25775</v>
      </c>
      <c r="C2457" s="127" t="s">
        <v>25091</v>
      </c>
      <c r="D2457" s="145" t="s">
        <v>35362</v>
      </c>
      <c r="E2457" s="128">
        <f t="shared" si="16"/>
        <v>125.76</v>
      </c>
      <c r="F2457" s="126" t="s">
        <v>25089</v>
      </c>
    </row>
    <row r="2458" spans="1:6" ht="18">
      <c r="A2458" s="125">
        <v>40321</v>
      </c>
      <c r="B2458" s="126" t="s">
        <v>17020</v>
      </c>
      <c r="C2458" s="127" t="s">
        <v>25091</v>
      </c>
      <c r="D2458" s="145" t="s">
        <v>35363</v>
      </c>
      <c r="E2458" s="128">
        <f t="shared" si="16"/>
        <v>95.43</v>
      </c>
      <c r="F2458" s="126" t="s">
        <v>25089</v>
      </c>
    </row>
    <row r="2459" spans="1:6" ht="18">
      <c r="A2459" s="125">
        <v>40323</v>
      </c>
      <c r="B2459" s="126" t="s">
        <v>17021</v>
      </c>
      <c r="C2459" s="127" t="s">
        <v>25091</v>
      </c>
      <c r="D2459" s="145" t="s">
        <v>35364</v>
      </c>
      <c r="E2459" s="128">
        <f t="shared" si="16"/>
        <v>114.56</v>
      </c>
      <c r="F2459" s="126" t="s">
        <v>25089</v>
      </c>
    </row>
    <row r="2460" spans="1:6" ht="18">
      <c r="A2460" s="125">
        <v>40324</v>
      </c>
      <c r="B2460" s="126" t="s">
        <v>17022</v>
      </c>
      <c r="C2460" s="127" t="s">
        <v>25091</v>
      </c>
      <c r="D2460" s="145" t="s">
        <v>35365</v>
      </c>
      <c r="E2460" s="128">
        <f t="shared" si="16"/>
        <v>97.92</v>
      </c>
      <c r="F2460" s="126" t="s">
        <v>25089</v>
      </c>
    </row>
    <row r="2461" spans="1:6" ht="18">
      <c r="A2461" s="125">
        <v>40325</v>
      </c>
      <c r="B2461" s="126" t="s">
        <v>17023</v>
      </c>
      <c r="C2461" s="127" t="s">
        <v>25091</v>
      </c>
      <c r="D2461" s="145" t="s">
        <v>35366</v>
      </c>
      <c r="E2461" s="128">
        <f t="shared" si="16"/>
        <v>83.75</v>
      </c>
      <c r="F2461" s="126" t="s">
        <v>25089</v>
      </c>
    </row>
    <row r="2462" spans="1:6" ht="18">
      <c r="A2462" s="125">
        <v>40319</v>
      </c>
      <c r="B2462" s="126" t="s">
        <v>17024</v>
      </c>
      <c r="C2462" s="127" t="s">
        <v>25091</v>
      </c>
      <c r="D2462" s="145" t="s">
        <v>35367</v>
      </c>
      <c r="E2462" s="128">
        <f t="shared" si="16"/>
        <v>132.05000000000001</v>
      </c>
      <c r="F2462" s="126" t="s">
        <v>25089</v>
      </c>
    </row>
    <row r="2463" spans="1:6" ht="18">
      <c r="A2463" s="125">
        <v>40320</v>
      </c>
      <c r="B2463" s="126" t="s">
        <v>25776</v>
      </c>
      <c r="C2463" s="127" t="s">
        <v>25091</v>
      </c>
      <c r="D2463" s="145" t="s">
        <v>35368</v>
      </c>
      <c r="E2463" s="128">
        <f t="shared" si="16"/>
        <v>134.35</v>
      </c>
      <c r="F2463" s="126" t="s">
        <v>25089</v>
      </c>
    </row>
    <row r="2464" spans="1:6" ht="18">
      <c r="A2464" s="125">
        <v>40322</v>
      </c>
      <c r="B2464" s="126" t="s">
        <v>17025</v>
      </c>
      <c r="C2464" s="127" t="s">
        <v>25091</v>
      </c>
      <c r="D2464" s="145" t="s">
        <v>35369</v>
      </c>
      <c r="E2464" s="128">
        <f t="shared" si="16"/>
        <v>166.66</v>
      </c>
      <c r="F2464" s="126" t="s">
        <v>25089</v>
      </c>
    </row>
    <row r="2465" spans="1:6">
      <c r="A2465" s="125">
        <v>40342</v>
      </c>
      <c r="B2465" s="126" t="s">
        <v>25777</v>
      </c>
      <c r="C2465" s="127" t="s">
        <v>25105</v>
      </c>
      <c r="D2465" s="145" t="s">
        <v>35370</v>
      </c>
      <c r="E2465" s="128">
        <f t="shared" si="16"/>
        <v>43.79</v>
      </c>
      <c r="F2465" s="129"/>
    </row>
    <row r="2466" spans="1:6">
      <c r="A2466" s="125">
        <v>40338</v>
      </c>
      <c r="B2466" s="126" t="s">
        <v>25778</v>
      </c>
      <c r="C2466" s="127" t="s">
        <v>25105</v>
      </c>
      <c r="D2466" s="145" t="s">
        <v>35371</v>
      </c>
      <c r="E2466" s="128">
        <f t="shared" si="16"/>
        <v>32.39</v>
      </c>
      <c r="F2466" s="129"/>
    </row>
    <row r="2467" spans="1:6">
      <c r="A2467" s="125">
        <v>40341</v>
      </c>
      <c r="B2467" s="126" t="s">
        <v>17029</v>
      </c>
      <c r="C2467" s="127" t="s">
        <v>25105</v>
      </c>
      <c r="D2467" s="145" t="s">
        <v>35372</v>
      </c>
      <c r="E2467" s="128">
        <f t="shared" si="16"/>
        <v>8.92</v>
      </c>
      <c r="F2467" s="130"/>
    </row>
    <row r="2468" spans="1:6">
      <c r="A2468" s="125">
        <v>40416</v>
      </c>
      <c r="B2468" s="126" t="s">
        <v>25779</v>
      </c>
      <c r="C2468" s="127" t="s">
        <v>25124</v>
      </c>
      <c r="D2468" s="145" t="s">
        <v>35373</v>
      </c>
      <c r="E2468" s="128">
        <f t="shared" si="16"/>
        <v>357.79</v>
      </c>
      <c r="F2468" s="129"/>
    </row>
    <row r="2469" spans="1:6">
      <c r="A2469" s="125">
        <v>40388</v>
      </c>
      <c r="B2469" s="126" t="s">
        <v>25780</v>
      </c>
      <c r="C2469" s="127" t="s">
        <v>25124</v>
      </c>
      <c r="D2469" s="145" t="s">
        <v>35374</v>
      </c>
      <c r="E2469" s="128">
        <f t="shared" si="16"/>
        <v>305.98</v>
      </c>
      <c r="F2469" s="129"/>
    </row>
    <row r="2470" spans="1:6">
      <c r="A2470" s="125">
        <v>40402</v>
      </c>
      <c r="B2470" s="126" t="s">
        <v>25781</v>
      </c>
      <c r="C2470" s="127" t="s">
        <v>25091</v>
      </c>
      <c r="D2470" s="145" t="s">
        <v>35375</v>
      </c>
      <c r="E2470" s="128">
        <f t="shared" si="16"/>
        <v>12.98</v>
      </c>
      <c r="F2470" s="129"/>
    </row>
    <row r="2471" spans="1:6">
      <c r="A2471" s="125">
        <v>41033</v>
      </c>
      <c r="B2471" s="126" t="s">
        <v>25782</v>
      </c>
      <c r="C2471" s="127" t="s">
        <v>25783</v>
      </c>
      <c r="D2471" s="145" t="s">
        <v>35376</v>
      </c>
      <c r="E2471" s="128">
        <f t="shared" si="16"/>
        <v>49.73</v>
      </c>
      <c r="F2471" s="129"/>
    </row>
    <row r="2472" spans="1:6">
      <c r="A2472" s="125">
        <v>41233</v>
      </c>
      <c r="B2472" s="126" t="s">
        <v>25784</v>
      </c>
      <c r="C2472" s="127" t="s">
        <v>25231</v>
      </c>
      <c r="D2472" s="145" t="s">
        <v>35377</v>
      </c>
      <c r="E2472" s="128">
        <f t="shared" si="16"/>
        <v>619.84</v>
      </c>
      <c r="F2472" s="129"/>
    </row>
    <row r="2473" spans="1:6">
      <c r="A2473" s="125">
        <v>40386</v>
      </c>
      <c r="B2473" s="126" t="s">
        <v>25785</v>
      </c>
      <c r="C2473" s="127" t="s">
        <v>25124</v>
      </c>
      <c r="D2473" s="145" t="s">
        <v>35378</v>
      </c>
      <c r="E2473" s="128">
        <f t="shared" si="16"/>
        <v>223.65</v>
      </c>
      <c r="F2473" s="126" t="s">
        <v>25089</v>
      </c>
    </row>
    <row r="2474" spans="1:6" ht="18">
      <c r="A2474" s="125">
        <v>41199</v>
      </c>
      <c r="B2474" s="126" t="s">
        <v>25786</v>
      </c>
      <c r="C2474" s="127" t="s">
        <v>25124</v>
      </c>
      <c r="D2474" s="145" t="s">
        <v>35379</v>
      </c>
      <c r="E2474" s="128">
        <f t="shared" si="16"/>
        <v>94.31</v>
      </c>
      <c r="F2474" s="130"/>
    </row>
    <row r="2475" spans="1:6" ht="18">
      <c r="A2475" s="125">
        <v>42529</v>
      </c>
      <c r="B2475" s="126" t="s">
        <v>17043</v>
      </c>
      <c r="C2475" s="127" t="s">
        <v>25124</v>
      </c>
      <c r="D2475" s="145" t="s">
        <v>35380</v>
      </c>
      <c r="E2475" s="128">
        <f t="shared" si="16"/>
        <v>500</v>
      </c>
      <c r="F2475" s="130"/>
    </row>
    <row r="2476" spans="1:6" ht="18">
      <c r="A2476" s="125">
        <v>40384</v>
      </c>
      <c r="B2476" s="126" t="s">
        <v>25787</v>
      </c>
      <c r="C2476" s="127" t="s">
        <v>25124</v>
      </c>
      <c r="D2476" s="145" t="s">
        <v>35381</v>
      </c>
      <c r="E2476" s="128">
        <f t="shared" si="16"/>
        <v>589.99</v>
      </c>
      <c r="F2476" s="130"/>
    </row>
    <row r="2477" spans="1:6" ht="18">
      <c r="A2477" s="125">
        <v>40385</v>
      </c>
      <c r="B2477" s="126" t="s">
        <v>25788</v>
      </c>
      <c r="C2477" s="127" t="s">
        <v>25124</v>
      </c>
      <c r="D2477" s="145" t="s">
        <v>35382</v>
      </c>
      <c r="E2477" s="128">
        <f t="shared" si="16"/>
        <v>642.41999999999996</v>
      </c>
      <c r="F2477" s="130"/>
    </row>
    <row r="2478" spans="1:6">
      <c r="A2478" s="125">
        <v>40393</v>
      </c>
      <c r="B2478" s="126" t="s">
        <v>25789</v>
      </c>
      <c r="C2478" s="127" t="s">
        <v>25124</v>
      </c>
      <c r="D2478" s="145" t="s">
        <v>35383</v>
      </c>
      <c r="E2478" s="128">
        <f t="shared" si="16"/>
        <v>25.19</v>
      </c>
      <c r="F2478" s="129"/>
    </row>
    <row r="2479" spans="1:6">
      <c r="A2479" s="125">
        <v>40394</v>
      </c>
      <c r="B2479" s="126" t="s">
        <v>25790</v>
      </c>
      <c r="C2479" s="127" t="s">
        <v>25124</v>
      </c>
      <c r="D2479" s="145" t="s">
        <v>35384</v>
      </c>
      <c r="E2479" s="128">
        <f t="shared" si="16"/>
        <v>29</v>
      </c>
      <c r="F2479" s="129"/>
    </row>
    <row r="2480" spans="1:6">
      <c r="A2480" s="125">
        <v>40390</v>
      </c>
      <c r="B2480" s="126" t="s">
        <v>25791</v>
      </c>
      <c r="C2480" s="127" t="s">
        <v>25091</v>
      </c>
      <c r="D2480" s="145" t="s">
        <v>35385</v>
      </c>
      <c r="E2480" s="128">
        <f t="shared" si="16"/>
        <v>4.55</v>
      </c>
      <c r="F2480" s="129"/>
    </row>
    <row r="2481" spans="1:6" ht="18">
      <c r="A2481" s="125">
        <v>42256</v>
      </c>
      <c r="B2481" s="126" t="s">
        <v>25792</v>
      </c>
      <c r="C2481" s="127" t="s">
        <v>25091</v>
      </c>
      <c r="D2481" s="145" t="s">
        <v>35386</v>
      </c>
      <c r="E2481" s="128">
        <f t="shared" si="16"/>
        <v>4589.6899999999996</v>
      </c>
      <c r="F2481" s="126" t="s">
        <v>25089</v>
      </c>
    </row>
    <row r="2482" spans="1:6">
      <c r="A2482" s="125">
        <v>40400</v>
      </c>
      <c r="B2482" s="126" t="s">
        <v>17090</v>
      </c>
      <c r="C2482" s="127" t="s">
        <v>25231</v>
      </c>
      <c r="D2482" s="145" t="s">
        <v>35387</v>
      </c>
      <c r="E2482" s="128">
        <f t="shared" si="16"/>
        <v>25.36</v>
      </c>
      <c r="F2482" s="126" t="s">
        <v>25089</v>
      </c>
    </row>
    <row r="2483" spans="1:6">
      <c r="A2483" s="125">
        <v>41201</v>
      </c>
      <c r="B2483" s="126" t="s">
        <v>25793</v>
      </c>
      <c r="C2483" s="127" t="s">
        <v>25091</v>
      </c>
      <c r="D2483" s="145" t="s">
        <v>35388</v>
      </c>
      <c r="E2483" s="128">
        <f t="shared" ref="E2483:E2546" si="17">ROUND(D2483-(D2483*$F$1455),2)</f>
        <v>367.47</v>
      </c>
      <c r="F2483" s="129"/>
    </row>
    <row r="2484" spans="1:6">
      <c r="A2484" s="125">
        <v>41035</v>
      </c>
      <c r="B2484" s="126" t="s">
        <v>25794</v>
      </c>
      <c r="C2484" s="127" t="s">
        <v>25124</v>
      </c>
      <c r="D2484" s="145" t="s">
        <v>35389</v>
      </c>
      <c r="E2484" s="128">
        <f t="shared" si="17"/>
        <v>114.98</v>
      </c>
      <c r="F2484" s="129"/>
    </row>
    <row r="2485" spans="1:6" ht="18">
      <c r="A2485" s="125">
        <v>41263</v>
      </c>
      <c r="B2485" s="126" t="s">
        <v>17127</v>
      </c>
      <c r="C2485" s="127" t="s">
        <v>25124</v>
      </c>
      <c r="D2485" s="145" t="s">
        <v>35390</v>
      </c>
      <c r="E2485" s="128">
        <f t="shared" si="17"/>
        <v>240.14</v>
      </c>
      <c r="F2485" s="130"/>
    </row>
    <row r="2486" spans="1:6" ht="18">
      <c r="A2486" s="125">
        <v>41089</v>
      </c>
      <c r="B2486" s="126" t="s">
        <v>17128</v>
      </c>
      <c r="C2486" s="127" t="s">
        <v>25124</v>
      </c>
      <c r="D2486" s="145" t="s">
        <v>35391</v>
      </c>
      <c r="E2486" s="128">
        <f t="shared" si="17"/>
        <v>248.36</v>
      </c>
      <c r="F2486" s="130"/>
    </row>
    <row r="2487" spans="1:6" ht="18">
      <c r="A2487" s="125">
        <v>41039</v>
      </c>
      <c r="B2487" s="126" t="s">
        <v>17129</v>
      </c>
      <c r="C2487" s="127" t="s">
        <v>25124</v>
      </c>
      <c r="D2487" s="145" t="s">
        <v>35392</v>
      </c>
      <c r="E2487" s="128">
        <f t="shared" si="17"/>
        <v>389.3</v>
      </c>
      <c r="F2487" s="130"/>
    </row>
    <row r="2488" spans="1:6">
      <c r="E2488" s="128">
        <f t="shared" si="17"/>
        <v>0</v>
      </c>
    </row>
    <row r="2489" spans="1:6" ht="18">
      <c r="A2489" s="121" t="s">
        <v>25082</v>
      </c>
      <c r="B2489" s="122" t="s">
        <v>25083</v>
      </c>
      <c r="C2489" s="123" t="s">
        <v>25084</v>
      </c>
      <c r="D2489" s="121" t="s">
        <v>25085</v>
      </c>
      <c r="E2489" s="128" t="e">
        <f t="shared" si="17"/>
        <v>#VALUE!</v>
      </c>
      <c r="F2489" s="122" t="s">
        <v>25086</v>
      </c>
    </row>
    <row r="2490" spans="1:6">
      <c r="A2490" s="125">
        <v>41030</v>
      </c>
      <c r="B2490" s="126" t="s">
        <v>25795</v>
      </c>
      <c r="C2490" s="127" t="s">
        <v>25124</v>
      </c>
      <c r="D2490" s="145" t="s">
        <v>35393</v>
      </c>
      <c r="E2490" s="128">
        <f t="shared" si="17"/>
        <v>214.85</v>
      </c>
      <c r="F2490" s="129"/>
    </row>
    <row r="2491" spans="1:6">
      <c r="E2491" s="128">
        <f t="shared" si="17"/>
        <v>0</v>
      </c>
    </row>
    <row r="2492" spans="1:6" ht="18">
      <c r="A2492" s="121" t="s">
        <v>25082</v>
      </c>
      <c r="B2492" s="122" t="s">
        <v>25083</v>
      </c>
      <c r="C2492" s="123" t="s">
        <v>25084</v>
      </c>
      <c r="D2492" s="121" t="s">
        <v>25085</v>
      </c>
      <c r="E2492" s="128" t="e">
        <f t="shared" si="17"/>
        <v>#VALUE!</v>
      </c>
      <c r="F2492" s="122" t="s">
        <v>25086</v>
      </c>
    </row>
    <row r="2493" spans="1:6">
      <c r="A2493" s="125">
        <v>42045</v>
      </c>
      <c r="B2493" s="126" t="s">
        <v>25796</v>
      </c>
      <c r="C2493" s="127" t="s">
        <v>25088</v>
      </c>
      <c r="D2493" s="145" t="s">
        <v>35394</v>
      </c>
      <c r="E2493" s="128">
        <f t="shared" si="17"/>
        <v>29.61</v>
      </c>
      <c r="F2493" s="129"/>
    </row>
    <row r="2494" spans="1:6">
      <c r="A2494" s="125">
        <v>42043</v>
      </c>
      <c r="B2494" s="126" t="s">
        <v>25797</v>
      </c>
      <c r="C2494" s="127" t="s">
        <v>25571</v>
      </c>
      <c r="D2494" s="145" t="s">
        <v>35134</v>
      </c>
      <c r="E2494" s="128">
        <f t="shared" si="17"/>
        <v>0</v>
      </c>
      <c r="F2494" s="129"/>
    </row>
    <row r="2495" spans="1:6">
      <c r="E2495" s="128">
        <f t="shared" si="17"/>
        <v>0</v>
      </c>
    </row>
    <row r="2496" spans="1:6" ht="18">
      <c r="A2496" s="121" t="s">
        <v>25082</v>
      </c>
      <c r="B2496" s="122" t="s">
        <v>25083</v>
      </c>
      <c r="C2496" s="123" t="s">
        <v>25084</v>
      </c>
      <c r="D2496" s="121" t="s">
        <v>25085</v>
      </c>
      <c r="E2496" s="128" t="e">
        <f t="shared" si="17"/>
        <v>#VALUE!</v>
      </c>
      <c r="F2496" s="122" t="s">
        <v>25086</v>
      </c>
    </row>
    <row r="2497" spans="1:6">
      <c r="A2497" s="125">
        <v>42512</v>
      </c>
      <c r="B2497" s="126" t="s">
        <v>25798</v>
      </c>
      <c r="C2497" s="127" t="s">
        <v>25088</v>
      </c>
      <c r="D2497" s="145" t="s">
        <v>35395</v>
      </c>
      <c r="E2497" s="128">
        <f t="shared" si="17"/>
        <v>4.6399999999999997</v>
      </c>
      <c r="F2497" s="129"/>
    </row>
    <row r="2498" spans="1:6">
      <c r="A2498" s="125">
        <v>42513</v>
      </c>
      <c r="B2498" s="126" t="s">
        <v>25799</v>
      </c>
      <c r="C2498" s="127" t="s">
        <v>25088</v>
      </c>
      <c r="D2498" s="145" t="s">
        <v>35396</v>
      </c>
      <c r="E2498" s="128">
        <f t="shared" si="17"/>
        <v>6.02</v>
      </c>
      <c r="F2498" s="129"/>
    </row>
    <row r="2499" spans="1:6">
      <c r="A2499" s="125">
        <v>42514</v>
      </c>
      <c r="B2499" s="126" t="s">
        <v>25800</v>
      </c>
      <c r="C2499" s="127" t="s">
        <v>25088</v>
      </c>
      <c r="D2499" s="145" t="s">
        <v>35397</v>
      </c>
      <c r="E2499" s="128">
        <f t="shared" si="17"/>
        <v>9.98</v>
      </c>
      <c r="F2499" s="129"/>
    </row>
    <row r="2500" spans="1:6">
      <c r="A2500" s="125">
        <v>43349</v>
      </c>
      <c r="B2500" s="126" t="s">
        <v>25801</v>
      </c>
      <c r="C2500" s="127" t="s">
        <v>25088</v>
      </c>
      <c r="D2500" s="145" t="s">
        <v>35398</v>
      </c>
      <c r="E2500" s="128">
        <f t="shared" si="17"/>
        <v>10.09</v>
      </c>
      <c r="F2500" s="129"/>
    </row>
    <row r="2501" spans="1:6">
      <c r="A2501" s="125">
        <v>42515</v>
      </c>
      <c r="B2501" s="126" t="s">
        <v>25802</v>
      </c>
      <c r="C2501" s="127" t="s">
        <v>25088</v>
      </c>
      <c r="D2501" s="145" t="s">
        <v>35399</v>
      </c>
      <c r="E2501" s="128">
        <f t="shared" si="17"/>
        <v>7.78</v>
      </c>
      <c r="F2501" s="129"/>
    </row>
    <row r="2502" spans="1:6">
      <c r="A2502" s="125">
        <v>42523</v>
      </c>
      <c r="B2502" s="126" t="s">
        <v>25803</v>
      </c>
      <c r="C2502" s="127" t="s">
        <v>25088</v>
      </c>
      <c r="D2502" s="145" t="s">
        <v>35400</v>
      </c>
      <c r="E2502" s="128">
        <f t="shared" si="17"/>
        <v>12.89</v>
      </c>
      <c r="F2502" s="129"/>
    </row>
    <row r="2503" spans="1:6">
      <c r="A2503" s="125">
        <v>42576</v>
      </c>
      <c r="B2503" s="126" t="s">
        <v>25804</v>
      </c>
      <c r="C2503" s="127" t="s">
        <v>25088</v>
      </c>
      <c r="D2503" s="145" t="s">
        <v>35401</v>
      </c>
      <c r="E2503" s="128">
        <f t="shared" si="17"/>
        <v>146.41999999999999</v>
      </c>
      <c r="F2503" s="129"/>
    </row>
    <row r="2504" spans="1:6">
      <c r="A2504" s="125">
        <v>42577</v>
      </c>
      <c r="B2504" s="126" t="s">
        <v>25805</v>
      </c>
      <c r="C2504" s="127" t="s">
        <v>25088</v>
      </c>
      <c r="D2504" s="145" t="s">
        <v>35402</v>
      </c>
      <c r="E2504" s="128">
        <f t="shared" si="17"/>
        <v>11.9</v>
      </c>
      <c r="F2504" s="129"/>
    </row>
    <row r="2505" spans="1:6">
      <c r="A2505" s="125">
        <v>42578</v>
      </c>
      <c r="B2505" s="126" t="s">
        <v>25806</v>
      </c>
      <c r="C2505" s="127" t="s">
        <v>25088</v>
      </c>
      <c r="D2505" s="145" t="s">
        <v>35403</v>
      </c>
      <c r="E2505" s="128">
        <f t="shared" si="17"/>
        <v>5.15</v>
      </c>
      <c r="F2505" s="129"/>
    </row>
    <row r="2506" spans="1:6">
      <c r="A2506" s="125">
        <v>42580</v>
      </c>
      <c r="B2506" s="126" t="s">
        <v>25807</v>
      </c>
      <c r="C2506" s="127" t="s">
        <v>25088</v>
      </c>
      <c r="D2506" s="145" t="s">
        <v>35404</v>
      </c>
      <c r="E2506" s="128">
        <f t="shared" si="17"/>
        <v>7.6</v>
      </c>
      <c r="F2506" s="129"/>
    </row>
    <row r="2507" spans="1:6">
      <c r="A2507" s="125">
        <v>42582</v>
      </c>
      <c r="B2507" s="126" t="s">
        <v>25808</v>
      </c>
      <c r="C2507" s="127" t="s">
        <v>25088</v>
      </c>
      <c r="D2507" s="145" t="s">
        <v>35107</v>
      </c>
      <c r="E2507" s="128">
        <f t="shared" si="17"/>
        <v>70.55</v>
      </c>
      <c r="F2507" s="129"/>
    </row>
    <row r="2508" spans="1:6">
      <c r="A2508" s="125">
        <v>42586</v>
      </c>
      <c r="B2508" s="126" t="s">
        <v>25809</v>
      </c>
      <c r="C2508" s="127" t="s">
        <v>25088</v>
      </c>
      <c r="D2508" s="145" t="s">
        <v>35405</v>
      </c>
      <c r="E2508" s="128">
        <f t="shared" si="17"/>
        <v>68.150000000000006</v>
      </c>
      <c r="F2508" s="129"/>
    </row>
    <row r="2509" spans="1:6">
      <c r="A2509" s="125">
        <v>42587</v>
      </c>
      <c r="B2509" s="126" t="s">
        <v>25810</v>
      </c>
      <c r="C2509" s="127" t="s">
        <v>25091</v>
      </c>
      <c r="D2509" s="145" t="s">
        <v>35406</v>
      </c>
      <c r="E2509" s="128">
        <f t="shared" si="17"/>
        <v>1.1599999999999999</v>
      </c>
      <c r="F2509" s="129"/>
    </row>
    <row r="2510" spans="1:6">
      <c r="A2510" s="125">
        <v>42590</v>
      </c>
      <c r="B2510" s="126" t="s">
        <v>17046</v>
      </c>
      <c r="C2510" s="127" t="s">
        <v>25091</v>
      </c>
      <c r="D2510" s="145" t="s">
        <v>35407</v>
      </c>
      <c r="E2510" s="128">
        <f t="shared" si="17"/>
        <v>11.39</v>
      </c>
      <c r="F2510" s="130"/>
    </row>
    <row r="2511" spans="1:6">
      <c r="A2511" s="125">
        <v>42591</v>
      </c>
      <c r="B2511" s="126" t="s">
        <v>25811</v>
      </c>
      <c r="C2511" s="127" t="s">
        <v>25091</v>
      </c>
      <c r="D2511" s="145" t="s">
        <v>35408</v>
      </c>
      <c r="E2511" s="128">
        <f t="shared" si="17"/>
        <v>50.62</v>
      </c>
      <c r="F2511" s="129"/>
    </row>
    <row r="2512" spans="1:6">
      <c r="A2512" s="125">
        <v>42592</v>
      </c>
      <c r="B2512" s="126" t="s">
        <v>25812</v>
      </c>
      <c r="C2512" s="127" t="s">
        <v>25091</v>
      </c>
      <c r="D2512" s="145" t="s">
        <v>35409</v>
      </c>
      <c r="E2512" s="128">
        <f t="shared" si="17"/>
        <v>21.59</v>
      </c>
      <c r="F2512" s="126" t="s">
        <v>25089</v>
      </c>
    </row>
    <row r="2513" spans="1:6">
      <c r="A2513" s="125">
        <v>42593</v>
      </c>
      <c r="B2513" s="126" t="s">
        <v>25813</v>
      </c>
      <c r="C2513" s="127" t="s">
        <v>25088</v>
      </c>
      <c r="D2513" s="145" t="s">
        <v>35410</v>
      </c>
      <c r="E2513" s="128">
        <f t="shared" si="17"/>
        <v>40.54</v>
      </c>
      <c r="F2513" s="130"/>
    </row>
    <row r="2514" spans="1:6">
      <c r="A2514" s="125">
        <v>42596</v>
      </c>
      <c r="B2514" s="126" t="s">
        <v>17132</v>
      </c>
      <c r="C2514" s="127" t="s">
        <v>25088</v>
      </c>
      <c r="D2514" s="145" t="s">
        <v>35411</v>
      </c>
      <c r="E2514" s="128">
        <f t="shared" si="17"/>
        <v>8.25</v>
      </c>
      <c r="F2514" s="130"/>
    </row>
    <row r="2515" spans="1:6">
      <c r="E2515" s="128">
        <f t="shared" si="17"/>
        <v>0</v>
      </c>
    </row>
    <row r="2516" spans="1:6" ht="18">
      <c r="A2516" s="121" t="s">
        <v>25082</v>
      </c>
      <c r="B2516" s="122" t="s">
        <v>25083</v>
      </c>
      <c r="C2516" s="123" t="s">
        <v>25084</v>
      </c>
      <c r="D2516" s="121" t="s">
        <v>25085</v>
      </c>
      <c r="E2516" s="128" t="e">
        <f t="shared" si="17"/>
        <v>#VALUE!</v>
      </c>
      <c r="F2516" s="122" t="s">
        <v>25086</v>
      </c>
    </row>
    <row r="2517" spans="1:6">
      <c r="A2517" s="125">
        <v>42483</v>
      </c>
      <c r="B2517" s="126" t="s">
        <v>25814</v>
      </c>
      <c r="C2517" s="127" t="s">
        <v>25088</v>
      </c>
      <c r="D2517" s="145" t="s">
        <v>35412</v>
      </c>
      <c r="E2517" s="128">
        <f t="shared" si="17"/>
        <v>136.78</v>
      </c>
      <c r="F2517" s="129"/>
    </row>
    <row r="2518" spans="1:6">
      <c r="A2518" s="125">
        <v>42695</v>
      </c>
      <c r="B2518" s="126" t="s">
        <v>25815</v>
      </c>
      <c r="C2518" s="127" t="s">
        <v>25088</v>
      </c>
      <c r="D2518" s="145" t="s">
        <v>35413</v>
      </c>
      <c r="E2518" s="128">
        <f t="shared" si="17"/>
        <v>169.23</v>
      </c>
      <c r="F2518" s="129"/>
    </row>
    <row r="2519" spans="1:6">
      <c r="A2519" s="125">
        <v>42481</v>
      </c>
      <c r="B2519" s="126" t="s">
        <v>16754</v>
      </c>
      <c r="C2519" s="127" t="s">
        <v>25088</v>
      </c>
      <c r="D2519" s="145" t="s">
        <v>35414</v>
      </c>
      <c r="E2519" s="128">
        <f t="shared" si="17"/>
        <v>99.19</v>
      </c>
      <c r="F2519" s="130"/>
    </row>
    <row r="2520" spans="1:6">
      <c r="A2520" s="125">
        <v>42496</v>
      </c>
      <c r="B2520" s="126" t="s">
        <v>25816</v>
      </c>
      <c r="C2520" s="127" t="s">
        <v>25091</v>
      </c>
      <c r="D2520" s="145" t="s">
        <v>35415</v>
      </c>
      <c r="E2520" s="128">
        <f t="shared" si="17"/>
        <v>5.28</v>
      </c>
      <c r="F2520" s="129"/>
    </row>
    <row r="2521" spans="1:6">
      <c r="A2521" s="125">
        <v>41133</v>
      </c>
      <c r="B2521" s="126" t="s">
        <v>17027</v>
      </c>
      <c r="C2521" s="127" t="s">
        <v>25091</v>
      </c>
      <c r="D2521" s="145" t="s">
        <v>35416</v>
      </c>
      <c r="E2521" s="128">
        <f t="shared" si="17"/>
        <v>17.600000000000001</v>
      </c>
      <c r="F2521" s="130"/>
    </row>
    <row r="2522" spans="1:6">
      <c r="A2522" s="125">
        <v>42479</v>
      </c>
      <c r="B2522" s="126" t="s">
        <v>17028</v>
      </c>
      <c r="C2522" s="127" t="s">
        <v>25091</v>
      </c>
      <c r="D2522" s="145" t="s">
        <v>35417</v>
      </c>
      <c r="E2522" s="128">
        <f t="shared" si="17"/>
        <v>12.15</v>
      </c>
      <c r="F2522" s="130"/>
    </row>
    <row r="2523" spans="1:6">
      <c r="A2523" s="125">
        <v>43333</v>
      </c>
      <c r="B2523" s="126" t="s">
        <v>17042</v>
      </c>
      <c r="C2523" s="127" t="s">
        <v>25091</v>
      </c>
      <c r="D2523" s="145" t="s">
        <v>35418</v>
      </c>
      <c r="E2523" s="128">
        <f t="shared" si="17"/>
        <v>1.47</v>
      </c>
      <c r="F2523" s="130"/>
    </row>
    <row r="2524" spans="1:6">
      <c r="A2524" s="125">
        <v>42484</v>
      </c>
      <c r="B2524" s="126" t="s">
        <v>25817</v>
      </c>
      <c r="C2524" s="127" t="s">
        <v>25091</v>
      </c>
      <c r="D2524" s="145" t="s">
        <v>35419</v>
      </c>
      <c r="E2524" s="128">
        <f t="shared" si="17"/>
        <v>8.16</v>
      </c>
      <c r="F2524" s="126" t="s">
        <v>25089</v>
      </c>
    </row>
    <row r="2525" spans="1:6" ht="18">
      <c r="A2525" s="125">
        <v>42497</v>
      </c>
      <c r="B2525" s="126" t="s">
        <v>25818</v>
      </c>
      <c r="C2525" s="127" t="s">
        <v>25091</v>
      </c>
      <c r="D2525" s="145" t="s">
        <v>35167</v>
      </c>
      <c r="E2525" s="128">
        <f t="shared" si="17"/>
        <v>20.82</v>
      </c>
      <c r="F2525" s="126" t="s">
        <v>25089</v>
      </c>
    </row>
    <row r="2526" spans="1:6" ht="18">
      <c r="A2526" s="125">
        <v>42493</v>
      </c>
      <c r="B2526" s="126" t="s">
        <v>17061</v>
      </c>
      <c r="C2526" s="127" t="s">
        <v>25091</v>
      </c>
      <c r="D2526" s="145" t="s">
        <v>35420</v>
      </c>
      <c r="E2526" s="128">
        <f t="shared" si="17"/>
        <v>105.47</v>
      </c>
      <c r="F2526" s="126" t="s">
        <v>25089</v>
      </c>
    </row>
    <row r="2527" spans="1:6">
      <c r="A2527" s="125">
        <v>42494</v>
      </c>
      <c r="B2527" s="126" t="s">
        <v>17062</v>
      </c>
      <c r="C2527" s="127" t="s">
        <v>25154</v>
      </c>
      <c r="D2527" s="145" t="s">
        <v>35421</v>
      </c>
      <c r="E2527" s="128">
        <f t="shared" si="17"/>
        <v>595.64</v>
      </c>
      <c r="F2527" s="126" t="s">
        <v>25089</v>
      </c>
    </row>
    <row r="2528" spans="1:6" ht="18">
      <c r="A2528" s="125">
        <v>42498</v>
      </c>
      <c r="B2528" s="126" t="s">
        <v>17068</v>
      </c>
      <c r="C2528" s="127" t="s">
        <v>25091</v>
      </c>
      <c r="D2528" s="145" t="s">
        <v>35422</v>
      </c>
      <c r="E2528" s="128">
        <f t="shared" si="17"/>
        <v>109.35</v>
      </c>
      <c r="F2528" s="126" t="s">
        <v>25089</v>
      </c>
    </row>
    <row r="2529" spans="1:6" ht="18">
      <c r="A2529" s="125">
        <v>42499</v>
      </c>
      <c r="B2529" s="126" t="s">
        <v>17069</v>
      </c>
      <c r="C2529" s="127" t="s">
        <v>25091</v>
      </c>
      <c r="D2529" s="145" t="s">
        <v>35423</v>
      </c>
      <c r="E2529" s="128">
        <f t="shared" si="17"/>
        <v>129.1</v>
      </c>
      <c r="F2529" s="126" t="s">
        <v>25089</v>
      </c>
    </row>
    <row r="2530" spans="1:6" ht="18">
      <c r="A2530" s="125">
        <v>42500</v>
      </c>
      <c r="B2530" s="126" t="s">
        <v>17070</v>
      </c>
      <c r="C2530" s="127" t="s">
        <v>25091</v>
      </c>
      <c r="D2530" s="145" t="s">
        <v>35424</v>
      </c>
      <c r="E2530" s="128">
        <f t="shared" si="17"/>
        <v>136.19999999999999</v>
      </c>
      <c r="F2530" s="126" t="s">
        <v>25089</v>
      </c>
    </row>
    <row r="2531" spans="1:6" ht="18">
      <c r="A2531" s="125">
        <v>42501</v>
      </c>
      <c r="B2531" s="126" t="s">
        <v>25819</v>
      </c>
      <c r="C2531" s="127" t="s">
        <v>25091</v>
      </c>
      <c r="D2531" s="145" t="s">
        <v>35425</v>
      </c>
      <c r="E2531" s="128">
        <f t="shared" si="17"/>
        <v>285.19</v>
      </c>
      <c r="F2531" s="126" t="s">
        <v>25089</v>
      </c>
    </row>
    <row r="2532" spans="1:6" ht="18">
      <c r="A2532" s="125">
        <v>42502</v>
      </c>
      <c r="B2532" s="126" t="s">
        <v>17074</v>
      </c>
      <c r="C2532" s="127" t="s">
        <v>25091</v>
      </c>
      <c r="D2532" s="145" t="s">
        <v>35426</v>
      </c>
      <c r="E2532" s="128">
        <f t="shared" si="17"/>
        <v>284.52999999999997</v>
      </c>
      <c r="F2532" s="126" t="s">
        <v>25089</v>
      </c>
    </row>
    <row r="2533" spans="1:6" ht="18">
      <c r="A2533" s="125">
        <v>42503</v>
      </c>
      <c r="B2533" s="126" t="s">
        <v>17076</v>
      </c>
      <c r="C2533" s="127" t="s">
        <v>25091</v>
      </c>
      <c r="D2533" s="145" t="s">
        <v>35427</v>
      </c>
      <c r="E2533" s="128">
        <f t="shared" si="17"/>
        <v>141.88</v>
      </c>
      <c r="F2533" s="126" t="s">
        <v>25089</v>
      </c>
    </row>
    <row r="2534" spans="1:6">
      <c r="A2534" s="125">
        <v>43334</v>
      </c>
      <c r="B2534" s="126" t="s">
        <v>17080</v>
      </c>
      <c r="C2534" s="127" t="s">
        <v>25091</v>
      </c>
      <c r="D2534" s="145" t="s">
        <v>35428</v>
      </c>
      <c r="E2534" s="128">
        <f t="shared" si="17"/>
        <v>1.22</v>
      </c>
      <c r="F2534" s="130"/>
    </row>
    <row r="2535" spans="1:6">
      <c r="E2535" s="128">
        <f t="shared" si="17"/>
        <v>0</v>
      </c>
    </row>
    <row r="2536" spans="1:6" ht="18">
      <c r="A2536" s="121" t="s">
        <v>25082</v>
      </c>
      <c r="B2536" s="122" t="s">
        <v>25083</v>
      </c>
      <c r="C2536" s="123" t="s">
        <v>25084</v>
      </c>
      <c r="D2536" s="121" t="s">
        <v>25085</v>
      </c>
      <c r="E2536" s="128" t="e">
        <f t="shared" si="17"/>
        <v>#VALUE!</v>
      </c>
      <c r="F2536" s="122" t="s">
        <v>25086</v>
      </c>
    </row>
    <row r="2537" spans="1:6">
      <c r="A2537" s="125">
        <v>42485</v>
      </c>
      <c r="B2537" s="126" t="s">
        <v>17081</v>
      </c>
      <c r="C2537" s="127" t="s">
        <v>25091</v>
      </c>
      <c r="D2537" s="145" t="s">
        <v>35429</v>
      </c>
      <c r="E2537" s="128">
        <f t="shared" si="17"/>
        <v>3.07</v>
      </c>
      <c r="F2537" s="126" t="s">
        <v>25089</v>
      </c>
    </row>
    <row r="2538" spans="1:6">
      <c r="A2538" s="125">
        <v>42495</v>
      </c>
      <c r="B2538" s="126" t="s">
        <v>25820</v>
      </c>
      <c r="C2538" s="127" t="s">
        <v>25091</v>
      </c>
      <c r="D2538" s="145" t="s">
        <v>35430</v>
      </c>
      <c r="E2538" s="128">
        <f t="shared" si="17"/>
        <v>1.53</v>
      </c>
      <c r="F2538" s="129"/>
    </row>
    <row r="2539" spans="1:6">
      <c r="A2539" s="125">
        <v>42507</v>
      </c>
      <c r="B2539" s="126" t="s">
        <v>25821</v>
      </c>
      <c r="C2539" s="127" t="s">
        <v>25124</v>
      </c>
      <c r="D2539" s="145" t="s">
        <v>35431</v>
      </c>
      <c r="E2539" s="128">
        <f t="shared" si="17"/>
        <v>28.56</v>
      </c>
      <c r="F2539" s="129"/>
    </row>
    <row r="2540" spans="1:6">
      <c r="A2540" s="125">
        <v>42505</v>
      </c>
      <c r="B2540" s="126" t="s">
        <v>25822</v>
      </c>
      <c r="C2540" s="127" t="s">
        <v>25091</v>
      </c>
      <c r="D2540" s="145" t="s">
        <v>35432</v>
      </c>
      <c r="E2540" s="128">
        <f t="shared" si="17"/>
        <v>23.09</v>
      </c>
      <c r="F2540" s="129"/>
    </row>
    <row r="2541" spans="1:6">
      <c r="A2541" s="125">
        <v>42504</v>
      </c>
      <c r="B2541" s="126" t="s">
        <v>25823</v>
      </c>
      <c r="C2541" s="127" t="s">
        <v>25091</v>
      </c>
      <c r="D2541" s="145" t="s">
        <v>35433</v>
      </c>
      <c r="E2541" s="128">
        <f t="shared" si="17"/>
        <v>66.73</v>
      </c>
      <c r="F2541" s="126" t="s">
        <v>25089</v>
      </c>
    </row>
    <row r="2542" spans="1:6">
      <c r="A2542" s="125">
        <v>42506</v>
      </c>
      <c r="B2542" s="126" t="s">
        <v>25824</v>
      </c>
      <c r="C2542" s="127" t="s">
        <v>25091</v>
      </c>
      <c r="D2542" s="145" t="s">
        <v>35434</v>
      </c>
      <c r="E2542" s="128">
        <f t="shared" si="17"/>
        <v>81.63</v>
      </c>
      <c r="F2542" s="126" t="s">
        <v>25089</v>
      </c>
    </row>
    <row r="2543" spans="1:6">
      <c r="A2543" s="125">
        <v>42482</v>
      </c>
      <c r="B2543" s="126" t="s">
        <v>25825</v>
      </c>
      <c r="C2543" s="127" t="s">
        <v>25088</v>
      </c>
      <c r="D2543" s="145" t="s">
        <v>34536</v>
      </c>
      <c r="E2543" s="128">
        <f t="shared" si="17"/>
        <v>128.75</v>
      </c>
      <c r="F2543" s="126" t="s">
        <v>25089</v>
      </c>
    </row>
    <row r="2544" spans="1:6">
      <c r="A2544" s="125">
        <v>42702</v>
      </c>
      <c r="B2544" s="126" t="s">
        <v>25826</v>
      </c>
      <c r="C2544" s="127" t="s">
        <v>25088</v>
      </c>
      <c r="D2544" s="145" t="s">
        <v>35413</v>
      </c>
      <c r="E2544" s="128">
        <f t="shared" si="17"/>
        <v>169.23</v>
      </c>
      <c r="F2544" s="129"/>
    </row>
    <row r="2545" spans="1:6">
      <c r="A2545" s="125">
        <v>42480</v>
      </c>
      <c r="B2545" s="126" t="s">
        <v>25827</v>
      </c>
      <c r="C2545" s="127" t="s">
        <v>25088</v>
      </c>
      <c r="D2545" s="145" t="s">
        <v>35414</v>
      </c>
      <c r="E2545" s="128">
        <f t="shared" si="17"/>
        <v>99.19</v>
      </c>
      <c r="F2545" s="126" t="s">
        <v>25089</v>
      </c>
    </row>
    <row r="2546" spans="1:6" ht="18">
      <c r="A2546" s="125">
        <v>42489</v>
      </c>
      <c r="B2546" s="126" t="s">
        <v>17139</v>
      </c>
      <c r="C2546" s="127" t="s">
        <v>25091</v>
      </c>
      <c r="D2546" s="145" t="s">
        <v>35435</v>
      </c>
      <c r="E2546" s="128">
        <f t="shared" si="17"/>
        <v>17.440000000000001</v>
      </c>
      <c r="F2546" s="126" t="s">
        <v>25089</v>
      </c>
    </row>
    <row r="2547" spans="1:6" ht="18">
      <c r="A2547" s="125">
        <v>42487</v>
      </c>
      <c r="B2547" s="126" t="s">
        <v>17141</v>
      </c>
      <c r="C2547" s="127" t="s">
        <v>25091</v>
      </c>
      <c r="D2547" s="145" t="s">
        <v>35436</v>
      </c>
      <c r="E2547" s="128">
        <f t="shared" ref="E2547:E2610" si="18">ROUND(D2547-(D2547*$F$1455),2)</f>
        <v>28.2</v>
      </c>
      <c r="F2547" s="126" t="s">
        <v>25089</v>
      </c>
    </row>
    <row r="2548" spans="1:6" ht="18">
      <c r="A2548" s="125">
        <v>42486</v>
      </c>
      <c r="B2548" s="126" t="s">
        <v>17143</v>
      </c>
      <c r="C2548" s="127" t="s">
        <v>25091</v>
      </c>
      <c r="D2548" s="145" t="s">
        <v>35437</v>
      </c>
      <c r="E2548" s="128">
        <f t="shared" si="18"/>
        <v>17.010000000000002</v>
      </c>
      <c r="F2548" s="126" t="s">
        <v>25089</v>
      </c>
    </row>
    <row r="2549" spans="1:6" ht="18">
      <c r="A2549" s="125">
        <v>42488</v>
      </c>
      <c r="B2549" s="126" t="s">
        <v>17147</v>
      </c>
      <c r="C2549" s="127" t="s">
        <v>25091</v>
      </c>
      <c r="D2549" s="145" t="s">
        <v>35438</v>
      </c>
      <c r="E2549" s="128">
        <f t="shared" si="18"/>
        <v>12.23</v>
      </c>
      <c r="F2549" s="126" t="s">
        <v>25089</v>
      </c>
    </row>
    <row r="2550" spans="1:6">
      <c r="E2550" s="128">
        <f t="shared" si="18"/>
        <v>0</v>
      </c>
    </row>
    <row r="2551" spans="1:6" ht="18">
      <c r="A2551" s="121" t="s">
        <v>25082</v>
      </c>
      <c r="B2551" s="122" t="s">
        <v>25083</v>
      </c>
      <c r="C2551" s="123" t="s">
        <v>25084</v>
      </c>
      <c r="D2551" s="121" t="s">
        <v>25085</v>
      </c>
      <c r="E2551" s="128" t="e">
        <f t="shared" si="18"/>
        <v>#VALUE!</v>
      </c>
      <c r="F2551" s="122" t="s">
        <v>25086</v>
      </c>
    </row>
    <row r="2552" spans="1:6">
      <c r="A2552" s="125">
        <v>42601</v>
      </c>
      <c r="B2552" s="126" t="s">
        <v>16737</v>
      </c>
      <c r="C2552" s="127" t="s">
        <v>25091</v>
      </c>
      <c r="D2552" s="145" t="s">
        <v>35439</v>
      </c>
      <c r="E2552" s="128">
        <f t="shared" si="18"/>
        <v>69.75</v>
      </c>
      <c r="F2552" s="126" t="s">
        <v>25089</v>
      </c>
    </row>
    <row r="2553" spans="1:6">
      <c r="A2553" s="125">
        <v>43602</v>
      </c>
      <c r="B2553" s="126" t="s">
        <v>25828</v>
      </c>
      <c r="C2553" s="127" t="s">
        <v>25091</v>
      </c>
      <c r="D2553" s="145" t="s">
        <v>34654</v>
      </c>
      <c r="E2553" s="128">
        <f t="shared" si="18"/>
        <v>101.33</v>
      </c>
      <c r="F2553" s="126" t="s">
        <v>25089</v>
      </c>
    </row>
    <row r="2554" spans="1:6">
      <c r="A2554" s="125">
        <v>42602</v>
      </c>
      <c r="B2554" s="126" t="s">
        <v>16739</v>
      </c>
      <c r="C2554" s="127" t="s">
        <v>25091</v>
      </c>
      <c r="D2554" s="145" t="s">
        <v>35440</v>
      </c>
      <c r="E2554" s="128">
        <f t="shared" si="18"/>
        <v>110.27</v>
      </c>
      <c r="F2554" s="126" t="s">
        <v>25089</v>
      </c>
    </row>
    <row r="2555" spans="1:6" ht="18">
      <c r="A2555" s="125">
        <v>42603</v>
      </c>
      <c r="B2555" s="126" t="s">
        <v>16740</v>
      </c>
      <c r="C2555" s="127" t="s">
        <v>25091</v>
      </c>
      <c r="D2555" s="145" t="s">
        <v>35441</v>
      </c>
      <c r="E2555" s="128">
        <f t="shared" si="18"/>
        <v>70.7</v>
      </c>
      <c r="F2555" s="126" t="s">
        <v>25089</v>
      </c>
    </row>
    <row r="2556" spans="1:6">
      <c r="A2556" s="125">
        <v>42604</v>
      </c>
      <c r="B2556" s="126" t="s">
        <v>25829</v>
      </c>
      <c r="C2556" s="127" t="s">
        <v>25088</v>
      </c>
      <c r="D2556" s="145" t="s">
        <v>35442</v>
      </c>
      <c r="E2556" s="128">
        <f t="shared" si="18"/>
        <v>324.76</v>
      </c>
      <c r="F2556" s="126" t="s">
        <v>25089</v>
      </c>
    </row>
    <row r="2557" spans="1:6" ht="18">
      <c r="A2557" s="125">
        <v>42605</v>
      </c>
      <c r="B2557" s="126" t="s">
        <v>25830</v>
      </c>
      <c r="C2557" s="127" t="s">
        <v>25088</v>
      </c>
      <c r="D2557" s="145" t="s">
        <v>35443</v>
      </c>
      <c r="E2557" s="128">
        <f t="shared" si="18"/>
        <v>441.22</v>
      </c>
      <c r="F2557" s="126" t="s">
        <v>25089</v>
      </c>
    </row>
    <row r="2558" spans="1:6">
      <c r="A2558" s="125">
        <v>42606</v>
      </c>
      <c r="B2558" s="126" t="s">
        <v>16744</v>
      </c>
      <c r="C2558" s="127" t="s">
        <v>25088</v>
      </c>
      <c r="D2558" s="145" t="s">
        <v>35444</v>
      </c>
      <c r="E2558" s="128">
        <f t="shared" si="18"/>
        <v>34.75</v>
      </c>
      <c r="F2558" s="130"/>
    </row>
    <row r="2559" spans="1:6">
      <c r="A2559" s="125">
        <v>42607</v>
      </c>
      <c r="B2559" s="126" t="s">
        <v>25831</v>
      </c>
      <c r="C2559" s="127" t="s">
        <v>25091</v>
      </c>
      <c r="D2559" s="145" t="s">
        <v>35445</v>
      </c>
      <c r="E2559" s="128">
        <f t="shared" si="18"/>
        <v>115.25</v>
      </c>
      <c r="F2559" s="129"/>
    </row>
    <row r="2560" spans="1:6">
      <c r="A2560" s="125">
        <v>42608</v>
      </c>
      <c r="B2560" s="126" t="s">
        <v>25832</v>
      </c>
      <c r="C2560" s="127" t="s">
        <v>25091</v>
      </c>
      <c r="D2560" s="145" t="s">
        <v>35446</v>
      </c>
      <c r="E2560" s="128">
        <f t="shared" si="18"/>
        <v>29.01</v>
      </c>
      <c r="F2560" s="129"/>
    </row>
    <row r="2561" spans="1:6">
      <c r="A2561" s="125">
        <v>42609</v>
      </c>
      <c r="B2561" s="126" t="s">
        <v>25833</v>
      </c>
      <c r="C2561" s="127" t="s">
        <v>25088</v>
      </c>
      <c r="D2561" s="145" t="s">
        <v>35447</v>
      </c>
      <c r="E2561" s="128">
        <f t="shared" si="18"/>
        <v>61.91</v>
      </c>
      <c r="F2561" s="129"/>
    </row>
    <row r="2562" spans="1:6">
      <c r="A2562" s="125">
        <v>42611</v>
      </c>
      <c r="B2562" s="126" t="s">
        <v>25834</v>
      </c>
      <c r="C2562" s="127" t="s">
        <v>25088</v>
      </c>
      <c r="D2562" s="145" t="s">
        <v>35448</v>
      </c>
      <c r="E2562" s="128">
        <f t="shared" si="18"/>
        <v>556.62</v>
      </c>
      <c r="F2562" s="126" t="s">
        <v>25089</v>
      </c>
    </row>
    <row r="2563" spans="1:6">
      <c r="A2563" s="125">
        <v>42612</v>
      </c>
      <c r="B2563" s="126" t="s">
        <v>25835</v>
      </c>
      <c r="C2563" s="127" t="s">
        <v>25088</v>
      </c>
      <c r="D2563" s="145" t="s">
        <v>35449</v>
      </c>
      <c r="E2563" s="128">
        <f t="shared" si="18"/>
        <v>1024.42</v>
      </c>
      <c r="F2563" s="126" t="s">
        <v>25089</v>
      </c>
    </row>
    <row r="2564" spans="1:6">
      <c r="A2564" s="125">
        <v>42613</v>
      </c>
      <c r="B2564" s="126" t="s">
        <v>25836</v>
      </c>
      <c r="C2564" s="127" t="s">
        <v>25088</v>
      </c>
      <c r="D2564" s="145" t="s">
        <v>35450</v>
      </c>
      <c r="E2564" s="128">
        <f t="shared" si="18"/>
        <v>572.20000000000005</v>
      </c>
      <c r="F2564" s="126" t="s">
        <v>25089</v>
      </c>
    </row>
    <row r="2565" spans="1:6">
      <c r="A2565" s="125">
        <v>42615</v>
      </c>
      <c r="B2565" s="126" t="s">
        <v>25837</v>
      </c>
      <c r="C2565" s="127" t="s">
        <v>25124</v>
      </c>
      <c r="D2565" s="145" t="s">
        <v>34666</v>
      </c>
      <c r="E2565" s="128">
        <f t="shared" si="18"/>
        <v>294.83</v>
      </c>
      <c r="F2565" s="126" t="s">
        <v>25089</v>
      </c>
    </row>
    <row r="2566" spans="1:6">
      <c r="A2566" s="125">
        <v>41173</v>
      </c>
      <c r="B2566" s="126" t="s">
        <v>25838</v>
      </c>
      <c r="C2566" s="127" t="s">
        <v>25124</v>
      </c>
      <c r="D2566" s="145" t="s">
        <v>35451</v>
      </c>
      <c r="E2566" s="128">
        <f t="shared" si="18"/>
        <v>22.7</v>
      </c>
      <c r="F2566" s="126" t="s">
        <v>25089</v>
      </c>
    </row>
    <row r="2567" spans="1:6">
      <c r="A2567" s="125">
        <v>41174</v>
      </c>
      <c r="B2567" s="126" t="s">
        <v>25839</v>
      </c>
      <c r="C2567" s="127" t="s">
        <v>25124</v>
      </c>
      <c r="D2567" s="145" t="s">
        <v>35452</v>
      </c>
      <c r="E2567" s="128">
        <f t="shared" si="18"/>
        <v>24.23</v>
      </c>
      <c r="F2567" s="126" t="s">
        <v>25089</v>
      </c>
    </row>
    <row r="2568" spans="1:6">
      <c r="A2568" s="125">
        <v>41175</v>
      </c>
      <c r="B2568" s="126" t="s">
        <v>25840</v>
      </c>
      <c r="C2568" s="127" t="s">
        <v>25124</v>
      </c>
      <c r="D2568" s="145" t="s">
        <v>35453</v>
      </c>
      <c r="E2568" s="128">
        <f t="shared" si="18"/>
        <v>30.37</v>
      </c>
      <c r="F2568" s="126" t="s">
        <v>25089</v>
      </c>
    </row>
    <row r="2569" spans="1:6">
      <c r="A2569" s="125">
        <v>41176</v>
      </c>
      <c r="B2569" s="126" t="s">
        <v>25841</v>
      </c>
      <c r="C2569" s="127" t="s">
        <v>25124</v>
      </c>
      <c r="D2569" s="145" t="s">
        <v>35454</v>
      </c>
      <c r="E2569" s="128">
        <f t="shared" si="18"/>
        <v>45.69</v>
      </c>
      <c r="F2569" s="126" t="s">
        <v>25089</v>
      </c>
    </row>
    <row r="2570" spans="1:6">
      <c r="A2570" s="125">
        <v>42635</v>
      </c>
      <c r="B2570" s="126" t="s">
        <v>25842</v>
      </c>
      <c r="C2570" s="127" t="s">
        <v>25105</v>
      </c>
      <c r="D2570" s="145" t="s">
        <v>35455</v>
      </c>
      <c r="E2570" s="128">
        <f t="shared" si="18"/>
        <v>15489.8</v>
      </c>
      <c r="F2570" s="129"/>
    </row>
    <row r="2571" spans="1:6">
      <c r="A2571" s="125">
        <v>40628</v>
      </c>
      <c r="B2571" s="126" t="s">
        <v>25843</v>
      </c>
      <c r="C2571" s="127" t="s">
        <v>25105</v>
      </c>
      <c r="D2571" s="145" t="s">
        <v>35456</v>
      </c>
      <c r="E2571" s="128">
        <f t="shared" si="18"/>
        <v>31104.87</v>
      </c>
      <c r="F2571" s="129"/>
    </row>
    <row r="2572" spans="1:6">
      <c r="A2572" s="125">
        <v>40619</v>
      </c>
      <c r="B2572" s="126" t="s">
        <v>25844</v>
      </c>
      <c r="C2572" s="127" t="s">
        <v>25105</v>
      </c>
      <c r="D2572" s="145" t="s">
        <v>35457</v>
      </c>
      <c r="E2572" s="128">
        <f t="shared" si="18"/>
        <v>28516.97</v>
      </c>
      <c r="F2572" s="129"/>
    </row>
    <row r="2573" spans="1:6">
      <c r="A2573" s="125">
        <v>41087</v>
      </c>
      <c r="B2573" s="126" t="s">
        <v>25845</v>
      </c>
      <c r="C2573" s="127" t="s">
        <v>25105</v>
      </c>
      <c r="D2573" s="145" t="s">
        <v>35458</v>
      </c>
      <c r="E2573" s="128">
        <f t="shared" si="18"/>
        <v>1590.92</v>
      </c>
      <c r="F2573" s="129"/>
    </row>
    <row r="2574" spans="1:6">
      <c r="A2574" s="125">
        <v>42676</v>
      </c>
      <c r="B2574" s="126" t="s">
        <v>16760</v>
      </c>
      <c r="C2574" s="127" t="s">
        <v>25124</v>
      </c>
      <c r="D2574" s="145" t="s">
        <v>35459</v>
      </c>
      <c r="E2574" s="128">
        <f t="shared" si="18"/>
        <v>20249.32</v>
      </c>
      <c r="F2574" s="126" t="s">
        <v>25089</v>
      </c>
    </row>
    <row r="2575" spans="1:6" ht="18">
      <c r="A2575" s="125">
        <v>42677</v>
      </c>
      <c r="B2575" s="126" t="s">
        <v>16761</v>
      </c>
      <c r="C2575" s="127" t="s">
        <v>25124</v>
      </c>
      <c r="D2575" s="145" t="s">
        <v>35460</v>
      </c>
      <c r="E2575" s="128">
        <f t="shared" si="18"/>
        <v>16157.69</v>
      </c>
      <c r="F2575" s="126" t="s">
        <v>25089</v>
      </c>
    </row>
    <row r="2576" spans="1:6">
      <c r="A2576" s="125">
        <v>42678</v>
      </c>
      <c r="B2576" s="126" t="s">
        <v>25846</v>
      </c>
      <c r="C2576" s="127" t="s">
        <v>25091</v>
      </c>
      <c r="D2576" s="145" t="s">
        <v>35461</v>
      </c>
      <c r="E2576" s="128">
        <f t="shared" si="18"/>
        <v>7.49</v>
      </c>
      <c r="F2576" s="129"/>
    </row>
    <row r="2577" spans="1:6">
      <c r="A2577" s="125">
        <v>41159</v>
      </c>
      <c r="B2577" s="126" t="s">
        <v>25847</v>
      </c>
      <c r="C2577" s="127" t="s">
        <v>25105</v>
      </c>
      <c r="D2577" s="145" t="s">
        <v>35462</v>
      </c>
      <c r="E2577" s="128">
        <f t="shared" si="18"/>
        <v>3715.18</v>
      </c>
      <c r="F2577" s="130"/>
    </row>
    <row r="2578" spans="1:6">
      <c r="A2578" s="125">
        <v>41144</v>
      </c>
      <c r="B2578" s="126" t="s">
        <v>25848</v>
      </c>
      <c r="C2578" s="127" t="s">
        <v>25105</v>
      </c>
      <c r="D2578" s="145" t="s">
        <v>35463</v>
      </c>
      <c r="E2578" s="128">
        <f t="shared" si="18"/>
        <v>2724.74</v>
      </c>
      <c r="F2578" s="130"/>
    </row>
    <row r="2579" spans="1:6">
      <c r="A2579" s="125">
        <v>41158</v>
      </c>
      <c r="B2579" s="126" t="s">
        <v>25849</v>
      </c>
      <c r="C2579" s="127" t="s">
        <v>25105</v>
      </c>
      <c r="D2579" s="145" t="s">
        <v>35464</v>
      </c>
      <c r="E2579" s="128">
        <f t="shared" si="18"/>
        <v>3181.93</v>
      </c>
      <c r="F2579" s="129"/>
    </row>
    <row r="2580" spans="1:6">
      <c r="A2580" s="125">
        <v>41160</v>
      </c>
      <c r="B2580" s="126" t="s">
        <v>25850</v>
      </c>
      <c r="C2580" s="127" t="s">
        <v>25105</v>
      </c>
      <c r="D2580" s="145" t="s">
        <v>35465</v>
      </c>
      <c r="E2580" s="128">
        <f t="shared" si="18"/>
        <v>4737.79</v>
      </c>
      <c r="F2580" s="129"/>
    </row>
    <row r="2581" spans="1:6" ht="18">
      <c r="A2581" s="125">
        <v>41101</v>
      </c>
      <c r="B2581" s="93" t="s">
        <v>25851</v>
      </c>
      <c r="C2581" s="127" t="s">
        <v>25105</v>
      </c>
      <c r="D2581" s="145" t="s">
        <v>35466</v>
      </c>
      <c r="E2581" s="128">
        <f t="shared" si="18"/>
        <v>2283.39</v>
      </c>
      <c r="F2581" s="130"/>
    </row>
    <row r="2582" spans="1:6">
      <c r="A2582" s="125">
        <v>42679</v>
      </c>
      <c r="B2582" s="126" t="s">
        <v>25852</v>
      </c>
      <c r="C2582" s="127" t="s">
        <v>25105</v>
      </c>
      <c r="D2582" s="145" t="s">
        <v>35467</v>
      </c>
      <c r="E2582" s="128">
        <f t="shared" si="18"/>
        <v>5125.8999999999996</v>
      </c>
      <c r="F2582" s="129"/>
    </row>
    <row r="2583" spans="1:6">
      <c r="A2583" s="125">
        <v>42680</v>
      </c>
      <c r="B2583" s="126" t="s">
        <v>25853</v>
      </c>
      <c r="C2583" s="127" t="s">
        <v>25105</v>
      </c>
      <c r="D2583" s="145" t="s">
        <v>35468</v>
      </c>
      <c r="E2583" s="128">
        <f t="shared" si="18"/>
        <v>5073.3599999999997</v>
      </c>
      <c r="F2583" s="129"/>
    </row>
    <row r="2584" spans="1:6">
      <c r="A2584" s="125">
        <v>42681</v>
      </c>
      <c r="B2584" s="126" t="s">
        <v>25854</v>
      </c>
      <c r="C2584" s="127" t="s">
        <v>25105</v>
      </c>
      <c r="D2584" s="145" t="s">
        <v>35469</v>
      </c>
      <c r="E2584" s="128">
        <f t="shared" si="18"/>
        <v>6223.02</v>
      </c>
      <c r="F2584" s="129"/>
    </row>
    <row r="2585" spans="1:6">
      <c r="A2585" s="125">
        <v>42682</v>
      </c>
      <c r="B2585" s="126" t="s">
        <v>25855</v>
      </c>
      <c r="C2585" s="127" t="s">
        <v>25105</v>
      </c>
      <c r="D2585" s="145" t="s">
        <v>35470</v>
      </c>
      <c r="E2585" s="128">
        <f t="shared" si="18"/>
        <v>2619.4</v>
      </c>
      <c r="F2585" s="126" t="s">
        <v>25089</v>
      </c>
    </row>
    <row r="2586" spans="1:6">
      <c r="A2586" s="125">
        <v>41334</v>
      </c>
      <c r="B2586" s="126" t="s">
        <v>25856</v>
      </c>
      <c r="C2586" s="127" t="s">
        <v>25105</v>
      </c>
      <c r="D2586" s="145" t="s">
        <v>35471</v>
      </c>
      <c r="E2586" s="128">
        <f t="shared" si="18"/>
        <v>3302.2</v>
      </c>
      <c r="F2586" s="126" t="s">
        <v>25089</v>
      </c>
    </row>
    <row r="2587" spans="1:6">
      <c r="A2587" s="125">
        <v>42683</v>
      </c>
      <c r="B2587" s="126" t="s">
        <v>25857</v>
      </c>
      <c r="C2587" s="127" t="s">
        <v>25105</v>
      </c>
      <c r="D2587" s="145" t="s">
        <v>35472</v>
      </c>
      <c r="E2587" s="128">
        <f t="shared" si="18"/>
        <v>2375.7600000000002</v>
      </c>
      <c r="F2587" s="126" t="s">
        <v>25089</v>
      </c>
    </row>
    <row r="2588" spans="1:6">
      <c r="E2588" s="128">
        <f t="shared" si="18"/>
        <v>0</v>
      </c>
    </row>
    <row r="2589" spans="1:6" ht="18">
      <c r="A2589" s="121" t="s">
        <v>25082</v>
      </c>
      <c r="B2589" s="122" t="s">
        <v>25083</v>
      </c>
      <c r="C2589" s="123" t="s">
        <v>25084</v>
      </c>
      <c r="D2589" s="121" t="s">
        <v>25085</v>
      </c>
      <c r="E2589" s="128" t="e">
        <f t="shared" si="18"/>
        <v>#VALUE!</v>
      </c>
      <c r="F2589" s="122" t="s">
        <v>25086</v>
      </c>
    </row>
    <row r="2590" spans="1:6">
      <c r="A2590" s="125">
        <v>42684</v>
      </c>
      <c r="B2590" s="126" t="s">
        <v>25858</v>
      </c>
      <c r="C2590" s="127" t="s">
        <v>25105</v>
      </c>
      <c r="D2590" s="145" t="s">
        <v>35473</v>
      </c>
      <c r="E2590" s="128">
        <f t="shared" si="18"/>
        <v>3649.51</v>
      </c>
      <c r="F2590" s="126" t="s">
        <v>25089</v>
      </c>
    </row>
    <row r="2591" spans="1:6">
      <c r="A2591" s="125">
        <v>42685</v>
      </c>
      <c r="B2591" s="126" t="s">
        <v>25859</v>
      </c>
      <c r="C2591" s="127" t="s">
        <v>25105</v>
      </c>
      <c r="D2591" s="145" t="s">
        <v>35474</v>
      </c>
      <c r="E2591" s="128">
        <f t="shared" si="18"/>
        <v>4534</v>
      </c>
      <c r="F2591" s="126" t="s">
        <v>25089</v>
      </c>
    </row>
    <row r="2592" spans="1:6">
      <c r="A2592" s="125">
        <v>42686</v>
      </c>
      <c r="B2592" s="126" t="s">
        <v>25860</v>
      </c>
      <c r="C2592" s="127" t="s">
        <v>25105</v>
      </c>
      <c r="D2592" s="145" t="s">
        <v>35475</v>
      </c>
      <c r="E2592" s="128">
        <f t="shared" si="18"/>
        <v>5374.98</v>
      </c>
      <c r="F2592" s="126" t="s">
        <v>25089</v>
      </c>
    </row>
    <row r="2593" spans="1:6">
      <c r="A2593" s="125">
        <v>41162</v>
      </c>
      <c r="B2593" s="126" t="s">
        <v>16762</v>
      </c>
      <c r="C2593" s="127" t="s">
        <v>25105</v>
      </c>
      <c r="D2593" s="145" t="s">
        <v>35476</v>
      </c>
      <c r="E2593" s="128">
        <f t="shared" si="18"/>
        <v>2428.06</v>
      </c>
      <c r="F2593" s="130"/>
    </row>
    <row r="2594" spans="1:6">
      <c r="A2594" s="125">
        <v>41163</v>
      </c>
      <c r="B2594" s="126" t="s">
        <v>25861</v>
      </c>
      <c r="C2594" s="127" t="s">
        <v>25105</v>
      </c>
      <c r="D2594" s="145" t="s">
        <v>35477</v>
      </c>
      <c r="E2594" s="128">
        <f t="shared" si="18"/>
        <v>2906.05</v>
      </c>
      <c r="F2594" s="129"/>
    </row>
    <row r="2595" spans="1:6">
      <c r="A2595" s="125">
        <v>41164</v>
      </c>
      <c r="B2595" s="126" t="s">
        <v>25862</v>
      </c>
      <c r="C2595" s="127" t="s">
        <v>25105</v>
      </c>
      <c r="D2595" s="145" t="s">
        <v>35478</v>
      </c>
      <c r="E2595" s="128">
        <f t="shared" si="18"/>
        <v>3540.24</v>
      </c>
      <c r="F2595" s="129"/>
    </row>
    <row r="2596" spans="1:6">
      <c r="A2596" s="125">
        <v>41165</v>
      </c>
      <c r="B2596" s="126" t="s">
        <v>25863</v>
      </c>
      <c r="C2596" s="127" t="s">
        <v>25105</v>
      </c>
      <c r="D2596" s="145" t="s">
        <v>35479</v>
      </c>
      <c r="E2596" s="128">
        <f t="shared" si="18"/>
        <v>3952.01</v>
      </c>
      <c r="F2596" s="129"/>
    </row>
    <row r="2597" spans="1:6">
      <c r="A2597" s="125">
        <v>41166</v>
      </c>
      <c r="B2597" s="126" t="s">
        <v>25864</v>
      </c>
      <c r="C2597" s="127" t="s">
        <v>25105</v>
      </c>
      <c r="D2597" s="145" t="s">
        <v>35480</v>
      </c>
      <c r="E2597" s="128">
        <f t="shared" si="18"/>
        <v>4843.95</v>
      </c>
      <c r="F2597" s="129"/>
    </row>
    <row r="2598" spans="1:6">
      <c r="A2598" s="125">
        <v>42687</v>
      </c>
      <c r="B2598" s="126" t="s">
        <v>25865</v>
      </c>
      <c r="C2598" s="127" t="s">
        <v>25105</v>
      </c>
      <c r="D2598" s="145" t="s">
        <v>35481</v>
      </c>
      <c r="E2598" s="128">
        <f t="shared" si="18"/>
        <v>1544.35</v>
      </c>
      <c r="F2598" s="129"/>
    </row>
    <row r="2599" spans="1:6">
      <c r="A2599" s="125">
        <v>42688</v>
      </c>
      <c r="B2599" s="126" t="s">
        <v>25866</v>
      </c>
      <c r="C2599" s="127" t="s">
        <v>25105</v>
      </c>
      <c r="D2599" s="145" t="s">
        <v>35482</v>
      </c>
      <c r="E2599" s="128">
        <f t="shared" si="18"/>
        <v>1951.51</v>
      </c>
      <c r="F2599" s="129"/>
    </row>
    <row r="2600" spans="1:6">
      <c r="A2600" s="125">
        <v>42689</v>
      </c>
      <c r="B2600" s="126" t="s">
        <v>25867</v>
      </c>
      <c r="C2600" s="127" t="s">
        <v>25105</v>
      </c>
      <c r="D2600" s="145" t="s">
        <v>35483</v>
      </c>
      <c r="E2600" s="128">
        <f t="shared" si="18"/>
        <v>2457.83</v>
      </c>
      <c r="F2600" s="129"/>
    </row>
    <row r="2601" spans="1:6">
      <c r="A2601" s="125">
        <v>42690</v>
      </c>
      <c r="B2601" s="126" t="s">
        <v>25868</v>
      </c>
      <c r="C2601" s="127" t="s">
        <v>25105</v>
      </c>
      <c r="D2601" s="145" t="s">
        <v>35484</v>
      </c>
      <c r="E2601" s="128">
        <f t="shared" si="18"/>
        <v>3918.6</v>
      </c>
      <c r="F2601" s="129"/>
    </row>
    <row r="2602" spans="1:6">
      <c r="A2602" s="125">
        <v>42691</v>
      </c>
      <c r="B2602" s="126" t="s">
        <v>25869</v>
      </c>
      <c r="C2602" s="127" t="s">
        <v>25105</v>
      </c>
      <c r="D2602" s="145" t="s">
        <v>35485</v>
      </c>
      <c r="E2602" s="128">
        <f t="shared" si="18"/>
        <v>9521.89</v>
      </c>
      <c r="F2602" s="126" t="s">
        <v>25089</v>
      </c>
    </row>
    <row r="2603" spans="1:6">
      <c r="A2603" s="125">
        <v>42693</v>
      </c>
      <c r="B2603" s="126" t="s">
        <v>25870</v>
      </c>
      <c r="C2603" s="127" t="s">
        <v>25124</v>
      </c>
      <c r="D2603" s="145" t="s">
        <v>35486</v>
      </c>
      <c r="E2603" s="128">
        <f t="shared" si="18"/>
        <v>4366.57</v>
      </c>
      <c r="F2603" s="129"/>
    </row>
    <row r="2604" spans="1:6">
      <c r="A2604" s="125">
        <v>42692</v>
      </c>
      <c r="B2604" s="126" t="s">
        <v>25871</v>
      </c>
      <c r="C2604" s="127" t="s">
        <v>25105</v>
      </c>
      <c r="D2604" s="145" t="s">
        <v>35487</v>
      </c>
      <c r="E2604" s="128">
        <f t="shared" si="18"/>
        <v>749.73</v>
      </c>
      <c r="F2604" s="129"/>
    </row>
    <row r="2605" spans="1:6">
      <c r="A2605" s="125">
        <v>41085</v>
      </c>
      <c r="B2605" s="126" t="s">
        <v>25872</v>
      </c>
      <c r="C2605" s="127" t="s">
        <v>25105</v>
      </c>
      <c r="D2605" s="145" t="s">
        <v>35488</v>
      </c>
      <c r="E2605" s="128">
        <f t="shared" si="18"/>
        <v>1718.38</v>
      </c>
      <c r="F2605" s="129"/>
    </row>
    <row r="2606" spans="1:6">
      <c r="A2606" s="125">
        <v>42694</v>
      </c>
      <c r="B2606" s="126" t="s">
        <v>25873</v>
      </c>
      <c r="C2606" s="127" t="s">
        <v>25105</v>
      </c>
      <c r="D2606" s="145" t="s">
        <v>35489</v>
      </c>
      <c r="E2606" s="128">
        <f t="shared" si="18"/>
        <v>644.45000000000005</v>
      </c>
      <c r="F2606" s="126" t="s">
        <v>25089</v>
      </c>
    </row>
    <row r="2607" spans="1:6">
      <c r="A2607" s="125">
        <v>41241</v>
      </c>
      <c r="B2607" s="126" t="s">
        <v>25874</v>
      </c>
      <c r="C2607" s="127" t="s">
        <v>25105</v>
      </c>
      <c r="D2607" s="145" t="s">
        <v>35490</v>
      </c>
      <c r="E2607" s="128">
        <f t="shared" si="18"/>
        <v>1649.08</v>
      </c>
      <c r="F2607" s="126" t="s">
        <v>25089</v>
      </c>
    </row>
    <row r="2608" spans="1:6">
      <c r="A2608" s="125">
        <v>42697</v>
      </c>
      <c r="B2608" s="126" t="s">
        <v>25875</v>
      </c>
      <c r="C2608" s="127" t="s">
        <v>25124</v>
      </c>
      <c r="D2608" s="145" t="s">
        <v>35491</v>
      </c>
      <c r="E2608" s="128">
        <f t="shared" si="18"/>
        <v>760.41</v>
      </c>
      <c r="F2608" s="126" t="s">
        <v>25089</v>
      </c>
    </row>
    <row r="2609" spans="1:6">
      <c r="A2609" s="125">
        <v>42698</v>
      </c>
      <c r="B2609" s="126" t="s">
        <v>16763</v>
      </c>
      <c r="C2609" s="127" t="s">
        <v>25124</v>
      </c>
      <c r="D2609" s="145" t="s">
        <v>35492</v>
      </c>
      <c r="E2609" s="128">
        <f t="shared" si="18"/>
        <v>224.5</v>
      </c>
      <c r="F2609" s="126" t="s">
        <v>25089</v>
      </c>
    </row>
    <row r="2610" spans="1:6">
      <c r="A2610" s="125">
        <v>42699</v>
      </c>
      <c r="B2610" s="126" t="s">
        <v>25876</v>
      </c>
      <c r="C2610" s="127" t="s">
        <v>25124</v>
      </c>
      <c r="D2610" s="145" t="s">
        <v>34748</v>
      </c>
      <c r="E2610" s="128">
        <f t="shared" si="18"/>
        <v>278.27</v>
      </c>
      <c r="F2610" s="129"/>
    </row>
    <row r="2611" spans="1:6">
      <c r="A2611" s="125">
        <v>42700</v>
      </c>
      <c r="B2611" s="126" t="s">
        <v>25877</v>
      </c>
      <c r="C2611" s="127" t="s">
        <v>25124</v>
      </c>
      <c r="D2611" s="145" t="s">
        <v>35493</v>
      </c>
      <c r="E2611" s="128">
        <f t="shared" ref="E2611:E2674" si="19">ROUND(D2611-(D2611*$F$1455),2)</f>
        <v>197.28</v>
      </c>
      <c r="F2611" s="126" t="s">
        <v>25089</v>
      </c>
    </row>
    <row r="2612" spans="1:6">
      <c r="A2612" s="125">
        <v>42701</v>
      </c>
      <c r="B2612" s="126" t="s">
        <v>25878</v>
      </c>
      <c r="C2612" s="127" t="s">
        <v>25091</v>
      </c>
      <c r="D2612" s="145" t="s">
        <v>35494</v>
      </c>
      <c r="E2612" s="128">
        <f t="shared" si="19"/>
        <v>47.88</v>
      </c>
      <c r="F2612" s="129"/>
    </row>
    <row r="2613" spans="1:6">
      <c r="A2613" s="125">
        <v>42703</v>
      </c>
      <c r="B2613" s="126" t="s">
        <v>16777</v>
      </c>
      <c r="C2613" s="127" t="s">
        <v>25091</v>
      </c>
      <c r="D2613" s="145" t="s">
        <v>35495</v>
      </c>
      <c r="E2613" s="128">
        <f t="shared" si="19"/>
        <v>111.51</v>
      </c>
      <c r="F2613" s="130"/>
    </row>
    <row r="2614" spans="1:6">
      <c r="A2614" s="125">
        <v>42704</v>
      </c>
      <c r="B2614" s="126" t="s">
        <v>25879</v>
      </c>
      <c r="C2614" s="127" t="s">
        <v>25091</v>
      </c>
      <c r="D2614" s="145" t="s">
        <v>35496</v>
      </c>
      <c r="E2614" s="128">
        <f t="shared" si="19"/>
        <v>7.23</v>
      </c>
      <c r="F2614" s="129"/>
    </row>
    <row r="2615" spans="1:6">
      <c r="A2615" s="125">
        <v>42705</v>
      </c>
      <c r="B2615" s="126" t="s">
        <v>25880</v>
      </c>
      <c r="C2615" s="127" t="s">
        <v>25091</v>
      </c>
      <c r="D2615" s="145" t="s">
        <v>35497</v>
      </c>
      <c r="E2615" s="128">
        <f t="shared" si="19"/>
        <v>12.19</v>
      </c>
      <c r="F2615" s="129"/>
    </row>
    <row r="2616" spans="1:6">
      <c r="A2616" s="125">
        <v>42706</v>
      </c>
      <c r="B2616" s="126" t="s">
        <v>16780</v>
      </c>
      <c r="C2616" s="127" t="s">
        <v>25088</v>
      </c>
      <c r="D2616" s="145" t="s">
        <v>35498</v>
      </c>
      <c r="E2616" s="128">
        <f t="shared" si="19"/>
        <v>7.68</v>
      </c>
      <c r="F2616" s="130"/>
    </row>
    <row r="2617" spans="1:6">
      <c r="A2617" s="125">
        <v>42707</v>
      </c>
      <c r="B2617" s="126" t="s">
        <v>16782</v>
      </c>
      <c r="C2617" s="127" t="s">
        <v>25088</v>
      </c>
      <c r="D2617" s="145" t="s">
        <v>35499</v>
      </c>
      <c r="E2617" s="128">
        <f t="shared" si="19"/>
        <v>83.65</v>
      </c>
      <c r="F2617" s="126" t="s">
        <v>25089</v>
      </c>
    </row>
    <row r="2618" spans="1:6" ht="18">
      <c r="A2618" s="125">
        <v>42708</v>
      </c>
      <c r="B2618" s="126" t="s">
        <v>16785</v>
      </c>
      <c r="C2618" s="127" t="s">
        <v>25088</v>
      </c>
      <c r="D2618" s="145" t="s">
        <v>35500</v>
      </c>
      <c r="E2618" s="128">
        <f t="shared" si="19"/>
        <v>126.12</v>
      </c>
      <c r="F2618" s="126" t="s">
        <v>25089</v>
      </c>
    </row>
    <row r="2619" spans="1:6" ht="18">
      <c r="A2619" s="125">
        <v>42709</v>
      </c>
      <c r="B2619" s="126" t="s">
        <v>25881</v>
      </c>
      <c r="C2619" s="127" t="s">
        <v>25088</v>
      </c>
      <c r="D2619" s="145" t="s">
        <v>35501</v>
      </c>
      <c r="E2619" s="128">
        <f t="shared" si="19"/>
        <v>129.43</v>
      </c>
      <c r="F2619" s="126" t="s">
        <v>25089</v>
      </c>
    </row>
    <row r="2620" spans="1:6" ht="18">
      <c r="A2620" s="125">
        <v>42710</v>
      </c>
      <c r="B2620" s="126" t="s">
        <v>16788</v>
      </c>
      <c r="C2620" s="127" t="s">
        <v>25088</v>
      </c>
      <c r="D2620" s="145" t="s">
        <v>35502</v>
      </c>
      <c r="E2620" s="128">
        <f t="shared" si="19"/>
        <v>130.26</v>
      </c>
      <c r="F2620" s="126" t="s">
        <v>25089</v>
      </c>
    </row>
    <row r="2621" spans="1:6">
      <c r="A2621" s="125">
        <v>42711</v>
      </c>
      <c r="B2621" s="126" t="s">
        <v>16789</v>
      </c>
      <c r="C2621" s="127" t="s">
        <v>25124</v>
      </c>
      <c r="D2621" s="145" t="s">
        <v>35503</v>
      </c>
      <c r="E2621" s="128">
        <f t="shared" si="19"/>
        <v>537.62</v>
      </c>
      <c r="F2621" s="126" t="s">
        <v>25089</v>
      </c>
    </row>
    <row r="2622" spans="1:6" ht="18">
      <c r="A2622" s="125">
        <v>42712</v>
      </c>
      <c r="B2622" s="126" t="s">
        <v>16790</v>
      </c>
      <c r="C2622" s="127" t="s">
        <v>25088</v>
      </c>
      <c r="D2622" s="145" t="s">
        <v>35504</v>
      </c>
      <c r="E2622" s="128">
        <f t="shared" si="19"/>
        <v>1165.6400000000001</v>
      </c>
      <c r="F2622" s="130"/>
    </row>
    <row r="2623" spans="1:6">
      <c r="A2623" s="125">
        <v>42714</v>
      </c>
      <c r="B2623" s="126" t="s">
        <v>25882</v>
      </c>
      <c r="C2623" s="127" t="s">
        <v>25088</v>
      </c>
      <c r="D2623" s="145" t="s">
        <v>35505</v>
      </c>
      <c r="E2623" s="128">
        <f t="shared" si="19"/>
        <v>563.45000000000005</v>
      </c>
      <c r="F2623" s="126" t="s">
        <v>25089</v>
      </c>
    </row>
    <row r="2624" spans="1:6">
      <c r="A2624" s="125">
        <v>42717</v>
      </c>
      <c r="B2624" s="126" t="s">
        <v>25883</v>
      </c>
      <c r="C2624" s="127" t="s">
        <v>25088</v>
      </c>
      <c r="D2624" s="145" t="s">
        <v>35506</v>
      </c>
      <c r="E2624" s="128">
        <f t="shared" si="19"/>
        <v>756.58</v>
      </c>
      <c r="F2624" s="126" t="s">
        <v>25089</v>
      </c>
    </row>
    <row r="2625" spans="1:6">
      <c r="A2625" s="125">
        <v>42716</v>
      </c>
      <c r="B2625" s="126" t="s">
        <v>25884</v>
      </c>
      <c r="C2625" s="127" t="s">
        <v>25088</v>
      </c>
      <c r="D2625" s="145" t="s">
        <v>35507</v>
      </c>
      <c r="E2625" s="128">
        <f t="shared" si="19"/>
        <v>750.97</v>
      </c>
      <c r="F2625" s="126" t="s">
        <v>25089</v>
      </c>
    </row>
    <row r="2626" spans="1:6">
      <c r="A2626" s="125">
        <v>42719</v>
      </c>
      <c r="B2626" s="126" t="s">
        <v>25885</v>
      </c>
      <c r="C2626" s="127" t="s">
        <v>25088</v>
      </c>
      <c r="D2626" s="145" t="s">
        <v>35508</v>
      </c>
      <c r="E2626" s="128">
        <f t="shared" si="19"/>
        <v>785.32</v>
      </c>
      <c r="F2626" s="126" t="s">
        <v>25089</v>
      </c>
    </row>
    <row r="2627" spans="1:6">
      <c r="A2627" s="125">
        <v>42718</v>
      </c>
      <c r="B2627" s="126" t="s">
        <v>25886</v>
      </c>
      <c r="C2627" s="127" t="s">
        <v>25088</v>
      </c>
      <c r="D2627" s="145" t="s">
        <v>35509</v>
      </c>
      <c r="E2627" s="128">
        <f t="shared" si="19"/>
        <v>779.05</v>
      </c>
      <c r="F2627" s="126" t="s">
        <v>25089</v>
      </c>
    </row>
    <row r="2628" spans="1:6">
      <c r="A2628" s="125">
        <v>42722</v>
      </c>
      <c r="B2628" s="126" t="s">
        <v>25887</v>
      </c>
      <c r="C2628" s="127" t="s">
        <v>25088</v>
      </c>
      <c r="D2628" s="145" t="s">
        <v>35510</v>
      </c>
      <c r="E2628" s="128">
        <f t="shared" si="19"/>
        <v>947.73</v>
      </c>
      <c r="F2628" s="126" t="s">
        <v>25089</v>
      </c>
    </row>
    <row r="2629" spans="1:6">
      <c r="A2629" s="125">
        <v>42721</v>
      </c>
      <c r="B2629" s="126" t="s">
        <v>25888</v>
      </c>
      <c r="C2629" s="127" t="s">
        <v>25088</v>
      </c>
      <c r="D2629" s="145" t="s">
        <v>35511</v>
      </c>
      <c r="E2629" s="128">
        <f t="shared" si="19"/>
        <v>811.84</v>
      </c>
      <c r="F2629" s="126" t="s">
        <v>25089</v>
      </c>
    </row>
    <row r="2630" spans="1:6">
      <c r="A2630" s="125">
        <v>42720</v>
      </c>
      <c r="B2630" s="126" t="s">
        <v>25889</v>
      </c>
      <c r="C2630" s="127" t="s">
        <v>25088</v>
      </c>
      <c r="D2630" s="145" t="s">
        <v>35512</v>
      </c>
      <c r="E2630" s="128">
        <f t="shared" si="19"/>
        <v>804.92</v>
      </c>
      <c r="F2630" s="126" t="s">
        <v>25089</v>
      </c>
    </row>
    <row r="2631" spans="1:6">
      <c r="A2631" s="125">
        <v>42723</v>
      </c>
      <c r="B2631" s="126" t="s">
        <v>16793</v>
      </c>
      <c r="C2631" s="127" t="s">
        <v>25088</v>
      </c>
      <c r="D2631" s="145" t="s">
        <v>35513</v>
      </c>
      <c r="E2631" s="128">
        <f t="shared" si="19"/>
        <v>890.6</v>
      </c>
      <c r="F2631" s="126" t="s">
        <v>25089</v>
      </c>
    </row>
    <row r="2632" spans="1:6">
      <c r="A2632" s="125">
        <v>42724</v>
      </c>
      <c r="B2632" s="126" t="s">
        <v>25890</v>
      </c>
      <c r="C2632" s="127" t="s">
        <v>25088</v>
      </c>
      <c r="D2632" s="145" t="s">
        <v>35514</v>
      </c>
      <c r="E2632" s="128">
        <f t="shared" si="19"/>
        <v>1815.54</v>
      </c>
      <c r="F2632" s="126" t="s">
        <v>25089</v>
      </c>
    </row>
    <row r="2633" spans="1:6" ht="18">
      <c r="A2633" s="125">
        <v>42726</v>
      </c>
      <c r="B2633" s="126" t="s">
        <v>16796</v>
      </c>
      <c r="C2633" s="127" t="s">
        <v>25124</v>
      </c>
      <c r="D2633" s="145" t="s">
        <v>35515</v>
      </c>
      <c r="E2633" s="128">
        <f t="shared" si="19"/>
        <v>512.5</v>
      </c>
      <c r="F2633" s="126" t="s">
        <v>25089</v>
      </c>
    </row>
    <row r="2634" spans="1:6" ht="18">
      <c r="A2634" s="125">
        <v>42727</v>
      </c>
      <c r="B2634" s="126" t="s">
        <v>16797</v>
      </c>
      <c r="C2634" s="127" t="s">
        <v>25124</v>
      </c>
      <c r="D2634" s="145" t="s">
        <v>35515</v>
      </c>
      <c r="E2634" s="128">
        <f t="shared" si="19"/>
        <v>512.5</v>
      </c>
      <c r="F2634" s="126" t="s">
        <v>25089</v>
      </c>
    </row>
    <row r="2635" spans="1:6" ht="18">
      <c r="A2635" s="125">
        <v>42728</v>
      </c>
      <c r="B2635" s="126" t="s">
        <v>25891</v>
      </c>
      <c r="C2635" s="127" t="s">
        <v>25124</v>
      </c>
      <c r="D2635" s="145" t="s">
        <v>35516</v>
      </c>
      <c r="E2635" s="128">
        <f t="shared" si="19"/>
        <v>519.05999999999995</v>
      </c>
      <c r="F2635" s="126" t="s">
        <v>25089</v>
      </c>
    </row>
    <row r="2636" spans="1:6" ht="18">
      <c r="A2636" s="125">
        <v>42729</v>
      </c>
      <c r="B2636" s="126" t="s">
        <v>16800</v>
      </c>
      <c r="C2636" s="127" t="s">
        <v>25124</v>
      </c>
      <c r="D2636" s="145" t="s">
        <v>35516</v>
      </c>
      <c r="E2636" s="128">
        <f t="shared" si="19"/>
        <v>519.05999999999995</v>
      </c>
      <c r="F2636" s="126" t="s">
        <v>25089</v>
      </c>
    </row>
    <row r="2637" spans="1:6" ht="18">
      <c r="A2637" s="125">
        <v>42730</v>
      </c>
      <c r="B2637" s="126" t="s">
        <v>16802</v>
      </c>
      <c r="C2637" s="127" t="s">
        <v>25124</v>
      </c>
      <c r="D2637" s="145" t="s">
        <v>35517</v>
      </c>
      <c r="E2637" s="128">
        <f t="shared" si="19"/>
        <v>940.21</v>
      </c>
      <c r="F2637" s="126" t="s">
        <v>25089</v>
      </c>
    </row>
    <row r="2638" spans="1:6" ht="18">
      <c r="A2638" s="125">
        <v>42731</v>
      </c>
      <c r="B2638" s="126" t="s">
        <v>16804</v>
      </c>
      <c r="C2638" s="127" t="s">
        <v>25124</v>
      </c>
      <c r="D2638" s="145" t="s">
        <v>35517</v>
      </c>
      <c r="E2638" s="128">
        <f t="shared" si="19"/>
        <v>940.21</v>
      </c>
      <c r="F2638" s="126" t="s">
        <v>25089</v>
      </c>
    </row>
    <row r="2639" spans="1:6" ht="18">
      <c r="A2639" s="125">
        <v>42732</v>
      </c>
      <c r="B2639" s="126" t="s">
        <v>16806</v>
      </c>
      <c r="C2639" s="127" t="s">
        <v>25124</v>
      </c>
      <c r="D2639" s="145" t="s">
        <v>35518</v>
      </c>
      <c r="E2639" s="128">
        <f t="shared" si="19"/>
        <v>1010.28</v>
      </c>
      <c r="F2639" s="126" t="s">
        <v>25089</v>
      </c>
    </row>
    <row r="2640" spans="1:6" ht="18">
      <c r="A2640" s="125">
        <v>42733</v>
      </c>
      <c r="B2640" s="126" t="s">
        <v>16807</v>
      </c>
      <c r="C2640" s="127" t="s">
        <v>25124</v>
      </c>
      <c r="D2640" s="145" t="s">
        <v>35518</v>
      </c>
      <c r="E2640" s="128">
        <f t="shared" si="19"/>
        <v>1010.28</v>
      </c>
      <c r="F2640" s="126" t="s">
        <v>25089</v>
      </c>
    </row>
    <row r="2641" spans="1:6">
      <c r="E2641" s="128">
        <f t="shared" si="19"/>
        <v>0</v>
      </c>
    </row>
    <row r="2642" spans="1:6" ht="18">
      <c r="A2642" s="121" t="s">
        <v>25082</v>
      </c>
      <c r="B2642" s="122" t="s">
        <v>25083</v>
      </c>
      <c r="C2642" s="123" t="s">
        <v>25084</v>
      </c>
      <c r="D2642" s="121" t="s">
        <v>25085</v>
      </c>
      <c r="E2642" s="128" t="e">
        <f t="shared" si="19"/>
        <v>#VALUE!</v>
      </c>
      <c r="F2642" s="122" t="s">
        <v>25086</v>
      </c>
    </row>
    <row r="2643" spans="1:6" ht="18">
      <c r="A2643" s="125">
        <v>42734</v>
      </c>
      <c r="B2643" s="126" t="s">
        <v>16809</v>
      </c>
      <c r="C2643" s="127" t="s">
        <v>25124</v>
      </c>
      <c r="D2643" s="145" t="s">
        <v>35519</v>
      </c>
      <c r="E2643" s="128">
        <f t="shared" si="19"/>
        <v>1274.94</v>
      </c>
      <c r="F2643" s="126" t="s">
        <v>25089</v>
      </c>
    </row>
    <row r="2644" spans="1:6" ht="18">
      <c r="A2644" s="125">
        <v>42735</v>
      </c>
      <c r="B2644" s="126" t="s">
        <v>16811</v>
      </c>
      <c r="C2644" s="127" t="s">
        <v>25124</v>
      </c>
      <c r="D2644" s="145" t="s">
        <v>34780</v>
      </c>
      <c r="E2644" s="128">
        <f t="shared" si="19"/>
        <v>1196.06</v>
      </c>
      <c r="F2644" s="126" t="s">
        <v>25089</v>
      </c>
    </row>
    <row r="2645" spans="1:6" ht="18">
      <c r="A2645" s="125">
        <v>42736</v>
      </c>
      <c r="B2645" s="126" t="s">
        <v>16813</v>
      </c>
      <c r="C2645" s="127" t="s">
        <v>25124</v>
      </c>
      <c r="D2645" s="145" t="s">
        <v>35520</v>
      </c>
      <c r="E2645" s="128">
        <f t="shared" si="19"/>
        <v>1344.36</v>
      </c>
      <c r="F2645" s="126" t="s">
        <v>25089</v>
      </c>
    </row>
    <row r="2646" spans="1:6" ht="18">
      <c r="A2646" s="125">
        <v>42737</v>
      </c>
      <c r="B2646" s="126" t="s">
        <v>16815</v>
      </c>
      <c r="C2646" s="127" t="s">
        <v>25124</v>
      </c>
      <c r="D2646" s="145" t="s">
        <v>35520</v>
      </c>
      <c r="E2646" s="128">
        <f t="shared" si="19"/>
        <v>1344.36</v>
      </c>
      <c r="F2646" s="126" t="s">
        <v>25089</v>
      </c>
    </row>
    <row r="2647" spans="1:6" ht="18">
      <c r="A2647" s="125">
        <v>42738</v>
      </c>
      <c r="B2647" s="126" t="s">
        <v>16817</v>
      </c>
      <c r="C2647" s="127" t="s">
        <v>25124</v>
      </c>
      <c r="D2647" s="145" t="s">
        <v>35521</v>
      </c>
      <c r="E2647" s="128">
        <f t="shared" si="19"/>
        <v>1593.7</v>
      </c>
      <c r="F2647" s="126" t="s">
        <v>25089</v>
      </c>
    </row>
    <row r="2648" spans="1:6" ht="18">
      <c r="A2648" s="125">
        <v>42739</v>
      </c>
      <c r="B2648" s="126" t="s">
        <v>25892</v>
      </c>
      <c r="C2648" s="127" t="s">
        <v>25124</v>
      </c>
      <c r="D2648" s="145" t="s">
        <v>35522</v>
      </c>
      <c r="E2648" s="128">
        <f t="shared" si="19"/>
        <v>1794.16</v>
      </c>
      <c r="F2648" s="126" t="s">
        <v>25089</v>
      </c>
    </row>
    <row r="2649" spans="1:6" ht="18">
      <c r="A2649" s="125">
        <v>42740</v>
      </c>
      <c r="B2649" s="126" t="s">
        <v>16819</v>
      </c>
      <c r="C2649" s="127" t="s">
        <v>25124</v>
      </c>
      <c r="D2649" s="145" t="s">
        <v>35523</v>
      </c>
      <c r="E2649" s="128">
        <f t="shared" si="19"/>
        <v>1886.96</v>
      </c>
      <c r="F2649" s="126" t="s">
        <v>25089</v>
      </c>
    </row>
    <row r="2650" spans="1:6" ht="18">
      <c r="A2650" s="125">
        <v>42741</v>
      </c>
      <c r="B2650" s="126" t="s">
        <v>16821</v>
      </c>
      <c r="C2650" s="127" t="s">
        <v>25124</v>
      </c>
      <c r="D2650" s="145" t="s">
        <v>35523</v>
      </c>
      <c r="E2650" s="128">
        <f t="shared" si="19"/>
        <v>1886.96</v>
      </c>
      <c r="F2650" s="126" t="s">
        <v>25089</v>
      </c>
    </row>
    <row r="2651" spans="1:6" ht="18">
      <c r="A2651" s="125">
        <v>42742</v>
      </c>
      <c r="B2651" s="126" t="s">
        <v>16823</v>
      </c>
      <c r="C2651" s="127" t="s">
        <v>25124</v>
      </c>
      <c r="D2651" s="145" t="s">
        <v>35524</v>
      </c>
      <c r="E2651" s="128">
        <f t="shared" si="19"/>
        <v>2369.1999999999998</v>
      </c>
      <c r="F2651" s="126" t="s">
        <v>25089</v>
      </c>
    </row>
    <row r="2652" spans="1:6" ht="18">
      <c r="A2652" s="125">
        <v>42743</v>
      </c>
      <c r="B2652" s="126" t="s">
        <v>16825</v>
      </c>
      <c r="C2652" s="127" t="s">
        <v>25124</v>
      </c>
      <c r="D2652" s="145" t="s">
        <v>35525</v>
      </c>
      <c r="E2652" s="128">
        <f t="shared" si="19"/>
        <v>2475.41</v>
      </c>
      <c r="F2652" s="126" t="s">
        <v>25089</v>
      </c>
    </row>
    <row r="2653" spans="1:6" ht="18">
      <c r="A2653" s="125">
        <v>42744</v>
      </c>
      <c r="B2653" s="126" t="s">
        <v>16827</v>
      </c>
      <c r="C2653" s="127" t="s">
        <v>25124</v>
      </c>
      <c r="D2653" s="145" t="s">
        <v>35525</v>
      </c>
      <c r="E2653" s="128">
        <f t="shared" si="19"/>
        <v>2475.41</v>
      </c>
      <c r="F2653" s="126" t="s">
        <v>25089</v>
      </c>
    </row>
    <row r="2654" spans="1:6" ht="18">
      <c r="A2654" s="125">
        <v>42745</v>
      </c>
      <c r="B2654" s="126" t="s">
        <v>25893</v>
      </c>
      <c r="C2654" s="127" t="s">
        <v>25124</v>
      </c>
      <c r="D2654" s="145" t="s">
        <v>35526</v>
      </c>
      <c r="E2654" s="128">
        <f t="shared" si="19"/>
        <v>2593.5100000000002</v>
      </c>
      <c r="F2654" s="126" t="s">
        <v>25089</v>
      </c>
    </row>
    <row r="2655" spans="1:6" ht="18">
      <c r="A2655" s="125">
        <v>42746</v>
      </c>
      <c r="B2655" s="126" t="s">
        <v>16829</v>
      </c>
      <c r="C2655" s="127" t="s">
        <v>25124</v>
      </c>
      <c r="D2655" s="145" t="s">
        <v>35526</v>
      </c>
      <c r="E2655" s="128">
        <f t="shared" si="19"/>
        <v>2593.5100000000002</v>
      </c>
      <c r="F2655" s="126" t="s">
        <v>25089</v>
      </c>
    </row>
    <row r="2656" spans="1:6" ht="18">
      <c r="A2656" s="125">
        <v>42747</v>
      </c>
      <c r="B2656" s="126" t="s">
        <v>16831</v>
      </c>
      <c r="C2656" s="127" t="s">
        <v>25124</v>
      </c>
      <c r="D2656" s="145" t="s">
        <v>35527</v>
      </c>
      <c r="E2656" s="128">
        <f t="shared" si="19"/>
        <v>3430.42</v>
      </c>
      <c r="F2656" s="126" t="s">
        <v>25089</v>
      </c>
    </row>
    <row r="2657" spans="1:6">
      <c r="A2657" s="125">
        <v>42748</v>
      </c>
      <c r="B2657" s="126" t="s">
        <v>16832</v>
      </c>
      <c r="C2657" s="127" t="s">
        <v>25124</v>
      </c>
      <c r="D2657" s="145" t="s">
        <v>35528</v>
      </c>
      <c r="E2657" s="128">
        <f t="shared" si="19"/>
        <v>116.05</v>
      </c>
      <c r="F2657" s="126" t="s">
        <v>25089</v>
      </c>
    </row>
    <row r="2658" spans="1:6">
      <c r="A2658" s="125">
        <v>42749</v>
      </c>
      <c r="B2658" s="126" t="s">
        <v>16833</v>
      </c>
      <c r="C2658" s="127" t="s">
        <v>25124</v>
      </c>
      <c r="D2658" s="145" t="s">
        <v>35529</v>
      </c>
      <c r="E2658" s="128">
        <f t="shared" si="19"/>
        <v>124.16</v>
      </c>
      <c r="F2658" s="126" t="s">
        <v>25089</v>
      </c>
    </row>
    <row r="2659" spans="1:6">
      <c r="A2659" s="125">
        <v>42750</v>
      </c>
      <c r="B2659" s="126" t="s">
        <v>16834</v>
      </c>
      <c r="C2659" s="127" t="s">
        <v>25124</v>
      </c>
      <c r="D2659" s="145" t="s">
        <v>35530</v>
      </c>
      <c r="E2659" s="128">
        <f t="shared" si="19"/>
        <v>150.11000000000001</v>
      </c>
      <c r="F2659" s="126" t="s">
        <v>25089</v>
      </c>
    </row>
    <row r="2660" spans="1:6">
      <c r="A2660" s="125">
        <v>42751</v>
      </c>
      <c r="B2660" s="126" t="s">
        <v>25894</v>
      </c>
      <c r="C2660" s="127" t="s">
        <v>25124</v>
      </c>
      <c r="D2660" s="145" t="s">
        <v>35531</v>
      </c>
      <c r="E2660" s="128">
        <f t="shared" si="19"/>
        <v>160.18</v>
      </c>
      <c r="F2660" s="126" t="s">
        <v>25089</v>
      </c>
    </row>
    <row r="2661" spans="1:6">
      <c r="A2661" s="125">
        <v>42752</v>
      </c>
      <c r="B2661" s="126" t="s">
        <v>16835</v>
      </c>
      <c r="C2661" s="127" t="s">
        <v>25124</v>
      </c>
      <c r="D2661" s="145" t="s">
        <v>35532</v>
      </c>
      <c r="E2661" s="128">
        <f t="shared" si="19"/>
        <v>210.82</v>
      </c>
      <c r="F2661" s="126" t="s">
        <v>25089</v>
      </c>
    </row>
    <row r="2662" spans="1:6">
      <c r="A2662" s="125">
        <v>42753</v>
      </c>
      <c r="B2662" s="126" t="s">
        <v>16836</v>
      </c>
      <c r="C2662" s="127" t="s">
        <v>25124</v>
      </c>
      <c r="D2662" s="145" t="s">
        <v>35533</v>
      </c>
      <c r="E2662" s="128">
        <f t="shared" si="19"/>
        <v>211.99</v>
      </c>
      <c r="F2662" s="126" t="s">
        <v>25089</v>
      </c>
    </row>
    <row r="2663" spans="1:6">
      <c r="A2663" s="125">
        <v>42754</v>
      </c>
      <c r="B2663" s="126" t="s">
        <v>16837</v>
      </c>
      <c r="C2663" s="127" t="s">
        <v>25124</v>
      </c>
      <c r="D2663" s="145" t="s">
        <v>35534</v>
      </c>
      <c r="E2663" s="128">
        <f t="shared" si="19"/>
        <v>334.16</v>
      </c>
      <c r="F2663" s="126" t="s">
        <v>25089</v>
      </c>
    </row>
    <row r="2664" spans="1:6">
      <c r="A2664" s="125">
        <v>42755</v>
      </c>
      <c r="B2664" s="126" t="s">
        <v>16838</v>
      </c>
      <c r="C2664" s="127" t="s">
        <v>25124</v>
      </c>
      <c r="D2664" s="145" t="s">
        <v>35535</v>
      </c>
      <c r="E2664" s="128">
        <f t="shared" si="19"/>
        <v>343.77</v>
      </c>
      <c r="F2664" s="126" t="s">
        <v>25089</v>
      </c>
    </row>
    <row r="2665" spans="1:6">
      <c r="A2665" s="125">
        <v>42756</v>
      </c>
      <c r="B2665" s="126" t="s">
        <v>16840</v>
      </c>
      <c r="C2665" s="127" t="s">
        <v>25124</v>
      </c>
      <c r="D2665" s="145" t="s">
        <v>35536</v>
      </c>
      <c r="E2665" s="128">
        <f t="shared" si="19"/>
        <v>192.13</v>
      </c>
      <c r="F2665" s="126" t="s">
        <v>25089</v>
      </c>
    </row>
    <row r="2666" spans="1:6">
      <c r="A2666" s="125">
        <v>42757</v>
      </c>
      <c r="B2666" s="126" t="s">
        <v>25895</v>
      </c>
      <c r="C2666" s="127" t="s">
        <v>25124</v>
      </c>
      <c r="D2666" s="145" t="s">
        <v>35537</v>
      </c>
      <c r="E2666" s="128">
        <f t="shared" si="19"/>
        <v>244.86</v>
      </c>
      <c r="F2666" s="126" t="s">
        <v>25089</v>
      </c>
    </row>
    <row r="2667" spans="1:6" ht="18">
      <c r="A2667" s="125">
        <v>42759</v>
      </c>
      <c r="B2667" s="126" t="s">
        <v>25896</v>
      </c>
      <c r="C2667" s="127" t="s">
        <v>25124</v>
      </c>
      <c r="D2667" s="145" t="s">
        <v>35538</v>
      </c>
      <c r="E2667" s="128">
        <f t="shared" si="19"/>
        <v>250.76</v>
      </c>
      <c r="F2667" s="126" t="s">
        <v>25089</v>
      </c>
    </row>
    <row r="2668" spans="1:6">
      <c r="A2668" s="125">
        <v>42760</v>
      </c>
      <c r="B2668" s="126" t="s">
        <v>16843</v>
      </c>
      <c r="C2668" s="127" t="s">
        <v>25124</v>
      </c>
      <c r="D2668" s="145" t="s">
        <v>35539</v>
      </c>
      <c r="E2668" s="128">
        <f t="shared" si="19"/>
        <v>386.77</v>
      </c>
      <c r="F2668" s="126" t="s">
        <v>25089</v>
      </c>
    </row>
    <row r="2669" spans="1:6">
      <c r="A2669" s="125">
        <v>42761</v>
      </c>
      <c r="B2669" s="126" t="s">
        <v>16845</v>
      </c>
      <c r="C2669" s="127" t="s">
        <v>25124</v>
      </c>
      <c r="D2669" s="145" t="s">
        <v>35539</v>
      </c>
      <c r="E2669" s="128">
        <f t="shared" si="19"/>
        <v>386.77</v>
      </c>
      <c r="F2669" s="126" t="s">
        <v>25089</v>
      </c>
    </row>
    <row r="2670" spans="1:6" ht="18">
      <c r="A2670" s="125">
        <v>42762</v>
      </c>
      <c r="B2670" s="126" t="s">
        <v>16847</v>
      </c>
      <c r="C2670" s="127" t="s">
        <v>25124</v>
      </c>
      <c r="D2670" s="145" t="s">
        <v>35540</v>
      </c>
      <c r="E2670" s="128">
        <f t="shared" si="19"/>
        <v>390.04</v>
      </c>
      <c r="F2670" s="126" t="s">
        <v>25089</v>
      </c>
    </row>
    <row r="2671" spans="1:6">
      <c r="A2671" s="125">
        <v>42763</v>
      </c>
      <c r="B2671" s="126" t="s">
        <v>16849</v>
      </c>
      <c r="C2671" s="127" t="s">
        <v>25124</v>
      </c>
      <c r="D2671" s="145" t="s">
        <v>35540</v>
      </c>
      <c r="E2671" s="128">
        <f t="shared" si="19"/>
        <v>390.04</v>
      </c>
      <c r="F2671" s="126" t="s">
        <v>25089</v>
      </c>
    </row>
    <row r="2672" spans="1:6">
      <c r="A2672" s="125">
        <v>42764</v>
      </c>
      <c r="B2672" s="126" t="s">
        <v>16851</v>
      </c>
      <c r="C2672" s="127" t="s">
        <v>25124</v>
      </c>
      <c r="D2672" s="145" t="s">
        <v>35541</v>
      </c>
      <c r="E2672" s="128">
        <f t="shared" si="19"/>
        <v>709.49</v>
      </c>
      <c r="F2672" s="126" t="s">
        <v>25089</v>
      </c>
    </row>
    <row r="2673" spans="1:6">
      <c r="A2673" s="125">
        <v>42765</v>
      </c>
      <c r="B2673" s="126" t="s">
        <v>25897</v>
      </c>
      <c r="C2673" s="127" t="s">
        <v>25124</v>
      </c>
      <c r="D2673" s="145" t="s">
        <v>35541</v>
      </c>
      <c r="E2673" s="128">
        <f t="shared" si="19"/>
        <v>709.49</v>
      </c>
      <c r="F2673" s="126" t="s">
        <v>25089</v>
      </c>
    </row>
    <row r="2674" spans="1:6" ht="18">
      <c r="A2674" s="125">
        <v>42766</v>
      </c>
      <c r="B2674" s="126" t="s">
        <v>16853</v>
      </c>
      <c r="C2674" s="127" t="s">
        <v>25124</v>
      </c>
      <c r="D2674" s="145" t="s">
        <v>35542</v>
      </c>
      <c r="E2674" s="128">
        <f t="shared" si="19"/>
        <v>744.52</v>
      </c>
      <c r="F2674" s="126" t="s">
        <v>25089</v>
      </c>
    </row>
    <row r="2675" spans="1:6">
      <c r="A2675" s="125">
        <v>42767</v>
      </c>
      <c r="B2675" s="126" t="s">
        <v>16855</v>
      </c>
      <c r="C2675" s="127" t="s">
        <v>25124</v>
      </c>
      <c r="D2675" s="145" t="s">
        <v>35542</v>
      </c>
      <c r="E2675" s="128">
        <f t="shared" ref="E2675:E2738" si="20">ROUND(D2675-(D2675*$F$1455),2)</f>
        <v>744.52</v>
      </c>
      <c r="F2675" s="126" t="s">
        <v>25089</v>
      </c>
    </row>
    <row r="2676" spans="1:6">
      <c r="A2676" s="125">
        <v>42768</v>
      </c>
      <c r="B2676" s="126" t="s">
        <v>16857</v>
      </c>
      <c r="C2676" s="127" t="s">
        <v>25124</v>
      </c>
      <c r="D2676" s="145" t="s">
        <v>35543</v>
      </c>
      <c r="E2676" s="128">
        <f t="shared" si="20"/>
        <v>988.62</v>
      </c>
      <c r="F2676" s="126" t="s">
        <v>25089</v>
      </c>
    </row>
    <row r="2677" spans="1:6">
      <c r="A2677" s="125">
        <v>42769</v>
      </c>
      <c r="B2677" s="126" t="s">
        <v>16859</v>
      </c>
      <c r="C2677" s="127" t="s">
        <v>25124</v>
      </c>
      <c r="D2677" s="145" t="s">
        <v>35543</v>
      </c>
      <c r="E2677" s="128">
        <f t="shared" si="20"/>
        <v>988.62</v>
      </c>
      <c r="F2677" s="126" t="s">
        <v>25089</v>
      </c>
    </row>
    <row r="2678" spans="1:6">
      <c r="E2678" s="128">
        <f t="shared" si="20"/>
        <v>0</v>
      </c>
    </row>
    <row r="2679" spans="1:6" ht="18">
      <c r="A2679" s="121" t="s">
        <v>25082</v>
      </c>
      <c r="B2679" s="122" t="s">
        <v>25083</v>
      </c>
      <c r="C2679" s="123" t="s">
        <v>25084</v>
      </c>
      <c r="D2679" s="121" t="s">
        <v>25085</v>
      </c>
      <c r="E2679" s="128" t="e">
        <f t="shared" si="20"/>
        <v>#VALUE!</v>
      </c>
      <c r="F2679" s="122" t="s">
        <v>25086</v>
      </c>
    </row>
    <row r="2680" spans="1:6">
      <c r="A2680" s="125">
        <v>42770</v>
      </c>
      <c r="B2680" s="126" t="s">
        <v>16861</v>
      </c>
      <c r="C2680" s="127" t="s">
        <v>25124</v>
      </c>
      <c r="D2680" s="145" t="s">
        <v>35544</v>
      </c>
      <c r="E2680" s="128">
        <f t="shared" si="20"/>
        <v>1023.34</v>
      </c>
      <c r="F2680" s="126" t="s">
        <v>25089</v>
      </c>
    </row>
    <row r="2681" spans="1:6">
      <c r="A2681" s="125">
        <v>42771</v>
      </c>
      <c r="B2681" s="126" t="s">
        <v>16863</v>
      </c>
      <c r="C2681" s="127" t="s">
        <v>25124</v>
      </c>
      <c r="D2681" s="145" t="s">
        <v>35544</v>
      </c>
      <c r="E2681" s="128">
        <f t="shared" si="20"/>
        <v>1023.34</v>
      </c>
      <c r="F2681" s="126" t="s">
        <v>25089</v>
      </c>
    </row>
    <row r="2682" spans="1:6">
      <c r="A2682" s="125">
        <v>42772</v>
      </c>
      <c r="B2682" s="126" t="s">
        <v>16864</v>
      </c>
      <c r="C2682" s="127" t="s">
        <v>25124</v>
      </c>
      <c r="D2682" s="145" t="s">
        <v>35545</v>
      </c>
      <c r="E2682" s="128">
        <f t="shared" si="20"/>
        <v>1357.71</v>
      </c>
      <c r="F2682" s="126" t="s">
        <v>25089</v>
      </c>
    </row>
    <row r="2683" spans="1:6">
      <c r="A2683" s="125">
        <v>42773</v>
      </c>
      <c r="B2683" s="126" t="s">
        <v>16866</v>
      </c>
      <c r="C2683" s="127" t="s">
        <v>25124</v>
      </c>
      <c r="D2683" s="145" t="s">
        <v>35545</v>
      </c>
      <c r="E2683" s="128">
        <f t="shared" si="20"/>
        <v>1357.71</v>
      </c>
      <c r="F2683" s="126" t="s">
        <v>25089</v>
      </c>
    </row>
    <row r="2684" spans="1:6" ht="18">
      <c r="A2684" s="125">
        <v>42774</v>
      </c>
      <c r="B2684" s="126" t="s">
        <v>16868</v>
      </c>
      <c r="C2684" s="127" t="s">
        <v>25124</v>
      </c>
      <c r="D2684" s="145" t="s">
        <v>35546</v>
      </c>
      <c r="E2684" s="128">
        <f t="shared" si="20"/>
        <v>1404.11</v>
      </c>
      <c r="F2684" s="126" t="s">
        <v>25089</v>
      </c>
    </row>
    <row r="2685" spans="1:6">
      <c r="A2685" s="125">
        <v>42775</v>
      </c>
      <c r="B2685" s="126" t="s">
        <v>25898</v>
      </c>
      <c r="C2685" s="127" t="s">
        <v>25124</v>
      </c>
      <c r="D2685" s="145" t="s">
        <v>35546</v>
      </c>
      <c r="E2685" s="128">
        <f t="shared" si="20"/>
        <v>1404.11</v>
      </c>
      <c r="F2685" s="126" t="s">
        <v>25089</v>
      </c>
    </row>
    <row r="2686" spans="1:6" ht="18">
      <c r="A2686" s="125">
        <v>42776</v>
      </c>
      <c r="B2686" s="126" t="s">
        <v>16871</v>
      </c>
      <c r="C2686" s="127" t="s">
        <v>25124</v>
      </c>
      <c r="D2686" s="145" t="s">
        <v>35547</v>
      </c>
      <c r="E2686" s="128">
        <f t="shared" si="20"/>
        <v>258.43</v>
      </c>
      <c r="F2686" s="126" t="s">
        <v>25089</v>
      </c>
    </row>
    <row r="2687" spans="1:6" ht="18">
      <c r="A2687" s="125">
        <v>42777</v>
      </c>
      <c r="B2687" s="126" t="s">
        <v>16873</v>
      </c>
      <c r="C2687" s="127" t="s">
        <v>25124</v>
      </c>
      <c r="D2687" s="145" t="s">
        <v>35547</v>
      </c>
      <c r="E2687" s="128">
        <f t="shared" si="20"/>
        <v>258.43</v>
      </c>
      <c r="F2687" s="126" t="s">
        <v>25089</v>
      </c>
    </row>
    <row r="2688" spans="1:6" ht="18">
      <c r="A2688" s="125">
        <v>42778</v>
      </c>
      <c r="B2688" s="126" t="s">
        <v>16874</v>
      </c>
      <c r="C2688" s="127" t="s">
        <v>25124</v>
      </c>
      <c r="D2688" s="145" t="s">
        <v>35548</v>
      </c>
      <c r="E2688" s="128">
        <f t="shared" si="20"/>
        <v>261.70999999999998</v>
      </c>
      <c r="F2688" s="126" t="s">
        <v>25089</v>
      </c>
    </row>
    <row r="2689" spans="1:6" ht="18">
      <c r="A2689" s="125">
        <v>42779</v>
      </c>
      <c r="B2689" s="126" t="s">
        <v>16875</v>
      </c>
      <c r="C2689" s="127" t="s">
        <v>25124</v>
      </c>
      <c r="D2689" s="145" t="s">
        <v>35548</v>
      </c>
      <c r="E2689" s="128">
        <f t="shared" si="20"/>
        <v>261.70999999999998</v>
      </c>
      <c r="F2689" s="126" t="s">
        <v>25089</v>
      </c>
    </row>
    <row r="2690" spans="1:6" ht="18">
      <c r="A2690" s="125">
        <v>42780</v>
      </c>
      <c r="B2690" s="126" t="s">
        <v>16877</v>
      </c>
      <c r="C2690" s="127" t="s">
        <v>25124</v>
      </c>
      <c r="D2690" s="145" t="s">
        <v>35549</v>
      </c>
      <c r="E2690" s="128">
        <f t="shared" si="20"/>
        <v>527.6</v>
      </c>
      <c r="F2690" s="126" t="s">
        <v>25089</v>
      </c>
    </row>
    <row r="2691" spans="1:6" ht="18">
      <c r="A2691" s="125">
        <v>42781</v>
      </c>
      <c r="B2691" s="126" t="s">
        <v>25899</v>
      </c>
      <c r="C2691" s="127" t="s">
        <v>25124</v>
      </c>
      <c r="D2691" s="145" t="s">
        <v>35549</v>
      </c>
      <c r="E2691" s="128">
        <f t="shared" si="20"/>
        <v>527.6</v>
      </c>
      <c r="F2691" s="126" t="s">
        <v>25089</v>
      </c>
    </row>
    <row r="2692" spans="1:6" ht="18">
      <c r="A2692" s="125">
        <v>42782</v>
      </c>
      <c r="B2692" s="126" t="s">
        <v>16880</v>
      </c>
      <c r="C2692" s="127" t="s">
        <v>25124</v>
      </c>
      <c r="D2692" s="145" t="s">
        <v>35550</v>
      </c>
      <c r="E2692" s="128">
        <f t="shared" si="20"/>
        <v>562.63</v>
      </c>
      <c r="F2692" s="126" t="s">
        <v>25089</v>
      </c>
    </row>
    <row r="2693" spans="1:6" ht="18">
      <c r="A2693" s="125">
        <v>42783</v>
      </c>
      <c r="B2693" s="126" t="s">
        <v>16882</v>
      </c>
      <c r="C2693" s="127" t="s">
        <v>25124</v>
      </c>
      <c r="D2693" s="145" t="s">
        <v>35550</v>
      </c>
      <c r="E2693" s="128">
        <f t="shared" si="20"/>
        <v>562.63</v>
      </c>
      <c r="F2693" s="126" t="s">
        <v>25089</v>
      </c>
    </row>
    <row r="2694" spans="1:6" ht="18">
      <c r="A2694" s="125">
        <v>42784</v>
      </c>
      <c r="B2694" s="126" t="s">
        <v>16884</v>
      </c>
      <c r="C2694" s="127" t="s">
        <v>25124</v>
      </c>
      <c r="D2694" s="145" t="s">
        <v>35551</v>
      </c>
      <c r="E2694" s="128">
        <f t="shared" si="20"/>
        <v>693.75</v>
      </c>
      <c r="F2694" s="126" t="s">
        <v>25089</v>
      </c>
    </row>
    <row r="2695" spans="1:6" ht="18">
      <c r="A2695" s="125">
        <v>42785</v>
      </c>
      <c r="B2695" s="126" t="s">
        <v>16885</v>
      </c>
      <c r="C2695" s="127" t="s">
        <v>25124</v>
      </c>
      <c r="D2695" s="145" t="s">
        <v>35551</v>
      </c>
      <c r="E2695" s="128">
        <f t="shared" si="20"/>
        <v>693.75</v>
      </c>
      <c r="F2695" s="126" t="s">
        <v>25089</v>
      </c>
    </row>
    <row r="2696" spans="1:6" ht="18">
      <c r="A2696" s="125">
        <v>42786</v>
      </c>
      <c r="B2696" s="126" t="s">
        <v>16887</v>
      </c>
      <c r="C2696" s="127" t="s">
        <v>25124</v>
      </c>
      <c r="D2696" s="145" t="s">
        <v>35552</v>
      </c>
      <c r="E2696" s="128">
        <f t="shared" si="20"/>
        <v>728.46</v>
      </c>
      <c r="F2696" s="126" t="s">
        <v>25089</v>
      </c>
    </row>
    <row r="2697" spans="1:6" ht="18">
      <c r="A2697" s="125">
        <v>42787</v>
      </c>
      <c r="B2697" s="126" t="s">
        <v>25900</v>
      </c>
      <c r="C2697" s="127" t="s">
        <v>25124</v>
      </c>
      <c r="D2697" s="145" t="s">
        <v>35552</v>
      </c>
      <c r="E2697" s="128">
        <f t="shared" si="20"/>
        <v>728.46</v>
      </c>
      <c r="F2697" s="126" t="s">
        <v>25089</v>
      </c>
    </row>
    <row r="2698" spans="1:6" ht="18">
      <c r="A2698" s="125">
        <v>42788</v>
      </c>
      <c r="B2698" s="126" t="s">
        <v>16890</v>
      </c>
      <c r="C2698" s="127" t="s">
        <v>25124</v>
      </c>
      <c r="D2698" s="145" t="s">
        <v>35553</v>
      </c>
      <c r="E2698" s="128">
        <f t="shared" si="20"/>
        <v>853.12</v>
      </c>
      <c r="F2698" s="126" t="s">
        <v>25089</v>
      </c>
    </row>
    <row r="2699" spans="1:6" ht="18">
      <c r="A2699" s="125">
        <v>42789</v>
      </c>
      <c r="B2699" s="126" t="s">
        <v>16892</v>
      </c>
      <c r="C2699" s="127" t="s">
        <v>25124</v>
      </c>
      <c r="D2699" s="145" t="s">
        <v>35554</v>
      </c>
      <c r="E2699" s="128">
        <f t="shared" si="20"/>
        <v>957.78</v>
      </c>
      <c r="F2699" s="126" t="s">
        <v>25089</v>
      </c>
    </row>
    <row r="2700" spans="1:6" ht="18">
      <c r="A2700" s="125">
        <v>42790</v>
      </c>
      <c r="B2700" s="126" t="s">
        <v>16894</v>
      </c>
      <c r="C2700" s="127" t="s">
        <v>25124</v>
      </c>
      <c r="D2700" s="145" t="s">
        <v>35554</v>
      </c>
      <c r="E2700" s="128">
        <f t="shared" si="20"/>
        <v>957.78</v>
      </c>
      <c r="F2700" s="126" t="s">
        <v>25089</v>
      </c>
    </row>
    <row r="2701" spans="1:6" ht="18">
      <c r="A2701" s="125">
        <v>42791</v>
      </c>
      <c r="B2701" s="126" t="s">
        <v>16896</v>
      </c>
      <c r="C2701" s="127" t="s">
        <v>25124</v>
      </c>
      <c r="D2701" s="145" t="s">
        <v>35555</v>
      </c>
      <c r="E2701" s="128">
        <f t="shared" si="20"/>
        <v>1004.18</v>
      </c>
      <c r="F2701" s="126" t="s">
        <v>25089</v>
      </c>
    </row>
    <row r="2702" spans="1:6" ht="18">
      <c r="A2702" s="125">
        <v>42792</v>
      </c>
      <c r="B2702" s="126" t="s">
        <v>16898</v>
      </c>
      <c r="C2702" s="127" t="s">
        <v>25124</v>
      </c>
      <c r="D2702" s="145" t="s">
        <v>35555</v>
      </c>
      <c r="E2702" s="128">
        <f t="shared" si="20"/>
        <v>1004.18</v>
      </c>
      <c r="F2702" s="126" t="s">
        <v>25089</v>
      </c>
    </row>
    <row r="2703" spans="1:6" ht="18">
      <c r="A2703" s="125">
        <v>42793</v>
      </c>
      <c r="B2703" s="126" t="s">
        <v>25901</v>
      </c>
      <c r="C2703" s="127" t="s">
        <v>25124</v>
      </c>
      <c r="D2703" s="145" t="s">
        <v>35556</v>
      </c>
      <c r="E2703" s="128">
        <f t="shared" si="20"/>
        <v>1245.3</v>
      </c>
      <c r="F2703" s="126" t="s">
        <v>25089</v>
      </c>
    </row>
    <row r="2704" spans="1:6" ht="18">
      <c r="A2704" s="125">
        <v>42794</v>
      </c>
      <c r="B2704" s="126" t="s">
        <v>25902</v>
      </c>
      <c r="C2704" s="127" t="s">
        <v>25124</v>
      </c>
      <c r="D2704" s="145" t="s">
        <v>35557</v>
      </c>
      <c r="E2704" s="128">
        <f t="shared" si="20"/>
        <v>1294</v>
      </c>
      <c r="F2704" s="126" t="s">
        <v>25089</v>
      </c>
    </row>
    <row r="2705" spans="1:6" ht="18">
      <c r="A2705" s="125">
        <v>42758</v>
      </c>
      <c r="B2705" s="126" t="s">
        <v>16901</v>
      </c>
      <c r="C2705" s="127" t="s">
        <v>25124</v>
      </c>
      <c r="D2705" s="145" t="s">
        <v>35557</v>
      </c>
      <c r="E2705" s="128">
        <f t="shared" si="20"/>
        <v>1294</v>
      </c>
      <c r="F2705" s="126" t="s">
        <v>25089</v>
      </c>
    </row>
    <row r="2706" spans="1:6" ht="18">
      <c r="A2706" s="125">
        <v>42795</v>
      </c>
      <c r="B2706" s="126" t="s">
        <v>16903</v>
      </c>
      <c r="C2706" s="127" t="s">
        <v>25124</v>
      </c>
      <c r="D2706" s="145" t="s">
        <v>35558</v>
      </c>
      <c r="E2706" s="128">
        <f t="shared" si="20"/>
        <v>1353.05</v>
      </c>
      <c r="F2706" s="126" t="s">
        <v>25089</v>
      </c>
    </row>
    <row r="2707" spans="1:6" ht="18">
      <c r="A2707" s="125">
        <v>42796</v>
      </c>
      <c r="B2707" s="126" t="s">
        <v>16905</v>
      </c>
      <c r="C2707" s="127" t="s">
        <v>25124</v>
      </c>
      <c r="D2707" s="145" t="s">
        <v>35558</v>
      </c>
      <c r="E2707" s="128">
        <f t="shared" si="20"/>
        <v>1353.05</v>
      </c>
      <c r="F2707" s="126" t="s">
        <v>25089</v>
      </c>
    </row>
    <row r="2708" spans="1:6" ht="18">
      <c r="A2708" s="125">
        <v>42797</v>
      </c>
      <c r="B2708" s="126" t="s">
        <v>16907</v>
      </c>
      <c r="C2708" s="127" t="s">
        <v>25124</v>
      </c>
      <c r="D2708" s="145" t="s">
        <v>35559</v>
      </c>
      <c r="E2708" s="128">
        <f t="shared" si="20"/>
        <v>1771.5</v>
      </c>
      <c r="F2708" s="126" t="s">
        <v>25089</v>
      </c>
    </row>
    <row r="2709" spans="1:6" ht="18">
      <c r="A2709" s="125">
        <v>42798</v>
      </c>
      <c r="B2709" s="126" t="s">
        <v>16909</v>
      </c>
      <c r="C2709" s="127" t="s">
        <v>25124</v>
      </c>
      <c r="D2709" s="145" t="s">
        <v>35560</v>
      </c>
      <c r="E2709" s="128">
        <f t="shared" si="20"/>
        <v>770.96</v>
      </c>
      <c r="F2709" s="126" t="s">
        <v>25089</v>
      </c>
    </row>
    <row r="2710" spans="1:6" ht="18">
      <c r="A2710" s="125">
        <v>42799</v>
      </c>
      <c r="B2710" s="126" t="s">
        <v>25903</v>
      </c>
      <c r="C2710" s="127" t="s">
        <v>25124</v>
      </c>
      <c r="D2710" s="145" t="s">
        <v>35560</v>
      </c>
      <c r="E2710" s="128">
        <f t="shared" si="20"/>
        <v>770.96</v>
      </c>
      <c r="F2710" s="126" t="s">
        <v>25089</v>
      </c>
    </row>
    <row r="2711" spans="1:6" ht="18">
      <c r="A2711" s="125">
        <v>42800</v>
      </c>
      <c r="B2711" s="126" t="s">
        <v>16911</v>
      </c>
      <c r="C2711" s="127" t="s">
        <v>25124</v>
      </c>
      <c r="D2711" s="145" t="s">
        <v>35561</v>
      </c>
      <c r="E2711" s="128">
        <f t="shared" si="20"/>
        <v>780.8</v>
      </c>
      <c r="F2711" s="126" t="s">
        <v>25089</v>
      </c>
    </row>
    <row r="2712" spans="1:6" ht="18">
      <c r="A2712" s="125">
        <v>42801</v>
      </c>
      <c r="B2712" s="126" t="s">
        <v>16913</v>
      </c>
      <c r="C2712" s="127" t="s">
        <v>25124</v>
      </c>
      <c r="D2712" s="145" t="s">
        <v>35561</v>
      </c>
      <c r="E2712" s="128">
        <f t="shared" si="20"/>
        <v>780.8</v>
      </c>
      <c r="F2712" s="126" t="s">
        <v>25089</v>
      </c>
    </row>
    <row r="2713" spans="1:6" ht="18">
      <c r="A2713" s="125">
        <v>42802</v>
      </c>
      <c r="B2713" s="126" t="s">
        <v>16915</v>
      </c>
      <c r="C2713" s="127" t="s">
        <v>25124</v>
      </c>
      <c r="D2713" s="145" t="s">
        <v>35562</v>
      </c>
      <c r="E2713" s="128">
        <f t="shared" si="20"/>
        <v>1357.66</v>
      </c>
      <c r="F2713" s="126" t="s">
        <v>25089</v>
      </c>
    </row>
    <row r="2714" spans="1:6" ht="18">
      <c r="A2714" s="125">
        <v>42803</v>
      </c>
      <c r="B2714" s="126" t="s">
        <v>16917</v>
      </c>
      <c r="C2714" s="127" t="s">
        <v>25124</v>
      </c>
      <c r="D2714" s="145" t="s">
        <v>35562</v>
      </c>
      <c r="E2714" s="128">
        <f t="shared" si="20"/>
        <v>1357.66</v>
      </c>
      <c r="F2714" s="126" t="s">
        <v>25089</v>
      </c>
    </row>
    <row r="2715" spans="1:6">
      <c r="E2715" s="128">
        <f t="shared" si="20"/>
        <v>0</v>
      </c>
    </row>
    <row r="2716" spans="1:6" ht="18">
      <c r="A2716" s="121" t="s">
        <v>25082</v>
      </c>
      <c r="B2716" s="122" t="s">
        <v>25083</v>
      </c>
      <c r="C2716" s="123" t="s">
        <v>25084</v>
      </c>
      <c r="D2716" s="121" t="s">
        <v>25085</v>
      </c>
      <c r="E2716" s="128" t="e">
        <f t="shared" si="20"/>
        <v>#VALUE!</v>
      </c>
      <c r="F2716" s="122" t="s">
        <v>25086</v>
      </c>
    </row>
    <row r="2717" spans="1:6" ht="18">
      <c r="A2717" s="125">
        <v>42804</v>
      </c>
      <c r="B2717" s="126" t="s">
        <v>16919</v>
      </c>
      <c r="C2717" s="127" t="s">
        <v>25124</v>
      </c>
      <c r="D2717" s="145" t="s">
        <v>35563</v>
      </c>
      <c r="E2717" s="128">
        <f t="shared" si="20"/>
        <v>1462.75</v>
      </c>
      <c r="F2717" s="126" t="s">
        <v>25089</v>
      </c>
    </row>
    <row r="2718" spans="1:6" ht="18">
      <c r="A2718" s="125">
        <v>42805</v>
      </c>
      <c r="B2718" s="126" t="s">
        <v>16921</v>
      </c>
      <c r="C2718" s="127" t="s">
        <v>25124</v>
      </c>
      <c r="D2718" s="145" t="s">
        <v>35563</v>
      </c>
      <c r="E2718" s="128">
        <f t="shared" si="20"/>
        <v>1462.75</v>
      </c>
      <c r="F2718" s="126" t="s">
        <v>25089</v>
      </c>
    </row>
    <row r="2719" spans="1:6" ht="18">
      <c r="A2719" s="125">
        <v>42806</v>
      </c>
      <c r="B2719" s="126" t="s">
        <v>16922</v>
      </c>
      <c r="C2719" s="127" t="s">
        <v>25124</v>
      </c>
      <c r="D2719" s="145" t="s">
        <v>35564</v>
      </c>
      <c r="E2719" s="128">
        <f t="shared" si="20"/>
        <v>1856.1</v>
      </c>
      <c r="F2719" s="126" t="s">
        <v>25089</v>
      </c>
    </row>
    <row r="2720" spans="1:6" ht="18">
      <c r="A2720" s="125">
        <v>42807</v>
      </c>
      <c r="B2720" s="126" t="s">
        <v>16924</v>
      </c>
      <c r="C2720" s="127" t="s">
        <v>25124</v>
      </c>
      <c r="D2720" s="145" t="s">
        <v>35564</v>
      </c>
      <c r="E2720" s="128">
        <f t="shared" si="20"/>
        <v>1856.1</v>
      </c>
      <c r="F2720" s="126" t="s">
        <v>25089</v>
      </c>
    </row>
    <row r="2721" spans="1:6" ht="18">
      <c r="A2721" s="125">
        <v>42808</v>
      </c>
      <c r="B2721" s="126" t="s">
        <v>16926</v>
      </c>
      <c r="C2721" s="127" t="s">
        <v>25124</v>
      </c>
      <c r="D2721" s="145" t="s">
        <v>35565</v>
      </c>
      <c r="E2721" s="128">
        <f t="shared" si="20"/>
        <v>1960.23</v>
      </c>
      <c r="F2721" s="126" t="s">
        <v>25089</v>
      </c>
    </row>
    <row r="2722" spans="1:6" ht="18">
      <c r="A2722" s="125">
        <v>42809</v>
      </c>
      <c r="B2722" s="126" t="s">
        <v>25904</v>
      </c>
      <c r="C2722" s="127" t="s">
        <v>25124</v>
      </c>
      <c r="D2722" s="145" t="s">
        <v>35565</v>
      </c>
      <c r="E2722" s="128">
        <f t="shared" si="20"/>
        <v>1960.23</v>
      </c>
      <c r="F2722" s="126" t="s">
        <v>25089</v>
      </c>
    </row>
    <row r="2723" spans="1:6" ht="18">
      <c r="A2723" s="125">
        <v>42810</v>
      </c>
      <c r="B2723" s="126" t="s">
        <v>16929</v>
      </c>
      <c r="C2723" s="127" t="s">
        <v>25124</v>
      </c>
      <c r="D2723" s="145" t="s">
        <v>35566</v>
      </c>
      <c r="E2723" s="128">
        <f t="shared" si="20"/>
        <v>2334.2399999999998</v>
      </c>
      <c r="F2723" s="126" t="s">
        <v>25089</v>
      </c>
    </row>
    <row r="2724" spans="1:6" ht="18">
      <c r="A2724" s="125">
        <v>42811</v>
      </c>
      <c r="B2724" s="126" t="s">
        <v>16931</v>
      </c>
      <c r="C2724" s="127" t="s">
        <v>25124</v>
      </c>
      <c r="D2724" s="145" t="s">
        <v>35567</v>
      </c>
      <c r="E2724" s="128">
        <f t="shared" si="20"/>
        <v>2648.22</v>
      </c>
      <c r="F2724" s="126" t="s">
        <v>25089</v>
      </c>
    </row>
    <row r="2725" spans="1:6" ht="18">
      <c r="A2725" s="125">
        <v>42812</v>
      </c>
      <c r="B2725" s="126" t="s">
        <v>16932</v>
      </c>
      <c r="C2725" s="127" t="s">
        <v>25124</v>
      </c>
      <c r="D2725" s="145" t="s">
        <v>35567</v>
      </c>
      <c r="E2725" s="128">
        <f t="shared" si="20"/>
        <v>2648.22</v>
      </c>
      <c r="F2725" s="126" t="s">
        <v>25089</v>
      </c>
    </row>
    <row r="2726" spans="1:6" ht="18">
      <c r="A2726" s="125">
        <v>42813</v>
      </c>
      <c r="B2726" s="126" t="s">
        <v>16933</v>
      </c>
      <c r="C2726" s="127" t="s">
        <v>25124</v>
      </c>
      <c r="D2726" s="145" t="s">
        <v>35568</v>
      </c>
      <c r="E2726" s="128">
        <f t="shared" si="20"/>
        <v>2787.42</v>
      </c>
      <c r="F2726" s="126" t="s">
        <v>25089</v>
      </c>
    </row>
    <row r="2727" spans="1:6" ht="18">
      <c r="A2727" s="125">
        <v>42814</v>
      </c>
      <c r="B2727" s="126" t="s">
        <v>16935</v>
      </c>
      <c r="C2727" s="127" t="s">
        <v>25124</v>
      </c>
      <c r="D2727" s="145" t="s">
        <v>35568</v>
      </c>
      <c r="E2727" s="128">
        <f t="shared" si="20"/>
        <v>2787.42</v>
      </c>
      <c r="F2727" s="126" t="s">
        <v>25089</v>
      </c>
    </row>
    <row r="2728" spans="1:6" ht="18">
      <c r="A2728" s="125">
        <v>42815</v>
      </c>
      <c r="B2728" s="126" t="s">
        <v>25905</v>
      </c>
      <c r="C2728" s="127" t="s">
        <v>25124</v>
      </c>
      <c r="D2728" s="145" t="s">
        <v>35569</v>
      </c>
      <c r="E2728" s="128">
        <f t="shared" si="20"/>
        <v>3510.78</v>
      </c>
      <c r="F2728" s="126" t="s">
        <v>25089</v>
      </c>
    </row>
    <row r="2729" spans="1:6" ht="18">
      <c r="A2729" s="125">
        <v>42816</v>
      </c>
      <c r="B2729" s="126" t="s">
        <v>16938</v>
      </c>
      <c r="C2729" s="127" t="s">
        <v>25124</v>
      </c>
      <c r="D2729" s="145" t="s">
        <v>35570</v>
      </c>
      <c r="E2729" s="128">
        <f t="shared" si="20"/>
        <v>3656.84</v>
      </c>
      <c r="F2729" s="126" t="s">
        <v>25089</v>
      </c>
    </row>
    <row r="2730" spans="1:6" ht="18">
      <c r="A2730" s="125">
        <v>42817</v>
      </c>
      <c r="B2730" s="126" t="s">
        <v>16940</v>
      </c>
      <c r="C2730" s="127" t="s">
        <v>25124</v>
      </c>
      <c r="D2730" s="145" t="s">
        <v>35570</v>
      </c>
      <c r="E2730" s="128">
        <f t="shared" si="20"/>
        <v>3656.84</v>
      </c>
      <c r="F2730" s="126" t="s">
        <v>25089</v>
      </c>
    </row>
    <row r="2731" spans="1:6" ht="18">
      <c r="A2731" s="125">
        <v>42818</v>
      </c>
      <c r="B2731" s="126" t="s">
        <v>16942</v>
      </c>
      <c r="C2731" s="127" t="s">
        <v>25124</v>
      </c>
      <c r="D2731" s="145" t="s">
        <v>35571</v>
      </c>
      <c r="E2731" s="128">
        <f t="shared" si="20"/>
        <v>3833.99</v>
      </c>
      <c r="F2731" s="126" t="s">
        <v>25089</v>
      </c>
    </row>
    <row r="2732" spans="1:6" ht="18">
      <c r="A2732" s="125">
        <v>42819</v>
      </c>
      <c r="B2732" s="126" t="s">
        <v>16943</v>
      </c>
      <c r="C2732" s="127" t="s">
        <v>25124</v>
      </c>
      <c r="D2732" s="145" t="s">
        <v>35571</v>
      </c>
      <c r="E2732" s="128">
        <f t="shared" si="20"/>
        <v>3833.99</v>
      </c>
      <c r="F2732" s="126" t="s">
        <v>25089</v>
      </c>
    </row>
    <row r="2733" spans="1:6" ht="18">
      <c r="A2733" s="125">
        <v>42820</v>
      </c>
      <c r="B2733" s="126" t="s">
        <v>16945</v>
      </c>
      <c r="C2733" s="127" t="s">
        <v>25124</v>
      </c>
      <c r="D2733" s="145" t="s">
        <v>35572</v>
      </c>
      <c r="E2733" s="128">
        <f t="shared" si="20"/>
        <v>5089.3500000000004</v>
      </c>
      <c r="F2733" s="126" t="s">
        <v>25089</v>
      </c>
    </row>
    <row r="2734" spans="1:6">
      <c r="A2734" s="125">
        <v>41321</v>
      </c>
      <c r="B2734" s="126" t="s">
        <v>25906</v>
      </c>
      <c r="C2734" s="127" t="s">
        <v>25124</v>
      </c>
      <c r="D2734" s="145" t="s">
        <v>35573</v>
      </c>
      <c r="E2734" s="128">
        <f t="shared" si="20"/>
        <v>6459.22</v>
      </c>
      <c r="F2734" s="129"/>
    </row>
    <row r="2735" spans="1:6">
      <c r="A2735" s="125">
        <v>42821</v>
      </c>
      <c r="B2735" s="126" t="s">
        <v>25907</v>
      </c>
      <c r="C2735" s="127" t="s">
        <v>25124</v>
      </c>
      <c r="D2735" s="145" t="s">
        <v>35574</v>
      </c>
      <c r="E2735" s="128">
        <f t="shared" si="20"/>
        <v>4687.5</v>
      </c>
      <c r="F2735" s="129"/>
    </row>
    <row r="2736" spans="1:6">
      <c r="A2736" s="125">
        <v>42822</v>
      </c>
      <c r="B2736" s="126" t="s">
        <v>25908</v>
      </c>
      <c r="C2736" s="127" t="s">
        <v>25124</v>
      </c>
      <c r="D2736" s="145" t="s">
        <v>35575</v>
      </c>
      <c r="E2736" s="128">
        <f t="shared" si="20"/>
        <v>4903.29</v>
      </c>
      <c r="F2736" s="129"/>
    </row>
    <row r="2737" spans="1:6">
      <c r="A2737" s="125">
        <v>42823</v>
      </c>
      <c r="B2737" s="126" t="s">
        <v>25909</v>
      </c>
      <c r="C2737" s="127" t="s">
        <v>25124</v>
      </c>
      <c r="D2737" s="145" t="s">
        <v>35576</v>
      </c>
      <c r="E2737" s="128">
        <f t="shared" si="20"/>
        <v>6870.59</v>
      </c>
      <c r="F2737" s="129"/>
    </row>
    <row r="2738" spans="1:6">
      <c r="A2738" s="125">
        <v>42824</v>
      </c>
      <c r="B2738" s="126" t="s">
        <v>25910</v>
      </c>
      <c r="C2738" s="127" t="s">
        <v>25124</v>
      </c>
      <c r="D2738" s="145" t="s">
        <v>35577</v>
      </c>
      <c r="E2738" s="128">
        <f t="shared" si="20"/>
        <v>6719.99</v>
      </c>
      <c r="F2738" s="129"/>
    </row>
    <row r="2739" spans="1:6">
      <c r="A2739" s="125">
        <v>42825</v>
      </c>
      <c r="B2739" s="126" t="s">
        <v>25911</v>
      </c>
      <c r="C2739" s="127" t="s">
        <v>25124</v>
      </c>
      <c r="D2739" s="145" t="s">
        <v>35578</v>
      </c>
      <c r="E2739" s="128">
        <f t="shared" ref="E2739:E2802" si="21">ROUND(D2739-(D2739*$F$1455),2)</f>
        <v>7575.9</v>
      </c>
      <c r="F2739" s="129"/>
    </row>
    <row r="2740" spans="1:6">
      <c r="A2740" s="125">
        <v>40600</v>
      </c>
      <c r="B2740" s="126" t="s">
        <v>25912</v>
      </c>
      <c r="C2740" s="127" t="s">
        <v>25124</v>
      </c>
      <c r="D2740" s="145" t="s">
        <v>35579</v>
      </c>
      <c r="E2740" s="128">
        <f t="shared" si="21"/>
        <v>10064.530000000001</v>
      </c>
      <c r="F2740" s="129"/>
    </row>
    <row r="2741" spans="1:6">
      <c r="A2741" s="125">
        <v>42827</v>
      </c>
      <c r="B2741" s="126" t="s">
        <v>25913</v>
      </c>
      <c r="C2741" s="127" t="s">
        <v>25124</v>
      </c>
      <c r="D2741" s="145" t="s">
        <v>35580</v>
      </c>
      <c r="E2741" s="128">
        <f t="shared" si="21"/>
        <v>11233.14</v>
      </c>
      <c r="F2741" s="129"/>
    </row>
    <row r="2742" spans="1:6">
      <c r="A2742" s="125">
        <v>42826</v>
      </c>
      <c r="B2742" s="126" t="s">
        <v>25914</v>
      </c>
      <c r="C2742" s="127" t="s">
        <v>25124</v>
      </c>
      <c r="D2742" s="145" t="s">
        <v>35581</v>
      </c>
      <c r="E2742" s="128">
        <f t="shared" si="21"/>
        <v>9626.02</v>
      </c>
      <c r="F2742" s="129"/>
    </row>
    <row r="2743" spans="1:6">
      <c r="A2743" s="125">
        <v>42828</v>
      </c>
      <c r="B2743" s="126" t="s">
        <v>25915</v>
      </c>
      <c r="C2743" s="127" t="s">
        <v>25124</v>
      </c>
      <c r="D2743" s="145" t="s">
        <v>35582</v>
      </c>
      <c r="E2743" s="128">
        <f t="shared" si="21"/>
        <v>9879.34</v>
      </c>
      <c r="F2743" s="129"/>
    </row>
    <row r="2744" spans="1:6">
      <c r="A2744" s="125">
        <v>42830</v>
      </c>
      <c r="B2744" s="126" t="s">
        <v>25916</v>
      </c>
      <c r="C2744" s="127" t="s">
        <v>25124</v>
      </c>
      <c r="D2744" s="145" t="s">
        <v>35583</v>
      </c>
      <c r="E2744" s="128">
        <f t="shared" si="21"/>
        <v>10198.27</v>
      </c>
      <c r="F2744" s="129"/>
    </row>
    <row r="2745" spans="1:6">
      <c r="A2745" s="125">
        <v>42829</v>
      </c>
      <c r="B2745" s="126" t="s">
        <v>25917</v>
      </c>
      <c r="C2745" s="127" t="s">
        <v>25124</v>
      </c>
      <c r="D2745" s="145" t="s">
        <v>35584</v>
      </c>
      <c r="E2745" s="128">
        <f t="shared" si="21"/>
        <v>9147.11</v>
      </c>
      <c r="F2745" s="129"/>
    </row>
    <row r="2746" spans="1:6">
      <c r="A2746" s="125">
        <v>42831</v>
      </c>
      <c r="B2746" s="126" t="s">
        <v>25918</v>
      </c>
      <c r="C2746" s="127" t="s">
        <v>25124</v>
      </c>
      <c r="D2746" s="145" t="s">
        <v>35585</v>
      </c>
      <c r="E2746" s="128">
        <f t="shared" si="21"/>
        <v>11015.14</v>
      </c>
      <c r="F2746" s="129"/>
    </row>
    <row r="2747" spans="1:6">
      <c r="A2747" s="125">
        <v>42832</v>
      </c>
      <c r="B2747" s="126" t="s">
        <v>25919</v>
      </c>
      <c r="C2747" s="127" t="s">
        <v>25124</v>
      </c>
      <c r="D2747" s="145" t="s">
        <v>35586</v>
      </c>
      <c r="E2747" s="128">
        <f t="shared" si="21"/>
        <v>12178.74</v>
      </c>
      <c r="F2747" s="129"/>
    </row>
    <row r="2748" spans="1:6">
      <c r="A2748" s="125">
        <v>42834</v>
      </c>
      <c r="B2748" s="126" t="s">
        <v>25920</v>
      </c>
      <c r="C2748" s="127" t="s">
        <v>25124</v>
      </c>
      <c r="D2748" s="145" t="s">
        <v>35587</v>
      </c>
      <c r="E2748" s="128">
        <f t="shared" si="21"/>
        <v>13015.68</v>
      </c>
      <c r="F2748" s="129"/>
    </row>
    <row r="2749" spans="1:6">
      <c r="A2749" s="125">
        <v>42833</v>
      </c>
      <c r="B2749" s="126" t="s">
        <v>25921</v>
      </c>
      <c r="C2749" s="127" t="s">
        <v>25124</v>
      </c>
      <c r="D2749" s="145" t="s">
        <v>35588</v>
      </c>
      <c r="E2749" s="128">
        <f t="shared" si="21"/>
        <v>12090.61</v>
      </c>
      <c r="F2749" s="129"/>
    </row>
    <row r="2750" spans="1:6">
      <c r="A2750" s="125">
        <v>42835</v>
      </c>
      <c r="B2750" s="126" t="s">
        <v>25922</v>
      </c>
      <c r="C2750" s="127" t="s">
        <v>25124</v>
      </c>
      <c r="D2750" s="145" t="s">
        <v>35589</v>
      </c>
      <c r="E2750" s="128">
        <f t="shared" si="21"/>
        <v>2842.16</v>
      </c>
      <c r="F2750" s="129"/>
    </row>
    <row r="2751" spans="1:6">
      <c r="A2751" s="125">
        <v>42836</v>
      </c>
      <c r="B2751" s="126" t="s">
        <v>25923</v>
      </c>
      <c r="C2751" s="127" t="s">
        <v>25124</v>
      </c>
      <c r="D2751" s="145" t="s">
        <v>35590</v>
      </c>
      <c r="E2751" s="128">
        <f t="shared" si="21"/>
        <v>3004.01</v>
      </c>
      <c r="F2751" s="129"/>
    </row>
    <row r="2752" spans="1:6">
      <c r="A2752" s="125">
        <v>42837</v>
      </c>
      <c r="B2752" s="126" t="s">
        <v>25924</v>
      </c>
      <c r="C2752" s="127" t="s">
        <v>25124</v>
      </c>
      <c r="D2752" s="145" t="s">
        <v>35591</v>
      </c>
      <c r="E2752" s="128">
        <f t="shared" si="21"/>
        <v>4930.22</v>
      </c>
      <c r="F2752" s="129"/>
    </row>
    <row r="2753" spans="1:6">
      <c r="A2753" s="125">
        <v>42838</v>
      </c>
      <c r="B2753" s="126" t="s">
        <v>25925</v>
      </c>
      <c r="C2753" s="127" t="s">
        <v>25124</v>
      </c>
      <c r="D2753" s="145" t="s">
        <v>35592</v>
      </c>
      <c r="E2753" s="128">
        <f t="shared" si="21"/>
        <v>4055.52</v>
      </c>
      <c r="F2753" s="129"/>
    </row>
    <row r="2754" spans="1:6">
      <c r="A2754" s="125">
        <v>42839</v>
      </c>
      <c r="B2754" s="126" t="s">
        <v>25926</v>
      </c>
      <c r="C2754" s="127" t="s">
        <v>25124</v>
      </c>
      <c r="D2754" s="145" t="s">
        <v>35593</v>
      </c>
      <c r="E2754" s="128">
        <f t="shared" si="21"/>
        <v>4552.57</v>
      </c>
      <c r="F2754" s="129"/>
    </row>
    <row r="2755" spans="1:6">
      <c r="A2755" s="125">
        <v>42840</v>
      </c>
      <c r="B2755" s="126" t="s">
        <v>25927</v>
      </c>
      <c r="C2755" s="127" t="s">
        <v>25124</v>
      </c>
      <c r="D2755" s="145" t="s">
        <v>35594</v>
      </c>
      <c r="E2755" s="128">
        <f t="shared" si="21"/>
        <v>5831.17</v>
      </c>
      <c r="F2755" s="129"/>
    </row>
    <row r="2756" spans="1:6">
      <c r="A2756" s="125">
        <v>42841</v>
      </c>
      <c r="B2756" s="126" t="s">
        <v>25928</v>
      </c>
      <c r="C2756" s="127" t="s">
        <v>25124</v>
      </c>
      <c r="D2756" s="145" t="s">
        <v>35595</v>
      </c>
      <c r="E2756" s="128">
        <f t="shared" si="21"/>
        <v>7343.38</v>
      </c>
      <c r="F2756" s="129"/>
    </row>
    <row r="2757" spans="1:6">
      <c r="A2757" s="125">
        <v>40585</v>
      </c>
      <c r="B2757" s="126" t="s">
        <v>25929</v>
      </c>
      <c r="C2757" s="127" t="s">
        <v>25124</v>
      </c>
      <c r="D2757" s="145" t="s">
        <v>35596</v>
      </c>
      <c r="E2757" s="128">
        <f t="shared" si="21"/>
        <v>6322.97</v>
      </c>
      <c r="F2757" s="129"/>
    </row>
    <row r="2758" spans="1:6">
      <c r="A2758" s="125">
        <v>42843</v>
      </c>
      <c r="B2758" s="126" t="s">
        <v>25930</v>
      </c>
      <c r="C2758" s="127" t="s">
        <v>25124</v>
      </c>
      <c r="D2758" s="145" t="s">
        <v>35597</v>
      </c>
      <c r="E2758" s="128">
        <f t="shared" si="21"/>
        <v>6299.11</v>
      </c>
      <c r="F2758" s="129"/>
    </row>
    <row r="2759" spans="1:6">
      <c r="A2759" s="125">
        <v>42844</v>
      </c>
      <c r="B2759" s="126" t="s">
        <v>25931</v>
      </c>
      <c r="C2759" s="127" t="s">
        <v>25124</v>
      </c>
      <c r="D2759" s="145" t="s">
        <v>35598</v>
      </c>
      <c r="E2759" s="128">
        <f t="shared" si="21"/>
        <v>7301.29</v>
      </c>
      <c r="F2759" s="129"/>
    </row>
    <row r="2760" spans="1:6">
      <c r="A2760" s="125">
        <v>42845</v>
      </c>
      <c r="B2760" s="126" t="s">
        <v>25932</v>
      </c>
      <c r="C2760" s="127" t="s">
        <v>25124</v>
      </c>
      <c r="D2760" s="145" t="s">
        <v>35599</v>
      </c>
      <c r="E2760" s="128">
        <f t="shared" si="21"/>
        <v>8695.48</v>
      </c>
      <c r="F2760" s="129"/>
    </row>
    <row r="2761" spans="1:6">
      <c r="A2761" s="125">
        <v>41179</v>
      </c>
      <c r="B2761" s="126" t="s">
        <v>25933</v>
      </c>
      <c r="C2761" s="127" t="s">
        <v>25124</v>
      </c>
      <c r="D2761" s="145" t="s">
        <v>35600</v>
      </c>
      <c r="E2761" s="128">
        <f t="shared" si="21"/>
        <v>7629.56</v>
      </c>
      <c r="F2761" s="129"/>
    </row>
    <row r="2762" spans="1:6">
      <c r="A2762" s="125">
        <v>42842</v>
      </c>
      <c r="B2762" s="126" t="s">
        <v>25934</v>
      </c>
      <c r="C2762" s="127" t="s">
        <v>25124</v>
      </c>
      <c r="D2762" s="145" t="s">
        <v>35601</v>
      </c>
      <c r="E2762" s="128">
        <f t="shared" si="21"/>
        <v>7928.29</v>
      </c>
      <c r="F2762" s="129"/>
    </row>
    <row r="2763" spans="1:6">
      <c r="A2763" s="125">
        <v>42848</v>
      </c>
      <c r="B2763" s="126" t="s">
        <v>25935</v>
      </c>
      <c r="C2763" s="127" t="s">
        <v>25124</v>
      </c>
      <c r="D2763" s="145" t="s">
        <v>35602</v>
      </c>
      <c r="E2763" s="128">
        <f t="shared" si="21"/>
        <v>9051.59</v>
      </c>
      <c r="F2763" s="129"/>
    </row>
    <row r="2764" spans="1:6">
      <c r="A2764" s="125">
        <v>42849</v>
      </c>
      <c r="B2764" s="126" t="s">
        <v>25936</v>
      </c>
      <c r="C2764" s="127" t="s">
        <v>25124</v>
      </c>
      <c r="D2764" s="145" t="s">
        <v>35603</v>
      </c>
      <c r="E2764" s="128">
        <f t="shared" si="21"/>
        <v>6537.56</v>
      </c>
      <c r="F2764" s="129"/>
    </row>
    <row r="2765" spans="1:6">
      <c r="A2765" s="125">
        <v>42850</v>
      </c>
      <c r="B2765" s="126" t="s">
        <v>25937</v>
      </c>
      <c r="C2765" s="127" t="s">
        <v>25124</v>
      </c>
      <c r="D2765" s="145" t="s">
        <v>35604</v>
      </c>
      <c r="E2765" s="128">
        <f t="shared" si="21"/>
        <v>6936.79</v>
      </c>
      <c r="F2765" s="129"/>
    </row>
    <row r="2766" spans="1:6">
      <c r="A2766" s="125">
        <v>42851</v>
      </c>
      <c r="B2766" s="126" t="s">
        <v>25938</v>
      </c>
      <c r="C2766" s="127" t="s">
        <v>25124</v>
      </c>
      <c r="D2766" s="145" t="s">
        <v>35605</v>
      </c>
      <c r="E2766" s="128">
        <f t="shared" si="21"/>
        <v>9634.7199999999993</v>
      </c>
      <c r="F2766" s="129"/>
    </row>
    <row r="2767" spans="1:6">
      <c r="A2767" s="125">
        <v>42852</v>
      </c>
      <c r="B2767" s="126" t="s">
        <v>25939</v>
      </c>
      <c r="C2767" s="127" t="s">
        <v>25124</v>
      </c>
      <c r="D2767" s="145" t="s">
        <v>35606</v>
      </c>
      <c r="E2767" s="128">
        <f t="shared" si="21"/>
        <v>10203.08</v>
      </c>
      <c r="F2767" s="129"/>
    </row>
    <row r="2768" spans="1:6">
      <c r="A2768" s="125">
        <v>42853</v>
      </c>
      <c r="B2768" s="126" t="s">
        <v>25940</v>
      </c>
      <c r="C2768" s="127" t="s">
        <v>25124</v>
      </c>
      <c r="D2768" s="145" t="s">
        <v>35607</v>
      </c>
      <c r="E2768" s="128">
        <f t="shared" si="21"/>
        <v>13899.03</v>
      </c>
      <c r="F2768" s="129"/>
    </row>
    <row r="2769" spans="1:6">
      <c r="A2769" s="125">
        <v>42854</v>
      </c>
      <c r="B2769" s="126" t="s">
        <v>25941</v>
      </c>
      <c r="C2769" s="127" t="s">
        <v>25124</v>
      </c>
      <c r="D2769" s="145" t="s">
        <v>35608</v>
      </c>
      <c r="E2769" s="128">
        <f t="shared" si="21"/>
        <v>15737.73</v>
      </c>
      <c r="F2769" s="129"/>
    </row>
    <row r="2770" spans="1:6">
      <c r="E2770" s="128">
        <f t="shared" si="21"/>
        <v>0</v>
      </c>
    </row>
    <row r="2771" spans="1:6" ht="18">
      <c r="A2771" s="121" t="s">
        <v>25082</v>
      </c>
      <c r="B2771" s="122" t="s">
        <v>25083</v>
      </c>
      <c r="C2771" s="123" t="s">
        <v>25084</v>
      </c>
      <c r="D2771" s="121" t="s">
        <v>25085</v>
      </c>
      <c r="E2771" s="128" t="e">
        <f t="shared" si="21"/>
        <v>#VALUE!</v>
      </c>
      <c r="F2771" s="122" t="s">
        <v>25086</v>
      </c>
    </row>
    <row r="2772" spans="1:6">
      <c r="A2772" s="125">
        <v>42855</v>
      </c>
      <c r="B2772" s="126" t="s">
        <v>25942</v>
      </c>
      <c r="C2772" s="127" t="s">
        <v>25124</v>
      </c>
      <c r="D2772" s="145" t="s">
        <v>35609</v>
      </c>
      <c r="E2772" s="128">
        <f t="shared" si="21"/>
        <v>12579.67</v>
      </c>
      <c r="F2772" s="129"/>
    </row>
    <row r="2773" spans="1:6">
      <c r="A2773" s="125">
        <v>42856</v>
      </c>
      <c r="B2773" s="126" t="s">
        <v>25943</v>
      </c>
      <c r="C2773" s="127" t="s">
        <v>25124</v>
      </c>
      <c r="D2773" s="145" t="s">
        <v>35610</v>
      </c>
      <c r="E2773" s="128">
        <f t="shared" si="21"/>
        <v>14079.09</v>
      </c>
      <c r="F2773" s="129"/>
    </row>
    <row r="2774" spans="1:6">
      <c r="A2774" s="125">
        <v>42858</v>
      </c>
      <c r="B2774" s="126" t="s">
        <v>25944</v>
      </c>
      <c r="C2774" s="127" t="s">
        <v>25124</v>
      </c>
      <c r="D2774" s="145" t="s">
        <v>35611</v>
      </c>
      <c r="E2774" s="128">
        <f t="shared" si="21"/>
        <v>15556.52</v>
      </c>
      <c r="F2774" s="129"/>
    </row>
    <row r="2775" spans="1:6">
      <c r="A2775" s="125">
        <v>42857</v>
      </c>
      <c r="B2775" s="126" t="s">
        <v>25945</v>
      </c>
      <c r="C2775" s="127" t="s">
        <v>25124</v>
      </c>
      <c r="D2775" s="145" t="s">
        <v>35611</v>
      </c>
      <c r="E2775" s="128">
        <f t="shared" si="21"/>
        <v>15556.52</v>
      </c>
      <c r="F2775" s="129"/>
    </row>
    <row r="2776" spans="1:6">
      <c r="A2776" s="125">
        <v>42859</v>
      </c>
      <c r="B2776" s="126" t="s">
        <v>25946</v>
      </c>
      <c r="C2776" s="127" t="s">
        <v>25124</v>
      </c>
      <c r="D2776" s="145" t="s">
        <v>35612</v>
      </c>
      <c r="E2776" s="128">
        <f t="shared" si="21"/>
        <v>17612.3</v>
      </c>
      <c r="F2776" s="129"/>
    </row>
    <row r="2777" spans="1:6">
      <c r="A2777" s="125">
        <v>42860</v>
      </c>
      <c r="B2777" s="126" t="s">
        <v>25947</v>
      </c>
      <c r="C2777" s="127" t="s">
        <v>25124</v>
      </c>
      <c r="D2777" s="145" t="s">
        <v>35613</v>
      </c>
      <c r="E2777" s="128">
        <f t="shared" si="21"/>
        <v>16727.740000000002</v>
      </c>
      <c r="F2777" s="129"/>
    </row>
    <row r="2778" spans="1:6">
      <c r="A2778" s="125">
        <v>42861</v>
      </c>
      <c r="B2778" s="126" t="s">
        <v>25948</v>
      </c>
      <c r="C2778" s="127" t="s">
        <v>25124</v>
      </c>
      <c r="D2778" s="145" t="s">
        <v>35614</v>
      </c>
      <c r="E2778" s="128">
        <f t="shared" si="21"/>
        <v>18720.650000000001</v>
      </c>
      <c r="F2778" s="129"/>
    </row>
    <row r="2779" spans="1:6">
      <c r="A2779" s="125">
        <v>42862</v>
      </c>
      <c r="B2779" s="126" t="s">
        <v>25949</v>
      </c>
      <c r="C2779" s="127" t="s">
        <v>25088</v>
      </c>
      <c r="D2779" s="145" t="s">
        <v>35615</v>
      </c>
      <c r="E2779" s="128">
        <f t="shared" si="21"/>
        <v>24.51</v>
      </c>
      <c r="F2779" s="129"/>
    </row>
    <row r="2780" spans="1:6">
      <c r="A2780" s="125">
        <v>42863</v>
      </c>
      <c r="B2780" s="126" t="s">
        <v>25950</v>
      </c>
      <c r="C2780" s="127" t="s">
        <v>25088</v>
      </c>
      <c r="D2780" s="145" t="s">
        <v>35616</v>
      </c>
      <c r="E2780" s="128">
        <f t="shared" si="21"/>
        <v>49.03</v>
      </c>
      <c r="F2780" s="129"/>
    </row>
    <row r="2781" spans="1:6">
      <c r="A2781" s="125">
        <v>42864</v>
      </c>
      <c r="B2781" s="126" t="s">
        <v>25951</v>
      </c>
      <c r="C2781" s="127" t="s">
        <v>25088</v>
      </c>
      <c r="D2781" s="145" t="s">
        <v>35617</v>
      </c>
      <c r="E2781" s="128">
        <f t="shared" si="21"/>
        <v>185.74</v>
      </c>
      <c r="F2781" s="129"/>
    </row>
    <row r="2782" spans="1:6">
      <c r="A2782" s="125">
        <v>42865</v>
      </c>
      <c r="B2782" s="126" t="s">
        <v>25952</v>
      </c>
      <c r="C2782" s="127" t="s">
        <v>25124</v>
      </c>
      <c r="D2782" s="145" t="s">
        <v>35618</v>
      </c>
      <c r="E2782" s="128">
        <f t="shared" si="21"/>
        <v>26.17</v>
      </c>
      <c r="F2782" s="130"/>
    </row>
    <row r="2783" spans="1:6">
      <c r="A2783" s="125">
        <v>42867</v>
      </c>
      <c r="B2783" s="126" t="s">
        <v>25953</v>
      </c>
      <c r="C2783" s="127" t="s">
        <v>25088</v>
      </c>
      <c r="D2783" s="145" t="s">
        <v>35619</v>
      </c>
      <c r="E2783" s="128">
        <f t="shared" si="21"/>
        <v>238.71</v>
      </c>
      <c r="F2783" s="129"/>
    </row>
    <row r="2784" spans="1:6">
      <c r="A2784" s="125">
        <v>42868</v>
      </c>
      <c r="B2784" s="126" t="s">
        <v>25954</v>
      </c>
      <c r="C2784" s="127" t="s">
        <v>25088</v>
      </c>
      <c r="D2784" s="145" t="s">
        <v>35620</v>
      </c>
      <c r="E2784" s="128">
        <f t="shared" si="21"/>
        <v>352.33</v>
      </c>
      <c r="F2784" s="129"/>
    </row>
    <row r="2785" spans="1:6">
      <c r="A2785" s="125">
        <v>42869</v>
      </c>
      <c r="B2785" s="126" t="s">
        <v>25955</v>
      </c>
      <c r="C2785" s="127" t="s">
        <v>25088</v>
      </c>
      <c r="D2785" s="145" t="s">
        <v>35621</v>
      </c>
      <c r="E2785" s="128">
        <f t="shared" si="21"/>
        <v>310.88</v>
      </c>
      <c r="F2785" s="129"/>
    </row>
    <row r="2786" spans="1:6">
      <c r="A2786" s="125">
        <v>42870</v>
      </c>
      <c r="B2786" s="126" t="s">
        <v>25956</v>
      </c>
      <c r="C2786" s="127" t="s">
        <v>25088</v>
      </c>
      <c r="D2786" s="145" t="s">
        <v>35622</v>
      </c>
      <c r="E2786" s="128">
        <f t="shared" si="21"/>
        <v>260.92</v>
      </c>
      <c r="F2786" s="129"/>
    </row>
    <row r="2787" spans="1:6">
      <c r="A2787" s="125">
        <v>42880</v>
      </c>
      <c r="B2787" s="126" t="s">
        <v>35623</v>
      </c>
      <c r="C2787" s="127" t="s">
        <v>25105</v>
      </c>
      <c r="D2787" s="145" t="s">
        <v>34899</v>
      </c>
      <c r="E2787" s="128">
        <f t="shared" si="21"/>
        <v>811.45</v>
      </c>
      <c r="F2787" s="129"/>
    </row>
    <row r="2788" spans="1:6">
      <c r="A2788" s="125">
        <v>42883</v>
      </c>
      <c r="B2788" s="126" t="s">
        <v>25957</v>
      </c>
      <c r="C2788" s="127" t="s">
        <v>25124</v>
      </c>
      <c r="D2788" s="145" t="s">
        <v>35624</v>
      </c>
      <c r="E2788" s="128">
        <f t="shared" si="21"/>
        <v>46.83</v>
      </c>
      <c r="F2788" s="126" t="s">
        <v>25089</v>
      </c>
    </row>
    <row r="2789" spans="1:6" ht="18">
      <c r="A2789" s="125">
        <v>42899</v>
      </c>
      <c r="B2789" s="126" t="s">
        <v>16953</v>
      </c>
      <c r="C2789" s="127" t="s">
        <v>25124</v>
      </c>
      <c r="D2789" s="145" t="s">
        <v>35625</v>
      </c>
      <c r="E2789" s="128">
        <f t="shared" si="21"/>
        <v>71.319999999999993</v>
      </c>
      <c r="F2789" s="126" t="s">
        <v>25089</v>
      </c>
    </row>
    <row r="2790" spans="1:6">
      <c r="A2790" s="125">
        <v>42901</v>
      </c>
      <c r="B2790" s="126" t="s">
        <v>25958</v>
      </c>
      <c r="C2790" s="127" t="s">
        <v>25124</v>
      </c>
      <c r="D2790" s="145" t="s">
        <v>35626</v>
      </c>
      <c r="E2790" s="128">
        <f t="shared" si="21"/>
        <v>67.069999999999993</v>
      </c>
      <c r="F2790" s="129"/>
    </row>
    <row r="2791" spans="1:6">
      <c r="A2791" s="125">
        <v>42900</v>
      </c>
      <c r="B2791" s="126" t="s">
        <v>25959</v>
      </c>
      <c r="C2791" s="127" t="s">
        <v>25124</v>
      </c>
      <c r="D2791" s="145" t="s">
        <v>35627</v>
      </c>
      <c r="E2791" s="128">
        <f t="shared" si="21"/>
        <v>33.770000000000003</v>
      </c>
      <c r="F2791" s="129"/>
    </row>
    <row r="2792" spans="1:6">
      <c r="A2792" s="125">
        <v>41185</v>
      </c>
      <c r="B2792" s="126" t="s">
        <v>25960</v>
      </c>
      <c r="C2792" s="127" t="s">
        <v>25124</v>
      </c>
      <c r="D2792" s="145" t="s">
        <v>34583</v>
      </c>
      <c r="E2792" s="128">
        <f t="shared" si="21"/>
        <v>12.21</v>
      </c>
      <c r="F2792" s="126" t="s">
        <v>25089</v>
      </c>
    </row>
    <row r="2793" spans="1:6" ht="18">
      <c r="A2793" s="125">
        <v>42903</v>
      </c>
      <c r="B2793" s="126" t="s">
        <v>25961</v>
      </c>
      <c r="C2793" s="127" t="s">
        <v>25124</v>
      </c>
      <c r="D2793" s="145" t="s">
        <v>35628</v>
      </c>
      <c r="E2793" s="128">
        <f t="shared" si="21"/>
        <v>144.30000000000001</v>
      </c>
      <c r="F2793" s="126" t="s">
        <v>25089</v>
      </c>
    </row>
    <row r="2794" spans="1:6" ht="18">
      <c r="A2794" s="125">
        <v>42904</v>
      </c>
      <c r="B2794" s="126" t="s">
        <v>16956</v>
      </c>
      <c r="C2794" s="127" t="s">
        <v>25124</v>
      </c>
      <c r="D2794" s="145" t="s">
        <v>35629</v>
      </c>
      <c r="E2794" s="128">
        <f t="shared" si="21"/>
        <v>110.06</v>
      </c>
      <c r="F2794" s="126" t="s">
        <v>25089</v>
      </c>
    </row>
    <row r="2795" spans="1:6" ht="18">
      <c r="A2795" s="125">
        <v>42902</v>
      </c>
      <c r="B2795" s="126" t="s">
        <v>16958</v>
      </c>
      <c r="C2795" s="127" t="s">
        <v>25124</v>
      </c>
      <c r="D2795" s="145" t="s">
        <v>35630</v>
      </c>
      <c r="E2795" s="128">
        <f t="shared" si="21"/>
        <v>117.54</v>
      </c>
      <c r="F2795" s="130"/>
    </row>
    <row r="2796" spans="1:6">
      <c r="A2796" s="125">
        <v>42905</v>
      </c>
      <c r="B2796" s="126" t="s">
        <v>25962</v>
      </c>
      <c r="C2796" s="127" t="s">
        <v>25124</v>
      </c>
      <c r="D2796" s="145" t="s">
        <v>35631</v>
      </c>
      <c r="E2796" s="128">
        <f t="shared" si="21"/>
        <v>31.03</v>
      </c>
      <c r="F2796" s="129"/>
    </row>
    <row r="2797" spans="1:6" ht="18">
      <c r="A2797" s="125">
        <v>43120</v>
      </c>
      <c r="B2797" s="126" t="s">
        <v>16959</v>
      </c>
      <c r="C2797" s="127" t="s">
        <v>25124</v>
      </c>
      <c r="D2797" s="145" t="s">
        <v>35632</v>
      </c>
      <c r="E2797" s="128">
        <f t="shared" si="21"/>
        <v>115.76</v>
      </c>
      <c r="F2797" s="126" t="s">
        <v>25089</v>
      </c>
    </row>
    <row r="2798" spans="1:6" ht="18">
      <c r="A2798" s="125">
        <v>42906</v>
      </c>
      <c r="B2798" s="126" t="s">
        <v>16961</v>
      </c>
      <c r="C2798" s="127" t="s">
        <v>25124</v>
      </c>
      <c r="D2798" s="145" t="s">
        <v>35633</v>
      </c>
      <c r="E2798" s="128">
        <f t="shared" si="21"/>
        <v>126.36</v>
      </c>
      <c r="F2798" s="126" t="s">
        <v>25089</v>
      </c>
    </row>
    <row r="2799" spans="1:6" ht="18">
      <c r="A2799" s="125">
        <v>42907</v>
      </c>
      <c r="B2799" s="126" t="s">
        <v>25963</v>
      </c>
      <c r="C2799" s="127" t="s">
        <v>25124</v>
      </c>
      <c r="D2799" s="145" t="s">
        <v>35634</v>
      </c>
      <c r="E2799" s="128">
        <f t="shared" si="21"/>
        <v>137.93</v>
      </c>
      <c r="F2799" s="126" t="s">
        <v>25089</v>
      </c>
    </row>
    <row r="2800" spans="1:6" ht="18">
      <c r="A2800" s="125">
        <v>42908</v>
      </c>
      <c r="B2800" s="126" t="s">
        <v>16964</v>
      </c>
      <c r="C2800" s="127" t="s">
        <v>25124</v>
      </c>
      <c r="D2800" s="145" t="s">
        <v>35635</v>
      </c>
      <c r="E2800" s="128">
        <f t="shared" si="21"/>
        <v>127.24</v>
      </c>
      <c r="F2800" s="126" t="s">
        <v>25089</v>
      </c>
    </row>
    <row r="2801" spans="1:6" ht="18">
      <c r="A2801" s="125">
        <v>43122</v>
      </c>
      <c r="B2801" s="126" t="s">
        <v>16967</v>
      </c>
      <c r="C2801" s="127" t="s">
        <v>25124</v>
      </c>
      <c r="D2801" s="145" t="s">
        <v>35636</v>
      </c>
      <c r="E2801" s="128">
        <f t="shared" si="21"/>
        <v>135.13999999999999</v>
      </c>
      <c r="F2801" s="126" t="s">
        <v>25089</v>
      </c>
    </row>
    <row r="2802" spans="1:6" ht="18">
      <c r="A2802" s="125">
        <v>42913</v>
      </c>
      <c r="B2802" s="126" t="s">
        <v>16968</v>
      </c>
      <c r="C2802" s="127" t="s">
        <v>25124</v>
      </c>
      <c r="D2802" s="145" t="s">
        <v>35637</v>
      </c>
      <c r="E2802" s="128">
        <f t="shared" si="21"/>
        <v>160.44999999999999</v>
      </c>
      <c r="F2802" s="126" t="s">
        <v>25089</v>
      </c>
    </row>
    <row r="2803" spans="1:6" ht="18">
      <c r="A2803" s="125">
        <v>42910</v>
      </c>
      <c r="B2803" s="126" t="s">
        <v>16970</v>
      </c>
      <c r="C2803" s="127" t="s">
        <v>25124</v>
      </c>
      <c r="D2803" s="145" t="s">
        <v>35638</v>
      </c>
      <c r="E2803" s="128">
        <f t="shared" ref="E2803:E2866" si="22">ROUND(D2803-(D2803*$F$1455),2)</f>
        <v>301.35000000000002</v>
      </c>
      <c r="F2803" s="126" t="s">
        <v>25089</v>
      </c>
    </row>
    <row r="2804" spans="1:6" ht="18">
      <c r="A2804" s="125">
        <v>42909</v>
      </c>
      <c r="B2804" s="126" t="s">
        <v>16971</v>
      </c>
      <c r="C2804" s="127" t="s">
        <v>25124</v>
      </c>
      <c r="D2804" s="145" t="s">
        <v>35639</v>
      </c>
      <c r="E2804" s="128">
        <f t="shared" si="22"/>
        <v>196.23</v>
      </c>
      <c r="F2804" s="126" t="s">
        <v>25089</v>
      </c>
    </row>
    <row r="2805" spans="1:6" ht="18">
      <c r="A2805" s="125">
        <v>42911</v>
      </c>
      <c r="B2805" s="126" t="s">
        <v>16972</v>
      </c>
      <c r="C2805" s="127" t="s">
        <v>25124</v>
      </c>
      <c r="D2805" s="145" t="s">
        <v>35640</v>
      </c>
      <c r="E2805" s="128">
        <f t="shared" si="22"/>
        <v>148.18</v>
      </c>
      <c r="F2805" s="126" t="s">
        <v>25089</v>
      </c>
    </row>
    <row r="2806" spans="1:6" ht="18">
      <c r="A2806" s="125">
        <v>42912</v>
      </c>
      <c r="B2806" s="126" t="s">
        <v>25964</v>
      </c>
      <c r="C2806" s="127" t="s">
        <v>25124</v>
      </c>
      <c r="D2806" s="145" t="s">
        <v>35641</v>
      </c>
      <c r="E2806" s="128">
        <f t="shared" si="22"/>
        <v>148.88999999999999</v>
      </c>
      <c r="F2806" s="126" t="s">
        <v>25089</v>
      </c>
    </row>
    <row r="2807" spans="1:6" ht="18">
      <c r="A2807" s="125">
        <v>42915</v>
      </c>
      <c r="B2807" s="126" t="s">
        <v>16975</v>
      </c>
      <c r="C2807" s="127" t="s">
        <v>25124</v>
      </c>
      <c r="D2807" s="145" t="s">
        <v>35642</v>
      </c>
      <c r="E2807" s="128">
        <f t="shared" si="22"/>
        <v>147.33000000000001</v>
      </c>
      <c r="F2807" s="126" t="s">
        <v>25089</v>
      </c>
    </row>
    <row r="2808" spans="1:6" ht="18">
      <c r="A2808" s="125">
        <v>42914</v>
      </c>
      <c r="B2808" s="126" t="s">
        <v>25965</v>
      </c>
      <c r="C2808" s="127" t="s">
        <v>25124</v>
      </c>
      <c r="D2808" s="145" t="s">
        <v>35643</v>
      </c>
      <c r="E2808" s="128">
        <f t="shared" si="22"/>
        <v>108.86</v>
      </c>
      <c r="F2808" s="126" t="s">
        <v>25089</v>
      </c>
    </row>
    <row r="2809" spans="1:6" ht="18">
      <c r="A2809" s="125">
        <v>42917</v>
      </c>
      <c r="B2809" s="126" t="s">
        <v>16977</v>
      </c>
      <c r="C2809" s="127" t="s">
        <v>25124</v>
      </c>
      <c r="D2809" s="145" t="s">
        <v>35644</v>
      </c>
      <c r="E2809" s="128">
        <f t="shared" si="22"/>
        <v>961.68</v>
      </c>
      <c r="F2809" s="130"/>
    </row>
    <row r="2810" spans="1:6" ht="18">
      <c r="A2810" s="125">
        <v>42918</v>
      </c>
      <c r="B2810" s="126" t="s">
        <v>16978</v>
      </c>
      <c r="C2810" s="127" t="s">
        <v>25124</v>
      </c>
      <c r="D2810" s="145" t="s">
        <v>35645</v>
      </c>
      <c r="E2810" s="128">
        <f t="shared" si="22"/>
        <v>1243.6600000000001</v>
      </c>
      <c r="F2810" s="130"/>
    </row>
    <row r="2811" spans="1:6" ht="18">
      <c r="A2811" s="125">
        <v>42916</v>
      </c>
      <c r="B2811" s="126" t="s">
        <v>16979</v>
      </c>
      <c r="C2811" s="127" t="s">
        <v>25124</v>
      </c>
      <c r="D2811" s="145" t="s">
        <v>35646</v>
      </c>
      <c r="E2811" s="128">
        <f t="shared" si="22"/>
        <v>730</v>
      </c>
      <c r="F2811" s="130"/>
    </row>
    <row r="2812" spans="1:6" ht="18">
      <c r="A2812" s="125">
        <v>42919</v>
      </c>
      <c r="B2812" s="126" t="s">
        <v>25966</v>
      </c>
      <c r="C2812" s="127" t="s">
        <v>25124</v>
      </c>
      <c r="D2812" s="145" t="s">
        <v>35647</v>
      </c>
      <c r="E2812" s="128">
        <f t="shared" si="22"/>
        <v>92.91</v>
      </c>
      <c r="F2812" s="126" t="s">
        <v>25089</v>
      </c>
    </row>
    <row r="2813" spans="1:6">
      <c r="A2813" s="125">
        <v>42920</v>
      </c>
      <c r="B2813" s="126" t="s">
        <v>16981</v>
      </c>
      <c r="C2813" s="127" t="s">
        <v>25124</v>
      </c>
      <c r="D2813" s="145" t="s">
        <v>35648</v>
      </c>
      <c r="E2813" s="128">
        <f t="shared" si="22"/>
        <v>748.13</v>
      </c>
      <c r="F2813" s="130"/>
    </row>
    <row r="2814" spans="1:6" ht="18">
      <c r="A2814" s="125">
        <v>42921</v>
      </c>
      <c r="B2814" s="126" t="s">
        <v>16982</v>
      </c>
      <c r="C2814" s="127" t="s">
        <v>25124</v>
      </c>
      <c r="D2814" s="145" t="s">
        <v>35649</v>
      </c>
      <c r="E2814" s="128">
        <f t="shared" si="22"/>
        <v>141.75</v>
      </c>
      <c r="F2814" s="130"/>
    </row>
    <row r="2815" spans="1:6">
      <c r="A2815" s="125">
        <v>42922</v>
      </c>
      <c r="B2815" s="126" t="s">
        <v>25967</v>
      </c>
      <c r="C2815" s="127" t="s">
        <v>25124</v>
      </c>
      <c r="D2815" s="145" t="s">
        <v>35650</v>
      </c>
      <c r="E2815" s="128">
        <f t="shared" si="22"/>
        <v>28.24</v>
      </c>
      <c r="F2815" s="129"/>
    </row>
    <row r="2816" spans="1:6">
      <c r="A2816" s="125">
        <v>42923</v>
      </c>
      <c r="B2816" s="126" t="s">
        <v>25968</v>
      </c>
      <c r="C2816" s="127" t="s">
        <v>25124</v>
      </c>
      <c r="D2816" s="145" t="s">
        <v>35651</v>
      </c>
      <c r="E2816" s="128">
        <f t="shared" si="22"/>
        <v>35.659999999999997</v>
      </c>
      <c r="F2816" s="129"/>
    </row>
    <row r="2817" spans="1:6">
      <c r="A2817" s="125">
        <v>42924</v>
      </c>
      <c r="B2817" s="126" t="s">
        <v>25969</v>
      </c>
      <c r="C2817" s="127" t="s">
        <v>25124</v>
      </c>
      <c r="D2817" s="145" t="s">
        <v>35652</v>
      </c>
      <c r="E2817" s="128">
        <f t="shared" si="22"/>
        <v>17.57</v>
      </c>
      <c r="F2817" s="129"/>
    </row>
    <row r="2818" spans="1:6">
      <c r="A2818" s="125">
        <v>42925</v>
      </c>
      <c r="B2818" s="126" t="s">
        <v>25970</v>
      </c>
      <c r="C2818" s="127" t="s">
        <v>25124</v>
      </c>
      <c r="D2818" s="145" t="s">
        <v>35653</v>
      </c>
      <c r="E2818" s="128">
        <f t="shared" si="22"/>
        <v>8.64</v>
      </c>
      <c r="F2818" s="129"/>
    </row>
    <row r="2819" spans="1:6">
      <c r="E2819" s="128">
        <f t="shared" si="22"/>
        <v>0</v>
      </c>
    </row>
    <row r="2820" spans="1:6" ht="18">
      <c r="A2820" s="121" t="s">
        <v>25082</v>
      </c>
      <c r="B2820" s="122" t="s">
        <v>25083</v>
      </c>
      <c r="C2820" s="123" t="s">
        <v>25084</v>
      </c>
      <c r="D2820" s="121" t="s">
        <v>25085</v>
      </c>
      <c r="E2820" s="128" t="e">
        <f t="shared" si="22"/>
        <v>#VALUE!</v>
      </c>
      <c r="F2820" s="122" t="s">
        <v>25086</v>
      </c>
    </row>
    <row r="2821" spans="1:6">
      <c r="A2821" s="125">
        <v>42926</v>
      </c>
      <c r="B2821" s="126" t="s">
        <v>25971</v>
      </c>
      <c r="C2821" s="127" t="s">
        <v>25124</v>
      </c>
      <c r="D2821" s="145" t="s">
        <v>35654</v>
      </c>
      <c r="E2821" s="128">
        <f t="shared" si="22"/>
        <v>9.6300000000000008</v>
      </c>
      <c r="F2821" s="129"/>
    </row>
    <row r="2822" spans="1:6">
      <c r="A2822" s="125">
        <v>42927</v>
      </c>
      <c r="B2822" s="126" t="s">
        <v>25972</v>
      </c>
      <c r="C2822" s="127" t="s">
        <v>25124</v>
      </c>
      <c r="D2822" s="145" t="s">
        <v>35655</v>
      </c>
      <c r="E2822" s="128">
        <f t="shared" si="22"/>
        <v>10.79</v>
      </c>
      <c r="F2822" s="129"/>
    </row>
    <row r="2823" spans="1:6">
      <c r="A2823" s="125">
        <v>42928</v>
      </c>
      <c r="B2823" s="126" t="s">
        <v>25973</v>
      </c>
      <c r="C2823" s="127" t="s">
        <v>25124</v>
      </c>
      <c r="D2823" s="145" t="s">
        <v>35656</v>
      </c>
      <c r="E2823" s="128">
        <f t="shared" si="22"/>
        <v>17.77</v>
      </c>
      <c r="F2823" s="129"/>
    </row>
    <row r="2824" spans="1:6">
      <c r="A2824" s="125">
        <v>42942</v>
      </c>
      <c r="B2824" s="126" t="s">
        <v>16987</v>
      </c>
      <c r="C2824" s="127" t="s">
        <v>25124</v>
      </c>
      <c r="D2824" s="145" t="s">
        <v>35657</v>
      </c>
      <c r="E2824" s="128">
        <f t="shared" si="22"/>
        <v>92.9</v>
      </c>
      <c r="F2824" s="130"/>
    </row>
    <row r="2825" spans="1:6">
      <c r="A2825" s="125">
        <v>42944</v>
      </c>
      <c r="B2825" s="126" t="s">
        <v>25974</v>
      </c>
      <c r="C2825" s="127" t="s">
        <v>25088</v>
      </c>
      <c r="D2825" s="145" t="s">
        <v>35658</v>
      </c>
      <c r="E2825" s="128">
        <f t="shared" si="22"/>
        <v>81.180000000000007</v>
      </c>
      <c r="F2825" s="129"/>
    </row>
    <row r="2826" spans="1:6">
      <c r="A2826" s="125">
        <v>42943</v>
      </c>
      <c r="B2826" s="126" t="s">
        <v>25975</v>
      </c>
      <c r="C2826" s="127" t="s">
        <v>25088</v>
      </c>
      <c r="D2826" s="145" t="s">
        <v>35659</v>
      </c>
      <c r="E2826" s="128">
        <f t="shared" si="22"/>
        <v>75.92</v>
      </c>
      <c r="F2826" s="129"/>
    </row>
    <row r="2827" spans="1:6">
      <c r="A2827" s="125">
        <v>42946</v>
      </c>
      <c r="B2827" s="126" t="s">
        <v>25976</v>
      </c>
      <c r="C2827" s="127" t="s">
        <v>25088</v>
      </c>
      <c r="D2827" s="145" t="s">
        <v>35660</v>
      </c>
      <c r="E2827" s="128">
        <f t="shared" si="22"/>
        <v>114.28</v>
      </c>
      <c r="F2827" s="129"/>
    </row>
    <row r="2828" spans="1:6">
      <c r="A2828" s="125">
        <v>42945</v>
      </c>
      <c r="B2828" s="126" t="s">
        <v>25977</v>
      </c>
      <c r="C2828" s="127" t="s">
        <v>25088</v>
      </c>
      <c r="D2828" s="145" t="s">
        <v>35661</v>
      </c>
      <c r="E2828" s="128">
        <f t="shared" si="22"/>
        <v>111.9</v>
      </c>
      <c r="F2828" s="129"/>
    </row>
    <row r="2829" spans="1:6">
      <c r="A2829" s="125">
        <v>42948</v>
      </c>
      <c r="B2829" s="126" t="s">
        <v>25978</v>
      </c>
      <c r="C2829" s="127" t="s">
        <v>25088</v>
      </c>
      <c r="D2829" s="145" t="s">
        <v>35662</v>
      </c>
      <c r="E2829" s="128">
        <f t="shared" si="22"/>
        <v>163.92</v>
      </c>
      <c r="F2829" s="129"/>
    </row>
    <row r="2830" spans="1:6">
      <c r="A2830" s="125">
        <v>42947</v>
      </c>
      <c r="B2830" s="126" t="s">
        <v>25979</v>
      </c>
      <c r="C2830" s="127" t="s">
        <v>25088</v>
      </c>
      <c r="D2830" s="145" t="s">
        <v>35663</v>
      </c>
      <c r="E2830" s="128">
        <f t="shared" si="22"/>
        <v>165.85</v>
      </c>
      <c r="F2830" s="129"/>
    </row>
    <row r="2831" spans="1:6">
      <c r="A2831" s="125">
        <v>42949</v>
      </c>
      <c r="B2831" s="126" t="s">
        <v>25980</v>
      </c>
      <c r="C2831" s="127" t="s">
        <v>25088</v>
      </c>
      <c r="D2831" s="145" t="s">
        <v>35664</v>
      </c>
      <c r="E2831" s="128">
        <f t="shared" si="22"/>
        <v>168.79</v>
      </c>
      <c r="F2831" s="129"/>
    </row>
    <row r="2832" spans="1:6">
      <c r="A2832" s="125">
        <v>42950</v>
      </c>
      <c r="B2832" s="126" t="s">
        <v>25981</v>
      </c>
      <c r="C2832" s="127" t="s">
        <v>25088</v>
      </c>
      <c r="D2832" s="145" t="s">
        <v>35665</v>
      </c>
      <c r="E2832" s="128">
        <f t="shared" si="22"/>
        <v>171.15</v>
      </c>
      <c r="F2832" s="129"/>
    </row>
    <row r="2833" spans="1:6">
      <c r="A2833" s="125">
        <v>42951</v>
      </c>
      <c r="B2833" s="126" t="s">
        <v>25982</v>
      </c>
      <c r="C2833" s="127" t="s">
        <v>25088</v>
      </c>
      <c r="D2833" s="145" t="s">
        <v>35666</v>
      </c>
      <c r="E2833" s="128">
        <f t="shared" si="22"/>
        <v>207.29</v>
      </c>
      <c r="F2833" s="129"/>
    </row>
    <row r="2834" spans="1:6">
      <c r="A2834" s="125">
        <v>42952</v>
      </c>
      <c r="B2834" s="126" t="s">
        <v>25983</v>
      </c>
      <c r="C2834" s="127" t="s">
        <v>25088</v>
      </c>
      <c r="D2834" s="145" t="s">
        <v>35667</v>
      </c>
      <c r="E2834" s="128">
        <f t="shared" si="22"/>
        <v>213</v>
      </c>
      <c r="F2834" s="129"/>
    </row>
    <row r="2835" spans="1:6">
      <c r="A2835" s="125">
        <v>42953</v>
      </c>
      <c r="B2835" s="126" t="s">
        <v>25984</v>
      </c>
      <c r="C2835" s="127" t="s">
        <v>25088</v>
      </c>
      <c r="D2835" s="145" t="s">
        <v>35668</v>
      </c>
      <c r="E2835" s="128">
        <f t="shared" si="22"/>
        <v>359.36</v>
      </c>
      <c r="F2835" s="129"/>
    </row>
    <row r="2836" spans="1:6">
      <c r="A2836" s="125">
        <v>42954</v>
      </c>
      <c r="B2836" s="126" t="s">
        <v>25985</v>
      </c>
      <c r="C2836" s="127" t="s">
        <v>25088</v>
      </c>
      <c r="D2836" s="145" t="s">
        <v>35669</v>
      </c>
      <c r="E2836" s="128">
        <f t="shared" si="22"/>
        <v>378.28</v>
      </c>
      <c r="F2836" s="129"/>
    </row>
    <row r="2837" spans="1:6">
      <c r="A2837" s="125">
        <v>42955</v>
      </c>
      <c r="B2837" s="126" t="s">
        <v>25986</v>
      </c>
      <c r="C2837" s="127" t="s">
        <v>25088</v>
      </c>
      <c r="D2837" s="145" t="s">
        <v>35670</v>
      </c>
      <c r="E2837" s="128">
        <f t="shared" si="22"/>
        <v>305.51</v>
      </c>
      <c r="F2837" s="129"/>
    </row>
    <row r="2838" spans="1:6">
      <c r="A2838" s="125">
        <v>42956</v>
      </c>
      <c r="B2838" s="126" t="s">
        <v>25987</v>
      </c>
      <c r="C2838" s="127" t="s">
        <v>25088</v>
      </c>
      <c r="D2838" s="145" t="s">
        <v>35661</v>
      </c>
      <c r="E2838" s="128">
        <f t="shared" si="22"/>
        <v>111.9</v>
      </c>
      <c r="F2838" s="129"/>
    </row>
    <row r="2839" spans="1:6">
      <c r="A2839" s="125">
        <v>42957</v>
      </c>
      <c r="B2839" s="126" t="s">
        <v>16996</v>
      </c>
      <c r="C2839" s="127" t="s">
        <v>25088</v>
      </c>
      <c r="D2839" s="145" t="s">
        <v>35671</v>
      </c>
      <c r="E2839" s="128">
        <f t="shared" si="22"/>
        <v>254.74</v>
      </c>
      <c r="F2839" s="130"/>
    </row>
    <row r="2840" spans="1:6" ht="18">
      <c r="A2840" s="125">
        <v>42958</v>
      </c>
      <c r="B2840" s="126" t="s">
        <v>25988</v>
      </c>
      <c r="C2840" s="127" t="s">
        <v>25088</v>
      </c>
      <c r="D2840" s="145" t="s">
        <v>35672</v>
      </c>
      <c r="E2840" s="128">
        <f t="shared" si="22"/>
        <v>280.58999999999997</v>
      </c>
      <c r="F2840" s="126" t="s">
        <v>25089</v>
      </c>
    </row>
    <row r="2841" spans="1:6" ht="18">
      <c r="A2841" s="125">
        <v>42959</v>
      </c>
      <c r="B2841" s="126" t="s">
        <v>25989</v>
      </c>
      <c r="C2841" s="127" t="s">
        <v>25088</v>
      </c>
      <c r="D2841" s="145" t="s">
        <v>35673</v>
      </c>
      <c r="E2841" s="128">
        <f t="shared" si="22"/>
        <v>283.42</v>
      </c>
      <c r="F2841" s="126" t="s">
        <v>25089</v>
      </c>
    </row>
    <row r="2842" spans="1:6">
      <c r="A2842" s="125">
        <v>42961</v>
      </c>
      <c r="B2842" s="126" t="s">
        <v>16997</v>
      </c>
      <c r="C2842" s="127" t="s">
        <v>25088</v>
      </c>
      <c r="D2842" s="145" t="s">
        <v>35674</v>
      </c>
      <c r="E2842" s="128">
        <f t="shared" si="22"/>
        <v>29.82</v>
      </c>
      <c r="F2842" s="130"/>
    </row>
    <row r="2843" spans="1:6">
      <c r="A2843" s="125">
        <v>42962</v>
      </c>
      <c r="B2843" s="126" t="s">
        <v>16997</v>
      </c>
      <c r="C2843" s="127" t="s">
        <v>25088</v>
      </c>
      <c r="D2843" s="145" t="s">
        <v>35674</v>
      </c>
      <c r="E2843" s="128">
        <f t="shared" si="22"/>
        <v>29.82</v>
      </c>
      <c r="F2843" s="130"/>
    </row>
    <row r="2844" spans="1:6">
      <c r="A2844" s="125">
        <v>42960</v>
      </c>
      <c r="B2844" s="126" t="s">
        <v>25990</v>
      </c>
      <c r="C2844" s="127" t="s">
        <v>25088</v>
      </c>
      <c r="D2844" s="145" t="s">
        <v>34873</v>
      </c>
      <c r="E2844" s="128">
        <f t="shared" si="22"/>
        <v>20.34</v>
      </c>
      <c r="F2844" s="129"/>
    </row>
    <row r="2845" spans="1:6">
      <c r="A2845" s="125">
        <v>42964</v>
      </c>
      <c r="B2845" s="126" t="s">
        <v>16998</v>
      </c>
      <c r="C2845" s="127" t="s">
        <v>25088</v>
      </c>
      <c r="D2845" s="145" t="s">
        <v>35675</v>
      </c>
      <c r="E2845" s="128">
        <f t="shared" si="22"/>
        <v>31.67</v>
      </c>
      <c r="F2845" s="130"/>
    </row>
    <row r="2846" spans="1:6">
      <c r="A2846" s="125">
        <v>42963</v>
      </c>
      <c r="B2846" s="126" t="s">
        <v>25991</v>
      </c>
      <c r="C2846" s="127" t="s">
        <v>25088</v>
      </c>
      <c r="D2846" s="145" t="s">
        <v>35676</v>
      </c>
      <c r="E2846" s="128">
        <f t="shared" si="22"/>
        <v>22.11</v>
      </c>
      <c r="F2846" s="129"/>
    </row>
    <row r="2847" spans="1:6">
      <c r="A2847" s="125">
        <v>42966</v>
      </c>
      <c r="B2847" s="126" t="s">
        <v>16999</v>
      </c>
      <c r="C2847" s="127" t="s">
        <v>25088</v>
      </c>
      <c r="D2847" s="145" t="s">
        <v>35677</v>
      </c>
      <c r="E2847" s="128">
        <f t="shared" si="22"/>
        <v>35.270000000000003</v>
      </c>
      <c r="F2847" s="130"/>
    </row>
    <row r="2848" spans="1:6">
      <c r="A2848" s="125">
        <v>42965</v>
      </c>
      <c r="B2848" s="126" t="s">
        <v>25992</v>
      </c>
      <c r="C2848" s="127" t="s">
        <v>25088</v>
      </c>
      <c r="D2848" s="145" t="s">
        <v>35678</v>
      </c>
      <c r="E2848" s="128">
        <f t="shared" si="22"/>
        <v>25.66</v>
      </c>
      <c r="F2848" s="129"/>
    </row>
    <row r="2849" spans="1:6">
      <c r="A2849" s="125">
        <v>42968</v>
      </c>
      <c r="B2849" s="126" t="s">
        <v>17000</v>
      </c>
      <c r="C2849" s="127" t="s">
        <v>25088</v>
      </c>
      <c r="D2849" s="145" t="s">
        <v>35679</v>
      </c>
      <c r="E2849" s="128">
        <f t="shared" si="22"/>
        <v>45.23</v>
      </c>
      <c r="F2849" s="130"/>
    </row>
    <row r="2850" spans="1:6">
      <c r="A2850" s="125">
        <v>42967</v>
      </c>
      <c r="B2850" s="126" t="s">
        <v>25993</v>
      </c>
      <c r="C2850" s="127" t="s">
        <v>25088</v>
      </c>
      <c r="D2850" s="145" t="s">
        <v>35680</v>
      </c>
      <c r="E2850" s="128">
        <f t="shared" si="22"/>
        <v>36.99</v>
      </c>
      <c r="F2850" s="129"/>
    </row>
    <row r="2851" spans="1:6">
      <c r="A2851" s="125">
        <v>42970</v>
      </c>
      <c r="B2851" s="126" t="s">
        <v>17001</v>
      </c>
      <c r="C2851" s="127" t="s">
        <v>25088</v>
      </c>
      <c r="D2851" s="145" t="s">
        <v>35681</v>
      </c>
      <c r="E2851" s="128">
        <f t="shared" si="22"/>
        <v>52.02</v>
      </c>
      <c r="F2851" s="130"/>
    </row>
    <row r="2852" spans="1:6">
      <c r="A2852" s="125">
        <v>42969</v>
      </c>
      <c r="B2852" s="126" t="s">
        <v>25994</v>
      </c>
      <c r="C2852" s="127" t="s">
        <v>25088</v>
      </c>
      <c r="D2852" s="145" t="s">
        <v>35682</v>
      </c>
      <c r="E2852" s="128">
        <f t="shared" si="22"/>
        <v>44.23</v>
      </c>
      <c r="F2852" s="129"/>
    </row>
    <row r="2853" spans="1:6">
      <c r="A2853" s="125">
        <v>42973</v>
      </c>
      <c r="B2853" s="126" t="s">
        <v>17002</v>
      </c>
      <c r="C2853" s="127" t="s">
        <v>25088</v>
      </c>
      <c r="D2853" s="145" t="s">
        <v>35683</v>
      </c>
      <c r="E2853" s="128">
        <f t="shared" si="22"/>
        <v>62.2</v>
      </c>
      <c r="F2853" s="130"/>
    </row>
    <row r="2854" spans="1:6">
      <c r="A2854" s="125">
        <v>42979</v>
      </c>
      <c r="B2854" s="126" t="s">
        <v>17003</v>
      </c>
      <c r="C2854" s="127" t="s">
        <v>25088</v>
      </c>
      <c r="D2854" s="145" t="s">
        <v>35683</v>
      </c>
      <c r="E2854" s="128">
        <f t="shared" si="22"/>
        <v>62.2</v>
      </c>
      <c r="F2854" s="130"/>
    </row>
    <row r="2855" spans="1:6">
      <c r="A2855" s="125">
        <v>42971</v>
      </c>
      <c r="B2855" s="126" t="s">
        <v>25995</v>
      </c>
      <c r="C2855" s="127" t="s">
        <v>25088</v>
      </c>
      <c r="D2855" s="145" t="s">
        <v>35684</v>
      </c>
      <c r="E2855" s="128">
        <f t="shared" si="22"/>
        <v>55.37</v>
      </c>
      <c r="F2855" s="129"/>
    </row>
    <row r="2856" spans="1:6">
      <c r="A2856" s="125">
        <v>42981</v>
      </c>
      <c r="B2856" s="126" t="s">
        <v>25996</v>
      </c>
      <c r="C2856" s="127" t="s">
        <v>25091</v>
      </c>
      <c r="D2856" s="145" t="s">
        <v>35685</v>
      </c>
      <c r="E2856" s="128">
        <f t="shared" si="22"/>
        <v>222.82</v>
      </c>
      <c r="F2856" s="126" t="s">
        <v>25089</v>
      </c>
    </row>
    <row r="2857" spans="1:6">
      <c r="A2857" s="125">
        <v>42982</v>
      </c>
      <c r="B2857" s="126" t="s">
        <v>17005</v>
      </c>
      <c r="C2857" s="127" t="s">
        <v>25088</v>
      </c>
      <c r="D2857" s="145" t="s">
        <v>35686</v>
      </c>
      <c r="E2857" s="128">
        <f t="shared" si="22"/>
        <v>157.43</v>
      </c>
      <c r="F2857" s="126" t="s">
        <v>25089</v>
      </c>
    </row>
    <row r="2858" spans="1:6">
      <c r="A2858" s="125">
        <v>42987</v>
      </c>
      <c r="B2858" s="126" t="s">
        <v>25997</v>
      </c>
      <c r="C2858" s="127" t="s">
        <v>25091</v>
      </c>
      <c r="D2858" s="145" t="s">
        <v>35687</v>
      </c>
      <c r="E2858" s="128">
        <f t="shared" si="22"/>
        <v>92.64</v>
      </c>
      <c r="F2858" s="126" t="s">
        <v>25089</v>
      </c>
    </row>
    <row r="2859" spans="1:6" ht="18">
      <c r="A2859" s="125">
        <v>42988</v>
      </c>
      <c r="B2859" s="126" t="s">
        <v>17012</v>
      </c>
      <c r="C2859" s="127" t="s">
        <v>25091</v>
      </c>
      <c r="D2859" s="145" t="s">
        <v>35688</v>
      </c>
      <c r="E2859" s="128">
        <f t="shared" si="22"/>
        <v>79.819999999999993</v>
      </c>
      <c r="F2859" s="126" t="s">
        <v>25089</v>
      </c>
    </row>
    <row r="2860" spans="1:6">
      <c r="A2860" s="125">
        <v>42989</v>
      </c>
      <c r="B2860" s="126" t="s">
        <v>25998</v>
      </c>
      <c r="C2860" s="127" t="s">
        <v>25091</v>
      </c>
      <c r="D2860" s="145" t="s">
        <v>35689</v>
      </c>
      <c r="E2860" s="128">
        <f t="shared" si="22"/>
        <v>10.85</v>
      </c>
      <c r="F2860" s="129"/>
    </row>
    <row r="2861" spans="1:6" ht="18">
      <c r="A2861" s="125">
        <v>42991</v>
      </c>
      <c r="B2861" s="126" t="s">
        <v>17014</v>
      </c>
      <c r="C2861" s="127" t="s">
        <v>25091</v>
      </c>
      <c r="D2861" s="145" t="s">
        <v>35690</v>
      </c>
      <c r="E2861" s="128">
        <f t="shared" si="22"/>
        <v>121.34</v>
      </c>
      <c r="F2861" s="126" t="s">
        <v>25089</v>
      </c>
    </row>
    <row r="2862" spans="1:6" ht="18">
      <c r="A2862" s="125">
        <v>42992</v>
      </c>
      <c r="B2862" s="126" t="s">
        <v>17016</v>
      </c>
      <c r="C2862" s="127" t="s">
        <v>25091</v>
      </c>
      <c r="D2862" s="145" t="s">
        <v>35691</v>
      </c>
      <c r="E2862" s="128">
        <f t="shared" si="22"/>
        <v>103.45</v>
      </c>
      <c r="F2862" s="126" t="s">
        <v>25089</v>
      </c>
    </row>
    <row r="2863" spans="1:6" ht="18">
      <c r="A2863" s="125">
        <v>42993</v>
      </c>
      <c r="B2863" s="126" t="s">
        <v>25999</v>
      </c>
      <c r="C2863" s="127" t="s">
        <v>25091</v>
      </c>
      <c r="D2863" s="145" t="s">
        <v>35692</v>
      </c>
      <c r="E2863" s="128">
        <f t="shared" si="22"/>
        <v>88.04</v>
      </c>
      <c r="F2863" s="126" t="s">
        <v>25089</v>
      </c>
    </row>
    <row r="2864" spans="1:6" ht="18">
      <c r="A2864" s="125">
        <v>42994</v>
      </c>
      <c r="B2864" s="126" t="s">
        <v>17018</v>
      </c>
      <c r="C2864" s="127" t="s">
        <v>25091</v>
      </c>
      <c r="D2864" s="145" t="s">
        <v>35693</v>
      </c>
      <c r="E2864" s="128">
        <f t="shared" si="22"/>
        <v>172.96</v>
      </c>
      <c r="F2864" s="126" t="s">
        <v>25089</v>
      </c>
    </row>
    <row r="2865" spans="1:6" ht="18">
      <c r="A2865" s="125">
        <v>43070</v>
      </c>
      <c r="B2865" s="126" t="s">
        <v>17030</v>
      </c>
      <c r="C2865" s="127" t="s">
        <v>25091</v>
      </c>
      <c r="D2865" s="145" t="s">
        <v>35694</v>
      </c>
      <c r="E2865" s="128">
        <f t="shared" si="22"/>
        <v>258.32</v>
      </c>
      <c r="F2865" s="130"/>
    </row>
    <row r="2866" spans="1:6">
      <c r="A2866" s="125">
        <v>42996</v>
      </c>
      <c r="B2866" s="126" t="s">
        <v>26000</v>
      </c>
      <c r="C2866" s="127" t="s">
        <v>25088</v>
      </c>
      <c r="D2866" s="145" t="s">
        <v>35695</v>
      </c>
      <c r="E2866" s="128">
        <f t="shared" si="22"/>
        <v>569.24</v>
      </c>
      <c r="F2866" s="126" t="s">
        <v>25089</v>
      </c>
    </row>
    <row r="2867" spans="1:6">
      <c r="A2867" s="125">
        <v>43012</v>
      </c>
      <c r="B2867" s="126" t="s">
        <v>26001</v>
      </c>
      <c r="C2867" s="127" t="s">
        <v>25091</v>
      </c>
      <c r="D2867" s="145" t="s">
        <v>35696</v>
      </c>
      <c r="E2867" s="128">
        <f t="shared" ref="E2867:E2930" si="23">ROUND(D2867-(D2867*$F$1455),2)</f>
        <v>8.09</v>
      </c>
      <c r="F2867" s="129"/>
    </row>
    <row r="2868" spans="1:6">
      <c r="A2868" s="125">
        <v>43011</v>
      </c>
      <c r="B2868" s="126" t="s">
        <v>17040</v>
      </c>
      <c r="C2868" s="127" t="s">
        <v>25091</v>
      </c>
      <c r="D2868" s="145" t="s">
        <v>35697</v>
      </c>
      <c r="E2868" s="128">
        <f t="shared" si="23"/>
        <v>5.93</v>
      </c>
      <c r="F2868" s="130"/>
    </row>
    <row r="2869" spans="1:6">
      <c r="E2869" s="128">
        <f t="shared" si="23"/>
        <v>0</v>
      </c>
    </row>
    <row r="2870" spans="1:6" ht="18">
      <c r="A2870" s="121" t="s">
        <v>25082</v>
      </c>
      <c r="B2870" s="122" t="s">
        <v>25083</v>
      </c>
      <c r="C2870" s="123" t="s">
        <v>25084</v>
      </c>
      <c r="D2870" s="121" t="s">
        <v>25085</v>
      </c>
      <c r="E2870" s="128" t="e">
        <f t="shared" si="23"/>
        <v>#VALUE!</v>
      </c>
      <c r="F2870" s="122" t="s">
        <v>25086</v>
      </c>
    </row>
    <row r="2871" spans="1:6">
      <c r="A2871" s="125">
        <v>43003</v>
      </c>
      <c r="B2871" s="126" t="s">
        <v>26002</v>
      </c>
      <c r="C2871" s="127" t="s">
        <v>25088</v>
      </c>
      <c r="D2871" s="145" t="s">
        <v>35698</v>
      </c>
      <c r="E2871" s="128">
        <f t="shared" si="23"/>
        <v>163.27000000000001</v>
      </c>
      <c r="F2871" s="126" t="s">
        <v>25089</v>
      </c>
    </row>
    <row r="2872" spans="1:6">
      <c r="A2872" s="125">
        <v>43004</v>
      </c>
      <c r="B2872" s="126" t="s">
        <v>26003</v>
      </c>
      <c r="C2872" s="127" t="s">
        <v>25091</v>
      </c>
      <c r="D2872" s="145" t="s">
        <v>35080</v>
      </c>
      <c r="E2872" s="128">
        <f t="shared" si="23"/>
        <v>46.1</v>
      </c>
      <c r="F2872" s="129"/>
    </row>
    <row r="2873" spans="1:6">
      <c r="A2873" s="125">
        <v>43005</v>
      </c>
      <c r="B2873" s="126" t="s">
        <v>26004</v>
      </c>
      <c r="C2873" s="127" t="s">
        <v>25124</v>
      </c>
      <c r="D2873" s="145" t="s">
        <v>35699</v>
      </c>
      <c r="E2873" s="128">
        <f t="shared" si="23"/>
        <v>41.27</v>
      </c>
      <c r="F2873" s="129"/>
    </row>
    <row r="2874" spans="1:6">
      <c r="A2874" s="125">
        <v>43006</v>
      </c>
      <c r="B2874" s="126" t="s">
        <v>26005</v>
      </c>
      <c r="C2874" s="127" t="s">
        <v>25124</v>
      </c>
      <c r="D2874" s="145" t="s">
        <v>35034</v>
      </c>
      <c r="E2874" s="128">
        <f t="shared" si="23"/>
        <v>66.7</v>
      </c>
      <c r="F2874" s="129"/>
    </row>
    <row r="2875" spans="1:6">
      <c r="A2875" s="125">
        <v>43007</v>
      </c>
      <c r="B2875" s="126" t="s">
        <v>26006</v>
      </c>
      <c r="C2875" s="127" t="s">
        <v>25124</v>
      </c>
      <c r="D2875" s="145" t="s">
        <v>35700</v>
      </c>
      <c r="E2875" s="128">
        <f t="shared" si="23"/>
        <v>21.72</v>
      </c>
      <c r="F2875" s="129"/>
    </row>
    <row r="2876" spans="1:6">
      <c r="A2876" s="125">
        <v>43008</v>
      </c>
      <c r="B2876" s="126" t="s">
        <v>26007</v>
      </c>
      <c r="C2876" s="127" t="s">
        <v>25124</v>
      </c>
      <c r="D2876" s="145" t="s">
        <v>35701</v>
      </c>
      <c r="E2876" s="128">
        <f t="shared" si="23"/>
        <v>60.83</v>
      </c>
      <c r="F2876" s="129"/>
    </row>
    <row r="2877" spans="1:6">
      <c r="A2877" s="125">
        <v>43009</v>
      </c>
      <c r="B2877" s="126" t="s">
        <v>26008</v>
      </c>
      <c r="C2877" s="127" t="s">
        <v>25091</v>
      </c>
      <c r="D2877" s="145" t="s">
        <v>35702</v>
      </c>
      <c r="E2877" s="128">
        <f t="shared" si="23"/>
        <v>130.09</v>
      </c>
      <c r="F2877" s="129"/>
    </row>
    <row r="2878" spans="1:6">
      <c r="A2878" s="125">
        <v>43018</v>
      </c>
      <c r="B2878" s="126" t="s">
        <v>17050</v>
      </c>
      <c r="C2878" s="127" t="s">
        <v>25124</v>
      </c>
      <c r="D2878" s="145" t="s">
        <v>35703</v>
      </c>
      <c r="E2878" s="128">
        <f t="shared" si="23"/>
        <v>73.260000000000005</v>
      </c>
      <c r="F2878" s="126" t="s">
        <v>25089</v>
      </c>
    </row>
    <row r="2879" spans="1:6" ht="18">
      <c r="A2879" s="125">
        <v>43026</v>
      </c>
      <c r="B2879" s="126" t="s">
        <v>26009</v>
      </c>
      <c r="C2879" s="127" t="s">
        <v>25124</v>
      </c>
      <c r="D2879" s="145" t="s">
        <v>35704</v>
      </c>
      <c r="E2879" s="128">
        <f t="shared" si="23"/>
        <v>28.84</v>
      </c>
      <c r="F2879" s="130"/>
    </row>
    <row r="2880" spans="1:6">
      <c r="A2880" s="125">
        <v>43033</v>
      </c>
      <c r="B2880" s="126" t="s">
        <v>17057</v>
      </c>
      <c r="C2880" s="127" t="s">
        <v>25105</v>
      </c>
      <c r="D2880" s="145" t="s">
        <v>35705</v>
      </c>
      <c r="E2880" s="128">
        <f t="shared" si="23"/>
        <v>1263.28</v>
      </c>
      <c r="F2880" s="126" t="s">
        <v>25089</v>
      </c>
    </row>
    <row r="2881" spans="1:6">
      <c r="A2881" s="125">
        <v>43037</v>
      </c>
      <c r="B2881" s="126" t="s">
        <v>26010</v>
      </c>
      <c r="C2881" s="127" t="s">
        <v>25088</v>
      </c>
      <c r="D2881" s="145" t="s">
        <v>35706</v>
      </c>
      <c r="E2881" s="128">
        <f t="shared" si="23"/>
        <v>92.84</v>
      </c>
      <c r="F2881" s="129"/>
    </row>
    <row r="2882" spans="1:6">
      <c r="A2882" s="125">
        <v>43038</v>
      </c>
      <c r="B2882" s="126" t="s">
        <v>17079</v>
      </c>
      <c r="C2882" s="127" t="s">
        <v>25105</v>
      </c>
      <c r="D2882" s="145" t="s">
        <v>35707</v>
      </c>
      <c r="E2882" s="128">
        <f t="shared" si="23"/>
        <v>141.62</v>
      </c>
      <c r="F2882" s="126" t="s">
        <v>25089</v>
      </c>
    </row>
    <row r="2883" spans="1:6">
      <c r="A2883" s="125">
        <v>43039</v>
      </c>
      <c r="B2883" s="126" t="s">
        <v>26011</v>
      </c>
      <c r="C2883" s="127" t="s">
        <v>25091</v>
      </c>
      <c r="D2883" s="145" t="s">
        <v>35708</v>
      </c>
      <c r="E2883" s="128">
        <f t="shared" si="23"/>
        <v>6.03</v>
      </c>
      <c r="F2883" s="129"/>
    </row>
    <row r="2884" spans="1:6">
      <c r="A2884" s="125">
        <v>43040</v>
      </c>
      <c r="B2884" s="126" t="s">
        <v>17082</v>
      </c>
      <c r="C2884" s="127" t="s">
        <v>25091</v>
      </c>
      <c r="D2884" s="145" t="s">
        <v>35709</v>
      </c>
      <c r="E2884" s="128">
        <f t="shared" si="23"/>
        <v>49.76</v>
      </c>
      <c r="F2884" s="130"/>
    </row>
    <row r="2885" spans="1:6">
      <c r="A2885" s="125">
        <v>43042</v>
      </c>
      <c r="B2885" s="126" t="s">
        <v>26012</v>
      </c>
      <c r="C2885" s="127" t="s">
        <v>25091</v>
      </c>
      <c r="D2885" s="145" t="s">
        <v>35710</v>
      </c>
      <c r="E2885" s="128">
        <f t="shared" si="23"/>
        <v>4.47</v>
      </c>
      <c r="F2885" s="129"/>
    </row>
    <row r="2886" spans="1:6">
      <c r="A2886" s="125">
        <v>43043</v>
      </c>
      <c r="B2886" s="126" t="s">
        <v>26013</v>
      </c>
      <c r="C2886" s="127" t="s">
        <v>25105</v>
      </c>
      <c r="D2886" s="145" t="s">
        <v>35711</v>
      </c>
      <c r="E2886" s="128">
        <f t="shared" si="23"/>
        <v>3056.25</v>
      </c>
      <c r="F2886" s="129"/>
    </row>
    <row r="2887" spans="1:6">
      <c r="A2887" s="125">
        <v>43044</v>
      </c>
      <c r="B2887" s="126" t="s">
        <v>26014</v>
      </c>
      <c r="C2887" s="127" t="s">
        <v>25105</v>
      </c>
      <c r="D2887" s="145" t="s">
        <v>35712</v>
      </c>
      <c r="E2887" s="128">
        <f t="shared" si="23"/>
        <v>3534.24</v>
      </c>
      <c r="F2887" s="129"/>
    </row>
    <row r="2888" spans="1:6">
      <c r="A2888" s="125">
        <v>41169</v>
      </c>
      <c r="B2888" s="126" t="s">
        <v>26015</v>
      </c>
      <c r="C2888" s="127" t="s">
        <v>25105</v>
      </c>
      <c r="D2888" s="145" t="s">
        <v>35713</v>
      </c>
      <c r="E2888" s="128">
        <f t="shared" si="23"/>
        <v>4168.42</v>
      </c>
      <c r="F2888" s="129"/>
    </row>
    <row r="2889" spans="1:6">
      <c r="A2889" s="125">
        <v>41170</v>
      </c>
      <c r="B2889" s="126" t="s">
        <v>26016</v>
      </c>
      <c r="C2889" s="127" t="s">
        <v>25105</v>
      </c>
      <c r="D2889" s="145" t="s">
        <v>35714</v>
      </c>
      <c r="E2889" s="128">
        <f t="shared" si="23"/>
        <v>4580.21</v>
      </c>
      <c r="F2889" s="129"/>
    </row>
    <row r="2890" spans="1:6">
      <c r="A2890" s="125">
        <v>41171</v>
      </c>
      <c r="B2890" s="126" t="s">
        <v>26017</v>
      </c>
      <c r="C2890" s="127" t="s">
        <v>25105</v>
      </c>
      <c r="D2890" s="145" t="s">
        <v>35715</v>
      </c>
      <c r="E2890" s="128">
        <f t="shared" si="23"/>
        <v>5460.15</v>
      </c>
      <c r="F2890" s="129"/>
    </row>
    <row r="2891" spans="1:6">
      <c r="A2891" s="125">
        <v>43046</v>
      </c>
      <c r="B2891" s="126" t="s">
        <v>26018</v>
      </c>
      <c r="C2891" s="127" t="s">
        <v>25105</v>
      </c>
      <c r="D2891" s="145" t="s">
        <v>35716</v>
      </c>
      <c r="E2891" s="128">
        <f t="shared" si="23"/>
        <v>1805.04</v>
      </c>
      <c r="F2891" s="129"/>
    </row>
    <row r="2892" spans="1:6">
      <c r="A2892" s="125">
        <v>43047</v>
      </c>
      <c r="B2892" s="126" t="s">
        <v>26019</v>
      </c>
      <c r="C2892" s="127" t="s">
        <v>25105</v>
      </c>
      <c r="D2892" s="145" t="s">
        <v>35717</v>
      </c>
      <c r="E2892" s="128">
        <f t="shared" si="23"/>
        <v>2286.5500000000002</v>
      </c>
      <c r="F2892" s="129"/>
    </row>
    <row r="2893" spans="1:6">
      <c r="A2893" s="125">
        <v>43048</v>
      </c>
      <c r="B2893" s="126" t="s">
        <v>26020</v>
      </c>
      <c r="C2893" s="127" t="s">
        <v>25105</v>
      </c>
      <c r="D2893" s="145" t="s">
        <v>35718</v>
      </c>
      <c r="E2893" s="128">
        <f t="shared" si="23"/>
        <v>2758.25</v>
      </c>
      <c r="F2893" s="129"/>
    </row>
    <row r="2894" spans="1:6" ht="18">
      <c r="A2894" s="125">
        <v>43050</v>
      </c>
      <c r="B2894" s="126" t="s">
        <v>17083</v>
      </c>
      <c r="C2894" s="127" t="s">
        <v>25105</v>
      </c>
      <c r="D2894" s="145" t="s">
        <v>35719</v>
      </c>
      <c r="E2894" s="128">
        <f t="shared" si="23"/>
        <v>4371.29</v>
      </c>
      <c r="F2894" s="126" t="s">
        <v>25089</v>
      </c>
    </row>
    <row r="2895" spans="1:6" ht="18">
      <c r="A2895" s="125">
        <v>43051</v>
      </c>
      <c r="B2895" s="126" t="s">
        <v>17085</v>
      </c>
      <c r="C2895" s="127" t="s">
        <v>25105</v>
      </c>
      <c r="D2895" s="145" t="s">
        <v>35720</v>
      </c>
      <c r="E2895" s="128">
        <f t="shared" si="23"/>
        <v>4830.2700000000004</v>
      </c>
      <c r="F2895" s="126" t="s">
        <v>25089</v>
      </c>
    </row>
    <row r="2896" spans="1:6" ht="18">
      <c r="A2896" s="125">
        <v>43052</v>
      </c>
      <c r="B2896" s="126" t="s">
        <v>17087</v>
      </c>
      <c r="C2896" s="127" t="s">
        <v>25105</v>
      </c>
      <c r="D2896" s="145" t="s">
        <v>35721</v>
      </c>
      <c r="E2896" s="128">
        <f t="shared" si="23"/>
        <v>5289.23</v>
      </c>
      <c r="F2896" s="126" t="s">
        <v>25089</v>
      </c>
    </row>
    <row r="2897" spans="1:6" ht="18">
      <c r="A2897" s="125">
        <v>43053</v>
      </c>
      <c r="B2897" s="126" t="s">
        <v>26021</v>
      </c>
      <c r="C2897" s="127" t="s">
        <v>25105</v>
      </c>
      <c r="D2897" s="145" t="s">
        <v>35722</v>
      </c>
      <c r="E2897" s="128">
        <f t="shared" si="23"/>
        <v>5748.22</v>
      </c>
      <c r="F2897" s="126" t="s">
        <v>25089</v>
      </c>
    </row>
    <row r="2898" spans="1:6" ht="18">
      <c r="A2898" s="125">
        <v>43054</v>
      </c>
      <c r="B2898" s="126" t="s">
        <v>17091</v>
      </c>
      <c r="C2898" s="127" t="s">
        <v>25091</v>
      </c>
      <c r="D2898" s="145" t="s">
        <v>35723</v>
      </c>
      <c r="E2898" s="128">
        <f t="shared" si="23"/>
        <v>12.55</v>
      </c>
      <c r="F2898" s="130"/>
    </row>
    <row r="2899" spans="1:6" ht="18">
      <c r="A2899" s="125">
        <v>43055</v>
      </c>
      <c r="B2899" s="126" t="s">
        <v>17093</v>
      </c>
      <c r="C2899" s="127" t="s">
        <v>25091</v>
      </c>
      <c r="D2899" s="145" t="s">
        <v>35724</v>
      </c>
      <c r="E2899" s="128">
        <f t="shared" si="23"/>
        <v>10.06</v>
      </c>
      <c r="F2899" s="130"/>
    </row>
    <row r="2900" spans="1:6">
      <c r="A2900" s="125">
        <v>43056</v>
      </c>
      <c r="B2900" s="126" t="s">
        <v>26022</v>
      </c>
      <c r="C2900" s="127" t="s">
        <v>25088</v>
      </c>
      <c r="D2900" s="145" t="s">
        <v>35725</v>
      </c>
      <c r="E2900" s="128">
        <f t="shared" si="23"/>
        <v>48.44</v>
      </c>
      <c r="F2900" s="126" t="s">
        <v>25089</v>
      </c>
    </row>
    <row r="2901" spans="1:6">
      <c r="A2901" s="125">
        <v>43058</v>
      </c>
      <c r="B2901" s="126" t="s">
        <v>26023</v>
      </c>
      <c r="C2901" s="127" t="s">
        <v>25088</v>
      </c>
      <c r="D2901" s="145" t="s">
        <v>35726</v>
      </c>
      <c r="E2901" s="128">
        <f t="shared" si="23"/>
        <v>115.88</v>
      </c>
      <c r="F2901" s="129"/>
    </row>
    <row r="2902" spans="1:6">
      <c r="A2902" s="125">
        <v>43057</v>
      </c>
      <c r="B2902" s="126" t="s">
        <v>26024</v>
      </c>
      <c r="C2902" s="127" t="s">
        <v>25088</v>
      </c>
      <c r="D2902" s="145" t="s">
        <v>35727</v>
      </c>
      <c r="E2902" s="128">
        <f t="shared" si="23"/>
        <v>79.91</v>
      </c>
      <c r="F2902" s="129"/>
    </row>
    <row r="2903" spans="1:6">
      <c r="A2903" s="125">
        <v>43059</v>
      </c>
      <c r="B2903" s="126" t="s">
        <v>26025</v>
      </c>
      <c r="C2903" s="127" t="s">
        <v>25088</v>
      </c>
      <c r="D2903" s="145" t="s">
        <v>35728</v>
      </c>
      <c r="E2903" s="128">
        <f t="shared" si="23"/>
        <v>50.11</v>
      </c>
      <c r="F2903" s="129"/>
    </row>
    <row r="2904" spans="1:6">
      <c r="A2904" s="125">
        <v>43060</v>
      </c>
      <c r="B2904" s="126" t="s">
        <v>26026</v>
      </c>
      <c r="C2904" s="127" t="s">
        <v>25105</v>
      </c>
      <c r="D2904" s="145" t="s">
        <v>35729</v>
      </c>
      <c r="E2904" s="128">
        <f t="shared" si="23"/>
        <v>921.37</v>
      </c>
      <c r="F2904" s="126" t="s">
        <v>25089</v>
      </c>
    </row>
    <row r="2905" spans="1:6">
      <c r="A2905" s="125">
        <v>43064</v>
      </c>
      <c r="B2905" s="126" t="s">
        <v>26027</v>
      </c>
      <c r="C2905" s="127" t="s">
        <v>25124</v>
      </c>
      <c r="D2905" s="145" t="s">
        <v>35730</v>
      </c>
      <c r="E2905" s="128">
        <f t="shared" si="23"/>
        <v>24.45</v>
      </c>
      <c r="F2905" s="129"/>
    </row>
    <row r="2906" spans="1:6">
      <c r="A2906" s="125">
        <v>43065</v>
      </c>
      <c r="B2906" s="126" t="s">
        <v>26028</v>
      </c>
      <c r="C2906" s="127" t="s">
        <v>25124</v>
      </c>
      <c r="D2906" s="145" t="s">
        <v>35731</v>
      </c>
      <c r="E2906" s="128">
        <f t="shared" si="23"/>
        <v>25.93</v>
      </c>
      <c r="F2906" s="129"/>
    </row>
    <row r="2907" spans="1:6">
      <c r="A2907" s="125">
        <v>43066</v>
      </c>
      <c r="B2907" s="126" t="s">
        <v>26029</v>
      </c>
      <c r="C2907" s="127" t="s">
        <v>25124</v>
      </c>
      <c r="D2907" s="145" t="s">
        <v>35732</v>
      </c>
      <c r="E2907" s="128">
        <f t="shared" si="23"/>
        <v>34.840000000000003</v>
      </c>
      <c r="F2907" s="129"/>
    </row>
    <row r="2908" spans="1:6">
      <c r="A2908" s="125">
        <v>43067</v>
      </c>
      <c r="B2908" s="126" t="s">
        <v>26030</v>
      </c>
      <c r="C2908" s="127" t="s">
        <v>25124</v>
      </c>
      <c r="D2908" s="145" t="s">
        <v>35733</v>
      </c>
      <c r="E2908" s="128">
        <f t="shared" si="23"/>
        <v>84.84</v>
      </c>
      <c r="F2908" s="129"/>
    </row>
    <row r="2909" spans="1:6">
      <c r="A2909" s="125">
        <v>43063</v>
      </c>
      <c r="B2909" s="126" t="s">
        <v>17110</v>
      </c>
      <c r="C2909" s="127" t="s">
        <v>25124</v>
      </c>
      <c r="D2909" s="145" t="s">
        <v>35734</v>
      </c>
      <c r="E2909" s="128">
        <f t="shared" si="23"/>
        <v>119.3</v>
      </c>
      <c r="F2909" s="130"/>
    </row>
    <row r="2910" spans="1:6">
      <c r="A2910" s="125">
        <v>43068</v>
      </c>
      <c r="B2910" s="126" t="s">
        <v>26031</v>
      </c>
      <c r="C2910" s="127" t="s">
        <v>25124</v>
      </c>
      <c r="D2910" s="145" t="s">
        <v>35735</v>
      </c>
      <c r="E2910" s="128">
        <f t="shared" si="23"/>
        <v>92.2</v>
      </c>
      <c r="F2910" s="129"/>
    </row>
    <row r="2911" spans="1:6">
      <c r="A2911" s="125">
        <v>43069</v>
      </c>
      <c r="B2911" s="126" t="s">
        <v>26032</v>
      </c>
      <c r="C2911" s="127" t="s">
        <v>25124</v>
      </c>
      <c r="D2911" s="145" t="s">
        <v>35736</v>
      </c>
      <c r="E2911" s="128">
        <f t="shared" si="23"/>
        <v>192.18</v>
      </c>
      <c r="F2911" s="126" t="s">
        <v>25089</v>
      </c>
    </row>
    <row r="2912" spans="1:6">
      <c r="A2912" s="125">
        <v>43071</v>
      </c>
      <c r="B2912" s="126" t="s">
        <v>17114</v>
      </c>
      <c r="C2912" s="127" t="s">
        <v>25088</v>
      </c>
      <c r="D2912" s="145" t="s">
        <v>35737</v>
      </c>
      <c r="E2912" s="128">
        <f t="shared" si="23"/>
        <v>389.73</v>
      </c>
      <c r="F2912" s="126" t="s">
        <v>25089</v>
      </c>
    </row>
    <row r="2913" spans="1:6">
      <c r="A2913" s="125">
        <v>43078</v>
      </c>
      <c r="B2913" s="126" t="s">
        <v>26033</v>
      </c>
      <c r="C2913" s="127" t="s">
        <v>25124</v>
      </c>
      <c r="D2913" s="145" t="s">
        <v>35738</v>
      </c>
      <c r="E2913" s="128">
        <f t="shared" si="23"/>
        <v>100.79</v>
      </c>
      <c r="F2913" s="129"/>
    </row>
    <row r="2914" spans="1:6">
      <c r="A2914" s="125">
        <v>43079</v>
      </c>
      <c r="B2914" s="126" t="s">
        <v>26034</v>
      </c>
      <c r="C2914" s="127" t="s">
        <v>25124</v>
      </c>
      <c r="D2914" s="145" t="s">
        <v>35739</v>
      </c>
      <c r="E2914" s="128">
        <f t="shared" si="23"/>
        <v>105.22</v>
      </c>
      <c r="F2914" s="129"/>
    </row>
    <row r="2915" spans="1:6">
      <c r="A2915" s="125">
        <v>43080</v>
      </c>
      <c r="B2915" s="126" t="s">
        <v>26035</v>
      </c>
      <c r="C2915" s="127" t="s">
        <v>25124</v>
      </c>
      <c r="D2915" s="145" t="s">
        <v>35740</v>
      </c>
      <c r="E2915" s="128">
        <f t="shared" si="23"/>
        <v>91.15</v>
      </c>
      <c r="F2915" s="126" t="s">
        <v>25089</v>
      </c>
    </row>
    <row r="2916" spans="1:6">
      <c r="A2916" s="125">
        <v>43081</v>
      </c>
      <c r="B2916" s="126" t="s">
        <v>26036</v>
      </c>
      <c r="C2916" s="127" t="s">
        <v>25124</v>
      </c>
      <c r="D2916" s="145" t="s">
        <v>35630</v>
      </c>
      <c r="E2916" s="128">
        <f t="shared" si="23"/>
        <v>117.54</v>
      </c>
      <c r="F2916" s="129"/>
    </row>
    <row r="2917" spans="1:6">
      <c r="A2917" s="125">
        <v>43085</v>
      </c>
      <c r="B2917" s="126" t="s">
        <v>26037</v>
      </c>
      <c r="C2917" s="127" t="s">
        <v>25124</v>
      </c>
      <c r="D2917" s="145" t="s">
        <v>35741</v>
      </c>
      <c r="E2917" s="128">
        <f t="shared" si="23"/>
        <v>211.28</v>
      </c>
      <c r="F2917" s="129"/>
    </row>
    <row r="2918" spans="1:6">
      <c r="A2918" s="125">
        <v>43083</v>
      </c>
      <c r="B2918" s="126" t="s">
        <v>26038</v>
      </c>
      <c r="C2918" s="127" t="s">
        <v>25124</v>
      </c>
      <c r="D2918" s="145" t="s">
        <v>35742</v>
      </c>
      <c r="E2918" s="128">
        <f t="shared" si="23"/>
        <v>98.81</v>
      </c>
      <c r="F2918" s="130"/>
    </row>
    <row r="2919" spans="1:6" ht="18">
      <c r="A2919" s="125">
        <v>43084</v>
      </c>
      <c r="B2919" s="93" t="s">
        <v>26039</v>
      </c>
      <c r="C2919" s="127" t="s">
        <v>25124</v>
      </c>
      <c r="D2919" s="145" t="s">
        <v>35743</v>
      </c>
      <c r="E2919" s="128">
        <f t="shared" si="23"/>
        <v>74.680000000000007</v>
      </c>
      <c r="F2919" s="130"/>
    </row>
    <row r="2920" spans="1:6">
      <c r="A2920" s="125">
        <v>43086</v>
      </c>
      <c r="B2920" s="126" t="s">
        <v>26040</v>
      </c>
      <c r="C2920" s="127" t="s">
        <v>25105</v>
      </c>
      <c r="D2920" s="145" t="s">
        <v>35744</v>
      </c>
      <c r="E2920" s="128">
        <f t="shared" si="23"/>
        <v>286.42</v>
      </c>
      <c r="F2920" s="126" t="s">
        <v>25089</v>
      </c>
    </row>
    <row r="2921" spans="1:6">
      <c r="A2921" s="125">
        <v>43087</v>
      </c>
      <c r="B2921" s="126" t="s">
        <v>26041</v>
      </c>
      <c r="C2921" s="127" t="s">
        <v>25105</v>
      </c>
      <c r="D2921" s="145" t="s">
        <v>35745</v>
      </c>
      <c r="E2921" s="128">
        <f t="shared" si="23"/>
        <v>624.64</v>
      </c>
      <c r="F2921" s="126" t="s">
        <v>25089</v>
      </c>
    </row>
    <row r="2922" spans="1:6" ht="18">
      <c r="A2922" s="125">
        <v>43089</v>
      </c>
      <c r="B2922" s="126" t="s">
        <v>17123</v>
      </c>
      <c r="C2922" s="127" t="s">
        <v>25091</v>
      </c>
      <c r="D2922" s="145" t="s">
        <v>35746</v>
      </c>
      <c r="E2922" s="128">
        <f t="shared" si="23"/>
        <v>57.39</v>
      </c>
      <c r="F2922" s="130"/>
    </row>
    <row r="2923" spans="1:6">
      <c r="A2923" s="125">
        <v>43090</v>
      </c>
      <c r="B2923" s="126" t="s">
        <v>26042</v>
      </c>
      <c r="C2923" s="127" t="s">
        <v>25091</v>
      </c>
      <c r="D2923" s="145" t="s">
        <v>35747</v>
      </c>
      <c r="E2923" s="128">
        <f t="shared" si="23"/>
        <v>75.790000000000006</v>
      </c>
      <c r="F2923" s="129"/>
    </row>
    <row r="2924" spans="1:6">
      <c r="A2924" s="125">
        <v>43088</v>
      </c>
      <c r="B2924" s="126" t="s">
        <v>26043</v>
      </c>
      <c r="C2924" s="127" t="s">
        <v>25124</v>
      </c>
      <c r="D2924" s="145" t="s">
        <v>35748</v>
      </c>
      <c r="E2924" s="128">
        <f t="shared" si="23"/>
        <v>25.22</v>
      </c>
      <c r="F2924" s="126" t="s">
        <v>25089</v>
      </c>
    </row>
    <row r="2925" spans="1:6">
      <c r="E2925" s="128">
        <f t="shared" si="23"/>
        <v>0</v>
      </c>
    </row>
    <row r="2926" spans="1:6" ht="18">
      <c r="A2926" s="121" t="s">
        <v>25082</v>
      </c>
      <c r="B2926" s="122" t="s">
        <v>25083</v>
      </c>
      <c r="C2926" s="123" t="s">
        <v>25084</v>
      </c>
      <c r="D2926" s="121" t="s">
        <v>25085</v>
      </c>
      <c r="E2926" s="128" t="e">
        <f t="shared" si="23"/>
        <v>#VALUE!</v>
      </c>
      <c r="F2926" s="122" t="s">
        <v>25086</v>
      </c>
    </row>
    <row r="2927" spans="1:6">
      <c r="A2927" s="125">
        <v>43091</v>
      </c>
      <c r="B2927" s="126" t="s">
        <v>26044</v>
      </c>
      <c r="C2927" s="127" t="s">
        <v>25105</v>
      </c>
      <c r="D2927" s="145" t="s">
        <v>35749</v>
      </c>
      <c r="E2927" s="128">
        <f t="shared" si="23"/>
        <v>432.04</v>
      </c>
      <c r="F2927" s="126" t="s">
        <v>25089</v>
      </c>
    </row>
    <row r="2928" spans="1:6">
      <c r="A2928" s="125">
        <v>43092</v>
      </c>
      <c r="B2928" s="126" t="s">
        <v>17130</v>
      </c>
      <c r="C2928" s="127" t="s">
        <v>25549</v>
      </c>
      <c r="D2928" s="145" t="s">
        <v>35750</v>
      </c>
      <c r="E2928" s="128">
        <f t="shared" si="23"/>
        <v>28.54</v>
      </c>
      <c r="F2928" s="130"/>
    </row>
    <row r="2929" spans="1:6">
      <c r="A2929" s="125">
        <v>43093</v>
      </c>
      <c r="B2929" s="126" t="s">
        <v>17131</v>
      </c>
      <c r="C2929" s="127" t="s">
        <v>25549</v>
      </c>
      <c r="D2929" s="145" t="s">
        <v>35751</v>
      </c>
      <c r="E2929" s="128">
        <f t="shared" si="23"/>
        <v>38.61</v>
      </c>
      <c r="F2929" s="130"/>
    </row>
    <row r="2930" spans="1:6">
      <c r="A2930" s="125">
        <v>43094</v>
      </c>
      <c r="B2930" s="126" t="s">
        <v>17133</v>
      </c>
      <c r="C2930" s="127" t="s">
        <v>25124</v>
      </c>
      <c r="D2930" s="145" t="s">
        <v>35752</v>
      </c>
      <c r="E2930" s="128">
        <f t="shared" si="23"/>
        <v>389.95</v>
      </c>
      <c r="F2930" s="126" t="s">
        <v>25089</v>
      </c>
    </row>
    <row r="2931" spans="1:6" ht="18">
      <c r="A2931" s="125">
        <v>43095</v>
      </c>
      <c r="B2931" s="126" t="s">
        <v>17134</v>
      </c>
      <c r="C2931" s="127" t="s">
        <v>25124</v>
      </c>
      <c r="D2931" s="145" t="s">
        <v>35753</v>
      </c>
      <c r="E2931" s="128">
        <f t="shared" ref="E2931:E2980" si="24">ROUND(D2931-(D2931*$F$1455),2)</f>
        <v>567.20000000000005</v>
      </c>
      <c r="F2931" s="126" t="s">
        <v>25089</v>
      </c>
    </row>
    <row r="2932" spans="1:6">
      <c r="A2932" s="125">
        <v>43096</v>
      </c>
      <c r="B2932" s="126" t="s">
        <v>26045</v>
      </c>
      <c r="C2932" s="127" t="s">
        <v>25124</v>
      </c>
      <c r="D2932" s="145" t="s">
        <v>35754</v>
      </c>
      <c r="E2932" s="128">
        <f t="shared" si="24"/>
        <v>542.99</v>
      </c>
      <c r="F2932" s="129"/>
    </row>
    <row r="2933" spans="1:6">
      <c r="A2933" s="125">
        <v>43098</v>
      </c>
      <c r="B2933" s="126" t="s">
        <v>26046</v>
      </c>
      <c r="C2933" s="127" t="s">
        <v>25124</v>
      </c>
      <c r="D2933" s="145" t="s">
        <v>35755</v>
      </c>
      <c r="E2933" s="128">
        <f t="shared" si="24"/>
        <v>27.41</v>
      </c>
      <c r="F2933" s="129"/>
    </row>
    <row r="2934" spans="1:6">
      <c r="A2934" s="125">
        <v>43097</v>
      </c>
      <c r="B2934" s="126" t="s">
        <v>26047</v>
      </c>
      <c r="C2934" s="127" t="s">
        <v>25124</v>
      </c>
      <c r="D2934" s="145" t="s">
        <v>35756</v>
      </c>
      <c r="E2934" s="128">
        <f t="shared" si="24"/>
        <v>65.91</v>
      </c>
      <c r="F2934" s="129"/>
    </row>
    <row r="2935" spans="1:6">
      <c r="A2935" s="125">
        <v>43100</v>
      </c>
      <c r="B2935" s="126" t="s">
        <v>26048</v>
      </c>
      <c r="C2935" s="127" t="s">
        <v>25124</v>
      </c>
      <c r="D2935" s="145" t="s">
        <v>35757</v>
      </c>
      <c r="E2935" s="128">
        <f t="shared" si="24"/>
        <v>50.2</v>
      </c>
      <c r="F2935" s="129"/>
    </row>
    <row r="2936" spans="1:6">
      <c r="A2936" s="125">
        <v>43101</v>
      </c>
      <c r="B2936" s="126" t="s">
        <v>26049</v>
      </c>
      <c r="C2936" s="127" t="s">
        <v>25124</v>
      </c>
      <c r="D2936" s="145" t="s">
        <v>35758</v>
      </c>
      <c r="E2936" s="128">
        <f t="shared" si="24"/>
        <v>11.6</v>
      </c>
      <c r="F2936" s="129"/>
    </row>
    <row r="2937" spans="1:6">
      <c r="A2937" s="125">
        <v>43102</v>
      </c>
      <c r="B2937" s="126" t="s">
        <v>26050</v>
      </c>
      <c r="C2937" s="127" t="s">
        <v>25124</v>
      </c>
      <c r="D2937" s="145" t="s">
        <v>35759</v>
      </c>
      <c r="E2937" s="128">
        <f t="shared" si="24"/>
        <v>13.98</v>
      </c>
      <c r="F2937" s="129"/>
    </row>
    <row r="2938" spans="1:6">
      <c r="A2938" s="125">
        <v>42614</v>
      </c>
      <c r="B2938" s="126" t="s">
        <v>26051</v>
      </c>
      <c r="C2938" s="127" t="s">
        <v>25124</v>
      </c>
      <c r="D2938" s="145" t="s">
        <v>35760</v>
      </c>
      <c r="E2938" s="128">
        <f t="shared" si="24"/>
        <v>208.13</v>
      </c>
      <c r="F2938" s="126" t="s">
        <v>25089</v>
      </c>
    </row>
    <row r="2939" spans="1:6">
      <c r="A2939" s="125">
        <v>43104</v>
      </c>
      <c r="B2939" s="126" t="s">
        <v>17152</v>
      </c>
      <c r="C2939" s="127" t="s">
        <v>25124</v>
      </c>
      <c r="D2939" s="145" t="s">
        <v>35761</v>
      </c>
      <c r="E2939" s="128">
        <f t="shared" si="24"/>
        <v>20.56</v>
      </c>
      <c r="F2939" s="130"/>
    </row>
    <row r="2940" spans="1:6">
      <c r="A2940" s="125">
        <v>43105</v>
      </c>
      <c r="B2940" s="126" t="s">
        <v>26052</v>
      </c>
      <c r="C2940" s="127" t="s">
        <v>25088</v>
      </c>
      <c r="D2940" s="145" t="s">
        <v>34656</v>
      </c>
      <c r="E2940" s="128">
        <f t="shared" si="24"/>
        <v>409.93</v>
      </c>
      <c r="F2940" s="126" t="s">
        <v>25089</v>
      </c>
    </row>
    <row r="2941" spans="1:6">
      <c r="A2941" s="125">
        <v>43106</v>
      </c>
      <c r="B2941" s="126" t="s">
        <v>26053</v>
      </c>
      <c r="C2941" s="127" t="s">
        <v>25088</v>
      </c>
      <c r="D2941" s="145" t="s">
        <v>35762</v>
      </c>
      <c r="E2941" s="128">
        <f t="shared" si="24"/>
        <v>215.54</v>
      </c>
      <c r="F2941" s="126" t="s">
        <v>25089</v>
      </c>
    </row>
    <row r="2942" spans="1:6">
      <c r="A2942" s="125">
        <v>43111</v>
      </c>
      <c r="B2942" s="126" t="s">
        <v>26054</v>
      </c>
      <c r="C2942" s="127" t="s">
        <v>25124</v>
      </c>
      <c r="D2942" s="145" t="s">
        <v>35763</v>
      </c>
      <c r="E2942" s="128">
        <f t="shared" si="24"/>
        <v>4.3899999999999997</v>
      </c>
      <c r="F2942" s="129"/>
    </row>
    <row r="2943" spans="1:6">
      <c r="E2943" s="128">
        <f t="shared" si="24"/>
        <v>0</v>
      </c>
    </row>
    <row r="2944" spans="1:6" ht="18">
      <c r="A2944" s="121" t="s">
        <v>25082</v>
      </c>
      <c r="B2944" s="122" t="s">
        <v>25083</v>
      </c>
      <c r="C2944" s="123" t="s">
        <v>25084</v>
      </c>
      <c r="D2944" s="121" t="s">
        <v>25085</v>
      </c>
      <c r="E2944" s="128" t="e">
        <f t="shared" si="24"/>
        <v>#VALUE!</v>
      </c>
      <c r="F2944" s="122" t="s">
        <v>25086</v>
      </c>
    </row>
    <row r="2945" spans="1:6" ht="18">
      <c r="A2945" s="125">
        <v>41578</v>
      </c>
      <c r="B2945" s="93" t="s">
        <v>26055</v>
      </c>
      <c r="C2945" s="127" t="s">
        <v>25479</v>
      </c>
      <c r="D2945" s="145" t="s">
        <v>35764</v>
      </c>
      <c r="E2945" s="128">
        <f t="shared" si="24"/>
        <v>989</v>
      </c>
      <c r="F2945" s="130"/>
    </row>
    <row r="2946" spans="1:6" ht="18">
      <c r="A2946" s="125">
        <v>42511</v>
      </c>
      <c r="B2946" s="126" t="s">
        <v>26056</v>
      </c>
      <c r="C2946" s="127" t="s">
        <v>25479</v>
      </c>
      <c r="D2946" s="145" t="s">
        <v>35765</v>
      </c>
      <c r="E2946" s="128">
        <f t="shared" si="24"/>
        <v>891.75</v>
      </c>
      <c r="F2946" s="130"/>
    </row>
    <row r="2947" spans="1:6">
      <c r="A2947" s="125">
        <v>41579</v>
      </c>
      <c r="B2947" s="126" t="s">
        <v>26057</v>
      </c>
      <c r="C2947" s="127" t="s">
        <v>25479</v>
      </c>
      <c r="D2947" s="145" t="s">
        <v>35766</v>
      </c>
      <c r="E2947" s="128">
        <f t="shared" si="24"/>
        <v>664.25</v>
      </c>
      <c r="F2947" s="129"/>
    </row>
    <row r="2948" spans="1:6">
      <c r="A2948" s="125">
        <v>41678</v>
      </c>
      <c r="B2948" s="126" t="s">
        <v>26058</v>
      </c>
      <c r="C2948" s="127" t="s">
        <v>25479</v>
      </c>
      <c r="D2948" s="145" t="s">
        <v>35765</v>
      </c>
      <c r="E2948" s="128">
        <f t="shared" si="24"/>
        <v>891.75</v>
      </c>
      <c r="F2948" s="130"/>
    </row>
    <row r="2949" spans="1:6" ht="18">
      <c r="A2949" s="125">
        <v>41455</v>
      </c>
      <c r="B2949" s="126" t="s">
        <v>26059</v>
      </c>
      <c r="C2949" s="127" t="s">
        <v>25479</v>
      </c>
      <c r="D2949" s="145" t="s">
        <v>35767</v>
      </c>
      <c r="E2949" s="128">
        <f t="shared" si="24"/>
        <v>1783.5</v>
      </c>
      <c r="F2949" s="130"/>
    </row>
    <row r="2950" spans="1:6" ht="18">
      <c r="A2950" s="125">
        <v>41456</v>
      </c>
      <c r="B2950" s="126" t="s">
        <v>16735</v>
      </c>
      <c r="C2950" s="127" t="s">
        <v>25479</v>
      </c>
      <c r="D2950" s="145" t="s">
        <v>35768</v>
      </c>
      <c r="E2950" s="128">
        <f t="shared" si="24"/>
        <v>2675.25</v>
      </c>
      <c r="F2950" s="130"/>
    </row>
    <row r="2951" spans="1:6" ht="18">
      <c r="A2951" s="125">
        <v>41580</v>
      </c>
      <c r="B2951" s="126" t="s">
        <v>16736</v>
      </c>
      <c r="C2951" s="127" t="s">
        <v>25479</v>
      </c>
      <c r="D2951" s="145" t="s">
        <v>35769</v>
      </c>
      <c r="E2951" s="128">
        <f t="shared" si="24"/>
        <v>929</v>
      </c>
      <c r="F2951" s="130"/>
    </row>
    <row r="2952" spans="1:6">
      <c r="A2952" s="125">
        <v>41454</v>
      </c>
      <c r="B2952" s="126" t="s">
        <v>26060</v>
      </c>
      <c r="C2952" s="127" t="s">
        <v>25479</v>
      </c>
      <c r="D2952" s="145" t="s">
        <v>35770</v>
      </c>
      <c r="E2952" s="128">
        <f t="shared" si="24"/>
        <v>743.33</v>
      </c>
      <c r="F2952" s="129"/>
    </row>
    <row r="2953" spans="1:6" ht="18">
      <c r="A2953" s="125">
        <v>41498</v>
      </c>
      <c r="B2953" s="126" t="s">
        <v>16746</v>
      </c>
      <c r="C2953" s="127" t="s">
        <v>25091</v>
      </c>
      <c r="D2953" s="145" t="s">
        <v>35771</v>
      </c>
      <c r="E2953" s="128">
        <f t="shared" si="24"/>
        <v>836.22</v>
      </c>
      <c r="F2953" s="130"/>
    </row>
    <row r="2954" spans="1:6" ht="18">
      <c r="A2954" s="125">
        <v>41531</v>
      </c>
      <c r="B2954" s="126" t="s">
        <v>16747</v>
      </c>
      <c r="C2954" s="127" t="s">
        <v>25091</v>
      </c>
      <c r="D2954" s="145" t="s">
        <v>35772</v>
      </c>
      <c r="E2954" s="128">
        <f t="shared" si="24"/>
        <v>616.35</v>
      </c>
      <c r="F2954" s="130"/>
    </row>
    <row r="2955" spans="1:6">
      <c r="A2955" s="125">
        <v>41557</v>
      </c>
      <c r="B2955" s="126" t="s">
        <v>26061</v>
      </c>
      <c r="C2955" s="127" t="s">
        <v>25124</v>
      </c>
      <c r="D2955" s="145" t="s">
        <v>35773</v>
      </c>
      <c r="E2955" s="128">
        <f t="shared" si="24"/>
        <v>186.71</v>
      </c>
      <c r="F2955" s="129"/>
    </row>
    <row r="2956" spans="1:6">
      <c r="A2956" s="125">
        <v>41506</v>
      </c>
      <c r="B2956" s="126" t="s">
        <v>26062</v>
      </c>
      <c r="C2956" s="127" t="s">
        <v>25091</v>
      </c>
      <c r="D2956" s="145" t="s">
        <v>35774</v>
      </c>
      <c r="E2956" s="128">
        <f t="shared" si="24"/>
        <v>62.64</v>
      </c>
      <c r="F2956" s="130"/>
    </row>
    <row r="2957" spans="1:6" ht="18">
      <c r="A2957" s="125">
        <v>41505</v>
      </c>
      <c r="B2957" s="126" t="s">
        <v>17010</v>
      </c>
      <c r="C2957" s="127" t="s">
        <v>25091</v>
      </c>
      <c r="D2957" s="145" t="s">
        <v>35775</v>
      </c>
      <c r="E2957" s="128">
        <f t="shared" si="24"/>
        <v>108.24</v>
      </c>
      <c r="F2957" s="130"/>
    </row>
    <row r="2958" spans="1:6" ht="18">
      <c r="A2958" s="125">
        <v>41528</v>
      </c>
      <c r="B2958" s="126" t="s">
        <v>17032</v>
      </c>
      <c r="C2958" s="127" t="s">
        <v>25091</v>
      </c>
      <c r="D2958" s="145" t="s">
        <v>35776</v>
      </c>
      <c r="E2958" s="128">
        <f t="shared" si="24"/>
        <v>311.72000000000003</v>
      </c>
      <c r="F2958" s="130"/>
    </row>
    <row r="2959" spans="1:6">
      <c r="A2959" s="125">
        <v>41546</v>
      </c>
      <c r="B2959" s="126" t="s">
        <v>26063</v>
      </c>
      <c r="C2959" s="127" t="s">
        <v>26064</v>
      </c>
      <c r="D2959" s="145" t="s">
        <v>35777</v>
      </c>
      <c r="E2959" s="128">
        <f t="shared" si="24"/>
        <v>328.39</v>
      </c>
      <c r="F2959" s="129"/>
    </row>
    <row r="2960" spans="1:6">
      <c r="A2960" s="125">
        <v>41545</v>
      </c>
      <c r="B2960" s="126" t="s">
        <v>26065</v>
      </c>
      <c r="C2960" s="127" t="s">
        <v>26064</v>
      </c>
      <c r="D2960" s="145" t="s">
        <v>35778</v>
      </c>
      <c r="E2960" s="128">
        <f t="shared" si="24"/>
        <v>277.68</v>
      </c>
      <c r="F2960" s="129"/>
    </row>
    <row r="2961" spans="1:6">
      <c r="A2961" s="125">
        <v>41547</v>
      </c>
      <c r="B2961" s="126" t="s">
        <v>26066</v>
      </c>
      <c r="C2961" s="127" t="s">
        <v>26064</v>
      </c>
      <c r="D2961" s="145" t="s">
        <v>35779</v>
      </c>
      <c r="E2961" s="128">
        <f t="shared" si="24"/>
        <v>261.5</v>
      </c>
      <c r="F2961" s="129"/>
    </row>
    <row r="2962" spans="1:6">
      <c r="A2962" s="125">
        <v>41497</v>
      </c>
      <c r="B2962" s="126" t="s">
        <v>26067</v>
      </c>
      <c r="C2962" s="127" t="s">
        <v>25105</v>
      </c>
      <c r="D2962" s="145" t="s">
        <v>35780</v>
      </c>
      <c r="E2962" s="128">
        <f t="shared" si="24"/>
        <v>3235.56</v>
      </c>
      <c r="F2962" s="129"/>
    </row>
    <row r="2963" spans="1:6">
      <c r="A2963" s="125">
        <v>41495</v>
      </c>
      <c r="B2963" s="126" t="s">
        <v>26068</v>
      </c>
      <c r="C2963" s="127" t="s">
        <v>25105</v>
      </c>
      <c r="D2963" s="145" t="s">
        <v>35781</v>
      </c>
      <c r="E2963" s="128">
        <f t="shared" si="24"/>
        <v>1021.2</v>
      </c>
      <c r="F2963" s="129"/>
    </row>
    <row r="2964" spans="1:6">
      <c r="A2964" s="125">
        <v>41496</v>
      </c>
      <c r="B2964" s="126" t="s">
        <v>26069</v>
      </c>
      <c r="C2964" s="127" t="s">
        <v>25105</v>
      </c>
      <c r="D2964" s="145" t="s">
        <v>35782</v>
      </c>
      <c r="E2964" s="128">
        <f t="shared" si="24"/>
        <v>1530</v>
      </c>
      <c r="F2964" s="129"/>
    </row>
    <row r="2965" spans="1:6">
      <c r="A2965" s="125">
        <v>41544</v>
      </c>
      <c r="B2965" s="126" t="s">
        <v>26070</v>
      </c>
      <c r="C2965" s="127" t="s">
        <v>26064</v>
      </c>
      <c r="D2965" s="145" t="s">
        <v>35783</v>
      </c>
      <c r="E2965" s="128">
        <f t="shared" si="24"/>
        <v>527</v>
      </c>
      <c r="F2965" s="129"/>
    </row>
    <row r="2966" spans="1:6">
      <c r="A2966" s="125">
        <v>41500</v>
      </c>
      <c r="B2966" s="126" t="s">
        <v>26071</v>
      </c>
      <c r="C2966" s="127" t="s">
        <v>25091</v>
      </c>
      <c r="D2966" s="145" t="s">
        <v>35784</v>
      </c>
      <c r="E2966" s="128">
        <f t="shared" si="24"/>
        <v>242.13</v>
      </c>
      <c r="F2966" s="129"/>
    </row>
    <row r="2967" spans="1:6" ht="18">
      <c r="A2967" s="125">
        <v>41501</v>
      </c>
      <c r="B2967" s="126" t="s">
        <v>35785</v>
      </c>
      <c r="C2967" s="127" t="s">
        <v>25124</v>
      </c>
      <c r="D2967" s="145" t="s">
        <v>35786</v>
      </c>
      <c r="E2967" s="128">
        <f t="shared" si="24"/>
        <v>53.19</v>
      </c>
      <c r="F2967" s="130"/>
    </row>
    <row r="2968" spans="1:6" ht="18">
      <c r="A2968" s="125">
        <v>41499</v>
      </c>
      <c r="B2968" s="126" t="s">
        <v>17106</v>
      </c>
      <c r="C2968" s="127" t="s">
        <v>25124</v>
      </c>
      <c r="D2968" s="145" t="s">
        <v>35787</v>
      </c>
      <c r="E2968" s="128">
        <f t="shared" si="24"/>
        <v>386.12</v>
      </c>
      <c r="F2968" s="130"/>
    </row>
    <row r="2969" spans="1:6" ht="18">
      <c r="A2969" s="125">
        <v>41503</v>
      </c>
      <c r="B2969" s="126" t="s">
        <v>17107</v>
      </c>
      <c r="C2969" s="127" t="s">
        <v>25124</v>
      </c>
      <c r="D2969" s="145" t="s">
        <v>35788</v>
      </c>
      <c r="E2969" s="128">
        <f t="shared" si="24"/>
        <v>493.76</v>
      </c>
      <c r="F2969" s="130"/>
    </row>
    <row r="2970" spans="1:6" ht="18">
      <c r="A2970" s="125">
        <v>41530</v>
      </c>
      <c r="B2970" s="126" t="s">
        <v>17109</v>
      </c>
      <c r="C2970" s="127" t="s">
        <v>25091</v>
      </c>
      <c r="D2970" s="145" t="s">
        <v>35789</v>
      </c>
      <c r="E2970" s="128">
        <f t="shared" si="24"/>
        <v>490.72</v>
      </c>
      <c r="F2970" s="130"/>
    </row>
    <row r="2971" spans="1:6">
      <c r="A2971" s="125">
        <v>41527</v>
      </c>
      <c r="B2971" s="126" t="s">
        <v>17113</v>
      </c>
      <c r="C2971" s="127" t="s">
        <v>25105</v>
      </c>
      <c r="D2971" s="145" t="s">
        <v>35790</v>
      </c>
      <c r="E2971" s="128">
        <f t="shared" si="24"/>
        <v>2818.64</v>
      </c>
      <c r="F2971" s="129"/>
    </row>
    <row r="2972" spans="1:6" ht="18">
      <c r="A2972" s="125">
        <v>41529</v>
      </c>
      <c r="B2972" s="126" t="s">
        <v>17118</v>
      </c>
      <c r="C2972" s="127" t="s">
        <v>25105</v>
      </c>
      <c r="D2972" s="145" t="s">
        <v>35791</v>
      </c>
      <c r="E2972" s="128">
        <f t="shared" si="24"/>
        <v>29202.63</v>
      </c>
      <c r="F2972" s="130"/>
    </row>
    <row r="2973" spans="1:6">
      <c r="E2973" s="128">
        <f t="shared" si="24"/>
        <v>0</v>
      </c>
    </row>
    <row r="2974" spans="1:6" ht="18">
      <c r="A2974" s="121" t="s">
        <v>25082</v>
      </c>
      <c r="B2974" s="122" t="s">
        <v>25083</v>
      </c>
      <c r="C2974" s="123" t="s">
        <v>25084</v>
      </c>
      <c r="D2974" s="121" t="s">
        <v>25085</v>
      </c>
      <c r="E2974" s="128" t="e">
        <f t="shared" si="24"/>
        <v>#VALUE!</v>
      </c>
      <c r="F2974" s="122" t="s">
        <v>25086</v>
      </c>
    </row>
    <row r="2975" spans="1:6">
      <c r="A2975" s="125">
        <v>41555</v>
      </c>
      <c r="B2975" s="126" t="s">
        <v>26072</v>
      </c>
      <c r="C2975" s="127" t="s">
        <v>25105</v>
      </c>
      <c r="D2975" s="145" t="s">
        <v>35792</v>
      </c>
      <c r="E2975" s="128">
        <f t="shared" si="24"/>
        <v>6577.24</v>
      </c>
      <c r="F2975" s="129"/>
    </row>
    <row r="2976" spans="1:6" ht="18">
      <c r="A2976" s="125">
        <v>100883</v>
      </c>
      <c r="B2976" s="126" t="s">
        <v>26073</v>
      </c>
      <c r="C2976" s="127" t="s">
        <v>25124</v>
      </c>
      <c r="D2976" s="145" t="s">
        <v>35793</v>
      </c>
      <c r="E2976" s="128">
        <f t="shared" si="24"/>
        <v>245.53</v>
      </c>
      <c r="F2976" s="130"/>
    </row>
    <row r="2977" spans="1:6" ht="18">
      <c r="A2977" s="125">
        <v>100882</v>
      </c>
      <c r="B2977" s="126" t="s">
        <v>17125</v>
      </c>
      <c r="C2977" s="127" t="s">
        <v>25124</v>
      </c>
      <c r="D2977" s="145" t="s">
        <v>35794</v>
      </c>
      <c r="E2977" s="128">
        <f t="shared" si="24"/>
        <v>205.45</v>
      </c>
      <c r="F2977" s="130"/>
    </row>
    <row r="2978" spans="1:6">
      <c r="E2978" s="128">
        <f t="shared" si="24"/>
        <v>0</v>
      </c>
    </row>
    <row r="2979" spans="1:6" ht="18">
      <c r="A2979" s="121" t="s">
        <v>25082</v>
      </c>
      <c r="B2979" s="122" t="s">
        <v>25083</v>
      </c>
      <c r="C2979" s="123" t="s">
        <v>25084</v>
      </c>
      <c r="D2979" s="121" t="s">
        <v>25085</v>
      </c>
      <c r="E2979" s="128" t="e">
        <f t="shared" si="24"/>
        <v>#VALUE!</v>
      </c>
      <c r="F2979" s="122" t="s">
        <v>25086</v>
      </c>
    </row>
    <row r="2980" spans="1:6">
      <c r="A2980" s="125">
        <v>100390</v>
      </c>
      <c r="B2980" s="126" t="s">
        <v>26074</v>
      </c>
      <c r="C2980" s="127" t="s">
        <v>26075</v>
      </c>
      <c r="D2980" s="145" t="s">
        <v>35134</v>
      </c>
      <c r="E2980" s="128">
        <f t="shared" si="24"/>
        <v>0</v>
      </c>
      <c r="F2980" s="129"/>
    </row>
    <row r="2981" spans="1:6">
      <c r="A2981" s="414" t="s">
        <v>26076</v>
      </c>
      <c r="B2981" s="414"/>
      <c r="C2981" s="414"/>
      <c r="D2981" s="414"/>
      <c r="E2981" s="414"/>
    </row>
    <row r="2982" spans="1:6">
      <c r="A2982" s="415" t="s">
        <v>26077</v>
      </c>
      <c r="B2982" s="414"/>
      <c r="C2982" s="414"/>
      <c r="D2982" s="414"/>
      <c r="E2982" s="414"/>
    </row>
    <row r="2983" spans="1:6">
      <c r="A2983" s="416" t="s">
        <v>26078</v>
      </c>
      <c r="B2983" s="417"/>
      <c r="C2983" s="417"/>
      <c r="D2983" s="417"/>
      <c r="E2983" s="417"/>
    </row>
    <row r="2984" spans="1:6">
      <c r="A2984" s="418" t="s">
        <v>26079</v>
      </c>
      <c r="B2984" s="419"/>
      <c r="C2984" s="419"/>
      <c r="D2984" s="420"/>
      <c r="E2984" s="131"/>
    </row>
    <row r="2985" spans="1:6" ht="18">
      <c r="A2985" s="132" t="s">
        <v>25082</v>
      </c>
      <c r="B2985" s="132" t="s">
        <v>25083</v>
      </c>
      <c r="C2985" s="132" t="s">
        <v>25084</v>
      </c>
      <c r="D2985" s="132" t="s">
        <v>26080</v>
      </c>
      <c r="E2985" s="131"/>
    </row>
    <row r="2986" spans="1:6" ht="18">
      <c r="A2986" s="133">
        <v>60019</v>
      </c>
      <c r="B2986" s="134" t="s">
        <v>26081</v>
      </c>
      <c r="C2986" s="135" t="s">
        <v>25758</v>
      </c>
      <c r="D2986" s="134" t="s">
        <v>26082</v>
      </c>
      <c r="E2986" s="131"/>
    </row>
    <row r="2987" spans="1:6">
      <c r="A2987" s="133">
        <v>60022</v>
      </c>
      <c r="B2987" s="134" t="s">
        <v>26083</v>
      </c>
      <c r="C2987" s="135" t="s">
        <v>25758</v>
      </c>
      <c r="D2987" s="134" t="s">
        <v>26084</v>
      </c>
      <c r="E2987" s="131"/>
    </row>
    <row r="2988" spans="1:6" ht="18">
      <c r="A2988" s="133">
        <v>60020</v>
      </c>
      <c r="B2988" s="134" t="s">
        <v>26085</v>
      </c>
      <c r="C2988" s="135" t="s">
        <v>25758</v>
      </c>
      <c r="D2988" s="134" t="s">
        <v>26086</v>
      </c>
      <c r="E2988" s="131"/>
    </row>
    <row r="2989" spans="1:6">
      <c r="A2989" s="133">
        <v>60021</v>
      </c>
      <c r="B2989" s="134" t="s">
        <v>26087</v>
      </c>
      <c r="C2989" s="135" t="s">
        <v>25758</v>
      </c>
      <c r="D2989" s="134" t="s">
        <v>26088</v>
      </c>
      <c r="E2989" s="131"/>
    </row>
    <row r="2990" spans="1:6" ht="18">
      <c r="A2990" s="133">
        <v>60024</v>
      </c>
      <c r="B2990" s="134" t="s">
        <v>26089</v>
      </c>
      <c r="C2990" s="135" t="s">
        <v>25758</v>
      </c>
      <c r="D2990" s="134" t="s">
        <v>26090</v>
      </c>
      <c r="E2990" s="131"/>
    </row>
    <row r="2991" spans="1:6" ht="18">
      <c r="A2991" s="133">
        <v>100849</v>
      </c>
      <c r="B2991" s="134" t="s">
        <v>26091</v>
      </c>
      <c r="C2991" s="135" t="s">
        <v>25758</v>
      </c>
      <c r="D2991" s="134" t="s">
        <v>26092</v>
      </c>
      <c r="E2991" s="131"/>
    </row>
    <row r="2992" spans="1:6" ht="18">
      <c r="A2992" s="133">
        <v>60010</v>
      </c>
      <c r="B2992" s="134" t="s">
        <v>26093</v>
      </c>
      <c r="C2992" s="135" t="s">
        <v>25154</v>
      </c>
      <c r="D2992" s="134" t="s">
        <v>26094</v>
      </c>
      <c r="E2992" s="131"/>
    </row>
    <row r="2993" spans="1:5" ht="18">
      <c r="A2993" s="133">
        <v>60002</v>
      </c>
      <c r="B2993" s="134" t="s">
        <v>26095</v>
      </c>
      <c r="C2993" s="135" t="s">
        <v>25758</v>
      </c>
      <c r="D2993" s="134" t="s">
        <v>26096</v>
      </c>
      <c r="E2993" s="131"/>
    </row>
    <row r="2994" spans="1:5">
      <c r="A2994" s="133">
        <v>60003</v>
      </c>
      <c r="B2994" s="134" t="s">
        <v>26097</v>
      </c>
      <c r="C2994" s="135" t="s">
        <v>25758</v>
      </c>
      <c r="D2994" s="134" t="s">
        <v>26098</v>
      </c>
      <c r="E2994" s="131"/>
    </row>
    <row r="2995" spans="1:5">
      <c r="A2995" s="133">
        <v>60012</v>
      </c>
      <c r="B2995" s="134" t="s">
        <v>26099</v>
      </c>
      <c r="C2995" s="135" t="s">
        <v>25758</v>
      </c>
      <c r="D2995" s="134" t="s">
        <v>26098</v>
      </c>
      <c r="E2995" s="131"/>
    </row>
    <row r="2996" spans="1:5">
      <c r="A2996" s="133">
        <v>60004</v>
      </c>
      <c r="B2996" s="134" t="s">
        <v>26100</v>
      </c>
      <c r="C2996" s="135" t="s">
        <v>25758</v>
      </c>
      <c r="D2996" s="134" t="s">
        <v>26101</v>
      </c>
      <c r="E2996" s="131"/>
    </row>
    <row r="2997" spans="1:5">
      <c r="A2997" s="133">
        <v>60013</v>
      </c>
      <c r="B2997" s="134" t="s">
        <v>26102</v>
      </c>
      <c r="C2997" s="135" t="s">
        <v>25758</v>
      </c>
      <c r="D2997" s="134" t="s">
        <v>26101</v>
      </c>
      <c r="E2997" s="131"/>
    </row>
    <row r="2998" spans="1:5">
      <c r="A2998" s="133">
        <v>60005</v>
      </c>
      <c r="B2998" s="134" t="s">
        <v>26103</v>
      </c>
      <c r="C2998" s="135" t="s">
        <v>25758</v>
      </c>
      <c r="D2998" s="134" t="s">
        <v>26104</v>
      </c>
      <c r="E2998" s="131"/>
    </row>
    <row r="2999" spans="1:5">
      <c r="A2999" s="133">
        <v>60014</v>
      </c>
      <c r="B2999" s="134" t="s">
        <v>26105</v>
      </c>
      <c r="C2999" s="135" t="s">
        <v>25758</v>
      </c>
      <c r="D2999" s="134" t="s">
        <v>26104</v>
      </c>
      <c r="E2999" s="131"/>
    </row>
    <row r="3000" spans="1:5" ht="18">
      <c r="A3000" s="133">
        <v>60006</v>
      </c>
      <c r="B3000" s="134" t="s">
        <v>26106</v>
      </c>
      <c r="C3000" s="135" t="s">
        <v>25758</v>
      </c>
      <c r="D3000" s="134" t="s">
        <v>26107</v>
      </c>
      <c r="E3000" s="131"/>
    </row>
  </sheetData>
  <mergeCells count="19">
    <mergeCell ref="A2981:E2981"/>
    <mergeCell ref="A2982:E2982"/>
    <mergeCell ref="A2983:E2983"/>
    <mergeCell ref="A2984:D2984"/>
    <mergeCell ref="A10:E10"/>
    <mergeCell ref="C1454:E1454"/>
    <mergeCell ref="C1455:E1455"/>
    <mergeCell ref="A1:E1"/>
    <mergeCell ref="A2:E2"/>
    <mergeCell ref="A3:E3"/>
    <mergeCell ref="A4:E4"/>
    <mergeCell ref="A5:E5"/>
    <mergeCell ref="A6:C6"/>
    <mergeCell ref="D6:E6"/>
    <mergeCell ref="A7:C7"/>
    <mergeCell ref="D7:E7"/>
    <mergeCell ref="A9:C9"/>
    <mergeCell ref="D9:E9"/>
    <mergeCell ref="A8:E8"/>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pageSetUpPr fitToPage="1"/>
  </sheetPr>
  <dimension ref="B3:H257"/>
  <sheetViews>
    <sheetView view="pageBreakPreview" topLeftCell="A192" zoomScale="90" zoomScaleNormal="100" zoomScaleSheetLayoutView="90" workbookViewId="0">
      <selection activeCell="E14" sqref="E14"/>
    </sheetView>
  </sheetViews>
  <sheetFormatPr defaultColWidth="9" defaultRowHeight="14.25"/>
  <cols>
    <col min="1" max="1" width="4" style="110" customWidth="1"/>
    <col min="2" max="2" width="7.625" style="110" customWidth="1"/>
    <col min="3" max="3" width="11.625" style="110" customWidth="1"/>
    <col min="4" max="4" width="13.625" style="110" customWidth="1"/>
    <col min="5" max="5" width="17.625" style="110" customWidth="1"/>
    <col min="6" max="6" width="12.625" style="110" customWidth="1"/>
    <col min="7" max="7" width="13.75" style="110" customWidth="1"/>
    <col min="8" max="8" width="14.625" style="110" customWidth="1"/>
    <col min="9" max="16384" width="9" style="110"/>
  </cols>
  <sheetData>
    <row r="3" spans="2:8" ht="24" customHeight="1">
      <c r="B3" s="444" t="str">
        <f>ORCAMENTO!Z1</f>
        <v>CURVA ABC</v>
      </c>
      <c r="C3" s="293" t="str">
        <f>ORCAMENTO!AA1</f>
        <v>LIMITE</v>
      </c>
      <c r="D3" s="293" t="str">
        <f>ORCAMENTO!AB1</f>
        <v>CATEGORIA</v>
      </c>
      <c r="E3" s="293" t="str">
        <f>ORCAMENTO!AC1</f>
        <v>PERCENTUAL</v>
      </c>
      <c r="F3" s="293" t="str">
        <f>ORCAMENTO!AD1</f>
        <v>QTDE</v>
      </c>
      <c r="G3" s="293" t="str">
        <f>ORCAMENTO!AE1</f>
        <v>VALOR</v>
      </c>
      <c r="H3" s="293" t="str">
        <f>ORCAMENTO!AF1</f>
        <v>TOTAL</v>
      </c>
    </row>
    <row r="4" spans="2:8" ht="24" customHeight="1">
      <c r="B4" s="444"/>
      <c r="C4" s="294">
        <f>ORCAMENTO!AA2</f>
        <v>138.24</v>
      </c>
      <c r="D4" s="294" t="str">
        <f>ORCAMENTO!AB2</f>
        <v>C</v>
      </c>
      <c r="E4" s="294">
        <f>ORCAMENTO!AC2</f>
        <v>0.5</v>
      </c>
      <c r="F4" s="294">
        <f>ORCAMENTO!AD2</f>
        <v>41</v>
      </c>
      <c r="G4" s="295">
        <f>ORCAMENTO!AE2</f>
        <v>15337.189999999999</v>
      </c>
      <c r="H4" s="295">
        <f>ORCAMENTO!AF2</f>
        <v>171765.01</v>
      </c>
    </row>
    <row r="5" spans="2:8" ht="24" customHeight="1">
      <c r="B5" s="444"/>
      <c r="C5" s="294">
        <f>ORCAMENTO!AA3</f>
        <v>1678.72</v>
      </c>
      <c r="D5" s="294" t="str">
        <f>ORCAMENTO!AB3</f>
        <v>B</v>
      </c>
      <c r="E5" s="294">
        <f>ORCAMENTO!AC3</f>
        <v>0.3</v>
      </c>
      <c r="F5" s="294">
        <f>ORCAMENTO!AD3</f>
        <v>21</v>
      </c>
      <c r="G5" s="295">
        <f>ORCAMENTO!AE3</f>
        <v>59241.680000000008</v>
      </c>
      <c r="H5" s="295">
        <f>ORCAMENTO!AF3</f>
        <v>156427.82</v>
      </c>
    </row>
    <row r="6" spans="2:8" ht="24" customHeight="1">
      <c r="B6" s="444"/>
      <c r="C6" s="294">
        <f>ORCAMENTO!AA4</f>
        <v>10215.92</v>
      </c>
      <c r="D6" s="294" t="str">
        <f>ORCAMENTO!AB4</f>
        <v>A</v>
      </c>
      <c r="E6" s="294">
        <f>ORCAMENTO!AC4</f>
        <v>0.2</v>
      </c>
      <c r="F6" s="294">
        <f>ORCAMENTO!AD4</f>
        <v>8</v>
      </c>
      <c r="G6" s="295">
        <f>ORCAMENTO!AE4</f>
        <v>97186.14</v>
      </c>
      <c r="H6" s="295">
        <f>ORCAMENTO!AF4</f>
        <v>97186.14</v>
      </c>
    </row>
    <row r="8" spans="2:8" ht="15" thickBot="1"/>
    <row r="9" spans="2:8" ht="24" customHeight="1" thickBot="1">
      <c r="C9" s="445" t="str">
        <f>ORCAMENTO!Z1</f>
        <v>CURVA ABC</v>
      </c>
      <c r="D9" s="446"/>
      <c r="E9" s="446"/>
      <c r="F9" s="446"/>
      <c r="G9" s="447"/>
    </row>
    <row r="10" spans="2:8" s="271" customFormat="1" ht="18" customHeight="1">
      <c r="C10" s="303" t="str">
        <f>ORCAMENTO!B4</f>
        <v>ITEM</v>
      </c>
      <c r="D10" s="304" t="str">
        <f>ORCAMENTO!M4</f>
        <v>QTDE</v>
      </c>
      <c r="E10" s="305" t="str">
        <f>ORCAMENTO!N4</f>
        <v>CUSTO</v>
      </c>
      <c r="F10" s="306" t="str">
        <f>ORCAMENTO!O4</f>
        <v>PESO</v>
      </c>
      <c r="G10" s="307" t="str">
        <f>ORCAMENTO!P4</f>
        <v>ABC</v>
      </c>
    </row>
    <row r="11" spans="2:8" s="272" customFormat="1" ht="15" customHeight="1">
      <c r="C11" s="300">
        <f>ORCAMENTO!B5</f>
        <v>1</v>
      </c>
      <c r="D11" s="442" t="str">
        <f>ORCAMENTO!M5</f>
        <v>SERVIÇOS PRELIMINARES</v>
      </c>
      <c r="E11" s="442"/>
      <c r="F11" s="442"/>
      <c r="G11" s="443"/>
    </row>
    <row r="12" spans="2:8" ht="15" customHeight="1">
      <c r="B12" s="299"/>
      <c r="C12" s="301" t="str">
        <f>ORCAMENTO!B6</f>
        <v>1.1</v>
      </c>
      <c r="D12" s="296">
        <f>ORCAMENTO!M6</f>
        <v>8</v>
      </c>
      <c r="E12" s="297">
        <f>ORCAMENTO!N6</f>
        <v>3605.28</v>
      </c>
      <c r="F12" s="298">
        <f>ORCAMENTO!O6</f>
        <v>2.0956295479767153E-2</v>
      </c>
      <c r="G12" s="302" t="str">
        <f>ORCAMENTO!P6</f>
        <v>B</v>
      </c>
      <c r="H12" s="299"/>
    </row>
    <row r="13" spans="2:8" ht="15" customHeight="1">
      <c r="B13" s="299"/>
      <c r="C13" s="301" t="e">
        <f>ORCAMENTO!#REF!</f>
        <v>#REF!</v>
      </c>
      <c r="D13" s="296" t="e">
        <f>ORCAMENTO!#REF!</f>
        <v>#REF!</v>
      </c>
      <c r="E13" s="297" t="e">
        <f>ORCAMENTO!#REF!</f>
        <v>#REF!</v>
      </c>
      <c r="F13" s="298" t="e">
        <f>ORCAMENTO!#REF!</f>
        <v>#REF!</v>
      </c>
      <c r="G13" s="302" t="e">
        <f>ORCAMENTO!#REF!</f>
        <v>#REF!</v>
      </c>
      <c r="H13" s="299"/>
    </row>
    <row r="14" spans="2:8" ht="15" customHeight="1">
      <c r="B14" s="299"/>
      <c r="C14" s="301" t="e">
        <f>ORCAMENTO!#REF!</f>
        <v>#REF!</v>
      </c>
      <c r="D14" s="296" t="e">
        <f>ORCAMENTO!#REF!</f>
        <v>#REF!</v>
      </c>
      <c r="E14" s="297" t="e">
        <f>ORCAMENTO!#REF!</f>
        <v>#REF!</v>
      </c>
      <c r="F14" s="298" t="e">
        <f>ORCAMENTO!#REF!</f>
        <v>#REF!</v>
      </c>
      <c r="G14" s="302" t="e">
        <f>ORCAMENTO!#REF!</f>
        <v>#REF!</v>
      </c>
      <c r="H14" s="299"/>
    </row>
    <row r="15" spans="2:8" ht="15" customHeight="1">
      <c r="B15" s="299"/>
      <c r="C15" s="301" t="e">
        <f>ORCAMENTO!#REF!</f>
        <v>#REF!</v>
      </c>
      <c r="D15" s="296" t="e">
        <f>ORCAMENTO!#REF!</f>
        <v>#REF!</v>
      </c>
      <c r="E15" s="297" t="e">
        <f>ORCAMENTO!#REF!</f>
        <v>#REF!</v>
      </c>
      <c r="F15" s="298" t="e">
        <f>ORCAMENTO!#REF!</f>
        <v>#REF!</v>
      </c>
      <c r="G15" s="302" t="e">
        <f>ORCAMENTO!#REF!</f>
        <v>#REF!</v>
      </c>
      <c r="H15" s="299"/>
    </row>
    <row r="16" spans="2:8" ht="15" customHeight="1">
      <c r="B16" s="299"/>
      <c r="C16" s="301" t="e">
        <f>ORCAMENTO!#REF!</f>
        <v>#REF!</v>
      </c>
      <c r="D16" s="296" t="e">
        <f>ORCAMENTO!#REF!</f>
        <v>#REF!</v>
      </c>
      <c r="E16" s="297" t="e">
        <f>ORCAMENTO!#REF!</f>
        <v>#REF!</v>
      </c>
      <c r="F16" s="298" t="e">
        <f>ORCAMENTO!#REF!</f>
        <v>#REF!</v>
      </c>
      <c r="G16" s="302" t="e">
        <f>ORCAMENTO!#REF!</f>
        <v>#REF!</v>
      </c>
      <c r="H16" s="299"/>
    </row>
    <row r="17" spans="2:8" ht="15" customHeight="1">
      <c r="B17" s="299"/>
      <c r="C17" s="301" t="e">
        <f>ORCAMENTO!#REF!</f>
        <v>#REF!</v>
      </c>
      <c r="D17" s="296" t="e">
        <f>ORCAMENTO!#REF!</f>
        <v>#REF!</v>
      </c>
      <c r="E17" s="297" t="e">
        <f>ORCAMENTO!#REF!</f>
        <v>#REF!</v>
      </c>
      <c r="F17" s="298" t="e">
        <f>ORCAMENTO!#REF!</f>
        <v>#REF!</v>
      </c>
      <c r="G17" s="302" t="e">
        <f>ORCAMENTO!#REF!</f>
        <v>#REF!</v>
      </c>
      <c r="H17" s="299"/>
    </row>
    <row r="18" spans="2:8" ht="15" customHeight="1">
      <c r="B18" s="299"/>
      <c r="C18" s="301" t="e">
        <f>ORCAMENTO!#REF!</f>
        <v>#REF!</v>
      </c>
      <c r="D18" s="296" t="e">
        <f>ORCAMENTO!#REF!</f>
        <v>#REF!</v>
      </c>
      <c r="E18" s="297" t="e">
        <f>ORCAMENTO!#REF!</f>
        <v>#REF!</v>
      </c>
      <c r="F18" s="298" t="e">
        <f>ORCAMENTO!#REF!</f>
        <v>#REF!</v>
      </c>
      <c r="G18" s="302" t="e">
        <f>ORCAMENTO!#REF!</f>
        <v>#REF!</v>
      </c>
      <c r="H18" s="299"/>
    </row>
    <row r="19" spans="2:8" ht="15" customHeight="1">
      <c r="B19" s="299"/>
      <c r="C19" s="301" t="str">
        <f>ORCAMENTO!B7</f>
        <v>1.2</v>
      </c>
      <c r="D19" s="296">
        <f>ORCAMENTO!M7</f>
        <v>3</v>
      </c>
      <c r="E19" s="297">
        <f>ORCAMENTO!N7</f>
        <v>46.32</v>
      </c>
      <c r="F19" s="298">
        <f>ORCAMENTO!O7</f>
        <v>2.6924277909699508E-4</v>
      </c>
      <c r="G19" s="302" t="e">
        <f>ORCAMENTO!P7</f>
        <v>#N/A</v>
      </c>
      <c r="H19" s="299"/>
    </row>
    <row r="20" spans="2:8" ht="15" customHeight="1">
      <c r="B20" s="299"/>
      <c r="C20" s="301" t="e">
        <f>ORCAMENTO!#REF!</f>
        <v>#REF!</v>
      </c>
      <c r="D20" s="296" t="e">
        <f>ORCAMENTO!#REF!</f>
        <v>#REF!</v>
      </c>
      <c r="E20" s="297" t="e">
        <f>ORCAMENTO!#REF!</f>
        <v>#REF!</v>
      </c>
      <c r="F20" s="298" t="e">
        <f>ORCAMENTO!#REF!</f>
        <v>#REF!</v>
      </c>
      <c r="G20" s="302" t="e">
        <f>ORCAMENTO!#REF!</f>
        <v>#REF!</v>
      </c>
      <c r="H20" s="299"/>
    </row>
    <row r="21" spans="2:8" ht="15" customHeight="1">
      <c r="B21" s="299"/>
      <c r="C21" s="301" t="e">
        <f>ORCAMENTO!#REF!</f>
        <v>#REF!</v>
      </c>
      <c r="D21" s="296" t="e">
        <f>ORCAMENTO!#REF!</f>
        <v>#REF!</v>
      </c>
      <c r="E21" s="297" t="e">
        <f>ORCAMENTO!#REF!</f>
        <v>#REF!</v>
      </c>
      <c r="F21" s="298" t="e">
        <f>ORCAMENTO!#REF!</f>
        <v>#REF!</v>
      </c>
      <c r="G21" s="302" t="e">
        <f>ORCAMENTO!#REF!</f>
        <v>#REF!</v>
      </c>
      <c r="H21" s="299"/>
    </row>
    <row r="22" spans="2:8" s="272" customFormat="1" ht="15" customHeight="1">
      <c r="C22" s="300" t="e">
        <f>ORCAMENTO!#REF!</f>
        <v>#REF!</v>
      </c>
      <c r="D22" s="442" t="e">
        <f>ORCAMENTO!#REF!</f>
        <v>#REF!</v>
      </c>
      <c r="E22" s="442"/>
      <c r="F22" s="442"/>
      <c r="G22" s="443"/>
    </row>
    <row r="23" spans="2:8" ht="15" customHeight="1">
      <c r="B23" s="299"/>
      <c r="C23" s="301" t="e">
        <f>ORCAMENTO!#REF!</f>
        <v>#REF!</v>
      </c>
      <c r="D23" s="296" t="e">
        <f>ORCAMENTO!#REF!</f>
        <v>#REF!</v>
      </c>
      <c r="E23" s="297" t="e">
        <f>ORCAMENTO!#REF!</f>
        <v>#REF!</v>
      </c>
      <c r="F23" s="298" t="e">
        <f>ORCAMENTO!#REF!</f>
        <v>#REF!</v>
      </c>
      <c r="G23" s="302" t="e">
        <f>ORCAMENTO!#REF!</f>
        <v>#REF!</v>
      </c>
      <c r="H23" s="299"/>
    </row>
    <row r="24" spans="2:8" ht="15" customHeight="1">
      <c r="B24" s="299"/>
      <c r="C24" s="301" t="e">
        <f>ORCAMENTO!#REF!</f>
        <v>#REF!</v>
      </c>
      <c r="D24" s="296" t="e">
        <f>ORCAMENTO!#REF!</f>
        <v>#REF!</v>
      </c>
      <c r="E24" s="297" t="e">
        <f>ORCAMENTO!#REF!</f>
        <v>#REF!</v>
      </c>
      <c r="F24" s="298" t="e">
        <f>ORCAMENTO!#REF!</f>
        <v>#REF!</v>
      </c>
      <c r="G24" s="302" t="e">
        <f>ORCAMENTO!#REF!</f>
        <v>#REF!</v>
      </c>
      <c r="H24" s="299"/>
    </row>
    <row r="25" spans="2:8" ht="15" customHeight="1">
      <c r="B25" s="299"/>
      <c r="C25" s="301" t="e">
        <f>ORCAMENTO!#REF!</f>
        <v>#REF!</v>
      </c>
      <c r="D25" s="296" t="e">
        <f>ORCAMENTO!#REF!</f>
        <v>#REF!</v>
      </c>
      <c r="E25" s="297" t="e">
        <f>ORCAMENTO!#REF!</f>
        <v>#REF!</v>
      </c>
      <c r="F25" s="298" t="e">
        <f>ORCAMENTO!#REF!</f>
        <v>#REF!</v>
      </c>
      <c r="G25" s="302" t="e">
        <f>ORCAMENTO!#REF!</f>
        <v>#REF!</v>
      </c>
      <c r="H25" s="299"/>
    </row>
    <row r="26" spans="2:8" ht="15" customHeight="1">
      <c r="B26" s="299"/>
      <c r="C26" s="301" t="e">
        <f>ORCAMENTO!#REF!</f>
        <v>#REF!</v>
      </c>
      <c r="D26" s="296" t="e">
        <f>ORCAMENTO!#REF!</f>
        <v>#REF!</v>
      </c>
      <c r="E26" s="297" t="e">
        <f>ORCAMENTO!#REF!</f>
        <v>#REF!</v>
      </c>
      <c r="F26" s="298" t="e">
        <f>ORCAMENTO!#REF!</f>
        <v>#REF!</v>
      </c>
      <c r="G26" s="302" t="e">
        <f>ORCAMENTO!#REF!</f>
        <v>#REF!</v>
      </c>
      <c r="H26" s="299"/>
    </row>
    <row r="27" spans="2:8" ht="15" customHeight="1">
      <c r="B27" s="299"/>
      <c r="C27" s="301" t="e">
        <f>ORCAMENTO!#REF!</f>
        <v>#REF!</v>
      </c>
      <c r="D27" s="296" t="e">
        <f>ORCAMENTO!#REF!</f>
        <v>#REF!</v>
      </c>
      <c r="E27" s="297" t="e">
        <f>ORCAMENTO!#REF!</f>
        <v>#REF!</v>
      </c>
      <c r="F27" s="298" t="e">
        <f>ORCAMENTO!#REF!</f>
        <v>#REF!</v>
      </c>
      <c r="G27" s="302" t="e">
        <f>ORCAMENTO!#REF!</f>
        <v>#REF!</v>
      </c>
      <c r="H27" s="299"/>
    </row>
    <row r="28" spans="2:8" ht="15" customHeight="1">
      <c r="B28" s="299"/>
      <c r="C28" s="301" t="e">
        <f>ORCAMENTO!#REF!</f>
        <v>#REF!</v>
      </c>
      <c r="D28" s="296" t="e">
        <f>ORCAMENTO!#REF!</f>
        <v>#REF!</v>
      </c>
      <c r="E28" s="297" t="e">
        <f>ORCAMENTO!#REF!</f>
        <v>#REF!</v>
      </c>
      <c r="F28" s="298" t="e">
        <f>ORCAMENTO!#REF!</f>
        <v>#REF!</v>
      </c>
      <c r="G28" s="302" t="e">
        <f>ORCAMENTO!#REF!</f>
        <v>#REF!</v>
      </c>
      <c r="H28" s="299"/>
    </row>
    <row r="29" spans="2:8" s="272" customFormat="1" ht="15" customHeight="1">
      <c r="C29" s="300">
        <f>ORCAMENTO!B12</f>
        <v>2</v>
      </c>
      <c r="D29" s="442" t="str">
        <f>ORCAMENTO!M12</f>
        <v>INSTALAÇÃO DA ESQUADRIAS</v>
      </c>
      <c r="E29" s="442"/>
      <c r="F29" s="442"/>
      <c r="G29" s="443"/>
    </row>
    <row r="30" spans="2:8" ht="15" customHeight="1">
      <c r="B30" s="299"/>
      <c r="C30" s="301" t="e">
        <f>ORCAMENTO!#REF!</f>
        <v>#REF!</v>
      </c>
      <c r="D30" s="296" t="e">
        <f>ORCAMENTO!#REF!</f>
        <v>#REF!</v>
      </c>
      <c r="E30" s="297" t="e">
        <f>ORCAMENTO!#REF!</f>
        <v>#REF!</v>
      </c>
      <c r="F30" s="298" t="e">
        <f>ORCAMENTO!#REF!</f>
        <v>#REF!</v>
      </c>
      <c r="G30" s="302" t="e">
        <f>ORCAMENTO!#REF!</f>
        <v>#REF!</v>
      </c>
      <c r="H30" s="299"/>
    </row>
    <row r="31" spans="2:8" ht="15" customHeight="1">
      <c r="B31" s="299"/>
      <c r="C31" s="301" t="e">
        <f>ORCAMENTO!#REF!</f>
        <v>#REF!</v>
      </c>
      <c r="D31" s="296" t="e">
        <f>ORCAMENTO!#REF!</f>
        <v>#REF!</v>
      </c>
      <c r="E31" s="297" t="e">
        <f>ORCAMENTO!#REF!</f>
        <v>#REF!</v>
      </c>
      <c r="F31" s="298" t="e">
        <f>ORCAMENTO!#REF!</f>
        <v>#REF!</v>
      </c>
      <c r="G31" s="302" t="e">
        <f>ORCAMENTO!#REF!</f>
        <v>#REF!</v>
      </c>
      <c r="H31" s="299"/>
    </row>
    <row r="32" spans="2:8" ht="15" customHeight="1">
      <c r="B32" s="299"/>
      <c r="C32" s="301" t="e">
        <f>ORCAMENTO!#REF!</f>
        <v>#REF!</v>
      </c>
      <c r="D32" s="296" t="e">
        <f>ORCAMENTO!#REF!</f>
        <v>#REF!</v>
      </c>
      <c r="E32" s="297" t="e">
        <f>ORCAMENTO!#REF!</f>
        <v>#REF!</v>
      </c>
      <c r="F32" s="298" t="e">
        <f>ORCAMENTO!#REF!</f>
        <v>#REF!</v>
      </c>
      <c r="G32" s="302" t="e">
        <f>ORCAMENTO!#REF!</f>
        <v>#REF!</v>
      </c>
      <c r="H32" s="299"/>
    </row>
    <row r="33" spans="2:8" ht="15" customHeight="1">
      <c r="B33" s="299"/>
      <c r="C33" s="301" t="e">
        <f>ORCAMENTO!#REF!</f>
        <v>#REF!</v>
      </c>
      <c r="D33" s="296" t="e">
        <f>ORCAMENTO!#REF!</f>
        <v>#REF!</v>
      </c>
      <c r="E33" s="297" t="e">
        <f>ORCAMENTO!#REF!</f>
        <v>#REF!</v>
      </c>
      <c r="F33" s="298" t="e">
        <f>ORCAMENTO!#REF!</f>
        <v>#REF!</v>
      </c>
      <c r="G33" s="302" t="e">
        <f>ORCAMENTO!#REF!</f>
        <v>#REF!</v>
      </c>
      <c r="H33" s="299"/>
    </row>
    <row r="34" spans="2:8" ht="15" customHeight="1">
      <c r="B34" s="299"/>
      <c r="C34" s="301" t="e">
        <f>ORCAMENTO!#REF!</f>
        <v>#REF!</v>
      </c>
      <c r="D34" s="296" t="e">
        <f>ORCAMENTO!#REF!</f>
        <v>#REF!</v>
      </c>
      <c r="E34" s="297" t="e">
        <f>ORCAMENTO!#REF!</f>
        <v>#REF!</v>
      </c>
      <c r="F34" s="298" t="e">
        <f>ORCAMENTO!#REF!</f>
        <v>#REF!</v>
      </c>
      <c r="G34" s="302" t="e">
        <f>ORCAMENTO!#REF!</f>
        <v>#REF!</v>
      </c>
      <c r="H34" s="299"/>
    </row>
    <row r="35" spans="2:8" ht="15" customHeight="1">
      <c r="B35" s="299"/>
      <c r="C35" s="301" t="e">
        <f>ORCAMENTO!#REF!</f>
        <v>#REF!</v>
      </c>
      <c r="D35" s="296" t="e">
        <f>ORCAMENTO!#REF!</f>
        <v>#REF!</v>
      </c>
      <c r="E35" s="297" t="e">
        <f>ORCAMENTO!#REF!</f>
        <v>#REF!</v>
      </c>
      <c r="F35" s="298" t="e">
        <f>ORCAMENTO!#REF!</f>
        <v>#REF!</v>
      </c>
      <c r="G35" s="302" t="e">
        <f>ORCAMENTO!#REF!</f>
        <v>#REF!</v>
      </c>
      <c r="H35" s="299"/>
    </row>
    <row r="36" spans="2:8" ht="15" customHeight="1">
      <c r="B36" s="299"/>
      <c r="C36" s="301" t="e">
        <f>ORCAMENTO!#REF!</f>
        <v>#REF!</v>
      </c>
      <c r="D36" s="296" t="e">
        <f>ORCAMENTO!#REF!</f>
        <v>#REF!</v>
      </c>
      <c r="E36" s="297" t="e">
        <f>ORCAMENTO!#REF!</f>
        <v>#REF!</v>
      </c>
      <c r="F36" s="298" t="e">
        <f>ORCAMENTO!#REF!</f>
        <v>#REF!</v>
      </c>
      <c r="G36" s="302" t="e">
        <f>ORCAMENTO!#REF!</f>
        <v>#REF!</v>
      </c>
      <c r="H36" s="299"/>
    </row>
    <row r="37" spans="2:8" ht="15" customHeight="1">
      <c r="B37" s="299"/>
      <c r="C37" s="301" t="e">
        <f>ORCAMENTO!#REF!</f>
        <v>#REF!</v>
      </c>
      <c r="D37" s="296" t="e">
        <f>ORCAMENTO!#REF!</f>
        <v>#REF!</v>
      </c>
      <c r="E37" s="297" t="e">
        <f>ORCAMENTO!#REF!</f>
        <v>#REF!</v>
      </c>
      <c r="F37" s="298" t="e">
        <f>ORCAMENTO!#REF!</f>
        <v>#REF!</v>
      </c>
      <c r="G37" s="302" t="e">
        <f>ORCAMENTO!#REF!</f>
        <v>#REF!</v>
      </c>
      <c r="H37" s="299"/>
    </row>
    <row r="38" spans="2:8" s="272" customFormat="1" ht="15" customHeight="1">
      <c r="C38" s="300" t="e">
        <f>ORCAMENTO!#REF!</f>
        <v>#REF!</v>
      </c>
      <c r="D38" s="442" t="e">
        <f>ORCAMENTO!#REF!</f>
        <v>#REF!</v>
      </c>
      <c r="E38" s="442"/>
      <c r="F38" s="442"/>
      <c r="G38" s="443"/>
    </row>
    <row r="39" spans="2:8" ht="15" customHeight="1">
      <c r="B39" s="299"/>
      <c r="C39" s="301" t="e">
        <f>ORCAMENTO!#REF!</f>
        <v>#REF!</v>
      </c>
      <c r="D39" s="296" t="e">
        <f>ORCAMENTO!#REF!</f>
        <v>#REF!</v>
      </c>
      <c r="E39" s="297" t="e">
        <f>ORCAMENTO!#REF!</f>
        <v>#REF!</v>
      </c>
      <c r="F39" s="298" t="e">
        <f>ORCAMENTO!#REF!</f>
        <v>#REF!</v>
      </c>
      <c r="G39" s="302" t="e">
        <f>ORCAMENTO!#REF!</f>
        <v>#REF!</v>
      </c>
      <c r="H39" s="299"/>
    </row>
    <row r="40" spans="2:8" ht="15" customHeight="1">
      <c r="B40" s="299"/>
      <c r="C40" s="301" t="e">
        <f>ORCAMENTO!#REF!</f>
        <v>#REF!</v>
      </c>
      <c r="D40" s="296" t="e">
        <f>ORCAMENTO!#REF!</f>
        <v>#REF!</v>
      </c>
      <c r="E40" s="297" t="e">
        <f>ORCAMENTO!#REF!</f>
        <v>#REF!</v>
      </c>
      <c r="F40" s="298" t="e">
        <f>ORCAMENTO!#REF!</f>
        <v>#REF!</v>
      </c>
      <c r="G40" s="302" t="e">
        <f>ORCAMENTO!#REF!</f>
        <v>#REF!</v>
      </c>
      <c r="H40" s="299"/>
    </row>
    <row r="41" spans="2:8" ht="15" customHeight="1">
      <c r="B41" s="299"/>
      <c r="C41" s="301" t="e">
        <f>ORCAMENTO!#REF!</f>
        <v>#REF!</v>
      </c>
      <c r="D41" s="296" t="e">
        <f>ORCAMENTO!#REF!</f>
        <v>#REF!</v>
      </c>
      <c r="E41" s="297" t="e">
        <f>ORCAMENTO!#REF!</f>
        <v>#REF!</v>
      </c>
      <c r="F41" s="298" t="e">
        <f>ORCAMENTO!#REF!</f>
        <v>#REF!</v>
      </c>
      <c r="G41" s="302" t="e">
        <f>ORCAMENTO!#REF!</f>
        <v>#REF!</v>
      </c>
      <c r="H41" s="299"/>
    </row>
    <row r="42" spans="2:8" ht="15" customHeight="1">
      <c r="B42" s="299"/>
      <c r="C42" s="301" t="e">
        <f>ORCAMENTO!#REF!</f>
        <v>#REF!</v>
      </c>
      <c r="D42" s="296" t="e">
        <f>ORCAMENTO!#REF!</f>
        <v>#REF!</v>
      </c>
      <c r="E42" s="297" t="e">
        <f>ORCAMENTO!#REF!</f>
        <v>#REF!</v>
      </c>
      <c r="F42" s="298" t="e">
        <f>ORCAMENTO!#REF!</f>
        <v>#REF!</v>
      </c>
      <c r="G42" s="302" t="e">
        <f>ORCAMENTO!#REF!</f>
        <v>#REF!</v>
      </c>
      <c r="H42" s="299"/>
    </row>
    <row r="43" spans="2:8" s="272" customFormat="1" ht="15" customHeight="1">
      <c r="C43" s="300">
        <f>ORCAMENTO!B16</f>
        <v>3</v>
      </c>
      <c r="D43" s="442" t="str">
        <f>ORCAMENTO!M16</f>
        <v>SISTEMAS DE VEDAÇÃO E REVESTIMENTOS</v>
      </c>
      <c r="E43" s="442"/>
      <c r="F43" s="442"/>
      <c r="G43" s="443"/>
    </row>
    <row r="44" spans="2:8" ht="15" customHeight="1">
      <c r="B44" s="299"/>
      <c r="C44" s="301" t="e">
        <f>ORCAMENTO!#REF!</f>
        <v>#REF!</v>
      </c>
      <c r="D44" s="296" t="e">
        <f>ORCAMENTO!#REF!</f>
        <v>#REF!</v>
      </c>
      <c r="E44" s="297" t="e">
        <f>ORCAMENTO!#REF!</f>
        <v>#REF!</v>
      </c>
      <c r="F44" s="298" t="e">
        <f>ORCAMENTO!#REF!</f>
        <v>#REF!</v>
      </c>
      <c r="G44" s="302" t="e">
        <f>ORCAMENTO!#REF!</f>
        <v>#REF!</v>
      </c>
      <c r="H44" s="299"/>
    </row>
    <row r="45" spans="2:8" ht="15" customHeight="1">
      <c r="B45" s="299"/>
      <c r="C45" s="301" t="str">
        <f>ORCAMENTO!B22</f>
        <v>3.4</v>
      </c>
      <c r="D45" s="296">
        <f>ORCAMENTO!M22</f>
        <v>54.39</v>
      </c>
      <c r="E45" s="297">
        <f>ORCAMENTO!N22</f>
        <v>4433.32</v>
      </c>
      <c r="F45" s="298">
        <f>ORCAMENTO!O22</f>
        <v>2.5769417042881913E-2</v>
      </c>
      <c r="G45" s="302" t="str">
        <f>ORCAMENTO!P22</f>
        <v>B</v>
      </c>
      <c r="H45" s="299"/>
    </row>
    <row r="46" spans="2:8" ht="15" customHeight="1">
      <c r="B46" s="299"/>
      <c r="C46" s="301" t="e">
        <f>ORCAMENTO!#REF!</f>
        <v>#REF!</v>
      </c>
      <c r="D46" s="296" t="e">
        <f>ORCAMENTO!#REF!</f>
        <v>#REF!</v>
      </c>
      <c r="E46" s="297" t="e">
        <f>ORCAMENTO!#REF!</f>
        <v>#REF!</v>
      </c>
      <c r="F46" s="298" t="e">
        <f>ORCAMENTO!#REF!</f>
        <v>#REF!</v>
      </c>
      <c r="G46" s="302" t="e">
        <f>ORCAMENTO!#REF!</f>
        <v>#REF!</v>
      </c>
      <c r="H46" s="299"/>
    </row>
    <row r="47" spans="2:8" ht="15" customHeight="1">
      <c r="B47" s="299"/>
      <c r="C47" s="301" t="e">
        <f>ORCAMENTO!#REF!</f>
        <v>#REF!</v>
      </c>
      <c r="D47" s="296" t="e">
        <f>ORCAMENTO!#REF!</f>
        <v>#REF!</v>
      </c>
      <c r="E47" s="297" t="e">
        <f>ORCAMENTO!#REF!</f>
        <v>#REF!</v>
      </c>
      <c r="F47" s="298" t="e">
        <f>ORCAMENTO!#REF!</f>
        <v>#REF!</v>
      </c>
      <c r="G47" s="302" t="e">
        <f>ORCAMENTO!#REF!</f>
        <v>#REF!</v>
      </c>
      <c r="H47" s="299"/>
    </row>
    <row r="48" spans="2:8" ht="15" customHeight="1">
      <c r="B48" s="299"/>
      <c r="C48" s="301" t="e">
        <f>ORCAMENTO!#REF!</f>
        <v>#REF!</v>
      </c>
      <c r="D48" s="296" t="e">
        <f>ORCAMENTO!#REF!</f>
        <v>#REF!</v>
      </c>
      <c r="E48" s="297" t="e">
        <f>ORCAMENTO!#REF!</f>
        <v>#REF!</v>
      </c>
      <c r="F48" s="298" t="e">
        <f>ORCAMENTO!#REF!</f>
        <v>#REF!</v>
      </c>
      <c r="G48" s="302" t="e">
        <f>ORCAMENTO!#REF!</f>
        <v>#REF!</v>
      </c>
      <c r="H48" s="299"/>
    </row>
    <row r="49" spans="2:8" ht="15" customHeight="1">
      <c r="B49" s="299"/>
      <c r="C49" s="301" t="e">
        <f>ORCAMENTO!#REF!</f>
        <v>#REF!</v>
      </c>
      <c r="D49" s="296" t="e">
        <f>ORCAMENTO!#REF!</f>
        <v>#REF!</v>
      </c>
      <c r="E49" s="297" t="e">
        <f>ORCAMENTO!#REF!</f>
        <v>#REF!</v>
      </c>
      <c r="F49" s="298" t="e">
        <f>ORCAMENTO!#REF!</f>
        <v>#REF!</v>
      </c>
      <c r="G49" s="302" t="e">
        <f>ORCAMENTO!#REF!</f>
        <v>#REF!</v>
      </c>
      <c r="H49" s="299"/>
    </row>
    <row r="50" spans="2:8" s="272" customFormat="1" ht="15" customHeight="1">
      <c r="C50" s="300">
        <f>ORCAMENTO!B24</f>
        <v>4</v>
      </c>
      <c r="D50" s="442" t="str">
        <f>ORCAMENTO!M24</f>
        <v>SISTEMAS DE PISOS</v>
      </c>
      <c r="E50" s="442"/>
      <c r="F50" s="442"/>
      <c r="G50" s="443"/>
    </row>
    <row r="51" spans="2:8" ht="15" customHeight="1">
      <c r="B51" s="299"/>
      <c r="C51" s="301" t="str">
        <f>ORCAMENTO!B26</f>
        <v>4.1</v>
      </c>
      <c r="D51" s="296">
        <f>ORCAMENTO!M26</f>
        <v>237.59</v>
      </c>
      <c r="E51" s="297">
        <f>ORCAMENTO!N26</f>
        <v>6141.7</v>
      </c>
      <c r="F51" s="298">
        <f>ORCAMENTO!O26</f>
        <v>3.5699662702504638E-2</v>
      </c>
      <c r="G51" s="302" t="str">
        <f>ORCAMENTO!P26</f>
        <v>B</v>
      </c>
      <c r="H51" s="299"/>
    </row>
    <row r="52" spans="2:8" ht="15" customHeight="1">
      <c r="B52" s="299"/>
      <c r="C52" s="301" t="str">
        <f>ORCAMENTO!B27</f>
        <v>4.2</v>
      </c>
      <c r="D52" s="296">
        <f>ORCAMENTO!M27</f>
        <v>89.19</v>
      </c>
      <c r="E52" s="297">
        <f>ORCAMENTO!N27</f>
        <v>6815.89</v>
      </c>
      <c r="F52" s="298">
        <f>ORCAMENTO!O27</f>
        <v>3.9618505302664461E-2</v>
      </c>
      <c r="G52" s="302" t="str">
        <f>ORCAMENTO!P27</f>
        <v>B</v>
      </c>
      <c r="H52" s="299"/>
    </row>
    <row r="53" spans="2:8" s="272" customFormat="1" ht="15" customHeight="1">
      <c r="C53" s="300">
        <f>ORCAMENTO!B30</f>
        <v>5</v>
      </c>
      <c r="D53" s="442" t="str">
        <f>ORCAMENTO!M30</f>
        <v>PINTURAS E ACABAMENTOS</v>
      </c>
      <c r="E53" s="442"/>
      <c r="F53" s="442"/>
      <c r="G53" s="443"/>
    </row>
    <row r="54" spans="2:8" ht="15" customHeight="1">
      <c r="B54" s="299"/>
      <c r="C54" s="301" t="str">
        <f>ORCAMENTO!B31</f>
        <v>5.1</v>
      </c>
      <c r="D54" s="296">
        <f>ORCAMENTO!M31</f>
        <v>980.45</v>
      </c>
      <c r="E54" s="297">
        <f>ORCAMENTO!N31</f>
        <v>16510.77</v>
      </c>
      <c r="F54" s="298">
        <f>ORCAMENTO!O31</f>
        <v>9.5971623485131552E-2</v>
      </c>
      <c r="G54" s="302" t="str">
        <f>ORCAMENTO!P31</f>
        <v>A</v>
      </c>
      <c r="H54" s="299"/>
    </row>
    <row r="55" spans="2:8" ht="15" customHeight="1">
      <c r="B55" s="299"/>
      <c r="C55" s="301" t="str">
        <f>ORCAMENTO!B32</f>
        <v>5.2</v>
      </c>
      <c r="D55" s="296">
        <f>ORCAMENTO!M32</f>
        <v>737.83</v>
      </c>
      <c r="E55" s="297">
        <f>ORCAMENTO!N32</f>
        <v>14712.33</v>
      </c>
      <c r="F55" s="298">
        <f>ORCAMENTO!O32</f>
        <v>8.551788895060651E-2</v>
      </c>
      <c r="G55" s="302" t="str">
        <f>ORCAMENTO!P32</f>
        <v>A</v>
      </c>
      <c r="H55" s="299"/>
    </row>
    <row r="56" spans="2:8" ht="15" customHeight="1">
      <c r="B56" s="299"/>
      <c r="C56" s="301" t="str">
        <f>ORCAMENTO!B33</f>
        <v>5.3</v>
      </c>
      <c r="D56" s="296">
        <f>ORCAMENTO!M33</f>
        <v>293.14</v>
      </c>
      <c r="E56" s="297">
        <f>ORCAMENTO!N33</f>
        <v>10215.92</v>
      </c>
      <c r="F56" s="298">
        <f>ORCAMENTO!O33</f>
        <v>5.9381750687231741E-2</v>
      </c>
      <c r="G56" s="302" t="str">
        <f>ORCAMENTO!P33</f>
        <v>A</v>
      </c>
      <c r="H56" s="299"/>
    </row>
    <row r="57" spans="2:8" s="272" customFormat="1" ht="15" customHeight="1">
      <c r="C57" s="300">
        <f>ORCAMENTO!B40</f>
        <v>6</v>
      </c>
      <c r="D57" s="442" t="str">
        <f>ORCAMENTO!M40</f>
        <v>INSTALAÇÃO HIDROSANITÁRIA</v>
      </c>
      <c r="E57" s="442"/>
      <c r="F57" s="442"/>
      <c r="G57" s="443"/>
    </row>
    <row r="58" spans="2:8" ht="15" customHeight="1">
      <c r="B58" s="299"/>
      <c r="C58" s="301" t="e">
        <f>ORCAMENTO!#REF!</f>
        <v>#REF!</v>
      </c>
      <c r="D58" s="296" t="e">
        <f>ORCAMENTO!#REF!</f>
        <v>#REF!</v>
      </c>
      <c r="E58" s="297" t="e">
        <f>ORCAMENTO!#REF!</f>
        <v>#REF!</v>
      </c>
      <c r="F58" s="298" t="e">
        <f>ORCAMENTO!#REF!</f>
        <v>#REF!</v>
      </c>
      <c r="G58" s="302" t="e">
        <f>ORCAMENTO!#REF!</f>
        <v>#REF!</v>
      </c>
      <c r="H58" s="299"/>
    </row>
    <row r="59" spans="2:8" ht="15" customHeight="1">
      <c r="B59" s="299"/>
      <c r="C59" s="301" t="e">
        <f>ORCAMENTO!#REF!</f>
        <v>#REF!</v>
      </c>
      <c r="D59" s="296" t="e">
        <f>ORCAMENTO!#REF!</f>
        <v>#REF!</v>
      </c>
      <c r="E59" s="297" t="e">
        <f>ORCAMENTO!#REF!</f>
        <v>#REF!</v>
      </c>
      <c r="F59" s="298" t="e">
        <f>ORCAMENTO!#REF!</f>
        <v>#REF!</v>
      </c>
      <c r="G59" s="302" t="e">
        <f>ORCAMENTO!#REF!</f>
        <v>#REF!</v>
      </c>
      <c r="H59" s="299"/>
    </row>
    <row r="60" spans="2:8" ht="15" customHeight="1">
      <c r="B60" s="299"/>
      <c r="C60" s="301" t="e">
        <f>ORCAMENTO!#REF!</f>
        <v>#REF!</v>
      </c>
      <c r="D60" s="296" t="e">
        <f>ORCAMENTO!#REF!</f>
        <v>#REF!</v>
      </c>
      <c r="E60" s="297" t="e">
        <f>ORCAMENTO!#REF!</f>
        <v>#REF!</v>
      </c>
      <c r="F60" s="298" t="e">
        <f>ORCAMENTO!#REF!</f>
        <v>#REF!</v>
      </c>
      <c r="G60" s="302" t="e">
        <f>ORCAMENTO!#REF!</f>
        <v>#REF!</v>
      </c>
      <c r="H60" s="299"/>
    </row>
    <row r="61" spans="2:8" ht="15" customHeight="1">
      <c r="B61" s="299"/>
      <c r="C61" s="301" t="e">
        <f>ORCAMENTO!#REF!</f>
        <v>#REF!</v>
      </c>
      <c r="D61" s="296" t="e">
        <f>ORCAMENTO!#REF!</f>
        <v>#REF!</v>
      </c>
      <c r="E61" s="297" t="e">
        <f>ORCAMENTO!#REF!</f>
        <v>#REF!</v>
      </c>
      <c r="F61" s="298" t="e">
        <f>ORCAMENTO!#REF!</f>
        <v>#REF!</v>
      </c>
      <c r="G61" s="302" t="e">
        <f>ORCAMENTO!#REF!</f>
        <v>#REF!</v>
      </c>
      <c r="H61" s="299"/>
    </row>
    <row r="62" spans="2:8" ht="15" customHeight="1">
      <c r="B62" s="299"/>
      <c r="C62" s="301" t="e">
        <f>ORCAMENTO!#REF!</f>
        <v>#REF!</v>
      </c>
      <c r="D62" s="296" t="e">
        <f>ORCAMENTO!#REF!</f>
        <v>#REF!</v>
      </c>
      <c r="E62" s="297" t="e">
        <f>ORCAMENTO!#REF!</f>
        <v>#REF!</v>
      </c>
      <c r="F62" s="298" t="e">
        <f>ORCAMENTO!#REF!</f>
        <v>#REF!</v>
      </c>
      <c r="G62" s="302" t="e">
        <f>ORCAMENTO!#REF!</f>
        <v>#REF!</v>
      </c>
      <c r="H62" s="299"/>
    </row>
    <row r="63" spans="2:8" ht="15" customHeight="1">
      <c r="B63" s="299"/>
      <c r="C63" s="301" t="e">
        <f>ORCAMENTO!#REF!</f>
        <v>#REF!</v>
      </c>
      <c r="D63" s="296" t="e">
        <f>ORCAMENTO!#REF!</f>
        <v>#REF!</v>
      </c>
      <c r="E63" s="297" t="e">
        <f>ORCAMENTO!#REF!</f>
        <v>#REF!</v>
      </c>
      <c r="F63" s="298" t="e">
        <f>ORCAMENTO!#REF!</f>
        <v>#REF!</v>
      </c>
      <c r="G63" s="302" t="e">
        <f>ORCAMENTO!#REF!</f>
        <v>#REF!</v>
      </c>
      <c r="H63" s="299"/>
    </row>
    <row r="64" spans="2:8" ht="15" customHeight="1">
      <c r="B64" s="299"/>
      <c r="C64" s="301" t="e">
        <f>ORCAMENTO!#REF!</f>
        <v>#REF!</v>
      </c>
      <c r="D64" s="296" t="e">
        <f>ORCAMENTO!#REF!</f>
        <v>#REF!</v>
      </c>
      <c r="E64" s="297" t="e">
        <f>ORCAMENTO!#REF!</f>
        <v>#REF!</v>
      </c>
      <c r="F64" s="298" t="e">
        <f>ORCAMENTO!#REF!</f>
        <v>#REF!</v>
      </c>
      <c r="G64" s="302" t="e">
        <f>ORCAMENTO!#REF!</f>
        <v>#REF!</v>
      </c>
      <c r="H64" s="299"/>
    </row>
    <row r="65" spans="2:8" ht="15" customHeight="1">
      <c r="B65" s="299"/>
      <c r="C65" s="301" t="e">
        <f>ORCAMENTO!#REF!</f>
        <v>#REF!</v>
      </c>
      <c r="D65" s="296" t="e">
        <f>ORCAMENTO!#REF!</f>
        <v>#REF!</v>
      </c>
      <c r="E65" s="297" t="e">
        <f>ORCAMENTO!#REF!</f>
        <v>#REF!</v>
      </c>
      <c r="F65" s="298" t="e">
        <f>ORCAMENTO!#REF!</f>
        <v>#REF!</v>
      </c>
      <c r="G65" s="302" t="e">
        <f>ORCAMENTO!#REF!</f>
        <v>#REF!</v>
      </c>
      <c r="H65" s="299"/>
    </row>
    <row r="66" spans="2:8" ht="15" customHeight="1">
      <c r="B66" s="299"/>
      <c r="C66" s="301" t="e">
        <f>ORCAMENTO!#REF!</f>
        <v>#REF!</v>
      </c>
      <c r="D66" s="296" t="e">
        <f>ORCAMENTO!#REF!</f>
        <v>#REF!</v>
      </c>
      <c r="E66" s="297" t="e">
        <f>ORCAMENTO!#REF!</f>
        <v>#REF!</v>
      </c>
      <c r="F66" s="298" t="e">
        <f>ORCAMENTO!#REF!</f>
        <v>#REF!</v>
      </c>
      <c r="G66" s="302" t="e">
        <f>ORCAMENTO!#REF!</f>
        <v>#REF!</v>
      </c>
      <c r="H66" s="299"/>
    </row>
    <row r="67" spans="2:8" ht="15" customHeight="1">
      <c r="B67" s="299"/>
      <c r="C67" s="301" t="e">
        <f>ORCAMENTO!#REF!</f>
        <v>#REF!</v>
      </c>
      <c r="D67" s="296" t="e">
        <f>ORCAMENTO!#REF!</f>
        <v>#REF!</v>
      </c>
      <c r="E67" s="297" t="e">
        <f>ORCAMENTO!#REF!</f>
        <v>#REF!</v>
      </c>
      <c r="F67" s="298" t="e">
        <f>ORCAMENTO!#REF!</f>
        <v>#REF!</v>
      </c>
      <c r="G67" s="302" t="e">
        <f>ORCAMENTO!#REF!</f>
        <v>#REF!</v>
      </c>
      <c r="H67" s="299"/>
    </row>
    <row r="68" spans="2:8" ht="15" customHeight="1">
      <c r="B68" s="299"/>
      <c r="C68" s="301" t="e">
        <f>ORCAMENTO!#REF!</f>
        <v>#REF!</v>
      </c>
      <c r="D68" s="296" t="e">
        <f>ORCAMENTO!#REF!</f>
        <v>#REF!</v>
      </c>
      <c r="E68" s="297" t="e">
        <f>ORCAMENTO!#REF!</f>
        <v>#REF!</v>
      </c>
      <c r="F68" s="298" t="e">
        <f>ORCAMENTO!#REF!</f>
        <v>#REF!</v>
      </c>
      <c r="G68" s="302" t="e">
        <f>ORCAMENTO!#REF!</f>
        <v>#REF!</v>
      </c>
      <c r="H68" s="299"/>
    </row>
    <row r="69" spans="2:8" ht="15" customHeight="1">
      <c r="B69" s="299"/>
      <c r="C69" s="301" t="e">
        <f>ORCAMENTO!#REF!</f>
        <v>#REF!</v>
      </c>
      <c r="D69" s="296" t="e">
        <f>ORCAMENTO!#REF!</f>
        <v>#REF!</v>
      </c>
      <c r="E69" s="297" t="e">
        <f>ORCAMENTO!#REF!</f>
        <v>#REF!</v>
      </c>
      <c r="F69" s="298" t="e">
        <f>ORCAMENTO!#REF!</f>
        <v>#REF!</v>
      </c>
      <c r="G69" s="302" t="e">
        <f>ORCAMENTO!#REF!</f>
        <v>#REF!</v>
      </c>
      <c r="H69" s="299"/>
    </row>
    <row r="70" spans="2:8" s="272" customFormat="1" ht="15" customHeight="1">
      <c r="B70" s="299"/>
      <c r="C70" s="301" t="e">
        <f>ORCAMENTO!#REF!</f>
        <v>#REF!</v>
      </c>
      <c r="D70" s="296" t="e">
        <f>ORCAMENTO!#REF!</f>
        <v>#REF!</v>
      </c>
      <c r="E70" s="297" t="e">
        <f>ORCAMENTO!#REF!</f>
        <v>#REF!</v>
      </c>
      <c r="F70" s="298" t="e">
        <f>ORCAMENTO!#REF!</f>
        <v>#REF!</v>
      </c>
      <c r="G70" s="302" t="e">
        <f>ORCAMENTO!#REF!</f>
        <v>#REF!</v>
      </c>
      <c r="H70" s="299"/>
    </row>
    <row r="71" spans="2:8" ht="15" customHeight="1">
      <c r="B71" s="299"/>
      <c r="C71" s="301" t="e">
        <f>ORCAMENTO!#REF!</f>
        <v>#REF!</v>
      </c>
      <c r="D71" s="296" t="e">
        <f>ORCAMENTO!#REF!</f>
        <v>#REF!</v>
      </c>
      <c r="E71" s="297" t="e">
        <f>ORCAMENTO!#REF!</f>
        <v>#REF!</v>
      </c>
      <c r="F71" s="298" t="e">
        <f>ORCAMENTO!#REF!</f>
        <v>#REF!</v>
      </c>
      <c r="G71" s="302" t="e">
        <f>ORCAMENTO!#REF!</f>
        <v>#REF!</v>
      </c>
      <c r="H71" s="299"/>
    </row>
    <row r="72" spans="2:8" ht="15" customHeight="1">
      <c r="B72" s="299"/>
      <c r="C72" s="301" t="e">
        <f>ORCAMENTO!#REF!</f>
        <v>#REF!</v>
      </c>
      <c r="D72" s="296" t="e">
        <f>ORCAMENTO!#REF!</f>
        <v>#REF!</v>
      </c>
      <c r="E72" s="297" t="e">
        <f>ORCAMENTO!#REF!</f>
        <v>#REF!</v>
      </c>
      <c r="F72" s="298" t="e">
        <f>ORCAMENTO!#REF!</f>
        <v>#REF!</v>
      </c>
      <c r="G72" s="302" t="e">
        <f>ORCAMENTO!#REF!</f>
        <v>#REF!</v>
      </c>
      <c r="H72" s="299"/>
    </row>
    <row r="73" spans="2:8" ht="15" customHeight="1">
      <c r="B73" s="299"/>
      <c r="C73" s="301" t="e">
        <f>ORCAMENTO!#REF!</f>
        <v>#REF!</v>
      </c>
      <c r="D73" s="296" t="e">
        <f>ORCAMENTO!#REF!</f>
        <v>#REF!</v>
      </c>
      <c r="E73" s="297" t="e">
        <f>ORCAMENTO!#REF!</f>
        <v>#REF!</v>
      </c>
      <c r="F73" s="298" t="e">
        <f>ORCAMENTO!#REF!</f>
        <v>#REF!</v>
      </c>
      <c r="G73" s="302" t="e">
        <f>ORCAMENTO!#REF!</f>
        <v>#REF!</v>
      </c>
      <c r="H73" s="299"/>
    </row>
    <row r="74" spans="2:8" ht="15" customHeight="1">
      <c r="B74" s="299"/>
      <c r="C74" s="301" t="e">
        <f>ORCAMENTO!#REF!</f>
        <v>#REF!</v>
      </c>
      <c r="D74" s="296" t="e">
        <f>ORCAMENTO!#REF!</f>
        <v>#REF!</v>
      </c>
      <c r="E74" s="297" t="e">
        <f>ORCAMENTO!#REF!</f>
        <v>#REF!</v>
      </c>
      <c r="F74" s="298" t="e">
        <f>ORCAMENTO!#REF!</f>
        <v>#REF!</v>
      </c>
      <c r="G74" s="302" t="e">
        <f>ORCAMENTO!#REF!</f>
        <v>#REF!</v>
      </c>
      <c r="H74" s="299"/>
    </row>
    <row r="75" spans="2:8" ht="15" customHeight="1">
      <c r="B75" s="299"/>
      <c r="C75" s="301" t="e">
        <f>ORCAMENTO!#REF!</f>
        <v>#REF!</v>
      </c>
      <c r="D75" s="296" t="e">
        <f>ORCAMENTO!#REF!</f>
        <v>#REF!</v>
      </c>
      <c r="E75" s="297" t="e">
        <f>ORCAMENTO!#REF!</f>
        <v>#REF!</v>
      </c>
      <c r="F75" s="298" t="e">
        <f>ORCAMENTO!#REF!</f>
        <v>#REF!</v>
      </c>
      <c r="G75" s="302" t="e">
        <f>ORCAMENTO!#REF!</f>
        <v>#REF!</v>
      </c>
      <c r="H75" s="299"/>
    </row>
    <row r="76" spans="2:8" ht="15" customHeight="1">
      <c r="B76" s="299"/>
      <c r="C76" s="301" t="e">
        <f>ORCAMENTO!#REF!</f>
        <v>#REF!</v>
      </c>
      <c r="D76" s="296" t="e">
        <f>ORCAMENTO!#REF!</f>
        <v>#REF!</v>
      </c>
      <c r="E76" s="297" t="e">
        <f>ORCAMENTO!#REF!</f>
        <v>#REF!</v>
      </c>
      <c r="F76" s="298" t="e">
        <f>ORCAMENTO!#REF!</f>
        <v>#REF!</v>
      </c>
      <c r="G76" s="302" t="e">
        <f>ORCAMENTO!#REF!</f>
        <v>#REF!</v>
      </c>
      <c r="H76" s="299"/>
    </row>
    <row r="77" spans="2:8" ht="15" customHeight="1">
      <c r="B77" s="299"/>
      <c r="C77" s="301" t="e">
        <f>ORCAMENTO!#REF!</f>
        <v>#REF!</v>
      </c>
      <c r="D77" s="296" t="e">
        <f>ORCAMENTO!#REF!</f>
        <v>#REF!</v>
      </c>
      <c r="E77" s="297" t="e">
        <f>ORCAMENTO!#REF!</f>
        <v>#REF!</v>
      </c>
      <c r="F77" s="298" t="e">
        <f>ORCAMENTO!#REF!</f>
        <v>#REF!</v>
      </c>
      <c r="G77" s="302" t="e">
        <f>ORCAMENTO!#REF!</f>
        <v>#REF!</v>
      </c>
      <c r="H77" s="299"/>
    </row>
    <row r="78" spans="2:8" ht="15" customHeight="1">
      <c r="B78" s="299"/>
      <c r="C78" s="301" t="e">
        <f>ORCAMENTO!#REF!</f>
        <v>#REF!</v>
      </c>
      <c r="D78" s="296" t="e">
        <f>ORCAMENTO!#REF!</f>
        <v>#REF!</v>
      </c>
      <c r="E78" s="297" t="e">
        <f>ORCAMENTO!#REF!</f>
        <v>#REF!</v>
      </c>
      <c r="F78" s="298" t="e">
        <f>ORCAMENTO!#REF!</f>
        <v>#REF!</v>
      </c>
      <c r="G78" s="302" t="e">
        <f>ORCAMENTO!#REF!</f>
        <v>#REF!</v>
      </c>
      <c r="H78" s="299"/>
    </row>
    <row r="79" spans="2:8" ht="15" customHeight="1">
      <c r="B79" s="299"/>
      <c r="C79" s="301" t="e">
        <f>ORCAMENTO!#REF!</f>
        <v>#REF!</v>
      </c>
      <c r="D79" s="296" t="e">
        <f>ORCAMENTO!#REF!</f>
        <v>#REF!</v>
      </c>
      <c r="E79" s="297" t="e">
        <f>ORCAMENTO!#REF!</f>
        <v>#REF!</v>
      </c>
      <c r="F79" s="298" t="e">
        <f>ORCAMENTO!#REF!</f>
        <v>#REF!</v>
      </c>
      <c r="G79" s="302" t="e">
        <f>ORCAMENTO!#REF!</f>
        <v>#REF!</v>
      </c>
      <c r="H79" s="299"/>
    </row>
    <row r="80" spans="2:8" ht="15" customHeight="1">
      <c r="B80" s="299"/>
      <c r="C80" s="301" t="e">
        <f>ORCAMENTO!#REF!</f>
        <v>#REF!</v>
      </c>
      <c r="D80" s="296" t="e">
        <f>ORCAMENTO!#REF!</f>
        <v>#REF!</v>
      </c>
      <c r="E80" s="297" t="e">
        <f>ORCAMENTO!#REF!</f>
        <v>#REF!</v>
      </c>
      <c r="F80" s="298" t="e">
        <f>ORCAMENTO!#REF!</f>
        <v>#REF!</v>
      </c>
      <c r="G80" s="302" t="e">
        <f>ORCAMENTO!#REF!</f>
        <v>#REF!</v>
      </c>
      <c r="H80" s="299"/>
    </row>
    <row r="81" spans="2:8" ht="15" customHeight="1">
      <c r="B81" s="299"/>
      <c r="C81" s="301" t="e">
        <f>ORCAMENTO!#REF!</f>
        <v>#REF!</v>
      </c>
      <c r="D81" s="296" t="e">
        <f>ORCAMENTO!#REF!</f>
        <v>#REF!</v>
      </c>
      <c r="E81" s="297" t="e">
        <f>ORCAMENTO!#REF!</f>
        <v>#REF!</v>
      </c>
      <c r="F81" s="298" t="e">
        <f>ORCAMENTO!#REF!</f>
        <v>#REF!</v>
      </c>
      <c r="G81" s="302" t="e">
        <f>ORCAMENTO!#REF!</f>
        <v>#REF!</v>
      </c>
      <c r="H81" s="299"/>
    </row>
    <row r="82" spans="2:8" ht="15" customHeight="1">
      <c r="B82" s="299"/>
      <c r="C82" s="301" t="e">
        <f>ORCAMENTO!#REF!</f>
        <v>#REF!</v>
      </c>
      <c r="D82" s="296" t="e">
        <f>ORCAMENTO!#REF!</f>
        <v>#REF!</v>
      </c>
      <c r="E82" s="297" t="e">
        <f>ORCAMENTO!#REF!</f>
        <v>#REF!</v>
      </c>
      <c r="F82" s="298" t="e">
        <f>ORCAMENTO!#REF!</f>
        <v>#REF!</v>
      </c>
      <c r="G82" s="302" t="e">
        <f>ORCAMENTO!#REF!</f>
        <v>#REF!</v>
      </c>
      <c r="H82" s="299"/>
    </row>
    <row r="83" spans="2:8" ht="15" customHeight="1">
      <c r="B83" s="299"/>
      <c r="C83" s="301" t="str">
        <f>ORCAMENTO!B41</f>
        <v>6.2</v>
      </c>
      <c r="D83" s="296">
        <f>ORCAMENTO!M41</f>
        <v>6</v>
      </c>
      <c r="E83" s="297">
        <f>ORCAMENTO!N41</f>
        <v>391.14</v>
      </c>
      <c r="F83" s="298">
        <f>ORCAMENTO!O41</f>
        <v>2.2735669390327863E-3</v>
      </c>
      <c r="G83" s="302" t="str">
        <f>ORCAMENTO!P41</f>
        <v>C</v>
      </c>
      <c r="H83" s="299"/>
    </row>
    <row r="84" spans="2:8" ht="15" customHeight="1">
      <c r="B84" s="299"/>
      <c r="C84" s="301" t="str">
        <f>ORCAMENTO!B42</f>
        <v>6.3</v>
      </c>
      <c r="D84" s="296">
        <f>ORCAMENTO!M42</f>
        <v>6</v>
      </c>
      <c r="E84" s="297">
        <f>ORCAMENTO!N42</f>
        <v>923.28</v>
      </c>
      <c r="F84" s="298">
        <f>ORCAMENTO!O42</f>
        <v>5.3667200579592747E-3</v>
      </c>
      <c r="G84" s="302" t="str">
        <f>ORCAMENTO!P42</f>
        <v>C</v>
      </c>
      <c r="H84" s="299"/>
    </row>
    <row r="85" spans="2:8" ht="15" customHeight="1">
      <c r="B85" s="299"/>
      <c r="C85" s="301" t="e">
        <f>ORCAMENTO!#REF!</f>
        <v>#REF!</v>
      </c>
      <c r="D85" s="296" t="e">
        <f>ORCAMENTO!#REF!</f>
        <v>#REF!</v>
      </c>
      <c r="E85" s="297" t="e">
        <f>ORCAMENTO!#REF!</f>
        <v>#REF!</v>
      </c>
      <c r="F85" s="298" t="e">
        <f>ORCAMENTO!#REF!</f>
        <v>#REF!</v>
      </c>
      <c r="G85" s="302" t="e">
        <f>ORCAMENTO!#REF!</f>
        <v>#REF!</v>
      </c>
      <c r="H85" s="299"/>
    </row>
    <row r="86" spans="2:8" ht="15" customHeight="1">
      <c r="B86" s="299"/>
      <c r="C86" s="301" t="e">
        <f>ORCAMENTO!#REF!</f>
        <v>#REF!</v>
      </c>
      <c r="D86" s="296" t="e">
        <f>ORCAMENTO!#REF!</f>
        <v>#REF!</v>
      </c>
      <c r="E86" s="297" t="e">
        <f>ORCAMENTO!#REF!</f>
        <v>#REF!</v>
      </c>
      <c r="F86" s="298" t="e">
        <f>ORCAMENTO!#REF!</f>
        <v>#REF!</v>
      </c>
      <c r="G86" s="302" t="e">
        <f>ORCAMENTO!#REF!</f>
        <v>#REF!</v>
      </c>
      <c r="H86" s="299"/>
    </row>
    <row r="87" spans="2:8" ht="15" customHeight="1">
      <c r="B87" s="299"/>
      <c r="C87" s="301" t="e">
        <f>ORCAMENTO!#REF!</f>
        <v>#REF!</v>
      </c>
      <c r="D87" s="296" t="e">
        <f>ORCAMENTO!#REF!</f>
        <v>#REF!</v>
      </c>
      <c r="E87" s="297" t="e">
        <f>ORCAMENTO!#REF!</f>
        <v>#REF!</v>
      </c>
      <c r="F87" s="298" t="e">
        <f>ORCAMENTO!#REF!</f>
        <v>#REF!</v>
      </c>
      <c r="G87" s="302" t="e">
        <f>ORCAMENTO!#REF!</f>
        <v>#REF!</v>
      </c>
      <c r="H87" s="299"/>
    </row>
    <row r="88" spans="2:8" ht="15" customHeight="1">
      <c r="B88" s="299"/>
      <c r="C88" s="301" t="e">
        <f>ORCAMENTO!#REF!</f>
        <v>#REF!</v>
      </c>
      <c r="D88" s="296" t="e">
        <f>ORCAMENTO!#REF!</f>
        <v>#REF!</v>
      </c>
      <c r="E88" s="297" t="e">
        <f>ORCAMENTO!#REF!</f>
        <v>#REF!</v>
      </c>
      <c r="F88" s="298" t="e">
        <f>ORCAMENTO!#REF!</f>
        <v>#REF!</v>
      </c>
      <c r="G88" s="302" t="e">
        <f>ORCAMENTO!#REF!</f>
        <v>#REF!</v>
      </c>
      <c r="H88" s="299"/>
    </row>
    <row r="89" spans="2:8" ht="15" customHeight="1">
      <c r="B89" s="299"/>
      <c r="C89" s="301" t="e">
        <f>ORCAMENTO!#REF!</f>
        <v>#REF!</v>
      </c>
      <c r="D89" s="296" t="e">
        <f>ORCAMENTO!#REF!</f>
        <v>#REF!</v>
      </c>
      <c r="E89" s="297" t="e">
        <f>ORCAMENTO!#REF!</f>
        <v>#REF!</v>
      </c>
      <c r="F89" s="298" t="e">
        <f>ORCAMENTO!#REF!</f>
        <v>#REF!</v>
      </c>
      <c r="G89" s="302" t="e">
        <f>ORCAMENTO!#REF!</f>
        <v>#REF!</v>
      </c>
      <c r="H89" s="299"/>
    </row>
    <row r="90" spans="2:8" s="272" customFormat="1" ht="15" customHeight="1">
      <c r="C90" s="300" t="e">
        <f>ORCAMENTO!#REF!</f>
        <v>#REF!</v>
      </c>
      <c r="D90" s="442" t="e">
        <f>ORCAMENTO!#REF!</f>
        <v>#REF!</v>
      </c>
      <c r="E90" s="442"/>
      <c r="F90" s="442"/>
      <c r="G90" s="443"/>
    </row>
    <row r="91" spans="2:8" ht="15" customHeight="1">
      <c r="B91" s="299"/>
      <c r="C91" s="301" t="e">
        <f>ORCAMENTO!#REF!</f>
        <v>#REF!</v>
      </c>
      <c r="D91" s="296" t="e">
        <f>ORCAMENTO!#REF!</f>
        <v>#REF!</v>
      </c>
      <c r="E91" s="297" t="e">
        <f>ORCAMENTO!#REF!</f>
        <v>#REF!</v>
      </c>
      <c r="F91" s="298" t="e">
        <f>ORCAMENTO!#REF!</f>
        <v>#REF!</v>
      </c>
      <c r="G91" s="302" t="e">
        <f>ORCAMENTO!#REF!</f>
        <v>#REF!</v>
      </c>
      <c r="H91" s="299"/>
    </row>
    <row r="92" spans="2:8" ht="15" customHeight="1">
      <c r="B92" s="299"/>
      <c r="C92" s="301" t="e">
        <f>ORCAMENTO!#REF!</f>
        <v>#REF!</v>
      </c>
      <c r="D92" s="296" t="e">
        <f>ORCAMENTO!#REF!</f>
        <v>#REF!</v>
      </c>
      <c r="E92" s="297" t="e">
        <f>ORCAMENTO!#REF!</f>
        <v>#REF!</v>
      </c>
      <c r="F92" s="298" t="e">
        <f>ORCAMENTO!#REF!</f>
        <v>#REF!</v>
      </c>
      <c r="G92" s="302" t="e">
        <f>ORCAMENTO!#REF!</f>
        <v>#REF!</v>
      </c>
      <c r="H92" s="299"/>
    </row>
    <row r="93" spans="2:8" ht="15" customHeight="1">
      <c r="B93" s="299"/>
      <c r="C93" s="301" t="e">
        <f>ORCAMENTO!#REF!</f>
        <v>#REF!</v>
      </c>
      <c r="D93" s="296" t="e">
        <f>ORCAMENTO!#REF!</f>
        <v>#REF!</v>
      </c>
      <c r="E93" s="297" t="e">
        <f>ORCAMENTO!#REF!</f>
        <v>#REF!</v>
      </c>
      <c r="F93" s="298" t="e">
        <f>ORCAMENTO!#REF!</f>
        <v>#REF!</v>
      </c>
      <c r="G93" s="302" t="e">
        <f>ORCAMENTO!#REF!</f>
        <v>#REF!</v>
      </c>
      <c r="H93" s="299"/>
    </row>
    <row r="94" spans="2:8" ht="15" customHeight="1">
      <c r="B94" s="299"/>
      <c r="C94" s="301" t="e">
        <f>ORCAMENTO!#REF!</f>
        <v>#REF!</v>
      </c>
      <c r="D94" s="296" t="e">
        <f>ORCAMENTO!#REF!</f>
        <v>#REF!</v>
      </c>
      <c r="E94" s="297" t="e">
        <f>ORCAMENTO!#REF!</f>
        <v>#REF!</v>
      </c>
      <c r="F94" s="298" t="e">
        <f>ORCAMENTO!#REF!</f>
        <v>#REF!</v>
      </c>
      <c r="G94" s="302" t="e">
        <f>ORCAMENTO!#REF!</f>
        <v>#REF!</v>
      </c>
      <c r="H94" s="299"/>
    </row>
    <row r="95" spans="2:8" ht="15" customHeight="1">
      <c r="B95" s="299"/>
      <c r="C95" s="301" t="e">
        <f>ORCAMENTO!#REF!</f>
        <v>#REF!</v>
      </c>
      <c r="D95" s="296" t="e">
        <f>ORCAMENTO!#REF!</f>
        <v>#REF!</v>
      </c>
      <c r="E95" s="297" t="e">
        <f>ORCAMENTO!#REF!</f>
        <v>#REF!</v>
      </c>
      <c r="F95" s="298" t="e">
        <f>ORCAMENTO!#REF!</f>
        <v>#REF!</v>
      </c>
      <c r="G95" s="302" t="e">
        <f>ORCAMENTO!#REF!</f>
        <v>#REF!</v>
      </c>
      <c r="H95" s="299"/>
    </row>
    <row r="96" spans="2:8" ht="15" customHeight="1">
      <c r="B96" s="299"/>
      <c r="C96" s="301" t="e">
        <f>ORCAMENTO!#REF!</f>
        <v>#REF!</v>
      </c>
      <c r="D96" s="296" t="e">
        <f>ORCAMENTO!#REF!</f>
        <v>#REF!</v>
      </c>
      <c r="E96" s="297" t="e">
        <f>ORCAMENTO!#REF!</f>
        <v>#REF!</v>
      </c>
      <c r="F96" s="298" t="e">
        <f>ORCAMENTO!#REF!</f>
        <v>#REF!</v>
      </c>
      <c r="G96" s="302" t="e">
        <f>ORCAMENTO!#REF!</f>
        <v>#REF!</v>
      </c>
      <c r="H96" s="299"/>
    </row>
    <row r="97" spans="2:8" ht="15" customHeight="1">
      <c r="B97" s="299"/>
      <c r="C97" s="301" t="e">
        <f>ORCAMENTO!#REF!</f>
        <v>#REF!</v>
      </c>
      <c r="D97" s="296" t="e">
        <f>ORCAMENTO!#REF!</f>
        <v>#REF!</v>
      </c>
      <c r="E97" s="297" t="e">
        <f>ORCAMENTO!#REF!</f>
        <v>#REF!</v>
      </c>
      <c r="F97" s="298" t="e">
        <f>ORCAMENTO!#REF!</f>
        <v>#REF!</v>
      </c>
      <c r="G97" s="302" t="e">
        <f>ORCAMENTO!#REF!</f>
        <v>#REF!</v>
      </c>
      <c r="H97" s="299"/>
    </row>
    <row r="98" spans="2:8" ht="15" customHeight="1">
      <c r="B98" s="299"/>
      <c r="C98" s="301" t="e">
        <f>ORCAMENTO!#REF!</f>
        <v>#REF!</v>
      </c>
      <c r="D98" s="296" t="e">
        <f>ORCAMENTO!#REF!</f>
        <v>#REF!</v>
      </c>
      <c r="E98" s="297" t="e">
        <f>ORCAMENTO!#REF!</f>
        <v>#REF!</v>
      </c>
      <c r="F98" s="298" t="e">
        <f>ORCAMENTO!#REF!</f>
        <v>#REF!</v>
      </c>
      <c r="G98" s="302" t="e">
        <f>ORCAMENTO!#REF!</f>
        <v>#REF!</v>
      </c>
      <c r="H98" s="299"/>
    </row>
    <row r="99" spans="2:8" ht="15" customHeight="1">
      <c r="B99" s="299"/>
      <c r="C99" s="301" t="e">
        <f>ORCAMENTO!#REF!</f>
        <v>#REF!</v>
      </c>
      <c r="D99" s="296" t="e">
        <f>ORCAMENTO!#REF!</f>
        <v>#REF!</v>
      </c>
      <c r="E99" s="297" t="e">
        <f>ORCAMENTO!#REF!</f>
        <v>#REF!</v>
      </c>
      <c r="F99" s="298" t="e">
        <f>ORCAMENTO!#REF!</f>
        <v>#REF!</v>
      </c>
      <c r="G99" s="302" t="e">
        <f>ORCAMENTO!#REF!</f>
        <v>#REF!</v>
      </c>
      <c r="H99" s="299"/>
    </row>
    <row r="100" spans="2:8" ht="15" customHeight="1">
      <c r="B100" s="299"/>
      <c r="C100" s="301" t="e">
        <f>ORCAMENTO!#REF!</f>
        <v>#REF!</v>
      </c>
      <c r="D100" s="296" t="e">
        <f>ORCAMENTO!#REF!</f>
        <v>#REF!</v>
      </c>
      <c r="E100" s="297" t="e">
        <f>ORCAMENTO!#REF!</f>
        <v>#REF!</v>
      </c>
      <c r="F100" s="298" t="e">
        <f>ORCAMENTO!#REF!</f>
        <v>#REF!</v>
      </c>
      <c r="G100" s="302" t="e">
        <f>ORCAMENTO!#REF!</f>
        <v>#REF!</v>
      </c>
      <c r="H100" s="299"/>
    </row>
    <row r="101" spans="2:8" ht="15" customHeight="1">
      <c r="B101" s="299"/>
      <c r="C101" s="301" t="e">
        <f>ORCAMENTO!#REF!</f>
        <v>#REF!</v>
      </c>
      <c r="D101" s="296" t="e">
        <f>ORCAMENTO!#REF!</f>
        <v>#REF!</v>
      </c>
      <c r="E101" s="297" t="e">
        <f>ORCAMENTO!#REF!</f>
        <v>#REF!</v>
      </c>
      <c r="F101" s="298" t="e">
        <f>ORCAMENTO!#REF!</f>
        <v>#REF!</v>
      </c>
      <c r="G101" s="302" t="e">
        <f>ORCAMENTO!#REF!</f>
        <v>#REF!</v>
      </c>
      <c r="H101" s="299"/>
    </row>
    <row r="102" spans="2:8" ht="15" customHeight="1">
      <c r="B102" s="299"/>
      <c r="C102" s="301" t="e">
        <f>ORCAMENTO!#REF!</f>
        <v>#REF!</v>
      </c>
      <c r="D102" s="296" t="e">
        <f>ORCAMENTO!#REF!</f>
        <v>#REF!</v>
      </c>
      <c r="E102" s="297" t="e">
        <f>ORCAMENTO!#REF!</f>
        <v>#REF!</v>
      </c>
      <c r="F102" s="298" t="e">
        <f>ORCAMENTO!#REF!</f>
        <v>#REF!</v>
      </c>
      <c r="G102" s="302" t="e">
        <f>ORCAMENTO!#REF!</f>
        <v>#REF!</v>
      </c>
      <c r="H102" s="299"/>
    </row>
    <row r="103" spans="2:8" ht="15" customHeight="1">
      <c r="B103" s="299"/>
      <c r="C103" s="301" t="e">
        <f>ORCAMENTO!#REF!</f>
        <v>#REF!</v>
      </c>
      <c r="D103" s="296" t="e">
        <f>ORCAMENTO!#REF!</f>
        <v>#REF!</v>
      </c>
      <c r="E103" s="297" t="e">
        <f>ORCAMENTO!#REF!</f>
        <v>#REF!</v>
      </c>
      <c r="F103" s="298" t="e">
        <f>ORCAMENTO!#REF!</f>
        <v>#REF!</v>
      </c>
      <c r="G103" s="302" t="e">
        <f>ORCAMENTO!#REF!</f>
        <v>#REF!</v>
      </c>
      <c r="H103" s="299"/>
    </row>
    <row r="104" spans="2:8" ht="15" customHeight="1">
      <c r="B104" s="299"/>
      <c r="C104" s="301" t="e">
        <f>ORCAMENTO!#REF!</f>
        <v>#REF!</v>
      </c>
      <c r="D104" s="296" t="e">
        <f>ORCAMENTO!#REF!</f>
        <v>#REF!</v>
      </c>
      <c r="E104" s="297" t="e">
        <f>ORCAMENTO!#REF!</f>
        <v>#REF!</v>
      </c>
      <c r="F104" s="298" t="e">
        <f>ORCAMENTO!#REF!</f>
        <v>#REF!</v>
      </c>
      <c r="G104" s="302" t="e">
        <f>ORCAMENTO!#REF!</f>
        <v>#REF!</v>
      </c>
      <c r="H104" s="299"/>
    </row>
    <row r="105" spans="2:8" ht="15" customHeight="1">
      <c r="B105" s="299"/>
      <c r="C105" s="301" t="e">
        <f>ORCAMENTO!#REF!</f>
        <v>#REF!</v>
      </c>
      <c r="D105" s="296" t="e">
        <f>ORCAMENTO!#REF!</f>
        <v>#REF!</v>
      </c>
      <c r="E105" s="297" t="e">
        <f>ORCAMENTO!#REF!</f>
        <v>#REF!</v>
      </c>
      <c r="F105" s="298" t="e">
        <f>ORCAMENTO!#REF!</f>
        <v>#REF!</v>
      </c>
      <c r="G105" s="302" t="e">
        <f>ORCAMENTO!#REF!</f>
        <v>#REF!</v>
      </c>
      <c r="H105" s="299"/>
    </row>
    <row r="106" spans="2:8" ht="15" customHeight="1">
      <c r="B106" s="299"/>
      <c r="C106" s="301" t="e">
        <f>ORCAMENTO!#REF!</f>
        <v>#REF!</v>
      </c>
      <c r="D106" s="296" t="e">
        <f>ORCAMENTO!#REF!</f>
        <v>#REF!</v>
      </c>
      <c r="E106" s="297" t="e">
        <f>ORCAMENTO!#REF!</f>
        <v>#REF!</v>
      </c>
      <c r="F106" s="298" t="e">
        <f>ORCAMENTO!#REF!</f>
        <v>#REF!</v>
      </c>
      <c r="G106" s="302" t="e">
        <f>ORCAMENTO!#REF!</f>
        <v>#REF!</v>
      </c>
      <c r="H106" s="299"/>
    </row>
    <row r="107" spans="2:8" ht="15" customHeight="1">
      <c r="B107" s="299"/>
      <c r="C107" s="301" t="e">
        <f>ORCAMENTO!#REF!</f>
        <v>#REF!</v>
      </c>
      <c r="D107" s="296" t="e">
        <f>ORCAMENTO!#REF!</f>
        <v>#REF!</v>
      </c>
      <c r="E107" s="297" t="e">
        <f>ORCAMENTO!#REF!</f>
        <v>#REF!</v>
      </c>
      <c r="F107" s="298" t="e">
        <f>ORCAMENTO!#REF!</f>
        <v>#REF!</v>
      </c>
      <c r="G107" s="302" t="e">
        <f>ORCAMENTO!#REF!</f>
        <v>#REF!</v>
      </c>
      <c r="H107" s="299"/>
    </row>
    <row r="108" spans="2:8" ht="15" customHeight="1">
      <c r="B108" s="299"/>
      <c r="C108" s="301" t="e">
        <f>ORCAMENTO!#REF!</f>
        <v>#REF!</v>
      </c>
      <c r="D108" s="296" t="e">
        <f>ORCAMENTO!#REF!</f>
        <v>#REF!</v>
      </c>
      <c r="E108" s="297" t="e">
        <f>ORCAMENTO!#REF!</f>
        <v>#REF!</v>
      </c>
      <c r="F108" s="298" t="e">
        <f>ORCAMENTO!#REF!</f>
        <v>#REF!</v>
      </c>
      <c r="G108" s="302" t="e">
        <f>ORCAMENTO!#REF!</f>
        <v>#REF!</v>
      </c>
      <c r="H108" s="299"/>
    </row>
    <row r="109" spans="2:8" ht="15" customHeight="1">
      <c r="B109" s="299"/>
      <c r="C109" s="301" t="e">
        <f>ORCAMENTO!#REF!</f>
        <v>#REF!</v>
      </c>
      <c r="D109" s="296" t="e">
        <f>ORCAMENTO!#REF!</f>
        <v>#REF!</v>
      </c>
      <c r="E109" s="297" t="e">
        <f>ORCAMENTO!#REF!</f>
        <v>#REF!</v>
      </c>
      <c r="F109" s="298" t="e">
        <f>ORCAMENTO!#REF!</f>
        <v>#REF!</v>
      </c>
      <c r="G109" s="302" t="e">
        <f>ORCAMENTO!#REF!</f>
        <v>#REF!</v>
      </c>
      <c r="H109" s="299"/>
    </row>
    <row r="110" spans="2:8" ht="15" customHeight="1">
      <c r="B110" s="299"/>
      <c r="C110" s="301" t="e">
        <f>ORCAMENTO!#REF!</f>
        <v>#REF!</v>
      </c>
      <c r="D110" s="296" t="e">
        <f>ORCAMENTO!#REF!</f>
        <v>#REF!</v>
      </c>
      <c r="E110" s="297" t="e">
        <f>ORCAMENTO!#REF!</f>
        <v>#REF!</v>
      </c>
      <c r="F110" s="298" t="e">
        <f>ORCAMENTO!#REF!</f>
        <v>#REF!</v>
      </c>
      <c r="G110" s="302" t="e">
        <f>ORCAMENTO!#REF!</f>
        <v>#REF!</v>
      </c>
      <c r="H110" s="299"/>
    </row>
    <row r="111" spans="2:8" ht="15" customHeight="1">
      <c r="B111" s="299"/>
      <c r="C111" s="301" t="e">
        <f>ORCAMENTO!#REF!</f>
        <v>#REF!</v>
      </c>
      <c r="D111" s="296" t="e">
        <f>ORCAMENTO!#REF!</f>
        <v>#REF!</v>
      </c>
      <c r="E111" s="297" t="e">
        <f>ORCAMENTO!#REF!</f>
        <v>#REF!</v>
      </c>
      <c r="F111" s="298" t="e">
        <f>ORCAMENTO!#REF!</f>
        <v>#REF!</v>
      </c>
      <c r="G111" s="302" t="e">
        <f>ORCAMENTO!#REF!</f>
        <v>#REF!</v>
      </c>
      <c r="H111" s="299"/>
    </row>
    <row r="112" spans="2:8" ht="15" customHeight="1">
      <c r="B112" s="299"/>
      <c r="C112" s="301" t="e">
        <f>ORCAMENTO!#REF!</f>
        <v>#REF!</v>
      </c>
      <c r="D112" s="296" t="e">
        <f>ORCAMENTO!#REF!</f>
        <v>#REF!</v>
      </c>
      <c r="E112" s="297" t="e">
        <f>ORCAMENTO!#REF!</f>
        <v>#REF!</v>
      </c>
      <c r="F112" s="298" t="e">
        <f>ORCAMENTO!#REF!</f>
        <v>#REF!</v>
      </c>
      <c r="G112" s="302" t="e">
        <f>ORCAMENTO!#REF!</f>
        <v>#REF!</v>
      </c>
      <c r="H112" s="299"/>
    </row>
    <row r="113" spans="2:8" ht="15" customHeight="1">
      <c r="B113" s="299"/>
      <c r="C113" s="301" t="e">
        <f>ORCAMENTO!#REF!</f>
        <v>#REF!</v>
      </c>
      <c r="D113" s="296" t="e">
        <f>ORCAMENTO!#REF!</f>
        <v>#REF!</v>
      </c>
      <c r="E113" s="297" t="e">
        <f>ORCAMENTO!#REF!</f>
        <v>#REF!</v>
      </c>
      <c r="F113" s="298" t="e">
        <f>ORCAMENTO!#REF!</f>
        <v>#REF!</v>
      </c>
      <c r="G113" s="302" t="e">
        <f>ORCAMENTO!#REF!</f>
        <v>#REF!</v>
      </c>
      <c r="H113" s="299"/>
    </row>
    <row r="114" spans="2:8" ht="15" customHeight="1">
      <c r="B114" s="299"/>
      <c r="C114" s="301" t="e">
        <f>ORCAMENTO!#REF!</f>
        <v>#REF!</v>
      </c>
      <c r="D114" s="296" t="e">
        <f>ORCAMENTO!#REF!</f>
        <v>#REF!</v>
      </c>
      <c r="E114" s="297" t="e">
        <f>ORCAMENTO!#REF!</f>
        <v>#REF!</v>
      </c>
      <c r="F114" s="298" t="e">
        <f>ORCAMENTO!#REF!</f>
        <v>#REF!</v>
      </c>
      <c r="G114" s="302" t="e">
        <f>ORCAMENTO!#REF!</f>
        <v>#REF!</v>
      </c>
      <c r="H114" s="299"/>
    </row>
    <row r="115" spans="2:8" s="272" customFormat="1" ht="15" customHeight="1">
      <c r="B115" s="299"/>
      <c r="C115" s="301" t="e">
        <f>ORCAMENTO!#REF!</f>
        <v>#REF!</v>
      </c>
      <c r="D115" s="296" t="e">
        <f>ORCAMENTO!#REF!</f>
        <v>#REF!</v>
      </c>
      <c r="E115" s="297" t="e">
        <f>ORCAMENTO!#REF!</f>
        <v>#REF!</v>
      </c>
      <c r="F115" s="298" t="e">
        <f>ORCAMENTO!#REF!</f>
        <v>#REF!</v>
      </c>
      <c r="G115" s="302" t="e">
        <f>ORCAMENTO!#REF!</f>
        <v>#REF!</v>
      </c>
      <c r="H115" s="299"/>
    </row>
    <row r="116" spans="2:8" ht="15" customHeight="1">
      <c r="B116" s="299"/>
      <c r="C116" s="301" t="e">
        <f>ORCAMENTO!#REF!</f>
        <v>#REF!</v>
      </c>
      <c r="D116" s="296" t="e">
        <f>ORCAMENTO!#REF!</f>
        <v>#REF!</v>
      </c>
      <c r="E116" s="297" t="e">
        <f>ORCAMENTO!#REF!</f>
        <v>#REF!</v>
      </c>
      <c r="F116" s="298" t="e">
        <f>ORCAMENTO!#REF!</f>
        <v>#REF!</v>
      </c>
      <c r="G116" s="302" t="e">
        <f>ORCAMENTO!#REF!</f>
        <v>#REF!</v>
      </c>
      <c r="H116" s="299"/>
    </row>
    <row r="117" spans="2:8" ht="15" customHeight="1">
      <c r="B117" s="299"/>
      <c r="C117" s="301" t="e">
        <f>ORCAMENTO!#REF!</f>
        <v>#REF!</v>
      </c>
      <c r="D117" s="296" t="e">
        <f>ORCAMENTO!#REF!</f>
        <v>#REF!</v>
      </c>
      <c r="E117" s="297" t="e">
        <f>ORCAMENTO!#REF!</f>
        <v>#REF!</v>
      </c>
      <c r="F117" s="298" t="e">
        <f>ORCAMENTO!#REF!</f>
        <v>#REF!</v>
      </c>
      <c r="G117" s="302" t="e">
        <f>ORCAMENTO!#REF!</f>
        <v>#REF!</v>
      </c>
      <c r="H117" s="299"/>
    </row>
    <row r="118" spans="2:8" ht="15" customHeight="1">
      <c r="B118" s="299"/>
      <c r="C118" s="301" t="e">
        <f>ORCAMENTO!#REF!</f>
        <v>#REF!</v>
      </c>
      <c r="D118" s="296" t="e">
        <f>ORCAMENTO!#REF!</f>
        <v>#REF!</v>
      </c>
      <c r="E118" s="297" t="e">
        <f>ORCAMENTO!#REF!</f>
        <v>#REF!</v>
      </c>
      <c r="F118" s="298" t="e">
        <f>ORCAMENTO!#REF!</f>
        <v>#REF!</v>
      </c>
      <c r="G118" s="302" t="e">
        <f>ORCAMENTO!#REF!</f>
        <v>#REF!</v>
      </c>
      <c r="H118" s="299"/>
    </row>
    <row r="119" spans="2:8" ht="15" customHeight="1">
      <c r="B119" s="299"/>
      <c r="C119" s="301" t="e">
        <f>ORCAMENTO!#REF!</f>
        <v>#REF!</v>
      </c>
      <c r="D119" s="296" t="e">
        <f>ORCAMENTO!#REF!</f>
        <v>#REF!</v>
      </c>
      <c r="E119" s="297" t="e">
        <f>ORCAMENTO!#REF!</f>
        <v>#REF!</v>
      </c>
      <c r="F119" s="298" t="e">
        <f>ORCAMENTO!#REF!</f>
        <v>#REF!</v>
      </c>
      <c r="G119" s="302" t="e">
        <f>ORCAMENTO!#REF!</f>
        <v>#REF!</v>
      </c>
      <c r="H119" s="299"/>
    </row>
    <row r="120" spans="2:8" ht="15" customHeight="1">
      <c r="B120" s="299"/>
      <c r="C120" s="301" t="str">
        <f>ORCAMENTO!B43</f>
        <v>6.4</v>
      </c>
      <c r="D120" s="296">
        <f>ORCAMENTO!M43</f>
        <v>6</v>
      </c>
      <c r="E120" s="297">
        <f>ORCAMENTO!N43</f>
        <v>87.06</v>
      </c>
      <c r="F120" s="298">
        <f>ORCAMENTO!O43</f>
        <v>5.0605087107479256E-4</v>
      </c>
      <c r="G120" s="302" t="e">
        <f>ORCAMENTO!P43</f>
        <v>#N/A</v>
      </c>
      <c r="H120" s="299"/>
    </row>
    <row r="121" spans="2:8" ht="15" customHeight="1">
      <c r="B121" s="299"/>
      <c r="C121" s="301" t="str">
        <f>ORCAMENTO!B44</f>
        <v>6.5</v>
      </c>
      <c r="D121" s="296">
        <f>ORCAMENTO!M44</f>
        <v>6</v>
      </c>
      <c r="E121" s="297">
        <f>ORCAMENTO!N44</f>
        <v>69.36</v>
      </c>
      <c r="F121" s="298">
        <f>ORCAMENTO!O44</f>
        <v>4.0316664849239162E-4</v>
      </c>
      <c r="G121" s="302" t="e">
        <f>ORCAMENTO!P44</f>
        <v>#N/A</v>
      </c>
      <c r="H121" s="299"/>
    </row>
    <row r="122" spans="2:8" ht="15" customHeight="1">
      <c r="B122" s="299"/>
      <c r="C122" s="301" t="e">
        <f>ORCAMENTO!#REF!</f>
        <v>#REF!</v>
      </c>
      <c r="D122" s="296" t="e">
        <f>ORCAMENTO!#REF!</f>
        <v>#REF!</v>
      </c>
      <c r="E122" s="297" t="e">
        <f>ORCAMENTO!#REF!</f>
        <v>#REF!</v>
      </c>
      <c r="F122" s="298" t="e">
        <f>ORCAMENTO!#REF!</f>
        <v>#REF!</v>
      </c>
      <c r="G122" s="302" t="e">
        <f>ORCAMENTO!#REF!</f>
        <v>#REF!</v>
      </c>
      <c r="H122" s="299"/>
    </row>
    <row r="123" spans="2:8" s="272" customFormat="1" ht="15" customHeight="1">
      <c r="B123" s="299"/>
      <c r="C123" s="301" t="e">
        <f>ORCAMENTO!#REF!</f>
        <v>#REF!</v>
      </c>
      <c r="D123" s="296" t="e">
        <f>ORCAMENTO!#REF!</f>
        <v>#REF!</v>
      </c>
      <c r="E123" s="297" t="e">
        <f>ORCAMENTO!#REF!</f>
        <v>#REF!</v>
      </c>
      <c r="F123" s="298" t="e">
        <f>ORCAMENTO!#REF!</f>
        <v>#REF!</v>
      </c>
      <c r="G123" s="302" t="e">
        <f>ORCAMENTO!#REF!</f>
        <v>#REF!</v>
      </c>
      <c r="H123" s="299"/>
    </row>
    <row r="124" spans="2:8" ht="15" customHeight="1">
      <c r="B124" s="299"/>
      <c r="C124" s="301" t="e">
        <f>ORCAMENTO!#REF!</f>
        <v>#REF!</v>
      </c>
      <c r="D124" s="296" t="e">
        <f>ORCAMENTO!#REF!</f>
        <v>#REF!</v>
      </c>
      <c r="E124" s="297" t="e">
        <f>ORCAMENTO!#REF!</f>
        <v>#REF!</v>
      </c>
      <c r="F124" s="298" t="e">
        <f>ORCAMENTO!#REF!</f>
        <v>#REF!</v>
      </c>
      <c r="G124" s="302" t="e">
        <f>ORCAMENTO!#REF!</f>
        <v>#REF!</v>
      </c>
      <c r="H124" s="299"/>
    </row>
    <row r="125" spans="2:8" ht="15" customHeight="1">
      <c r="B125" s="299"/>
      <c r="C125" s="301" t="e">
        <f>ORCAMENTO!#REF!</f>
        <v>#REF!</v>
      </c>
      <c r="D125" s="296" t="e">
        <f>ORCAMENTO!#REF!</f>
        <v>#REF!</v>
      </c>
      <c r="E125" s="297" t="e">
        <f>ORCAMENTO!#REF!</f>
        <v>#REF!</v>
      </c>
      <c r="F125" s="298" t="e">
        <f>ORCAMENTO!#REF!</f>
        <v>#REF!</v>
      </c>
      <c r="G125" s="302" t="e">
        <f>ORCAMENTO!#REF!</f>
        <v>#REF!</v>
      </c>
      <c r="H125" s="299"/>
    </row>
    <row r="126" spans="2:8" ht="15" customHeight="1">
      <c r="B126" s="299"/>
      <c r="C126" s="301" t="e">
        <f>ORCAMENTO!#REF!</f>
        <v>#REF!</v>
      </c>
      <c r="D126" s="296" t="e">
        <f>ORCAMENTO!#REF!</f>
        <v>#REF!</v>
      </c>
      <c r="E126" s="297" t="e">
        <f>ORCAMENTO!#REF!</f>
        <v>#REF!</v>
      </c>
      <c r="F126" s="298" t="e">
        <f>ORCAMENTO!#REF!</f>
        <v>#REF!</v>
      </c>
      <c r="G126" s="302" t="e">
        <f>ORCAMENTO!#REF!</f>
        <v>#REF!</v>
      </c>
      <c r="H126" s="299"/>
    </row>
    <row r="127" spans="2:8" ht="15" customHeight="1">
      <c r="B127" s="299"/>
      <c r="C127" s="301" t="e">
        <f>ORCAMENTO!#REF!</f>
        <v>#REF!</v>
      </c>
      <c r="D127" s="296" t="e">
        <f>ORCAMENTO!#REF!</f>
        <v>#REF!</v>
      </c>
      <c r="E127" s="297" t="e">
        <f>ORCAMENTO!#REF!</f>
        <v>#REF!</v>
      </c>
      <c r="F127" s="298" t="e">
        <f>ORCAMENTO!#REF!</f>
        <v>#REF!</v>
      </c>
      <c r="G127" s="302" t="e">
        <f>ORCAMENTO!#REF!</f>
        <v>#REF!</v>
      </c>
      <c r="H127" s="299"/>
    </row>
    <row r="128" spans="2:8" ht="15" customHeight="1">
      <c r="B128" s="299"/>
      <c r="C128" s="301" t="e">
        <f>ORCAMENTO!#REF!</f>
        <v>#REF!</v>
      </c>
      <c r="D128" s="296" t="e">
        <f>ORCAMENTO!#REF!</f>
        <v>#REF!</v>
      </c>
      <c r="E128" s="297" t="e">
        <f>ORCAMENTO!#REF!</f>
        <v>#REF!</v>
      </c>
      <c r="F128" s="298" t="e">
        <f>ORCAMENTO!#REF!</f>
        <v>#REF!</v>
      </c>
      <c r="G128" s="302" t="e">
        <f>ORCAMENTO!#REF!</f>
        <v>#REF!</v>
      </c>
      <c r="H128" s="299"/>
    </row>
    <row r="129" spans="2:8" ht="15" customHeight="1">
      <c r="B129" s="299"/>
      <c r="C129" s="301" t="e">
        <f>ORCAMENTO!#REF!</f>
        <v>#REF!</v>
      </c>
      <c r="D129" s="296" t="e">
        <f>ORCAMENTO!#REF!</f>
        <v>#REF!</v>
      </c>
      <c r="E129" s="297" t="e">
        <f>ORCAMENTO!#REF!</f>
        <v>#REF!</v>
      </c>
      <c r="F129" s="298" t="e">
        <f>ORCAMENTO!#REF!</f>
        <v>#REF!</v>
      </c>
      <c r="G129" s="302" t="e">
        <f>ORCAMENTO!#REF!</f>
        <v>#REF!</v>
      </c>
      <c r="H129" s="299"/>
    </row>
    <row r="130" spans="2:8" ht="15" customHeight="1">
      <c r="B130" s="299"/>
      <c r="C130" s="301" t="e">
        <f>ORCAMENTO!#REF!</f>
        <v>#REF!</v>
      </c>
      <c r="D130" s="296" t="e">
        <f>ORCAMENTO!#REF!</f>
        <v>#REF!</v>
      </c>
      <c r="E130" s="297" t="e">
        <f>ORCAMENTO!#REF!</f>
        <v>#REF!</v>
      </c>
      <c r="F130" s="298" t="e">
        <f>ORCAMENTO!#REF!</f>
        <v>#REF!</v>
      </c>
      <c r="G130" s="302" t="e">
        <f>ORCAMENTO!#REF!</f>
        <v>#REF!</v>
      </c>
      <c r="H130" s="299"/>
    </row>
    <row r="131" spans="2:8" ht="15" customHeight="1">
      <c r="B131" s="299"/>
      <c r="C131" s="301" t="e">
        <f>ORCAMENTO!#REF!</f>
        <v>#REF!</v>
      </c>
      <c r="D131" s="296" t="e">
        <f>ORCAMENTO!#REF!</f>
        <v>#REF!</v>
      </c>
      <c r="E131" s="297" t="e">
        <f>ORCAMENTO!#REF!</f>
        <v>#REF!</v>
      </c>
      <c r="F131" s="298" t="e">
        <f>ORCAMENTO!#REF!</f>
        <v>#REF!</v>
      </c>
      <c r="G131" s="302" t="e">
        <f>ORCAMENTO!#REF!</f>
        <v>#REF!</v>
      </c>
      <c r="H131" s="299"/>
    </row>
    <row r="132" spans="2:8" ht="15" customHeight="1">
      <c r="B132" s="299"/>
      <c r="C132" s="301" t="e">
        <f>ORCAMENTO!#REF!</f>
        <v>#REF!</v>
      </c>
      <c r="D132" s="296" t="e">
        <f>ORCAMENTO!#REF!</f>
        <v>#REF!</v>
      </c>
      <c r="E132" s="297" t="e">
        <f>ORCAMENTO!#REF!</f>
        <v>#REF!</v>
      </c>
      <c r="F132" s="298" t="e">
        <f>ORCAMENTO!#REF!</f>
        <v>#REF!</v>
      </c>
      <c r="G132" s="302" t="e">
        <f>ORCAMENTO!#REF!</f>
        <v>#REF!</v>
      </c>
      <c r="H132" s="299"/>
    </row>
    <row r="133" spans="2:8" ht="15" customHeight="1">
      <c r="B133" s="299"/>
      <c r="C133" s="301" t="e">
        <f>ORCAMENTO!#REF!</f>
        <v>#REF!</v>
      </c>
      <c r="D133" s="296" t="e">
        <f>ORCAMENTO!#REF!</f>
        <v>#REF!</v>
      </c>
      <c r="E133" s="297" t="e">
        <f>ORCAMENTO!#REF!</f>
        <v>#REF!</v>
      </c>
      <c r="F133" s="298" t="e">
        <f>ORCAMENTO!#REF!</f>
        <v>#REF!</v>
      </c>
      <c r="G133" s="302" t="e">
        <f>ORCAMENTO!#REF!</f>
        <v>#REF!</v>
      </c>
      <c r="H133" s="299"/>
    </row>
    <row r="134" spans="2:8" ht="15" customHeight="1">
      <c r="B134" s="299"/>
      <c r="C134" s="301" t="e">
        <f>ORCAMENTO!#REF!</f>
        <v>#REF!</v>
      </c>
      <c r="D134" s="296" t="e">
        <f>ORCAMENTO!#REF!</f>
        <v>#REF!</v>
      </c>
      <c r="E134" s="297" t="e">
        <f>ORCAMENTO!#REF!</f>
        <v>#REF!</v>
      </c>
      <c r="F134" s="298" t="e">
        <f>ORCAMENTO!#REF!</f>
        <v>#REF!</v>
      </c>
      <c r="G134" s="302" t="e">
        <f>ORCAMENTO!#REF!</f>
        <v>#REF!</v>
      </c>
      <c r="H134" s="299"/>
    </row>
    <row r="135" spans="2:8" ht="15" customHeight="1">
      <c r="B135" s="299"/>
      <c r="C135" s="301" t="e">
        <f>ORCAMENTO!#REF!</f>
        <v>#REF!</v>
      </c>
      <c r="D135" s="296" t="e">
        <f>ORCAMENTO!#REF!</f>
        <v>#REF!</v>
      </c>
      <c r="E135" s="297" t="e">
        <f>ORCAMENTO!#REF!</f>
        <v>#REF!</v>
      </c>
      <c r="F135" s="298" t="e">
        <f>ORCAMENTO!#REF!</f>
        <v>#REF!</v>
      </c>
      <c r="G135" s="302" t="e">
        <f>ORCAMENTO!#REF!</f>
        <v>#REF!</v>
      </c>
      <c r="H135" s="299"/>
    </row>
    <row r="136" spans="2:8" ht="15" customHeight="1">
      <c r="B136" s="299"/>
      <c r="C136" s="301" t="e">
        <f>ORCAMENTO!#REF!</f>
        <v>#REF!</v>
      </c>
      <c r="D136" s="296" t="e">
        <f>ORCAMENTO!#REF!</f>
        <v>#REF!</v>
      </c>
      <c r="E136" s="297" t="e">
        <f>ORCAMENTO!#REF!</f>
        <v>#REF!</v>
      </c>
      <c r="F136" s="298" t="e">
        <f>ORCAMENTO!#REF!</f>
        <v>#REF!</v>
      </c>
      <c r="G136" s="302" t="e">
        <f>ORCAMENTO!#REF!</f>
        <v>#REF!</v>
      </c>
      <c r="H136" s="299"/>
    </row>
    <row r="137" spans="2:8" ht="15" customHeight="1">
      <c r="B137" s="299"/>
      <c r="C137" s="301" t="e">
        <f>ORCAMENTO!#REF!</f>
        <v>#REF!</v>
      </c>
      <c r="D137" s="296" t="e">
        <f>ORCAMENTO!#REF!</f>
        <v>#REF!</v>
      </c>
      <c r="E137" s="297" t="e">
        <f>ORCAMENTO!#REF!</f>
        <v>#REF!</v>
      </c>
      <c r="F137" s="298" t="e">
        <f>ORCAMENTO!#REF!</f>
        <v>#REF!</v>
      </c>
      <c r="G137" s="302" t="e">
        <f>ORCAMENTO!#REF!</f>
        <v>#REF!</v>
      </c>
      <c r="H137" s="299"/>
    </row>
    <row r="138" spans="2:8" ht="15" customHeight="1">
      <c r="B138" s="299"/>
      <c r="C138" s="301" t="e">
        <f>ORCAMENTO!#REF!</f>
        <v>#REF!</v>
      </c>
      <c r="D138" s="296" t="e">
        <f>ORCAMENTO!#REF!</f>
        <v>#REF!</v>
      </c>
      <c r="E138" s="297" t="e">
        <f>ORCAMENTO!#REF!</f>
        <v>#REF!</v>
      </c>
      <c r="F138" s="298" t="e">
        <f>ORCAMENTO!#REF!</f>
        <v>#REF!</v>
      </c>
      <c r="G138" s="302" t="e">
        <f>ORCAMENTO!#REF!</f>
        <v>#REF!</v>
      </c>
      <c r="H138" s="299"/>
    </row>
    <row r="139" spans="2:8" ht="15" customHeight="1">
      <c r="B139" s="299"/>
      <c r="C139" s="301" t="e">
        <f>ORCAMENTO!#REF!</f>
        <v>#REF!</v>
      </c>
      <c r="D139" s="296" t="e">
        <f>ORCAMENTO!#REF!</f>
        <v>#REF!</v>
      </c>
      <c r="E139" s="297" t="e">
        <f>ORCAMENTO!#REF!</f>
        <v>#REF!</v>
      </c>
      <c r="F139" s="298" t="e">
        <f>ORCAMENTO!#REF!</f>
        <v>#REF!</v>
      </c>
      <c r="G139" s="302" t="e">
        <f>ORCAMENTO!#REF!</f>
        <v>#REF!</v>
      </c>
      <c r="H139" s="299"/>
    </row>
    <row r="140" spans="2:8" ht="15" customHeight="1">
      <c r="B140" s="299"/>
      <c r="C140" s="301" t="e">
        <f>ORCAMENTO!#REF!</f>
        <v>#REF!</v>
      </c>
      <c r="D140" s="296" t="e">
        <f>ORCAMENTO!#REF!</f>
        <v>#REF!</v>
      </c>
      <c r="E140" s="297" t="e">
        <f>ORCAMENTO!#REF!</f>
        <v>#REF!</v>
      </c>
      <c r="F140" s="298" t="e">
        <f>ORCAMENTO!#REF!</f>
        <v>#REF!</v>
      </c>
      <c r="G140" s="302" t="e">
        <f>ORCAMENTO!#REF!</f>
        <v>#REF!</v>
      </c>
      <c r="H140" s="299"/>
    </row>
    <row r="141" spans="2:8" ht="15" customHeight="1">
      <c r="B141" s="299"/>
      <c r="C141" s="301" t="e">
        <f>ORCAMENTO!#REF!</f>
        <v>#REF!</v>
      </c>
      <c r="D141" s="296" t="e">
        <f>ORCAMENTO!#REF!</f>
        <v>#REF!</v>
      </c>
      <c r="E141" s="297" t="e">
        <f>ORCAMENTO!#REF!</f>
        <v>#REF!</v>
      </c>
      <c r="F141" s="298" t="e">
        <f>ORCAMENTO!#REF!</f>
        <v>#REF!</v>
      </c>
      <c r="G141" s="302" t="e">
        <f>ORCAMENTO!#REF!</f>
        <v>#REF!</v>
      </c>
      <c r="H141" s="299"/>
    </row>
    <row r="142" spans="2:8" s="272" customFormat="1" ht="15" customHeight="1">
      <c r="C142" s="300" t="e">
        <f>ORCAMENTO!#REF!</f>
        <v>#REF!</v>
      </c>
      <c r="D142" s="442" t="e">
        <f>ORCAMENTO!#REF!</f>
        <v>#REF!</v>
      </c>
      <c r="E142" s="442"/>
      <c r="F142" s="442"/>
      <c r="G142" s="443"/>
    </row>
    <row r="143" spans="2:8" ht="15" customHeight="1">
      <c r="B143" s="299"/>
      <c r="C143" s="301" t="str">
        <f>ORCAMENTO!B47</f>
        <v>6.8</v>
      </c>
      <c r="D143" s="296">
        <f>ORCAMENTO!M47</f>
        <v>6</v>
      </c>
      <c r="E143" s="297">
        <f>ORCAMENTO!N47</f>
        <v>1201.1400000000001</v>
      </c>
      <c r="F143" s="298">
        <f>ORCAMENTO!O47</f>
        <v>6.9818279724646959E-3</v>
      </c>
      <c r="G143" s="302" t="str">
        <f>ORCAMENTO!P47</f>
        <v>C</v>
      </c>
      <c r="H143" s="299"/>
    </row>
    <row r="144" spans="2:8" s="272" customFormat="1" ht="15" customHeight="1">
      <c r="B144" s="299"/>
      <c r="C144" s="301" t="str">
        <f>ORCAMENTO!B48</f>
        <v>6.9</v>
      </c>
      <c r="D144" s="296">
        <f>ORCAMENTO!M48</f>
        <v>6</v>
      </c>
      <c r="E144" s="297">
        <f>ORCAMENTO!N48</f>
        <v>1488.72</v>
      </c>
      <c r="F144" s="298">
        <f>ORCAMENTO!O48</f>
        <v>8.653435019371299E-3</v>
      </c>
      <c r="G144" s="302" t="str">
        <f>ORCAMENTO!P48</f>
        <v>C</v>
      </c>
      <c r="H144" s="299"/>
    </row>
    <row r="145" spans="2:8" ht="15" customHeight="1">
      <c r="B145" s="299"/>
      <c r="C145" s="301" t="str">
        <f>ORCAMENTO!B49</f>
        <v>6.10</v>
      </c>
      <c r="D145" s="296">
        <f>ORCAMENTO!M49</f>
        <v>4</v>
      </c>
      <c r="E145" s="297">
        <f>ORCAMENTO!N49</f>
        <v>425.04</v>
      </c>
      <c r="F145" s="298">
        <f>ORCAMENTO!O49</f>
        <v>2.4706163822838254E-3</v>
      </c>
      <c r="G145" s="302" t="str">
        <f>ORCAMENTO!P49</f>
        <v>C</v>
      </c>
      <c r="H145" s="299"/>
    </row>
    <row r="146" spans="2:8" ht="15" customHeight="1">
      <c r="B146" s="299"/>
      <c r="C146" s="301" t="e">
        <f>ORCAMENTO!#REF!</f>
        <v>#REF!</v>
      </c>
      <c r="D146" s="296" t="e">
        <f>ORCAMENTO!#REF!</f>
        <v>#REF!</v>
      </c>
      <c r="E146" s="297" t="e">
        <f>ORCAMENTO!#REF!</f>
        <v>#REF!</v>
      </c>
      <c r="F146" s="298" t="e">
        <f>ORCAMENTO!#REF!</f>
        <v>#REF!</v>
      </c>
      <c r="G146" s="302" t="e">
        <f>ORCAMENTO!#REF!</f>
        <v>#REF!</v>
      </c>
      <c r="H146" s="299"/>
    </row>
    <row r="147" spans="2:8" ht="15" customHeight="1">
      <c r="B147" s="299"/>
      <c r="C147" s="301" t="e">
        <f>ORCAMENTO!#REF!</f>
        <v>#REF!</v>
      </c>
      <c r="D147" s="296" t="e">
        <f>ORCAMENTO!#REF!</f>
        <v>#REF!</v>
      </c>
      <c r="E147" s="297" t="e">
        <f>ORCAMENTO!#REF!</f>
        <v>#REF!</v>
      </c>
      <c r="F147" s="298" t="e">
        <f>ORCAMENTO!#REF!</f>
        <v>#REF!</v>
      </c>
      <c r="G147" s="302" t="e">
        <f>ORCAMENTO!#REF!</f>
        <v>#REF!</v>
      </c>
      <c r="H147" s="299"/>
    </row>
    <row r="148" spans="2:8" ht="15" customHeight="1">
      <c r="B148" s="299"/>
      <c r="C148" s="301" t="e">
        <f>ORCAMENTO!#REF!</f>
        <v>#REF!</v>
      </c>
      <c r="D148" s="296" t="e">
        <f>ORCAMENTO!#REF!</f>
        <v>#REF!</v>
      </c>
      <c r="E148" s="297" t="e">
        <f>ORCAMENTO!#REF!</f>
        <v>#REF!</v>
      </c>
      <c r="F148" s="298" t="e">
        <f>ORCAMENTO!#REF!</f>
        <v>#REF!</v>
      </c>
      <c r="G148" s="302" t="e">
        <f>ORCAMENTO!#REF!</f>
        <v>#REF!</v>
      </c>
      <c r="H148" s="299"/>
    </row>
    <row r="149" spans="2:8" ht="15" customHeight="1">
      <c r="B149" s="299"/>
      <c r="C149" s="301" t="str">
        <f>ORCAMENTO!B50</f>
        <v>6.11</v>
      </c>
      <c r="D149" s="296">
        <f>ORCAMENTO!M50</f>
        <v>3</v>
      </c>
      <c r="E149" s="297">
        <f>ORCAMENTO!N50</f>
        <v>696.39</v>
      </c>
      <c r="F149" s="298">
        <f>ORCAMENTO!O50</f>
        <v>4.0478838284835148E-3</v>
      </c>
      <c r="G149" s="302" t="str">
        <f>ORCAMENTO!P50</f>
        <v>C</v>
      </c>
      <c r="H149" s="299"/>
    </row>
    <row r="150" spans="2:8" s="272" customFormat="1" ht="15" customHeight="1">
      <c r="C150" s="300" t="e">
        <f>ORCAMENTO!#REF!</f>
        <v>#REF!</v>
      </c>
      <c r="D150" s="442" t="e">
        <f>ORCAMENTO!#REF!</f>
        <v>#REF!</v>
      </c>
      <c r="E150" s="442"/>
      <c r="F150" s="442"/>
      <c r="G150" s="443"/>
    </row>
    <row r="151" spans="2:8" ht="15" customHeight="1">
      <c r="B151" s="299"/>
      <c r="C151" s="301" t="e">
        <f>ORCAMENTO!#REF!</f>
        <v>#REF!</v>
      </c>
      <c r="D151" s="296" t="e">
        <f>ORCAMENTO!#REF!</f>
        <v>#REF!</v>
      </c>
      <c r="E151" s="297" t="e">
        <f>ORCAMENTO!#REF!</f>
        <v>#REF!</v>
      </c>
      <c r="F151" s="298" t="e">
        <f>ORCAMENTO!#REF!</f>
        <v>#REF!</v>
      </c>
      <c r="G151" s="302" t="e">
        <f>ORCAMENTO!#REF!</f>
        <v>#REF!</v>
      </c>
      <c r="H151" s="299"/>
    </row>
    <row r="152" spans="2:8" ht="15" customHeight="1">
      <c r="B152" s="299"/>
      <c r="C152" s="301" t="e">
        <f>ORCAMENTO!#REF!</f>
        <v>#REF!</v>
      </c>
      <c r="D152" s="296" t="e">
        <f>ORCAMENTO!#REF!</f>
        <v>#REF!</v>
      </c>
      <c r="E152" s="297" t="e">
        <f>ORCAMENTO!#REF!</f>
        <v>#REF!</v>
      </c>
      <c r="F152" s="298" t="e">
        <f>ORCAMENTO!#REF!</f>
        <v>#REF!</v>
      </c>
      <c r="G152" s="302" t="e">
        <f>ORCAMENTO!#REF!</f>
        <v>#REF!</v>
      </c>
      <c r="H152" s="299"/>
    </row>
    <row r="153" spans="2:8" ht="15" customHeight="1">
      <c r="B153" s="299"/>
      <c r="C153" s="301" t="e">
        <f>ORCAMENTO!#REF!</f>
        <v>#REF!</v>
      </c>
      <c r="D153" s="296" t="e">
        <f>ORCAMENTO!#REF!</f>
        <v>#REF!</v>
      </c>
      <c r="E153" s="297" t="e">
        <f>ORCAMENTO!#REF!</f>
        <v>#REF!</v>
      </c>
      <c r="F153" s="298" t="e">
        <f>ORCAMENTO!#REF!</f>
        <v>#REF!</v>
      </c>
      <c r="G153" s="302" t="e">
        <f>ORCAMENTO!#REF!</f>
        <v>#REF!</v>
      </c>
      <c r="H153" s="299"/>
    </row>
    <row r="154" spans="2:8" ht="15" customHeight="1">
      <c r="B154" s="299"/>
      <c r="C154" s="301" t="e">
        <f>ORCAMENTO!#REF!</f>
        <v>#REF!</v>
      </c>
      <c r="D154" s="296" t="e">
        <f>ORCAMENTO!#REF!</f>
        <v>#REF!</v>
      </c>
      <c r="E154" s="297" t="e">
        <f>ORCAMENTO!#REF!</f>
        <v>#REF!</v>
      </c>
      <c r="F154" s="298" t="e">
        <f>ORCAMENTO!#REF!</f>
        <v>#REF!</v>
      </c>
      <c r="G154" s="302" t="e">
        <f>ORCAMENTO!#REF!</f>
        <v>#REF!</v>
      </c>
      <c r="H154" s="299"/>
    </row>
    <row r="155" spans="2:8" ht="15" customHeight="1">
      <c r="B155" s="299"/>
      <c r="C155" s="301" t="e">
        <f>ORCAMENTO!#REF!</f>
        <v>#REF!</v>
      </c>
      <c r="D155" s="296" t="e">
        <f>ORCAMENTO!#REF!</f>
        <v>#REF!</v>
      </c>
      <c r="E155" s="297" t="e">
        <f>ORCAMENTO!#REF!</f>
        <v>#REF!</v>
      </c>
      <c r="F155" s="298" t="e">
        <f>ORCAMENTO!#REF!</f>
        <v>#REF!</v>
      </c>
      <c r="G155" s="302" t="e">
        <f>ORCAMENTO!#REF!</f>
        <v>#REF!</v>
      </c>
      <c r="H155" s="299"/>
    </row>
    <row r="156" spans="2:8" ht="15" customHeight="1">
      <c r="B156" s="299"/>
      <c r="C156" s="301" t="e">
        <f>ORCAMENTO!#REF!</f>
        <v>#REF!</v>
      </c>
      <c r="D156" s="296" t="e">
        <f>ORCAMENTO!#REF!</f>
        <v>#REF!</v>
      </c>
      <c r="E156" s="297" t="e">
        <f>ORCAMENTO!#REF!</f>
        <v>#REF!</v>
      </c>
      <c r="F156" s="298" t="e">
        <f>ORCAMENTO!#REF!</f>
        <v>#REF!</v>
      </c>
      <c r="G156" s="302" t="e">
        <f>ORCAMENTO!#REF!</f>
        <v>#REF!</v>
      </c>
      <c r="H156" s="299"/>
    </row>
    <row r="157" spans="2:8" ht="15" customHeight="1">
      <c r="B157" s="299"/>
      <c r="C157" s="301" t="e">
        <f>ORCAMENTO!#REF!</f>
        <v>#REF!</v>
      </c>
      <c r="D157" s="296" t="e">
        <f>ORCAMENTO!#REF!</f>
        <v>#REF!</v>
      </c>
      <c r="E157" s="297" t="e">
        <f>ORCAMENTO!#REF!</f>
        <v>#REF!</v>
      </c>
      <c r="F157" s="298" t="e">
        <f>ORCAMENTO!#REF!</f>
        <v>#REF!</v>
      </c>
      <c r="G157" s="302" t="e">
        <f>ORCAMENTO!#REF!</f>
        <v>#REF!</v>
      </c>
      <c r="H157" s="299"/>
    </row>
    <row r="158" spans="2:8" ht="15" customHeight="1">
      <c r="B158" s="299"/>
      <c r="C158" s="301" t="e">
        <f>ORCAMENTO!#REF!</f>
        <v>#REF!</v>
      </c>
      <c r="D158" s="296" t="e">
        <f>ORCAMENTO!#REF!</f>
        <v>#REF!</v>
      </c>
      <c r="E158" s="297" t="e">
        <f>ORCAMENTO!#REF!</f>
        <v>#REF!</v>
      </c>
      <c r="F158" s="298" t="e">
        <f>ORCAMENTO!#REF!</f>
        <v>#REF!</v>
      </c>
      <c r="G158" s="302" t="e">
        <f>ORCAMENTO!#REF!</f>
        <v>#REF!</v>
      </c>
      <c r="H158" s="299"/>
    </row>
    <row r="159" spans="2:8" ht="15" customHeight="1">
      <c r="B159" s="299"/>
      <c r="C159" s="301" t="e">
        <f>ORCAMENTO!#REF!</f>
        <v>#REF!</v>
      </c>
      <c r="D159" s="296" t="e">
        <f>ORCAMENTO!#REF!</f>
        <v>#REF!</v>
      </c>
      <c r="E159" s="297" t="e">
        <f>ORCAMENTO!#REF!</f>
        <v>#REF!</v>
      </c>
      <c r="F159" s="298" t="e">
        <f>ORCAMENTO!#REF!</f>
        <v>#REF!</v>
      </c>
      <c r="G159" s="302" t="e">
        <f>ORCAMENTO!#REF!</f>
        <v>#REF!</v>
      </c>
      <c r="H159" s="299"/>
    </row>
    <row r="160" spans="2:8" ht="15" customHeight="1">
      <c r="B160" s="299"/>
      <c r="C160" s="301" t="e">
        <f>ORCAMENTO!#REF!</f>
        <v>#REF!</v>
      </c>
      <c r="D160" s="296" t="e">
        <f>ORCAMENTO!#REF!</f>
        <v>#REF!</v>
      </c>
      <c r="E160" s="297" t="e">
        <f>ORCAMENTO!#REF!</f>
        <v>#REF!</v>
      </c>
      <c r="F160" s="298" t="e">
        <f>ORCAMENTO!#REF!</f>
        <v>#REF!</v>
      </c>
      <c r="G160" s="302" t="e">
        <f>ORCAMENTO!#REF!</f>
        <v>#REF!</v>
      </c>
      <c r="H160" s="299"/>
    </row>
    <row r="161" spans="2:8" ht="15" customHeight="1">
      <c r="B161" s="299"/>
      <c r="C161" s="301" t="e">
        <f>ORCAMENTO!#REF!</f>
        <v>#REF!</v>
      </c>
      <c r="D161" s="296" t="e">
        <f>ORCAMENTO!#REF!</f>
        <v>#REF!</v>
      </c>
      <c r="E161" s="297" t="e">
        <f>ORCAMENTO!#REF!</f>
        <v>#REF!</v>
      </c>
      <c r="F161" s="298" t="e">
        <f>ORCAMENTO!#REF!</f>
        <v>#REF!</v>
      </c>
      <c r="G161" s="302" t="e">
        <f>ORCAMENTO!#REF!</f>
        <v>#REF!</v>
      </c>
      <c r="H161" s="299"/>
    </row>
    <row r="162" spans="2:8" ht="15" customHeight="1">
      <c r="B162" s="299"/>
      <c r="C162" s="301" t="e">
        <f>ORCAMENTO!#REF!</f>
        <v>#REF!</v>
      </c>
      <c r="D162" s="296" t="e">
        <f>ORCAMENTO!#REF!</f>
        <v>#REF!</v>
      </c>
      <c r="E162" s="297" t="e">
        <f>ORCAMENTO!#REF!</f>
        <v>#REF!</v>
      </c>
      <c r="F162" s="298" t="e">
        <f>ORCAMENTO!#REF!</f>
        <v>#REF!</v>
      </c>
      <c r="G162" s="302" t="e">
        <f>ORCAMENTO!#REF!</f>
        <v>#REF!</v>
      </c>
      <c r="H162" s="299"/>
    </row>
    <row r="163" spans="2:8" ht="15" customHeight="1">
      <c r="B163" s="299"/>
      <c r="C163" s="301" t="e">
        <f>ORCAMENTO!#REF!</f>
        <v>#REF!</v>
      </c>
      <c r="D163" s="296" t="e">
        <f>ORCAMENTO!#REF!</f>
        <v>#REF!</v>
      </c>
      <c r="E163" s="297" t="e">
        <f>ORCAMENTO!#REF!</f>
        <v>#REF!</v>
      </c>
      <c r="F163" s="298" t="e">
        <f>ORCAMENTO!#REF!</f>
        <v>#REF!</v>
      </c>
      <c r="G163" s="302" t="e">
        <f>ORCAMENTO!#REF!</f>
        <v>#REF!</v>
      </c>
      <c r="H163" s="299"/>
    </row>
    <row r="164" spans="2:8" ht="15" customHeight="1">
      <c r="B164" s="299"/>
      <c r="C164" s="301" t="e">
        <f>ORCAMENTO!#REF!</f>
        <v>#REF!</v>
      </c>
      <c r="D164" s="296" t="e">
        <f>ORCAMENTO!#REF!</f>
        <v>#REF!</v>
      </c>
      <c r="E164" s="297" t="e">
        <f>ORCAMENTO!#REF!</f>
        <v>#REF!</v>
      </c>
      <c r="F164" s="298" t="e">
        <f>ORCAMENTO!#REF!</f>
        <v>#REF!</v>
      </c>
      <c r="G164" s="302" t="e">
        <f>ORCAMENTO!#REF!</f>
        <v>#REF!</v>
      </c>
      <c r="H164" s="299"/>
    </row>
    <row r="165" spans="2:8" ht="15" customHeight="1">
      <c r="B165" s="299"/>
      <c r="C165" s="301" t="e">
        <f>ORCAMENTO!#REF!</f>
        <v>#REF!</v>
      </c>
      <c r="D165" s="296" t="e">
        <f>ORCAMENTO!#REF!</f>
        <v>#REF!</v>
      </c>
      <c r="E165" s="297" t="e">
        <f>ORCAMENTO!#REF!</f>
        <v>#REF!</v>
      </c>
      <c r="F165" s="298" t="e">
        <f>ORCAMENTO!#REF!</f>
        <v>#REF!</v>
      </c>
      <c r="G165" s="302" t="e">
        <f>ORCAMENTO!#REF!</f>
        <v>#REF!</v>
      </c>
      <c r="H165" s="299"/>
    </row>
    <row r="166" spans="2:8" ht="15" customHeight="1">
      <c r="B166" s="299"/>
      <c r="C166" s="301" t="e">
        <f>ORCAMENTO!#REF!</f>
        <v>#REF!</v>
      </c>
      <c r="D166" s="296" t="e">
        <f>ORCAMENTO!#REF!</f>
        <v>#REF!</v>
      </c>
      <c r="E166" s="297" t="e">
        <f>ORCAMENTO!#REF!</f>
        <v>#REF!</v>
      </c>
      <c r="F166" s="298" t="e">
        <f>ORCAMENTO!#REF!</f>
        <v>#REF!</v>
      </c>
      <c r="G166" s="302" t="e">
        <f>ORCAMENTO!#REF!</f>
        <v>#REF!</v>
      </c>
      <c r="H166" s="299"/>
    </row>
    <row r="167" spans="2:8" ht="15" customHeight="1">
      <c r="B167" s="299"/>
      <c r="C167" s="301" t="e">
        <f>ORCAMENTO!#REF!</f>
        <v>#REF!</v>
      </c>
      <c r="D167" s="296" t="e">
        <f>ORCAMENTO!#REF!</f>
        <v>#REF!</v>
      </c>
      <c r="E167" s="297" t="e">
        <f>ORCAMENTO!#REF!</f>
        <v>#REF!</v>
      </c>
      <c r="F167" s="298" t="e">
        <f>ORCAMENTO!#REF!</f>
        <v>#REF!</v>
      </c>
      <c r="G167" s="302" t="e">
        <f>ORCAMENTO!#REF!</f>
        <v>#REF!</v>
      </c>
      <c r="H167" s="299"/>
    </row>
    <row r="168" spans="2:8" ht="15" customHeight="1">
      <c r="B168" s="299"/>
      <c r="C168" s="301" t="e">
        <f>ORCAMENTO!#REF!</f>
        <v>#REF!</v>
      </c>
      <c r="D168" s="296" t="e">
        <f>ORCAMENTO!#REF!</f>
        <v>#REF!</v>
      </c>
      <c r="E168" s="297" t="e">
        <f>ORCAMENTO!#REF!</f>
        <v>#REF!</v>
      </c>
      <c r="F168" s="298" t="e">
        <f>ORCAMENTO!#REF!</f>
        <v>#REF!</v>
      </c>
      <c r="G168" s="302" t="e">
        <f>ORCAMENTO!#REF!</f>
        <v>#REF!</v>
      </c>
      <c r="H168" s="299"/>
    </row>
    <row r="169" spans="2:8" ht="15" customHeight="1">
      <c r="B169" s="299"/>
      <c r="C169" s="301" t="e">
        <f>ORCAMENTO!#REF!</f>
        <v>#REF!</v>
      </c>
      <c r="D169" s="296" t="e">
        <f>ORCAMENTO!#REF!</f>
        <v>#REF!</v>
      </c>
      <c r="E169" s="297" t="e">
        <f>ORCAMENTO!#REF!</f>
        <v>#REF!</v>
      </c>
      <c r="F169" s="298" t="e">
        <f>ORCAMENTO!#REF!</f>
        <v>#REF!</v>
      </c>
      <c r="G169" s="302" t="e">
        <f>ORCAMENTO!#REF!</f>
        <v>#REF!</v>
      </c>
      <c r="H169" s="299"/>
    </row>
    <row r="170" spans="2:8" ht="15" customHeight="1">
      <c r="B170" s="299"/>
      <c r="C170" s="301" t="e">
        <f>ORCAMENTO!#REF!</f>
        <v>#REF!</v>
      </c>
      <c r="D170" s="296" t="e">
        <f>ORCAMENTO!#REF!</f>
        <v>#REF!</v>
      </c>
      <c r="E170" s="297" t="e">
        <f>ORCAMENTO!#REF!</f>
        <v>#REF!</v>
      </c>
      <c r="F170" s="298" t="e">
        <f>ORCAMENTO!#REF!</f>
        <v>#REF!</v>
      </c>
      <c r="G170" s="302" t="e">
        <f>ORCAMENTO!#REF!</f>
        <v>#REF!</v>
      </c>
      <c r="H170" s="299"/>
    </row>
    <row r="171" spans="2:8" s="272" customFormat="1" ht="15" customHeight="1">
      <c r="C171" s="300">
        <f>ORCAMENTO!B52</f>
        <v>7</v>
      </c>
      <c r="D171" s="442" t="str">
        <f>ORCAMENTO!M52</f>
        <v>INSTALAÇÃO DA ELÉTRICA (110V/220V)</v>
      </c>
      <c r="E171" s="442"/>
      <c r="F171" s="442"/>
      <c r="G171" s="443"/>
    </row>
    <row r="172" spans="2:8" ht="15" customHeight="1">
      <c r="B172" s="299"/>
      <c r="C172" s="301" t="e">
        <f>ORCAMENTO!#REF!</f>
        <v>#REF!</v>
      </c>
      <c r="D172" s="296" t="e">
        <f>ORCAMENTO!#REF!</f>
        <v>#REF!</v>
      </c>
      <c r="E172" s="297" t="e">
        <f>ORCAMENTO!#REF!</f>
        <v>#REF!</v>
      </c>
      <c r="F172" s="298" t="e">
        <f>ORCAMENTO!#REF!</f>
        <v>#REF!</v>
      </c>
      <c r="G172" s="302" t="e">
        <f>ORCAMENTO!#REF!</f>
        <v>#REF!</v>
      </c>
      <c r="H172" s="299"/>
    </row>
    <row r="173" spans="2:8" ht="15" customHeight="1">
      <c r="B173" s="299"/>
      <c r="C173" s="301" t="e">
        <f>ORCAMENTO!#REF!</f>
        <v>#REF!</v>
      </c>
      <c r="D173" s="296" t="e">
        <f>ORCAMENTO!#REF!</f>
        <v>#REF!</v>
      </c>
      <c r="E173" s="297" t="e">
        <f>ORCAMENTO!#REF!</f>
        <v>#REF!</v>
      </c>
      <c r="F173" s="298" t="e">
        <f>ORCAMENTO!#REF!</f>
        <v>#REF!</v>
      </c>
      <c r="G173" s="302" t="e">
        <f>ORCAMENTO!#REF!</f>
        <v>#REF!</v>
      </c>
      <c r="H173" s="299"/>
    </row>
    <row r="174" spans="2:8" ht="15" customHeight="1">
      <c r="B174" s="299"/>
      <c r="C174" s="301" t="e">
        <f>ORCAMENTO!#REF!</f>
        <v>#REF!</v>
      </c>
      <c r="D174" s="296" t="e">
        <f>ORCAMENTO!#REF!</f>
        <v>#REF!</v>
      </c>
      <c r="E174" s="297" t="e">
        <f>ORCAMENTO!#REF!</f>
        <v>#REF!</v>
      </c>
      <c r="F174" s="298" t="e">
        <f>ORCAMENTO!#REF!</f>
        <v>#REF!</v>
      </c>
      <c r="G174" s="302" t="e">
        <f>ORCAMENTO!#REF!</f>
        <v>#REF!</v>
      </c>
      <c r="H174" s="299"/>
    </row>
    <row r="175" spans="2:8" ht="15" customHeight="1">
      <c r="B175" s="299"/>
      <c r="C175" s="301" t="e">
        <f>ORCAMENTO!#REF!</f>
        <v>#REF!</v>
      </c>
      <c r="D175" s="296" t="e">
        <f>ORCAMENTO!#REF!</f>
        <v>#REF!</v>
      </c>
      <c r="E175" s="297" t="e">
        <f>ORCAMENTO!#REF!</f>
        <v>#REF!</v>
      </c>
      <c r="F175" s="298" t="e">
        <f>ORCAMENTO!#REF!</f>
        <v>#REF!</v>
      </c>
      <c r="G175" s="302" t="e">
        <f>ORCAMENTO!#REF!</f>
        <v>#REF!</v>
      </c>
      <c r="H175" s="299"/>
    </row>
    <row r="176" spans="2:8" ht="15" customHeight="1">
      <c r="B176" s="299"/>
      <c r="C176" s="301" t="e">
        <f>ORCAMENTO!#REF!</f>
        <v>#REF!</v>
      </c>
      <c r="D176" s="296" t="e">
        <f>ORCAMENTO!#REF!</f>
        <v>#REF!</v>
      </c>
      <c r="E176" s="297" t="e">
        <f>ORCAMENTO!#REF!</f>
        <v>#REF!</v>
      </c>
      <c r="F176" s="298" t="e">
        <f>ORCAMENTO!#REF!</f>
        <v>#REF!</v>
      </c>
      <c r="G176" s="302" t="e">
        <f>ORCAMENTO!#REF!</f>
        <v>#REF!</v>
      </c>
      <c r="H176" s="299"/>
    </row>
    <row r="177" spans="2:8" ht="15" customHeight="1">
      <c r="B177" s="299"/>
      <c r="C177" s="301" t="e">
        <f>ORCAMENTO!#REF!</f>
        <v>#REF!</v>
      </c>
      <c r="D177" s="296" t="e">
        <f>ORCAMENTO!#REF!</f>
        <v>#REF!</v>
      </c>
      <c r="E177" s="297" t="e">
        <f>ORCAMENTO!#REF!</f>
        <v>#REF!</v>
      </c>
      <c r="F177" s="298" t="e">
        <f>ORCAMENTO!#REF!</f>
        <v>#REF!</v>
      </c>
      <c r="G177" s="302" t="e">
        <f>ORCAMENTO!#REF!</f>
        <v>#REF!</v>
      </c>
      <c r="H177" s="299"/>
    </row>
    <row r="178" spans="2:8" ht="15" customHeight="1">
      <c r="B178" s="299"/>
      <c r="C178" s="301" t="e">
        <f>ORCAMENTO!#REF!</f>
        <v>#REF!</v>
      </c>
      <c r="D178" s="296" t="e">
        <f>ORCAMENTO!#REF!</f>
        <v>#REF!</v>
      </c>
      <c r="E178" s="297" t="e">
        <f>ORCAMENTO!#REF!</f>
        <v>#REF!</v>
      </c>
      <c r="F178" s="298" t="e">
        <f>ORCAMENTO!#REF!</f>
        <v>#REF!</v>
      </c>
      <c r="G178" s="302" t="e">
        <f>ORCAMENTO!#REF!</f>
        <v>#REF!</v>
      </c>
      <c r="H178" s="299"/>
    </row>
    <row r="179" spans="2:8" ht="15" customHeight="1">
      <c r="B179" s="299"/>
      <c r="C179" s="301" t="e">
        <f>ORCAMENTO!#REF!</f>
        <v>#REF!</v>
      </c>
      <c r="D179" s="296" t="e">
        <f>ORCAMENTO!#REF!</f>
        <v>#REF!</v>
      </c>
      <c r="E179" s="297" t="e">
        <f>ORCAMENTO!#REF!</f>
        <v>#REF!</v>
      </c>
      <c r="F179" s="298" t="e">
        <f>ORCAMENTO!#REF!</f>
        <v>#REF!</v>
      </c>
      <c r="G179" s="302" t="e">
        <f>ORCAMENTO!#REF!</f>
        <v>#REF!</v>
      </c>
      <c r="H179" s="299"/>
    </row>
    <row r="180" spans="2:8" ht="15" customHeight="1">
      <c r="B180" s="299"/>
      <c r="C180" s="301" t="e">
        <f>ORCAMENTO!#REF!</f>
        <v>#REF!</v>
      </c>
      <c r="D180" s="296" t="e">
        <f>ORCAMENTO!#REF!</f>
        <v>#REF!</v>
      </c>
      <c r="E180" s="297" t="e">
        <f>ORCAMENTO!#REF!</f>
        <v>#REF!</v>
      </c>
      <c r="F180" s="298" t="e">
        <f>ORCAMENTO!#REF!</f>
        <v>#REF!</v>
      </c>
      <c r="G180" s="302" t="e">
        <f>ORCAMENTO!#REF!</f>
        <v>#REF!</v>
      </c>
      <c r="H180" s="299"/>
    </row>
    <row r="181" spans="2:8" ht="15" customHeight="1">
      <c r="B181" s="299"/>
      <c r="C181" s="301" t="e">
        <f>ORCAMENTO!#REF!</f>
        <v>#REF!</v>
      </c>
      <c r="D181" s="296" t="e">
        <f>ORCAMENTO!#REF!</f>
        <v>#REF!</v>
      </c>
      <c r="E181" s="297" t="e">
        <f>ORCAMENTO!#REF!</f>
        <v>#REF!</v>
      </c>
      <c r="F181" s="298" t="e">
        <f>ORCAMENTO!#REF!</f>
        <v>#REF!</v>
      </c>
      <c r="G181" s="302" t="e">
        <f>ORCAMENTO!#REF!</f>
        <v>#REF!</v>
      </c>
      <c r="H181" s="299"/>
    </row>
    <row r="182" spans="2:8" ht="15" customHeight="1">
      <c r="B182" s="299"/>
      <c r="C182" s="301" t="e">
        <f>ORCAMENTO!#REF!</f>
        <v>#REF!</v>
      </c>
      <c r="D182" s="296" t="e">
        <f>ORCAMENTO!#REF!</f>
        <v>#REF!</v>
      </c>
      <c r="E182" s="297" t="e">
        <f>ORCAMENTO!#REF!</f>
        <v>#REF!</v>
      </c>
      <c r="F182" s="298" t="e">
        <f>ORCAMENTO!#REF!</f>
        <v>#REF!</v>
      </c>
      <c r="G182" s="302" t="e">
        <f>ORCAMENTO!#REF!</f>
        <v>#REF!</v>
      </c>
      <c r="H182" s="299"/>
    </row>
    <row r="183" spans="2:8" ht="15" customHeight="1">
      <c r="B183" s="299"/>
      <c r="C183" s="301" t="e">
        <f>ORCAMENTO!#REF!</f>
        <v>#REF!</v>
      </c>
      <c r="D183" s="296" t="e">
        <f>ORCAMENTO!#REF!</f>
        <v>#REF!</v>
      </c>
      <c r="E183" s="297" t="e">
        <f>ORCAMENTO!#REF!</f>
        <v>#REF!</v>
      </c>
      <c r="F183" s="298" t="e">
        <f>ORCAMENTO!#REF!</f>
        <v>#REF!</v>
      </c>
      <c r="G183" s="302" t="e">
        <f>ORCAMENTO!#REF!</f>
        <v>#REF!</v>
      </c>
      <c r="H183" s="299"/>
    </row>
    <row r="184" spans="2:8" ht="15" customHeight="1">
      <c r="B184" s="299"/>
      <c r="C184" s="301" t="e">
        <f>ORCAMENTO!#REF!</f>
        <v>#REF!</v>
      </c>
      <c r="D184" s="296" t="e">
        <f>ORCAMENTO!#REF!</f>
        <v>#REF!</v>
      </c>
      <c r="E184" s="297" t="e">
        <f>ORCAMENTO!#REF!</f>
        <v>#REF!</v>
      </c>
      <c r="F184" s="298" t="e">
        <f>ORCAMENTO!#REF!</f>
        <v>#REF!</v>
      </c>
      <c r="G184" s="302" t="e">
        <f>ORCAMENTO!#REF!</f>
        <v>#REF!</v>
      </c>
      <c r="H184" s="299"/>
    </row>
    <row r="185" spans="2:8" ht="15" customHeight="1">
      <c r="B185" s="299"/>
      <c r="C185" s="301" t="e">
        <f>ORCAMENTO!#REF!</f>
        <v>#REF!</v>
      </c>
      <c r="D185" s="296" t="e">
        <f>ORCAMENTO!#REF!</f>
        <v>#REF!</v>
      </c>
      <c r="E185" s="297" t="e">
        <f>ORCAMENTO!#REF!</f>
        <v>#REF!</v>
      </c>
      <c r="F185" s="298" t="e">
        <f>ORCAMENTO!#REF!</f>
        <v>#REF!</v>
      </c>
      <c r="G185" s="302" t="e">
        <f>ORCAMENTO!#REF!</f>
        <v>#REF!</v>
      </c>
      <c r="H185" s="299"/>
    </row>
    <row r="186" spans="2:8" ht="15" customHeight="1">
      <c r="B186" s="299"/>
      <c r="C186" s="301" t="e">
        <f>ORCAMENTO!#REF!</f>
        <v>#REF!</v>
      </c>
      <c r="D186" s="296" t="e">
        <f>ORCAMENTO!#REF!</f>
        <v>#REF!</v>
      </c>
      <c r="E186" s="297" t="e">
        <f>ORCAMENTO!#REF!</f>
        <v>#REF!</v>
      </c>
      <c r="F186" s="298" t="e">
        <f>ORCAMENTO!#REF!</f>
        <v>#REF!</v>
      </c>
      <c r="G186" s="302" t="e">
        <f>ORCAMENTO!#REF!</f>
        <v>#REF!</v>
      </c>
      <c r="H186" s="299"/>
    </row>
    <row r="187" spans="2:8" ht="15" customHeight="1">
      <c r="B187" s="299"/>
      <c r="C187" s="301" t="e">
        <f>ORCAMENTO!#REF!</f>
        <v>#REF!</v>
      </c>
      <c r="D187" s="296" t="e">
        <f>ORCAMENTO!#REF!</f>
        <v>#REF!</v>
      </c>
      <c r="E187" s="297" t="e">
        <f>ORCAMENTO!#REF!</f>
        <v>#REF!</v>
      </c>
      <c r="F187" s="298" t="e">
        <f>ORCAMENTO!#REF!</f>
        <v>#REF!</v>
      </c>
      <c r="G187" s="302" t="e">
        <f>ORCAMENTO!#REF!</f>
        <v>#REF!</v>
      </c>
      <c r="H187" s="299"/>
    </row>
    <row r="188" spans="2:8" ht="15" customHeight="1">
      <c r="B188" s="299"/>
      <c r="C188" s="301" t="e">
        <f>ORCAMENTO!#REF!</f>
        <v>#REF!</v>
      </c>
      <c r="D188" s="296" t="e">
        <f>ORCAMENTO!#REF!</f>
        <v>#REF!</v>
      </c>
      <c r="E188" s="297" t="e">
        <f>ORCAMENTO!#REF!</f>
        <v>#REF!</v>
      </c>
      <c r="F188" s="298" t="e">
        <f>ORCAMENTO!#REF!</f>
        <v>#REF!</v>
      </c>
      <c r="G188" s="302" t="e">
        <f>ORCAMENTO!#REF!</f>
        <v>#REF!</v>
      </c>
      <c r="H188" s="299"/>
    </row>
    <row r="189" spans="2:8" ht="15" customHeight="1">
      <c r="B189" s="299"/>
      <c r="C189" s="301" t="e">
        <f>ORCAMENTO!#REF!</f>
        <v>#REF!</v>
      </c>
      <c r="D189" s="296" t="e">
        <f>ORCAMENTO!#REF!</f>
        <v>#REF!</v>
      </c>
      <c r="E189" s="297" t="e">
        <f>ORCAMENTO!#REF!</f>
        <v>#REF!</v>
      </c>
      <c r="F189" s="298" t="e">
        <f>ORCAMENTO!#REF!</f>
        <v>#REF!</v>
      </c>
      <c r="G189" s="302" t="e">
        <f>ORCAMENTO!#REF!</f>
        <v>#REF!</v>
      </c>
      <c r="H189" s="299"/>
    </row>
    <row r="190" spans="2:8" ht="15" customHeight="1">
      <c r="B190" s="299"/>
      <c r="C190" s="301" t="e">
        <f>ORCAMENTO!#REF!</f>
        <v>#REF!</v>
      </c>
      <c r="D190" s="296" t="e">
        <f>ORCAMENTO!#REF!</f>
        <v>#REF!</v>
      </c>
      <c r="E190" s="297" t="e">
        <f>ORCAMENTO!#REF!</f>
        <v>#REF!</v>
      </c>
      <c r="F190" s="298" t="e">
        <f>ORCAMENTO!#REF!</f>
        <v>#REF!</v>
      </c>
      <c r="G190" s="302" t="e">
        <f>ORCAMENTO!#REF!</f>
        <v>#REF!</v>
      </c>
      <c r="H190" s="299"/>
    </row>
    <row r="191" spans="2:8" ht="15" customHeight="1">
      <c r="B191" s="299"/>
      <c r="C191" s="301" t="e">
        <f>ORCAMENTO!#REF!</f>
        <v>#REF!</v>
      </c>
      <c r="D191" s="296" t="e">
        <f>ORCAMENTO!#REF!</f>
        <v>#REF!</v>
      </c>
      <c r="E191" s="297" t="e">
        <f>ORCAMENTO!#REF!</f>
        <v>#REF!</v>
      </c>
      <c r="F191" s="298" t="e">
        <f>ORCAMENTO!#REF!</f>
        <v>#REF!</v>
      </c>
      <c r="G191" s="302" t="e">
        <f>ORCAMENTO!#REF!</f>
        <v>#REF!</v>
      </c>
      <c r="H191" s="299"/>
    </row>
    <row r="192" spans="2:8" ht="15" customHeight="1">
      <c r="B192" s="299"/>
      <c r="C192" s="301" t="e">
        <f>ORCAMENTO!#REF!</f>
        <v>#REF!</v>
      </c>
      <c r="D192" s="296" t="e">
        <f>ORCAMENTO!#REF!</f>
        <v>#REF!</v>
      </c>
      <c r="E192" s="297" t="e">
        <f>ORCAMENTO!#REF!</f>
        <v>#REF!</v>
      </c>
      <c r="F192" s="298" t="e">
        <f>ORCAMENTO!#REF!</f>
        <v>#REF!</v>
      </c>
      <c r="G192" s="302" t="e">
        <f>ORCAMENTO!#REF!</f>
        <v>#REF!</v>
      </c>
      <c r="H192" s="299"/>
    </row>
    <row r="193" spans="2:8" ht="15" customHeight="1">
      <c r="B193" s="299"/>
      <c r="C193" s="301" t="e">
        <f>ORCAMENTO!#REF!</f>
        <v>#REF!</v>
      </c>
      <c r="D193" s="296" t="e">
        <f>ORCAMENTO!#REF!</f>
        <v>#REF!</v>
      </c>
      <c r="E193" s="297" t="e">
        <f>ORCAMENTO!#REF!</f>
        <v>#REF!</v>
      </c>
      <c r="F193" s="298" t="e">
        <f>ORCAMENTO!#REF!</f>
        <v>#REF!</v>
      </c>
      <c r="G193" s="302" t="e">
        <f>ORCAMENTO!#REF!</f>
        <v>#REF!</v>
      </c>
      <c r="H193" s="299"/>
    </row>
    <row r="194" spans="2:8" ht="15" customHeight="1">
      <c r="B194" s="299"/>
      <c r="C194" s="301" t="e">
        <f>ORCAMENTO!#REF!</f>
        <v>#REF!</v>
      </c>
      <c r="D194" s="296" t="e">
        <f>ORCAMENTO!#REF!</f>
        <v>#REF!</v>
      </c>
      <c r="E194" s="297" t="e">
        <f>ORCAMENTO!#REF!</f>
        <v>#REF!</v>
      </c>
      <c r="F194" s="298" t="e">
        <f>ORCAMENTO!#REF!</f>
        <v>#REF!</v>
      </c>
      <c r="G194" s="302" t="e">
        <f>ORCAMENTO!#REF!</f>
        <v>#REF!</v>
      </c>
      <c r="H194" s="299"/>
    </row>
    <row r="195" spans="2:8" ht="15" customHeight="1">
      <c r="B195" s="299"/>
      <c r="C195" s="301" t="e">
        <f>ORCAMENTO!#REF!</f>
        <v>#REF!</v>
      </c>
      <c r="D195" s="296" t="e">
        <f>ORCAMENTO!#REF!</f>
        <v>#REF!</v>
      </c>
      <c r="E195" s="297" t="e">
        <f>ORCAMENTO!#REF!</f>
        <v>#REF!</v>
      </c>
      <c r="F195" s="298" t="e">
        <f>ORCAMENTO!#REF!</f>
        <v>#REF!</v>
      </c>
      <c r="G195" s="302" t="e">
        <f>ORCAMENTO!#REF!</f>
        <v>#REF!</v>
      </c>
      <c r="H195" s="299"/>
    </row>
    <row r="196" spans="2:8" ht="15" customHeight="1">
      <c r="B196" s="299"/>
      <c r="C196" s="301" t="e">
        <f>ORCAMENTO!#REF!</f>
        <v>#REF!</v>
      </c>
      <c r="D196" s="296" t="e">
        <f>ORCAMENTO!#REF!</f>
        <v>#REF!</v>
      </c>
      <c r="E196" s="297" t="e">
        <f>ORCAMENTO!#REF!</f>
        <v>#REF!</v>
      </c>
      <c r="F196" s="298" t="e">
        <f>ORCAMENTO!#REF!</f>
        <v>#REF!</v>
      </c>
      <c r="G196" s="302" t="e">
        <f>ORCAMENTO!#REF!</f>
        <v>#REF!</v>
      </c>
      <c r="H196" s="299"/>
    </row>
    <row r="197" spans="2:8" ht="15" customHeight="1">
      <c r="B197" s="299"/>
      <c r="C197" s="301" t="e">
        <f>ORCAMENTO!#REF!</f>
        <v>#REF!</v>
      </c>
      <c r="D197" s="296" t="e">
        <f>ORCAMENTO!#REF!</f>
        <v>#REF!</v>
      </c>
      <c r="E197" s="297" t="e">
        <f>ORCAMENTO!#REF!</f>
        <v>#REF!</v>
      </c>
      <c r="F197" s="298" t="e">
        <f>ORCAMENTO!#REF!</f>
        <v>#REF!</v>
      </c>
      <c r="G197" s="302" t="e">
        <f>ORCAMENTO!#REF!</f>
        <v>#REF!</v>
      </c>
      <c r="H197" s="299"/>
    </row>
    <row r="198" spans="2:8" ht="15" customHeight="1">
      <c r="B198" s="299"/>
      <c r="C198" s="301" t="e">
        <f>ORCAMENTO!#REF!</f>
        <v>#REF!</v>
      </c>
      <c r="D198" s="296" t="e">
        <f>ORCAMENTO!#REF!</f>
        <v>#REF!</v>
      </c>
      <c r="E198" s="297" t="e">
        <f>ORCAMENTO!#REF!</f>
        <v>#REF!</v>
      </c>
      <c r="F198" s="298" t="e">
        <f>ORCAMENTO!#REF!</f>
        <v>#REF!</v>
      </c>
      <c r="G198" s="302" t="e">
        <f>ORCAMENTO!#REF!</f>
        <v>#REF!</v>
      </c>
      <c r="H198" s="299"/>
    </row>
    <row r="199" spans="2:8" ht="15" customHeight="1">
      <c r="B199" s="299"/>
      <c r="C199" s="301" t="e">
        <f>ORCAMENTO!#REF!</f>
        <v>#REF!</v>
      </c>
      <c r="D199" s="296" t="e">
        <f>ORCAMENTO!#REF!</f>
        <v>#REF!</v>
      </c>
      <c r="E199" s="297" t="e">
        <f>ORCAMENTO!#REF!</f>
        <v>#REF!</v>
      </c>
      <c r="F199" s="298" t="e">
        <f>ORCAMENTO!#REF!</f>
        <v>#REF!</v>
      </c>
      <c r="G199" s="302" t="e">
        <f>ORCAMENTO!#REF!</f>
        <v>#REF!</v>
      </c>
      <c r="H199" s="299"/>
    </row>
    <row r="200" spans="2:8" ht="15" customHeight="1">
      <c r="B200" s="299"/>
      <c r="C200" s="301" t="e">
        <f>ORCAMENTO!#REF!</f>
        <v>#REF!</v>
      </c>
      <c r="D200" s="296" t="e">
        <f>ORCAMENTO!#REF!</f>
        <v>#REF!</v>
      </c>
      <c r="E200" s="297" t="e">
        <f>ORCAMENTO!#REF!</f>
        <v>#REF!</v>
      </c>
      <c r="F200" s="298" t="e">
        <f>ORCAMENTO!#REF!</f>
        <v>#REF!</v>
      </c>
      <c r="G200" s="302" t="e">
        <f>ORCAMENTO!#REF!</f>
        <v>#REF!</v>
      </c>
      <c r="H200" s="299"/>
    </row>
    <row r="201" spans="2:8" ht="15" customHeight="1">
      <c r="B201" s="299"/>
      <c r="C201" s="301" t="e">
        <f>ORCAMENTO!#REF!</f>
        <v>#REF!</v>
      </c>
      <c r="D201" s="296" t="e">
        <f>ORCAMENTO!#REF!</f>
        <v>#REF!</v>
      </c>
      <c r="E201" s="297" t="e">
        <f>ORCAMENTO!#REF!</f>
        <v>#REF!</v>
      </c>
      <c r="F201" s="298" t="e">
        <f>ORCAMENTO!#REF!</f>
        <v>#REF!</v>
      </c>
      <c r="G201" s="302" t="e">
        <f>ORCAMENTO!#REF!</f>
        <v>#REF!</v>
      </c>
      <c r="H201" s="299"/>
    </row>
    <row r="202" spans="2:8" ht="15" customHeight="1">
      <c r="B202" s="299"/>
      <c r="C202" s="301" t="e">
        <f>ORCAMENTO!#REF!</f>
        <v>#REF!</v>
      </c>
      <c r="D202" s="296" t="e">
        <f>ORCAMENTO!#REF!</f>
        <v>#REF!</v>
      </c>
      <c r="E202" s="297" t="e">
        <f>ORCAMENTO!#REF!</f>
        <v>#REF!</v>
      </c>
      <c r="F202" s="298" t="e">
        <f>ORCAMENTO!#REF!</f>
        <v>#REF!</v>
      </c>
      <c r="G202" s="302" t="e">
        <f>ORCAMENTO!#REF!</f>
        <v>#REF!</v>
      </c>
      <c r="H202" s="299"/>
    </row>
    <row r="203" spans="2:8" s="272" customFormat="1" ht="15" customHeight="1">
      <c r="B203" s="299"/>
      <c r="C203" s="301" t="e">
        <f>ORCAMENTO!#REF!</f>
        <v>#REF!</v>
      </c>
      <c r="D203" s="296" t="e">
        <f>ORCAMENTO!#REF!</f>
        <v>#REF!</v>
      </c>
      <c r="E203" s="297" t="e">
        <f>ORCAMENTO!#REF!</f>
        <v>#REF!</v>
      </c>
      <c r="F203" s="298" t="e">
        <f>ORCAMENTO!#REF!</f>
        <v>#REF!</v>
      </c>
      <c r="G203" s="302" t="e">
        <f>ORCAMENTO!#REF!</f>
        <v>#REF!</v>
      </c>
      <c r="H203" s="299"/>
    </row>
    <row r="204" spans="2:8" ht="15" customHeight="1">
      <c r="B204" s="299"/>
      <c r="C204" s="301" t="e">
        <f>ORCAMENTO!#REF!</f>
        <v>#REF!</v>
      </c>
      <c r="D204" s="296" t="e">
        <f>ORCAMENTO!#REF!</f>
        <v>#REF!</v>
      </c>
      <c r="E204" s="297" t="e">
        <f>ORCAMENTO!#REF!</f>
        <v>#REF!</v>
      </c>
      <c r="F204" s="298" t="e">
        <f>ORCAMENTO!#REF!</f>
        <v>#REF!</v>
      </c>
      <c r="G204" s="302" t="e">
        <f>ORCAMENTO!#REF!</f>
        <v>#REF!</v>
      </c>
      <c r="H204" s="299"/>
    </row>
    <row r="205" spans="2:8" ht="15" customHeight="1">
      <c r="B205" s="299"/>
      <c r="C205" s="301" t="e">
        <f>ORCAMENTO!#REF!</f>
        <v>#REF!</v>
      </c>
      <c r="D205" s="296" t="e">
        <f>ORCAMENTO!#REF!</f>
        <v>#REF!</v>
      </c>
      <c r="E205" s="297" t="e">
        <f>ORCAMENTO!#REF!</f>
        <v>#REF!</v>
      </c>
      <c r="F205" s="298" t="e">
        <f>ORCAMENTO!#REF!</f>
        <v>#REF!</v>
      </c>
      <c r="G205" s="302" t="e">
        <f>ORCAMENTO!#REF!</f>
        <v>#REF!</v>
      </c>
      <c r="H205" s="299"/>
    </row>
    <row r="206" spans="2:8" ht="15" customHeight="1">
      <c r="B206" s="299"/>
      <c r="C206" s="301" t="e">
        <f>ORCAMENTO!#REF!</f>
        <v>#REF!</v>
      </c>
      <c r="D206" s="296" t="e">
        <f>ORCAMENTO!#REF!</f>
        <v>#REF!</v>
      </c>
      <c r="E206" s="297" t="e">
        <f>ORCAMENTO!#REF!</f>
        <v>#REF!</v>
      </c>
      <c r="F206" s="298" t="e">
        <f>ORCAMENTO!#REF!</f>
        <v>#REF!</v>
      </c>
      <c r="G206" s="302" t="e">
        <f>ORCAMENTO!#REF!</f>
        <v>#REF!</v>
      </c>
      <c r="H206" s="299"/>
    </row>
    <row r="207" spans="2:8" ht="15" customHeight="1">
      <c r="B207" s="299"/>
      <c r="C207" s="301" t="e">
        <f>ORCAMENTO!#REF!</f>
        <v>#REF!</v>
      </c>
      <c r="D207" s="296" t="e">
        <f>ORCAMENTO!#REF!</f>
        <v>#REF!</v>
      </c>
      <c r="E207" s="297" t="e">
        <f>ORCAMENTO!#REF!</f>
        <v>#REF!</v>
      </c>
      <c r="F207" s="298" t="e">
        <f>ORCAMENTO!#REF!</f>
        <v>#REF!</v>
      </c>
      <c r="G207" s="302" t="e">
        <f>ORCAMENTO!#REF!</f>
        <v>#REF!</v>
      </c>
      <c r="H207" s="299"/>
    </row>
    <row r="208" spans="2:8" ht="15" customHeight="1">
      <c r="B208" s="299"/>
      <c r="C208" s="301" t="e">
        <f>ORCAMENTO!#REF!</f>
        <v>#REF!</v>
      </c>
      <c r="D208" s="296" t="e">
        <f>ORCAMENTO!#REF!</f>
        <v>#REF!</v>
      </c>
      <c r="E208" s="297" t="e">
        <f>ORCAMENTO!#REF!</f>
        <v>#REF!</v>
      </c>
      <c r="F208" s="298" t="e">
        <f>ORCAMENTO!#REF!</f>
        <v>#REF!</v>
      </c>
      <c r="G208" s="302" t="e">
        <f>ORCAMENTO!#REF!</f>
        <v>#REF!</v>
      </c>
      <c r="H208" s="299"/>
    </row>
    <row r="209" spans="2:8" ht="15" customHeight="1">
      <c r="B209" s="299"/>
      <c r="C209" s="301" t="e">
        <f>ORCAMENTO!#REF!</f>
        <v>#REF!</v>
      </c>
      <c r="D209" s="296" t="e">
        <f>ORCAMENTO!#REF!</f>
        <v>#REF!</v>
      </c>
      <c r="E209" s="297" t="e">
        <f>ORCAMENTO!#REF!</f>
        <v>#REF!</v>
      </c>
      <c r="F209" s="298" t="e">
        <f>ORCAMENTO!#REF!</f>
        <v>#REF!</v>
      </c>
      <c r="G209" s="302" t="e">
        <f>ORCAMENTO!#REF!</f>
        <v>#REF!</v>
      </c>
      <c r="H209" s="299"/>
    </row>
    <row r="210" spans="2:8" ht="15" customHeight="1">
      <c r="B210" s="299"/>
      <c r="C210" s="301" t="e">
        <f>ORCAMENTO!#REF!</f>
        <v>#REF!</v>
      </c>
      <c r="D210" s="296" t="e">
        <f>ORCAMENTO!#REF!</f>
        <v>#REF!</v>
      </c>
      <c r="E210" s="297" t="e">
        <f>ORCAMENTO!#REF!</f>
        <v>#REF!</v>
      </c>
      <c r="F210" s="298" t="e">
        <f>ORCAMENTO!#REF!</f>
        <v>#REF!</v>
      </c>
      <c r="G210" s="302" t="e">
        <f>ORCAMENTO!#REF!</f>
        <v>#REF!</v>
      </c>
      <c r="H210" s="299"/>
    </row>
    <row r="211" spans="2:8" s="272" customFormat="1" ht="15" customHeight="1">
      <c r="B211" s="299"/>
      <c r="C211" s="301" t="e">
        <f>ORCAMENTO!#REF!</f>
        <v>#REF!</v>
      </c>
      <c r="D211" s="296" t="e">
        <f>ORCAMENTO!#REF!</f>
        <v>#REF!</v>
      </c>
      <c r="E211" s="297" t="e">
        <f>ORCAMENTO!#REF!</f>
        <v>#REF!</v>
      </c>
      <c r="F211" s="298" t="e">
        <f>ORCAMENTO!#REF!</f>
        <v>#REF!</v>
      </c>
      <c r="G211" s="302" t="e">
        <f>ORCAMENTO!#REF!</f>
        <v>#REF!</v>
      </c>
      <c r="H211" s="299"/>
    </row>
    <row r="212" spans="2:8" ht="15" customHeight="1">
      <c r="B212" s="299"/>
      <c r="C212" s="301" t="e">
        <f>ORCAMENTO!#REF!</f>
        <v>#REF!</v>
      </c>
      <c r="D212" s="296" t="e">
        <f>ORCAMENTO!#REF!</f>
        <v>#REF!</v>
      </c>
      <c r="E212" s="297" t="e">
        <f>ORCAMENTO!#REF!</f>
        <v>#REF!</v>
      </c>
      <c r="F212" s="298" t="e">
        <f>ORCAMENTO!#REF!</f>
        <v>#REF!</v>
      </c>
      <c r="G212" s="302" t="e">
        <f>ORCAMENTO!#REF!</f>
        <v>#REF!</v>
      </c>
      <c r="H212" s="299"/>
    </row>
    <row r="213" spans="2:8" ht="15" customHeight="1">
      <c r="B213" s="299"/>
      <c r="C213" s="301" t="e">
        <f>ORCAMENTO!#REF!</f>
        <v>#REF!</v>
      </c>
      <c r="D213" s="296" t="e">
        <f>ORCAMENTO!#REF!</f>
        <v>#REF!</v>
      </c>
      <c r="E213" s="297" t="e">
        <f>ORCAMENTO!#REF!</f>
        <v>#REF!</v>
      </c>
      <c r="F213" s="298" t="e">
        <f>ORCAMENTO!#REF!</f>
        <v>#REF!</v>
      </c>
      <c r="G213" s="302" t="e">
        <f>ORCAMENTO!#REF!</f>
        <v>#REF!</v>
      </c>
      <c r="H213" s="299"/>
    </row>
    <row r="214" spans="2:8" ht="15" customHeight="1">
      <c r="B214" s="299"/>
      <c r="C214" s="301" t="e">
        <f>ORCAMENTO!#REF!</f>
        <v>#REF!</v>
      </c>
      <c r="D214" s="296" t="e">
        <f>ORCAMENTO!#REF!</f>
        <v>#REF!</v>
      </c>
      <c r="E214" s="297" t="e">
        <f>ORCAMENTO!#REF!</f>
        <v>#REF!</v>
      </c>
      <c r="F214" s="298" t="e">
        <f>ORCAMENTO!#REF!</f>
        <v>#REF!</v>
      </c>
      <c r="G214" s="302" t="e">
        <f>ORCAMENTO!#REF!</f>
        <v>#REF!</v>
      </c>
      <c r="H214" s="299"/>
    </row>
    <row r="215" spans="2:8" ht="15" customHeight="1">
      <c r="B215" s="299"/>
      <c r="C215" s="301" t="e">
        <f>ORCAMENTO!#REF!</f>
        <v>#REF!</v>
      </c>
      <c r="D215" s="296" t="e">
        <f>ORCAMENTO!#REF!</f>
        <v>#REF!</v>
      </c>
      <c r="E215" s="297" t="e">
        <f>ORCAMENTO!#REF!</f>
        <v>#REF!</v>
      </c>
      <c r="F215" s="298" t="e">
        <f>ORCAMENTO!#REF!</f>
        <v>#REF!</v>
      </c>
      <c r="G215" s="302" t="e">
        <f>ORCAMENTO!#REF!</f>
        <v>#REF!</v>
      </c>
      <c r="H215" s="299"/>
    </row>
    <row r="216" spans="2:8" ht="15" customHeight="1">
      <c r="B216" s="299"/>
      <c r="C216" s="301" t="e">
        <f>ORCAMENTO!#REF!</f>
        <v>#REF!</v>
      </c>
      <c r="D216" s="296" t="e">
        <f>ORCAMENTO!#REF!</f>
        <v>#REF!</v>
      </c>
      <c r="E216" s="297" t="e">
        <f>ORCAMENTO!#REF!</f>
        <v>#REF!</v>
      </c>
      <c r="F216" s="298" t="e">
        <f>ORCAMENTO!#REF!</f>
        <v>#REF!</v>
      </c>
      <c r="G216" s="302" t="e">
        <f>ORCAMENTO!#REF!</f>
        <v>#REF!</v>
      </c>
      <c r="H216" s="299"/>
    </row>
    <row r="217" spans="2:8" ht="15" customHeight="1">
      <c r="B217" s="299"/>
      <c r="C217" s="301" t="e">
        <f>ORCAMENTO!#REF!</f>
        <v>#REF!</v>
      </c>
      <c r="D217" s="296" t="e">
        <f>ORCAMENTO!#REF!</f>
        <v>#REF!</v>
      </c>
      <c r="E217" s="297" t="e">
        <f>ORCAMENTO!#REF!</f>
        <v>#REF!</v>
      </c>
      <c r="F217" s="298" t="e">
        <f>ORCAMENTO!#REF!</f>
        <v>#REF!</v>
      </c>
      <c r="G217" s="302" t="e">
        <f>ORCAMENTO!#REF!</f>
        <v>#REF!</v>
      </c>
      <c r="H217" s="299"/>
    </row>
    <row r="218" spans="2:8" ht="15" customHeight="1">
      <c r="B218" s="299"/>
      <c r="C218" s="301" t="e">
        <f>ORCAMENTO!#REF!</f>
        <v>#REF!</v>
      </c>
      <c r="D218" s="296" t="e">
        <f>ORCAMENTO!#REF!</f>
        <v>#REF!</v>
      </c>
      <c r="E218" s="297" t="e">
        <f>ORCAMENTO!#REF!</f>
        <v>#REF!</v>
      </c>
      <c r="F218" s="298" t="e">
        <f>ORCAMENTO!#REF!</f>
        <v>#REF!</v>
      </c>
      <c r="G218" s="302" t="e">
        <f>ORCAMENTO!#REF!</f>
        <v>#REF!</v>
      </c>
      <c r="H218" s="299"/>
    </row>
    <row r="219" spans="2:8" ht="15" customHeight="1">
      <c r="B219" s="299"/>
      <c r="C219" s="301" t="e">
        <f>ORCAMENTO!#REF!</f>
        <v>#REF!</v>
      </c>
      <c r="D219" s="296" t="e">
        <f>ORCAMENTO!#REF!</f>
        <v>#REF!</v>
      </c>
      <c r="E219" s="297" t="e">
        <f>ORCAMENTO!#REF!</f>
        <v>#REF!</v>
      </c>
      <c r="F219" s="298" t="e">
        <f>ORCAMENTO!#REF!</f>
        <v>#REF!</v>
      </c>
      <c r="G219" s="302" t="e">
        <f>ORCAMENTO!#REF!</f>
        <v>#REF!</v>
      </c>
      <c r="H219" s="299"/>
    </row>
    <row r="220" spans="2:8" ht="15" customHeight="1">
      <c r="B220" s="299"/>
      <c r="C220" s="301" t="e">
        <f>ORCAMENTO!#REF!</f>
        <v>#REF!</v>
      </c>
      <c r="D220" s="296" t="e">
        <f>ORCAMENTO!#REF!</f>
        <v>#REF!</v>
      </c>
      <c r="E220" s="297" t="e">
        <f>ORCAMENTO!#REF!</f>
        <v>#REF!</v>
      </c>
      <c r="F220" s="298" t="e">
        <f>ORCAMENTO!#REF!</f>
        <v>#REF!</v>
      </c>
      <c r="G220" s="302" t="e">
        <f>ORCAMENTO!#REF!</f>
        <v>#REF!</v>
      </c>
      <c r="H220" s="299"/>
    </row>
    <row r="221" spans="2:8" ht="15" customHeight="1">
      <c r="B221" s="299"/>
      <c r="C221" s="301" t="e">
        <f>ORCAMENTO!#REF!</f>
        <v>#REF!</v>
      </c>
      <c r="D221" s="296" t="e">
        <f>ORCAMENTO!#REF!</f>
        <v>#REF!</v>
      </c>
      <c r="E221" s="297" t="e">
        <f>ORCAMENTO!#REF!</f>
        <v>#REF!</v>
      </c>
      <c r="F221" s="298" t="e">
        <f>ORCAMENTO!#REF!</f>
        <v>#REF!</v>
      </c>
      <c r="G221" s="302" t="e">
        <f>ORCAMENTO!#REF!</f>
        <v>#REF!</v>
      </c>
      <c r="H221" s="299"/>
    </row>
    <row r="222" spans="2:8" ht="15" customHeight="1">
      <c r="B222" s="299"/>
      <c r="C222" s="301" t="e">
        <f>ORCAMENTO!#REF!</f>
        <v>#REF!</v>
      </c>
      <c r="D222" s="296" t="e">
        <f>ORCAMENTO!#REF!</f>
        <v>#REF!</v>
      </c>
      <c r="E222" s="297" t="e">
        <f>ORCAMENTO!#REF!</f>
        <v>#REF!</v>
      </c>
      <c r="F222" s="298" t="e">
        <f>ORCAMENTO!#REF!</f>
        <v>#REF!</v>
      </c>
      <c r="G222" s="302" t="e">
        <f>ORCAMENTO!#REF!</f>
        <v>#REF!</v>
      </c>
      <c r="H222" s="299"/>
    </row>
    <row r="223" spans="2:8" ht="15" customHeight="1">
      <c r="B223" s="299"/>
      <c r="C223" s="301" t="e">
        <f>ORCAMENTO!#REF!</f>
        <v>#REF!</v>
      </c>
      <c r="D223" s="296" t="e">
        <f>ORCAMENTO!#REF!</f>
        <v>#REF!</v>
      </c>
      <c r="E223" s="297" t="e">
        <f>ORCAMENTO!#REF!</f>
        <v>#REF!</v>
      </c>
      <c r="F223" s="298" t="e">
        <f>ORCAMENTO!#REF!</f>
        <v>#REF!</v>
      </c>
      <c r="G223" s="302" t="e">
        <f>ORCAMENTO!#REF!</f>
        <v>#REF!</v>
      </c>
      <c r="H223" s="299"/>
    </row>
    <row r="224" spans="2:8" ht="15" customHeight="1">
      <c r="B224" s="299"/>
      <c r="C224" s="301" t="e">
        <f>ORCAMENTO!#REF!</f>
        <v>#REF!</v>
      </c>
      <c r="D224" s="296" t="e">
        <f>ORCAMENTO!#REF!</f>
        <v>#REF!</v>
      </c>
      <c r="E224" s="297" t="e">
        <f>ORCAMENTO!#REF!</f>
        <v>#REF!</v>
      </c>
      <c r="F224" s="298" t="e">
        <f>ORCAMENTO!#REF!</f>
        <v>#REF!</v>
      </c>
      <c r="G224" s="302" t="e">
        <f>ORCAMENTO!#REF!</f>
        <v>#REF!</v>
      </c>
      <c r="H224" s="299"/>
    </row>
    <row r="225" spans="2:8" s="272" customFormat="1" ht="15" customHeight="1">
      <c r="B225" s="299"/>
      <c r="C225" s="301" t="e">
        <f>ORCAMENTO!#REF!</f>
        <v>#REF!</v>
      </c>
      <c r="D225" s="296" t="e">
        <f>ORCAMENTO!#REF!</f>
        <v>#REF!</v>
      </c>
      <c r="E225" s="297" t="e">
        <f>ORCAMENTO!#REF!</f>
        <v>#REF!</v>
      </c>
      <c r="F225" s="298" t="e">
        <f>ORCAMENTO!#REF!</f>
        <v>#REF!</v>
      </c>
      <c r="G225" s="302" t="e">
        <f>ORCAMENTO!#REF!</f>
        <v>#REF!</v>
      </c>
      <c r="H225" s="299"/>
    </row>
    <row r="226" spans="2:8" ht="15" customHeight="1">
      <c r="B226" s="299"/>
      <c r="C226" s="301" t="e">
        <f>ORCAMENTO!#REF!</f>
        <v>#REF!</v>
      </c>
      <c r="D226" s="296" t="e">
        <f>ORCAMENTO!#REF!</f>
        <v>#REF!</v>
      </c>
      <c r="E226" s="297" t="e">
        <f>ORCAMENTO!#REF!</f>
        <v>#REF!</v>
      </c>
      <c r="F226" s="298" t="e">
        <f>ORCAMENTO!#REF!</f>
        <v>#REF!</v>
      </c>
      <c r="G226" s="302" t="e">
        <f>ORCAMENTO!#REF!</f>
        <v>#REF!</v>
      </c>
      <c r="H226" s="299"/>
    </row>
    <row r="227" spans="2:8" ht="15" customHeight="1">
      <c r="B227" s="299"/>
      <c r="C227" s="301" t="e">
        <f>ORCAMENTO!#REF!</f>
        <v>#REF!</v>
      </c>
      <c r="D227" s="296" t="e">
        <f>ORCAMENTO!#REF!</f>
        <v>#REF!</v>
      </c>
      <c r="E227" s="297" t="e">
        <f>ORCAMENTO!#REF!</f>
        <v>#REF!</v>
      </c>
      <c r="F227" s="298" t="e">
        <f>ORCAMENTO!#REF!</f>
        <v>#REF!</v>
      </c>
      <c r="G227" s="302" t="e">
        <f>ORCAMENTO!#REF!</f>
        <v>#REF!</v>
      </c>
      <c r="H227" s="299"/>
    </row>
    <row r="228" spans="2:8" ht="15" customHeight="1">
      <c r="B228" s="299"/>
      <c r="C228" s="301" t="e">
        <f>ORCAMENTO!#REF!</f>
        <v>#REF!</v>
      </c>
      <c r="D228" s="296" t="e">
        <f>ORCAMENTO!#REF!</f>
        <v>#REF!</v>
      </c>
      <c r="E228" s="297" t="e">
        <f>ORCAMENTO!#REF!</f>
        <v>#REF!</v>
      </c>
      <c r="F228" s="298" t="e">
        <f>ORCAMENTO!#REF!</f>
        <v>#REF!</v>
      </c>
      <c r="G228" s="302" t="e">
        <f>ORCAMENTO!#REF!</f>
        <v>#REF!</v>
      </c>
      <c r="H228" s="299"/>
    </row>
    <row r="229" spans="2:8" ht="15" customHeight="1">
      <c r="B229" s="299"/>
      <c r="C229" s="301" t="e">
        <f>ORCAMENTO!#REF!</f>
        <v>#REF!</v>
      </c>
      <c r="D229" s="296" t="e">
        <f>ORCAMENTO!#REF!</f>
        <v>#REF!</v>
      </c>
      <c r="E229" s="297" t="e">
        <f>ORCAMENTO!#REF!</f>
        <v>#REF!</v>
      </c>
      <c r="F229" s="298" t="e">
        <f>ORCAMENTO!#REF!</f>
        <v>#REF!</v>
      </c>
      <c r="G229" s="302" t="e">
        <f>ORCAMENTO!#REF!</f>
        <v>#REF!</v>
      </c>
      <c r="H229" s="299"/>
    </row>
    <row r="230" spans="2:8" ht="15" customHeight="1">
      <c r="B230" s="299"/>
      <c r="C230" s="301" t="e">
        <f>ORCAMENTO!#REF!</f>
        <v>#REF!</v>
      </c>
      <c r="D230" s="296" t="e">
        <f>ORCAMENTO!#REF!</f>
        <v>#REF!</v>
      </c>
      <c r="E230" s="297" t="e">
        <f>ORCAMENTO!#REF!</f>
        <v>#REF!</v>
      </c>
      <c r="F230" s="298" t="e">
        <f>ORCAMENTO!#REF!</f>
        <v>#REF!</v>
      </c>
      <c r="G230" s="302" t="e">
        <f>ORCAMENTO!#REF!</f>
        <v>#REF!</v>
      </c>
      <c r="H230" s="299"/>
    </row>
    <row r="231" spans="2:8" ht="15" customHeight="1">
      <c r="B231" s="299"/>
      <c r="C231" s="301" t="e">
        <f>ORCAMENTO!#REF!</f>
        <v>#REF!</v>
      </c>
      <c r="D231" s="296" t="e">
        <f>ORCAMENTO!#REF!</f>
        <v>#REF!</v>
      </c>
      <c r="E231" s="297" t="e">
        <f>ORCAMENTO!#REF!</f>
        <v>#REF!</v>
      </c>
      <c r="F231" s="298" t="e">
        <f>ORCAMENTO!#REF!</f>
        <v>#REF!</v>
      </c>
      <c r="G231" s="302" t="e">
        <f>ORCAMENTO!#REF!</f>
        <v>#REF!</v>
      </c>
      <c r="H231" s="299"/>
    </row>
    <row r="232" spans="2:8" ht="15" customHeight="1">
      <c r="B232" s="299"/>
      <c r="C232" s="301" t="e">
        <f>ORCAMENTO!#REF!</f>
        <v>#REF!</v>
      </c>
      <c r="D232" s="296" t="e">
        <f>ORCAMENTO!#REF!</f>
        <v>#REF!</v>
      </c>
      <c r="E232" s="297" t="e">
        <f>ORCAMENTO!#REF!</f>
        <v>#REF!</v>
      </c>
      <c r="F232" s="298" t="e">
        <f>ORCAMENTO!#REF!</f>
        <v>#REF!</v>
      </c>
      <c r="G232" s="302" t="e">
        <f>ORCAMENTO!#REF!</f>
        <v>#REF!</v>
      </c>
      <c r="H232" s="299"/>
    </row>
    <row r="233" spans="2:8" ht="15" customHeight="1">
      <c r="B233" s="299"/>
      <c r="C233" s="301" t="e">
        <f>ORCAMENTO!#REF!</f>
        <v>#REF!</v>
      </c>
      <c r="D233" s="296" t="e">
        <f>ORCAMENTO!#REF!</f>
        <v>#REF!</v>
      </c>
      <c r="E233" s="297" t="e">
        <f>ORCAMENTO!#REF!</f>
        <v>#REF!</v>
      </c>
      <c r="F233" s="298" t="e">
        <f>ORCAMENTO!#REF!</f>
        <v>#REF!</v>
      </c>
      <c r="G233" s="302" t="e">
        <f>ORCAMENTO!#REF!</f>
        <v>#REF!</v>
      </c>
      <c r="H233" s="299"/>
    </row>
    <row r="234" spans="2:8" ht="15" customHeight="1">
      <c r="B234" s="299"/>
      <c r="C234" s="301" t="e">
        <f>ORCAMENTO!#REF!</f>
        <v>#REF!</v>
      </c>
      <c r="D234" s="296" t="e">
        <f>ORCAMENTO!#REF!</f>
        <v>#REF!</v>
      </c>
      <c r="E234" s="297" t="e">
        <f>ORCAMENTO!#REF!</f>
        <v>#REF!</v>
      </c>
      <c r="F234" s="298" t="e">
        <f>ORCAMENTO!#REF!</f>
        <v>#REF!</v>
      </c>
      <c r="G234" s="302" t="e">
        <f>ORCAMENTO!#REF!</f>
        <v>#REF!</v>
      </c>
      <c r="H234" s="299"/>
    </row>
    <row r="235" spans="2:8" ht="15" customHeight="1">
      <c r="B235" s="299"/>
      <c r="C235" s="301" t="e">
        <f>ORCAMENTO!#REF!</f>
        <v>#REF!</v>
      </c>
      <c r="D235" s="296" t="e">
        <f>ORCAMENTO!#REF!</f>
        <v>#REF!</v>
      </c>
      <c r="E235" s="297" t="e">
        <f>ORCAMENTO!#REF!</f>
        <v>#REF!</v>
      </c>
      <c r="F235" s="298" t="e">
        <f>ORCAMENTO!#REF!</f>
        <v>#REF!</v>
      </c>
      <c r="G235" s="302" t="e">
        <f>ORCAMENTO!#REF!</f>
        <v>#REF!</v>
      </c>
      <c r="H235" s="299"/>
    </row>
    <row r="236" spans="2:8" ht="15" customHeight="1">
      <c r="B236" s="299"/>
      <c r="C236" s="301" t="e">
        <f>ORCAMENTO!#REF!</f>
        <v>#REF!</v>
      </c>
      <c r="D236" s="296" t="e">
        <f>ORCAMENTO!#REF!</f>
        <v>#REF!</v>
      </c>
      <c r="E236" s="297" t="e">
        <f>ORCAMENTO!#REF!</f>
        <v>#REF!</v>
      </c>
      <c r="F236" s="298" t="e">
        <f>ORCAMENTO!#REF!</f>
        <v>#REF!</v>
      </c>
      <c r="G236" s="302" t="e">
        <f>ORCAMENTO!#REF!</f>
        <v>#REF!</v>
      </c>
      <c r="H236" s="299"/>
    </row>
    <row r="237" spans="2:8" ht="15" customHeight="1">
      <c r="B237" s="299"/>
      <c r="C237" s="301" t="e">
        <f>ORCAMENTO!#REF!</f>
        <v>#REF!</v>
      </c>
      <c r="D237" s="296" t="e">
        <f>ORCAMENTO!#REF!</f>
        <v>#REF!</v>
      </c>
      <c r="E237" s="297" t="e">
        <f>ORCAMENTO!#REF!</f>
        <v>#REF!</v>
      </c>
      <c r="F237" s="298" t="e">
        <f>ORCAMENTO!#REF!</f>
        <v>#REF!</v>
      </c>
      <c r="G237" s="302" t="e">
        <f>ORCAMENTO!#REF!</f>
        <v>#REF!</v>
      </c>
      <c r="H237" s="299"/>
    </row>
    <row r="238" spans="2:8" ht="15" customHeight="1">
      <c r="B238" s="299"/>
      <c r="C238" s="301" t="e">
        <f>ORCAMENTO!#REF!</f>
        <v>#REF!</v>
      </c>
      <c r="D238" s="296" t="e">
        <f>ORCAMENTO!#REF!</f>
        <v>#REF!</v>
      </c>
      <c r="E238" s="297" t="e">
        <f>ORCAMENTO!#REF!</f>
        <v>#REF!</v>
      </c>
      <c r="F238" s="298" t="e">
        <f>ORCAMENTO!#REF!</f>
        <v>#REF!</v>
      </c>
      <c r="G238" s="302" t="e">
        <f>ORCAMENTO!#REF!</f>
        <v>#REF!</v>
      </c>
      <c r="H238" s="299"/>
    </row>
    <row r="239" spans="2:8" ht="15" customHeight="1">
      <c r="B239" s="299"/>
      <c r="C239" s="301" t="str">
        <f>ORCAMENTO!B54</f>
        <v>7.2</v>
      </c>
      <c r="D239" s="296">
        <f>ORCAMENTO!M54</f>
        <v>26</v>
      </c>
      <c r="E239" s="297">
        <f>ORCAMENTO!N54</f>
        <v>989.04</v>
      </c>
      <c r="F239" s="298">
        <f>ORCAMENTO!O54</f>
        <v>5.7489611018586356E-3</v>
      </c>
      <c r="G239" s="302" t="str">
        <f>ORCAMENTO!P54</f>
        <v>C</v>
      </c>
      <c r="H239" s="299"/>
    </row>
    <row r="240" spans="2:8" s="272" customFormat="1" ht="15.75">
      <c r="C240" s="300" t="e">
        <f>ORCAMENTO!#REF!</f>
        <v>#REF!</v>
      </c>
      <c r="D240" s="442" t="e">
        <f>ORCAMENTO!#REF!</f>
        <v>#REF!</v>
      </c>
      <c r="E240" s="442"/>
      <c r="F240" s="442"/>
      <c r="G240" s="443"/>
    </row>
    <row r="241" spans="2:8" ht="15">
      <c r="B241" s="299"/>
      <c r="C241" s="301" t="e">
        <f>ORCAMENTO!#REF!</f>
        <v>#REF!</v>
      </c>
      <c r="D241" s="296" t="e">
        <f>ORCAMENTO!#REF!</f>
        <v>#REF!</v>
      </c>
      <c r="E241" s="297" t="e">
        <f>ORCAMENTO!#REF!</f>
        <v>#REF!</v>
      </c>
      <c r="F241" s="298" t="e">
        <f>ORCAMENTO!#REF!</f>
        <v>#REF!</v>
      </c>
      <c r="G241" s="302" t="e">
        <f>ORCAMENTO!#REF!</f>
        <v>#REF!</v>
      </c>
      <c r="H241" s="299"/>
    </row>
    <row r="242" spans="2:8" ht="15">
      <c r="B242" s="299"/>
      <c r="C242" s="301" t="e">
        <f>ORCAMENTO!#REF!</f>
        <v>#REF!</v>
      </c>
      <c r="D242" s="296" t="e">
        <f>ORCAMENTO!#REF!</f>
        <v>#REF!</v>
      </c>
      <c r="E242" s="297" t="e">
        <f>ORCAMENTO!#REF!</f>
        <v>#REF!</v>
      </c>
      <c r="F242" s="298" t="e">
        <f>ORCAMENTO!#REF!</f>
        <v>#REF!</v>
      </c>
      <c r="G242" s="302" t="e">
        <f>ORCAMENTO!#REF!</f>
        <v>#REF!</v>
      </c>
      <c r="H242" s="299"/>
    </row>
    <row r="243" spans="2:8" ht="15">
      <c r="B243" s="299"/>
      <c r="C243" s="301" t="e">
        <f>ORCAMENTO!#REF!</f>
        <v>#REF!</v>
      </c>
      <c r="D243" s="296" t="e">
        <f>ORCAMENTO!#REF!</f>
        <v>#REF!</v>
      </c>
      <c r="E243" s="297" t="e">
        <f>ORCAMENTO!#REF!</f>
        <v>#REF!</v>
      </c>
      <c r="F243" s="298" t="e">
        <f>ORCAMENTO!#REF!</f>
        <v>#REF!</v>
      </c>
      <c r="G243" s="302" t="e">
        <f>ORCAMENTO!#REF!</f>
        <v>#REF!</v>
      </c>
      <c r="H243" s="299"/>
    </row>
    <row r="244" spans="2:8" ht="15">
      <c r="B244" s="299"/>
      <c r="C244" s="301" t="e">
        <f>ORCAMENTO!#REF!</f>
        <v>#REF!</v>
      </c>
      <c r="D244" s="296" t="e">
        <f>ORCAMENTO!#REF!</f>
        <v>#REF!</v>
      </c>
      <c r="E244" s="297" t="e">
        <f>ORCAMENTO!#REF!</f>
        <v>#REF!</v>
      </c>
      <c r="F244" s="298" t="e">
        <f>ORCAMENTO!#REF!</f>
        <v>#REF!</v>
      </c>
      <c r="G244" s="302" t="e">
        <f>ORCAMENTO!#REF!</f>
        <v>#REF!</v>
      </c>
      <c r="H244" s="299"/>
    </row>
    <row r="245" spans="2:8" ht="15">
      <c r="B245" s="299"/>
      <c r="C245" s="301" t="e">
        <f>ORCAMENTO!#REF!</f>
        <v>#REF!</v>
      </c>
      <c r="D245" s="296" t="e">
        <f>ORCAMENTO!#REF!</f>
        <v>#REF!</v>
      </c>
      <c r="E245" s="297" t="e">
        <f>ORCAMENTO!#REF!</f>
        <v>#REF!</v>
      </c>
      <c r="F245" s="298" t="e">
        <f>ORCAMENTO!#REF!</f>
        <v>#REF!</v>
      </c>
      <c r="G245" s="302" t="e">
        <f>ORCAMENTO!#REF!</f>
        <v>#REF!</v>
      </c>
      <c r="H245" s="299"/>
    </row>
    <row r="246" spans="2:8" ht="15">
      <c r="B246" s="299"/>
      <c r="C246" s="301" t="e">
        <f>ORCAMENTO!#REF!</f>
        <v>#REF!</v>
      </c>
      <c r="D246" s="296" t="e">
        <f>ORCAMENTO!#REF!</f>
        <v>#REF!</v>
      </c>
      <c r="E246" s="297" t="e">
        <f>ORCAMENTO!#REF!</f>
        <v>#REF!</v>
      </c>
      <c r="F246" s="298" t="e">
        <f>ORCAMENTO!#REF!</f>
        <v>#REF!</v>
      </c>
      <c r="G246" s="302" t="e">
        <f>ORCAMENTO!#REF!</f>
        <v>#REF!</v>
      </c>
      <c r="H246" s="299"/>
    </row>
    <row r="247" spans="2:8" ht="15">
      <c r="B247" s="299"/>
      <c r="C247" s="301" t="e">
        <f>ORCAMENTO!#REF!</f>
        <v>#REF!</v>
      </c>
      <c r="D247" s="296" t="e">
        <f>ORCAMENTO!#REF!</f>
        <v>#REF!</v>
      </c>
      <c r="E247" s="297" t="e">
        <f>ORCAMENTO!#REF!</f>
        <v>#REF!</v>
      </c>
      <c r="F247" s="298" t="e">
        <f>ORCAMENTO!#REF!</f>
        <v>#REF!</v>
      </c>
      <c r="G247" s="302" t="e">
        <f>ORCAMENTO!#REF!</f>
        <v>#REF!</v>
      </c>
      <c r="H247" s="299"/>
    </row>
    <row r="248" spans="2:8" ht="15">
      <c r="B248" s="299"/>
      <c r="C248" s="301" t="e">
        <f>ORCAMENTO!#REF!</f>
        <v>#REF!</v>
      </c>
      <c r="D248" s="296" t="e">
        <f>ORCAMENTO!#REF!</f>
        <v>#REF!</v>
      </c>
      <c r="E248" s="297" t="e">
        <f>ORCAMENTO!#REF!</f>
        <v>#REF!</v>
      </c>
      <c r="F248" s="298" t="e">
        <f>ORCAMENTO!#REF!</f>
        <v>#REF!</v>
      </c>
      <c r="G248" s="302" t="e">
        <f>ORCAMENTO!#REF!</f>
        <v>#REF!</v>
      </c>
      <c r="H248" s="299"/>
    </row>
    <row r="249" spans="2:8" ht="15">
      <c r="B249" s="299"/>
      <c r="C249" s="301" t="e">
        <f>ORCAMENTO!#REF!</f>
        <v>#REF!</v>
      </c>
      <c r="D249" s="296" t="e">
        <f>ORCAMENTO!#REF!</f>
        <v>#REF!</v>
      </c>
      <c r="E249" s="297" t="e">
        <f>ORCAMENTO!#REF!</f>
        <v>#REF!</v>
      </c>
      <c r="F249" s="298" t="e">
        <f>ORCAMENTO!#REF!</f>
        <v>#REF!</v>
      </c>
      <c r="G249" s="302" t="e">
        <f>ORCAMENTO!#REF!</f>
        <v>#REF!</v>
      </c>
      <c r="H249" s="299"/>
    </row>
    <row r="250" spans="2:8" ht="15">
      <c r="B250" s="299"/>
      <c r="C250" s="301" t="e">
        <f>ORCAMENTO!#REF!</f>
        <v>#REF!</v>
      </c>
      <c r="D250" s="296" t="e">
        <f>ORCAMENTO!#REF!</f>
        <v>#REF!</v>
      </c>
      <c r="E250" s="297" t="e">
        <f>ORCAMENTO!#REF!</f>
        <v>#REF!</v>
      </c>
      <c r="F250" s="298" t="e">
        <f>ORCAMENTO!#REF!</f>
        <v>#REF!</v>
      </c>
      <c r="G250" s="302" t="e">
        <f>ORCAMENTO!#REF!</f>
        <v>#REF!</v>
      </c>
      <c r="H250" s="299"/>
    </row>
    <row r="251" spans="2:8" s="272" customFormat="1" ht="15.75">
      <c r="C251" s="300">
        <f>ORCAMENTO!B58</f>
        <v>8</v>
      </c>
      <c r="D251" s="442" t="str">
        <f>ORCAMENTO!M58</f>
        <v>SERVIÇOS COMPLEMENTARES</v>
      </c>
      <c r="E251" s="442"/>
      <c r="F251" s="442"/>
      <c r="G251" s="443"/>
    </row>
    <row r="252" spans="2:8" ht="15">
      <c r="B252" s="299"/>
      <c r="C252" s="301" t="str">
        <f>ORCAMENTO!B59</f>
        <v>8.1</v>
      </c>
      <c r="D252" s="296">
        <f>ORCAMENTO!M59</f>
        <v>2</v>
      </c>
      <c r="E252" s="297">
        <f>ORCAMENTO!N59</f>
        <v>1599.02</v>
      </c>
      <c r="F252" s="298">
        <f>ORCAMENTO!O59</f>
        <v>9.2945722934299896E-3</v>
      </c>
      <c r="G252" s="302" t="str">
        <f>ORCAMENTO!P59</f>
        <v>C</v>
      </c>
      <c r="H252" s="299"/>
    </row>
    <row r="253" spans="2:8" ht="15">
      <c r="B253" s="299"/>
      <c r="C253" s="301" t="e">
        <f>ORCAMENTO!#REF!</f>
        <v>#REF!</v>
      </c>
      <c r="D253" s="296" t="e">
        <f>ORCAMENTO!#REF!</f>
        <v>#REF!</v>
      </c>
      <c r="E253" s="297" t="e">
        <f>ORCAMENTO!#REF!</f>
        <v>#REF!</v>
      </c>
      <c r="F253" s="298" t="e">
        <f>ORCAMENTO!#REF!</f>
        <v>#REF!</v>
      </c>
      <c r="G253" s="302" t="e">
        <f>ORCAMENTO!#REF!</f>
        <v>#REF!</v>
      </c>
      <c r="H253" s="299"/>
    </row>
    <row r="254" spans="2:8">
      <c r="B254" s="299"/>
      <c r="C254" s="299"/>
      <c r="D254" s="299"/>
      <c r="E254" s="299"/>
      <c r="F254" s="299"/>
      <c r="G254" s="299"/>
      <c r="H254" s="299"/>
    </row>
    <row r="257" spans="5:6">
      <c r="E257" s="311" t="e">
        <f>SUM(E12:E253)</f>
        <v>#REF!</v>
      </c>
      <c r="F257" s="312" t="e">
        <f>SUM(F12:F253)</f>
        <v>#REF!</v>
      </c>
    </row>
  </sheetData>
  <mergeCells count="16">
    <mergeCell ref="D240:G240"/>
    <mergeCell ref="D251:G251"/>
    <mergeCell ref="D57:G57"/>
    <mergeCell ref="D90:G90"/>
    <mergeCell ref="D142:G142"/>
    <mergeCell ref="D150:G150"/>
    <mergeCell ref="D171:G171"/>
    <mergeCell ref="D43:G43"/>
    <mergeCell ref="D50:G50"/>
    <mergeCell ref="D53:G53"/>
    <mergeCell ref="D29:G29"/>
    <mergeCell ref="B3:B6"/>
    <mergeCell ref="C9:G9"/>
    <mergeCell ref="D11:G11"/>
    <mergeCell ref="D22:G22"/>
    <mergeCell ref="D38:G38"/>
  </mergeCells>
  <pageMargins left="0.51181102362204722" right="0.31496062992125984" top="1.5748031496062993" bottom="0.78740157480314965" header="0.51181102362204722" footer="0.19685039370078741"/>
  <pageSetup paperSize="9" scale="95" fitToHeight="0" orientation="portrait" r:id="rId1"/>
  <headerFooter>
    <oddHeader>&amp;C&amp;G</oddHeader>
    <oddFooter>&amp;A&amp;RPágina &amp;P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sheetPr>
  <dimension ref="A1:AF254"/>
  <sheetViews>
    <sheetView showGridLines="0" tabSelected="1" view="pageBreakPreview" topLeftCell="A53" zoomScaleNormal="100" zoomScaleSheetLayoutView="100" workbookViewId="0">
      <selection activeCell="J63" sqref="J63"/>
    </sheetView>
  </sheetViews>
  <sheetFormatPr defaultColWidth="9" defaultRowHeight="18.75" customHeight="1"/>
  <cols>
    <col min="1" max="1" width="10.875" style="26" customWidth="1"/>
    <col min="2" max="2" width="7.625" style="58" customWidth="1"/>
    <col min="3" max="3" width="10" style="56" customWidth="1"/>
    <col min="4" max="4" width="13.75" style="56" customWidth="1"/>
    <col min="5" max="5" width="58.625" style="55" customWidth="1"/>
    <col min="6" max="6" width="11.125" style="56" customWidth="1"/>
    <col min="7" max="7" width="8.5" style="59" customWidth="1"/>
    <col min="8" max="8" width="11.875" style="57" customWidth="1"/>
    <col min="9" max="9" width="13" style="57" customWidth="1"/>
    <col min="10" max="10" width="18.75" style="41" customWidth="1"/>
    <col min="11" max="11" width="2.375" style="27" customWidth="1"/>
    <col min="12" max="12" width="6.25" style="27" customWidth="1"/>
    <col min="13" max="13" width="9.875" style="32" customWidth="1"/>
    <col min="14" max="14" width="13.5" style="28" customWidth="1"/>
    <col min="15" max="15" width="8.875" style="29" customWidth="1"/>
    <col min="16" max="16" width="8.875" style="28" customWidth="1"/>
    <col min="17" max="17" width="2.375" style="27" customWidth="1"/>
    <col min="18" max="18" width="14.125" style="26" hidden="1" customWidth="1"/>
    <col min="19" max="19" width="13.5" style="26" hidden="1" customWidth="1"/>
    <col min="20" max="20" width="15.625" style="26" hidden="1" customWidth="1"/>
    <col min="21" max="21" width="3.5" style="26" hidden="1" customWidth="1"/>
    <col min="22" max="24" width="15.625" style="26" hidden="1" customWidth="1"/>
    <col min="25" max="25" width="3.5" style="26" customWidth="1"/>
    <col min="26" max="26" width="3.625" style="26" customWidth="1"/>
    <col min="27" max="27" width="8.625" style="26" customWidth="1"/>
    <col min="28" max="28" width="11.625" style="26" customWidth="1"/>
    <col min="29" max="29" width="12.75" style="26" customWidth="1"/>
    <col min="30" max="30" width="7.75" style="26" customWidth="1"/>
    <col min="31" max="31" width="11.625" style="26" customWidth="1"/>
    <col min="32" max="32" width="10.625" style="26" customWidth="1"/>
    <col min="33" max="16384" width="9" style="26"/>
  </cols>
  <sheetData>
    <row r="1" spans="1:32" ht="21" customHeight="1">
      <c r="B1" s="460" t="s">
        <v>8429</v>
      </c>
      <c r="C1" s="460"/>
      <c r="D1" s="460"/>
      <c r="E1" s="460"/>
      <c r="F1" s="460"/>
      <c r="G1" s="460"/>
      <c r="H1" s="460"/>
      <c r="I1" s="460"/>
      <c r="J1" s="460"/>
      <c r="M1" s="454"/>
      <c r="N1" s="455"/>
      <c r="O1" s="455"/>
      <c r="P1" s="456"/>
      <c r="R1" s="463" t="s">
        <v>1707</v>
      </c>
      <c r="S1" s="462" t="s">
        <v>1710</v>
      </c>
      <c r="T1" s="86" t="s">
        <v>897</v>
      </c>
      <c r="U1" s="19"/>
      <c r="V1" s="87" t="s">
        <v>8425</v>
      </c>
      <c r="W1" s="86" t="s">
        <v>8426</v>
      </c>
      <c r="X1" s="86" t="s">
        <v>8427</v>
      </c>
      <c r="Y1" s="19"/>
      <c r="Z1" s="451" t="s">
        <v>9389</v>
      </c>
      <c r="AA1" s="87" t="s">
        <v>9390</v>
      </c>
      <c r="AB1" s="87" t="s">
        <v>9391</v>
      </c>
      <c r="AC1" s="87" t="s">
        <v>9392</v>
      </c>
      <c r="AD1" s="87" t="s">
        <v>9393</v>
      </c>
      <c r="AE1" s="87" t="s">
        <v>9394</v>
      </c>
      <c r="AF1" s="87" t="s">
        <v>897</v>
      </c>
    </row>
    <row r="2" spans="1:32" s="19" customFormat="1" ht="38.25" customHeight="1" thickBot="1">
      <c r="B2" s="146" t="s">
        <v>34250</v>
      </c>
      <c r="C2" s="464" t="s">
        <v>63381</v>
      </c>
      <c r="D2" s="465"/>
      <c r="E2" s="465"/>
      <c r="F2" s="204" t="s">
        <v>34272</v>
      </c>
      <c r="G2" s="330">
        <v>0.3659</v>
      </c>
      <c r="H2" s="245" t="s">
        <v>34273</v>
      </c>
      <c r="I2" s="468" t="s">
        <v>63287</v>
      </c>
      <c r="J2" s="469"/>
      <c r="K2" s="27"/>
      <c r="L2" s="27"/>
      <c r="M2" s="457"/>
      <c r="N2" s="458"/>
      <c r="O2" s="458"/>
      <c r="P2" s="459"/>
      <c r="Q2" s="30"/>
      <c r="R2" s="463"/>
      <c r="S2" s="462"/>
      <c r="T2" s="33">
        <f>SUBTOTAL(9,J5:J59)/2</f>
        <v>166342.39999999999</v>
      </c>
      <c r="V2" s="37">
        <v>2000000</v>
      </c>
      <c r="W2" s="35">
        <f>$J$63</f>
        <v>172038.03999999998</v>
      </c>
      <c r="X2" s="37">
        <f>V2-W2</f>
        <v>1827961.96</v>
      </c>
      <c r="Z2" s="451"/>
      <c r="AA2" s="34">
        <f>LARGE(N:N,AD2)</f>
        <v>138.24</v>
      </c>
      <c r="AB2" s="34" t="s">
        <v>9380</v>
      </c>
      <c r="AC2" s="88">
        <v>0.5</v>
      </c>
      <c r="AD2" s="34">
        <f>ROUND(COUNTIF(M5:M59,"&gt;0")*SUM($AC2:$AC$4),0)</f>
        <v>41</v>
      </c>
      <c r="AE2" s="89">
        <f>SUMIF(P:P,AB2,N:N)</f>
        <v>15337.189999999999</v>
      </c>
      <c r="AF2" s="89">
        <f>AE2+AF3</f>
        <v>171765.01</v>
      </c>
    </row>
    <row r="3" spans="1:32" s="19" customFormat="1" ht="21" customHeight="1">
      <c r="B3" s="146" t="s">
        <v>34251</v>
      </c>
      <c r="C3" s="461" t="s">
        <v>63308</v>
      </c>
      <c r="D3" s="461"/>
      <c r="E3" s="461"/>
      <c r="F3" s="149" t="s">
        <v>34274</v>
      </c>
      <c r="G3" s="466" t="str">
        <f>BDI!C9</f>
        <v>Sem Desoneração</v>
      </c>
      <c r="H3" s="467"/>
      <c r="I3" s="246"/>
      <c r="J3" s="308"/>
      <c r="K3" s="148"/>
      <c r="L3" s="148"/>
      <c r="M3" s="452" t="s">
        <v>9396</v>
      </c>
      <c r="N3" s="453"/>
      <c r="O3" s="453"/>
      <c r="P3" s="453"/>
      <c r="Q3" s="42"/>
      <c r="R3" s="37" t="s">
        <v>1708</v>
      </c>
      <c r="S3" s="36">
        <v>6.2300000000000001E-2</v>
      </c>
      <c r="T3" s="37">
        <f>T2*S3</f>
        <v>10363.131519999999</v>
      </c>
      <c r="V3" s="38">
        <v>0</v>
      </c>
      <c r="W3" s="39">
        <f>IF(W2&lt;V2,W2*0.01,V3+ABS(X2))</f>
        <v>1720.3803999999998</v>
      </c>
      <c r="X3" s="40" t="s">
        <v>8428</v>
      </c>
      <c r="Z3" s="451"/>
      <c r="AA3" s="34">
        <f>LARGE(N:N,AD3)</f>
        <v>1678.72</v>
      </c>
      <c r="AB3" s="34" t="s">
        <v>9395</v>
      </c>
      <c r="AC3" s="88">
        <v>0.3</v>
      </c>
      <c r="AD3" s="34">
        <f>ROUND(COUNTIF(M5:M59,"&gt;0")*SUM($AC3:$AC$4),0)</f>
        <v>21</v>
      </c>
      <c r="AE3" s="89">
        <f>SUMIF(P:P,AB3,N:N)</f>
        <v>59241.680000000008</v>
      </c>
      <c r="AF3" s="89">
        <f>AE3+AF4</f>
        <v>156427.82</v>
      </c>
    </row>
    <row r="4" spans="1:32" s="19" customFormat="1" ht="15.75" customHeight="1">
      <c r="A4" s="19" t="s">
        <v>894</v>
      </c>
      <c r="B4" s="147" t="s">
        <v>895</v>
      </c>
      <c r="C4" s="147" t="s">
        <v>896</v>
      </c>
      <c r="D4" s="147" t="s">
        <v>17</v>
      </c>
      <c r="E4" s="150" t="s">
        <v>904</v>
      </c>
      <c r="F4" s="147" t="s">
        <v>18</v>
      </c>
      <c r="G4" s="151" t="s">
        <v>9393</v>
      </c>
      <c r="H4" s="152" t="s">
        <v>1705</v>
      </c>
      <c r="I4" s="153" t="s">
        <v>9387</v>
      </c>
      <c r="J4" s="154" t="s">
        <v>897</v>
      </c>
      <c r="K4" s="155"/>
      <c r="L4" s="155"/>
      <c r="M4" s="156" t="s">
        <v>9393</v>
      </c>
      <c r="N4" s="157" t="s">
        <v>898</v>
      </c>
      <c r="O4" s="158" t="s">
        <v>899</v>
      </c>
      <c r="P4" s="157" t="s">
        <v>9381</v>
      </c>
      <c r="Q4" s="31"/>
      <c r="R4" s="34" t="s">
        <v>1709</v>
      </c>
      <c r="S4" s="36" t="e">
        <f>T4/T2</f>
        <v>#VALUE!</v>
      </c>
      <c r="T4" s="35" t="str">
        <f>IFERROR(INDEX($J:$J,MATCH("ADMINISTRAÇÃO LOCAL",$E:$E,0)+1),"SEM ADM LOCAL")</f>
        <v>SEM ADM LOCAL</v>
      </c>
      <c r="Z4" s="451"/>
      <c r="AA4" s="34">
        <f>LARGE(N:N,AD4)</f>
        <v>10215.92</v>
      </c>
      <c r="AB4" s="34" t="s">
        <v>9388</v>
      </c>
      <c r="AC4" s="88">
        <v>0.2</v>
      </c>
      <c r="AD4" s="34">
        <f>ROUND(COUNTIF(M5:M59,"&gt;0")*SUM($AC$4:$AC4),0)</f>
        <v>8</v>
      </c>
      <c r="AE4" s="89">
        <f>SUMIF(P:P,AB4,N:N)</f>
        <v>97186.14</v>
      </c>
      <c r="AF4" s="89">
        <f>AE4</f>
        <v>97186.14</v>
      </c>
    </row>
    <row r="5" spans="1:32" ht="18" customHeight="1">
      <c r="A5" s="26" t="str">
        <f>CONCATENATE(B5,C5)</f>
        <v>1</v>
      </c>
      <c r="B5" s="58">
        <v>1</v>
      </c>
      <c r="C5" s="77"/>
      <c r="D5" s="77"/>
      <c r="E5" s="78" t="s">
        <v>900</v>
      </c>
      <c r="F5" s="79"/>
      <c r="G5" s="80"/>
      <c r="H5" s="81"/>
      <c r="I5" s="54"/>
      <c r="J5" s="309">
        <f>SUM(J6:J11)</f>
        <v>4801.54</v>
      </c>
      <c r="K5" s="82"/>
      <c r="L5" s="155"/>
      <c r="M5" s="448" t="str">
        <f>E5</f>
        <v>SERVIÇOS PRELIMINARES</v>
      </c>
      <c r="N5" s="449"/>
      <c r="O5" s="449"/>
      <c r="P5" s="450"/>
      <c r="Q5" s="82"/>
    </row>
    <row r="6" spans="1:32" ht="24" customHeight="1">
      <c r="A6" s="26" t="str">
        <f t="shared" ref="A6:A13" si="0">CONCATENATE(B6,C6)</f>
        <v>1.1DER-ES</v>
      </c>
      <c r="B6" s="58" t="s">
        <v>8422</v>
      </c>
      <c r="C6" s="77" t="s">
        <v>19376</v>
      </c>
      <c r="D6" s="100" t="s">
        <v>23714</v>
      </c>
      <c r="E6" s="78" t="str">
        <f>IFERROR(
IF($C6="DER-ES",INDEX('DER-ES'!$B:$B,MATCH($D6,'DER-ES'!$A:$A,0)),
IF($C6="SICRO",INDEX(SICRO!$B:$B,MATCH($D6,SICRO!$A:$A,0)),
IF($C6="SCO-RIO",INDEX('SCO-RIO'!$B:$B,MATCH($D6,'SCO-RIO'!$A:$A,0)),
IF($C6="SINAPI",INDEX(SINAPI!$B:$B,MATCH($D6,SINAPI!$A:$A,0)),
IF($C6="COMP",INDEX(COMPOSIÇAO!$B:$B,MATCH($D6,COMPOSIÇAO!$A:$A,0)),
" * Verifique Fonte *")))))," * Código Não Encontrado *")</f>
        <v>Placa de obra nas dimensões de 2.0 x 4.0 m, padrão DER</v>
      </c>
      <c r="F6" s="79" t="str">
        <f>IFERROR(LOWER(
IF($C6="DER-ES",INDEX('DER-ES'!$C:$C,MATCH($D6,'DER-ES'!$A:$A,0)),
IF($C6="SICRO",INDEX(SICRO!$C:$C,MATCH($D6,SICRO!$A:$A,0)),
IF($C6="SCO-RIO",INDEX('SCO-RIO'!$C:$C,MATCH($D6,'SCO-RIO'!$A:$A,0)),
IF($C6="SINAPI",INDEX(SINAPI!$C:$C,MATCH($D6,SINAPI!$A:$A,0)),
IF($C6="COMP",INDEX(COMPOSIÇAO!$H:$H,MATCH($D6,COMPOSIÇAO!$A:$A,0)),
"Erro Fonte")))))),"Erro Código")</f>
        <v>m2</v>
      </c>
      <c r="G6" s="201">
        <f>VLOOKUP(B6,'MEMÓRIA DE CÁLCULO'!A:H,8,0)</f>
        <v>8</v>
      </c>
      <c r="H6" s="102">
        <f>IFERROR(
IF($C6="DER-ES",INDEX('DER-ES'!$D:$D,MATCH($D6,'DER-ES'!$A:$A,0)),
IF($C6="SICRO",INDEX(SICRO!$D:$D,MATCH($D6,SICRO!$A:$A,0)),
IF($C6="SCO-RIO",INDEX('SCO-RIO'!$D:$D,MATCH($D6,'SCO-RIO'!$A:$A,0)),
IF($C6="SINAPI",INDEX(SINAPI!$D:$D,MATCH($D6,SINAPI!$A:$A,0)),
IF($C6="COMP",INDEX(COMPOSIÇAO!$I:$I,MATCH($D6,COMPOSIÇAO!$A:$A,0)),
"Erro Fonte"))))),"Falha Unid.")</f>
        <v>329.94</v>
      </c>
      <c r="I6" s="102">
        <f t="shared" ref="I6:I7" si="1">IFERROR(TRUNC(H6*(1+$G$2),2),"")</f>
        <v>450.66</v>
      </c>
      <c r="J6" s="291">
        <f>IFERROR(TRUNC($I6*$G6,2),"")</f>
        <v>3605.28</v>
      </c>
      <c r="K6" s="82"/>
      <c r="L6" s="82"/>
      <c r="M6" s="83">
        <f>IF((COUNTIF($A$5:$A6,$A6))&gt;1,0,SUMIF(A:A,$A6,G:G))</f>
        <v>8</v>
      </c>
      <c r="N6" s="84">
        <f>TRUNC(M6*I6,2)</f>
        <v>3605.28</v>
      </c>
      <c r="O6" s="85">
        <f t="shared" ref="O6:O11" si="2">N6/$J$63</f>
        <v>2.0956295479767153E-2</v>
      </c>
      <c r="P6" s="84" t="str">
        <f>VLOOKUP(N6,$AA$2:$AB$4,2,1)</f>
        <v>B</v>
      </c>
      <c r="Q6" s="82"/>
    </row>
    <row r="7" spans="1:32" s="315" customFormat="1" ht="35.25" customHeight="1">
      <c r="A7" s="315" t="str">
        <f t="shared" si="0"/>
        <v>1.2SINAPI</v>
      </c>
      <c r="B7" s="58" t="s">
        <v>63348</v>
      </c>
      <c r="C7" s="317" t="s">
        <v>901</v>
      </c>
      <c r="D7" s="327">
        <v>97663</v>
      </c>
      <c r="E7" s="318" t="str">
        <f>IFERROR(
IF($C7="DER-ES",INDEX('DER-ES'!$B:$B,MATCH($D7,'DER-ES'!$A:$A,0)),
IF($C7="SICRO",INDEX(SICRO!$B:$B,MATCH($D7,SICRO!$A:$A,0)),
IF($C7="SCO-RIO",INDEX('SCO-RIO'!$B:$B,MATCH($D7,'SCO-RIO'!$A:$A,0)),
IF($C7="SINAPI",INDEX(SINAPI!$B:$B,MATCH($D7,SINAPI!$A:$A,0)),
IF($C7="COMP",INDEX(COMPOSIÇAO!$B:$B,MATCH($D7,COMPOSIÇAO!$A:$A,0)),
" * Verifique Fonte *")))))," * Código Não Encontrado *")</f>
        <v>REMOÇÃO DE LOUÇAS, DE FORMA MANUAL, SEM REAPROVEITAMENTO. AF_09/2023</v>
      </c>
      <c r="F7" s="319" t="str">
        <f>IFERROR(LOWER(
IF($C7="DER-ES",INDEX('DER-ES'!$C:$C,MATCH($D7,'DER-ES'!$A:$A,0)),
IF($C7="SICRO",INDEX(SICRO!$C:$C,MATCH($D7,SICRO!$A:$A,0)),
IF($C7="SCO-RIO",INDEX('SCO-RIO'!$C:$C,MATCH($D7,'SCO-RIO'!$A:$A,0)),
IF($C7="SINAPI",INDEX(SINAPI!$C:$C,MATCH($D7,SINAPI!$A:$A,0)),
IF($C7="COMP",INDEX(COMPOSIÇAO!$H:$H,MATCH($D7,COMPOSIÇAO!$A:$A,0)),
"Erro Fonte")))))),"Erro Código")</f>
        <v>un</v>
      </c>
      <c r="G7" s="320">
        <f>VLOOKUP(B7,'MEMÓRIA DE CÁLCULO'!A:H,8,0)</f>
        <v>3</v>
      </c>
      <c r="H7" s="321">
        <f>IFERROR(
IF($C7="DER-ES",INDEX('DER-ES'!$D:$D,MATCH($D7,'DER-ES'!$A:$A,0)),
IF($C7="SICRO",INDEX(SICRO!$D:$D,MATCH($D7,SICRO!$A:$A,0)),
IF($C7="SCO-RIO",INDEX('SCO-RIO'!$D:$D,MATCH($D7,'SCO-RIO'!$A:$A,0)),
IF($C7="SINAPI",INDEX(SINAPI!$D:$D,MATCH($D7,SINAPI!$A:$A,0)),
IF($C7="COMP",INDEX(COMPOSIÇAO!$I:$I,MATCH($D7,COMPOSIÇAO!$A:$A,0)),
"Erro Fonte"))))),"Falha Unid.")</f>
        <v>11.31</v>
      </c>
      <c r="I7" s="321">
        <f t="shared" si="1"/>
        <v>15.44</v>
      </c>
      <c r="J7" s="322">
        <f t="shared" ref="J7:J11" si="3">IFERROR(TRUNC($I7*$G7,2),"")</f>
        <v>46.32</v>
      </c>
      <c r="K7" s="323"/>
      <c r="L7" s="323"/>
      <c r="M7" s="83">
        <f>IF((COUNTIF($A$5:$A7,$A7))&gt;1,0,SUMIF(A:A,$A7,G:G))</f>
        <v>3</v>
      </c>
      <c r="N7" s="325">
        <f t="shared" ref="N7" si="4">TRUNC(M7*I7,2)</f>
        <v>46.32</v>
      </c>
      <c r="O7" s="326">
        <f t="shared" si="2"/>
        <v>2.6924277909699508E-4</v>
      </c>
      <c r="P7" s="84" t="e">
        <f>VLOOKUP(N7,$AA$2:$AB$4,2,1)</f>
        <v>#N/A</v>
      </c>
      <c r="Q7" s="323"/>
    </row>
    <row r="8" spans="1:32" s="315" customFormat="1" ht="19.5" customHeight="1">
      <c r="A8" s="315" t="str">
        <f t="shared" ref="A8" si="5">CONCATENATE(B8,C8)</f>
        <v>1.3DER-ES</v>
      </c>
      <c r="B8" s="58" t="s">
        <v>63349</v>
      </c>
      <c r="C8" s="317" t="s">
        <v>19376</v>
      </c>
      <c r="D8" s="327" t="s">
        <v>23655</v>
      </c>
      <c r="E8" s="318" t="str">
        <f>IFERROR(
IF($C8="DER-ES",INDEX('DER-ES'!$B:$B,MATCH($D8,'DER-ES'!$A:$A,0)),
IF($C8="SICRO",INDEX(SICRO!$B:$B,MATCH($D8,SICRO!$A:$A,0)),
IF($C8="SCO-RIO",INDEX('SCO-RIO'!$B:$B,MATCH($D8,'SCO-RIO'!$A:$A,0)),
IF($C8="SINAPI",INDEX(SINAPI!$B:$B,MATCH($D8,SINAPI!$A:$A,0)),
IF($C8="COMP",INDEX(COMPOSIÇAO!$B:$B,MATCH($D8,COMPOSIÇAO!$A:$A,0)),
" * Verifique Fonte *")))))," * Código Não Encontrado *")</f>
        <v>Retirada de portas e janelas de madeira, inclusive batentes</v>
      </c>
      <c r="F8" s="319" t="str">
        <f>IFERROR(LOWER(
IF($C8="DER-ES",INDEX('DER-ES'!$C:$C,MATCH($D8,'DER-ES'!$A:$A,0)),
IF($C8="SICRO",INDEX(SICRO!$C:$C,MATCH($D8,SICRO!$A:$A,0)),
IF($C8="SCO-RIO",INDEX('SCO-RIO'!$C:$C,MATCH($D8,'SCO-RIO'!$A:$A,0)),
IF($C8="SINAPI",INDEX(SINAPI!$C:$C,MATCH($D8,SINAPI!$A:$A,0)),
IF($C8="COMP",INDEX(COMPOSIÇAO!$H:$H,MATCH($D8,COMPOSIÇAO!$A:$A,0)),
"Erro Fonte")))))),"Erro Código")</f>
        <v>m2</v>
      </c>
      <c r="G8" s="320">
        <f>VLOOKUP(B8,'MEMÓRIA DE CÁLCULO'!A:H,8,0)</f>
        <v>3.36</v>
      </c>
      <c r="H8" s="321">
        <f>IFERROR(
IF($C8="DER-ES",INDEX('DER-ES'!$D:$D,MATCH($D8,'DER-ES'!$A:$A,0)),
IF($C8="SICRO",INDEX(SICRO!$D:$D,MATCH($D8,SICRO!$A:$A,0)),
IF($C8="SCO-RIO",INDEX('SCO-RIO'!$D:$D,MATCH($D8,'SCO-RIO'!$A:$A,0)),
IF($C8="SINAPI",INDEX(SINAPI!$D:$D,MATCH($D8,SINAPI!$A:$A,0)),
IF($C8="COMP",INDEX(COMPOSIÇAO!$I:$I,MATCH($D8,COMPOSIÇAO!$A:$A,0)),
"Erro Fonte"))))),"Falha Unid.")</f>
        <v>15.32</v>
      </c>
      <c r="I8" s="321">
        <f t="shared" ref="I8" si="6">IFERROR(TRUNC(H8*(1+$G$2),2),"")</f>
        <v>20.92</v>
      </c>
      <c r="J8" s="322">
        <f t="shared" si="3"/>
        <v>70.290000000000006</v>
      </c>
      <c r="K8" s="323"/>
      <c r="L8" s="323"/>
      <c r="M8" s="324">
        <f>IF((COUNTIF($A$5:$A8,$A8))&gt;1,0,SUMIF(A:A,$A8,G:G))</f>
        <v>3.36</v>
      </c>
      <c r="N8" s="325">
        <f t="shared" ref="N8" si="7">TRUNC(M8*I8,2)</f>
        <v>70.290000000000006</v>
      </c>
      <c r="O8" s="326">
        <f t="shared" si="2"/>
        <v>4.0857242967892461E-4</v>
      </c>
      <c r="P8" s="84" t="e">
        <f t="shared" ref="P8:P10" si="8">VLOOKUP(N8,$AA$2:$AB$4,2,1)</f>
        <v>#N/A</v>
      </c>
      <c r="Q8" s="323"/>
    </row>
    <row r="9" spans="1:32" s="315" customFormat="1" ht="33" customHeight="1">
      <c r="A9" s="315" t="str">
        <f t="shared" ref="A9:A11" si="9">CONCATENATE(B9,C9)</f>
        <v>1.4SINAPI</v>
      </c>
      <c r="B9" s="58" t="s">
        <v>63350</v>
      </c>
      <c r="C9" s="317" t="s">
        <v>901</v>
      </c>
      <c r="D9" s="327">
        <v>97634</v>
      </c>
      <c r="E9" s="318" t="str">
        <f>IFERROR(
IF($C9="DER-ES",INDEX('DER-ES'!$B:$B,MATCH($D9,'DER-ES'!$A:$A,0)),
IF($C9="SICRO",INDEX(SICRO!$B:$B,MATCH($D9,SICRO!$A:$A,0)),
IF($C9="SCO-RIO",INDEX('SCO-RIO'!$B:$B,MATCH($D9,'SCO-RIO'!$A:$A,0)),
IF($C9="SINAPI",INDEX(SINAPI!$B:$B,MATCH($D9,SINAPI!$A:$A,0)),
IF($C9="COMP",INDEX(COMPOSIÇAO!$B:$B,MATCH($D9,COMPOSIÇAO!$A:$A,0)),
" * Verifique Fonte *")))))," * Código Não Encontrado *")</f>
        <v>DEMOLIÇÃO DE REVESTIMENTO CERÂMICO, DE FORMA MECANIZADA COM MARTELETE, SEM REAPROVEITAMENTO. AF_09/2023</v>
      </c>
      <c r="F9" s="319" t="str">
        <f>IFERROR(LOWER(
IF($C9="DER-ES",INDEX('DER-ES'!$C:$C,MATCH($D9,'DER-ES'!$A:$A,0)),
IF($C9="SICRO",INDEX(SICRO!$C:$C,MATCH($D9,SICRO!$A:$A,0)),
IF($C9="SCO-RIO",INDEX('SCO-RIO'!$C:$C,MATCH($D9,'SCO-RIO'!$A:$A,0)),
IF($C9="SINAPI",INDEX(SINAPI!$C:$C,MATCH($D9,SINAPI!$A:$A,0)),
IF($C9="COMP",INDEX(COMPOSIÇAO!$H:$H,MATCH($D9,COMPOSIÇAO!$A:$A,0)),
"Erro Fonte")))))),"Erro Código")</f>
        <v>m2</v>
      </c>
      <c r="G9" s="320">
        <f>VLOOKUP(B9,'MEMÓRIA DE CÁLCULO'!A:H,8,0)</f>
        <v>36.409999999999997</v>
      </c>
      <c r="H9" s="321">
        <f>IFERROR(
IF($C9="DER-ES",INDEX('DER-ES'!$D:$D,MATCH($D9,'DER-ES'!$A:$A,0)),
IF($C9="SICRO",INDEX(SICRO!$D:$D,MATCH($D9,SICRO!$A:$A,0)),
IF($C9="SCO-RIO",INDEX('SCO-RIO'!$D:$D,MATCH($D9,'SCO-RIO'!$A:$A,0)),
IF($C9="SINAPI",INDEX(SINAPI!$D:$D,MATCH($D9,SINAPI!$A:$A,0)),
IF($C9="COMP",INDEX(COMPOSIÇAO!$I:$I,MATCH($D9,COMPOSIÇAO!$A:$A,0)),
"Erro Fonte"))))),"Falha Unid.")</f>
        <v>6.41</v>
      </c>
      <c r="I9" s="321">
        <f t="shared" ref="I9:I11" si="10">IFERROR(TRUNC(H9*(1+$G$2),2),"")</f>
        <v>8.75</v>
      </c>
      <c r="J9" s="322">
        <f t="shared" si="3"/>
        <v>318.58</v>
      </c>
      <c r="K9" s="323"/>
      <c r="L9" s="323"/>
      <c r="M9" s="324">
        <f>IF((COUNTIF($A$5:$A9,$A9))&gt;1,0,SUMIF(A:A,$A9,G:G))</f>
        <v>36.409999999999997</v>
      </c>
      <c r="N9" s="325">
        <f t="shared" ref="N9:N11" si="11">TRUNC(M9*I9,2)</f>
        <v>318.58</v>
      </c>
      <c r="O9" s="326">
        <f t="shared" si="2"/>
        <v>1.8517997531243672E-3</v>
      </c>
      <c r="P9" s="84" t="str">
        <f t="shared" si="8"/>
        <v>C</v>
      </c>
      <c r="Q9" s="323"/>
    </row>
    <row r="10" spans="1:32" s="315" customFormat="1" ht="33" customHeight="1">
      <c r="A10" s="315" t="str">
        <f t="shared" ref="A10" si="12">CONCATENATE(B10,C10)</f>
        <v>1.5SINAPI</v>
      </c>
      <c r="B10" s="58" t="s">
        <v>9772</v>
      </c>
      <c r="C10" s="317" t="s">
        <v>901</v>
      </c>
      <c r="D10" s="327">
        <v>104790</v>
      </c>
      <c r="E10" s="318" t="str">
        <f>IFERROR(
IF($C10="DER-ES",INDEX('DER-ES'!$B:$B,MATCH($D10,'DER-ES'!$A:$A,0)),
IF($C10="SICRO",INDEX(SICRO!$B:$B,MATCH($D10,SICRO!$A:$A,0)),
IF($C10="SCO-RIO",INDEX('SCO-RIO'!$B:$B,MATCH($D10,'SCO-RIO'!$A:$A,0)),
IF($C10="SINAPI",INDEX(SINAPI!$B:$B,MATCH($D10,SINAPI!$A:$A,0)),
IF($C10="COMP",INDEX(COMPOSIÇAO!$B:$B,MATCH($D10,COMPOSIÇAO!$A:$A,0)),
" * Verifique Fonte *")))))," * Código Não Encontrado *")</f>
        <v>DEMOLIÇÃO DE PISO DE CONCRETO SIMPLES, DE FORMA MECANIZADA COM MARTELETE, SEM REAPROVEITAMENTO. AF_09/2023</v>
      </c>
      <c r="F10" s="319" t="str">
        <f>IFERROR(LOWER(
IF($C10="DER-ES",INDEX('DER-ES'!$C:$C,MATCH($D10,'DER-ES'!$A:$A,0)),
IF($C10="SICRO",INDEX(SICRO!$C:$C,MATCH($D10,SICRO!$A:$A,0)),
IF($C10="SCO-RIO",INDEX('SCO-RIO'!$C:$C,MATCH($D10,'SCO-RIO'!$A:$A,0)),
IF($C10="SINAPI",INDEX(SINAPI!$C:$C,MATCH($D10,SINAPI!$A:$A,0)),
IF($C10="COMP",INDEX(COMPOSIÇAO!$H:$H,MATCH($D10,COMPOSIÇAO!$A:$A,0)),
"Erro Fonte")))))),"Erro Código")</f>
        <v>m3</v>
      </c>
      <c r="G10" s="320">
        <f>VLOOKUP(B10,'MEMÓRIA DE CÁLCULO'!A:H,8,0)</f>
        <v>1.2</v>
      </c>
      <c r="H10" s="321">
        <f>IFERROR(
IF($C10="DER-ES",INDEX('DER-ES'!$D:$D,MATCH($D10,'DER-ES'!$A:$A,0)),
IF($C10="SICRO",INDEX(SICRO!$D:$D,MATCH($D10,SICRO!$A:$A,0)),
IF($C10="SCO-RIO",INDEX('SCO-RIO'!$D:$D,MATCH($D10,'SCO-RIO'!$A:$A,0)),
IF($C10="SINAPI",INDEX(SINAPI!$D:$D,MATCH($D10,SINAPI!$A:$A,0)),
IF($C10="COMP",INDEX(COMPOSIÇAO!$I:$I,MATCH($D10,COMPOSIÇAO!$A:$A,0)),
"Erro Fonte"))))),"Falha Unid.")</f>
        <v>107.22</v>
      </c>
      <c r="I10" s="321">
        <f t="shared" ref="I10" si="13">IFERROR(TRUNC(H10*(1+$G$2),2),"")</f>
        <v>146.44999999999999</v>
      </c>
      <c r="J10" s="322">
        <f t="shared" si="3"/>
        <v>175.74</v>
      </c>
      <c r="K10" s="323"/>
      <c r="L10" s="323"/>
      <c r="M10" s="324">
        <f>IF((COUNTIF($A$5:$A10,$A10))&gt;1,0,SUMIF(A:A,$A10,G:G))</f>
        <v>1.2</v>
      </c>
      <c r="N10" s="325">
        <f t="shared" ref="N10" si="14">TRUNC(M10*I10,2)</f>
        <v>175.74</v>
      </c>
      <c r="O10" s="326">
        <f t="shared" si="2"/>
        <v>1.021518264216449E-3</v>
      </c>
      <c r="P10" s="84" t="str">
        <f t="shared" si="8"/>
        <v>C</v>
      </c>
      <c r="Q10" s="323"/>
    </row>
    <row r="11" spans="1:32" s="315" customFormat="1" ht="21" customHeight="1">
      <c r="A11" s="315" t="str">
        <f t="shared" si="9"/>
        <v>1.6DER-ES</v>
      </c>
      <c r="B11" s="58" t="s">
        <v>63351</v>
      </c>
      <c r="C11" s="317" t="s">
        <v>19376</v>
      </c>
      <c r="D11" s="327" t="s">
        <v>23650</v>
      </c>
      <c r="E11" s="318" t="str">
        <f>IFERROR(
IF($C11="DER-ES",INDEX('DER-ES'!$B:$B,MATCH($D11,'DER-ES'!$A:$A,0)),
IF($C11="SICRO",INDEX(SICRO!$B:$B,MATCH($D11,SICRO!$A:$A,0)),
IF($C11="SCO-RIO",INDEX('SCO-RIO'!$B:$B,MATCH($D11,'SCO-RIO'!$A:$A,0)),
IF($C11="SINAPI",INDEX(SINAPI!$B:$B,MATCH($D11,SINAPI!$A:$A,0)),
IF($C11="COMP",INDEX(COMPOSIÇAO!$B:$B,MATCH($D11,COMPOSIÇAO!$A:$A,0)),
" * Verifique Fonte *")))))," * Código Não Encontrado *")</f>
        <v>Retirada de revestimento antigo em reboco</v>
      </c>
      <c r="F11" s="319" t="str">
        <f>IFERROR(LOWER(
IF($C11="DER-ES",INDEX('DER-ES'!$C:$C,MATCH($D11,'DER-ES'!$A:$A,0)),
IF($C11="SICRO",INDEX(SICRO!$C:$C,MATCH($D11,SICRO!$A:$A,0)),
IF($C11="SCO-RIO",INDEX('SCO-RIO'!$C:$C,MATCH($D11,'SCO-RIO'!$A:$A,0)),
IF($C11="SINAPI",INDEX(SINAPI!$C:$C,MATCH($D11,SINAPI!$A:$A,0)),
IF($C11="COMP",INDEX(COMPOSIÇAO!$H:$H,MATCH($D11,COMPOSIÇAO!$A:$A,0)),
"Erro Fonte")))))),"Erro Código")</f>
        <v>m2</v>
      </c>
      <c r="G11" s="320">
        <f>VLOOKUP(B11,'MEMÓRIA DE CÁLCULO'!A:H,8,0)</f>
        <v>44.75</v>
      </c>
      <c r="H11" s="321">
        <f>IFERROR(
IF($C11="DER-ES",INDEX('DER-ES'!$D:$D,MATCH($D11,'DER-ES'!$A:$A,0)),
IF($C11="SICRO",INDEX(SICRO!$D:$D,MATCH($D11,SICRO!$A:$A,0)),
IF($C11="SCO-RIO",INDEX('SCO-RIO'!$D:$D,MATCH($D11,'SCO-RIO'!$A:$A,0)),
IF($C11="SINAPI",INDEX(SINAPI!$D:$D,MATCH($D11,SINAPI!$A:$A,0)),
IF($C11="COMP",INDEX(COMPOSIÇAO!$I:$I,MATCH($D11,COMPOSIÇAO!$A:$A,0)),
"Erro Fonte"))))),"Falha Unid.")</f>
        <v>9.58</v>
      </c>
      <c r="I11" s="321">
        <f t="shared" si="10"/>
        <v>13.08</v>
      </c>
      <c r="J11" s="322">
        <f t="shared" si="3"/>
        <v>585.33000000000004</v>
      </c>
      <c r="K11" s="323"/>
      <c r="L11" s="323"/>
      <c r="M11" s="324">
        <f>IF((COUNTIF($A$5:$A11,$A11))&gt;1,0,SUMIF(A:A,$A11,G:G))</f>
        <v>44.75</v>
      </c>
      <c r="N11" s="325">
        <f t="shared" si="11"/>
        <v>585.33000000000004</v>
      </c>
      <c r="O11" s="326">
        <f t="shared" si="2"/>
        <v>3.4023289267885179E-3</v>
      </c>
      <c r="P11" s="325" t="str">
        <f t="shared" ref="P11" si="15">VLOOKUP(N11,$AA$2:$AB$4,2,1)</f>
        <v>C</v>
      </c>
      <c r="Q11" s="323"/>
    </row>
    <row r="12" spans="1:32" ht="17.25" customHeight="1">
      <c r="A12" s="26" t="str">
        <f t="shared" si="0"/>
        <v>2</v>
      </c>
      <c r="B12" s="58">
        <v>2</v>
      </c>
      <c r="C12" s="77"/>
      <c r="D12" s="77"/>
      <c r="E12" s="78" t="s">
        <v>34286</v>
      </c>
      <c r="F12" s="79"/>
      <c r="G12" s="80"/>
      <c r="H12" s="81"/>
      <c r="I12" s="81"/>
      <c r="J12" s="291">
        <f>SUM(J14:J15)</f>
        <v>3238.95</v>
      </c>
      <c r="K12" s="82"/>
      <c r="L12" s="82"/>
      <c r="M12" s="448" t="str">
        <f>E12</f>
        <v>INSTALAÇÃO DA ESQUADRIAS</v>
      </c>
      <c r="N12" s="449"/>
      <c r="O12" s="449"/>
      <c r="P12" s="450"/>
      <c r="Q12" s="82"/>
    </row>
    <row r="13" spans="1:32" ht="12.75">
      <c r="A13" s="26" t="str">
        <f t="shared" si="0"/>
        <v/>
      </c>
      <c r="C13" s="77"/>
      <c r="D13" s="77"/>
      <c r="E13" s="78" t="s">
        <v>34229</v>
      </c>
      <c r="F13" s="79"/>
      <c r="G13" s="80"/>
      <c r="H13" s="81"/>
      <c r="I13" s="81"/>
      <c r="J13" s="291"/>
      <c r="K13" s="82"/>
      <c r="L13" s="82"/>
      <c r="M13" s="83"/>
      <c r="N13" s="84"/>
      <c r="O13" s="85"/>
      <c r="P13" s="84"/>
      <c r="Q13" s="82"/>
    </row>
    <row r="14" spans="1:32" ht="57.75" customHeight="1">
      <c r="A14" s="26" t="str">
        <f t="shared" ref="A14" si="16">CONCATENATE(B14,C14)</f>
        <v>2.1DER-ES</v>
      </c>
      <c r="B14" s="58" t="s">
        <v>63352</v>
      </c>
      <c r="C14" s="77" t="s">
        <v>19376</v>
      </c>
      <c r="D14" s="100" t="s">
        <v>23883</v>
      </c>
      <c r="E14" s="78" t="str">
        <f>IFERROR(
IF($C14="DER-ES",INDEX('DER-ES'!$B:$B,MATCH($D14,'DER-ES'!$A:$A,0)),
IF($C14="SICRO",INDEX(SICRO!$B:$B,MATCH($D14,SICRO!$A:$A,0)),
IF($C14="SCO-RIO",INDEX('SCO-RIO'!$B:$B,MATCH($D14,'SCO-RIO'!$A:$A,0)),
IF($C14="SINAPI",INDEX(SINAPI!$B:$B,MATCH($D14,SINAPI!$A:$A,0)),
IF($C14="COMP",INDEX(COMPOSIÇAO!$B:$B,MATCH($D14,COMPOSIÇAO!$A:$A,0)),
" * Verifique Fonte *")))))," * Código Não Encontrado *")</f>
        <v>Porta em madeira de lei tipo angelim pedra ou equiv.c/enchimento em madeira 1a.qualidade esp. 30mm p/ pintura, inclusive alizares, dobradiças e fechadura externa em latão cromado LaFonte ou equiv., exclusive marco, nas dim.: 0.80 x 2.10 m</v>
      </c>
      <c r="F14" s="79" t="str">
        <f>IFERROR(LOWER(
IF($C14="DER-ES",INDEX('DER-ES'!$C:$C,MATCH($D14,'DER-ES'!$A:$A,0)),
IF($C14="SICRO",INDEX(SICRO!$C:$C,MATCH($D14,SICRO!$A:$A,0)),
IF($C14="SCO-RIO",INDEX('SCO-RIO'!$C:$C,MATCH($D14,'SCO-RIO'!$A:$A,0)),
IF($C14="SINAPI",INDEX(SINAPI!$C:$C,MATCH($D14,SINAPI!$A:$A,0)),
IF($C14="COMP",INDEX(COMPOSIÇAO!$H:$H,MATCH($D14,COMPOSIÇAO!$A:$A,0)),
"Erro Fonte")))))),"Erro Código")</f>
        <v>und</v>
      </c>
      <c r="G14" s="201">
        <f>VLOOKUP(B14,'MEMÓRIA DE CÁLCULO'!A:H,8,0)</f>
        <v>1</v>
      </c>
      <c r="H14" s="102">
        <f>IFERROR(
IF($C14="DER-ES",INDEX('DER-ES'!$D:$D,MATCH($D14,'DER-ES'!$A:$A,0)),
IF($C14="SICRO",INDEX(SICRO!$D:$D,MATCH($D14,SICRO!$A:$A,0)),
IF($C14="SCO-RIO",INDEX('SCO-RIO'!$D:$D,MATCH($D14,'SCO-RIO'!$A:$A,0)),
IF($C14="SINAPI",INDEX(SINAPI!$D:$D,MATCH($D14,SINAPI!$A:$A,0)),
IF($C14="COMP",INDEX(COMPOSIÇAO!$I:$I,MATCH($D14,COMPOSIÇAO!$A:$A,0)),
"Erro Fonte"))))),"Falha Unid.")</f>
        <v>1151.1500000000001</v>
      </c>
      <c r="I14" s="102">
        <f>IFERROR(TRUNC(H14*(1+$G$2),2),"")</f>
        <v>1572.35</v>
      </c>
      <c r="J14" s="291">
        <f t="shared" ref="J14:J15" si="17">IFERROR(TRUNC($I14*$G14,2),"")</f>
        <v>1572.35</v>
      </c>
      <c r="K14" s="82"/>
      <c r="L14" s="82"/>
      <c r="M14" s="83">
        <f>IF((COUNTIF($A$5:$A14,$A14))&gt;1,0,SUMIF(A:A,$A14,G:G))</f>
        <v>1</v>
      </c>
      <c r="N14" s="84">
        <f t="shared" ref="N14" si="18">TRUNC(M14*I14,2)</f>
        <v>1572.35</v>
      </c>
      <c r="O14" s="85">
        <f>N14/$J$63</f>
        <v>9.1395484394032854E-3</v>
      </c>
      <c r="P14" s="84" t="str">
        <f t="shared" ref="P14" si="19">VLOOKUP(N14,$AA$2:$AB$4,2,1)</f>
        <v>C</v>
      </c>
      <c r="Q14" s="82"/>
    </row>
    <row r="15" spans="1:32" ht="60.75" customHeight="1">
      <c r="A15" s="26" t="str">
        <f t="shared" ref="A15" si="20">CONCATENATE(B15,C15)</f>
        <v>2.2DER-ES</v>
      </c>
      <c r="B15" s="58" t="s">
        <v>63353</v>
      </c>
      <c r="C15" s="77" t="s">
        <v>19376</v>
      </c>
      <c r="D15" s="100" t="s">
        <v>23884</v>
      </c>
      <c r="E15" s="78" t="str">
        <f>IFERROR(
IF($C15="DER-ES",INDEX('DER-ES'!$B:$B,MATCH($D15,'DER-ES'!$A:$A,0)),
IF($C15="SICRO",INDEX(SICRO!$B:$B,MATCH($D15,SICRO!$A:$A,0)),
IF($C15="SCO-RIO",INDEX('SCO-RIO'!$B:$B,MATCH($D15,'SCO-RIO'!$A:$A,0)),
IF($C15="SINAPI",INDEX(SINAPI!$B:$B,MATCH($D15,SINAPI!$A:$A,0)),
IF($C15="COMP",INDEX(COMPOSIÇAO!$B:$B,MATCH($D15,COMPOSIÇAO!$A:$A,0)),
" * Verifique Fonte *")))))," * Código Não Encontrado *")</f>
        <v>Porta em madeira de lei tipo angelim pedra ou equiv.c/enchimento em madeira 1a.qualidade esp. 30mm p/ pintura, inclusive alizares, dobradiças e fechadura externa em latão cromado LaFonte ou equiv., exclusive marco, nas dim.: 0.90 x 2.10 m</v>
      </c>
      <c r="F15" s="79" t="str">
        <f>IFERROR(LOWER(
IF($C15="DER-ES",INDEX('DER-ES'!$C:$C,MATCH($D15,'DER-ES'!$A:$A,0)),
IF($C15="SICRO",INDEX(SICRO!$C:$C,MATCH($D15,SICRO!$A:$A,0)),
IF($C15="SCO-RIO",INDEX('SCO-RIO'!$C:$C,MATCH($D15,'SCO-RIO'!$A:$A,0)),
IF($C15="SINAPI",INDEX(SINAPI!$C:$C,MATCH($D15,SINAPI!$A:$A,0)),
IF($C15="COMP",INDEX(COMPOSIÇAO!$H:$H,MATCH($D15,COMPOSIÇAO!$A:$A,0)),
"Erro Fonte")))))),"Erro Código")</f>
        <v>und</v>
      </c>
      <c r="G15" s="201">
        <f>VLOOKUP(B15,'MEMÓRIA DE CÁLCULO'!A:H,8,0)</f>
        <v>1</v>
      </c>
      <c r="H15" s="102">
        <f>IFERROR(
IF($C15="DER-ES",INDEX('DER-ES'!$D:$D,MATCH($D15,'DER-ES'!$A:$A,0)),
IF($C15="SICRO",INDEX(SICRO!$D:$D,MATCH($D15,SICRO!$A:$A,0)),
IF($C15="SCO-RIO",INDEX('SCO-RIO'!$D:$D,MATCH($D15,'SCO-RIO'!$A:$A,0)),
IF($C15="SINAPI",INDEX(SINAPI!$D:$D,MATCH($D15,SINAPI!$A:$A,0)),
IF($C15="COMP",INDEX(COMPOSIÇAO!$I:$I,MATCH($D15,COMPOSIÇAO!$A:$A,0)),
"Erro Fonte"))))),"Falha Unid.")</f>
        <v>1220.1500000000001</v>
      </c>
      <c r="I15" s="102">
        <f>IFERROR(TRUNC(H15*(1+$G$2),2),"")</f>
        <v>1666.6</v>
      </c>
      <c r="J15" s="291">
        <f t="shared" si="17"/>
        <v>1666.6</v>
      </c>
      <c r="K15" s="82"/>
      <c r="L15" s="82"/>
      <c r="M15" s="83">
        <f>IF((COUNTIF($A$5:$A15,$A15))&gt;1,0,SUMIF(A:A,$A15,G:G))</f>
        <v>1</v>
      </c>
      <c r="N15" s="84">
        <f t="shared" ref="N15" si="21">TRUNC(M15*I15,2)</f>
        <v>1666.6</v>
      </c>
      <c r="O15" s="85">
        <f>N15/$J$63</f>
        <v>9.6873923929847155E-3</v>
      </c>
      <c r="P15" s="84" t="str">
        <f t="shared" ref="P15" si="22">VLOOKUP(N15,$AA$2:$AB$4,2,1)</f>
        <v>C</v>
      </c>
      <c r="Q15" s="82"/>
    </row>
    <row r="16" spans="1:32" ht="17.25" customHeight="1">
      <c r="A16" s="26" t="str">
        <f t="shared" ref="A16:A40" si="23">CONCATENATE(B16,C16)</f>
        <v>3</v>
      </c>
      <c r="B16" s="58">
        <v>3</v>
      </c>
      <c r="C16" s="77"/>
      <c r="D16" s="77"/>
      <c r="E16" s="78" t="s">
        <v>34231</v>
      </c>
      <c r="F16" s="79"/>
      <c r="G16" s="201"/>
      <c r="H16" s="81"/>
      <c r="I16" s="81"/>
      <c r="J16" s="291">
        <f>SUM(J18:J23)</f>
        <v>8654.130000000001</v>
      </c>
      <c r="K16" s="82"/>
      <c r="L16" s="82"/>
      <c r="M16" s="448" t="str">
        <f>E16</f>
        <v>SISTEMAS DE VEDAÇÃO E REVESTIMENTOS</v>
      </c>
      <c r="N16" s="449"/>
      <c r="O16" s="449"/>
      <c r="P16" s="450"/>
      <c r="Q16" s="82"/>
    </row>
    <row r="17" spans="1:17" ht="12.75">
      <c r="A17" s="26" t="str">
        <f t="shared" si="23"/>
        <v/>
      </c>
      <c r="C17" s="77"/>
      <c r="D17" s="77"/>
      <c r="E17" s="78" t="s">
        <v>34233</v>
      </c>
      <c r="F17" s="79"/>
      <c r="G17" s="201"/>
      <c r="H17" s="81"/>
      <c r="I17" s="81"/>
      <c r="J17" s="291"/>
      <c r="K17" s="82"/>
      <c r="L17" s="82"/>
      <c r="M17" s="83"/>
      <c r="N17" s="84"/>
      <c r="O17" s="85"/>
      <c r="P17" s="84"/>
      <c r="Q17" s="82"/>
    </row>
    <row r="18" spans="1:17" s="315" customFormat="1" ht="39" customHeight="1">
      <c r="A18" s="315" t="str">
        <f t="shared" ref="A18" si="24">CONCATENATE(B18,C18)</f>
        <v>3.1DER-ES</v>
      </c>
      <c r="B18" s="316" t="s">
        <v>63354</v>
      </c>
      <c r="C18" s="317" t="s">
        <v>19376</v>
      </c>
      <c r="D18" s="327" t="s">
        <v>23999</v>
      </c>
      <c r="E18" s="318" t="str">
        <f>IFERROR(PROPER(
IF($C18="DER-ES",INDEX('DER-ES'!$B:$B,MATCH($D18,'DER-ES'!$A:$A,0)),
IF($C18="SICRO",INDEX(SICRO!$B:$B,MATCH($D18,SICRO!$A:$A,0)),
IF($C18="SCO-RIO",INDEX('SCO-RIO'!$B:$B,MATCH($D18,'SCO-RIO'!$A:$A,0)),
IF($C18="SINAPI",INDEX(SINAPI!$B:$B,MATCH($D18,SINAPI!$A:$A,0)),
IF($C18="COMP",INDEX(COMPOSIÇAO!$B:$B,MATCH($D18,COMPOSIÇAO!$A:$A,0)),
" * Verifique Fonte *"))))))," * Código Não Encontrado *")</f>
        <v>Chapisco De Argamassa De Cimento E Areia Média Ou Grossa Lavada, No Traço 1:3, Espessura 5 Mm</v>
      </c>
      <c r="F18" s="319" t="str">
        <f>IFERROR(LOWER(
IF($C18="DER-ES",INDEX('DER-ES'!$C:$C,MATCH($D18,'DER-ES'!$A:$A,0)),
IF($C18="SICRO",INDEX(SICRO!$C:$C,MATCH($D18,SICRO!$A:$A,0)),
IF($C18="SCO-RIO",INDEX('SCO-RIO'!$C:$C,MATCH($D18,'SCO-RIO'!$A:$A,0)),
IF($C18="SINAPI",INDEX(SINAPI!$C:$C,MATCH($D18,SINAPI!$A:$A,0)),
IF($C18="COMP",INDEX(COMPOSIÇAO!$H:$H,MATCH($D18,COMPOSIÇAO!$A:$A,0)),
"Erro Fonte")))))),"Erro Código")</f>
        <v>m2</v>
      </c>
      <c r="G18" s="320">
        <f>VLOOKUP(B18,'MEMÓRIA DE CÁLCULO'!A:H,8,0)</f>
        <v>24.75</v>
      </c>
      <c r="H18" s="321">
        <f>IFERROR(
IF($C18="DER-ES",INDEX('DER-ES'!$D:$D,MATCH($D18,'DER-ES'!$A:$A,0)),
IF($C18="SICRO",INDEX(SICRO!$D:$D,MATCH($D18,SICRO!$A:$A,0)),
IF($C18="SCO-RIO",INDEX('SCO-RIO'!$D:$D,MATCH($D18,'SCO-RIO'!$A:$A,0)),
IF($C18="SINAPI",INDEX(SINAPI!$D:$D,MATCH($D18,SINAPI!$A:$A,0)),
IF($C18="COMP",INDEX(COMPOSIÇAO!$I:$I,MATCH($D18,COMPOSIÇAO!$A:$A,0)),
"Erro Fonte"))))),"Falha Unid.")</f>
        <v>7.08</v>
      </c>
      <c r="I18" s="321">
        <f t="shared" ref="I18:I19" si="25">IFERROR(TRUNC(H18*(1+$G$2),2),"")</f>
        <v>9.67</v>
      </c>
      <c r="J18" s="322">
        <f t="shared" ref="J18:J23" si="26">IFERROR(TRUNC($I18*$G18,2),"")</f>
        <v>239.33</v>
      </c>
      <c r="K18" s="323"/>
      <c r="L18" s="323"/>
      <c r="M18" s="324">
        <f>IF((COUNTIF($A$5:$A18,$A18))&gt;1,0,SUMIF(A:A,$A18,G:G))</f>
        <v>24.75</v>
      </c>
      <c r="N18" s="325">
        <f t="shared" ref="N18" si="27">TRUNC(M18*I18,2)</f>
        <v>239.33</v>
      </c>
      <c r="O18" s="326">
        <f>N18/$J$63</f>
        <v>1.3911458186805664E-3</v>
      </c>
      <c r="P18" s="325" t="str">
        <f t="shared" ref="P18" si="28">VLOOKUP(N18,$AA$2:$AB$4,2,1)</f>
        <v>C</v>
      </c>
      <c r="Q18" s="323"/>
    </row>
    <row r="19" spans="1:17" s="315" customFormat="1" ht="37.5" customHeight="1">
      <c r="A19" s="315" t="str">
        <f t="shared" ref="A19" si="29">CONCATENATE(B19,C19)</f>
        <v>3.2DER-ES</v>
      </c>
      <c r="B19" s="316" t="s">
        <v>63355</v>
      </c>
      <c r="C19" s="317" t="s">
        <v>19376</v>
      </c>
      <c r="D19" s="327" t="s">
        <v>24608</v>
      </c>
      <c r="E19" s="318" t="str">
        <f>IFERROR(PROPER(
IF($C19="DER-ES",INDEX('DER-ES'!$B:$B,MATCH($D19,'DER-ES'!$A:$A,0)),
IF($C19="SICRO",INDEX(SICRO!$B:$B,MATCH($D19,SICRO!$A:$A,0)),
IF($C19="SCO-RIO",INDEX('SCO-RIO'!$B:$B,MATCH($D19,'SCO-RIO'!$A:$A,0)),
IF($C19="SINAPI",INDEX(SINAPI!$B:$B,MATCH($D19,SINAPI!$A:$A,0)),
IF($C19="COMP",INDEX(COMPOSIÇAO!$B:$B,MATCH($D19,COMPOSIÇAO!$A:$A,0)),
" * Verifique Fonte *"))))))," * Código Não Encontrado *")</f>
        <v>Reboco Tipo Paulista Com Argamassa De Cimento, Cal Hidratada Ch1 E Areia No Traço 1:0,5:6, Espessura 25Mm</v>
      </c>
      <c r="F19" s="319" t="str">
        <f>IFERROR(LOWER(
IF($C19="DER-ES",INDEX('DER-ES'!$C:$C,MATCH($D19,'DER-ES'!$A:$A,0)),
IF($C19="SICRO",INDEX(SICRO!$C:$C,MATCH($D19,SICRO!$A:$A,0)),
IF($C19="SCO-RIO",INDEX('SCO-RIO'!$C:$C,MATCH($D19,'SCO-RIO'!$A:$A,0)),
IF($C19="SINAPI",INDEX(SINAPI!$C:$C,MATCH($D19,SINAPI!$A:$A,0)),
IF($C19="COMP",INDEX(COMPOSIÇAO!$H:$H,MATCH($D19,COMPOSIÇAO!$A:$A,0)),
"Erro Fonte")))))),"Erro Código")</f>
        <v>m2</v>
      </c>
      <c r="G19" s="320">
        <f>VLOOKUP(B19,'MEMÓRIA DE CÁLCULO'!A:H,8,0)</f>
        <v>24.75</v>
      </c>
      <c r="H19" s="321">
        <f>IFERROR(
IF($C19="DER-ES",INDEX('DER-ES'!$D:$D,MATCH($D19,'DER-ES'!$A:$A,0)),
IF($C19="SICRO",INDEX(SICRO!$D:$D,MATCH($D19,SICRO!$A:$A,0)),
IF($C19="SCO-RIO",INDEX('SCO-RIO'!$D:$D,MATCH($D19,'SCO-RIO'!$A:$A,0)),
IF($C19="SINAPI",INDEX(SINAPI!$D:$D,MATCH($D19,SINAPI!$A:$A,0)),
IF($C19="COMP",INDEX(COMPOSIÇAO!$I:$I,MATCH($D19,COMPOSIÇAO!$A:$A,0)),
"Erro Fonte"))))),"Falha Unid.")</f>
        <v>57.86</v>
      </c>
      <c r="I19" s="321">
        <f t="shared" si="25"/>
        <v>79.03</v>
      </c>
      <c r="J19" s="322">
        <f t="shared" si="26"/>
        <v>1955.99</v>
      </c>
      <c r="K19" s="323"/>
      <c r="L19" s="323"/>
      <c r="M19" s="324">
        <f>IF((COUNTIF($A$5:$A19,$A19))&gt;1,0,SUMIF(A:A,$A19,G:G))</f>
        <v>24.75</v>
      </c>
      <c r="N19" s="325">
        <f t="shared" ref="N19" si="30">TRUNC(M19*I19,2)</f>
        <v>1955.99</v>
      </c>
      <c r="O19" s="326">
        <f>N19/$J$63</f>
        <v>1.1369520368867259E-2</v>
      </c>
      <c r="P19" s="325" t="str">
        <f t="shared" ref="P19" si="31">VLOOKUP(N19,$AA$2:$AB$4,2,1)</f>
        <v>B</v>
      </c>
      <c r="Q19" s="323"/>
    </row>
    <row r="20" spans="1:17" s="315" customFormat="1" ht="37.5" customHeight="1">
      <c r="A20" s="315" t="str">
        <f t="shared" ref="A20" si="32">CONCATENATE(B20,C20)</f>
        <v>3.3SINAPI</v>
      </c>
      <c r="B20" s="316" t="s">
        <v>63356</v>
      </c>
      <c r="C20" s="317" t="s">
        <v>901</v>
      </c>
      <c r="D20" s="327">
        <v>101158</v>
      </c>
      <c r="E20" s="318" t="str">
        <f>IFERROR(PROPER(
IF($C20="DER-ES",INDEX('DER-ES'!$B:$B,MATCH($D20,'DER-ES'!$A:$A,0)),
IF($C20="SICRO",INDEX(SICRO!$B:$B,MATCH($D20,SICRO!$A:$A,0)),
IF($C20="SCO-RIO",INDEX('SCO-RIO'!$B:$B,MATCH($D20,'SCO-RIO'!$A:$A,0)),
IF($C20="SINAPI",INDEX(SINAPI!$B:$B,MATCH($D20,SINAPI!$A:$A,0)),
IF($C20="COMP",INDEX(COMPOSIÇAO!$B:$B,MATCH($D20,COMPOSIÇAO!$A:$A,0)),
" * Verifique Fonte *"))))))," * Código Não Encontrado *")</f>
        <v>Alvenaria De Vedação De Blocos De Gesso De 10X50X66Cm (Espessura 10Cm). Af_05/2020</v>
      </c>
      <c r="F20" s="319" t="str">
        <f>IFERROR(LOWER(
IF($C20="DER-ES",INDEX('DER-ES'!$C:$C,MATCH($D20,'DER-ES'!$A:$A,0)),
IF($C20="SICRO",INDEX(SICRO!$C:$C,MATCH($D20,SICRO!$A:$A,0)),
IF($C20="SCO-RIO",INDEX('SCO-RIO'!$C:$C,MATCH($D20,'SCO-RIO'!$A:$A,0)),
IF($C20="SINAPI",INDEX(SINAPI!$C:$C,MATCH($D20,SINAPI!$A:$A,0)),
IF($C20="COMP",INDEX(COMPOSIÇAO!$H:$H,MATCH($D20,COMPOSIÇAO!$A:$A,0)),
"Erro Fonte")))))),"Erro Código")</f>
        <v>m2</v>
      </c>
      <c r="G20" s="320">
        <f>VLOOKUP(B20,'MEMÓRIA DE CÁLCULO'!A:H,8,0)</f>
        <v>14.28</v>
      </c>
      <c r="H20" s="321">
        <f>IFERROR(
IF($C20="DER-ES",INDEX('DER-ES'!$D:$D,MATCH($D20,'DER-ES'!$A:$A,0)),
IF($C20="SICRO",INDEX(SICRO!$D:$D,MATCH($D20,SICRO!$A:$A,0)),
IF($C20="SCO-RIO",INDEX('SCO-RIO'!$D:$D,MATCH($D20,'SCO-RIO'!$A:$A,0)),
IF($C20="SINAPI",INDEX(SINAPI!$D:$D,MATCH($D20,SINAPI!$A:$A,0)),
IF($C20="COMP",INDEX(COMPOSIÇAO!$I:$I,MATCH($D20,COMPOSIÇAO!$A:$A,0)),
"Erro Fonte"))))),"Falha Unid.")</f>
        <v>79.45</v>
      </c>
      <c r="I20" s="321">
        <f t="shared" ref="I20" si="33">IFERROR(TRUNC(H20*(1+$G$2),2),"")</f>
        <v>108.52</v>
      </c>
      <c r="J20" s="322">
        <f t="shared" si="26"/>
        <v>1549.66</v>
      </c>
      <c r="K20" s="323"/>
      <c r="L20" s="323"/>
      <c r="M20" s="324">
        <f>IF((COUNTIF($A$5:$A20,$A20))&gt;1,0,SUMIF(A:A,$A20,G:G))</f>
        <v>14.28</v>
      </c>
      <c r="N20" s="325">
        <f t="shared" ref="N20" si="34">TRUNC(M20*I20,2)</f>
        <v>1549.66</v>
      </c>
      <c r="O20" s="326">
        <f>N20/$J$63</f>
        <v>9.0076590037877682E-3</v>
      </c>
      <c r="P20" s="325" t="str">
        <f t="shared" ref="P20" si="35">VLOOKUP(N20,$AA$2:$AB$4,2,1)</f>
        <v>C</v>
      </c>
      <c r="Q20" s="323"/>
    </row>
    <row r="21" spans="1:17" ht="12.75">
      <c r="A21" s="26" t="str">
        <f t="shared" si="23"/>
        <v/>
      </c>
      <c r="B21" s="313"/>
      <c r="C21" s="77"/>
      <c r="D21" s="77"/>
      <c r="E21" s="78" t="s">
        <v>34232</v>
      </c>
      <c r="F21" s="79"/>
      <c r="G21" s="201"/>
      <c r="H21" s="102"/>
      <c r="I21" s="102"/>
      <c r="J21" s="291"/>
      <c r="K21" s="82"/>
      <c r="L21" s="82"/>
      <c r="M21" s="83"/>
      <c r="N21" s="84"/>
      <c r="O21" s="85"/>
      <c r="P21" s="84"/>
      <c r="Q21" s="82"/>
    </row>
    <row r="22" spans="1:17" ht="36.75" customHeight="1">
      <c r="A22" s="26" t="str">
        <f t="shared" si="23"/>
        <v>3.4SINAPI</v>
      </c>
      <c r="B22" s="313" t="s">
        <v>63357</v>
      </c>
      <c r="C22" s="77" t="s">
        <v>901</v>
      </c>
      <c r="D22" s="77">
        <v>96111</v>
      </c>
      <c r="E22" s="78" t="str">
        <f>IFERROR(PROPER(
IF($C22="DER-ES",INDEX('DER-ES'!$B:$B,MATCH($D22,'DER-ES'!$A:$A,0)),
IF($C22="SICRO",INDEX(SICRO!$B:$B,MATCH($D22,SICRO!$A:$A,0)),
IF($C22="SCO-RIO",INDEX('SCO-RIO'!$B:$B,MATCH($D22,'SCO-RIO'!$A:$A,0)),
IF($C22="SINAPI",INDEX(SINAPI!$B:$B,MATCH($D22,SINAPI!$A:$A,0)),
IF($C22="COMP",INDEX(COMPOSIÇAO!$B:$B,MATCH($D22,COMPOSIÇAO!$A:$A,0)),
" * Verifique Fonte *"))))))," * Código Não Encontrado *")</f>
        <v>Forro Em Réguas De Pvc, Frisado, Para Ambientes Residenciais, Inclusive Estrutura Unidirecional De Fixação. Af_08/2023_Ps</v>
      </c>
      <c r="F22" s="79" t="str">
        <f>IFERROR(LOWER(
IF($C22="DER-ES",INDEX('DER-ES'!$C:$C,MATCH($D22,'DER-ES'!$A:$A,0)),
IF($C22="SICRO",INDEX(SICRO!$C:$C,MATCH($D22,SICRO!$A:$A,0)),
IF($C22="SCO-RIO",INDEX('SCO-RIO'!$C:$C,MATCH($D22,'SCO-RIO'!$A:$A,0)),
IF($C22="SINAPI",INDEX(SINAPI!$C:$C,MATCH($D22,SINAPI!$A:$A,0)),
IF($C22="COMP",INDEX(COMPOSIÇAO!$H:$H,MATCH($D22,COMPOSIÇAO!$A:$A,0)),
"Erro Fonte")))))),"Erro Código")</f>
        <v>m2</v>
      </c>
      <c r="G22" s="201">
        <f>VLOOKUP(B22,'MEMÓRIA DE CÁLCULO'!A:H,8,0)</f>
        <v>54.39</v>
      </c>
      <c r="H22" s="102">
        <f>IFERROR(
IF($C22="DER-ES",INDEX('DER-ES'!$D:$D,MATCH($D22,'DER-ES'!$A:$A,0)),
IF($C22="SICRO",INDEX(SICRO!$D:$D,MATCH($D22,SICRO!$A:$A,0)),
IF($C22="SCO-RIO",INDEX('SCO-RIO'!$D:$D,MATCH($D22,'SCO-RIO'!$A:$A,0)),
IF($C22="SINAPI",INDEX(SINAPI!$D:$D,MATCH($D22,SINAPI!$A:$A,0)),
IF($C22="COMP",INDEX(COMPOSIÇAO!$I:$I,MATCH($D22,COMPOSIÇAO!$A:$A,0)),
"Erro Fonte"))))),"Falha Unid.")</f>
        <v>59.68</v>
      </c>
      <c r="I22" s="102">
        <f>IFERROR(TRUNC(H22*(1+$G$2),2),"")</f>
        <v>81.510000000000005</v>
      </c>
      <c r="J22" s="291">
        <f t="shared" si="26"/>
        <v>4433.32</v>
      </c>
      <c r="K22" s="82"/>
      <c r="L22" s="82"/>
      <c r="M22" s="83">
        <f>IF((COUNTIF($A$5:$A22,$A22))&gt;1,0,SUMIF(A:A,$A22,G:G))</f>
        <v>54.39</v>
      </c>
      <c r="N22" s="84">
        <f t="shared" ref="N22:N33" si="36">TRUNC(M22*I22,2)</f>
        <v>4433.32</v>
      </c>
      <c r="O22" s="85">
        <f>N22/$J$63</f>
        <v>2.5769417042881913E-2</v>
      </c>
      <c r="P22" s="84" t="str">
        <f t="shared" ref="P22:P33" si="37">VLOOKUP(N22,$AA$2:$AB$4,2,1)</f>
        <v>B</v>
      </c>
      <c r="Q22" s="82"/>
    </row>
    <row r="23" spans="1:17" ht="36.75" customHeight="1">
      <c r="A23" s="26" t="str">
        <f t="shared" ref="A23" si="38">CONCATENATE(B23,C23)</f>
        <v>3.5SINAPI</v>
      </c>
      <c r="B23" s="313" t="s">
        <v>63358</v>
      </c>
      <c r="C23" s="77" t="s">
        <v>901</v>
      </c>
      <c r="D23" s="77">
        <v>96121</v>
      </c>
      <c r="E23" s="78" t="str">
        <f>IFERROR(PROPER(
IF($C23="DER-ES",INDEX('DER-ES'!$B:$B,MATCH($D23,'DER-ES'!$A:$A,0)),
IF($C23="SICRO",INDEX(SICRO!$B:$B,MATCH($D23,SICRO!$A:$A,0)),
IF($C23="SCO-RIO",INDEX('SCO-RIO'!$B:$B,MATCH($D23,'SCO-RIO'!$A:$A,0)),
IF($C23="SINAPI",INDEX(SINAPI!$B:$B,MATCH($D23,SINAPI!$A:$A,0)),
IF($C23="COMP",INDEX(COMPOSIÇAO!$B:$B,MATCH($D23,COMPOSIÇAO!$A:$A,0)),
" * Verifique Fonte *"))))))," * Código Não Encontrado *")</f>
        <v>Acabamentos Para Forro (Roda-Forro Em Perfil Metálico E Plástico). Af_08/2023</v>
      </c>
      <c r="F23" s="79" t="str">
        <f>IFERROR(LOWER(
IF($C23="DER-ES",INDEX('DER-ES'!$C:$C,MATCH($D23,'DER-ES'!$A:$A,0)),
IF($C23="SICRO",INDEX(SICRO!$C:$C,MATCH($D23,SICRO!$A:$A,0)),
IF($C23="SCO-RIO",INDEX('SCO-RIO'!$C:$C,MATCH($D23,'SCO-RIO'!$A:$A,0)),
IF($C23="SINAPI",INDEX(SINAPI!$C:$C,MATCH($D23,SINAPI!$A:$A,0)),
IF($C23="COMP",INDEX(COMPOSIÇAO!$H:$H,MATCH($D23,COMPOSIÇAO!$A:$A,0)),
"Erro Fonte")))))),"Erro Código")</f>
        <v>m</v>
      </c>
      <c r="G23" s="201">
        <f>VLOOKUP(B23,'MEMÓRIA DE CÁLCULO'!A:H,8,0)</f>
        <v>29.5</v>
      </c>
      <c r="H23" s="102">
        <f>IFERROR(
IF($C23="DER-ES",INDEX('DER-ES'!$D:$D,MATCH($D23,'DER-ES'!$A:$A,0)),
IF($C23="SICRO",INDEX(SICRO!$D:$D,MATCH($D23,SICRO!$A:$A,0)),
IF($C23="SCO-RIO",INDEX('SCO-RIO'!$D:$D,MATCH($D23,'SCO-RIO'!$A:$A,0)),
IF($C23="SINAPI",INDEX(SINAPI!$D:$D,MATCH($D23,SINAPI!$A:$A,0)),
IF($C23="COMP",INDEX(COMPOSIÇAO!$I:$I,MATCH($D23,COMPOSIÇAO!$A:$A,0)),
"Erro Fonte"))))),"Falha Unid.")</f>
        <v>11.81</v>
      </c>
      <c r="I23" s="102">
        <f>IFERROR(TRUNC(H23*(1+$G$2),2),"")</f>
        <v>16.13</v>
      </c>
      <c r="J23" s="291">
        <f t="shared" si="26"/>
        <v>475.83</v>
      </c>
      <c r="K23" s="82"/>
      <c r="L23" s="82"/>
      <c r="M23" s="83">
        <f>IF((COUNTIF($A$5:$A23,$A23))&gt;1,0,SUMIF(A:A,$A23,G:G))</f>
        <v>29.5</v>
      </c>
      <c r="N23" s="84">
        <f t="shared" ref="N23" si="39">TRUNC(M23*I23,2)</f>
        <v>475.83</v>
      </c>
      <c r="O23" s="85">
        <f>N23/$J$63</f>
        <v>2.7658417870838337E-3</v>
      </c>
      <c r="P23" s="84" t="str">
        <f t="shared" ref="P23" si="40">VLOOKUP(N23,$AA$2:$AB$4,2,1)</f>
        <v>C</v>
      </c>
      <c r="Q23" s="82"/>
    </row>
    <row r="24" spans="1:17" ht="17.25" customHeight="1">
      <c r="A24" s="26" t="str">
        <f t="shared" si="23"/>
        <v>4</v>
      </c>
      <c r="B24" s="58">
        <v>4</v>
      </c>
      <c r="C24" s="77"/>
      <c r="D24" s="100"/>
      <c r="E24" s="78" t="s">
        <v>17183</v>
      </c>
      <c r="F24" s="79"/>
      <c r="G24" s="201"/>
      <c r="H24" s="81"/>
      <c r="I24" s="81"/>
      <c r="J24" s="291">
        <f>SUM(J26:J29)</f>
        <v>29018.84</v>
      </c>
      <c r="K24" s="82"/>
      <c r="L24" s="82"/>
      <c r="M24" s="448" t="str">
        <f>E24</f>
        <v>SISTEMAS DE PISOS</v>
      </c>
      <c r="N24" s="449"/>
      <c r="O24" s="449"/>
      <c r="P24" s="450"/>
      <c r="Q24" s="82"/>
    </row>
    <row r="25" spans="1:17" ht="12.75">
      <c r="A25" s="26" t="str">
        <f t="shared" si="23"/>
        <v/>
      </c>
      <c r="C25" s="77"/>
      <c r="D25" s="77"/>
      <c r="E25" s="78" t="s">
        <v>34230</v>
      </c>
      <c r="F25" s="79"/>
      <c r="G25" s="201"/>
      <c r="H25" s="81"/>
      <c r="I25" s="81"/>
      <c r="J25" s="291"/>
      <c r="K25" s="82"/>
      <c r="L25" s="82"/>
      <c r="M25" s="83"/>
      <c r="N25" s="84"/>
      <c r="O25" s="85"/>
      <c r="P25" s="84"/>
      <c r="Q25" s="82"/>
    </row>
    <row r="26" spans="1:17" s="315" customFormat="1" ht="54.75" customHeight="1">
      <c r="A26" s="315" t="str">
        <f t="shared" si="23"/>
        <v>4.1DER-ES</v>
      </c>
      <c r="B26" s="316" t="s">
        <v>63359</v>
      </c>
      <c r="C26" s="317" t="s">
        <v>19376</v>
      </c>
      <c r="D26" s="327" t="s">
        <v>24911</v>
      </c>
      <c r="E26" s="318" t="str">
        <f>IFERROR(PROPER(
IF($C26="DER-ES",INDEX('DER-ES'!$B:$B,MATCH($D26,'DER-ES'!$A:$A,0)),
IF($C26="SICRO",INDEX(SICRO!$B:$B,MATCH($D26,SICRO!$A:$A,0)),
IF($C26="SCO-RIO",INDEX('SCO-RIO'!$B:$B,MATCH($D26,'SCO-RIO'!$A:$A,0)),
IF($C26="SINAPI",INDEX(SINAPI!$B:$B,MATCH($D26,SINAPI!$A:$A,0)),
IF($C26="COMP",INDEX(COMPOSIÇAO!$B:$B,MATCH($D26,COMPOSIÇAO!$A:$A,0)),
" * Verifique Fonte *"))))))," * Código Não Encontrado *")</f>
        <v>Pintura Sobre Piso, Aplicação Manual, Com Duas Demãos De Tinta À Base De Resinas Acrílicas, Marcas De Referência Suvinil, Coral, Sherwin Williams Novacor, Metalatex Ou Equivalente</v>
      </c>
      <c r="F26" s="319" t="str">
        <f>IFERROR(LOWER(
IF($C26="DER-ES",INDEX('DER-ES'!$C:$C,MATCH($D26,'DER-ES'!$A:$A,0)),
IF($C26="SICRO",INDEX(SICRO!$C:$C,MATCH($D26,SICRO!$A:$A,0)),
IF($C26="SCO-RIO",INDEX('SCO-RIO'!$C:$C,MATCH($D26,'SCO-RIO'!$A:$A,0)),
IF($C26="SINAPI",INDEX(SINAPI!$C:$C,MATCH($D26,SINAPI!$A:$A,0)),
IF($C26="COMP",INDEX(COMPOSIÇAO!$H:$H,MATCH($D26,COMPOSIÇAO!$A:$A,0)),
"Erro Fonte")))))),"Erro Código")</f>
        <v>m2</v>
      </c>
      <c r="G26" s="320">
        <f>VLOOKUP(B26,'MEMÓRIA DE CÁLCULO'!A:H,8,0)</f>
        <v>237.59</v>
      </c>
      <c r="H26" s="321">
        <f>IFERROR(
IF($C26="DER-ES",INDEX('DER-ES'!$D:$D,MATCH($D26,'DER-ES'!$A:$A,0)),
IF($C26="SICRO",INDEX(SICRO!$D:$D,MATCH($D26,SICRO!$A:$A,0)),
IF($C26="SCO-RIO",INDEX('SCO-RIO'!$D:$D,MATCH($D26,'SCO-RIO'!$A:$A,0)),
IF($C26="SINAPI",INDEX(SINAPI!$D:$D,MATCH($D26,SINAPI!$A:$A,0)),
IF($C26="COMP",INDEX(COMPOSIÇAO!$I:$I,MATCH($D26,COMPOSIÇAO!$A:$A,0)),
"Erro Fonte"))))),"Falha Unid.")</f>
        <v>18.93</v>
      </c>
      <c r="I26" s="321">
        <f>IFERROR(TRUNC(H26*(1+$G$2),2),"")</f>
        <v>25.85</v>
      </c>
      <c r="J26" s="322">
        <f t="shared" ref="J26:J29" si="41">IFERROR(TRUNC($I26*$G26,2),"")</f>
        <v>6141.7</v>
      </c>
      <c r="K26" s="323"/>
      <c r="L26" s="323"/>
      <c r="M26" s="324">
        <f>IF((COUNTIF($A$5:$A26,$A26))&gt;1,0,SUMIF(A:A,$A26,G:G))</f>
        <v>237.59</v>
      </c>
      <c r="N26" s="325">
        <f t="shared" si="36"/>
        <v>6141.7</v>
      </c>
      <c r="O26" s="326">
        <f>N26/$J$63</f>
        <v>3.5699662702504638E-2</v>
      </c>
      <c r="P26" s="325" t="str">
        <f t="shared" si="37"/>
        <v>B</v>
      </c>
      <c r="Q26" s="323"/>
    </row>
    <row r="27" spans="1:17" ht="44.25" customHeight="1">
      <c r="A27" s="26" t="str">
        <f t="shared" si="23"/>
        <v>4.2SINAPI</v>
      </c>
      <c r="B27" s="58" t="s">
        <v>9773</v>
      </c>
      <c r="C27" s="77" t="s">
        <v>901</v>
      </c>
      <c r="D27" s="77">
        <v>87251</v>
      </c>
      <c r="E27" s="78" t="str">
        <f>IFERROR(PROPER(
IF($C27="DER-ES",INDEX('DER-ES'!$B:$B,MATCH($D27,'DER-ES'!$A:$A,0)),
IF($C27="SICRO",INDEX(SICRO!$B:$B,MATCH($D27,SICRO!$A:$A,0)),
IF($C27="SCO-RIO",INDEX('SCO-RIO'!$B:$B,MATCH($D27,'SCO-RIO'!$A:$A,0)),
IF($C27="SINAPI",INDEX(SINAPI!$B:$B,MATCH($D27,SINAPI!$A:$A,0)),
IF($C27="COMP",INDEX(COMPOSIÇAO!$B:$B,MATCH($D27,COMPOSIÇAO!$A:$A,0)),
" * Verifique Fonte *"))))))," * Código Não Encontrado *")</f>
        <v>Revestimento Cerâmico Para Piso Com Placas Tipo Esmaltada Extra De Dimensões 45X45 Cm Aplicada Em Ambientes De Área Maior Que 10 M2. Af_02/2023_Pe</v>
      </c>
      <c r="F27" s="79" t="str">
        <f>IFERROR(LOWER(
IF($C27="DER-ES",INDEX('DER-ES'!$C:$C,MATCH($D27,'DER-ES'!$A:$A,0)),
IF($C27="SICRO",INDEX(SICRO!$C:$C,MATCH($D27,SICRO!$A:$A,0)),
IF($C27="SCO-RIO",INDEX('SCO-RIO'!$C:$C,MATCH($D27,'SCO-RIO'!$A:$A,0)),
IF($C27="SINAPI",INDEX(SINAPI!$C:$C,MATCH($D27,SINAPI!$A:$A,0)),
IF($C27="COMP",INDEX(COMPOSIÇAO!$H:$H,MATCH($D27,COMPOSIÇAO!$A:$A,0)),
"Erro Fonte")))))),"Erro Código")</f>
        <v>m2</v>
      </c>
      <c r="G27" s="201">
        <f>VLOOKUP(B27,'MEMÓRIA DE CÁLCULO'!A:H,8,0)</f>
        <v>89.19</v>
      </c>
      <c r="H27" s="102">
        <f>IFERROR(
IF($C27="DER-ES",INDEX('DER-ES'!$D:$D,MATCH($D27,'DER-ES'!$A:$A,0)),
IF($C27="SICRO",INDEX(SICRO!$D:$D,MATCH($D27,SICRO!$A:$A,0)),
IF($C27="SCO-RIO",INDEX('SCO-RIO'!$D:$D,MATCH($D27,'SCO-RIO'!$A:$A,0)),
IF($C27="SINAPI",INDEX(SINAPI!$D:$D,MATCH($D27,SINAPI!$A:$A,0)),
IF($C27="COMP",INDEX(COMPOSIÇAO!$I:$I,MATCH($D27,COMPOSIÇAO!$A:$A,0)),
"Erro Fonte"))))),"Falha Unid.")</f>
        <v>55.95</v>
      </c>
      <c r="I27" s="102">
        <f>IFERROR(TRUNC(H27*(1+$G$2),2),"")</f>
        <v>76.42</v>
      </c>
      <c r="J27" s="291">
        <f t="shared" si="41"/>
        <v>6815.89</v>
      </c>
      <c r="K27" s="82"/>
      <c r="L27" s="82"/>
      <c r="M27" s="83">
        <f>IF((COUNTIF($A$5:$A27,$A27))&gt;1,0,SUMIF(A:A,$A27,G:G))</f>
        <v>89.19</v>
      </c>
      <c r="N27" s="84">
        <f t="shared" ref="N27" si="42">TRUNC(M27*I27,2)</f>
        <v>6815.89</v>
      </c>
      <c r="O27" s="85">
        <f>N27/$J$63</f>
        <v>3.9618505302664461E-2</v>
      </c>
      <c r="P27" s="84" t="str">
        <f t="shared" ref="P27" si="43">VLOOKUP(N27,$AA$2:$AB$4,2,1)</f>
        <v>B</v>
      </c>
      <c r="Q27" s="82"/>
    </row>
    <row r="28" spans="1:17" ht="37.5" customHeight="1">
      <c r="A28" s="26" t="str">
        <f t="shared" ref="A28" si="44">CONCATENATE(B28,C28)</f>
        <v>4.3SINAPI</v>
      </c>
      <c r="B28" s="58" t="s">
        <v>63360</v>
      </c>
      <c r="C28" s="77" t="s">
        <v>901</v>
      </c>
      <c r="D28" s="77">
        <v>87622</v>
      </c>
      <c r="E28" s="78" t="str">
        <f>IFERROR(PROPER(
IF($C28="DER-ES",INDEX('DER-ES'!$B:$B,MATCH($D28,'DER-ES'!$A:$A,0)),
IF($C28="SICRO",INDEX(SICRO!$B:$B,MATCH($D28,SICRO!$A:$A,0)),
IF($C28="SCO-RIO",INDEX('SCO-RIO'!$B:$B,MATCH($D28,'SCO-RIO'!$A:$A,0)),
IF($C28="SINAPI",INDEX(SINAPI!$B:$B,MATCH($D28,SINAPI!$A:$A,0)),
IF($C28="COMP",INDEX(COMPOSIÇAO!$B:$B,MATCH($D28,COMPOSIÇAO!$A:$A,0)),
" * Verifique Fonte *"))))))," * Código Não Encontrado *")</f>
        <v>Contrapiso Em Argamassa Traço 1:4 (Cimento E Areia), Preparo Manual, Aplicado Em Áreas Secas Sobre Laje, Aderido, Acabamento Não Reforçado, Espessura 2Cm. Af_07/2021</v>
      </c>
      <c r="F28" s="79" t="str">
        <f>IFERROR(LOWER(
IF($C28="DER-ES",INDEX('DER-ES'!$C:$C,MATCH($D28,'DER-ES'!$A:$A,0)),
IF($C28="SICRO",INDEX(SICRO!$C:$C,MATCH($D28,SICRO!$A:$A,0)),
IF($C28="SCO-RIO",INDEX('SCO-RIO'!$C:$C,MATCH($D28,'SCO-RIO'!$A:$A,0)),
IF($C28="SINAPI",INDEX(SINAPI!$C:$C,MATCH($D28,SINAPI!$A:$A,0)),
IF($C28="COMP",INDEX(COMPOSIÇAO!$H:$H,MATCH($D28,COMPOSIÇAO!$A:$A,0)),
"Erro Fonte")))))),"Erro Código")</f>
        <v>m2</v>
      </c>
      <c r="G28" s="201">
        <f>VLOOKUP(B28,'MEMÓRIA DE CÁLCULO'!A:H,8,0)</f>
        <v>54.39</v>
      </c>
      <c r="H28" s="102">
        <f>IFERROR(
IF($C28="DER-ES",INDEX('DER-ES'!$D:$D,MATCH($D28,'DER-ES'!$A:$A,0)),
IF($C28="SICRO",INDEX(SICRO!$D:$D,MATCH($D28,SICRO!$A:$A,0)),
IF($C28="SCO-RIO",INDEX('SCO-RIO'!$D:$D,MATCH($D28,'SCO-RIO'!$A:$A,0)),
IF($C28="SINAPI",INDEX(SINAPI!$D:$D,MATCH($D28,SINAPI!$A:$A,0)),
IF($C28="COMP",INDEX(COMPOSIÇAO!$I:$I,MATCH($D28,COMPOSIÇAO!$A:$A,0)),
"Erro Fonte"))))),"Falha Unid.")</f>
        <v>31.02</v>
      </c>
      <c r="I28" s="102">
        <f>IFERROR(TRUNC(H28*(1+$G$2),2),"")</f>
        <v>42.37</v>
      </c>
      <c r="J28" s="291">
        <f t="shared" si="41"/>
        <v>2304.5</v>
      </c>
      <c r="K28" s="82"/>
      <c r="L28" s="82"/>
      <c r="M28" s="83">
        <f>IF((COUNTIF($A$5:$A28,$A28))&gt;1,0,SUMIF(A:A,$A28,G:G))</f>
        <v>54.39</v>
      </c>
      <c r="N28" s="84">
        <f t="shared" ref="N28" si="45">TRUNC(M28*I28,2)</f>
        <v>2304.5</v>
      </c>
      <c r="O28" s="85">
        <f>N28/$J$63</f>
        <v>1.3395293273510906E-2</v>
      </c>
      <c r="P28" s="84" t="str">
        <f t="shared" ref="P28" si="46">VLOOKUP(N28,$AA$2:$AB$4,2,1)</f>
        <v>B</v>
      </c>
      <c r="Q28" s="82"/>
    </row>
    <row r="29" spans="1:17" ht="21.75" customHeight="1">
      <c r="A29" s="26" t="str">
        <f t="shared" ref="A29" si="47">CONCATENATE(B29,C29)</f>
        <v>4.4DER-ES</v>
      </c>
      <c r="B29" s="58" t="s">
        <v>9775</v>
      </c>
      <c r="C29" s="77" t="s">
        <v>19376</v>
      </c>
      <c r="D29" s="100" t="s">
        <v>24993</v>
      </c>
      <c r="E29" s="78" t="str">
        <f>IFERROR(PROPER(
IF($C29="DER-ES",INDEX('DER-ES'!$B:$B,MATCH($D29,'DER-ES'!$A:$A,0)),
IF($C29="SICRO",INDEX(SICRO!$B:$B,MATCH($D29,SICRO!$A:$A,0)),
IF($C29="SCO-RIO",INDEX('SCO-RIO'!$B:$B,MATCH($D29,'SCO-RIO'!$A:$A,0)),
IF($C29="SINAPI",INDEX(SINAPI!$B:$B,MATCH($D29,SINAPI!$A:$A,0)),
IF($C29="COMP",INDEX(COMPOSIÇAO!$B:$B,MATCH($D29,COMPOSIÇAO!$A:$A,0)),
" * Verifique Fonte *"))))))," * Código Não Encontrado *")</f>
        <v>Prateleiras Em Granito Cinza Andorinha, Esp. 2Cm</v>
      </c>
      <c r="F29" s="79" t="str">
        <f>IFERROR(LOWER(
IF($C29="DER-ES",INDEX('DER-ES'!$C:$C,MATCH($D29,'DER-ES'!$A:$A,0)),
IF($C29="SICRO",INDEX(SICRO!$C:$C,MATCH($D29,SICRO!$A:$A,0)),
IF($C29="SCO-RIO",INDEX('SCO-RIO'!$C:$C,MATCH($D29,'SCO-RIO'!$A:$A,0)),
IF($C29="SINAPI",INDEX(SINAPI!$C:$C,MATCH($D29,SINAPI!$A:$A,0)),
IF($C29="COMP",INDEX(COMPOSIÇAO!$H:$H,MATCH($D29,COMPOSIÇAO!$A:$A,0)),
"Erro Fonte")))))),"Erro Código")</f>
        <v>m2</v>
      </c>
      <c r="G29" s="201">
        <f>VLOOKUP(B29,'MEMÓRIA DE CÁLCULO'!A:H,8,0)</f>
        <v>24.64</v>
      </c>
      <c r="H29" s="102">
        <f>IFERROR(
IF($C29="DER-ES",INDEX('DER-ES'!$D:$D,MATCH($D29,'DER-ES'!$A:$A,0)),
IF($C29="SICRO",INDEX(SICRO!$D:$D,MATCH($D29,SICRO!$A:$A,0)),
IF($C29="SCO-RIO",INDEX('SCO-RIO'!$D:$D,MATCH($D29,'SCO-RIO'!$A:$A,0)),
IF($C29="SINAPI",INDEX(SINAPI!$D:$D,MATCH($D29,SINAPI!$A:$A,0)),
IF($C29="COMP",INDEX(COMPOSIÇAO!$I:$I,MATCH($D29,COMPOSIÇAO!$A:$A,0)),
"Erro Fonte"))))),"Falha Unid.")</f>
        <v>408.75</v>
      </c>
      <c r="I29" s="102">
        <f>IFERROR(TRUNC(H29*(1+$G$2),2),"")</f>
        <v>558.30999999999995</v>
      </c>
      <c r="J29" s="291">
        <f t="shared" si="41"/>
        <v>13756.75</v>
      </c>
      <c r="K29" s="82"/>
      <c r="L29" s="82"/>
      <c r="M29" s="83">
        <f>IF((COUNTIF($A$5:$A29,$A29))&gt;1,0,SUMIF(A:A,$A29,G:G))</f>
        <v>24.64</v>
      </c>
      <c r="N29" s="84">
        <f t="shared" ref="N29" si="48">TRUNC(M29*I29,2)</f>
        <v>13756.75</v>
      </c>
      <c r="O29" s="85">
        <f>N29/$J$63</f>
        <v>7.9963419718104209E-2</v>
      </c>
      <c r="P29" s="84" t="str">
        <f t="shared" ref="P29" si="49">VLOOKUP(N29,$AA$2:$AB$4,2,1)</f>
        <v>A</v>
      </c>
      <c r="Q29" s="82"/>
    </row>
    <row r="30" spans="1:17" ht="17.25" customHeight="1">
      <c r="A30" s="26" t="str">
        <f t="shared" si="23"/>
        <v>5</v>
      </c>
      <c r="B30" s="58">
        <v>5</v>
      </c>
      <c r="C30" s="77"/>
      <c r="D30" s="100"/>
      <c r="E30" s="78" t="s">
        <v>17185</v>
      </c>
      <c r="F30" s="79"/>
      <c r="G30" s="201"/>
      <c r="H30" s="81"/>
      <c r="I30" s="81"/>
      <c r="J30" s="291">
        <f>SUM(J31:J39)</f>
        <v>73746.64</v>
      </c>
      <c r="K30" s="82"/>
      <c r="L30" s="82"/>
      <c r="M30" s="448" t="str">
        <f>E30</f>
        <v>PINTURAS E ACABAMENTOS</v>
      </c>
      <c r="N30" s="449"/>
      <c r="O30" s="449"/>
      <c r="P30" s="450"/>
      <c r="Q30" s="82"/>
    </row>
    <row r="31" spans="1:17" ht="25.5">
      <c r="A31" s="26" t="str">
        <f t="shared" si="23"/>
        <v>5.1SINAPI</v>
      </c>
      <c r="B31" s="58" t="s">
        <v>9774</v>
      </c>
      <c r="C31" s="77" t="s">
        <v>901</v>
      </c>
      <c r="D31" s="77">
        <v>88489</v>
      </c>
      <c r="E31" s="78" t="str">
        <f>IFERROR(PROPER(
IF($C31="DER-ES",INDEX('DER-ES'!$B:$B,MATCH($D31,'DER-ES'!$A:$A,0)),
IF($C31="SICRO",INDEX(SICRO!$B:$B,MATCH($D31,SICRO!$A:$A,0)),
IF($C31="SCO-RIO",INDEX('SCO-RIO'!$B:$B,MATCH($D31,'SCO-RIO'!$A:$A,0)),
IF($C31="SINAPI",INDEX(SINAPI!$B:$B,MATCH($D31,SINAPI!$A:$A,0)),
IF($C31="COMP",INDEX(COMPOSIÇAO!$B:$B,MATCH($D31,COMPOSIÇAO!$A:$A,0)),
" * Verifique Fonte *"))))))," * Código Não Encontrado *")</f>
        <v>Pintura Látex Acrílica Premium, Aplicação Manual Em Paredes, Duas Demãos. Af_04/2023</v>
      </c>
      <c r="F31" s="79" t="str">
        <f>IFERROR(LOWER(
IF($C31="DER-ES",INDEX('DER-ES'!$C:$C,MATCH($D31,'DER-ES'!$A:$A,0)),
IF($C31="SICRO",INDEX(SICRO!$C:$C,MATCH($D31,SICRO!$A:$A,0)),
IF($C31="SCO-RIO",INDEX('SCO-RIO'!$C:$C,MATCH($D31,'SCO-RIO'!$A:$A,0)),
IF($C31="SINAPI",INDEX(SINAPI!$C:$C,MATCH($D31,SINAPI!$A:$A,0)),
IF($C31="COMP",INDEX(COMPOSIÇAO!$H:$H,MATCH($D31,COMPOSIÇAO!$A:$A,0)),
"Erro Fonte")))))),"Erro Código")</f>
        <v>m2</v>
      </c>
      <c r="G31" s="201">
        <f>VLOOKUP(B31,'MEMÓRIA DE CÁLCULO'!A:H,8,0)</f>
        <v>980.45</v>
      </c>
      <c r="H31" s="102">
        <f>IFERROR(
IF($C31="DER-ES",INDEX('DER-ES'!$D:$D,MATCH($D31,'DER-ES'!$A:$A,0)),
IF($C31="SICRO",INDEX(SICRO!$D:$D,MATCH($D31,SICRO!$A:$A,0)),
IF($C31="SCO-RIO",INDEX('SCO-RIO'!$D:$D,MATCH($D31,'SCO-RIO'!$A:$A,0)),
IF($C31="SINAPI",INDEX(SINAPI!$D:$D,MATCH($D31,SINAPI!$A:$A,0)),
IF($C31="COMP",INDEX(COMPOSIÇAO!$I:$I,MATCH($D31,COMPOSIÇAO!$A:$A,0)),
"Erro Fonte"))))),"Falha Unid.")</f>
        <v>12.33</v>
      </c>
      <c r="I31" s="102">
        <f>IFERROR(TRUNC(H31*(1+$G$2),2),"")</f>
        <v>16.84</v>
      </c>
      <c r="J31" s="291">
        <f t="shared" ref="J31:J39" si="50">IFERROR(TRUNC($I31*$G31,2),"")</f>
        <v>16510.77</v>
      </c>
      <c r="K31" s="82"/>
      <c r="L31" s="82"/>
      <c r="M31" s="83">
        <f>IF((COUNTIF($A$5:$A31,$A31))&gt;1,0,SUMIF(A:A,$A31,G:G))</f>
        <v>980.45</v>
      </c>
      <c r="N31" s="84">
        <f t="shared" si="36"/>
        <v>16510.77</v>
      </c>
      <c r="O31" s="85">
        <f>N31/$J$63</f>
        <v>9.5971623485131552E-2</v>
      </c>
      <c r="P31" s="84" t="str">
        <f t="shared" si="37"/>
        <v>A</v>
      </c>
      <c r="Q31" s="82"/>
    </row>
    <row r="32" spans="1:17" ht="28.5" customHeight="1">
      <c r="A32" s="26" t="str">
        <f t="shared" si="23"/>
        <v>5.2SINAPI</v>
      </c>
      <c r="B32" s="58" t="s">
        <v>34246</v>
      </c>
      <c r="C32" s="77" t="s">
        <v>901</v>
      </c>
      <c r="D32" s="100">
        <v>88488</v>
      </c>
      <c r="E32" s="78" t="str">
        <f>IFERROR(PROPER(
IF($C32="DER-ES",INDEX('DER-ES'!$B:$B,MATCH($D32,'DER-ES'!$A:$A,0)),
IF($C32="SICRO",INDEX(SICRO!$B:$B,MATCH($D32,SICRO!$A:$A,0)),
IF($C32="SCO-RIO",INDEX('SCO-RIO'!$B:$B,MATCH($D32,'SCO-RIO'!$A:$A,0)),
IF($C32="SINAPI",INDEX(SINAPI!$B:$B,MATCH($D32,SINAPI!$A:$A,0)),
IF($C32="COMP",INDEX(COMPOSIÇAO!$B:$B,MATCH($D32,COMPOSIÇAO!$A:$A,0)),
" * Verifique Fonte *"))))))," * Código Não Encontrado *")</f>
        <v>Pintura Látex Acrílica Premium, Aplicação Manual Em Teto, Duas Demãos. Af_04/2023</v>
      </c>
      <c r="F32" s="79" t="str">
        <f>IFERROR(LOWER(
IF($C32="DER-ES",INDEX('DER-ES'!$C:$C,MATCH($D32,'DER-ES'!$A:$A,0)),
IF($C32="SICRO",INDEX(SICRO!$C:$C,MATCH($D32,SICRO!$A:$A,0)),
IF($C32="SCO-RIO",INDEX('SCO-RIO'!$C:$C,MATCH($D32,'SCO-RIO'!$A:$A,0)),
IF($C32="SINAPI",INDEX(SINAPI!$C:$C,MATCH($D32,SINAPI!$A:$A,0)),
IF($C32="COMP",INDEX(COMPOSIÇAO!$H:$H,MATCH($D32,COMPOSIÇAO!$A:$A,0)),
"Erro Fonte")))))),"Erro Código")</f>
        <v>m2</v>
      </c>
      <c r="G32" s="201">
        <f>VLOOKUP(B32,'MEMÓRIA DE CÁLCULO'!A:H,8,0)</f>
        <v>737.83</v>
      </c>
      <c r="H32" s="102">
        <f>IFERROR(
IF($C32="DER-ES",INDEX('DER-ES'!$D:$D,MATCH($D32,'DER-ES'!$A:$A,0)),
IF($C32="SICRO",INDEX(SICRO!$D:$D,MATCH($D32,SICRO!$A:$A,0)),
IF($C32="SCO-RIO",INDEX('SCO-RIO'!$D:$D,MATCH($D32,'SCO-RIO'!$A:$A,0)),
IF($C32="SINAPI",INDEX(SINAPI!$D:$D,MATCH($D32,SINAPI!$A:$A,0)),
IF($C32="COMP",INDEX(COMPOSIÇAO!$I:$I,MATCH($D32,COMPOSIÇAO!$A:$A,0)),
"Erro Fonte"))))),"Falha Unid.")</f>
        <v>14.6</v>
      </c>
      <c r="I32" s="102">
        <f>IFERROR(TRUNC(H32*(1+$G$2),2),"")</f>
        <v>19.940000000000001</v>
      </c>
      <c r="J32" s="291">
        <f t="shared" si="50"/>
        <v>14712.33</v>
      </c>
      <c r="K32" s="82"/>
      <c r="L32" s="82"/>
      <c r="M32" s="83">
        <f>IF((COUNTIF($A$5:$A32,$A32))&gt;1,0,SUMIF(A:A,$A32,G:G))</f>
        <v>737.83</v>
      </c>
      <c r="N32" s="84">
        <f t="shared" si="36"/>
        <v>14712.33</v>
      </c>
      <c r="O32" s="85">
        <f>N32/$J$63</f>
        <v>8.551788895060651E-2</v>
      </c>
      <c r="P32" s="84" t="str">
        <f t="shared" si="37"/>
        <v>A</v>
      </c>
      <c r="Q32" s="82"/>
    </row>
    <row r="33" spans="1:17" ht="28.5" customHeight="1">
      <c r="A33" s="26" t="str">
        <f t="shared" si="23"/>
        <v>5.3DER-ES</v>
      </c>
      <c r="B33" s="58" t="s">
        <v>34296</v>
      </c>
      <c r="C33" s="77" t="s">
        <v>19376</v>
      </c>
      <c r="D33" s="100" t="s">
        <v>24614</v>
      </c>
      <c r="E33" s="78" t="str">
        <f>IFERROR(
IF($C33="DER-ES",INDEX('DER-ES'!$B:$B,MATCH($D33,'DER-ES'!$A:$A,0)),
IF($C33="SICRO",INDEX(SICRO!$B:$B,MATCH($D33,SICRO!$A:$A,0)),
IF($C33="SCO-RIO",INDEX('SCO-RIO'!$B:$B,MATCH($D33,'SCO-RIO'!$A:$A,0)),
IF($C33="SINAPI",INDEX(SINAPI!$B:$B,MATCH($D33,SINAPI!$A:$A,0)),
IF($C33="COMP",INDEX(COMPOSIÇAO!$B:$B,MATCH($D33,COMPOSIÇAO!$A:$A,0)),
" * Verifique Fonte *")))))," * Código Não Encontrado *")</f>
        <v>Pintura com tinta esmalte sintético Suvinil, Coral ou Metalatex a duas demãos, inclusive fundo anti corrosivo a uma demão, em metal</v>
      </c>
      <c r="F33" s="79" t="str">
        <f>IFERROR(LOWER(
IF($C33="DER-ES",INDEX('DER-ES'!$C:$C,MATCH($D33,'DER-ES'!$A:$A,0)),
IF($C33="SICRO",INDEX(SICRO!$C:$C,MATCH($D33,SICRO!$A:$A,0)),
IF($C33="SCO-RIO",INDEX('SCO-RIO'!$C:$C,MATCH($D33,'SCO-RIO'!$A:$A,0)),
IF($C33="SINAPI",INDEX(SINAPI!$C:$C,MATCH($D33,SINAPI!$A:$A,0)),
IF($C33="COMP",INDEX(COMPOSIÇAO!$H:$H,MATCH($D33,COMPOSIÇAO!$A:$A,0)),
"Erro Fonte")))))),"Erro Código")</f>
        <v>m2</v>
      </c>
      <c r="G33" s="201">
        <f>VLOOKUP(B33,'MEMÓRIA DE CÁLCULO'!A:H,8,0)</f>
        <v>293.14</v>
      </c>
      <c r="H33" s="102">
        <f>IFERROR(
IF($C33="DER-ES",INDEX('DER-ES'!$D:$D,MATCH($D33,'DER-ES'!$A:$A,0)),
IF($C33="SICRO",INDEX(SICRO!$D:$D,MATCH($D33,SICRO!$A:$A,0)),
IF($C33="SCO-RIO",INDEX('SCO-RIO'!$D:$D,MATCH($D33,'SCO-RIO'!$A:$A,0)),
IF($C33="SINAPI",INDEX(SINAPI!$D:$D,MATCH($D33,SINAPI!$A:$A,0)),
IF($C33="COMP",INDEX(COMPOSIÇAO!$I:$I,MATCH($D33,COMPOSIÇAO!$A:$A,0)),
"Erro Fonte"))))),"Falha Unid.")</f>
        <v>25.52</v>
      </c>
      <c r="I33" s="102">
        <f>IFERROR(TRUNC(H33*(1+$G$2),2),"")</f>
        <v>34.85</v>
      </c>
      <c r="J33" s="291">
        <f t="shared" si="50"/>
        <v>10215.92</v>
      </c>
      <c r="K33" s="82"/>
      <c r="L33" s="82"/>
      <c r="M33" s="83">
        <f>IF((COUNTIF($A$5:$A33,$A33))&gt;1,0,SUMIF(A:A,$A33,G:G))</f>
        <v>293.14</v>
      </c>
      <c r="N33" s="84">
        <f t="shared" si="36"/>
        <v>10215.92</v>
      </c>
      <c r="O33" s="85">
        <f>N33/$J$63</f>
        <v>5.9381750687231741E-2</v>
      </c>
      <c r="P33" s="84" t="str">
        <f t="shared" si="37"/>
        <v>A</v>
      </c>
      <c r="Q33" s="82"/>
    </row>
    <row r="34" spans="1:17" ht="35.25" customHeight="1">
      <c r="A34" s="26" t="str">
        <f t="shared" ref="A34:A35" si="51">CONCATENATE(B34,C34)</f>
        <v>5.4SINAPI</v>
      </c>
      <c r="B34" s="58" t="s">
        <v>34309</v>
      </c>
      <c r="C34" s="77" t="s">
        <v>901</v>
      </c>
      <c r="D34" s="100">
        <v>102219</v>
      </c>
      <c r="E34" s="78" t="str">
        <f>IFERROR(
IF($C34="DER-ES",INDEX('DER-ES'!$B:$B,MATCH($D34,'DER-ES'!$A:$A,0)),
IF($C34="SICRO",INDEX(SICRO!$B:$B,MATCH($D34,SICRO!$A:$A,0)),
IF($C34="SCO-RIO",INDEX('SCO-RIO'!$B:$B,MATCH($D34,'SCO-RIO'!$A:$A,0)),
IF($C34="SINAPI",INDEX(SINAPI!$B:$B,MATCH($D34,SINAPI!$A:$A,0)),
IF($C34="COMP",INDEX(COMPOSIÇAO!$B:$B,MATCH($D34,COMPOSIÇAO!$A:$A,0)),
" * Verifique Fonte *")))))," * Código Não Encontrado *")</f>
        <v>PINTURA TINTA DE ACABAMENTO (PIGMENTADA) ESMALTE SINTÉTICO ACETINADO EM MADEIRA, 2 DEMÃOS. AF_01/2021</v>
      </c>
      <c r="F34" s="79" t="str">
        <f>IFERROR(LOWER(
IF($C34="DER-ES",INDEX('DER-ES'!$C:$C,MATCH($D34,'DER-ES'!$A:$A,0)),
IF($C34="SICRO",INDEX(SICRO!$C:$C,MATCH($D34,SICRO!$A:$A,0)),
IF($C34="SCO-RIO",INDEX('SCO-RIO'!$C:$C,MATCH($D34,'SCO-RIO'!$A:$A,0)),
IF($C34="SINAPI",INDEX(SINAPI!$C:$C,MATCH($D34,SINAPI!$A:$A,0)),
IF($C34="COMP",INDEX(COMPOSIÇAO!$H:$H,MATCH($D34,COMPOSIÇAO!$A:$A,0)),
"Erro Fonte")))))),"Erro Código")</f>
        <v>m2</v>
      </c>
      <c r="G34" s="201">
        <f>VLOOKUP(B34,'MEMÓRIA DE CÁLCULO'!A:H,8,0)</f>
        <v>73.319999999999993</v>
      </c>
      <c r="H34" s="102">
        <f>IFERROR(
IF($C34="DER-ES",INDEX('DER-ES'!$D:$D,MATCH($D34,'DER-ES'!$A:$A,0)),
IF($C34="SICRO",INDEX(SICRO!$D:$D,MATCH($D34,SICRO!$A:$A,0)),
IF($C34="SCO-RIO",INDEX('SCO-RIO'!$D:$D,MATCH($D34,'SCO-RIO'!$A:$A,0)),
IF($C34="SINAPI",INDEX(SINAPI!$D:$D,MATCH($D34,SINAPI!$A:$A,0)),
IF($C34="COMP",INDEX(COMPOSIÇAO!$I:$I,MATCH($D34,COMPOSIÇAO!$A:$A,0)),
"Erro Fonte"))))),"Falha Unid.")</f>
        <v>17.11</v>
      </c>
      <c r="I34" s="102">
        <f>IFERROR(TRUNC(H34*(1+$G$2),2),"")</f>
        <v>23.37</v>
      </c>
      <c r="J34" s="291">
        <f t="shared" si="50"/>
        <v>1713.48</v>
      </c>
      <c r="K34" s="82"/>
      <c r="L34" s="82"/>
      <c r="M34" s="83">
        <f>IF((COUNTIF($A$5:$A34,$A34))&gt;1,0,SUMIF(A:A,$A34,G:G))</f>
        <v>73.319999999999993</v>
      </c>
      <c r="N34" s="84">
        <f t="shared" ref="N34" si="52">TRUNC(M34*I34,2)</f>
        <v>1713.48</v>
      </c>
      <c r="O34" s="85">
        <f>N34/$J$63</f>
        <v>9.959890266129515E-3</v>
      </c>
      <c r="P34" s="84" t="str">
        <f t="shared" ref="P34" si="53">VLOOKUP(N34,$AA$2:$AB$4,2,1)</f>
        <v>B</v>
      </c>
      <c r="Q34" s="82"/>
    </row>
    <row r="35" spans="1:17" customFormat="1" ht="14.25">
      <c r="A35" s="26" t="str">
        <f t="shared" si="51"/>
        <v/>
      </c>
      <c r="B35" s="58"/>
      <c r="C35" s="77"/>
      <c r="D35" s="100"/>
      <c r="E35" s="78" t="s">
        <v>34324</v>
      </c>
      <c r="F35" s="79"/>
      <c r="G35" s="80"/>
      <c r="H35" s="81"/>
      <c r="I35" s="81"/>
      <c r="J35" s="291"/>
      <c r="K35" s="82"/>
      <c r="L35" s="82"/>
      <c r="M35" s="83"/>
      <c r="N35" s="84"/>
      <c r="O35" s="85"/>
      <c r="P35" s="84"/>
    </row>
    <row r="36" spans="1:17" ht="32.25" customHeight="1">
      <c r="A36" s="26" t="str">
        <f t="shared" ref="A36:A37" si="54">CONCATENATE(B36,C36)</f>
        <v>5.5SINAPI</v>
      </c>
      <c r="B36" s="58" t="s">
        <v>63361</v>
      </c>
      <c r="C36" s="77" t="s">
        <v>901</v>
      </c>
      <c r="D36" s="100">
        <v>88489</v>
      </c>
      <c r="E36" s="78" t="str">
        <f>IFERROR(
IF($C36="DER-ES",INDEX('DER-ES'!$B:$B,MATCH($D36,'DER-ES'!$A:$A,0)),
IF($C36="SICRO",INDEX(SICRO!$B:$B,MATCH($D36,SICRO!$A:$A,0)),
IF($C36="SCO-RIO",INDEX('SCO-RIO'!$B:$B,MATCH($D36,'SCO-RIO'!$A:$A,0)),
IF($C36="SINAPI",INDEX(SINAPI!$B:$B,MATCH($D36,SINAPI!$A:$A,0)),
IF($C36="COMP",INDEX(COMPOSIÇAO!$B:$B,MATCH($D36,COMPOSIÇAO!$A:$A,0)),
" * Verifique Fonte *")))))," * Código Não Encontrado *")</f>
        <v>PINTURA LÁTEX ACRÍLICA PREMIUM, APLICAÇÃO MANUAL EM PAREDES, DUAS DEMÃOS. AF_04/2023</v>
      </c>
      <c r="F36" s="79" t="str">
        <f>IFERROR(LOWER(
IF($C36="DER-ES",INDEX('DER-ES'!$C:$C,MATCH($D36,'DER-ES'!$A:$A,0)),
IF($C36="SICRO",INDEX(SICRO!$C:$C,MATCH($D36,SICRO!$A:$A,0)),
IF($C36="SCO-RIO",INDEX('SCO-RIO'!$C:$C,MATCH($D36,'SCO-RIO'!$A:$A,0)),
IF($C36="SINAPI",INDEX(SINAPI!$C:$C,MATCH($D36,SINAPI!$A:$A,0)),
IF($C36="COMP",INDEX(COMPOSIÇAO!$H:$H,MATCH($D36,COMPOSIÇAO!$A:$A,0)),
"Erro Fonte")))))),"Erro Código")</f>
        <v>m2</v>
      </c>
      <c r="G36" s="201">
        <f>VLOOKUP(B36,'MEMÓRIA DE CÁLCULO'!A:H,8,0)</f>
        <v>561.59</v>
      </c>
      <c r="H36" s="102">
        <f>IFERROR(
IF($C36="DER-ES",INDEX('DER-ES'!$D:$D,MATCH($D36,'DER-ES'!$A:$A,0)),
IF($C36="SICRO",INDEX(SICRO!$D:$D,MATCH($D36,SICRO!$A:$A,0)),
IF($C36="SCO-RIO",INDEX('SCO-RIO'!$D:$D,MATCH($D36,'SCO-RIO'!$A:$A,0)),
IF($C36="SINAPI",INDEX(SINAPI!$D:$D,MATCH($D36,SINAPI!$A:$A,0)),
IF($C36="COMP",INDEX(COMPOSIÇAO!$I:$I,MATCH($D36,COMPOSIÇAO!$A:$A,0)),
"Erro Fonte"))))),"Falha Unid.")</f>
        <v>12.33</v>
      </c>
      <c r="I36" s="102">
        <f>IFERROR(TRUNC(H36*(1+$G$2),2),"")</f>
        <v>16.84</v>
      </c>
      <c r="J36" s="291">
        <f t="shared" si="50"/>
        <v>9457.17</v>
      </c>
      <c r="K36" s="82"/>
      <c r="L36" s="82"/>
      <c r="M36" s="83">
        <f>IF((COUNTIF($A$5:$A36,$A36))&gt;1,0,SUMIF(A:A,$A36,G:G))</f>
        <v>561.59</v>
      </c>
      <c r="N36" s="84">
        <f t="shared" ref="N36" si="55">TRUNC(M36*I36,2)</f>
        <v>9457.17</v>
      </c>
      <c r="O36" s="85">
        <f>N36/$J$63</f>
        <v>5.4971388885853394E-2</v>
      </c>
      <c r="P36" s="84" t="str">
        <f t="shared" ref="P36" si="56">VLOOKUP(N36,$AA$2:$AB$4,2,1)</f>
        <v>B</v>
      </c>
      <c r="Q36" s="82"/>
    </row>
    <row r="37" spans="1:17" customFormat="1" ht="14.25">
      <c r="A37" s="26" t="str">
        <f t="shared" si="54"/>
        <v/>
      </c>
      <c r="B37" s="58"/>
      <c r="C37" s="77"/>
      <c r="D37" s="100"/>
      <c r="E37" s="78" t="s">
        <v>63346</v>
      </c>
      <c r="F37" s="79"/>
      <c r="G37" s="80"/>
      <c r="H37" s="81"/>
      <c r="I37" s="81"/>
      <c r="J37" s="291"/>
      <c r="K37" s="82"/>
      <c r="L37" s="82"/>
      <c r="M37" s="83"/>
      <c r="N37" s="84"/>
      <c r="O37" s="85"/>
      <c r="P37" s="84"/>
    </row>
    <row r="38" spans="1:17" ht="21" customHeight="1">
      <c r="A38" s="26" t="str">
        <f t="shared" ref="A38" si="57">CONCATENATE(B38,C38)</f>
        <v>5.6SICRO</v>
      </c>
      <c r="B38" s="58" t="s">
        <v>63362</v>
      </c>
      <c r="C38" s="77" t="s">
        <v>1706</v>
      </c>
      <c r="D38" s="100">
        <v>4915654</v>
      </c>
      <c r="E38" s="78" t="str">
        <f>IFERROR(
IF($C38="DER-ES",INDEX('DER-ES'!$B:$B,MATCH($D38,'DER-ES'!$A:$A,0)),
IF($C38="SICRO",INDEX(SICRO!$B:$B,MATCH($D38,SICRO!$A:$A,0)),
IF($C38="SCO-RIO",INDEX('SCO-RIO'!$B:$B,MATCH($D38,'SCO-RIO'!$A:$A,0)),
IF($C38="SINAPI",INDEX(SINAPI!$B:$B,MATCH($D38,SINAPI!$A:$A,0)),
IF($C38="COMP",INDEX(COMPOSIÇAO!$B:$B,MATCH($D38,COMPOSIÇAO!$A:$A,0)),
" * Verifique Fonte *")))))," * Código Não Encontrado *")</f>
        <v>Lixamento mecanizado em superfície de concreto</v>
      </c>
      <c r="F38" s="79" t="str">
        <f>IFERROR(LOWER(
IF($C38="DER-ES",INDEX('DER-ES'!$C:$C,MATCH($D38,'DER-ES'!$A:$A,0)),
IF($C38="SICRO",INDEX(SICRO!$C:$C,MATCH($D38,SICRO!$A:$A,0)),
IF($C38="SCO-RIO",INDEX('SCO-RIO'!$C:$C,MATCH($D38,'SCO-RIO'!$A:$A,0)),
IF($C38="SINAPI",INDEX(SINAPI!$C:$C,MATCH($D38,SINAPI!$A:$A,0)),
IF($C38="COMP",INDEX(COMPOSIÇAO!$H:$H,MATCH($D38,COMPOSIÇAO!$A:$A,0)),
"Erro Fonte")))))),"Erro Código")</f>
        <v>m²</v>
      </c>
      <c r="G38" s="201">
        <f>VLOOKUP(B38,'MEMÓRIA DE CÁLCULO'!A:H,8,0)</f>
        <v>631.52</v>
      </c>
      <c r="H38" s="102">
        <f>IFERROR(
IF($C38="DER-ES",INDEX('DER-ES'!$D:$D,MATCH($D38,'DER-ES'!$A:$A,0)),
IF($C38="SICRO",INDEX(SICRO!$D:$D,MATCH($D38,SICRO!$A:$A,0)),
IF($C38="SCO-RIO",INDEX('SCO-RIO'!$D:$D,MATCH($D38,'SCO-RIO'!$A:$A,0)),
IF($C38="SINAPI",INDEX(SINAPI!$D:$D,MATCH($D38,SINAPI!$A:$A,0)),
IF($C38="COMP",INDEX(COMPOSIÇAO!$I:$I,MATCH($D38,COMPOSIÇAO!$A:$A,0)),
"Erro Fonte"))))),"Falha Unid.")</f>
        <v>11.3</v>
      </c>
      <c r="I38" s="102">
        <f>IFERROR(TRUNC(H38*(1+$G$2),2),"")</f>
        <v>15.43</v>
      </c>
      <c r="J38" s="291">
        <f t="shared" si="50"/>
        <v>9744.35</v>
      </c>
      <c r="K38" s="82"/>
      <c r="L38" s="82"/>
      <c r="M38" s="83">
        <f>IF((COUNTIF($A$5:$A38,$A38))&gt;1,0,SUMIF(A:A,$A38,G:G))</f>
        <v>631.52</v>
      </c>
      <c r="N38" s="84">
        <f t="shared" ref="N38" si="58">TRUNC(M38*I38,2)</f>
        <v>9744.35</v>
      </c>
      <c r="O38" s="85">
        <f>N38/$J$63</f>
        <v>5.6640670865582991E-2</v>
      </c>
      <c r="P38" s="84" t="str">
        <f t="shared" ref="P38" si="59">VLOOKUP(N38,$AA$2:$AB$4,2,1)</f>
        <v>B</v>
      </c>
      <c r="Q38" s="82"/>
    </row>
    <row r="39" spans="1:17" ht="34.5" customHeight="1">
      <c r="A39" s="26" t="str">
        <f t="shared" ref="A39" si="60">CONCATENATE(B39,C39)</f>
        <v>5.7SICRO</v>
      </c>
      <c r="B39" s="58" t="s">
        <v>63363</v>
      </c>
      <c r="C39" s="77" t="s">
        <v>1706</v>
      </c>
      <c r="D39" s="100">
        <v>2419704</v>
      </c>
      <c r="E39" s="78" t="str">
        <f>IFERROR(
IF($C39="DER-ES",INDEX('DER-ES'!$B:$B,MATCH($D39,'DER-ES'!$A:$A,0)),
IF($C39="SICRO",INDEX(SICRO!$B:$B,MATCH($D39,SICRO!$A:$A,0)),
IF($C39="SCO-RIO",INDEX('SCO-RIO'!$B:$B,MATCH($D39,'SCO-RIO'!$A:$A,0)),
IF($C39="SINAPI",INDEX(SINAPI!$B:$B,MATCH($D39,SINAPI!$A:$A,0)),
IF($C39="COMP",INDEX(COMPOSIÇAO!$B:$B,MATCH($D39,COMPOSIÇAO!$A:$A,0)),
" * Verifique Fonte *")))))," * Código Não Encontrado *")</f>
        <v>Pintura com primer epóxi de dois componentes com pistola a ar comprimido, uma demão, espessura de até 70 µm</v>
      </c>
      <c r="F39" s="79" t="str">
        <f>IFERROR(LOWER(
IF($C39="DER-ES",INDEX('DER-ES'!$C:$C,MATCH($D39,'DER-ES'!$A:$A,0)),
IF($C39="SICRO",INDEX(SICRO!$C:$C,MATCH($D39,SICRO!$A:$A,0)),
IF($C39="SCO-RIO",INDEX('SCO-RIO'!$C:$C,MATCH($D39,'SCO-RIO'!$A:$A,0)),
IF($C39="SINAPI",INDEX(SINAPI!$C:$C,MATCH($D39,SINAPI!$A:$A,0)),
IF($C39="COMP",INDEX(COMPOSIÇAO!$H:$H,MATCH($D39,COMPOSIÇAO!$A:$A,0)),
"Erro Fonte")))))),"Erro Código")</f>
        <v>m²</v>
      </c>
      <c r="G39" s="201">
        <f>VLOOKUP(B39,'MEMÓRIA DE CÁLCULO'!A:H,8,0)</f>
        <v>631.52</v>
      </c>
      <c r="H39" s="102">
        <f>IFERROR(
IF($C39="DER-ES",INDEX('DER-ES'!$D:$D,MATCH($D39,'DER-ES'!$A:$A,0)),
IF($C39="SICRO",INDEX(SICRO!$D:$D,MATCH($D39,SICRO!$A:$A,0)),
IF($C39="SCO-RIO",INDEX('SCO-RIO'!$D:$D,MATCH($D39,'SCO-RIO'!$A:$A,0)),
IF($C39="SINAPI",INDEX(SINAPI!$D:$D,MATCH($D39,SINAPI!$A:$A,0)),
IF($C39="COMP",INDEX(COMPOSIÇAO!$I:$I,MATCH($D39,COMPOSIÇAO!$A:$A,0)),
"Erro Fonte"))))),"Falha Unid.")</f>
        <v>13.21</v>
      </c>
      <c r="I39" s="102">
        <f>IFERROR(TRUNC(H39*(1+$G$2),2),"")</f>
        <v>18.04</v>
      </c>
      <c r="J39" s="291">
        <f t="shared" si="50"/>
        <v>11392.62</v>
      </c>
      <c r="K39" s="82"/>
      <c r="L39" s="82"/>
      <c r="M39" s="83">
        <f>IF((COUNTIF($A$5:$A39,$A39))&gt;1,0,SUMIF(A:A,$A39,G:G))</f>
        <v>631.52</v>
      </c>
      <c r="N39" s="84">
        <f t="shared" ref="N39" si="61">TRUNC(M39*I39,2)</f>
        <v>11392.62</v>
      </c>
      <c r="O39" s="85">
        <f>N39/$J$63</f>
        <v>6.6221517055181534E-2</v>
      </c>
      <c r="P39" s="84" t="str">
        <f t="shared" ref="P39" si="62">VLOOKUP(N39,$AA$2:$AB$4,2,1)</f>
        <v>A</v>
      </c>
      <c r="Q39" s="82"/>
    </row>
    <row r="40" spans="1:17" ht="17.25" customHeight="1">
      <c r="A40" s="26" t="str">
        <f t="shared" si="23"/>
        <v>6</v>
      </c>
      <c r="B40" s="58">
        <v>6</v>
      </c>
      <c r="C40" s="77"/>
      <c r="D40" s="100"/>
      <c r="E40" s="78" t="s">
        <v>63364</v>
      </c>
      <c r="F40" s="79"/>
      <c r="G40" s="80"/>
      <c r="H40" s="81"/>
      <c r="I40" s="81"/>
      <c r="J40" s="291">
        <f>SUM(J41:J51)</f>
        <v>6002.95</v>
      </c>
      <c r="K40" s="82"/>
      <c r="L40" s="82"/>
      <c r="M40" s="448" t="str">
        <f>E40</f>
        <v>INSTALAÇÃO HIDROSANITÁRIA</v>
      </c>
      <c r="N40" s="449"/>
      <c r="O40" s="449"/>
      <c r="P40" s="450"/>
      <c r="Q40" s="82"/>
    </row>
    <row r="41" spans="1:17" customFormat="1" ht="25.5">
      <c r="A41" s="26" t="str">
        <f t="shared" ref="A41:A44" si="63">CONCATENATE(B41,C41)</f>
        <v>6.2SINAPI</v>
      </c>
      <c r="B41" s="58" t="s">
        <v>9778</v>
      </c>
      <c r="C41" s="310" t="s">
        <v>901</v>
      </c>
      <c r="D41" s="310">
        <v>86886</v>
      </c>
      <c r="E41" s="78" t="str">
        <f>IFERROR(PROPER(
IF($C41="DER-ES",INDEX('DER-ES'!$B:$B,MATCH($D41,'DER-ES'!$A:$A,0)),
IF($C41="SICRO",INDEX(SICRO!$B:$B,MATCH($D41,SICRO!$A:$A,0)),
IF($C41="SCO-RIO",INDEX('SCO-RIO'!$B:$B,MATCH($D41,'SCO-RIO'!$A:$A,0)),
IF($C41="SINAPI",INDEX(SINAPI!$B:$B,MATCH($D41,SINAPI!$A:$A,0)),
IF($C41="COMP",INDEX(COMPOSIÇAO!$B:$B,MATCH($D41,COMPOSIÇAO!$A:$A,0)),
" * Verifique Fonte *"))))))," * Código Não Encontrado *")</f>
        <v>Engate Flexível Em Inox, 1/2  X 30Cm - Fornecimento E Instalação. Af_01/2020</v>
      </c>
      <c r="F41" s="79" t="str">
        <f>IFERROR(LOWER(
IF($C41="DER-ES",INDEX('DER-ES'!$C:$C,MATCH($D41,'DER-ES'!$A:$A,0)),
IF($C41="SICRO",INDEX(SICRO!$C:$C,MATCH($D41,SICRO!$A:$A,0)),
IF($C41="SCO-RIO",INDEX('SCO-RIO'!$C:$C,MATCH($D41,'SCO-RIO'!$A:$A,0)),
IF($C41="SINAPI",INDEX(SINAPI!$C:$C,MATCH($D41,SINAPI!$A:$A,0)),
IF($C41="COMP",INDEX(COMPOSIÇAO!$H:$H,MATCH($D41,COMPOSIÇAO!$A:$A,0)),
"Erro Fonte")))))),"Erro Código")</f>
        <v>un</v>
      </c>
      <c r="G41" s="201">
        <f>VLOOKUP(B41,'MEMÓRIA DE CÁLCULO'!A:H,8,0)</f>
        <v>6</v>
      </c>
      <c r="H41" s="102">
        <f>IFERROR(
IF($C41="DER-ES",INDEX('DER-ES'!$D:$D,MATCH($D41,'DER-ES'!$A:$A,0)),
IF($C41="SICRO",INDEX(SICRO!$D:$D,MATCH($D41,SICRO!$A:$A,0)),
IF($C41="SCO-RIO",INDEX('SCO-RIO'!$D:$D,MATCH($D41,'SCO-RIO'!$A:$A,0)),
IF($C41="SINAPI",INDEX(SINAPI!$D:$D,MATCH($D41,SINAPI!$A:$A,0)),
IF($C41="COMP",INDEX(COMPOSIÇAO!$I:$I,MATCH($D41,COMPOSIÇAO!$A:$A,0)),
"Erro Fonte"))))),"Falha Unid.")</f>
        <v>47.73</v>
      </c>
      <c r="I41" s="102">
        <f t="shared" ref="I41:I42" si="64">IFERROR(TRUNC(H41*(1+$G$2),2),"")</f>
        <v>65.19</v>
      </c>
      <c r="J41" s="291">
        <f t="shared" ref="J41:J42" si="65">IFERROR(TRUNC($I41*$G41,2),"")</f>
        <v>391.14</v>
      </c>
      <c r="K41" s="82"/>
      <c r="L41" s="82"/>
      <c r="M41" s="83">
        <f>IF((COUNTIF($A$5:$A41,$A41))&gt;1,0,SUMIF(A:A,$A41,G:G))</f>
        <v>6</v>
      </c>
      <c r="N41" s="84">
        <f t="shared" ref="N41:N44" si="66">TRUNC(M41*I41,2)</f>
        <v>391.14</v>
      </c>
      <c r="O41" s="85">
        <f t="shared" ref="O41:O51" si="67">N41/$J$63</f>
        <v>2.2735669390327863E-3</v>
      </c>
      <c r="P41" s="84" t="str">
        <f t="shared" ref="P41:P44" si="68">VLOOKUP(N41,$AA$2:$AB$4,2,1)</f>
        <v>C</v>
      </c>
    </row>
    <row r="42" spans="1:17" customFormat="1" ht="25.5">
      <c r="A42" s="26" t="str">
        <f t="shared" si="63"/>
        <v>6.3SINAPI</v>
      </c>
      <c r="B42" s="58" t="s">
        <v>34294</v>
      </c>
      <c r="C42" s="310" t="s">
        <v>901</v>
      </c>
      <c r="D42" s="310">
        <v>86915</v>
      </c>
      <c r="E42" s="78" t="str">
        <f>IFERROR(PROPER(
IF($C42="DER-ES",INDEX('DER-ES'!$B:$B,MATCH($D42,'DER-ES'!$A:$A,0)),
IF($C42="SICRO",INDEX(SICRO!$B:$B,MATCH($D42,SICRO!$A:$A,0)),
IF($C42="SCO-RIO",INDEX('SCO-RIO'!$B:$B,MATCH($D42,'SCO-RIO'!$A:$A,0)),
IF($C42="SINAPI",INDEX(SINAPI!$B:$B,MATCH($D42,SINAPI!$A:$A,0)),
IF($C42="COMP",INDEX(COMPOSIÇAO!$B:$B,MATCH($D42,COMPOSIÇAO!$A:$A,0)),
" * Verifique Fonte *"))))))," * Código Não Encontrado *")</f>
        <v>Torneira Cromada De Mesa, 1/2 Ou 3/4, Para Lavatório, Padrão Médio - Fornecimento E Instalação. Af_01/2020</v>
      </c>
      <c r="F42" s="79" t="str">
        <f>IFERROR(LOWER(
IF($C42="DER-ES",INDEX('DER-ES'!$C:$C,MATCH($D42,'DER-ES'!$A:$A,0)),
IF($C42="SICRO",INDEX(SICRO!$C:$C,MATCH($D42,SICRO!$A:$A,0)),
IF($C42="SCO-RIO",INDEX('SCO-RIO'!$C:$C,MATCH($D42,'SCO-RIO'!$A:$A,0)),
IF($C42="SINAPI",INDEX(SINAPI!$C:$C,MATCH($D42,SINAPI!$A:$A,0)),
IF($C42="COMP",INDEX(COMPOSIÇAO!$H:$H,MATCH($D42,COMPOSIÇAO!$A:$A,0)),
"Erro Fonte")))))),"Erro Código")</f>
        <v>un</v>
      </c>
      <c r="G42" s="201">
        <f>VLOOKUP(B42,'MEMÓRIA DE CÁLCULO'!A:H,8,0)</f>
        <v>6</v>
      </c>
      <c r="H42" s="102">
        <f>IFERROR(
IF($C42="DER-ES",INDEX('DER-ES'!$D:$D,MATCH($D42,'DER-ES'!$A:$A,0)),
IF($C42="SICRO",INDEX(SICRO!$D:$D,MATCH($D42,SICRO!$A:$A,0)),
IF($C42="SCO-RIO",INDEX('SCO-RIO'!$D:$D,MATCH($D42,'SCO-RIO'!$A:$A,0)),
IF($C42="SINAPI",INDEX(SINAPI!$D:$D,MATCH($D42,SINAPI!$A:$A,0)),
IF($C42="COMP",INDEX(COMPOSIÇAO!$I:$I,MATCH($D42,COMPOSIÇAO!$A:$A,0)),
"Erro Fonte"))))),"Falha Unid.")</f>
        <v>112.66</v>
      </c>
      <c r="I42" s="102">
        <f t="shared" si="64"/>
        <v>153.88</v>
      </c>
      <c r="J42" s="291">
        <f t="shared" si="65"/>
        <v>923.28</v>
      </c>
      <c r="K42" s="82"/>
      <c r="L42" s="82"/>
      <c r="M42" s="83">
        <f>IF((COUNTIF($A$5:$A42,$A42))&gt;1,0,SUMIF(A:A,$A42,G:G))</f>
        <v>6</v>
      </c>
      <c r="N42" s="84">
        <f t="shared" si="66"/>
        <v>923.28</v>
      </c>
      <c r="O42" s="85">
        <f t="shared" si="67"/>
        <v>5.3667200579592747E-3</v>
      </c>
      <c r="P42" s="84" t="str">
        <f t="shared" si="68"/>
        <v>C</v>
      </c>
    </row>
    <row r="43" spans="1:17" customFormat="1" ht="25.5">
      <c r="A43" s="26" t="str">
        <f t="shared" si="63"/>
        <v>6.4SINAPI</v>
      </c>
      <c r="B43" s="58" t="s">
        <v>34313</v>
      </c>
      <c r="C43" s="310" t="s">
        <v>901</v>
      </c>
      <c r="D43" s="310">
        <v>86883</v>
      </c>
      <c r="E43" s="78" t="str">
        <f>IFERROR(PROPER(
IF($C43="DER-ES",INDEX('DER-ES'!$B:$B,MATCH($D43,'DER-ES'!$A:$A,0)),
IF($C43="SICRO",INDEX(SICRO!$B:$B,MATCH($D43,SICRO!$A:$A,0)),
IF($C43="SCO-RIO",INDEX('SCO-RIO'!$B:$B,MATCH($D43,'SCO-RIO'!$A:$A,0)),
IF($C43="SINAPI",INDEX(SINAPI!$B:$B,MATCH($D43,SINAPI!$A:$A,0)),
IF($C43="COMP",INDEX(COMPOSIÇAO!$B:$B,MATCH($D43,COMPOSIÇAO!$A:$A,0)),
" * Verifique Fonte *"))))))," * Código Não Encontrado *")</f>
        <v>Sifão Do Tipo Flexível Em Pvc 1  X 1.1/2  - Fornecimento E Instalação. Af_01/2020</v>
      </c>
      <c r="F43" s="79" t="str">
        <f>IFERROR(LOWER(
IF($C43="DER-ES",INDEX('DER-ES'!$C:$C,MATCH($D43,'DER-ES'!$A:$A,0)),
IF($C43="SICRO",INDEX(SICRO!$C:$C,MATCH($D43,SICRO!$A:$A,0)),
IF($C43="SCO-RIO",INDEX('SCO-RIO'!$C:$C,MATCH($D43,'SCO-RIO'!$A:$A,0)),
IF($C43="SINAPI",INDEX(SINAPI!$C:$C,MATCH($D43,SINAPI!$A:$A,0)),
IF($C43="COMP",INDEX(COMPOSIÇAO!$H:$H,MATCH($D43,COMPOSIÇAO!$A:$A,0)),
"Erro Fonte")))))),"Erro Código")</f>
        <v>un</v>
      </c>
      <c r="G43" s="201">
        <f>VLOOKUP(B43,'MEMÓRIA DE CÁLCULO'!A:H,8,0)</f>
        <v>6</v>
      </c>
      <c r="H43" s="102">
        <f>IFERROR(
IF($C43="DER-ES",INDEX('DER-ES'!$D:$D,MATCH($D43,'DER-ES'!$A:$A,0)),
IF($C43="SICRO",INDEX(SICRO!$D:$D,MATCH($D43,SICRO!$A:$A,0)),
IF($C43="SCO-RIO",INDEX('SCO-RIO'!$D:$D,MATCH($D43,'SCO-RIO'!$A:$A,0)),
IF($C43="SINAPI",INDEX(SINAPI!$D:$D,MATCH($D43,SINAPI!$A:$A,0)),
IF($C43="COMP",INDEX(COMPOSIÇAO!$I:$I,MATCH($D43,COMPOSIÇAO!$A:$A,0)),
"Erro Fonte"))))),"Falha Unid.")</f>
        <v>10.63</v>
      </c>
      <c r="I43" s="102">
        <f t="shared" ref="I43:I44" si="69">IFERROR(TRUNC(H43*(1+$G$2),2),"")</f>
        <v>14.51</v>
      </c>
      <c r="J43" s="291">
        <f t="shared" ref="J43:J51" si="70">IFERROR(TRUNC($I43*$G43,2),"")</f>
        <v>87.06</v>
      </c>
      <c r="K43" s="82"/>
      <c r="L43" s="82"/>
      <c r="M43" s="83">
        <f>IF((COUNTIF($A$5:$A43,$A43))&gt;1,0,SUMIF(A:A,$A43,G:G))</f>
        <v>6</v>
      </c>
      <c r="N43" s="84">
        <f t="shared" si="66"/>
        <v>87.06</v>
      </c>
      <c r="O43" s="85">
        <f t="shared" si="67"/>
        <v>5.0605087107479256E-4</v>
      </c>
      <c r="P43" s="84" t="e">
        <f t="shared" si="68"/>
        <v>#N/A</v>
      </c>
    </row>
    <row r="44" spans="1:17" customFormat="1" ht="25.5">
      <c r="A44" s="26" t="str">
        <f t="shared" si="63"/>
        <v>6.5SINAPI</v>
      </c>
      <c r="B44" s="58" t="s">
        <v>34325</v>
      </c>
      <c r="C44" s="310" t="s">
        <v>901</v>
      </c>
      <c r="D44" s="310">
        <v>86879</v>
      </c>
      <c r="E44" s="78" t="str">
        <f>IFERROR(PROPER(
IF($C44="DER-ES",INDEX('DER-ES'!$B:$B,MATCH($D44,'DER-ES'!$A:$A,0)),
IF($C44="SICRO",INDEX(SICRO!$B:$B,MATCH($D44,SICRO!$A:$A,0)),
IF($C44="SCO-RIO",INDEX('SCO-RIO'!$B:$B,MATCH($D44,'SCO-RIO'!$A:$A,0)),
IF($C44="SINAPI",INDEX(SINAPI!$B:$B,MATCH($D44,SINAPI!$A:$A,0)),
IF($C44="COMP",INDEX(COMPOSIÇAO!$B:$B,MATCH($D44,COMPOSIÇAO!$A:$A,0)),
" * Verifique Fonte *"))))))," * Código Não Encontrado *")</f>
        <v>Válvula Em Plástico 1 Para Pia, Tanque Ou Lavatório, Com Ou Sem Ladrão - Fornecimento E Instalação. Af_01/2020</v>
      </c>
      <c r="F44" s="79" t="str">
        <f>IFERROR(LOWER(
IF($C44="DER-ES",INDEX('DER-ES'!$C:$C,MATCH($D44,'DER-ES'!$A:$A,0)),
IF($C44="SICRO",INDEX(SICRO!$C:$C,MATCH($D44,SICRO!$A:$A,0)),
IF($C44="SCO-RIO",INDEX('SCO-RIO'!$C:$C,MATCH($D44,'SCO-RIO'!$A:$A,0)),
IF($C44="SINAPI",INDEX(SINAPI!$C:$C,MATCH($D44,SINAPI!$A:$A,0)),
IF($C44="COMP",INDEX(COMPOSIÇAO!$H:$H,MATCH($D44,COMPOSIÇAO!$A:$A,0)),
"Erro Fonte")))))),"Erro Código")</f>
        <v>un</v>
      </c>
      <c r="G44" s="201">
        <f>VLOOKUP(B44,'MEMÓRIA DE CÁLCULO'!A:H,8,0)</f>
        <v>6</v>
      </c>
      <c r="H44" s="102">
        <f>IFERROR(
IF($C44="DER-ES",INDEX('DER-ES'!$D:$D,MATCH($D44,'DER-ES'!$A:$A,0)),
IF($C44="SICRO",INDEX(SICRO!$D:$D,MATCH($D44,SICRO!$A:$A,0)),
IF($C44="SCO-RIO",INDEX('SCO-RIO'!$D:$D,MATCH($D44,'SCO-RIO'!$A:$A,0)),
IF($C44="SINAPI",INDEX(SINAPI!$D:$D,MATCH($D44,SINAPI!$A:$A,0)),
IF($C44="COMP",INDEX(COMPOSIÇAO!$I:$I,MATCH($D44,COMPOSIÇAO!$A:$A,0)),
"Erro Fonte"))))),"Falha Unid.")</f>
        <v>8.4700000000000006</v>
      </c>
      <c r="I44" s="102">
        <f t="shared" si="69"/>
        <v>11.56</v>
      </c>
      <c r="J44" s="291">
        <f t="shared" si="70"/>
        <v>69.36</v>
      </c>
      <c r="K44" s="82"/>
      <c r="L44" s="82"/>
      <c r="M44" s="83">
        <f>IF((COUNTIF($A$5:$A44,$A44))&gt;1,0,SUMIF(A:A,$A44,G:G))</f>
        <v>6</v>
      </c>
      <c r="N44" s="84">
        <f t="shared" si="66"/>
        <v>69.36</v>
      </c>
      <c r="O44" s="85">
        <f t="shared" si="67"/>
        <v>4.0316664849239162E-4</v>
      </c>
      <c r="P44" s="84" t="e">
        <f t="shared" si="68"/>
        <v>#N/A</v>
      </c>
    </row>
    <row r="45" spans="1:17" customFormat="1" ht="26.25" customHeight="1">
      <c r="A45" s="26" t="str">
        <f t="shared" ref="A45" si="71">CONCATENATE(B45,C45)</f>
        <v>6.6DER-ES</v>
      </c>
      <c r="B45" s="58" t="s">
        <v>63345</v>
      </c>
      <c r="C45" s="310" t="s">
        <v>19376</v>
      </c>
      <c r="D45" s="403" t="s">
        <v>24080</v>
      </c>
      <c r="E45" s="78" t="str">
        <f>IFERROR(PROPER(
IF($C45="DER-ES",INDEX('DER-ES'!$B:$B,MATCH($D45,'DER-ES'!$A:$A,0)),
IF($C45="SICRO",INDEX(SICRO!$B:$B,MATCH($D45,SICRO!$A:$A,0)),
IF($C45="SCO-RIO",INDEX('SCO-RIO'!$B:$B,MATCH($D45,'SCO-RIO'!$A:$A,0)),
IF($C45="SINAPI",INDEX(SINAPI!$B:$B,MATCH($D45,SINAPI!$A:$A,0)),
IF($C45="COMP",INDEX(COMPOSIÇAO!$B:$B,MATCH($D45,COMPOSIÇAO!$A:$A,0)),
" * Verifique Fonte *"))))))," * Código Não Encontrado *")</f>
        <v>Ponto Para Ralo Sifonado, Inclusive Ralo Sifonado 100 X 40 Mm C/ Grelha Em Pvc</v>
      </c>
      <c r="F45" s="79" t="str">
        <f>IFERROR(LOWER(
IF($C45="DER-ES",INDEX('DER-ES'!$C:$C,MATCH($D45,'DER-ES'!$A:$A,0)),
IF($C45="SICRO",INDEX(SICRO!$C:$C,MATCH($D45,SICRO!$A:$A,0)),
IF($C45="SCO-RIO",INDEX('SCO-RIO'!$C:$C,MATCH($D45,'SCO-RIO'!$A:$A,0)),
IF($C45="SINAPI",INDEX(SINAPI!$C:$C,MATCH($D45,SINAPI!$A:$A,0)),
IF($C45="COMP",INDEX(COMPOSIÇAO!$H:$H,MATCH($D45,COMPOSIÇAO!$A:$A,0)),
"Erro Fonte")))))),"Erro Código")</f>
        <v>pt</v>
      </c>
      <c r="G45" s="201">
        <f>VLOOKUP(B45,'MEMÓRIA DE CÁLCULO'!A:H,8,0)</f>
        <v>1</v>
      </c>
      <c r="H45" s="102">
        <f>IFERROR(
IF($C45="DER-ES",INDEX('DER-ES'!$D:$D,MATCH($D45,'DER-ES'!$A:$A,0)),
IF($C45="SICRO",INDEX(SICRO!$D:$D,MATCH($D45,SICRO!$A:$A,0)),
IF($C45="SCO-RIO",INDEX('SCO-RIO'!$D:$D,MATCH($D45,'SCO-RIO'!$A:$A,0)),
IF($C45="SINAPI",INDEX(SINAPI!$D:$D,MATCH($D45,SINAPI!$A:$A,0)),
IF($C45="COMP",INDEX(COMPOSIÇAO!$I:$I,MATCH($D45,COMPOSIÇAO!$A:$A,0)),
"Erro Fonte"))))),"Falha Unid.")</f>
        <v>101.21</v>
      </c>
      <c r="I45" s="102">
        <f t="shared" ref="I45" si="72">IFERROR(TRUNC(H45*(1+$G$2),2),"")</f>
        <v>138.24</v>
      </c>
      <c r="J45" s="291">
        <f t="shared" si="70"/>
        <v>138.24</v>
      </c>
      <c r="K45" s="82"/>
      <c r="L45" s="82"/>
      <c r="M45" s="83">
        <f>IF((COUNTIF($A$5:$A45,$A45))&gt;1,0,SUMIF(A:A,$A45,G:G))</f>
        <v>1</v>
      </c>
      <c r="N45" s="84">
        <f t="shared" ref="N45" si="73">TRUNC(M45*I45,2)</f>
        <v>138.24</v>
      </c>
      <c r="O45" s="85">
        <f t="shared" si="67"/>
        <v>8.035432163723792E-4</v>
      </c>
      <c r="P45" s="84" t="str">
        <f t="shared" ref="P45" si="74">VLOOKUP(N45,$AA$2:$AB$4,2,1)</f>
        <v>C</v>
      </c>
    </row>
    <row r="46" spans="1:17" customFormat="1" ht="26.25" customHeight="1">
      <c r="A46" s="26" t="str">
        <f t="shared" ref="A46" si="75">CONCATENATE(B46,C46)</f>
        <v>6.7DER-ES</v>
      </c>
      <c r="B46" s="58" t="s">
        <v>63347</v>
      </c>
      <c r="C46" s="310" t="s">
        <v>19376</v>
      </c>
      <c r="D46" s="403" t="s">
        <v>24145</v>
      </c>
      <c r="E46" s="78" t="str">
        <f>IFERROR(PROPER(
IF($C46="DER-ES",INDEX('DER-ES'!$B:$B,MATCH($D46,'DER-ES'!$A:$A,0)),
IF($C46="SICRO",INDEX(SICRO!$B:$B,MATCH($D46,SICRO!$A:$A,0)),
IF($C46="SCO-RIO",INDEX('SCO-RIO'!$B:$B,MATCH($D46,'SCO-RIO'!$A:$A,0)),
IF($C46="SINAPI",INDEX(SINAPI!$B:$B,MATCH($D46,SINAPI!$A:$A,0)),
IF($C46="COMP",INDEX(COMPOSIÇAO!$B:$B,MATCH($D46,COMPOSIÇAO!$A:$A,0)),
" * Verifique Fonte *"))))))," * Código Não Encontrado *")</f>
        <v>Tubo De Pvc Rígido Soldável Branco, Para Esgoto, Série Normal, Diâmetro 40Mm (1 1/2"), Inclusive Conexões</v>
      </c>
      <c r="F46" s="79" t="str">
        <f>IFERROR(LOWER(
IF($C46="DER-ES",INDEX('DER-ES'!$C:$C,MATCH($D46,'DER-ES'!$A:$A,0)),
IF($C46="SICRO",INDEX(SICRO!$C:$C,MATCH($D46,SICRO!$A:$A,0)),
IF($C46="SCO-RIO",INDEX('SCO-RIO'!$C:$C,MATCH($D46,'SCO-RIO'!$A:$A,0)),
IF($C46="SINAPI",INDEX(SINAPI!$C:$C,MATCH($D46,SINAPI!$A:$A,0)),
IF($C46="COMP",INDEX(COMPOSIÇAO!$H:$H,MATCH($D46,COMPOSIÇAO!$A:$A,0)),
"Erro Fonte")))))),"Erro Código")</f>
        <v>m</v>
      </c>
      <c r="G46" s="201">
        <f>VLOOKUP(B46,'MEMÓRIA DE CÁLCULO'!A:H,8,0)</f>
        <v>6</v>
      </c>
      <c r="H46" s="102">
        <f>IFERROR(
IF($C46="DER-ES",INDEX('DER-ES'!$D:$D,MATCH($D46,'DER-ES'!$A:$A,0)),
IF($C46="SICRO",INDEX(SICRO!$D:$D,MATCH($D46,SICRO!$A:$A,0)),
IF($C46="SCO-RIO",INDEX('SCO-RIO'!$D:$D,MATCH($D46,'SCO-RIO'!$A:$A,0)),
IF($C46="SINAPI",INDEX(SINAPI!$D:$D,MATCH($D46,SINAPI!$A:$A,0)),
IF($C46="COMP",INDEX(COMPOSIÇAO!$I:$I,MATCH($D46,COMPOSIÇAO!$A:$A,0)),
"Erro Fonte"))))),"Falha Unid.")</f>
        <v>30.41</v>
      </c>
      <c r="I46" s="102">
        <f t="shared" ref="I46" si="76">IFERROR(TRUNC(H46*(1+$G$2),2),"")</f>
        <v>41.53</v>
      </c>
      <c r="J46" s="291">
        <f t="shared" si="70"/>
        <v>249.18</v>
      </c>
      <c r="K46" s="82"/>
      <c r="L46" s="82"/>
      <c r="M46" s="83">
        <f>IF((COUNTIF($A$5:$A46,$A46))&gt;1,0,SUMIF(A:A,$A46,G:G))</f>
        <v>6</v>
      </c>
      <c r="N46" s="84">
        <f t="shared" ref="N46" si="77">TRUNC(M46*I46,2)</f>
        <v>249.18</v>
      </c>
      <c r="O46" s="85">
        <f t="shared" si="67"/>
        <v>1.4484005979142755E-3</v>
      </c>
      <c r="P46" s="84" t="str">
        <f t="shared" ref="P46" si="78">VLOOKUP(N46,$AA$2:$AB$4,2,1)</f>
        <v>C</v>
      </c>
    </row>
    <row r="47" spans="1:17" ht="25.5">
      <c r="A47" s="26" t="str">
        <f t="shared" ref="A47:A58" si="79">CONCATENATE(B47,C47)</f>
        <v>6.8SINAPI</v>
      </c>
      <c r="B47" s="58" t="s">
        <v>63365</v>
      </c>
      <c r="C47" s="77" t="s">
        <v>901</v>
      </c>
      <c r="D47" s="77">
        <v>86901</v>
      </c>
      <c r="E47" s="78" t="str">
        <f>IFERROR(PROPER(
IF($C47="DER-ES",INDEX('DER-ES'!$B:$B,MATCH($D47,'DER-ES'!$A:$A,0)),
IF($C47="SICRO",INDEX(SICRO!$B:$B,MATCH($D47,SICRO!$A:$A,0)),
IF($C47="SCO-RIO",INDEX('SCO-RIO'!$B:$B,MATCH($D47,'SCO-RIO'!$A:$A,0)),
IF($C47="SINAPI",INDEX(SINAPI!$B:$B,MATCH($D47,SINAPI!$A:$A,0)),
IF($C47="COMP",INDEX(COMPOSIÇAO!$B:$B,MATCH($D47,COMPOSIÇAO!$A:$A,0)),
" * Verifique Fonte *"))))))," * Código Não Encontrado *")</f>
        <v>Cuba De Embutir Oval Em Louça Branca, 35 X 50Cm Ou Equivalente - Fornecimento E Instalação. Af_01/2020</v>
      </c>
      <c r="F47" s="79" t="str">
        <f>IFERROR(LOWER(
IF($C47="DER-ES",INDEX('DER-ES'!$C:$C,MATCH($D47,'DER-ES'!$A:$A,0)),
IF($C47="SICRO",INDEX(SICRO!$C:$C,MATCH($D47,SICRO!$A:$A,0)),
IF($C47="SCO-RIO",INDEX('SCO-RIO'!$C:$C,MATCH($D47,'SCO-RIO'!$A:$A,0)),
IF($C47="SINAPI",INDEX(SINAPI!$C:$C,MATCH($D47,SINAPI!$A:$A,0)),
IF($C47="COMP",INDEX(COMPOSIÇAO!$H:$H,MATCH($D47,COMPOSIÇAO!$A:$A,0)),
"Erro Fonte")))))),"Erro Código")</f>
        <v>un</v>
      </c>
      <c r="G47" s="201">
        <f>VLOOKUP(B47,'MEMÓRIA DE CÁLCULO'!A:H,8,0)</f>
        <v>6</v>
      </c>
      <c r="H47" s="102">
        <f>IFERROR(
IF($C47="DER-ES",INDEX('DER-ES'!$D:$D,MATCH($D47,'DER-ES'!$A:$A,0)),
IF($C47="SICRO",INDEX(SICRO!$D:$D,MATCH($D47,SICRO!$A:$A,0)),
IF($C47="SCO-RIO",INDEX('SCO-RIO'!$D:$D,MATCH($D47,'SCO-RIO'!$A:$A,0)),
IF($C47="SINAPI",INDEX(SINAPI!$D:$D,MATCH($D47,SINAPI!$A:$A,0)),
IF($C47="COMP",INDEX(COMPOSIÇAO!$I:$I,MATCH($D47,COMPOSIÇAO!$A:$A,0)),
"Erro Fonte"))))),"Falha Unid.")</f>
        <v>146.57</v>
      </c>
      <c r="I47" s="102">
        <f t="shared" ref="I47:I50" si="80">IFERROR(TRUNC(H47*(1+$G$2),2),"")</f>
        <v>200.19</v>
      </c>
      <c r="J47" s="291">
        <f t="shared" si="70"/>
        <v>1201.1400000000001</v>
      </c>
      <c r="K47" s="82"/>
      <c r="L47" s="82"/>
      <c r="M47" s="83">
        <f>IF((COUNTIF($A$5:$A47,$A47))&gt;1,0,SUMIF(A:A,$A47,G:G))</f>
        <v>6</v>
      </c>
      <c r="N47" s="84">
        <f t="shared" ref="N47:N51" si="81">TRUNC(M47*I47,2)</f>
        <v>1201.1400000000001</v>
      </c>
      <c r="O47" s="85">
        <f t="shared" si="67"/>
        <v>6.9818279724646959E-3</v>
      </c>
      <c r="P47" s="84" t="str">
        <f t="shared" ref="P47:P51" si="82">VLOOKUP(N47,$AA$2:$AB$4,2,1)</f>
        <v>C</v>
      </c>
      <c r="Q47" s="82"/>
    </row>
    <row r="48" spans="1:17" ht="25.5">
      <c r="A48" s="26" t="str">
        <f t="shared" si="79"/>
        <v>6.9DER-ES</v>
      </c>
      <c r="B48" s="58" t="s">
        <v>63366</v>
      </c>
      <c r="C48" s="77" t="s">
        <v>19376</v>
      </c>
      <c r="D48" s="100" t="s">
        <v>24756</v>
      </c>
      <c r="E48" s="78" t="str">
        <f>IFERROR(PROPER(
IF($C48="DER-ES",INDEX('DER-ES'!$B:$B,MATCH($D48,'DER-ES'!$A:$A,0)),
IF($C48="SICRO",INDEX(SICRO!$B:$B,MATCH($D48,SICRO!$A:$A,0)),
IF($C48="SCO-RIO",INDEX('SCO-RIO'!$B:$B,MATCH($D48,'SCO-RIO'!$A:$A,0)),
IF($C48="SINAPI",INDEX(SINAPI!$B:$B,MATCH($D48,SINAPI!$A:$A,0)),
IF($C48="COMP",INDEX(COMPOSIÇAO!$B:$B,MATCH($D48,COMPOSIÇAO!$A:$A,0)),
" * Verifique Fonte *"))))))," * Código Não Encontrado *")</f>
        <v>Caixa De Descarga Plástica De Sobrepor 6/9 Litros, Ref. Astra, Akros Ou Equivalente</v>
      </c>
      <c r="F48" s="79" t="str">
        <f>IFERROR(LOWER(
IF($C48="DER-ES",INDEX('DER-ES'!$C:$C,MATCH($D48,'DER-ES'!$A:$A,0)),
IF($C48="SICRO",INDEX(SICRO!$C:$C,MATCH($D48,SICRO!$A:$A,0)),
IF($C48="SCO-RIO",INDEX('SCO-RIO'!$C:$C,MATCH($D48,'SCO-RIO'!$A:$A,0)),
IF($C48="SINAPI",INDEX(SINAPI!$C:$C,MATCH($D48,SINAPI!$A:$A,0)),
IF($C48="COMP",INDEX(COMPOSIÇAO!$H:$H,MATCH($D48,COMPOSIÇAO!$A:$A,0)),
"Erro Fonte")))))),"Erro Código")</f>
        <v>und</v>
      </c>
      <c r="G48" s="201">
        <f>VLOOKUP(B48,'MEMÓRIA DE CÁLCULO'!A:H,8,0)</f>
        <v>6</v>
      </c>
      <c r="H48" s="102">
        <f>IFERROR(
IF($C48="DER-ES",INDEX('DER-ES'!$D:$D,MATCH($D48,'DER-ES'!$A:$A,0)),
IF($C48="SICRO",INDEX(SICRO!$D:$D,MATCH($D48,SICRO!$A:$A,0)),
IF($C48="SCO-RIO",INDEX('SCO-RIO'!$D:$D,MATCH($D48,'SCO-RIO'!$A:$A,0)),
IF($C48="SINAPI",INDEX(SINAPI!$D:$D,MATCH($D48,SINAPI!$A:$A,0)),
IF($C48="COMP",INDEX(COMPOSIÇAO!$I:$I,MATCH($D48,COMPOSIÇAO!$A:$A,0)),
"Erro Fonte"))))),"Falha Unid.")</f>
        <v>181.66</v>
      </c>
      <c r="I48" s="102">
        <f t="shared" si="80"/>
        <v>248.12</v>
      </c>
      <c r="J48" s="291">
        <f t="shared" si="70"/>
        <v>1488.72</v>
      </c>
      <c r="K48" s="82"/>
      <c r="L48" s="82"/>
      <c r="M48" s="83">
        <f>IF((COUNTIF($A$5:$A48,$A48))&gt;1,0,SUMIF(A:A,$A48,G:G))</f>
        <v>6</v>
      </c>
      <c r="N48" s="84">
        <f t="shared" si="81"/>
        <v>1488.72</v>
      </c>
      <c r="O48" s="85">
        <f t="shared" si="67"/>
        <v>8.653435019371299E-3</v>
      </c>
      <c r="P48" s="84" t="str">
        <f t="shared" si="82"/>
        <v>C</v>
      </c>
      <c r="Q48" s="82"/>
    </row>
    <row r="49" spans="1:17" ht="25.5">
      <c r="A49" s="26" t="str">
        <f t="shared" si="79"/>
        <v>6.10SINAPI</v>
      </c>
      <c r="B49" s="58" t="s">
        <v>63367</v>
      </c>
      <c r="C49" s="77" t="s">
        <v>901</v>
      </c>
      <c r="D49" s="77">
        <v>95547</v>
      </c>
      <c r="E49" s="78" t="str">
        <f>IFERROR(PROPER(
IF($C49="DER-ES",INDEX('DER-ES'!$B:$B,MATCH($D49,'DER-ES'!$A:$A,0)),
IF($C49="SICRO",INDEX(SICRO!$B:$B,MATCH($D49,SICRO!$A:$A,0)),
IF($C49="SCO-RIO",INDEX('SCO-RIO'!$B:$B,MATCH($D49,'SCO-RIO'!$A:$A,0)),
IF($C49="SINAPI",INDEX(SINAPI!$B:$B,MATCH($D49,SINAPI!$A:$A,0)),
IF($C49="COMP",INDEX(COMPOSIÇAO!$B:$B,MATCH($D49,COMPOSIÇAO!$A:$A,0)),
" * Verifique Fonte *"))))))," * Código Não Encontrado *")</f>
        <v>Saboneteira Plastica Tipo Dispenser Para Sabonete Liquido Com Reservatorio 800 A 1500 Ml, Incluso Fixação. Af_01/2020</v>
      </c>
      <c r="F49" s="79" t="str">
        <f>IFERROR(LOWER(
IF($C49="DER-ES",INDEX('DER-ES'!$C:$C,MATCH($D49,'DER-ES'!$A:$A,0)),
IF($C49="SICRO",INDEX(SICRO!$C:$C,MATCH($D49,SICRO!$A:$A,0)),
IF($C49="SCO-RIO",INDEX('SCO-RIO'!$C:$C,MATCH($D49,'SCO-RIO'!$A:$A,0)),
IF($C49="SINAPI",INDEX(SINAPI!$C:$C,MATCH($D49,SINAPI!$A:$A,0)),
IF($C49="COMP",INDEX(COMPOSIÇAO!$H:$H,MATCH($D49,COMPOSIÇAO!$A:$A,0)),
"Erro Fonte")))))),"Erro Código")</f>
        <v>un</v>
      </c>
      <c r="G49" s="201">
        <f>VLOOKUP(B49,'MEMÓRIA DE CÁLCULO'!A:H,8,0)</f>
        <v>4</v>
      </c>
      <c r="H49" s="102">
        <f>IFERROR(
IF($C49="DER-ES",INDEX('DER-ES'!$D:$D,MATCH($D49,'DER-ES'!$A:$A,0)),
IF($C49="SICRO",INDEX(SICRO!$D:$D,MATCH($D49,SICRO!$A:$A,0)),
IF($C49="SCO-RIO",INDEX('SCO-RIO'!$D:$D,MATCH($D49,'SCO-RIO'!$A:$A,0)),
IF($C49="SINAPI",INDEX(SINAPI!$D:$D,MATCH($D49,SINAPI!$A:$A,0)),
IF($C49="COMP",INDEX(COMPOSIÇAO!$I:$I,MATCH($D49,COMPOSIÇAO!$A:$A,0)),
"Erro Fonte"))))),"Falha Unid.")</f>
        <v>77.8</v>
      </c>
      <c r="I49" s="102">
        <f t="shared" si="80"/>
        <v>106.26</v>
      </c>
      <c r="J49" s="291">
        <f t="shared" si="70"/>
        <v>425.04</v>
      </c>
      <c r="K49" s="82"/>
      <c r="L49" s="82"/>
      <c r="M49" s="83">
        <f>IF((COUNTIF($A$5:$A49,$A49))&gt;1,0,SUMIF(A:A,$A49,G:G))</f>
        <v>4</v>
      </c>
      <c r="N49" s="84">
        <f t="shared" si="81"/>
        <v>425.04</v>
      </c>
      <c r="O49" s="85">
        <f t="shared" si="67"/>
        <v>2.4706163822838254E-3</v>
      </c>
      <c r="P49" s="84" t="str">
        <f t="shared" si="82"/>
        <v>C</v>
      </c>
      <c r="Q49" s="82"/>
    </row>
    <row r="50" spans="1:17" ht="25.5">
      <c r="A50" s="26" t="str">
        <f t="shared" si="79"/>
        <v>6.11DER-ES</v>
      </c>
      <c r="B50" s="58" t="s">
        <v>63368</v>
      </c>
      <c r="C50" s="77" t="s">
        <v>19376</v>
      </c>
      <c r="D50" s="100" t="s">
        <v>24794</v>
      </c>
      <c r="E50" s="78" t="str">
        <f>IFERROR(PROPER(
IF($C50="DER-ES",INDEX('DER-ES'!$B:$B,MATCH($D50,'DER-ES'!$A:$A,0)),
IF($C50="SICRO",INDEX(SICRO!$B:$B,MATCH($D50,SICRO!$A:$A,0)),
IF($C50="SCO-RIO",INDEX('SCO-RIO'!$B:$B,MATCH($D50,'SCO-RIO'!$A:$A,0)),
IF($C50="SINAPI",INDEX(SINAPI!$B:$B,MATCH($D50,SINAPI!$A:$A,0)),
IF($C50="COMP",INDEX(COMPOSIÇAO!$B:$B,MATCH($D50,COMPOSIÇAO!$A:$A,0)),
" * Verifique Fonte *"))))))," * Código Não Encontrado *")</f>
        <v>Barra De Apoio Reta Em Aço Inox 304 P/ Portadores De Necessidades Especiais (Nbr 9050), Largura 80 Cm</v>
      </c>
      <c r="F50" s="79" t="str">
        <f>IFERROR(LOWER(
IF($C50="DER-ES",INDEX('DER-ES'!$C:$C,MATCH($D50,'DER-ES'!$A:$A,0)),
IF($C50="SICRO",INDEX(SICRO!$C:$C,MATCH($D50,SICRO!$A:$A,0)),
IF($C50="SCO-RIO",INDEX('SCO-RIO'!$C:$C,MATCH($D50,'SCO-RIO'!$A:$A,0)),
IF($C50="SINAPI",INDEX(SINAPI!$C:$C,MATCH($D50,SINAPI!$A:$A,0)),
IF($C50="COMP",INDEX(COMPOSIÇAO!$H:$H,MATCH($D50,COMPOSIÇAO!$A:$A,0)),
"Erro Fonte")))))),"Erro Código")</f>
        <v>und</v>
      </c>
      <c r="G50" s="201">
        <f>VLOOKUP(B50,'MEMÓRIA DE CÁLCULO'!A:H,8,0)</f>
        <v>3</v>
      </c>
      <c r="H50" s="102">
        <f>IFERROR(
IF($C50="DER-ES",INDEX('DER-ES'!$D:$D,MATCH($D50,'DER-ES'!$A:$A,0)),
IF($C50="SICRO",INDEX(SICRO!$D:$D,MATCH($D50,SICRO!$A:$A,0)),
IF($C50="SCO-RIO",INDEX('SCO-RIO'!$D:$D,MATCH($D50,'SCO-RIO'!$A:$A,0)),
IF($C50="SINAPI",INDEX(SINAPI!$D:$D,MATCH($D50,SINAPI!$A:$A,0)),
IF($C50="COMP",INDEX(COMPOSIÇAO!$I:$I,MATCH($D50,COMPOSIÇAO!$A:$A,0)),
"Erro Fonte"))))),"Falha Unid.")</f>
        <v>169.95</v>
      </c>
      <c r="I50" s="102">
        <f t="shared" si="80"/>
        <v>232.13</v>
      </c>
      <c r="J50" s="291">
        <f t="shared" si="70"/>
        <v>696.39</v>
      </c>
      <c r="K50" s="82"/>
      <c r="L50" s="82"/>
      <c r="M50" s="83">
        <f>IF((COUNTIF($A$5:$A50,$A50))&gt;1,0,SUMIF(A:A,$A50,G:G))</f>
        <v>3</v>
      </c>
      <c r="N50" s="84">
        <f t="shared" si="81"/>
        <v>696.39</v>
      </c>
      <c r="O50" s="85">
        <f t="shared" si="67"/>
        <v>4.0478838284835148E-3</v>
      </c>
      <c r="P50" s="84" t="str">
        <f t="shared" si="82"/>
        <v>C</v>
      </c>
      <c r="Q50" s="82"/>
    </row>
    <row r="51" spans="1:17" ht="36.75" customHeight="1">
      <c r="A51" s="26" t="str">
        <f t="shared" si="79"/>
        <v>6.12DER-ES</v>
      </c>
      <c r="B51" s="58" t="s">
        <v>63369</v>
      </c>
      <c r="C51" s="77" t="s">
        <v>19376</v>
      </c>
      <c r="D51" s="100" t="s">
        <v>24792</v>
      </c>
      <c r="E51" s="78" t="str">
        <f>IFERROR(
IF($C51="DER-ES",INDEX('DER-ES'!$B:$B,MATCH($D51,'DER-ES'!$A:$A,0)),
IF($C51="SICRO",INDEX(SICRO!$B:$B,MATCH($D51,SICRO!$A:$A,0)),
IF($C51="SCO-RIO",INDEX('SCO-RIO'!$B:$B,MATCH($D51,'SCO-RIO'!$A:$A,0)),
IF($C51="SINAPI",INDEX(SINAPI!$B:$B,MATCH($D51,SINAPI!$A:$A,0)),
IF($C51="COMP",INDEX(COMPOSIÇAO!$B:$B,MATCH($D51,COMPOSIÇAO!$A:$A,0)),
" * Verifique Fonte *")))))," * Código Não Encontrado *")</f>
        <v>Barra de apoio reta em aço inox 304 p/ portadores de necessidades especiais (NBR 9050), largura 40 cm</v>
      </c>
      <c r="F51" s="79" t="str">
        <f>IFERROR(LOWER(
IF($C51="DER-ES",INDEX('DER-ES'!$C:$C,MATCH($D51,'DER-ES'!$A:$A,0)),
IF($C51="SICRO",INDEX(SICRO!$C:$C,MATCH($D51,SICRO!$A:$A,0)),
IF($C51="SCO-RIO",INDEX('SCO-RIO'!$C:$C,MATCH($D51,'SCO-RIO'!$A:$A,0)),
IF($C51="SINAPI",INDEX(SINAPI!$C:$C,MATCH($D51,SINAPI!$A:$A,0)),
IF($C51="COMP",INDEX(COMPOSIÇAO!$H:$H,MATCH($D51,COMPOSIÇAO!$A:$A,0)),
"Erro Fonte")))))),"Erro Código")</f>
        <v>und</v>
      </c>
      <c r="G51" s="201">
        <f>VLOOKUP(B51,'MEMÓRIA DE CÁLCULO'!A:H,8,0)</f>
        <v>2</v>
      </c>
      <c r="H51" s="102">
        <f>IFERROR(
IF($C51="DER-ES",INDEX('DER-ES'!$D:$D,MATCH($D51,'DER-ES'!$A:$A,0)),
IF($C51="SICRO",INDEX(SICRO!$D:$D,MATCH($D51,SICRO!$A:$A,0)),
IF($C51="SCO-RIO",INDEX('SCO-RIO'!$D:$D,MATCH($D51,'SCO-RIO'!$A:$A,0)),
IF($C51="SINAPI",INDEX(SINAPI!$D:$D,MATCH($D51,SINAPI!$A:$A,0)),
IF($C51="COMP",INDEX(COMPOSIÇAO!$I:$I,MATCH($D51,COMPOSIÇAO!$A:$A,0)),
"Erro Fonte"))))),"Falha Unid.")</f>
        <v>122.05</v>
      </c>
      <c r="I51" s="102">
        <f>IFERROR(TRUNC(H51*(1+$G$2),2),"")</f>
        <v>166.7</v>
      </c>
      <c r="J51" s="291">
        <f t="shared" si="70"/>
        <v>333.4</v>
      </c>
      <c r="K51" s="82"/>
      <c r="L51" s="82"/>
      <c r="M51" s="83">
        <f>IF((COUNTIF($A$5:$A51,$A51))&gt;1,0,SUMIF(A:A,$A51,G:G))</f>
        <v>2</v>
      </c>
      <c r="N51" s="84">
        <f t="shared" si="81"/>
        <v>333.4</v>
      </c>
      <c r="O51" s="85">
        <f t="shared" si="67"/>
        <v>1.9379434920323436E-3</v>
      </c>
      <c r="P51" s="84" t="str">
        <f t="shared" si="82"/>
        <v>C</v>
      </c>
      <c r="Q51" s="82"/>
    </row>
    <row r="52" spans="1:17" ht="17.25" customHeight="1">
      <c r="A52" s="26" t="str">
        <f t="shared" si="79"/>
        <v>7</v>
      </c>
      <c r="B52" s="58">
        <v>7</v>
      </c>
      <c r="C52" s="77"/>
      <c r="D52" s="77"/>
      <c r="E52" s="78" t="s">
        <v>34285</v>
      </c>
      <c r="F52" s="79"/>
      <c r="G52" s="80"/>
      <c r="H52" s="102"/>
      <c r="I52" s="102"/>
      <c r="J52" s="291">
        <f>SUM(J53:J57)</f>
        <v>33584.69</v>
      </c>
      <c r="K52" s="82"/>
      <c r="L52" s="82"/>
      <c r="M52" s="448" t="str">
        <f>E52</f>
        <v>INSTALAÇÃO DA ELÉTRICA (110V/220V)</v>
      </c>
      <c r="N52" s="449"/>
      <c r="O52" s="449"/>
      <c r="P52" s="450"/>
      <c r="Q52" s="82"/>
    </row>
    <row r="53" spans="1:17" s="329" customFormat="1" ht="37.5" customHeight="1">
      <c r="A53" s="26" t="str">
        <f t="shared" ref="A53" si="83">CONCATENATE(B53,C53)</f>
        <v>7.1SINAPI</v>
      </c>
      <c r="B53" s="316" t="s">
        <v>63370</v>
      </c>
      <c r="C53" s="333" t="s">
        <v>901</v>
      </c>
      <c r="D53" s="334">
        <v>97607</v>
      </c>
      <c r="E53" s="318" t="str">
        <f>IFERROR(
IF($C53="DER-ES",INDEX('DER-ES'!$B:$B,MATCH($D53,'DER-ES'!$A:$A,0)),
IF($C53="SICRO",INDEX(SICRO!$B:$B,MATCH($D53,SICRO!$A:$A,0)),
IF($C53="SCO-RIO",INDEX('SCO-RIO'!$B:$B,MATCH($D53,'SCO-RIO'!$A:$A,0)),
IF($C53="SINAPI",INDEX(SINAPI!$B:$B,MATCH($D53,SINAPI!$A:$A,0)),
IF($C53="COMP",INDEX(COMPOSIÇAO!$B:$B,MATCH($D53,COMPOSIÇAO!$A:$A,0)),
" * Verifique Fonte *")))))," * Código Não Encontrado *")</f>
        <v>LUMINÁRIA ARANDELA TIPO TARTARUGA, DE SOBREPOR, COM 1 LÂMPADA LED DE 6 W, SEM REATOR - FORNECIMENTO E INSTALAÇÃO. AF_02/2020</v>
      </c>
      <c r="F53" s="319" t="str">
        <f>IFERROR(LOWER(
IF($C53="DER-ES",INDEX('DER-ES'!$C:$C,MATCH($D53,'DER-ES'!$A:$A,0)),
IF($C53="SICRO",INDEX(SICRO!$C:$C,MATCH($D53,SICRO!$A:$A,0)),
IF($C53="SCO-RIO",INDEX('SCO-RIO'!$C:$C,MATCH($D53,'SCO-RIO'!$A:$A,0)),
IF($C53="SINAPI",INDEX(SINAPI!$C:$C,MATCH($D53,SINAPI!$A:$A,0)),
IF($C53="COMP",INDEX(COMPOSIÇAO!$H:$H,MATCH($D53,COMPOSIÇAO!$A:$A,0)),
"Erro Fonte")))))),"Erro Código")</f>
        <v>un</v>
      </c>
      <c r="G53" s="320">
        <f>VLOOKUP(B53,'MEMÓRIA DE CÁLCULO'!A:H,8,0)</f>
        <v>2</v>
      </c>
      <c r="H53" s="321">
        <f>IFERROR(
IF($C53="DER-ES",INDEX('DER-ES'!$D:$D,MATCH($D53,'DER-ES'!$A:$A,0)),
IF($C53="SICRO",INDEX(SICRO!$D:$D,MATCH($D53,SICRO!$A:$A,0)),
IF($C53="SCO-RIO",INDEX('SCO-RIO'!$D:$D,MATCH($D53,'SCO-RIO'!$A:$A,0)),
IF($C53="SINAPI",INDEX(SINAPI!$D:$D,MATCH($D53,SINAPI!$A:$A,0)),
IF($C53="COMP",INDEX(COMPOSIÇAO!$I:$I,MATCH($D53,COMPOSIÇAO!$A:$A,0)),
"Erro Fonte"))))),"Falha Unid.")</f>
        <v>116.84</v>
      </c>
      <c r="I53" s="321">
        <f t="shared" ref="I53" si="84">IFERROR(TRUNC(H53*(1+$G$2),2),"")</f>
        <v>159.59</v>
      </c>
      <c r="J53" s="322">
        <f t="shared" ref="J53:J57" si="85">IFERROR(TRUNC($I53*$G53,2),"")</f>
        <v>319.18</v>
      </c>
      <c r="K53" s="323"/>
      <c r="L53" s="323"/>
      <c r="M53" s="324">
        <f>G53</f>
        <v>2</v>
      </c>
      <c r="N53" s="325">
        <f t="shared" ref="N53" si="86">TRUNC(M53*I53,2)</f>
        <v>319.18</v>
      </c>
      <c r="O53" s="326">
        <f>N53/$J$63</f>
        <v>1.8552873538898724E-3</v>
      </c>
      <c r="P53" s="325" t="str">
        <f t="shared" ref="P53" si="87">VLOOKUP(N53,$AA$2:$AB$4,2,1)</f>
        <v>C</v>
      </c>
    </row>
    <row r="54" spans="1:17" s="329" customFormat="1" ht="37.5" customHeight="1">
      <c r="A54" s="26" t="str">
        <f t="shared" si="79"/>
        <v>7.2COMP</v>
      </c>
      <c r="B54" s="316" t="s">
        <v>63371</v>
      </c>
      <c r="C54" s="333" t="s">
        <v>902</v>
      </c>
      <c r="D54" s="334">
        <v>3</v>
      </c>
      <c r="E54" s="318" t="str">
        <f>IFERROR(
IF($C54="DER-ES",INDEX('DER-ES'!$B:$B,MATCH($D54,'DER-ES'!$A:$A,0)),
IF($C54="SICRO",INDEX(SICRO!$B:$B,MATCH($D54,SICRO!$A:$A,0)),
IF($C54="SCO-RIO",INDEX('SCO-RIO'!$B:$B,MATCH($D54,'SCO-RIO'!$A:$A,0)),
IF($C54="SINAPI",INDEX(SINAPI!$B:$B,MATCH($D54,SINAPI!$A:$A,0)),
IF($C54="COMP",INDEX(COMPOSIÇAO!$B:$B,MATCH($D54,COMPOSIÇAO!$A:$A,0)),
" * Verifique Fonte *")))))," * Código Não Encontrado *")</f>
        <v>LUMINÁRIA TIPO PLAFON EM PLÁSTICO, DE SOBREPOR, SEM LÂMPADA, FORNECIMENTO E INSTALAÇÃO</v>
      </c>
      <c r="F54" s="319" t="str">
        <f>IFERROR(LOWER(
IF($C54="DER-ES",INDEX('DER-ES'!$C:$C,MATCH($D54,'DER-ES'!$A:$A,0)),
IF($C54="SICRO",INDEX(SICRO!$C:$C,MATCH($D54,SICRO!$A:$A,0)),
IF($C54="SCO-RIO",INDEX('SCO-RIO'!$C:$C,MATCH($D54,'SCO-RIO'!$A:$A,0)),
IF($C54="SINAPI",INDEX(SINAPI!$C:$C,MATCH($D54,SINAPI!$A:$A,0)),
IF($C54="COMP",INDEX(COMPOSIÇAO!$H:$H,MATCH($D54,COMPOSIÇAO!$A:$A,0)),
"Erro Fonte")))))),"Erro Código")</f>
        <v>un</v>
      </c>
      <c r="G54" s="320">
        <f>VLOOKUP(B54,'MEMÓRIA DE CÁLCULO'!A:H,8,0)</f>
        <v>26</v>
      </c>
      <c r="H54" s="321">
        <f>IFERROR(
IF($C54="DER-ES",INDEX('DER-ES'!$D:$D,MATCH($D54,'DER-ES'!$A:$A,0)),
IF($C54="SICRO",INDEX(SICRO!$D:$D,MATCH($D54,SICRO!$A:$A,0)),
IF($C54="SCO-RIO",INDEX('SCO-RIO'!$D:$D,MATCH($D54,'SCO-RIO'!$A:$A,0)),
IF($C54="SINAPI",INDEX(SINAPI!$D:$D,MATCH($D54,SINAPI!$A:$A,0)),
IF($C54="COMP",INDEX(COMPOSIÇAO!$I:$I,MATCH($D54,COMPOSIÇAO!$A:$A,0)),
"Erro Fonte"))))),"Falha Unid.")</f>
        <v>27.85</v>
      </c>
      <c r="I54" s="321">
        <f t="shared" ref="I54" si="88">IFERROR(TRUNC(H54*(1+$G$2),2),"")</f>
        <v>38.04</v>
      </c>
      <c r="J54" s="322">
        <f t="shared" si="85"/>
        <v>989.04</v>
      </c>
      <c r="K54" s="323"/>
      <c r="L54" s="323"/>
      <c r="M54" s="324">
        <f>G54</f>
        <v>26</v>
      </c>
      <c r="N54" s="325">
        <f t="shared" ref="N54" si="89">TRUNC(M54*I54,2)</f>
        <v>989.04</v>
      </c>
      <c r="O54" s="326">
        <f>N54/$J$63</f>
        <v>5.7489611018586356E-3</v>
      </c>
      <c r="P54" s="325" t="str">
        <f t="shared" ref="P54" si="90">VLOOKUP(N54,$AA$2:$AB$4,2,1)</f>
        <v>C</v>
      </c>
    </row>
    <row r="55" spans="1:17" s="329" customFormat="1" ht="35.25" customHeight="1">
      <c r="A55" s="26" t="str">
        <f t="shared" si="79"/>
        <v>7.3SCO-RIO</v>
      </c>
      <c r="B55" s="316" t="s">
        <v>63372</v>
      </c>
      <c r="C55" s="333" t="s">
        <v>19377</v>
      </c>
      <c r="D55" s="334" t="s">
        <v>22585</v>
      </c>
      <c r="E55" s="318" t="str">
        <f>IFERROR(
IF($C55="DER-ES",INDEX('DER-ES'!$B:$B,MATCH($D55,'DER-ES'!$A:$A,0)),
IF($C55="SICRO",INDEX(SICRO!$B:$B,MATCH($D55,SICRO!$A:$A,0)),
IF($C55="SCO-RIO",INDEX('SCO-RIO'!$C:$C,MATCH($D55,'SCO-RIO'!$B:$B,0)),
IF($C55="SINAPI",INDEX(SINAPI!$B:$B,MATCH($D55,SINAPI!$A:$A,0)),
IF($C55="COMP",INDEX(COMPOSIÇAO!$B:$B,MATCH($D55,COMPOSIÇAO!$A:$A,0)),
" * Verifique Fonte *")))))," * Código Não Encontrado *")</f>
        <v>Lâmpada LED, bulbo, A60, 30W, 100/240V, base E-27. Fornecimento e colocação.</v>
      </c>
      <c r="F55" s="319" t="str">
        <f>IFERROR(LOWER(
IF($C55="DER-ES",INDEX('DER-ES'!$C:$C,MATCH($D55,'DER-ES'!$A:$A,0)),
IF($C55="SICRO",INDEX(SICRO!$C:$C,MATCH($D55,SICRO!$A:$A,0)),
IF($C55="SCO-RIO",INDEX('SCO-RIO'!$D:$D,MATCH($D55,'SCO-RIO'!$B:$B,0)),
IF($C55="SINAPI",INDEX(SINAPI!$C:$C,MATCH($D55,SINAPI!$A:$A,0)),
IF($C55="COMP",INDEX(COMPOSIÇAO!$H:$H,MATCH($D55,COMPOSIÇAO!$A:$A,0)),
"Erro Fonte")))))),"Erro Código")</f>
        <v>un</v>
      </c>
      <c r="G55" s="320">
        <f>VLOOKUP(B55,'MEMÓRIA DE CÁLCULO'!A:H,8,0)</f>
        <v>64</v>
      </c>
      <c r="H55" s="321" t="str">
        <f>IFERROR(
IF($C55="DER-ES",INDEX('DER-ES'!$D:$D,MATCH($D55,'DER-ES'!$A:$A,0)),
IF($C55="SICRO",INDEX(SICRO!$D:$D,MATCH($D55,SICRO!$A:$A,0)),
IF($C55="SCO-RIO",INDEX('SCO-RIO'!$E:$E,MATCH($D55,'SCO-RIO'!$B:$B,0)),
IF($C55="SINAPI",INDEX(SINAPI!$D:$D,MATCH($D55,SINAPI!$A:$A,0)),
IF($C55="COMP",INDEX(COMPOSIÇAO!$I:$I,MATCH($D55,COMPOSIÇAO!$A:$A,0)),
"Erro Fonte"))))),"Falha Unid.")</f>
        <v xml:space="preserve">    19,21</v>
      </c>
      <c r="I55" s="321">
        <f t="shared" ref="I55" si="91">IFERROR(TRUNC(H55*(1+$G$2),2),"")</f>
        <v>26.23</v>
      </c>
      <c r="J55" s="322">
        <f t="shared" si="85"/>
        <v>1678.72</v>
      </c>
      <c r="K55" s="323"/>
      <c r="L55" s="323"/>
      <c r="M55" s="324">
        <f t="shared" ref="M55:M57" si="92">G55</f>
        <v>64</v>
      </c>
      <c r="N55" s="325">
        <f>TRUNC(M55*I55,2)</f>
        <v>1678.72</v>
      </c>
      <c r="O55" s="326">
        <f>N55/$J$63</f>
        <v>9.757841928447919E-3</v>
      </c>
      <c r="P55" s="325" t="str">
        <f t="shared" ref="P55" si="93">VLOOKUP(N55,$AA$2:$AB$4,2,1)</f>
        <v>B</v>
      </c>
    </row>
    <row r="56" spans="1:17" s="329" customFormat="1" ht="59.25" customHeight="1">
      <c r="A56" s="26" t="str">
        <f t="shared" si="79"/>
        <v>7.4SCO-RIO</v>
      </c>
      <c r="B56" s="316" t="s">
        <v>63373</v>
      </c>
      <c r="C56" s="333" t="s">
        <v>19377</v>
      </c>
      <c r="D56" s="334" t="s">
        <v>19809</v>
      </c>
      <c r="E56" s="318" t="str">
        <f>IFERROR(
IF($C56="DER-ES",INDEX('DER-ES'!$B:$B,MATCH($D56,'DER-ES'!$A:$A,0)),
IF($C56="SICRO",INDEX(SICRO!$B:$B,MATCH($D56,SICRO!$A:$A,0)),
IF($C56="SCO-RIO",INDEX('SCO-RIO'!$C:$C,MATCH($D56,'SCO-RIO'!$B:$B,0)),
IF($C56="SINAPI",INDEX(SINAPI!$B:$B,MATCH($D56,SINAPI!$A:$A,0)),
IF($C56="COMP",INDEX(COMPOSIÇAO!$B:$B,MATCH($D56,COMPOSIÇAO!$A:$A,0)),
" * Verifique Fonte *")))))," * Código Não Encontrado *")</f>
        <v>Ventilador de parede, tipo industrial, oscilante, diâmetro de 24", motor de 1/8HP, rotação de 1500RPM (com 3 velocidades), vazão de 380m3/min., monofásico de 110/220V, Veneza Plus V2, Solaster ou similar.  Fornecimento.(desonerado)</v>
      </c>
      <c r="F56" s="319" t="str">
        <f>IFERROR(LOWER(
IF($C56="DER-ES",INDEX('DER-ES'!$C:$C,MATCH($D56,'DER-ES'!$A:$A,0)),
IF($C56="SICRO",INDEX(SICRO!$C:$C,MATCH($D56,SICRO!$A:$A,0)),
IF($C56="SCO-RIO",INDEX('SCO-RIO'!$D:$D,MATCH($D56,'SCO-RIO'!$B:$B,0)),
IF($C56="SINAPI",INDEX(SINAPI!$C:$C,MATCH($D56,SINAPI!$A:$A,0)),
IF($C56="COMP",INDEX(COMPOSIÇAO!$H:$H,MATCH($D56,COMPOSIÇAO!$A:$A,0)),
"Erro Fonte")))))),"Erro Código")</f>
        <v>un</v>
      </c>
      <c r="G56" s="320">
        <f>VLOOKUP(B56,'MEMÓRIA DE CÁLCULO'!A:H,8,0)</f>
        <v>25</v>
      </c>
      <c r="H56" s="321" t="str">
        <f>IFERROR(
IF($C56="DER-ES",INDEX('DER-ES'!$D:$D,MATCH($D56,'DER-ES'!$A:$A,0)),
IF($C56="SICRO",INDEX(SICRO!$D:$D,MATCH($D56,SICRO!$A:$A,0)),
IF($C56="SCO-RIO",INDEX('SCO-RIO'!$E:$E,MATCH($D56,'SCO-RIO'!$B:$B,0)),
IF($C56="SINAPI",INDEX(SINAPI!$D:$D,MATCH($D56,SINAPI!$A:$A,0)),
IF($C56="COMP",INDEX(COMPOSIÇAO!$I:$I,MATCH($D56,COMPOSIÇAO!$A:$A,0)),
"Erro Fonte"))))),"Falha Unid.")</f>
        <v xml:space="preserve">   585,00</v>
      </c>
      <c r="I56" s="321">
        <f t="shared" ref="I56" si="94">IFERROR(TRUNC(H56*(1+$G$2),2),"")</f>
        <v>799.05</v>
      </c>
      <c r="J56" s="322">
        <f t="shared" si="85"/>
        <v>19976.25</v>
      </c>
      <c r="K56" s="323"/>
      <c r="L56" s="323"/>
      <c r="M56" s="324">
        <f t="shared" si="92"/>
        <v>25</v>
      </c>
      <c r="N56" s="325">
        <f t="shared" ref="N56" si="95">TRUNC(M56*I56,2)</f>
        <v>19976.25</v>
      </c>
      <c r="O56" s="326">
        <f>N56/$J$63</f>
        <v>0.11611530798653602</v>
      </c>
      <c r="P56" s="325" t="str">
        <f t="shared" ref="P56" si="96">VLOOKUP(N56,$AA$2:$AB$4,2,1)</f>
        <v>A</v>
      </c>
    </row>
    <row r="57" spans="1:17" s="329" customFormat="1" ht="51.75" customHeight="1">
      <c r="A57" s="26" t="str">
        <f t="shared" si="79"/>
        <v>7.5DER-ES</v>
      </c>
      <c r="B57" s="316" t="s">
        <v>63374</v>
      </c>
      <c r="C57" s="333" t="s">
        <v>19376</v>
      </c>
      <c r="D57" s="334" t="s">
        <v>24842</v>
      </c>
      <c r="E57" s="318" t="str">
        <f>IFERROR(
IF($C57="DER-ES",INDEX('DER-ES'!$B:$B,MATCH($D57,'DER-ES'!$A:$A,0)),
IF($C57="SICRO",INDEX(SICRO!$B:$B,MATCH($D57,SICRO!$A:$A,0)),
IF($C57="SCO-RIO",INDEX('SCO-RIO'!$B:$B,MATCH($D57,'SCO-RIO'!$A:$A,0)),
IF($C57="SINAPI",INDEX(SINAPI!$B:$B,MATCH($D57,SINAPI!$A:$A,0)),
IF($C57="COMP",INDEX(COMPOSIÇAO!$B:$B,MATCH($D57,COMPOSIÇAO!$A:$A,0)),
" * Verifique Fonte *")))))," * Código Não Encontrado *")</f>
        <v>Ventilador de teto base madeira sem alojamento para luminária, ref. Tron ou equivalente, com comando de interruptor simples, sem dimer para regulagem de velocidade</v>
      </c>
      <c r="F57" s="319" t="str">
        <f>IFERROR(LOWER(
IF($C57="DER-ES",INDEX('DER-ES'!$C:$C,MATCH($D57,'DER-ES'!$A:$A,0)),
IF($C57="SICRO",INDEX(SICRO!$C:$C,MATCH($D57,SICRO!$A:$A,0)),
IF($C57="SCO-RIO",INDEX('SCO-RIO'!$C:$C,MATCH($D57,'SCO-RIO'!$A:$A,0)),
IF($C57="SINAPI",INDEX(SINAPI!$C:$C,MATCH($D57,SINAPI!$A:$A,0)),
IF($C57="COMP",INDEX(COMPOSIÇAO!$H:$H,MATCH($D57,COMPOSIÇAO!$A:$A,0)),
"Erro Fonte")))))),"Erro Código")</f>
        <v>und</v>
      </c>
      <c r="G57" s="320">
        <f>VLOOKUP(B57,'MEMÓRIA DE CÁLCULO'!A:H,8,0)</f>
        <v>25</v>
      </c>
      <c r="H57" s="321">
        <f>IFERROR(
IF($C57="DER-ES",INDEX('DER-ES'!$D:$D,MATCH($D57,'DER-ES'!$A:$A,0)),
IF($C57="SICRO",INDEX(SICRO!$D:$D,MATCH($D57,SICRO!$A:$A,0)),
IF($C57="SCO-RIO",INDEX('SCO-RIO'!$D:$D,MATCH($D57,'SCO-RIO'!$A:$A,0)),
IF($C57="SINAPI",INDEX(SINAPI!$D:$D,MATCH($D57,SINAPI!$A:$A,0)),
IF($C57="COMP",INDEX(COMPOSIÇAO!$I:$I,MATCH($D57,COMPOSIÇAO!$A:$A,0)),
"Erro Fonte"))))),"Falha Unid.")</f>
        <v>311.05</v>
      </c>
      <c r="I57" s="321">
        <f t="shared" ref="I57" si="97">IFERROR(TRUNC(H57*(1+$G$2),2),"")</f>
        <v>424.86</v>
      </c>
      <c r="J57" s="322">
        <f t="shared" si="85"/>
        <v>10621.5</v>
      </c>
      <c r="K57" s="323"/>
      <c r="L57" s="323"/>
      <c r="M57" s="324">
        <f t="shared" si="92"/>
        <v>25</v>
      </c>
      <c r="N57" s="325">
        <f t="shared" ref="N57" si="98">TRUNC(M57*I57,2)</f>
        <v>10621.5</v>
      </c>
      <c r="O57" s="326">
        <f>N57/$J$63</f>
        <v>6.1739252551354346E-2</v>
      </c>
      <c r="P57" s="325" t="str">
        <f t="shared" ref="P57" si="99">VLOOKUP(N57,$AA$2:$AB$4,2,1)</f>
        <v>A</v>
      </c>
    </row>
    <row r="58" spans="1:17" ht="17.25" customHeight="1">
      <c r="A58" s="26" t="str">
        <f t="shared" si="79"/>
        <v>8</v>
      </c>
      <c r="B58" s="58">
        <v>8</v>
      </c>
      <c r="C58" s="77"/>
      <c r="D58" s="77"/>
      <c r="E58" s="78" t="s">
        <v>9781</v>
      </c>
      <c r="F58" s="79"/>
      <c r="G58" s="80"/>
      <c r="H58" s="102"/>
      <c r="I58" s="102"/>
      <c r="J58" s="291">
        <f>SUM(J59:J62)</f>
        <v>12990.3</v>
      </c>
      <c r="K58" s="82"/>
      <c r="L58" s="82"/>
      <c r="M58" s="448" t="str">
        <f>E58</f>
        <v>SERVIÇOS COMPLEMENTARES</v>
      </c>
      <c r="N58" s="449"/>
      <c r="O58" s="449"/>
      <c r="P58" s="450"/>
      <c r="Q58" s="82"/>
    </row>
    <row r="59" spans="1:17" ht="25.5">
      <c r="A59" s="26" t="str">
        <f t="shared" ref="A59" si="100">CONCATENATE(B59,C59)</f>
        <v>8.1DER-ES</v>
      </c>
      <c r="B59" s="58" t="s">
        <v>63375</v>
      </c>
      <c r="C59" s="77" t="s">
        <v>19376</v>
      </c>
      <c r="D59" s="292" t="s">
        <v>24965</v>
      </c>
      <c r="E59" s="78" t="str">
        <f>IFERROR(
IF($C59="DER-ES",INDEX('DER-ES'!$B:$B,MATCH($D59,'DER-ES'!$A:$A,0)),
IF($C59="SICRO",INDEX(SICRO!$B:$B,MATCH($D59,SICRO!$A:$A,0)),
IF($C59="SCO-RIO",INDEX('SCO-RIO'!$B:$B,MATCH($D59,'SCO-RIO'!$A:$A,0)),
IF($C59="SINAPI",INDEX(SINAPI!$B:$B,MATCH($D59,SINAPI!$A:$A,0)),
IF($C59="COMP",INDEX(COMPOSIÇAO!$B:$B,MATCH($D59,COMPOSIÇAO!$A:$A,0)),
" * Verifique Fonte *")))))," * Código Não Encontrado *")</f>
        <v>Placa para inauguração de obra em alumínio polido e=4mm, dimensões 40 x 50 cm, gravação em baixo relevo, inclusive pintura e fixação</v>
      </c>
      <c r="F59" s="79" t="str">
        <f>IFERROR(LOWER(
IF($C59="DER-ES",INDEX('DER-ES'!$C:$C,MATCH($D59,'DER-ES'!$A:$A,0)),
IF($C59="SICRO",INDEX(SICRO!$C:$C,MATCH($D59,SICRO!$A:$A,0)),
IF($C59="SCO-RIO",INDEX('SCO-RIO'!$C:$C,MATCH($D59,'SCO-RIO'!$A:$A,0)),
IF($C59="SINAPI",INDEX(SINAPI!$C:$C,MATCH($D59,SINAPI!$A:$A,0)),
IF($C59="COMP",INDEX(COMPOSIÇAO!$H:$H,MATCH($D59,COMPOSIÇAO!$A:$A,0)),
"Erro Fonte")))))),"Erro Código")</f>
        <v>und</v>
      </c>
      <c r="G59" s="201">
        <f>VLOOKUP(B59,'MEMÓRIA DE CÁLCULO'!A:H,8,0)</f>
        <v>2</v>
      </c>
      <c r="H59" s="102">
        <f>IFERROR(
IF($C59="DER-ES",INDEX('DER-ES'!$D:$D,MATCH($D59,'DER-ES'!$A:$A,0)),
IF($C59="SICRO",INDEX(SICRO!$D:$D,MATCH($D59,SICRO!$A:$A,0)),
IF($C59="SCO-RIO",INDEX('SCO-RIO'!$D:$D,MATCH($D59,'SCO-RIO'!$A:$A,0)),
IF($C59="SINAPI",INDEX(SINAPI!$D:$D,MATCH($D59,SINAPI!$A:$A,0)),
IF($C59="COMP",INDEX(COMPOSIÇAO!$I:$I,MATCH($D59,COMPOSIÇAO!$A:$A,0)),
"Erro Fonte"))))),"Falha Unid.")</f>
        <v>585.34</v>
      </c>
      <c r="I59" s="102">
        <f t="shared" ref="I59" si="101">IFERROR(TRUNC(H59*(1+$G$2),2),"")</f>
        <v>799.51</v>
      </c>
      <c r="J59" s="291">
        <f t="shared" ref="J59:J62" si="102">IFERROR(TRUNC($I59*$G59,2),"")</f>
        <v>1599.02</v>
      </c>
      <c r="K59" s="82"/>
      <c r="L59" s="82"/>
      <c r="M59" s="83">
        <f>IF((COUNTIF($A$5:$A59,$A59))&gt;1,0,SUMIF(A:A,$A59,G:G))</f>
        <v>2</v>
      </c>
      <c r="N59" s="84">
        <f t="shared" ref="N59" si="103">TRUNC(M59*I59,2)</f>
        <v>1599.02</v>
      </c>
      <c r="O59" s="85">
        <f>N59/$J$63</f>
        <v>9.2945722934299896E-3</v>
      </c>
      <c r="P59" s="84" t="str">
        <f t="shared" ref="P59" si="104">VLOOKUP(N59,$AA$2:$AB$4,2,1)</f>
        <v>C</v>
      </c>
      <c r="Q59" s="82"/>
    </row>
    <row r="60" spans="1:17" ht="63" customHeight="1">
      <c r="A60" s="26" t="str">
        <f t="shared" ref="A60:A61" si="105">CONCATENATE(B60,C60)</f>
        <v>8.2COMP</v>
      </c>
      <c r="B60" s="58" t="s">
        <v>63376</v>
      </c>
      <c r="C60" s="77" t="s">
        <v>902</v>
      </c>
      <c r="D60" s="292">
        <v>4</v>
      </c>
      <c r="E60" s="78" t="str">
        <f>IFERROR(
IF($C60="DER-ES",INDEX('DER-ES'!$B:$B,MATCH($D60,'DER-ES'!$A:$A,0)),
IF($C60="SICRO",INDEX(SICRO!$B:$B,MATCH($D60,SICRO!$A:$A,0)),
IF($C60="SCO-RIO",INDEX('SCO-RIO'!$B:$B,MATCH($D60,'SCO-RIO'!$A:$A,0)),
IF($C60="SINAPI",INDEX(SINAPI!$B:$B,MATCH($D60,SINAPI!$A:$A,0)),
IF($C60="COMP",INDEX(COMPOSIÇAO!$B:$B,MATCH($D60,COMPOSIÇAO!$A:$A,0)),
" * Verifique Fonte *")))))," * Código Não Encontrado *")</f>
        <v>Instalação De Placa Em ACM Vermelho Fosco, Dimensões 500x120cm, E=3MM, Letras
E Contorno Em ACM Amarelo Com Brilho E Brasão Com Impressão Em Alta Definição</v>
      </c>
      <c r="F60" s="79" t="str">
        <f>IFERROR(LOWER(
IF($C60="DER-ES",INDEX('DER-ES'!$C:$C,MATCH($D60,'DER-ES'!$A:$A,0)),
IF($C60="SICRO",INDEX(SICRO!$C:$C,MATCH($D60,SICRO!$A:$A,0)),
IF($C60="SCO-RIO",INDEX('SCO-RIO'!$C:$C,MATCH($D60,'SCO-RIO'!$A:$A,0)),
IF($C60="SINAPI",INDEX(SINAPI!$C:$C,MATCH($D60,SINAPI!$A:$A,0)),
IF($C60="COMP",INDEX(COMPOSIÇAO!$H:$H,MATCH($D60,COMPOSIÇAO!$A:$A,0)),
"Erro Fonte")))))),"Erro Código")</f>
        <v>un</v>
      </c>
      <c r="G60" s="201">
        <f>VLOOKUP(B60,'MEMÓRIA DE CÁLCULO'!A:H,8,0)</f>
        <v>1</v>
      </c>
      <c r="H60" s="102">
        <f>IFERROR(
IF($C60="DER-ES",INDEX('DER-ES'!$D:$D,MATCH($D60,'DER-ES'!$A:$A,0)),
IF($C60="SICRO",INDEX(SICRO!$D:$D,MATCH($D60,SICRO!$A:$A,0)),
IF($C60="SCO-RIO",INDEX('SCO-RIO'!$D:$D,MATCH($D60,'SCO-RIO'!$A:$A,0)),
IF($C60="SINAPI",INDEX(SINAPI!$D:$D,MATCH($D60,SINAPI!$A:$A,0)),
IF($C60="COMP",INDEX(COMPOSIÇAO!$I:$I,MATCH($D60,COMPOSIÇAO!$A:$A,0)),
"Erro Fonte"))))),"Falha Unid.")</f>
        <v>3402.59</v>
      </c>
      <c r="I60" s="102">
        <f t="shared" ref="I60:I61" si="106">IFERROR(TRUNC(H60*(1+$G$2),2),"")</f>
        <v>4647.59</v>
      </c>
      <c r="J60" s="291">
        <f t="shared" si="102"/>
        <v>4647.59</v>
      </c>
      <c r="K60" s="82"/>
      <c r="L60" s="82"/>
      <c r="M60" s="83">
        <f>IF((COUNTIF($A$5:$A60,$A60))&gt;1,0,SUMIF(A:A,$A60,G:G))</f>
        <v>1</v>
      </c>
      <c r="N60" s="84">
        <f t="shared" ref="N60:N61" si="107">TRUNC(M60*I60,2)</f>
        <v>4647.59</v>
      </c>
      <c r="O60" s="85">
        <f>N60/$J$63</f>
        <v>2.7014897402923219E-2</v>
      </c>
      <c r="P60" s="84" t="str">
        <f t="shared" ref="P60:P61" si="108">VLOOKUP(N60,$AA$2:$AB$4,2,1)</f>
        <v>B</v>
      </c>
      <c r="Q60" s="82"/>
    </row>
    <row r="61" spans="1:17" ht="63" customHeight="1">
      <c r="A61" s="26" t="str">
        <f t="shared" si="105"/>
        <v>8.3DER-ES</v>
      </c>
      <c r="B61" s="58" t="s">
        <v>63377</v>
      </c>
      <c r="C61" s="77" t="s">
        <v>19376</v>
      </c>
      <c r="D61" s="292" t="s">
        <v>24952</v>
      </c>
      <c r="E61" s="78" t="str">
        <f>IFERROR(
IF($C61="DER-ES",INDEX('DER-ES'!$B:$B,MATCH($D61,'DER-ES'!$A:$A,0)),
IF($C61="SICRO",INDEX(SICRO!$B:$B,MATCH($D61,SICRO!$A:$A,0)),
IF($C61="SCO-RIO",INDEX('SCO-RIO'!$B:$B,MATCH($D61,'SCO-RIO'!$A:$A,0)),
IF($C61="SINAPI",INDEX(SINAPI!$B:$B,MATCH($D61,SINAPI!$A:$A,0)),
IF($C61="COMP",INDEX(COMPOSIÇAO!$B:$B,MATCH($D61,COMPOSIÇAO!$A:$A,0)),
" * Verifique Fonte *")))))," * Código Não Encontrado *")</f>
        <v>Fornecimento e plantio de grama em placas tipo esmeralda, inclusive fornecimento de terra vegetal</v>
      </c>
      <c r="F61" s="79" t="str">
        <f>IFERROR(LOWER(
IF($C61="DER-ES",INDEX('DER-ES'!$C:$C,MATCH($D61,'DER-ES'!$A:$A,0)),
IF($C61="SICRO",INDEX(SICRO!$C:$C,MATCH($D61,SICRO!$A:$A,0)),
IF($C61="SCO-RIO",INDEX('SCO-RIO'!$C:$C,MATCH($D61,'SCO-RIO'!$A:$A,0)),
IF($C61="SINAPI",INDEX(SINAPI!$C:$C,MATCH($D61,SINAPI!$A:$A,0)),
IF($C61="COMP",INDEX(COMPOSIÇAO!$H:$H,MATCH($D61,COMPOSIÇAO!$A:$A,0)),
"Erro Fonte")))))),"Erro Código")</f>
        <v>m2</v>
      </c>
      <c r="G61" s="201">
        <f>VLOOKUP(B61,'MEMÓRIA DE CÁLCULO'!A:H,8,0)</f>
        <v>78.375</v>
      </c>
      <c r="H61" s="102">
        <f>IFERROR(
IF($C61="DER-ES",INDEX('DER-ES'!$D:$D,MATCH($D61,'DER-ES'!$A:$A,0)),
IF($C61="SICRO",INDEX(SICRO!$D:$D,MATCH($D61,SICRO!$A:$A,0)),
IF($C61="SCO-RIO",INDEX('SCO-RIO'!$D:$D,MATCH($D61,'SCO-RIO'!$A:$A,0)),
IF($C61="SINAPI",INDEX(SINAPI!$D:$D,MATCH($D61,SINAPI!$A:$A,0)),
IF($C61="COMP",INDEX(COMPOSIÇAO!$I:$I,MATCH($D61,COMPOSIÇAO!$A:$A,0)),
"Erro Fonte"))))),"Falha Unid.")</f>
        <v>30.94</v>
      </c>
      <c r="I61" s="102">
        <f t="shared" si="106"/>
        <v>42.26</v>
      </c>
      <c r="J61" s="291">
        <f t="shared" si="102"/>
        <v>3312.12</v>
      </c>
      <c r="K61" s="82"/>
      <c r="L61" s="82"/>
      <c r="M61" s="83">
        <f>IF((COUNTIF($A$5:$A61,$A61))&gt;1,0,SUMIF(A:A,$A61,G:G))</f>
        <v>78.375</v>
      </c>
      <c r="N61" s="84">
        <f t="shared" si="107"/>
        <v>3312.12</v>
      </c>
      <c r="O61" s="85">
        <f>N61/$J$63</f>
        <v>1.9252253745741351E-2</v>
      </c>
      <c r="P61" s="84" t="str">
        <f t="shared" si="108"/>
        <v>B</v>
      </c>
      <c r="Q61" s="82"/>
    </row>
    <row r="62" spans="1:17" ht="63" customHeight="1">
      <c r="A62" s="26" t="str">
        <f t="shared" ref="A62" si="109">CONCATENATE(B62,C62)</f>
        <v>8.4SCO-RIO</v>
      </c>
      <c r="B62" s="58" t="s">
        <v>63378</v>
      </c>
      <c r="C62" s="77" t="s">
        <v>19377</v>
      </c>
      <c r="D62" s="292" t="s">
        <v>8002</v>
      </c>
      <c r="E62" s="78" t="s">
        <v>51173</v>
      </c>
      <c r="F62" s="79" t="s">
        <v>24</v>
      </c>
      <c r="G62" s="201">
        <f>VLOOKUP(B62,'MEMÓRIA DE CÁLCULO'!A:H,8,0)</f>
        <v>3.3</v>
      </c>
      <c r="H62" s="102">
        <v>761.31</v>
      </c>
      <c r="I62" s="102">
        <f t="shared" ref="I62" si="110">IFERROR(TRUNC(H62*(1+$G$2),2),"")</f>
        <v>1039.8699999999999</v>
      </c>
      <c r="J62" s="291">
        <f t="shared" si="102"/>
        <v>3431.57</v>
      </c>
      <c r="K62" s="82"/>
      <c r="L62" s="82"/>
      <c r="M62" s="83">
        <f>IF((COUNTIF($A$5:$A62,$A62))&gt;1,0,SUMIF(A:A,$A62,G:G))</f>
        <v>3.3</v>
      </c>
      <c r="N62" s="84">
        <f t="shared" ref="N62" si="111">TRUNC(M62*I62,2)</f>
        <v>3431.57</v>
      </c>
      <c r="O62" s="85">
        <f>N62/$J$63</f>
        <v>1.9946576931473996E-2</v>
      </c>
      <c r="P62" s="84" t="str">
        <f t="shared" ref="P62" si="112">VLOOKUP(N62,$AA$2:$AB$4,2,1)</f>
        <v>B</v>
      </c>
      <c r="Q62" s="82"/>
    </row>
    <row r="63" spans="1:17" s="315" customFormat="1" ht="39" customHeight="1">
      <c r="A63" s="374"/>
      <c r="B63" s="470" t="s">
        <v>63380</v>
      </c>
      <c r="C63" s="471"/>
      <c r="D63" s="471"/>
      <c r="E63" s="471"/>
      <c r="F63" s="471"/>
      <c r="G63" s="471"/>
      <c r="H63" s="472"/>
      <c r="I63" s="388" t="s">
        <v>63305</v>
      </c>
      <c r="J63" s="389">
        <f>SUM(J5,J12,J16,J24,J30,J40,J67,J52,J58)</f>
        <v>172038.03999999998</v>
      </c>
      <c r="K63" s="323"/>
      <c r="L63" s="323"/>
      <c r="M63" s="324"/>
      <c r="N63" s="325">
        <f>SUM(N6:N62)</f>
        <v>172038.03999999995</v>
      </c>
      <c r="O63" s="326">
        <f>SUM(O5:O62)</f>
        <v>1.0000000000000002</v>
      </c>
      <c r="P63" s="325"/>
      <c r="Q63" s="323"/>
    </row>
    <row r="64" spans="1:17" s="315" customFormat="1" ht="12.75">
      <c r="A64" s="374"/>
      <c r="B64" s="82"/>
      <c r="C64" s="390"/>
      <c r="D64" s="391"/>
      <c r="E64" s="392"/>
      <c r="F64" s="393"/>
      <c r="G64" s="394"/>
      <c r="H64" s="387"/>
      <c r="I64" s="387"/>
      <c r="J64" s="387"/>
      <c r="K64" s="323"/>
      <c r="L64" s="323"/>
      <c r="M64" s="324"/>
      <c r="N64" s="325"/>
      <c r="O64" s="326"/>
      <c r="P64" s="325"/>
      <c r="Q64" s="323"/>
    </row>
    <row r="65" spans="1:17" s="315" customFormat="1" ht="12.75">
      <c r="A65" s="374"/>
      <c r="B65" s="82"/>
      <c r="C65" s="390"/>
      <c r="D65" s="82"/>
      <c r="E65" s="390"/>
      <c r="F65" s="82"/>
      <c r="G65" s="390"/>
      <c r="H65" s="82"/>
      <c r="I65" s="387"/>
      <c r="J65" s="387"/>
      <c r="K65" s="323"/>
      <c r="L65" s="323"/>
      <c r="M65" s="324"/>
      <c r="N65" s="325"/>
      <c r="O65" s="326"/>
      <c r="P65" s="325"/>
      <c r="Q65" s="323"/>
    </row>
    <row r="66" spans="1:17" s="315" customFormat="1" ht="12.75">
      <c r="A66" s="374"/>
      <c r="B66" s="82"/>
      <c r="C66" s="390"/>
      <c r="D66" s="82" t="s">
        <v>63379</v>
      </c>
      <c r="E66" s="390"/>
      <c r="F66" s="82"/>
      <c r="G66" s="390"/>
      <c r="H66" s="82"/>
      <c r="I66" s="387"/>
      <c r="J66" s="387"/>
      <c r="K66" s="323"/>
      <c r="L66" s="323"/>
      <c r="M66" s="324"/>
      <c r="N66" s="325"/>
      <c r="O66" s="326"/>
      <c r="P66" s="325"/>
      <c r="Q66" s="323"/>
    </row>
    <row r="67" spans="1:17" s="376" customFormat="1" ht="15">
      <c r="A67" s="375"/>
      <c r="D67" s="82"/>
      <c r="E67" s="82"/>
      <c r="F67" s="387"/>
      <c r="G67" s="82"/>
      <c r="H67" s="387"/>
      <c r="I67" s="82"/>
      <c r="J67" s="387"/>
    </row>
    <row r="68" spans="1:17" s="315" customFormat="1" ht="14.25" customHeight="1">
      <c r="A68" s="374"/>
      <c r="B68" s="82"/>
      <c r="C68" s="390"/>
      <c r="D68" s="82"/>
      <c r="E68" s="395"/>
      <c r="F68" s="387"/>
      <c r="G68" s="82"/>
      <c r="H68" s="387"/>
      <c r="I68" s="82"/>
      <c r="J68" s="387"/>
      <c r="K68" s="323"/>
      <c r="L68" s="323"/>
      <c r="M68" s="324"/>
      <c r="N68" s="325"/>
      <c r="O68" s="326"/>
      <c r="P68" s="325"/>
      <c r="Q68" s="323"/>
    </row>
    <row r="69" spans="1:17" s="315" customFormat="1" ht="14.25" customHeight="1">
      <c r="A69" s="374"/>
      <c r="B69" s="82"/>
      <c r="C69" s="390"/>
      <c r="D69" s="82"/>
      <c r="E69" s="82" t="s">
        <v>63302</v>
      </c>
      <c r="F69" s="26"/>
      <c r="G69" s="26"/>
      <c r="H69" s="26"/>
      <c r="I69" s="387"/>
      <c r="J69" s="387"/>
      <c r="K69" s="323"/>
      <c r="L69" s="323"/>
      <c r="M69" s="324"/>
      <c r="N69" s="325"/>
      <c r="O69" s="326"/>
      <c r="P69" s="325"/>
      <c r="Q69" s="323"/>
    </row>
    <row r="70" spans="1:17" s="315" customFormat="1" ht="14.25" customHeight="1">
      <c r="A70" s="374"/>
      <c r="B70" s="82"/>
      <c r="C70" s="390"/>
      <c r="D70" s="82"/>
      <c r="E70" s="82" t="s">
        <v>63303</v>
      </c>
      <c r="F70" s="26"/>
      <c r="G70" s="26"/>
      <c r="H70" s="26"/>
      <c r="I70" s="387"/>
      <c r="J70" s="387"/>
      <c r="K70" s="323"/>
      <c r="L70" s="323"/>
      <c r="M70" s="324"/>
      <c r="N70" s="325"/>
      <c r="O70" s="326"/>
      <c r="P70" s="325"/>
      <c r="Q70" s="323"/>
    </row>
    <row r="71" spans="1:17" s="315" customFormat="1" ht="12.75">
      <c r="A71" s="374"/>
      <c r="B71" s="82"/>
      <c r="C71" s="390"/>
      <c r="D71" s="82"/>
      <c r="E71" s="390"/>
      <c r="F71" s="82"/>
      <c r="G71" s="390"/>
      <c r="H71" s="82"/>
      <c r="I71" s="387"/>
      <c r="J71" s="387"/>
      <c r="K71" s="323"/>
      <c r="L71" s="323"/>
      <c r="M71" s="324"/>
      <c r="N71" s="325"/>
      <c r="O71" s="326"/>
      <c r="P71" s="325"/>
      <c r="Q71" s="323"/>
    </row>
    <row r="72" spans="1:17" s="315" customFormat="1" ht="12.75">
      <c r="A72" s="374"/>
      <c r="B72" s="384"/>
      <c r="C72" s="385"/>
      <c r="D72" s="378"/>
      <c r="E72" s="379"/>
      <c r="F72" s="380"/>
      <c r="G72" s="381"/>
      <c r="H72" s="386"/>
      <c r="I72" s="386"/>
      <c r="J72" s="386"/>
      <c r="K72" s="323"/>
      <c r="L72" s="323"/>
      <c r="M72" s="324"/>
      <c r="N72" s="325"/>
      <c r="O72" s="326"/>
      <c r="P72" s="325"/>
      <c r="Q72" s="323"/>
    </row>
    <row r="73" spans="1:17" s="315" customFormat="1" ht="12.75">
      <c r="A73" s="374"/>
      <c r="B73" s="58"/>
      <c r="C73" s="77"/>
      <c r="D73" s="100"/>
      <c r="E73" s="78"/>
      <c r="F73" s="79"/>
      <c r="G73" s="80"/>
      <c r="H73" s="102"/>
      <c r="I73" s="102"/>
      <c r="J73" s="102"/>
      <c r="K73" s="323"/>
      <c r="L73" s="323"/>
      <c r="M73" s="324"/>
      <c r="N73" s="325"/>
      <c r="O73" s="326"/>
      <c r="P73" s="325"/>
      <c r="Q73" s="323"/>
    </row>
    <row r="74" spans="1:17" s="315" customFormat="1" ht="12.75">
      <c r="A74" s="374"/>
      <c r="B74" s="58"/>
      <c r="C74" s="77"/>
      <c r="D74" s="100"/>
      <c r="E74" s="78"/>
      <c r="F74" s="79"/>
      <c r="G74" s="80"/>
      <c r="H74" s="102"/>
      <c r="I74" s="102"/>
      <c r="J74" s="102"/>
      <c r="K74" s="323"/>
      <c r="L74" s="323"/>
      <c r="M74" s="324"/>
      <c r="N74" s="325"/>
      <c r="O74" s="326"/>
      <c r="P74" s="325"/>
      <c r="Q74" s="323"/>
    </row>
    <row r="75" spans="1:17" s="315" customFormat="1" ht="12.75">
      <c r="A75" s="374"/>
      <c r="B75" s="58"/>
      <c r="C75" s="77"/>
      <c r="D75" s="100"/>
      <c r="E75" s="78"/>
      <c r="F75" s="79"/>
      <c r="G75" s="80"/>
      <c r="H75" s="102"/>
      <c r="I75" s="102"/>
      <c r="J75" s="102"/>
      <c r="K75" s="323"/>
      <c r="L75" s="323"/>
      <c r="M75" s="324"/>
      <c r="N75" s="325"/>
      <c r="O75" s="326"/>
      <c r="P75" s="325"/>
      <c r="Q75" s="323"/>
    </row>
    <row r="76" spans="1:17" s="315" customFormat="1" ht="12.75">
      <c r="A76" s="374"/>
      <c r="B76" s="58"/>
      <c r="C76" s="77"/>
      <c r="D76" s="100"/>
      <c r="E76" s="78"/>
      <c r="F76" s="79"/>
      <c r="G76" s="80"/>
      <c r="H76" s="102"/>
      <c r="I76" s="102"/>
      <c r="J76" s="102"/>
      <c r="K76" s="323"/>
      <c r="L76" s="323"/>
      <c r="M76" s="324"/>
      <c r="N76" s="325"/>
      <c r="O76" s="326"/>
      <c r="P76" s="325"/>
      <c r="Q76" s="323"/>
    </row>
    <row r="77" spans="1:17" s="315" customFormat="1" ht="12.75">
      <c r="A77" s="374"/>
      <c r="B77" s="58"/>
      <c r="C77" s="77"/>
      <c r="D77" s="100"/>
      <c r="E77" s="78"/>
      <c r="F77" s="79"/>
      <c r="G77" s="80"/>
      <c r="H77" s="102"/>
      <c r="I77" s="102"/>
      <c r="J77" s="102"/>
      <c r="K77" s="323"/>
      <c r="L77" s="323"/>
      <c r="M77" s="324"/>
      <c r="N77" s="325"/>
      <c r="O77" s="326"/>
      <c r="P77" s="325"/>
      <c r="Q77" s="323"/>
    </row>
    <row r="78" spans="1:17" s="315" customFormat="1" ht="12.75">
      <c r="A78" s="374"/>
      <c r="B78" s="58"/>
      <c r="C78" s="77"/>
      <c r="D78" s="100"/>
      <c r="E78" s="78"/>
      <c r="F78" s="79"/>
      <c r="G78" s="80"/>
      <c r="H78" s="102"/>
      <c r="I78" s="102"/>
      <c r="J78" s="102"/>
      <c r="K78" s="323"/>
      <c r="L78" s="323"/>
      <c r="M78" s="324"/>
      <c r="N78" s="325"/>
      <c r="O78" s="326"/>
      <c r="P78" s="325"/>
      <c r="Q78" s="323"/>
    </row>
    <row r="79" spans="1:17" s="315" customFormat="1" ht="12.75">
      <c r="A79" s="374"/>
      <c r="B79" s="58"/>
      <c r="C79" s="77"/>
      <c r="D79" s="100"/>
      <c r="E79" s="78"/>
      <c r="F79" s="79"/>
      <c r="G79" s="80"/>
      <c r="H79" s="102"/>
      <c r="I79" s="102"/>
      <c r="J79" s="102"/>
      <c r="K79" s="323"/>
      <c r="L79" s="323"/>
      <c r="M79" s="324"/>
      <c r="N79" s="325"/>
      <c r="O79" s="326"/>
      <c r="P79" s="325"/>
      <c r="Q79" s="323"/>
    </row>
    <row r="80" spans="1:17" s="315" customFormat="1" ht="12.75">
      <c r="A80" s="374"/>
      <c r="B80" s="58"/>
      <c r="C80" s="77"/>
      <c r="D80" s="100"/>
      <c r="E80" s="78"/>
      <c r="F80" s="79"/>
      <c r="G80" s="80"/>
      <c r="H80" s="102"/>
      <c r="I80" s="102"/>
      <c r="J80" s="102"/>
      <c r="K80" s="323"/>
      <c r="L80" s="323"/>
      <c r="M80" s="324"/>
      <c r="N80" s="325"/>
      <c r="O80" s="326"/>
      <c r="P80" s="325"/>
      <c r="Q80" s="323"/>
    </row>
    <row r="81" spans="1:17" s="315" customFormat="1" ht="12.75">
      <c r="A81" s="374"/>
      <c r="B81" s="58"/>
      <c r="C81" s="77"/>
      <c r="D81" s="100"/>
      <c r="E81" s="78"/>
      <c r="F81" s="79"/>
      <c r="G81" s="80"/>
      <c r="H81" s="102"/>
      <c r="I81" s="102"/>
      <c r="J81" s="102"/>
      <c r="K81" s="323"/>
      <c r="L81" s="323"/>
      <c r="M81" s="324"/>
      <c r="N81" s="325"/>
      <c r="O81" s="326"/>
      <c r="P81" s="325"/>
      <c r="Q81" s="323"/>
    </row>
    <row r="82" spans="1:17" s="315" customFormat="1" ht="12.75">
      <c r="A82" s="374"/>
      <c r="B82" s="58"/>
      <c r="C82" s="77"/>
      <c r="D82" s="100"/>
      <c r="E82" s="78"/>
      <c r="F82" s="79"/>
      <c r="G82" s="80"/>
      <c r="H82" s="102"/>
      <c r="I82" s="102"/>
      <c r="J82" s="102"/>
      <c r="K82" s="323"/>
      <c r="L82" s="323"/>
      <c r="M82" s="324"/>
      <c r="N82" s="325"/>
      <c r="O82" s="326"/>
      <c r="P82" s="325"/>
      <c r="Q82" s="323"/>
    </row>
    <row r="83" spans="1:17" s="315" customFormat="1" ht="12.75">
      <c r="A83" s="374"/>
      <c r="B83" s="58"/>
      <c r="C83" s="77"/>
      <c r="D83" s="100"/>
      <c r="E83" s="78"/>
      <c r="F83" s="79"/>
      <c r="G83" s="80"/>
      <c r="H83" s="102"/>
      <c r="I83" s="102"/>
      <c r="J83" s="102"/>
      <c r="K83" s="323"/>
      <c r="L83" s="323"/>
      <c r="M83" s="324"/>
      <c r="N83" s="325"/>
      <c r="O83" s="326"/>
      <c r="P83" s="325"/>
      <c r="Q83" s="323"/>
    </row>
    <row r="84" spans="1:17" s="315" customFormat="1" ht="12.75">
      <c r="A84" s="374"/>
      <c r="B84" s="58"/>
      <c r="C84" s="77"/>
      <c r="D84" s="100"/>
      <c r="E84" s="78"/>
      <c r="F84" s="79"/>
      <c r="G84" s="80"/>
      <c r="H84" s="102"/>
      <c r="I84" s="102"/>
      <c r="J84" s="102"/>
      <c r="K84" s="323"/>
      <c r="L84" s="323"/>
      <c r="M84" s="324"/>
      <c r="N84" s="325"/>
      <c r="O84" s="326"/>
      <c r="P84" s="325"/>
      <c r="Q84" s="323"/>
    </row>
    <row r="85" spans="1:17" s="315" customFormat="1" ht="12.75">
      <c r="A85" s="374"/>
      <c r="B85" s="58"/>
      <c r="C85" s="77"/>
      <c r="D85" s="100"/>
      <c r="E85" s="78"/>
      <c r="F85" s="79"/>
      <c r="G85" s="80"/>
      <c r="H85" s="102"/>
      <c r="I85" s="102"/>
      <c r="J85" s="102"/>
      <c r="K85" s="323"/>
      <c r="L85" s="323"/>
      <c r="M85" s="324"/>
      <c r="N85" s="325"/>
      <c r="O85" s="326"/>
      <c r="P85" s="325"/>
      <c r="Q85" s="323"/>
    </row>
    <row r="86" spans="1:17" ht="12.75">
      <c r="A86" s="97"/>
      <c r="C86" s="77"/>
      <c r="D86" s="100"/>
      <c r="E86" s="78"/>
      <c r="F86" s="79"/>
      <c r="G86" s="80"/>
      <c r="H86" s="102"/>
      <c r="I86" s="102"/>
      <c r="J86" s="102"/>
      <c r="K86" s="82"/>
      <c r="L86" s="82"/>
      <c r="M86" s="83"/>
      <c r="N86" s="84"/>
      <c r="O86" s="85"/>
      <c r="P86" s="84"/>
      <c r="Q86" s="82"/>
    </row>
    <row r="87" spans="1:17" ht="12.75">
      <c r="A87" s="97"/>
      <c r="C87" s="77"/>
      <c r="D87" s="100"/>
      <c r="E87" s="78"/>
      <c r="F87" s="79"/>
      <c r="G87" s="80"/>
      <c r="H87" s="102"/>
      <c r="I87" s="102"/>
      <c r="J87" s="102"/>
      <c r="K87" s="82"/>
      <c r="L87" s="82"/>
      <c r="M87" s="83"/>
      <c r="N87" s="84"/>
      <c r="O87" s="85"/>
      <c r="P87" s="84"/>
      <c r="Q87" s="82"/>
    </row>
    <row r="88" spans="1:17" ht="12.75">
      <c r="A88" s="97"/>
      <c r="C88" s="77"/>
      <c r="D88" s="100"/>
      <c r="E88" s="78"/>
      <c r="F88" s="79"/>
      <c r="G88" s="80"/>
      <c r="H88" s="102"/>
      <c r="I88" s="102"/>
      <c r="J88" s="102"/>
      <c r="K88" s="82"/>
      <c r="L88" s="82"/>
      <c r="M88" s="83"/>
      <c r="N88" s="84"/>
      <c r="O88" s="85"/>
      <c r="P88" s="84"/>
      <c r="Q88" s="82"/>
    </row>
    <row r="89" spans="1:17" ht="12.75">
      <c r="A89" s="97"/>
      <c r="C89" s="77"/>
      <c r="D89" s="100"/>
      <c r="E89" s="78"/>
      <c r="F89" s="79"/>
      <c r="G89" s="80"/>
      <c r="H89" s="102"/>
      <c r="I89" s="102"/>
      <c r="J89" s="102"/>
      <c r="K89" s="82"/>
      <c r="L89" s="82"/>
      <c r="M89" s="83"/>
      <c r="N89" s="84"/>
      <c r="O89" s="85"/>
      <c r="P89" s="84"/>
      <c r="Q89" s="82"/>
    </row>
    <row r="90" spans="1:17" ht="12.75">
      <c r="A90" s="97"/>
      <c r="C90" s="77"/>
      <c r="D90" s="100"/>
      <c r="E90" s="78"/>
      <c r="F90" s="79"/>
      <c r="G90" s="80"/>
      <c r="H90" s="102"/>
      <c r="I90" s="102"/>
      <c r="J90" s="102"/>
      <c r="K90" s="82"/>
      <c r="L90" s="82"/>
      <c r="M90" s="83"/>
      <c r="N90" s="84"/>
      <c r="O90" s="85"/>
      <c r="P90" s="84"/>
      <c r="Q90" s="82"/>
    </row>
    <row r="91" spans="1:17" ht="12.75">
      <c r="A91" s="97"/>
      <c r="C91" s="77"/>
      <c r="D91" s="100"/>
      <c r="E91" s="78"/>
      <c r="F91" s="79"/>
      <c r="G91" s="80"/>
      <c r="H91" s="102"/>
      <c r="I91" s="102"/>
      <c r="J91" s="102"/>
      <c r="K91" s="82"/>
      <c r="L91" s="82"/>
      <c r="M91" s="83"/>
      <c r="N91" s="84"/>
      <c r="O91" s="85"/>
      <c r="P91" s="84"/>
      <c r="Q91" s="82"/>
    </row>
    <row r="92" spans="1:17" ht="12.75">
      <c r="A92" s="97"/>
      <c r="C92" s="77"/>
      <c r="D92" s="100"/>
      <c r="E92" s="78"/>
      <c r="F92" s="79"/>
      <c r="G92" s="80"/>
      <c r="H92" s="102"/>
      <c r="I92" s="102"/>
      <c r="J92" s="102"/>
      <c r="K92" s="82"/>
      <c r="L92" s="82"/>
      <c r="M92" s="83"/>
      <c r="N92" s="84"/>
      <c r="O92" s="85"/>
      <c r="P92" s="84"/>
      <c r="Q92" s="82"/>
    </row>
    <row r="93" spans="1:17" ht="12.75">
      <c r="A93" s="97"/>
      <c r="C93" s="77"/>
      <c r="D93" s="100"/>
      <c r="E93" s="78"/>
      <c r="F93" s="79"/>
      <c r="G93" s="80"/>
      <c r="H93" s="102"/>
      <c r="I93" s="102"/>
      <c r="J93" s="102"/>
      <c r="K93" s="82"/>
      <c r="L93" s="82"/>
      <c r="M93" s="83"/>
      <c r="N93" s="84"/>
      <c r="O93" s="85"/>
      <c r="P93" s="84"/>
      <c r="Q93" s="82"/>
    </row>
    <row r="94" spans="1:17" ht="12.75">
      <c r="A94" s="97"/>
      <c r="C94" s="77"/>
      <c r="D94" s="100"/>
      <c r="E94" s="78"/>
      <c r="F94" s="79"/>
      <c r="G94" s="80"/>
      <c r="H94" s="102"/>
      <c r="I94" s="102"/>
      <c r="J94" s="102"/>
      <c r="K94" s="82"/>
      <c r="L94" s="82"/>
      <c r="M94" s="83"/>
      <c r="N94" s="84"/>
      <c r="O94" s="85"/>
      <c r="P94" s="84"/>
      <c r="Q94" s="82"/>
    </row>
    <row r="95" spans="1:17" ht="12.75">
      <c r="A95" s="97"/>
      <c r="C95" s="77"/>
      <c r="D95" s="100"/>
      <c r="E95" s="78"/>
      <c r="F95" s="79"/>
      <c r="G95" s="80"/>
      <c r="H95" s="102"/>
      <c r="I95" s="102"/>
      <c r="J95" s="102"/>
      <c r="K95" s="82"/>
      <c r="L95" s="82"/>
      <c r="M95" s="83"/>
      <c r="N95" s="84"/>
      <c r="O95" s="85"/>
      <c r="P95" s="84"/>
      <c r="Q95" s="82"/>
    </row>
    <row r="96" spans="1:17" ht="12.75">
      <c r="A96" s="97"/>
      <c r="C96" s="77"/>
      <c r="D96" s="100"/>
      <c r="E96" s="78"/>
      <c r="F96" s="79"/>
      <c r="G96" s="80"/>
      <c r="H96" s="102"/>
      <c r="I96" s="102"/>
      <c r="J96" s="102"/>
      <c r="K96" s="82"/>
      <c r="L96" s="82"/>
      <c r="M96" s="83"/>
      <c r="N96" s="84"/>
      <c r="O96" s="85"/>
      <c r="P96" s="84"/>
      <c r="Q96" s="82"/>
    </row>
    <row r="97" spans="1:17" ht="12.75">
      <c r="A97" s="97"/>
      <c r="C97" s="77"/>
      <c r="D97" s="100"/>
      <c r="E97" s="78"/>
      <c r="F97" s="79"/>
      <c r="G97" s="80"/>
      <c r="H97" s="102"/>
      <c r="I97" s="102"/>
      <c r="J97" s="102"/>
      <c r="K97" s="82"/>
      <c r="L97" s="82"/>
      <c r="M97" s="83"/>
      <c r="N97" s="84"/>
      <c r="O97" s="85"/>
      <c r="P97" s="84"/>
      <c r="Q97" s="82"/>
    </row>
    <row r="98" spans="1:17" ht="12.75">
      <c r="A98" s="97"/>
      <c r="C98" s="77"/>
      <c r="D98" s="100"/>
      <c r="E98" s="78"/>
      <c r="F98" s="79"/>
      <c r="G98" s="80"/>
      <c r="H98" s="102"/>
      <c r="I98" s="102"/>
      <c r="J98" s="102"/>
      <c r="K98" s="82"/>
      <c r="L98" s="82"/>
      <c r="M98" s="83"/>
      <c r="N98" s="84"/>
      <c r="O98" s="85"/>
      <c r="P98" s="84"/>
      <c r="Q98" s="82"/>
    </row>
    <row r="99" spans="1:17" ht="12.75">
      <c r="A99" s="97"/>
      <c r="C99" s="77"/>
      <c r="D99" s="100"/>
      <c r="E99" s="78"/>
      <c r="F99" s="79"/>
      <c r="G99" s="80"/>
      <c r="H99" s="102"/>
      <c r="I99" s="102"/>
      <c r="J99" s="102"/>
      <c r="K99" s="82"/>
      <c r="L99" s="82"/>
      <c r="M99" s="83"/>
      <c r="N99" s="84"/>
      <c r="O99" s="85"/>
      <c r="P99" s="84"/>
      <c r="Q99" s="82"/>
    </row>
    <row r="100" spans="1:17" ht="12.75">
      <c r="A100" s="97"/>
      <c r="C100" s="77"/>
      <c r="D100" s="100"/>
      <c r="E100" s="78"/>
      <c r="F100" s="79"/>
      <c r="G100" s="80"/>
      <c r="H100" s="102"/>
      <c r="I100" s="102"/>
      <c r="J100" s="102"/>
      <c r="K100" s="82"/>
      <c r="L100" s="82"/>
      <c r="M100" s="83"/>
      <c r="N100" s="84"/>
      <c r="O100" s="85"/>
      <c r="P100" s="84"/>
      <c r="Q100" s="82"/>
    </row>
    <row r="101" spans="1:17" ht="12.75">
      <c r="A101" s="97"/>
      <c r="C101" s="77"/>
      <c r="D101" s="100"/>
      <c r="E101" s="78"/>
      <c r="F101" s="79"/>
      <c r="G101" s="80"/>
      <c r="H101" s="102"/>
      <c r="I101" s="102"/>
      <c r="J101" s="102"/>
      <c r="K101" s="82"/>
      <c r="L101" s="82"/>
      <c r="M101" s="83"/>
      <c r="N101" s="84"/>
      <c r="O101" s="85"/>
      <c r="P101" s="84"/>
      <c r="Q101" s="82"/>
    </row>
    <row r="102" spans="1:17" ht="12.75">
      <c r="A102" s="97"/>
      <c r="C102" s="77"/>
      <c r="D102" s="100"/>
      <c r="E102" s="78"/>
      <c r="F102" s="79"/>
      <c r="G102" s="80"/>
      <c r="H102" s="102"/>
      <c r="I102" s="102"/>
      <c r="J102" s="102"/>
      <c r="K102" s="82"/>
      <c r="L102" s="82"/>
      <c r="M102" s="83"/>
      <c r="N102" s="84"/>
      <c r="O102" s="85"/>
      <c r="P102" s="84"/>
      <c r="Q102" s="82"/>
    </row>
    <row r="103" spans="1:17" ht="12.75">
      <c r="A103" s="97"/>
      <c r="C103" s="77"/>
      <c r="D103" s="100"/>
      <c r="E103" s="78"/>
      <c r="F103" s="79"/>
      <c r="G103" s="80"/>
      <c r="H103" s="102"/>
      <c r="I103" s="102"/>
      <c r="J103" s="102"/>
      <c r="K103" s="82"/>
      <c r="L103" s="82"/>
      <c r="M103" s="83"/>
      <c r="N103" s="84"/>
      <c r="O103" s="85"/>
      <c r="P103" s="84"/>
      <c r="Q103" s="82"/>
    </row>
    <row r="104" spans="1:17" ht="12.75">
      <c r="A104" s="97"/>
      <c r="C104" s="77"/>
      <c r="D104" s="100"/>
      <c r="E104" s="78"/>
      <c r="F104" s="79"/>
      <c r="G104" s="80"/>
      <c r="H104" s="102"/>
      <c r="I104" s="102"/>
      <c r="J104" s="102"/>
      <c r="K104" s="82"/>
      <c r="L104" s="82"/>
      <c r="M104" s="83"/>
      <c r="N104" s="84"/>
      <c r="O104" s="85"/>
      <c r="P104" s="84"/>
      <c r="Q104" s="82"/>
    </row>
    <row r="105" spans="1:17" ht="12.75">
      <c r="A105" s="97"/>
      <c r="C105" s="77"/>
      <c r="D105" s="100"/>
      <c r="E105" s="78"/>
      <c r="F105" s="79"/>
      <c r="G105" s="80"/>
      <c r="H105" s="102"/>
      <c r="I105" s="102"/>
      <c r="J105" s="102"/>
      <c r="K105" s="82"/>
      <c r="L105" s="82"/>
      <c r="M105" s="83"/>
      <c r="N105" s="84"/>
      <c r="O105" s="85"/>
      <c r="P105" s="84"/>
      <c r="Q105" s="82"/>
    </row>
    <row r="106" spans="1:17" ht="12.75">
      <c r="A106" s="97"/>
      <c r="C106" s="77"/>
      <c r="D106" s="100"/>
      <c r="E106" s="78"/>
      <c r="F106" s="79"/>
      <c r="G106" s="80"/>
      <c r="H106" s="102"/>
      <c r="I106" s="102"/>
      <c r="J106" s="102"/>
      <c r="K106" s="82"/>
      <c r="L106" s="82"/>
      <c r="M106" s="83"/>
      <c r="N106" s="84"/>
      <c r="O106" s="85"/>
      <c r="P106" s="84"/>
      <c r="Q106" s="82"/>
    </row>
    <row r="107" spans="1:17" ht="12.75">
      <c r="A107" s="97"/>
      <c r="C107" s="77"/>
      <c r="D107" s="100"/>
      <c r="E107" s="78"/>
      <c r="F107" s="79"/>
      <c r="G107" s="80"/>
      <c r="H107" s="102"/>
      <c r="I107" s="102"/>
      <c r="J107" s="102"/>
      <c r="K107" s="82"/>
      <c r="L107" s="82"/>
      <c r="M107" s="83"/>
      <c r="N107" s="84"/>
      <c r="O107" s="85"/>
      <c r="P107" s="84"/>
      <c r="Q107" s="82"/>
    </row>
    <row r="108" spans="1:17" ht="12.75">
      <c r="A108" s="97"/>
      <c r="C108" s="77"/>
      <c r="D108" s="100"/>
      <c r="E108" s="78"/>
      <c r="F108" s="79"/>
      <c r="G108" s="80"/>
      <c r="H108" s="102"/>
      <c r="I108" s="102"/>
      <c r="J108" s="102"/>
      <c r="K108" s="82"/>
      <c r="L108" s="82"/>
      <c r="M108" s="83"/>
      <c r="N108" s="84"/>
      <c r="O108" s="85"/>
      <c r="P108" s="84"/>
      <c r="Q108" s="82"/>
    </row>
    <row r="109" spans="1:17" ht="12.75">
      <c r="A109" s="97"/>
      <c r="C109" s="77"/>
      <c r="D109" s="100"/>
      <c r="E109" s="78"/>
      <c r="F109" s="79"/>
      <c r="G109" s="80"/>
      <c r="H109" s="102"/>
      <c r="I109" s="102"/>
      <c r="J109" s="102"/>
      <c r="K109" s="82"/>
      <c r="L109" s="82"/>
      <c r="M109" s="83"/>
      <c r="N109" s="84"/>
      <c r="O109" s="85"/>
      <c r="P109" s="84"/>
      <c r="Q109" s="82"/>
    </row>
    <row r="110" spans="1:17" ht="12.75">
      <c r="A110" s="97"/>
      <c r="C110" s="77"/>
      <c r="D110" s="100"/>
      <c r="E110" s="78"/>
      <c r="F110" s="79"/>
      <c r="G110" s="80"/>
      <c r="H110" s="102"/>
      <c r="I110" s="102"/>
      <c r="J110" s="102"/>
      <c r="K110" s="82"/>
      <c r="L110" s="82"/>
      <c r="M110" s="83"/>
      <c r="N110" s="84"/>
      <c r="O110" s="85"/>
      <c r="P110" s="84"/>
      <c r="Q110" s="82"/>
    </row>
    <row r="111" spans="1:17" ht="12.75">
      <c r="A111" s="97"/>
      <c r="C111" s="77"/>
      <c r="D111" s="100"/>
      <c r="E111" s="78"/>
      <c r="F111" s="79"/>
      <c r="G111" s="80"/>
      <c r="H111" s="102"/>
      <c r="I111" s="102"/>
      <c r="J111" s="102"/>
      <c r="K111" s="82"/>
      <c r="L111" s="82"/>
      <c r="M111" s="83"/>
      <c r="N111" s="84"/>
      <c r="O111" s="85"/>
      <c r="P111" s="84"/>
      <c r="Q111" s="82"/>
    </row>
    <row r="112" spans="1:17" ht="12.75">
      <c r="A112" s="97"/>
      <c r="C112" s="77"/>
      <c r="D112" s="100"/>
      <c r="E112" s="78"/>
      <c r="F112" s="79"/>
      <c r="G112" s="80"/>
      <c r="H112" s="102"/>
      <c r="I112" s="102"/>
      <c r="J112" s="102"/>
      <c r="K112" s="82"/>
      <c r="L112" s="82"/>
      <c r="M112" s="83"/>
      <c r="N112" s="84"/>
      <c r="O112" s="85"/>
      <c r="P112" s="84"/>
      <c r="Q112" s="82"/>
    </row>
    <row r="113" spans="1:17" ht="12.75">
      <c r="A113" s="97"/>
      <c r="C113" s="77"/>
      <c r="D113" s="100"/>
      <c r="E113" s="78"/>
      <c r="F113" s="79"/>
      <c r="G113" s="80"/>
      <c r="H113" s="102"/>
      <c r="I113" s="102"/>
      <c r="J113" s="102"/>
      <c r="K113" s="82"/>
      <c r="L113" s="82"/>
      <c r="M113" s="83"/>
      <c r="N113" s="84"/>
      <c r="O113" s="85"/>
      <c r="P113" s="84"/>
      <c r="Q113" s="82"/>
    </row>
    <row r="114" spans="1:17" ht="12.75">
      <c r="A114" s="97"/>
      <c r="C114" s="77"/>
      <c r="D114" s="100"/>
      <c r="E114" s="78"/>
      <c r="F114" s="79"/>
      <c r="G114" s="80"/>
      <c r="H114" s="102"/>
      <c r="I114" s="102"/>
      <c r="J114" s="102"/>
      <c r="K114" s="82"/>
      <c r="L114" s="82"/>
      <c r="M114" s="83"/>
      <c r="N114" s="84"/>
      <c r="O114" s="85"/>
      <c r="P114" s="84"/>
      <c r="Q114" s="82"/>
    </row>
    <row r="115" spans="1:17" ht="12.75">
      <c r="A115" s="97"/>
      <c r="C115" s="77"/>
      <c r="D115" s="100"/>
      <c r="E115" s="78"/>
      <c r="F115" s="79"/>
      <c r="G115" s="80"/>
      <c r="H115" s="102"/>
      <c r="I115" s="102"/>
      <c r="J115" s="102"/>
      <c r="K115" s="82"/>
      <c r="L115" s="82"/>
      <c r="M115" s="83"/>
      <c r="N115" s="84"/>
      <c r="O115" s="85"/>
      <c r="P115" s="84"/>
      <c r="Q115" s="82"/>
    </row>
    <row r="116" spans="1:17" ht="12.75">
      <c r="A116" s="97"/>
      <c r="C116" s="77"/>
      <c r="D116" s="100"/>
      <c r="E116" s="78"/>
      <c r="F116" s="79"/>
      <c r="G116" s="80"/>
      <c r="H116" s="102"/>
      <c r="I116" s="102"/>
      <c r="J116" s="102"/>
      <c r="K116" s="82"/>
      <c r="L116" s="82"/>
      <c r="M116" s="83"/>
      <c r="N116" s="84"/>
      <c r="O116" s="85"/>
      <c r="P116" s="84"/>
      <c r="Q116" s="82"/>
    </row>
    <row r="117" spans="1:17" ht="12.75">
      <c r="A117" s="97"/>
      <c r="C117" s="77"/>
      <c r="D117" s="100"/>
      <c r="E117" s="78"/>
      <c r="F117" s="79"/>
      <c r="G117" s="80"/>
      <c r="H117" s="102"/>
      <c r="I117" s="102"/>
      <c r="J117" s="102"/>
      <c r="K117" s="82"/>
      <c r="L117" s="82"/>
      <c r="M117" s="83"/>
      <c r="N117" s="84"/>
      <c r="O117" s="85"/>
      <c r="P117" s="84"/>
      <c r="Q117" s="82"/>
    </row>
    <row r="118" spans="1:17" ht="12.75">
      <c r="A118" s="97"/>
      <c r="C118" s="77"/>
      <c r="D118" s="100"/>
      <c r="E118" s="78"/>
      <c r="F118" s="79"/>
      <c r="G118" s="80"/>
      <c r="H118" s="102"/>
      <c r="I118" s="102"/>
      <c r="J118" s="102"/>
      <c r="K118" s="82"/>
      <c r="L118" s="82"/>
      <c r="M118" s="83"/>
      <c r="N118" s="84"/>
      <c r="O118" s="85"/>
      <c r="P118" s="84"/>
      <c r="Q118" s="82"/>
    </row>
    <row r="119" spans="1:17" ht="12.75">
      <c r="A119" s="97"/>
      <c r="C119" s="77"/>
      <c r="D119" s="100"/>
      <c r="E119" s="78"/>
      <c r="F119" s="79"/>
      <c r="G119" s="80"/>
      <c r="H119" s="102"/>
      <c r="I119" s="102"/>
      <c r="J119" s="102"/>
      <c r="K119" s="82"/>
      <c r="L119" s="82"/>
      <c r="M119" s="83"/>
      <c r="N119" s="84"/>
      <c r="O119" s="85"/>
      <c r="P119" s="84"/>
      <c r="Q119" s="82"/>
    </row>
    <row r="120" spans="1:17" ht="12.75">
      <c r="A120" s="97"/>
      <c r="C120" s="77"/>
      <c r="D120" s="100"/>
      <c r="E120" s="78"/>
      <c r="F120" s="79"/>
      <c r="G120" s="80"/>
      <c r="H120" s="102"/>
      <c r="I120" s="102"/>
      <c r="J120" s="102"/>
      <c r="K120" s="82"/>
      <c r="L120" s="82"/>
      <c r="M120" s="83"/>
      <c r="N120" s="84"/>
      <c r="O120" s="85"/>
      <c r="P120" s="84"/>
      <c r="Q120" s="82"/>
    </row>
    <row r="121" spans="1:17" ht="12.75">
      <c r="A121" s="97"/>
      <c r="C121" s="77"/>
      <c r="D121" s="100"/>
      <c r="E121" s="78"/>
      <c r="F121" s="79"/>
      <c r="G121" s="80"/>
      <c r="H121" s="102"/>
      <c r="I121" s="102"/>
      <c r="J121" s="102"/>
      <c r="K121" s="82"/>
      <c r="L121" s="82"/>
      <c r="M121" s="83"/>
      <c r="N121" s="84"/>
      <c r="O121" s="85"/>
      <c r="P121" s="84"/>
      <c r="Q121" s="82"/>
    </row>
    <row r="122" spans="1:17" ht="12.75">
      <c r="A122" s="97"/>
      <c r="C122" s="77"/>
      <c r="D122" s="100"/>
      <c r="E122" s="78"/>
      <c r="F122" s="79"/>
      <c r="G122" s="80"/>
      <c r="H122" s="102"/>
      <c r="I122" s="102"/>
      <c r="J122" s="102"/>
      <c r="K122" s="82"/>
      <c r="L122" s="82"/>
      <c r="M122" s="83"/>
      <c r="N122" s="84"/>
      <c r="O122" s="85"/>
      <c r="P122" s="84"/>
      <c r="Q122" s="82"/>
    </row>
    <row r="123" spans="1:17" ht="12.75">
      <c r="A123" s="97"/>
      <c r="C123" s="77"/>
      <c r="D123" s="100"/>
      <c r="E123" s="78"/>
      <c r="F123" s="79"/>
      <c r="G123" s="80"/>
      <c r="H123" s="102"/>
      <c r="I123" s="102"/>
      <c r="J123" s="102"/>
      <c r="K123" s="82"/>
      <c r="L123" s="82"/>
      <c r="M123" s="83"/>
      <c r="N123" s="84"/>
      <c r="O123" s="85"/>
      <c r="P123" s="84"/>
      <c r="Q123" s="82"/>
    </row>
    <row r="124" spans="1:17" ht="12.75">
      <c r="A124" s="97"/>
      <c r="C124" s="77"/>
      <c r="D124" s="100"/>
      <c r="E124" s="78"/>
      <c r="F124" s="79"/>
      <c r="G124" s="80"/>
      <c r="H124" s="102"/>
      <c r="I124" s="102"/>
      <c r="J124" s="102"/>
      <c r="K124" s="82"/>
      <c r="L124" s="82"/>
      <c r="M124" s="83"/>
      <c r="N124" s="84"/>
      <c r="O124" s="85"/>
      <c r="P124" s="84"/>
      <c r="Q124" s="82"/>
    </row>
    <row r="125" spans="1:17" ht="12.75">
      <c r="A125" s="97"/>
      <c r="C125" s="77"/>
      <c r="D125" s="100"/>
      <c r="E125" s="78"/>
      <c r="F125" s="79"/>
      <c r="G125" s="80"/>
      <c r="H125" s="102"/>
      <c r="I125" s="102"/>
      <c r="J125" s="102"/>
      <c r="K125" s="82"/>
      <c r="L125" s="82"/>
      <c r="M125" s="83"/>
      <c r="N125" s="84"/>
      <c r="O125" s="85"/>
      <c r="P125" s="84"/>
      <c r="Q125" s="82"/>
    </row>
    <row r="126" spans="1:17" ht="12.75">
      <c r="A126" s="97"/>
      <c r="C126" s="77"/>
      <c r="D126" s="100"/>
      <c r="E126" s="78"/>
      <c r="F126" s="79"/>
      <c r="G126" s="80"/>
      <c r="H126" s="102"/>
      <c r="I126" s="102"/>
      <c r="J126" s="102"/>
      <c r="K126" s="82"/>
      <c r="L126" s="82"/>
      <c r="M126" s="83"/>
      <c r="N126" s="84"/>
      <c r="O126" s="85"/>
      <c r="P126" s="84"/>
      <c r="Q126" s="82"/>
    </row>
    <row r="127" spans="1:17" ht="12.75">
      <c r="A127" s="97"/>
      <c r="C127" s="77"/>
      <c r="D127" s="100"/>
      <c r="E127" s="78"/>
      <c r="F127" s="79"/>
      <c r="G127" s="80"/>
      <c r="H127" s="102"/>
      <c r="I127" s="102"/>
      <c r="J127" s="102"/>
      <c r="K127" s="82"/>
      <c r="L127" s="82"/>
      <c r="M127" s="83"/>
      <c r="N127" s="84"/>
      <c r="O127" s="85"/>
      <c r="P127" s="84"/>
      <c r="Q127" s="82"/>
    </row>
    <row r="128" spans="1:17" ht="12.75">
      <c r="A128" s="97"/>
      <c r="C128" s="77"/>
      <c r="D128" s="100"/>
      <c r="E128" s="78"/>
      <c r="F128" s="79"/>
      <c r="G128" s="80"/>
      <c r="H128" s="102"/>
      <c r="I128" s="102"/>
      <c r="J128" s="102"/>
      <c r="K128" s="82"/>
      <c r="L128" s="82"/>
      <c r="M128" s="83"/>
      <c r="N128" s="84"/>
      <c r="O128" s="85"/>
      <c r="P128" s="84"/>
      <c r="Q128" s="82"/>
    </row>
    <row r="129" spans="1:17" ht="12.75">
      <c r="A129" s="97"/>
      <c r="C129" s="77"/>
      <c r="D129" s="100"/>
      <c r="E129" s="78"/>
      <c r="F129" s="79"/>
      <c r="G129" s="80"/>
      <c r="H129" s="102"/>
      <c r="I129" s="102"/>
      <c r="J129" s="102"/>
      <c r="K129" s="82"/>
      <c r="L129" s="82"/>
      <c r="M129" s="83"/>
      <c r="N129" s="84"/>
      <c r="O129" s="85"/>
      <c r="P129" s="84"/>
      <c r="Q129" s="82"/>
    </row>
    <row r="130" spans="1:17" ht="12.75">
      <c r="A130" s="97"/>
      <c r="C130" s="77"/>
      <c r="D130" s="100"/>
      <c r="E130" s="78"/>
      <c r="F130" s="79"/>
      <c r="G130" s="80"/>
      <c r="H130" s="102"/>
      <c r="I130" s="102"/>
      <c r="J130" s="102"/>
      <c r="K130" s="82"/>
      <c r="L130" s="82"/>
      <c r="M130" s="83"/>
      <c r="N130" s="84"/>
      <c r="O130" s="85"/>
      <c r="P130" s="84"/>
      <c r="Q130" s="82"/>
    </row>
    <row r="131" spans="1:17" ht="12.75">
      <c r="A131" s="97"/>
      <c r="C131" s="77"/>
      <c r="D131" s="100"/>
      <c r="E131" s="78"/>
      <c r="F131" s="79"/>
      <c r="G131" s="80"/>
      <c r="H131" s="102"/>
      <c r="I131" s="102"/>
      <c r="J131" s="102"/>
      <c r="K131" s="82"/>
      <c r="L131" s="82"/>
      <c r="M131" s="83"/>
      <c r="N131" s="84"/>
      <c r="O131" s="85"/>
      <c r="P131" s="84"/>
      <c r="Q131" s="82"/>
    </row>
    <row r="132" spans="1:17" ht="12.75">
      <c r="A132" s="97"/>
      <c r="C132" s="77"/>
      <c r="D132" s="100"/>
      <c r="E132" s="78"/>
      <c r="F132" s="79"/>
      <c r="G132" s="80"/>
      <c r="H132" s="102"/>
      <c r="I132" s="102"/>
      <c r="J132" s="102"/>
      <c r="K132" s="82"/>
      <c r="L132" s="82"/>
      <c r="M132" s="83"/>
      <c r="N132" s="84"/>
      <c r="O132" s="85"/>
      <c r="P132" s="84"/>
      <c r="Q132" s="82"/>
    </row>
    <row r="133" spans="1:17" ht="12.75">
      <c r="A133" s="97"/>
      <c r="C133" s="77"/>
      <c r="D133" s="100"/>
      <c r="E133" s="78"/>
      <c r="F133" s="79"/>
      <c r="G133" s="80"/>
      <c r="H133" s="102"/>
      <c r="I133" s="102"/>
      <c r="J133" s="102"/>
      <c r="K133" s="82"/>
      <c r="L133" s="82"/>
      <c r="M133" s="83"/>
      <c r="N133" s="84"/>
      <c r="O133" s="85"/>
      <c r="P133" s="84"/>
      <c r="Q133" s="82"/>
    </row>
    <row r="134" spans="1:17" ht="12.75">
      <c r="A134" s="97"/>
      <c r="C134" s="77"/>
      <c r="D134" s="100"/>
      <c r="E134" s="78"/>
      <c r="F134" s="79"/>
      <c r="G134" s="80"/>
      <c r="H134" s="102"/>
      <c r="I134" s="102"/>
      <c r="J134" s="102"/>
      <c r="K134" s="82"/>
      <c r="L134" s="82"/>
      <c r="M134" s="83"/>
      <c r="N134" s="84"/>
      <c r="O134" s="85"/>
      <c r="P134" s="84"/>
      <c r="Q134" s="82"/>
    </row>
    <row r="135" spans="1:17" ht="12.75">
      <c r="A135" s="97"/>
      <c r="C135" s="77"/>
      <c r="D135" s="100"/>
      <c r="E135" s="78"/>
      <c r="F135" s="79"/>
      <c r="G135" s="80"/>
      <c r="H135" s="102"/>
      <c r="I135" s="102"/>
      <c r="J135" s="102"/>
      <c r="K135" s="82"/>
      <c r="L135" s="82"/>
      <c r="M135" s="83"/>
      <c r="N135" s="84"/>
      <c r="O135" s="85"/>
      <c r="P135" s="84"/>
      <c r="Q135" s="82"/>
    </row>
    <row r="136" spans="1:17" ht="12.75">
      <c r="A136" s="97"/>
      <c r="C136" s="77"/>
      <c r="D136" s="100"/>
      <c r="E136" s="78"/>
      <c r="F136" s="79"/>
      <c r="G136" s="80"/>
      <c r="H136" s="102"/>
      <c r="I136" s="102"/>
      <c r="J136" s="102"/>
      <c r="K136" s="82"/>
      <c r="L136" s="82"/>
      <c r="M136" s="83"/>
      <c r="N136" s="84"/>
      <c r="O136" s="85"/>
      <c r="P136" s="84"/>
      <c r="Q136" s="82"/>
    </row>
    <row r="137" spans="1:17" ht="12.75">
      <c r="A137" s="97"/>
      <c r="C137" s="77"/>
      <c r="D137" s="100"/>
      <c r="E137" s="78"/>
      <c r="F137" s="79"/>
      <c r="G137" s="80"/>
      <c r="H137" s="102"/>
      <c r="I137" s="102"/>
      <c r="J137" s="102"/>
      <c r="K137" s="82"/>
      <c r="L137" s="82"/>
      <c r="M137" s="83"/>
      <c r="N137" s="84"/>
      <c r="O137" s="85"/>
      <c r="P137" s="84"/>
      <c r="Q137" s="82"/>
    </row>
    <row r="138" spans="1:17" ht="12.75">
      <c r="A138" s="97"/>
      <c r="C138" s="77"/>
      <c r="D138" s="100"/>
      <c r="E138" s="78"/>
      <c r="F138" s="79"/>
      <c r="G138" s="80"/>
      <c r="H138" s="102"/>
      <c r="I138" s="102"/>
      <c r="J138" s="102"/>
      <c r="K138" s="82"/>
      <c r="L138" s="82"/>
      <c r="M138" s="83"/>
      <c r="N138" s="84"/>
      <c r="O138" s="85"/>
      <c r="P138" s="84"/>
      <c r="Q138" s="82"/>
    </row>
    <row r="139" spans="1:17" ht="12.75">
      <c r="A139" s="97"/>
      <c r="C139" s="77"/>
      <c r="D139" s="100"/>
      <c r="E139" s="78"/>
      <c r="F139" s="79"/>
      <c r="G139" s="80"/>
      <c r="H139" s="102"/>
      <c r="I139" s="102"/>
      <c r="J139" s="102"/>
      <c r="K139" s="82"/>
      <c r="L139" s="82"/>
      <c r="M139" s="83"/>
      <c r="N139" s="84"/>
      <c r="O139" s="85"/>
      <c r="P139" s="84"/>
      <c r="Q139" s="82"/>
    </row>
    <row r="140" spans="1:17" ht="12.75">
      <c r="A140" s="97"/>
      <c r="C140" s="77"/>
      <c r="D140" s="100"/>
      <c r="E140" s="78"/>
      <c r="F140" s="79"/>
      <c r="G140" s="80"/>
      <c r="H140" s="102"/>
      <c r="I140" s="102"/>
      <c r="J140" s="102"/>
      <c r="K140" s="82"/>
      <c r="L140" s="82"/>
      <c r="M140" s="83"/>
      <c r="N140" s="84"/>
      <c r="O140" s="85"/>
      <c r="P140" s="84"/>
      <c r="Q140" s="82"/>
    </row>
    <row r="141" spans="1:17" ht="12.75">
      <c r="A141" s="97"/>
      <c r="C141" s="77"/>
      <c r="D141" s="100"/>
      <c r="E141" s="78"/>
      <c r="F141" s="79"/>
      <c r="G141" s="80"/>
      <c r="H141" s="102"/>
      <c r="I141" s="102"/>
      <c r="J141" s="102"/>
      <c r="K141" s="82"/>
      <c r="L141" s="82"/>
      <c r="M141" s="83"/>
      <c r="N141" s="84"/>
      <c r="O141" s="85"/>
      <c r="P141" s="84"/>
      <c r="Q141" s="82"/>
    </row>
    <row r="142" spans="1:17" ht="12.75">
      <c r="A142" s="97"/>
      <c r="C142" s="77"/>
      <c r="D142" s="100"/>
      <c r="E142" s="78"/>
      <c r="F142" s="79"/>
      <c r="G142" s="80"/>
      <c r="H142" s="102"/>
      <c r="I142" s="102"/>
      <c r="J142" s="102"/>
      <c r="K142" s="82"/>
      <c r="L142" s="82"/>
      <c r="M142" s="83"/>
      <c r="N142" s="84"/>
      <c r="O142" s="85"/>
      <c r="P142" s="84"/>
      <c r="Q142" s="82"/>
    </row>
    <row r="143" spans="1:17" ht="12.75">
      <c r="A143" s="97"/>
      <c r="C143" s="77"/>
      <c r="D143" s="100"/>
      <c r="E143" s="78"/>
      <c r="F143" s="79"/>
      <c r="G143" s="80"/>
      <c r="H143" s="102"/>
      <c r="I143" s="102"/>
      <c r="J143" s="102"/>
      <c r="K143" s="82"/>
      <c r="L143" s="82"/>
      <c r="M143" s="83"/>
      <c r="N143" s="84"/>
      <c r="O143" s="85"/>
      <c r="P143" s="84"/>
      <c r="Q143" s="82"/>
    </row>
    <row r="144" spans="1:17" ht="12.75">
      <c r="A144" s="97"/>
      <c r="C144" s="77"/>
      <c r="D144" s="100"/>
      <c r="E144" s="78"/>
      <c r="F144" s="79"/>
      <c r="G144" s="80"/>
      <c r="H144" s="102"/>
      <c r="I144" s="102"/>
      <c r="J144" s="102"/>
      <c r="K144" s="82"/>
      <c r="L144" s="82"/>
      <c r="M144" s="83"/>
      <c r="N144" s="84"/>
      <c r="O144" s="85"/>
      <c r="P144" s="84"/>
      <c r="Q144" s="82"/>
    </row>
    <row r="145" spans="1:17" ht="12.75">
      <c r="A145" s="97"/>
      <c r="C145" s="77"/>
      <c r="D145" s="100"/>
      <c r="E145" s="78"/>
      <c r="F145" s="79"/>
      <c r="G145" s="80"/>
      <c r="H145" s="102"/>
      <c r="I145" s="102"/>
      <c r="J145" s="102"/>
      <c r="K145" s="82"/>
      <c r="L145" s="82"/>
      <c r="M145" s="83"/>
      <c r="N145" s="84"/>
      <c r="O145" s="85"/>
      <c r="P145" s="84"/>
      <c r="Q145" s="82"/>
    </row>
    <row r="146" spans="1:17" ht="12.75">
      <c r="A146" s="97"/>
      <c r="C146" s="77"/>
      <c r="D146" s="100"/>
      <c r="E146" s="78"/>
      <c r="F146" s="79"/>
      <c r="G146" s="80"/>
      <c r="H146" s="102"/>
      <c r="I146" s="102"/>
      <c r="J146" s="102"/>
      <c r="K146" s="82"/>
      <c r="L146" s="82"/>
      <c r="M146" s="83"/>
      <c r="N146" s="84"/>
      <c r="O146" s="85"/>
      <c r="P146" s="84"/>
      <c r="Q146" s="82"/>
    </row>
    <row r="147" spans="1:17" ht="12.75">
      <c r="A147" s="97"/>
      <c r="C147" s="77"/>
      <c r="D147" s="100"/>
      <c r="E147" s="78"/>
      <c r="F147" s="79"/>
      <c r="G147" s="80"/>
      <c r="H147" s="102"/>
      <c r="I147" s="102"/>
      <c r="J147" s="102"/>
      <c r="K147" s="82"/>
      <c r="L147" s="82"/>
      <c r="M147" s="83"/>
      <c r="N147" s="84"/>
      <c r="O147" s="85"/>
      <c r="P147" s="84"/>
      <c r="Q147" s="82"/>
    </row>
    <row r="148" spans="1:17" ht="12.75">
      <c r="A148" s="97"/>
      <c r="C148" s="77"/>
      <c r="D148" s="100"/>
      <c r="E148" s="78"/>
      <c r="F148" s="79"/>
      <c r="G148" s="80"/>
      <c r="H148" s="102"/>
      <c r="I148" s="102"/>
      <c r="J148" s="102"/>
      <c r="K148" s="82"/>
      <c r="L148" s="82"/>
      <c r="M148" s="83"/>
      <c r="N148" s="84"/>
      <c r="O148" s="85"/>
      <c r="P148" s="84"/>
      <c r="Q148" s="82"/>
    </row>
    <row r="149" spans="1:17" ht="12.75">
      <c r="A149" s="97"/>
      <c r="C149" s="77"/>
      <c r="D149" s="100"/>
      <c r="E149" s="78"/>
      <c r="F149" s="79"/>
      <c r="G149" s="80"/>
      <c r="H149" s="102"/>
      <c r="I149" s="102"/>
      <c r="J149" s="102"/>
      <c r="K149" s="82"/>
      <c r="L149" s="82"/>
      <c r="M149" s="83"/>
      <c r="N149" s="84"/>
      <c r="O149" s="85"/>
      <c r="P149" s="84"/>
      <c r="Q149" s="82"/>
    </row>
    <row r="150" spans="1:17" ht="12.75">
      <c r="A150" s="97"/>
      <c r="C150" s="77"/>
      <c r="D150" s="100"/>
      <c r="E150" s="78"/>
      <c r="F150" s="79"/>
      <c r="G150" s="80"/>
      <c r="H150" s="102"/>
      <c r="I150" s="102"/>
      <c r="J150" s="102"/>
      <c r="K150" s="82"/>
      <c r="L150" s="82"/>
      <c r="M150" s="83"/>
      <c r="N150" s="84"/>
      <c r="O150" s="85"/>
      <c r="P150" s="84"/>
      <c r="Q150" s="82"/>
    </row>
    <row r="151" spans="1:17" ht="12.75">
      <c r="A151" s="97"/>
      <c r="C151" s="77"/>
      <c r="D151" s="100"/>
      <c r="E151" s="78"/>
      <c r="F151" s="79"/>
      <c r="G151" s="80"/>
      <c r="H151" s="102"/>
      <c r="I151" s="102"/>
      <c r="J151" s="102"/>
      <c r="K151" s="82"/>
      <c r="L151" s="82"/>
      <c r="M151" s="83"/>
      <c r="N151" s="84"/>
      <c r="O151" s="85"/>
      <c r="P151" s="84"/>
      <c r="Q151" s="82"/>
    </row>
    <row r="152" spans="1:17" ht="12.75">
      <c r="A152" s="97"/>
      <c r="C152" s="77"/>
      <c r="D152" s="100"/>
      <c r="E152" s="78"/>
      <c r="F152" s="79"/>
      <c r="G152" s="80"/>
      <c r="H152" s="102"/>
      <c r="I152" s="102"/>
      <c r="J152" s="102"/>
      <c r="K152" s="82"/>
      <c r="L152" s="82"/>
      <c r="M152" s="83"/>
      <c r="N152" s="84"/>
      <c r="O152" s="85"/>
      <c r="P152" s="84"/>
      <c r="Q152" s="82"/>
    </row>
    <row r="153" spans="1:17" ht="12.75">
      <c r="A153" s="97"/>
      <c r="C153" s="77"/>
      <c r="D153" s="100"/>
      <c r="E153" s="78"/>
      <c r="F153" s="79"/>
      <c r="G153" s="80"/>
      <c r="H153" s="102"/>
      <c r="I153" s="102"/>
      <c r="J153" s="102"/>
      <c r="K153" s="82"/>
      <c r="L153" s="82"/>
      <c r="M153" s="83"/>
      <c r="N153" s="84"/>
      <c r="O153" s="85"/>
      <c r="P153" s="84"/>
      <c r="Q153" s="82"/>
    </row>
    <row r="154" spans="1:17" ht="12.75">
      <c r="A154" s="97"/>
      <c r="C154" s="77"/>
      <c r="D154" s="100"/>
      <c r="E154" s="78"/>
      <c r="F154" s="79"/>
      <c r="G154" s="80"/>
      <c r="H154" s="102"/>
      <c r="I154" s="102"/>
      <c r="J154" s="102"/>
      <c r="K154" s="82"/>
      <c r="L154" s="82"/>
      <c r="M154" s="83"/>
      <c r="N154" s="84"/>
      <c r="O154" s="85"/>
      <c r="P154" s="84"/>
      <c r="Q154" s="82"/>
    </row>
    <row r="155" spans="1:17" ht="12.75">
      <c r="A155" s="97"/>
      <c r="C155" s="77"/>
      <c r="D155" s="100"/>
      <c r="E155" s="78"/>
      <c r="F155" s="79"/>
      <c r="G155" s="80"/>
      <c r="H155" s="102"/>
      <c r="I155" s="102"/>
      <c r="J155" s="102"/>
      <c r="K155" s="82"/>
      <c r="L155" s="82"/>
      <c r="M155" s="83"/>
      <c r="N155" s="84"/>
      <c r="O155" s="85"/>
      <c r="P155" s="84"/>
      <c r="Q155" s="82"/>
    </row>
    <row r="156" spans="1:17" ht="12.75">
      <c r="A156" s="97"/>
      <c r="C156" s="77"/>
      <c r="D156" s="100"/>
      <c r="E156" s="78"/>
      <c r="F156" s="79"/>
      <c r="G156" s="80"/>
      <c r="H156" s="102"/>
      <c r="I156" s="102"/>
      <c r="J156" s="102"/>
      <c r="K156" s="82"/>
      <c r="L156" s="82"/>
      <c r="M156" s="83"/>
      <c r="N156" s="84"/>
      <c r="O156" s="85"/>
      <c r="P156" s="84"/>
      <c r="Q156" s="82"/>
    </row>
    <row r="157" spans="1:17" ht="12.75">
      <c r="A157" s="97"/>
      <c r="C157" s="77"/>
      <c r="D157" s="100"/>
      <c r="E157" s="78"/>
      <c r="F157" s="79"/>
      <c r="G157" s="80"/>
      <c r="H157" s="102"/>
      <c r="I157" s="102"/>
      <c r="J157" s="102"/>
      <c r="K157" s="82"/>
      <c r="L157" s="82"/>
      <c r="M157" s="83"/>
      <c r="N157" s="84"/>
      <c r="O157" s="85"/>
      <c r="P157" s="84"/>
      <c r="Q157" s="82"/>
    </row>
    <row r="158" spans="1:17" ht="12.75">
      <c r="A158" s="97"/>
      <c r="C158" s="77"/>
      <c r="D158" s="100"/>
      <c r="E158" s="78"/>
      <c r="F158" s="79"/>
      <c r="G158" s="80"/>
      <c r="H158" s="102"/>
      <c r="I158" s="102"/>
      <c r="J158" s="102"/>
      <c r="K158" s="82"/>
      <c r="L158" s="82"/>
      <c r="M158" s="83"/>
      <c r="N158" s="84"/>
      <c r="O158" s="85"/>
      <c r="P158" s="84"/>
      <c r="Q158" s="82"/>
    </row>
    <row r="159" spans="1:17" ht="12.75">
      <c r="A159" s="97"/>
      <c r="C159" s="77"/>
      <c r="D159" s="100"/>
      <c r="E159" s="78"/>
      <c r="F159" s="79"/>
      <c r="G159" s="80"/>
      <c r="H159" s="102"/>
      <c r="I159" s="102"/>
      <c r="J159" s="102"/>
      <c r="K159" s="82"/>
      <c r="L159" s="82"/>
      <c r="M159" s="83"/>
      <c r="N159" s="84"/>
      <c r="O159" s="85"/>
      <c r="P159" s="84"/>
      <c r="Q159" s="82"/>
    </row>
    <row r="160" spans="1:17" ht="12.75">
      <c r="A160" s="97"/>
      <c r="C160" s="77"/>
      <c r="D160" s="100"/>
      <c r="E160" s="78"/>
      <c r="F160" s="79"/>
      <c r="G160" s="80"/>
      <c r="H160" s="102"/>
      <c r="I160" s="102"/>
      <c r="J160" s="102"/>
      <c r="K160" s="82"/>
      <c r="L160" s="82"/>
      <c r="M160" s="83"/>
      <c r="N160" s="84"/>
      <c r="O160" s="85"/>
      <c r="P160" s="84"/>
      <c r="Q160" s="82"/>
    </row>
    <row r="161" spans="1:17" ht="12.75">
      <c r="A161" s="97"/>
      <c r="C161" s="77"/>
      <c r="D161" s="100"/>
      <c r="E161" s="78"/>
      <c r="F161" s="79"/>
      <c r="G161" s="80"/>
      <c r="H161" s="102"/>
      <c r="I161" s="102"/>
      <c r="J161" s="102"/>
      <c r="K161" s="82"/>
      <c r="L161" s="82"/>
      <c r="M161" s="83"/>
      <c r="N161" s="84"/>
      <c r="O161" s="85"/>
      <c r="P161" s="84"/>
      <c r="Q161" s="82"/>
    </row>
    <row r="162" spans="1:17" ht="12.75">
      <c r="A162" s="97"/>
      <c r="C162" s="77"/>
      <c r="D162" s="100"/>
      <c r="E162" s="78"/>
      <c r="F162" s="79"/>
      <c r="G162" s="80"/>
      <c r="H162" s="102"/>
      <c r="I162" s="102"/>
      <c r="J162" s="102"/>
      <c r="K162" s="82"/>
      <c r="L162" s="82"/>
      <c r="M162" s="83"/>
      <c r="N162" s="84"/>
      <c r="O162" s="85"/>
      <c r="P162" s="84"/>
      <c r="Q162" s="82"/>
    </row>
    <row r="163" spans="1:17" ht="12.75">
      <c r="A163" s="97"/>
      <c r="C163" s="77"/>
      <c r="D163" s="100"/>
      <c r="E163" s="78"/>
      <c r="F163" s="79"/>
      <c r="G163" s="80"/>
      <c r="H163" s="102"/>
      <c r="I163" s="102"/>
      <c r="J163" s="102"/>
      <c r="K163" s="82"/>
      <c r="L163" s="82"/>
      <c r="M163" s="83"/>
      <c r="N163" s="84"/>
      <c r="O163" s="85"/>
      <c r="P163" s="84"/>
      <c r="Q163" s="82"/>
    </row>
    <row r="164" spans="1:17" ht="12.75">
      <c r="A164" s="97"/>
      <c r="C164" s="77"/>
      <c r="D164" s="100"/>
      <c r="E164" s="78"/>
      <c r="F164" s="79"/>
      <c r="G164" s="80"/>
      <c r="H164" s="102"/>
      <c r="I164" s="102"/>
      <c r="J164" s="102"/>
      <c r="K164" s="82"/>
      <c r="L164" s="82"/>
      <c r="M164" s="83"/>
      <c r="N164" s="84"/>
      <c r="O164" s="85"/>
      <c r="P164" s="84"/>
      <c r="Q164" s="82"/>
    </row>
    <row r="165" spans="1:17" ht="12.75">
      <c r="A165" s="97"/>
      <c r="C165" s="77"/>
      <c r="D165" s="100"/>
      <c r="E165" s="78"/>
      <c r="F165" s="79"/>
      <c r="G165" s="80"/>
      <c r="H165" s="102"/>
      <c r="I165" s="102"/>
      <c r="J165" s="102"/>
      <c r="K165" s="82"/>
      <c r="L165" s="82"/>
      <c r="M165" s="83"/>
      <c r="N165" s="84"/>
      <c r="O165" s="85"/>
      <c r="P165" s="84"/>
      <c r="Q165" s="82"/>
    </row>
    <row r="166" spans="1:17" ht="12.75">
      <c r="A166" s="97"/>
      <c r="C166" s="77"/>
      <c r="D166" s="100"/>
      <c r="E166" s="78"/>
      <c r="F166" s="79"/>
      <c r="G166" s="80"/>
      <c r="H166" s="102"/>
      <c r="I166" s="102"/>
      <c r="J166" s="102"/>
      <c r="K166" s="82"/>
      <c r="L166" s="82"/>
      <c r="M166" s="83"/>
      <c r="N166" s="84"/>
      <c r="O166" s="85"/>
      <c r="P166" s="84"/>
      <c r="Q166" s="82"/>
    </row>
    <row r="167" spans="1:17" ht="12.75">
      <c r="A167" s="97"/>
      <c r="C167" s="77"/>
      <c r="D167" s="100"/>
      <c r="E167" s="78"/>
      <c r="F167" s="79"/>
      <c r="G167" s="80"/>
      <c r="H167" s="102"/>
      <c r="I167" s="102"/>
      <c r="J167" s="102"/>
      <c r="K167" s="82"/>
      <c r="L167" s="82"/>
      <c r="M167" s="83"/>
      <c r="N167" s="84"/>
      <c r="O167" s="85"/>
      <c r="P167" s="84"/>
      <c r="Q167" s="82"/>
    </row>
    <row r="168" spans="1:17" ht="12.75">
      <c r="A168" s="97"/>
      <c r="C168" s="77"/>
      <c r="D168" s="100"/>
      <c r="E168" s="78"/>
      <c r="F168" s="79"/>
      <c r="G168" s="80"/>
      <c r="H168" s="102"/>
      <c r="I168" s="102"/>
      <c r="J168" s="102"/>
      <c r="K168" s="82"/>
      <c r="L168" s="82"/>
      <c r="M168" s="83"/>
      <c r="N168" s="84"/>
      <c r="O168" s="85"/>
      <c r="P168" s="84"/>
      <c r="Q168" s="82"/>
    </row>
    <row r="169" spans="1:17" ht="12.75">
      <c r="A169" s="97"/>
      <c r="C169" s="77"/>
      <c r="D169" s="100"/>
      <c r="E169" s="78"/>
      <c r="F169" s="79"/>
      <c r="G169" s="80"/>
      <c r="H169" s="102"/>
      <c r="I169" s="102"/>
      <c r="J169" s="102"/>
      <c r="K169" s="82"/>
      <c r="L169" s="82"/>
      <c r="M169" s="83"/>
      <c r="N169" s="84"/>
      <c r="O169" s="85"/>
      <c r="P169" s="84"/>
      <c r="Q169" s="82"/>
    </row>
    <row r="170" spans="1:17" ht="12.75">
      <c r="A170" s="97"/>
      <c r="C170" s="77"/>
      <c r="D170" s="100"/>
      <c r="E170" s="78"/>
      <c r="F170" s="79"/>
      <c r="G170" s="80"/>
      <c r="H170" s="102"/>
      <c r="I170" s="102"/>
      <c r="J170" s="102"/>
      <c r="K170" s="82"/>
      <c r="L170" s="82"/>
      <c r="M170" s="83"/>
      <c r="N170" s="84"/>
      <c r="O170" s="85"/>
      <c r="P170" s="84"/>
      <c r="Q170" s="82"/>
    </row>
    <row r="171" spans="1:17" ht="12.75">
      <c r="A171" s="97"/>
      <c r="C171" s="77"/>
      <c r="D171" s="100"/>
      <c r="E171" s="78"/>
      <c r="F171" s="79"/>
      <c r="G171" s="80"/>
      <c r="H171" s="102"/>
      <c r="I171" s="102"/>
      <c r="J171" s="102"/>
      <c r="K171" s="82"/>
      <c r="L171" s="82"/>
      <c r="M171" s="83"/>
      <c r="N171" s="84"/>
      <c r="O171" s="85"/>
      <c r="P171" s="84"/>
      <c r="Q171" s="82"/>
    </row>
    <row r="172" spans="1:17" ht="12.75">
      <c r="A172" s="97"/>
      <c r="C172" s="77"/>
      <c r="D172" s="100"/>
      <c r="E172" s="78"/>
      <c r="F172" s="79"/>
      <c r="G172" s="80"/>
      <c r="H172" s="102"/>
      <c r="I172" s="102"/>
      <c r="J172" s="102"/>
      <c r="K172" s="82"/>
      <c r="L172" s="82"/>
      <c r="M172" s="83"/>
      <c r="N172" s="84"/>
      <c r="O172" s="85"/>
      <c r="P172" s="84"/>
      <c r="Q172" s="82"/>
    </row>
    <row r="173" spans="1:17" ht="12.75">
      <c r="A173" s="97"/>
      <c r="C173" s="77"/>
      <c r="D173" s="100"/>
      <c r="E173" s="78"/>
      <c r="F173" s="79"/>
      <c r="G173" s="80"/>
      <c r="H173" s="102"/>
      <c r="I173" s="102"/>
      <c r="J173" s="102"/>
      <c r="K173" s="82"/>
      <c r="L173" s="82"/>
      <c r="M173" s="83"/>
      <c r="N173" s="84"/>
      <c r="O173" s="85"/>
      <c r="P173" s="84"/>
      <c r="Q173" s="82"/>
    </row>
    <row r="174" spans="1:17" ht="12.75">
      <c r="A174" s="97"/>
      <c r="C174" s="77"/>
      <c r="D174" s="100"/>
      <c r="E174" s="78"/>
      <c r="F174" s="79"/>
      <c r="G174" s="80"/>
      <c r="H174" s="102"/>
      <c r="I174" s="102"/>
      <c r="J174" s="102"/>
      <c r="K174" s="82"/>
      <c r="L174" s="82"/>
      <c r="M174" s="83"/>
      <c r="N174" s="84"/>
      <c r="O174" s="85"/>
      <c r="P174" s="84"/>
      <c r="Q174" s="82"/>
    </row>
    <row r="175" spans="1:17" ht="12.75">
      <c r="A175" s="97"/>
      <c r="C175" s="77"/>
      <c r="D175" s="100"/>
      <c r="E175" s="78"/>
      <c r="F175" s="79"/>
      <c r="G175" s="80"/>
      <c r="H175" s="102"/>
      <c r="I175" s="102"/>
      <c r="J175" s="102"/>
      <c r="K175" s="82"/>
      <c r="L175" s="82"/>
      <c r="M175" s="83"/>
      <c r="N175" s="84"/>
      <c r="O175" s="85"/>
      <c r="P175" s="84"/>
      <c r="Q175" s="82"/>
    </row>
    <row r="176" spans="1:17" ht="12.75">
      <c r="A176" s="97"/>
      <c r="C176" s="77"/>
      <c r="D176" s="100"/>
      <c r="E176" s="78"/>
      <c r="F176" s="79"/>
      <c r="G176" s="80"/>
      <c r="H176" s="102"/>
      <c r="I176" s="102"/>
      <c r="J176" s="102"/>
      <c r="K176" s="82"/>
      <c r="L176" s="82"/>
      <c r="M176" s="83"/>
      <c r="N176" s="84"/>
      <c r="O176" s="85"/>
      <c r="P176" s="84"/>
      <c r="Q176" s="82"/>
    </row>
    <row r="177" spans="1:17" ht="12.75">
      <c r="A177" s="97"/>
      <c r="C177" s="77"/>
      <c r="D177" s="100"/>
      <c r="E177" s="78"/>
      <c r="F177" s="79"/>
      <c r="G177" s="80"/>
      <c r="H177" s="102"/>
      <c r="I177" s="102"/>
      <c r="J177" s="102"/>
      <c r="K177" s="82"/>
      <c r="L177" s="82"/>
      <c r="M177" s="83"/>
      <c r="N177" s="84"/>
      <c r="O177" s="85"/>
      <c r="P177" s="84"/>
      <c r="Q177" s="82"/>
    </row>
    <row r="178" spans="1:17" ht="12.75">
      <c r="A178" s="97"/>
      <c r="C178" s="77"/>
      <c r="D178" s="100"/>
      <c r="E178" s="78"/>
      <c r="F178" s="79"/>
      <c r="G178" s="80"/>
      <c r="H178" s="102"/>
      <c r="I178" s="102"/>
      <c r="J178" s="102"/>
      <c r="K178" s="82"/>
      <c r="L178" s="82"/>
      <c r="M178" s="83"/>
      <c r="N178" s="84"/>
      <c r="O178" s="85"/>
      <c r="P178" s="84"/>
      <c r="Q178" s="82"/>
    </row>
    <row r="179" spans="1:17" ht="12.75">
      <c r="A179" s="97"/>
      <c r="C179" s="77"/>
      <c r="D179" s="100"/>
      <c r="E179" s="78"/>
      <c r="F179" s="79"/>
      <c r="G179" s="80"/>
      <c r="H179" s="102"/>
      <c r="I179" s="102"/>
      <c r="J179" s="102"/>
      <c r="K179" s="82"/>
      <c r="L179" s="82"/>
      <c r="M179" s="83"/>
      <c r="N179" s="84"/>
      <c r="O179" s="85"/>
      <c r="P179" s="84"/>
      <c r="Q179" s="82"/>
    </row>
    <row r="180" spans="1:17" ht="12.75">
      <c r="A180" s="97"/>
      <c r="C180" s="77"/>
      <c r="D180" s="100"/>
      <c r="E180" s="78"/>
      <c r="F180" s="79"/>
      <c r="G180" s="80"/>
      <c r="H180" s="102"/>
      <c r="I180" s="102"/>
      <c r="J180" s="102"/>
      <c r="K180" s="82"/>
      <c r="L180" s="82"/>
      <c r="M180" s="83"/>
      <c r="N180" s="84"/>
      <c r="O180" s="85"/>
      <c r="P180" s="84"/>
      <c r="Q180" s="82"/>
    </row>
    <row r="181" spans="1:17" ht="12.75">
      <c r="A181" s="97"/>
      <c r="C181" s="77"/>
      <c r="D181" s="100"/>
      <c r="E181" s="78"/>
      <c r="F181" s="79"/>
      <c r="G181" s="80"/>
      <c r="H181" s="102"/>
      <c r="I181" s="102"/>
      <c r="J181" s="102"/>
      <c r="K181" s="82"/>
      <c r="L181" s="82"/>
      <c r="M181" s="83"/>
      <c r="N181" s="84"/>
      <c r="O181" s="85"/>
      <c r="P181" s="84"/>
      <c r="Q181" s="82"/>
    </row>
    <row r="182" spans="1:17" ht="12.75">
      <c r="A182" s="97"/>
      <c r="C182" s="77"/>
      <c r="D182" s="100"/>
      <c r="E182" s="78"/>
      <c r="F182" s="79"/>
      <c r="G182" s="80"/>
      <c r="H182" s="102"/>
      <c r="I182" s="102"/>
      <c r="J182" s="102"/>
      <c r="K182" s="82"/>
      <c r="L182" s="82"/>
      <c r="M182" s="83"/>
      <c r="N182" s="84"/>
      <c r="O182" s="85"/>
      <c r="P182" s="84"/>
      <c r="Q182" s="82"/>
    </row>
    <row r="183" spans="1:17" ht="12.75">
      <c r="A183" s="97"/>
      <c r="C183" s="77"/>
      <c r="D183" s="100"/>
      <c r="E183" s="78"/>
      <c r="F183" s="79"/>
      <c r="G183" s="80"/>
      <c r="H183" s="102"/>
      <c r="I183" s="102"/>
      <c r="J183" s="102"/>
      <c r="K183" s="82"/>
      <c r="L183" s="82"/>
      <c r="M183" s="83"/>
      <c r="N183" s="84"/>
      <c r="O183" s="85"/>
      <c r="P183" s="84"/>
      <c r="Q183" s="82"/>
    </row>
    <row r="184" spans="1:17" ht="12.75">
      <c r="A184" s="97"/>
      <c r="C184" s="77"/>
      <c r="D184" s="100"/>
      <c r="E184" s="78"/>
      <c r="F184" s="79"/>
      <c r="G184" s="80"/>
      <c r="H184" s="102"/>
      <c r="I184" s="102"/>
      <c r="J184" s="102"/>
      <c r="K184" s="82"/>
      <c r="L184" s="82"/>
      <c r="M184" s="83"/>
      <c r="N184" s="84"/>
      <c r="O184" s="85"/>
      <c r="P184" s="84"/>
      <c r="Q184" s="82"/>
    </row>
    <row r="185" spans="1:17" ht="12.75">
      <c r="A185" s="97"/>
      <c r="C185" s="77"/>
      <c r="D185" s="100"/>
      <c r="E185" s="78"/>
      <c r="F185" s="79"/>
      <c r="G185" s="80"/>
      <c r="H185" s="102"/>
      <c r="I185" s="102"/>
      <c r="J185" s="102"/>
      <c r="K185" s="82"/>
      <c r="L185" s="82"/>
      <c r="M185" s="83"/>
      <c r="N185" s="84"/>
      <c r="O185" s="85"/>
      <c r="P185" s="84"/>
      <c r="Q185" s="82"/>
    </row>
    <row r="186" spans="1:17" ht="12.75">
      <c r="A186" s="97"/>
      <c r="C186" s="77"/>
      <c r="D186" s="100"/>
      <c r="E186" s="78"/>
      <c r="F186" s="79"/>
      <c r="G186" s="80"/>
      <c r="H186" s="102"/>
      <c r="I186" s="102"/>
      <c r="J186" s="102"/>
      <c r="K186" s="82"/>
      <c r="L186" s="82"/>
      <c r="M186" s="83"/>
      <c r="N186" s="84"/>
      <c r="O186" s="85"/>
      <c r="P186" s="84"/>
      <c r="Q186" s="82"/>
    </row>
    <row r="187" spans="1:17" ht="12.75">
      <c r="A187" s="97"/>
      <c r="C187" s="77"/>
      <c r="D187" s="100"/>
      <c r="E187" s="78"/>
      <c r="F187" s="79"/>
      <c r="G187" s="80"/>
      <c r="H187" s="102"/>
      <c r="I187" s="102"/>
      <c r="J187" s="102"/>
      <c r="K187" s="82"/>
      <c r="L187" s="82"/>
      <c r="M187" s="83"/>
      <c r="N187" s="84"/>
      <c r="O187" s="85"/>
      <c r="P187" s="84"/>
      <c r="Q187" s="82"/>
    </row>
    <row r="188" spans="1:17" ht="12.75">
      <c r="A188" s="97"/>
      <c r="C188" s="77"/>
      <c r="D188" s="100"/>
      <c r="E188" s="78"/>
      <c r="F188" s="79"/>
      <c r="G188" s="80"/>
      <c r="H188" s="102"/>
      <c r="I188" s="102"/>
      <c r="J188" s="102"/>
      <c r="K188" s="82"/>
      <c r="L188" s="82"/>
      <c r="M188" s="83"/>
      <c r="N188" s="84"/>
      <c r="O188" s="85"/>
      <c r="P188" s="84"/>
      <c r="Q188" s="82"/>
    </row>
    <row r="189" spans="1:17" ht="12.75">
      <c r="A189" s="97"/>
      <c r="C189" s="77"/>
      <c r="D189" s="100"/>
      <c r="E189" s="78"/>
      <c r="F189" s="79"/>
      <c r="G189" s="80"/>
      <c r="H189" s="102"/>
      <c r="I189" s="102"/>
      <c r="J189" s="102"/>
      <c r="K189" s="82"/>
      <c r="L189" s="82"/>
      <c r="M189" s="83"/>
      <c r="N189" s="84"/>
      <c r="O189" s="85"/>
      <c r="P189" s="84"/>
      <c r="Q189" s="82"/>
    </row>
    <row r="190" spans="1:17" ht="12.75">
      <c r="A190" s="97"/>
      <c r="C190" s="77"/>
      <c r="D190" s="100"/>
      <c r="E190" s="78"/>
      <c r="F190" s="79"/>
      <c r="G190" s="80"/>
      <c r="H190" s="102"/>
      <c r="I190" s="102"/>
      <c r="J190" s="102"/>
      <c r="K190" s="82"/>
      <c r="L190" s="82"/>
      <c r="M190" s="83"/>
      <c r="N190" s="84"/>
      <c r="O190" s="85"/>
      <c r="P190" s="84"/>
      <c r="Q190" s="82"/>
    </row>
    <row r="191" spans="1:17" ht="12.75">
      <c r="A191" s="97"/>
      <c r="C191" s="77"/>
      <c r="D191" s="100"/>
      <c r="E191" s="78"/>
      <c r="F191" s="79"/>
      <c r="G191" s="80"/>
      <c r="H191" s="102"/>
      <c r="I191" s="102"/>
      <c r="J191" s="102"/>
      <c r="K191" s="82"/>
      <c r="L191" s="82"/>
      <c r="M191" s="83"/>
      <c r="N191" s="84"/>
      <c r="O191" s="85"/>
      <c r="P191" s="84"/>
      <c r="Q191" s="82"/>
    </row>
    <row r="192" spans="1:17" ht="12.75">
      <c r="A192" s="97"/>
      <c r="C192" s="77"/>
      <c r="D192" s="100"/>
      <c r="E192" s="78"/>
      <c r="F192" s="79"/>
      <c r="G192" s="80"/>
      <c r="H192" s="102"/>
      <c r="I192" s="102"/>
      <c r="J192" s="102"/>
      <c r="K192" s="82"/>
      <c r="L192" s="82"/>
      <c r="M192" s="83"/>
      <c r="N192" s="84"/>
      <c r="O192" s="85"/>
      <c r="P192" s="84"/>
      <c r="Q192" s="82"/>
    </row>
    <row r="193" spans="1:17" ht="12.75">
      <c r="A193" s="97"/>
      <c r="C193" s="77"/>
      <c r="D193" s="100"/>
      <c r="E193" s="78"/>
      <c r="F193" s="79"/>
      <c r="G193" s="80"/>
      <c r="H193" s="102"/>
      <c r="I193" s="102"/>
      <c r="J193" s="102"/>
      <c r="K193" s="82"/>
      <c r="L193" s="82"/>
      <c r="M193" s="83"/>
      <c r="N193" s="84"/>
      <c r="O193" s="85"/>
      <c r="P193" s="84"/>
      <c r="Q193" s="82"/>
    </row>
    <row r="194" spans="1:17" ht="12.75">
      <c r="A194" s="97"/>
      <c r="C194" s="77"/>
      <c r="D194" s="100"/>
      <c r="E194" s="78"/>
      <c r="F194" s="79"/>
      <c r="G194" s="80"/>
      <c r="H194" s="102"/>
      <c r="I194" s="102"/>
      <c r="J194" s="102"/>
      <c r="K194" s="82"/>
      <c r="L194" s="82"/>
      <c r="M194" s="83"/>
      <c r="N194" s="84"/>
      <c r="O194" s="85"/>
      <c r="P194" s="84"/>
      <c r="Q194" s="82"/>
    </row>
    <row r="195" spans="1:17" ht="12.75">
      <c r="A195" s="97"/>
      <c r="C195" s="77"/>
      <c r="D195" s="100"/>
      <c r="E195" s="78"/>
      <c r="F195" s="79"/>
      <c r="G195" s="80"/>
      <c r="H195" s="102"/>
      <c r="I195" s="102"/>
      <c r="J195" s="102"/>
      <c r="K195" s="82"/>
      <c r="L195" s="82"/>
      <c r="M195" s="83"/>
      <c r="N195" s="84"/>
      <c r="O195" s="85"/>
      <c r="P195" s="84"/>
      <c r="Q195" s="82"/>
    </row>
    <row r="196" spans="1:17" ht="12.75">
      <c r="A196" s="97"/>
      <c r="C196" s="77"/>
      <c r="D196" s="100"/>
      <c r="E196" s="78"/>
      <c r="F196" s="79"/>
      <c r="G196" s="80"/>
      <c r="H196" s="102"/>
      <c r="I196" s="102"/>
      <c r="J196" s="102"/>
      <c r="K196" s="82"/>
      <c r="L196" s="82"/>
      <c r="M196" s="83"/>
      <c r="N196" s="84"/>
      <c r="O196" s="85"/>
      <c r="P196" s="84"/>
      <c r="Q196" s="82"/>
    </row>
    <row r="197" spans="1:17" ht="12.75">
      <c r="A197" s="97"/>
      <c r="C197" s="77"/>
      <c r="D197" s="100"/>
      <c r="E197" s="78"/>
      <c r="F197" s="79"/>
      <c r="G197" s="80"/>
      <c r="H197" s="102"/>
      <c r="I197" s="102"/>
      <c r="J197" s="102"/>
      <c r="K197" s="82"/>
      <c r="L197" s="82"/>
      <c r="M197" s="83"/>
      <c r="N197" s="84"/>
      <c r="O197" s="85"/>
      <c r="P197" s="84"/>
      <c r="Q197" s="82"/>
    </row>
    <row r="198" spans="1:17" ht="12.75">
      <c r="A198" s="97"/>
      <c r="C198" s="77"/>
      <c r="D198" s="100"/>
      <c r="E198" s="78"/>
      <c r="F198" s="79"/>
      <c r="G198" s="80"/>
      <c r="H198" s="102"/>
      <c r="I198" s="102"/>
      <c r="J198" s="102"/>
      <c r="K198" s="82"/>
      <c r="L198" s="82"/>
      <c r="M198" s="83"/>
      <c r="N198" s="84"/>
      <c r="O198" s="85"/>
      <c r="P198" s="84"/>
      <c r="Q198" s="82"/>
    </row>
    <row r="199" spans="1:17" ht="12.75">
      <c r="A199" s="97"/>
      <c r="C199" s="77"/>
      <c r="D199" s="100"/>
      <c r="E199" s="78"/>
      <c r="F199" s="79"/>
      <c r="G199" s="80"/>
      <c r="H199" s="102"/>
      <c r="I199" s="102"/>
      <c r="J199" s="102"/>
      <c r="K199" s="82"/>
      <c r="L199" s="82"/>
      <c r="M199" s="83"/>
      <c r="N199" s="84"/>
      <c r="O199" s="85"/>
      <c r="P199" s="84"/>
      <c r="Q199" s="82"/>
    </row>
    <row r="200" spans="1:17" ht="12.75">
      <c r="A200" s="97"/>
      <c r="C200" s="77"/>
      <c r="D200" s="100"/>
      <c r="E200" s="78"/>
      <c r="F200" s="79"/>
      <c r="G200" s="80"/>
      <c r="H200" s="102"/>
      <c r="I200" s="102"/>
      <c r="J200" s="102"/>
      <c r="K200" s="82"/>
      <c r="L200" s="82"/>
      <c r="M200" s="83"/>
      <c r="N200" s="84"/>
      <c r="O200" s="85"/>
      <c r="P200" s="84"/>
      <c r="Q200" s="82"/>
    </row>
    <row r="201" spans="1:17" ht="12.75">
      <c r="A201" s="97"/>
      <c r="C201" s="77"/>
      <c r="D201" s="100"/>
      <c r="E201" s="78"/>
      <c r="F201" s="79"/>
      <c r="G201" s="80"/>
      <c r="H201" s="102"/>
      <c r="I201" s="102"/>
      <c r="J201" s="102"/>
      <c r="K201" s="82"/>
      <c r="L201" s="82"/>
      <c r="M201" s="83"/>
      <c r="N201" s="84"/>
      <c r="O201" s="85"/>
      <c r="P201" s="84"/>
      <c r="Q201" s="82"/>
    </row>
    <row r="202" spans="1:17" ht="12.75">
      <c r="A202" s="97"/>
      <c r="C202" s="77"/>
      <c r="D202" s="100"/>
      <c r="E202" s="78"/>
      <c r="F202" s="79"/>
      <c r="G202" s="80"/>
      <c r="H202" s="102"/>
      <c r="I202" s="102"/>
      <c r="J202" s="102"/>
      <c r="K202" s="82"/>
      <c r="L202" s="82"/>
      <c r="M202" s="83"/>
      <c r="N202" s="84"/>
      <c r="O202" s="85"/>
      <c r="P202" s="84"/>
      <c r="Q202" s="82"/>
    </row>
    <row r="203" spans="1:17" ht="12.75">
      <c r="A203" s="97"/>
      <c r="C203" s="77"/>
      <c r="D203" s="100"/>
      <c r="E203" s="78"/>
      <c r="F203" s="79"/>
      <c r="G203" s="80"/>
      <c r="H203" s="102"/>
      <c r="I203" s="102"/>
      <c r="J203" s="102"/>
      <c r="K203" s="82"/>
      <c r="L203" s="82"/>
      <c r="M203" s="83"/>
      <c r="N203" s="84"/>
      <c r="O203" s="85"/>
      <c r="P203" s="84"/>
      <c r="Q203" s="82"/>
    </row>
    <row r="204" spans="1:17" ht="12.75">
      <c r="A204" s="97"/>
      <c r="C204" s="77"/>
      <c r="D204" s="100"/>
      <c r="E204" s="78"/>
      <c r="F204" s="79"/>
      <c r="G204" s="80"/>
      <c r="H204" s="102"/>
      <c r="I204" s="102"/>
      <c r="J204" s="102"/>
      <c r="K204" s="82"/>
      <c r="L204" s="82"/>
      <c r="M204" s="83"/>
      <c r="N204" s="84"/>
      <c r="O204" s="85"/>
      <c r="P204" s="84"/>
      <c r="Q204" s="82"/>
    </row>
    <row r="205" spans="1:17" ht="12.75">
      <c r="A205" s="97"/>
      <c r="C205" s="77"/>
      <c r="D205" s="100"/>
      <c r="E205" s="78"/>
      <c r="F205" s="79"/>
      <c r="G205" s="80"/>
      <c r="H205" s="102"/>
      <c r="I205" s="102"/>
      <c r="J205" s="102"/>
      <c r="K205" s="82"/>
      <c r="L205" s="82"/>
      <c r="M205" s="83"/>
      <c r="N205" s="84"/>
      <c r="O205" s="85"/>
      <c r="P205" s="84"/>
      <c r="Q205" s="82"/>
    </row>
    <row r="206" spans="1:17" ht="12.75">
      <c r="A206" s="97"/>
      <c r="C206" s="77"/>
      <c r="D206" s="100"/>
      <c r="E206" s="78"/>
      <c r="F206" s="79"/>
      <c r="G206" s="80"/>
      <c r="H206" s="102"/>
      <c r="I206" s="102"/>
      <c r="J206" s="102"/>
      <c r="K206" s="82"/>
      <c r="L206" s="82"/>
      <c r="M206" s="83"/>
      <c r="N206" s="84"/>
      <c r="O206" s="85"/>
      <c r="P206" s="84"/>
      <c r="Q206" s="82"/>
    </row>
    <row r="207" spans="1:17" ht="12.75">
      <c r="A207" s="97"/>
      <c r="C207" s="77"/>
      <c r="D207" s="100"/>
      <c r="E207" s="78"/>
      <c r="F207" s="79"/>
      <c r="G207" s="80"/>
      <c r="H207" s="102"/>
      <c r="I207" s="102"/>
      <c r="J207" s="102"/>
      <c r="K207" s="82"/>
      <c r="L207" s="82"/>
      <c r="M207" s="83"/>
      <c r="N207" s="84"/>
      <c r="O207" s="85"/>
      <c r="P207" s="84"/>
      <c r="Q207" s="82"/>
    </row>
    <row r="208" spans="1:17" ht="12.75">
      <c r="A208" s="97"/>
      <c r="C208" s="77"/>
      <c r="D208" s="100"/>
      <c r="E208" s="78"/>
      <c r="F208" s="79"/>
      <c r="G208" s="80"/>
      <c r="H208" s="102"/>
      <c r="I208" s="102"/>
      <c r="J208" s="102"/>
      <c r="K208" s="82"/>
      <c r="L208" s="82"/>
      <c r="M208" s="83"/>
      <c r="N208" s="84"/>
      <c r="O208" s="85"/>
      <c r="P208" s="84"/>
      <c r="Q208" s="82"/>
    </row>
    <row r="209" spans="1:17" ht="12.75">
      <c r="A209" s="97"/>
      <c r="C209" s="77"/>
      <c r="D209" s="100"/>
      <c r="E209" s="78"/>
      <c r="F209" s="79"/>
      <c r="G209" s="80"/>
      <c r="H209" s="102"/>
      <c r="I209" s="102"/>
      <c r="J209" s="102"/>
      <c r="K209" s="82"/>
      <c r="L209" s="82"/>
      <c r="M209" s="83"/>
      <c r="N209" s="84"/>
      <c r="O209" s="85"/>
      <c r="P209" s="84"/>
      <c r="Q209" s="82"/>
    </row>
    <row r="210" spans="1:17" ht="12.75">
      <c r="A210" s="97"/>
      <c r="C210" s="77"/>
      <c r="D210" s="100"/>
      <c r="E210" s="78"/>
      <c r="F210" s="79"/>
      <c r="G210" s="80"/>
      <c r="H210" s="102"/>
      <c r="I210" s="102"/>
      <c r="J210" s="102"/>
      <c r="K210" s="82"/>
      <c r="L210" s="82"/>
      <c r="M210" s="83"/>
      <c r="N210" s="84"/>
      <c r="O210" s="85"/>
      <c r="P210" s="84"/>
      <c r="Q210" s="82"/>
    </row>
    <row r="211" spans="1:17" ht="12.75">
      <c r="A211" s="97"/>
      <c r="C211" s="77"/>
      <c r="D211" s="100"/>
      <c r="E211" s="78"/>
      <c r="F211" s="79"/>
      <c r="G211" s="80"/>
      <c r="H211" s="102"/>
      <c r="I211" s="102"/>
      <c r="J211" s="102"/>
      <c r="K211" s="82"/>
      <c r="L211" s="82"/>
      <c r="M211" s="83"/>
      <c r="N211" s="84"/>
      <c r="O211" s="85"/>
      <c r="P211" s="84"/>
      <c r="Q211" s="82"/>
    </row>
    <row r="212" spans="1:17" ht="12.75">
      <c r="A212" s="97"/>
      <c r="C212" s="77"/>
      <c r="D212" s="100"/>
      <c r="E212" s="78"/>
      <c r="F212" s="79"/>
      <c r="G212" s="80"/>
      <c r="H212" s="102"/>
      <c r="I212" s="102"/>
      <c r="J212" s="102"/>
      <c r="K212" s="82"/>
      <c r="L212" s="82"/>
      <c r="M212" s="83"/>
      <c r="N212" s="84"/>
      <c r="O212" s="85"/>
      <c r="P212" s="84"/>
      <c r="Q212" s="82"/>
    </row>
    <row r="213" spans="1:17" ht="12.75">
      <c r="A213" s="97"/>
      <c r="C213" s="77"/>
      <c r="D213" s="100"/>
      <c r="E213" s="78"/>
      <c r="F213" s="79"/>
      <c r="G213" s="80"/>
      <c r="H213" s="102"/>
      <c r="I213" s="102"/>
      <c r="J213" s="102"/>
      <c r="K213" s="82"/>
      <c r="L213" s="82"/>
      <c r="M213" s="83"/>
      <c r="N213" s="84"/>
      <c r="O213" s="85"/>
      <c r="P213" s="84"/>
      <c r="Q213" s="82"/>
    </row>
    <row r="214" spans="1:17" ht="12.75">
      <c r="A214" s="97"/>
      <c r="C214" s="77"/>
      <c r="D214" s="100"/>
      <c r="E214" s="78"/>
      <c r="F214" s="79"/>
      <c r="G214" s="80"/>
      <c r="H214" s="102"/>
      <c r="I214" s="102"/>
      <c r="J214" s="102"/>
      <c r="K214" s="82"/>
      <c r="L214" s="82"/>
      <c r="M214" s="83"/>
      <c r="N214" s="84"/>
      <c r="O214" s="85"/>
      <c r="P214" s="84"/>
      <c r="Q214" s="82"/>
    </row>
    <row r="215" spans="1:17" ht="12.75">
      <c r="A215" s="97"/>
      <c r="C215" s="77"/>
      <c r="D215" s="100"/>
      <c r="E215" s="78"/>
      <c r="F215" s="79"/>
      <c r="G215" s="80"/>
      <c r="H215" s="102"/>
      <c r="I215" s="102"/>
      <c r="J215" s="102"/>
      <c r="K215" s="82"/>
      <c r="L215" s="82"/>
      <c r="M215" s="83"/>
      <c r="N215" s="84"/>
      <c r="O215" s="85"/>
      <c r="P215" s="84"/>
      <c r="Q215" s="82"/>
    </row>
    <row r="216" spans="1:17" ht="12.75">
      <c r="A216" s="97"/>
      <c r="C216" s="77"/>
      <c r="D216" s="100"/>
      <c r="E216" s="78"/>
      <c r="F216" s="79"/>
      <c r="G216" s="80"/>
      <c r="H216" s="102"/>
      <c r="I216" s="102"/>
      <c r="J216" s="102"/>
      <c r="K216" s="82"/>
      <c r="L216" s="82"/>
      <c r="M216" s="83"/>
      <c r="N216" s="84"/>
      <c r="O216" s="85"/>
      <c r="P216" s="84"/>
      <c r="Q216" s="82"/>
    </row>
    <row r="217" spans="1:17" ht="12.75">
      <c r="A217" s="97"/>
      <c r="C217" s="77"/>
      <c r="D217" s="100"/>
      <c r="E217" s="78"/>
      <c r="F217" s="79"/>
      <c r="G217" s="80"/>
      <c r="H217" s="102"/>
      <c r="I217" s="102"/>
      <c r="J217" s="102"/>
      <c r="K217" s="82"/>
      <c r="L217" s="82"/>
      <c r="M217" s="83"/>
      <c r="N217" s="84"/>
      <c r="O217" s="85"/>
      <c r="P217" s="84"/>
      <c r="Q217" s="82"/>
    </row>
    <row r="218" spans="1:17" ht="12.75">
      <c r="A218" s="97"/>
      <c r="C218" s="77"/>
      <c r="D218" s="100"/>
      <c r="E218" s="78"/>
      <c r="F218" s="79"/>
      <c r="G218" s="80"/>
      <c r="H218" s="102"/>
      <c r="I218" s="102"/>
      <c r="J218" s="102"/>
      <c r="K218" s="82"/>
      <c r="L218" s="82"/>
      <c r="M218" s="83"/>
      <c r="N218" s="84"/>
      <c r="O218" s="85"/>
      <c r="P218" s="84"/>
      <c r="Q218" s="82"/>
    </row>
    <row r="219" spans="1:17" ht="12.75">
      <c r="A219" s="97"/>
      <c r="C219" s="77"/>
      <c r="D219" s="100"/>
      <c r="E219" s="78"/>
      <c r="F219" s="79"/>
      <c r="G219" s="80"/>
      <c r="H219" s="102"/>
      <c r="I219" s="102"/>
      <c r="J219" s="102"/>
      <c r="K219" s="82"/>
      <c r="L219" s="82"/>
      <c r="M219" s="83"/>
      <c r="N219" s="84"/>
      <c r="O219" s="85"/>
      <c r="P219" s="84"/>
      <c r="Q219" s="82"/>
    </row>
    <row r="220" spans="1:17" ht="12.75">
      <c r="A220" s="97"/>
      <c r="C220" s="77"/>
      <c r="D220" s="100"/>
      <c r="E220" s="78"/>
      <c r="F220" s="79"/>
      <c r="G220" s="80"/>
      <c r="H220" s="102"/>
      <c r="I220" s="102"/>
      <c r="J220" s="102"/>
      <c r="K220" s="82"/>
      <c r="L220" s="82"/>
      <c r="M220" s="83"/>
      <c r="N220" s="84"/>
      <c r="O220" s="85"/>
      <c r="P220" s="84"/>
      <c r="Q220" s="82"/>
    </row>
    <row r="221" spans="1:17" ht="12.75">
      <c r="A221" s="97"/>
      <c r="C221" s="77"/>
      <c r="D221" s="100"/>
      <c r="E221" s="78"/>
      <c r="F221" s="79"/>
      <c r="G221" s="80"/>
      <c r="H221" s="102"/>
      <c r="I221" s="102"/>
      <c r="J221" s="102"/>
      <c r="K221" s="82"/>
      <c r="L221" s="82"/>
      <c r="M221" s="83"/>
      <c r="N221" s="84"/>
      <c r="O221" s="85"/>
      <c r="P221" s="84"/>
      <c r="Q221" s="82"/>
    </row>
    <row r="222" spans="1:17" ht="12.75">
      <c r="A222" s="97"/>
      <c r="C222" s="77"/>
      <c r="D222" s="100"/>
      <c r="E222" s="78"/>
      <c r="F222" s="79"/>
      <c r="G222" s="80"/>
      <c r="H222" s="102"/>
      <c r="I222" s="102"/>
      <c r="J222" s="102"/>
      <c r="K222" s="82"/>
      <c r="L222" s="82"/>
      <c r="M222" s="83"/>
      <c r="N222" s="84"/>
      <c r="O222" s="85"/>
      <c r="P222" s="84"/>
      <c r="Q222" s="82"/>
    </row>
    <row r="223" spans="1:17" ht="12.75">
      <c r="A223" s="97"/>
      <c r="C223" s="77"/>
      <c r="D223" s="100"/>
      <c r="E223" s="78"/>
      <c r="F223" s="79"/>
      <c r="G223" s="80"/>
      <c r="H223" s="102"/>
      <c r="I223" s="102"/>
      <c r="J223" s="102"/>
      <c r="K223" s="82"/>
      <c r="L223" s="82"/>
      <c r="M223" s="83"/>
      <c r="N223" s="84"/>
      <c r="O223" s="85"/>
      <c r="P223" s="84"/>
      <c r="Q223" s="82"/>
    </row>
    <row r="224" spans="1:17" ht="12.75">
      <c r="A224" s="97"/>
      <c r="C224" s="77"/>
      <c r="D224" s="100"/>
      <c r="E224" s="78"/>
      <c r="F224" s="79"/>
      <c r="G224" s="80"/>
      <c r="H224" s="102"/>
      <c r="I224" s="102"/>
      <c r="J224" s="102"/>
      <c r="K224" s="82"/>
      <c r="L224" s="82"/>
      <c r="M224" s="83"/>
      <c r="N224" s="84"/>
      <c r="O224" s="85"/>
      <c r="P224" s="84"/>
      <c r="Q224" s="82"/>
    </row>
    <row r="225" spans="1:17" ht="12.75">
      <c r="A225" s="97"/>
      <c r="C225" s="77"/>
      <c r="D225" s="100"/>
      <c r="E225" s="78"/>
      <c r="F225" s="79"/>
      <c r="G225" s="80"/>
      <c r="H225" s="102"/>
      <c r="I225" s="102"/>
      <c r="J225" s="102"/>
      <c r="K225" s="82"/>
      <c r="L225" s="82"/>
      <c r="M225" s="83"/>
      <c r="N225" s="84"/>
      <c r="O225" s="85"/>
      <c r="P225" s="84"/>
      <c r="Q225" s="82"/>
    </row>
    <row r="226" spans="1:17" ht="12.75">
      <c r="A226" s="97"/>
      <c r="C226" s="77"/>
      <c r="D226" s="100"/>
      <c r="E226" s="78"/>
      <c r="F226" s="79"/>
      <c r="G226" s="80"/>
      <c r="H226" s="102"/>
      <c r="I226" s="102"/>
      <c r="J226" s="102"/>
      <c r="K226" s="82"/>
      <c r="L226" s="82"/>
      <c r="M226" s="83"/>
      <c r="N226" s="84"/>
      <c r="O226" s="85"/>
      <c r="P226" s="84"/>
      <c r="Q226" s="82"/>
    </row>
    <row r="227" spans="1:17" ht="12.75">
      <c r="A227" s="97"/>
      <c r="C227" s="77"/>
      <c r="D227" s="100"/>
      <c r="E227" s="78"/>
      <c r="F227" s="79"/>
      <c r="G227" s="80"/>
      <c r="H227" s="102"/>
      <c r="I227" s="102"/>
      <c r="J227" s="102"/>
      <c r="K227" s="82"/>
      <c r="L227" s="82"/>
      <c r="M227" s="83"/>
      <c r="N227" s="84"/>
      <c r="O227" s="85"/>
      <c r="P227" s="84"/>
      <c r="Q227" s="82"/>
    </row>
    <row r="228" spans="1:17" ht="12.75">
      <c r="A228" s="97"/>
      <c r="C228" s="77"/>
      <c r="D228" s="100"/>
      <c r="E228" s="78"/>
      <c r="F228" s="79"/>
      <c r="G228" s="80"/>
      <c r="H228" s="102"/>
      <c r="I228" s="102"/>
      <c r="J228" s="102"/>
      <c r="K228" s="82"/>
      <c r="L228" s="82"/>
      <c r="M228" s="83"/>
      <c r="N228" s="84"/>
      <c r="O228" s="85"/>
      <c r="P228" s="84"/>
      <c r="Q228" s="82"/>
    </row>
    <row r="229" spans="1:17" ht="12.75">
      <c r="A229" s="97"/>
      <c r="C229" s="77"/>
      <c r="D229" s="100"/>
      <c r="E229" s="78"/>
      <c r="F229" s="79"/>
      <c r="G229" s="80"/>
      <c r="H229" s="102"/>
      <c r="I229" s="102"/>
      <c r="J229" s="102"/>
      <c r="K229" s="82"/>
      <c r="L229" s="82"/>
      <c r="M229" s="83"/>
      <c r="N229" s="84"/>
      <c r="O229" s="85"/>
      <c r="P229" s="84"/>
      <c r="Q229" s="82"/>
    </row>
    <row r="230" spans="1:17" ht="12.75">
      <c r="A230" s="97"/>
      <c r="C230" s="77"/>
      <c r="D230" s="100"/>
      <c r="E230" s="78"/>
      <c r="F230" s="79"/>
      <c r="G230" s="80"/>
      <c r="H230" s="102"/>
      <c r="I230" s="102"/>
      <c r="J230" s="102"/>
      <c r="K230" s="82"/>
      <c r="L230" s="82"/>
      <c r="M230" s="83"/>
      <c r="N230" s="84"/>
      <c r="O230" s="85"/>
      <c r="P230" s="84"/>
      <c r="Q230" s="82"/>
    </row>
    <row r="231" spans="1:17" ht="12.75">
      <c r="A231" s="97"/>
      <c r="C231" s="77"/>
      <c r="D231" s="100"/>
      <c r="E231" s="78"/>
      <c r="F231" s="79"/>
      <c r="G231" s="80"/>
      <c r="H231" s="102"/>
      <c r="I231" s="102"/>
      <c r="J231" s="102"/>
      <c r="K231" s="82"/>
      <c r="L231" s="82"/>
      <c r="M231" s="83"/>
      <c r="N231" s="84"/>
      <c r="O231" s="85"/>
      <c r="P231" s="84"/>
      <c r="Q231" s="82"/>
    </row>
    <row r="232" spans="1:17" ht="12.75">
      <c r="A232" s="97"/>
      <c r="C232" s="77"/>
      <c r="D232" s="100"/>
      <c r="E232" s="78"/>
      <c r="F232" s="79"/>
      <c r="G232" s="80"/>
      <c r="H232" s="102"/>
      <c r="I232" s="102"/>
      <c r="J232" s="102"/>
      <c r="K232" s="82"/>
      <c r="L232" s="82"/>
      <c r="M232" s="83"/>
      <c r="N232" s="84"/>
      <c r="O232" s="85"/>
      <c r="P232" s="84"/>
      <c r="Q232" s="82"/>
    </row>
    <row r="233" spans="1:17" ht="12.75">
      <c r="A233" s="97"/>
      <c r="C233" s="77"/>
      <c r="D233" s="100"/>
      <c r="E233" s="78"/>
      <c r="F233" s="79"/>
      <c r="G233" s="80"/>
      <c r="H233" s="102"/>
      <c r="I233" s="102"/>
      <c r="J233" s="102"/>
      <c r="K233" s="82"/>
      <c r="L233" s="82"/>
      <c r="M233" s="83"/>
      <c r="N233" s="84"/>
      <c r="O233" s="85"/>
      <c r="P233" s="84"/>
      <c r="Q233" s="82"/>
    </row>
    <row r="234" spans="1:17" ht="12.75">
      <c r="A234" s="97"/>
      <c r="C234" s="77"/>
      <c r="D234" s="100"/>
      <c r="E234" s="78"/>
      <c r="F234" s="79"/>
      <c r="G234" s="80"/>
      <c r="H234" s="102"/>
      <c r="I234" s="102"/>
      <c r="J234" s="102"/>
      <c r="K234" s="82"/>
      <c r="L234" s="82"/>
      <c r="M234" s="83"/>
      <c r="N234" s="84"/>
      <c r="O234" s="85"/>
      <c r="P234" s="84"/>
      <c r="Q234" s="82"/>
    </row>
    <row r="235" spans="1:17" ht="12.75">
      <c r="A235" s="97"/>
      <c r="C235" s="77"/>
      <c r="D235" s="100"/>
      <c r="E235" s="78"/>
      <c r="F235" s="79"/>
      <c r="G235" s="80"/>
      <c r="H235" s="102"/>
      <c r="I235" s="102"/>
      <c r="J235" s="102"/>
      <c r="K235" s="82"/>
      <c r="L235" s="82"/>
      <c r="M235" s="83"/>
      <c r="N235" s="84"/>
      <c r="O235" s="85"/>
      <c r="P235" s="84"/>
      <c r="Q235" s="82"/>
    </row>
    <row r="236" spans="1:17" ht="12.75">
      <c r="A236" s="97"/>
      <c r="C236" s="77"/>
      <c r="D236" s="100"/>
      <c r="E236" s="78"/>
      <c r="F236" s="79"/>
      <c r="G236" s="80"/>
      <c r="H236" s="102"/>
      <c r="I236" s="102"/>
      <c r="J236" s="102"/>
      <c r="K236" s="82"/>
      <c r="L236" s="82"/>
      <c r="M236" s="83"/>
      <c r="N236" s="84"/>
      <c r="O236" s="85"/>
      <c r="P236" s="84"/>
      <c r="Q236" s="82"/>
    </row>
    <row r="237" spans="1:17" ht="12.75">
      <c r="A237" s="97"/>
      <c r="C237" s="77"/>
      <c r="D237" s="100"/>
      <c r="E237" s="78"/>
      <c r="F237" s="79"/>
      <c r="G237" s="80"/>
      <c r="H237" s="102"/>
      <c r="I237" s="102"/>
      <c r="J237" s="102"/>
      <c r="K237" s="82"/>
      <c r="L237" s="82"/>
      <c r="M237" s="83"/>
      <c r="N237" s="84"/>
      <c r="O237" s="85"/>
      <c r="P237" s="84"/>
      <c r="Q237" s="82"/>
    </row>
    <row r="238" spans="1:17" ht="12.75">
      <c r="A238" s="97"/>
      <c r="C238" s="77"/>
      <c r="D238" s="100"/>
      <c r="E238" s="78"/>
      <c r="F238" s="79"/>
      <c r="G238" s="80"/>
      <c r="H238" s="102"/>
      <c r="I238" s="102"/>
      <c r="J238" s="102"/>
      <c r="K238" s="82"/>
      <c r="L238" s="82"/>
      <c r="M238" s="83"/>
      <c r="N238" s="84"/>
      <c r="O238" s="85"/>
      <c r="P238" s="84"/>
      <c r="Q238" s="82"/>
    </row>
    <row r="239" spans="1:17" ht="12.75">
      <c r="A239" s="97"/>
      <c r="C239" s="77"/>
      <c r="D239" s="100"/>
      <c r="E239" s="78"/>
      <c r="F239" s="79"/>
      <c r="G239" s="80"/>
      <c r="H239" s="102"/>
      <c r="I239" s="102"/>
      <c r="J239" s="102"/>
      <c r="K239" s="82"/>
      <c r="L239" s="82"/>
      <c r="M239" s="83"/>
      <c r="N239" s="84"/>
      <c r="O239" s="85"/>
      <c r="P239" s="84"/>
      <c r="Q239" s="82"/>
    </row>
    <row r="240" spans="1:17" ht="12.75">
      <c r="A240" s="97"/>
      <c r="C240" s="77"/>
      <c r="D240" s="100"/>
      <c r="E240" s="78"/>
      <c r="F240" s="79"/>
      <c r="G240" s="80"/>
      <c r="H240" s="102"/>
      <c r="I240" s="102"/>
      <c r="J240" s="102"/>
      <c r="K240" s="82"/>
      <c r="L240" s="82"/>
      <c r="M240" s="83"/>
      <c r="N240" s="84"/>
      <c r="O240" s="85"/>
      <c r="P240" s="84"/>
      <c r="Q240" s="82"/>
    </row>
    <row r="241" spans="1:17" ht="12.75">
      <c r="A241" s="97"/>
      <c r="C241" s="77"/>
      <c r="D241" s="100"/>
      <c r="E241" s="78"/>
      <c r="F241" s="79"/>
      <c r="G241" s="80"/>
      <c r="H241" s="102"/>
      <c r="I241" s="102"/>
      <c r="J241" s="102"/>
      <c r="K241" s="82"/>
      <c r="L241" s="82"/>
      <c r="M241" s="83"/>
      <c r="N241" s="84"/>
      <c r="O241" s="85"/>
      <c r="P241" s="84"/>
      <c r="Q241" s="82"/>
    </row>
    <row r="242" spans="1:17" ht="12.75">
      <c r="A242" s="97"/>
      <c r="C242" s="77"/>
      <c r="D242" s="100"/>
      <c r="E242" s="78"/>
      <c r="F242" s="79"/>
      <c r="G242" s="80"/>
      <c r="H242" s="102"/>
      <c r="I242" s="102"/>
      <c r="J242" s="102"/>
      <c r="K242" s="82"/>
      <c r="L242" s="82"/>
      <c r="M242" s="83"/>
      <c r="N242" s="84"/>
      <c r="O242" s="85"/>
      <c r="P242" s="84"/>
      <c r="Q242" s="82"/>
    </row>
    <row r="243" spans="1:17" ht="12.75">
      <c r="A243" s="97"/>
      <c r="C243" s="77"/>
      <c r="D243" s="100"/>
      <c r="E243" s="78"/>
      <c r="F243" s="79"/>
      <c r="G243" s="80"/>
      <c r="H243" s="102"/>
      <c r="I243" s="102"/>
      <c r="J243" s="102"/>
      <c r="K243" s="82"/>
      <c r="L243" s="82"/>
      <c r="M243" s="83"/>
      <c r="N243" s="84"/>
      <c r="O243" s="85"/>
      <c r="P243" s="84"/>
      <c r="Q243" s="82"/>
    </row>
    <row r="244" spans="1:17" ht="12.75">
      <c r="A244" s="97"/>
      <c r="C244" s="77"/>
      <c r="D244" s="100"/>
      <c r="E244" s="78"/>
      <c r="F244" s="79"/>
      <c r="G244" s="80"/>
      <c r="H244" s="102"/>
      <c r="I244" s="102"/>
      <c r="J244" s="102"/>
      <c r="K244" s="82"/>
      <c r="L244" s="82"/>
      <c r="M244" s="83"/>
      <c r="N244" s="84"/>
      <c r="O244" s="85"/>
      <c r="P244" s="84"/>
      <c r="Q244" s="82"/>
    </row>
    <row r="245" spans="1:17" ht="12.75">
      <c r="A245" s="97"/>
      <c r="C245" s="77"/>
      <c r="D245" s="100"/>
      <c r="E245" s="78"/>
      <c r="F245" s="79"/>
      <c r="G245" s="80"/>
      <c r="H245" s="102"/>
      <c r="I245" s="102"/>
      <c r="J245" s="102"/>
      <c r="K245" s="82"/>
      <c r="L245" s="82"/>
      <c r="M245" s="83"/>
      <c r="N245" s="84"/>
      <c r="O245" s="85"/>
      <c r="P245" s="84"/>
      <c r="Q245" s="82"/>
    </row>
    <row r="246" spans="1:17" ht="12.75">
      <c r="A246" s="97"/>
      <c r="C246" s="77"/>
      <c r="D246" s="100"/>
      <c r="E246" s="78"/>
      <c r="F246" s="79"/>
      <c r="G246" s="80"/>
      <c r="H246" s="102"/>
      <c r="I246" s="102"/>
      <c r="J246" s="102"/>
      <c r="K246" s="82"/>
      <c r="L246" s="82"/>
      <c r="M246" s="83"/>
      <c r="N246" s="84"/>
      <c r="O246" s="85"/>
      <c r="P246" s="84"/>
      <c r="Q246" s="82"/>
    </row>
    <row r="247" spans="1:17" ht="12.75">
      <c r="A247" s="97"/>
      <c r="C247" s="77"/>
      <c r="D247" s="100"/>
      <c r="E247" s="78"/>
      <c r="F247" s="79"/>
      <c r="G247" s="80"/>
      <c r="H247" s="102"/>
      <c r="I247" s="102"/>
      <c r="J247" s="102"/>
      <c r="K247" s="82"/>
      <c r="L247" s="82"/>
      <c r="M247" s="83"/>
      <c r="N247" s="84"/>
      <c r="O247" s="85"/>
      <c r="P247" s="84"/>
      <c r="Q247" s="82"/>
    </row>
    <row r="248" spans="1:17" ht="12.75">
      <c r="A248" s="97"/>
      <c r="C248" s="77"/>
      <c r="D248" s="100"/>
      <c r="E248" s="78"/>
      <c r="F248" s="79"/>
      <c r="G248" s="80"/>
      <c r="H248" s="102"/>
      <c r="I248" s="102"/>
      <c r="J248" s="102"/>
      <c r="K248" s="82"/>
      <c r="L248" s="82"/>
      <c r="M248" s="83"/>
      <c r="N248" s="84"/>
      <c r="O248" s="85"/>
      <c r="P248" s="84"/>
      <c r="Q248" s="82"/>
    </row>
    <row r="249" spans="1:17" ht="12.75">
      <c r="A249" s="97"/>
      <c r="C249" s="77"/>
      <c r="D249" s="100"/>
      <c r="E249" s="78"/>
      <c r="F249" s="79"/>
      <c r="G249" s="80"/>
      <c r="H249" s="102"/>
      <c r="I249" s="102"/>
      <c r="J249" s="102"/>
      <c r="K249" s="82"/>
      <c r="L249" s="82"/>
      <c r="M249" s="83"/>
      <c r="N249" s="84"/>
      <c r="O249" s="85"/>
      <c r="P249" s="84"/>
      <c r="Q249" s="82"/>
    </row>
    <row r="250" spans="1:17" ht="12.75">
      <c r="A250" s="97"/>
      <c r="C250" s="77"/>
      <c r="D250" s="100"/>
      <c r="E250" s="78"/>
      <c r="F250" s="79"/>
      <c r="G250" s="80"/>
      <c r="H250" s="102"/>
      <c r="I250" s="102"/>
      <c r="J250" s="102"/>
      <c r="K250" s="82"/>
      <c r="L250" s="82"/>
      <c r="M250" s="83"/>
      <c r="N250" s="84"/>
      <c r="O250" s="85"/>
      <c r="P250" s="84"/>
      <c r="Q250" s="82"/>
    </row>
    <row r="251" spans="1:17" ht="12.75">
      <c r="A251" s="97"/>
      <c r="C251" s="77"/>
      <c r="D251" s="100"/>
      <c r="E251" s="78"/>
      <c r="F251" s="79"/>
      <c r="G251" s="80"/>
      <c r="H251" s="102"/>
      <c r="I251" s="102"/>
      <c r="J251" s="102"/>
      <c r="K251" s="82"/>
      <c r="L251" s="82"/>
      <c r="M251" s="83"/>
      <c r="N251" s="84"/>
      <c r="O251" s="85"/>
      <c r="P251" s="84"/>
      <c r="Q251" s="82"/>
    </row>
    <row r="252" spans="1:17" ht="12.75">
      <c r="A252" s="97"/>
      <c r="C252" s="77"/>
      <c r="D252" s="100"/>
      <c r="E252" s="78"/>
      <c r="F252" s="79"/>
      <c r="G252" s="80"/>
      <c r="H252" s="102"/>
      <c r="I252" s="102"/>
      <c r="J252" s="102"/>
      <c r="K252" s="82"/>
      <c r="L252" s="82"/>
      <c r="M252" s="83"/>
      <c r="N252" s="84"/>
      <c r="O252" s="85"/>
      <c r="P252" s="84"/>
      <c r="Q252" s="82"/>
    </row>
    <row r="253" spans="1:17" ht="12.75">
      <c r="A253" s="97"/>
      <c r="C253" s="77"/>
      <c r="D253" s="100"/>
      <c r="E253" s="78"/>
      <c r="F253" s="79"/>
      <c r="G253" s="80"/>
      <c r="H253" s="102"/>
      <c r="I253" s="102"/>
      <c r="J253" s="102"/>
      <c r="K253" s="82"/>
      <c r="L253" s="82"/>
      <c r="M253" s="83"/>
      <c r="N253" s="84"/>
      <c r="O253" s="85"/>
      <c r="P253" s="84"/>
      <c r="Q253" s="82"/>
    </row>
    <row r="254" spans="1:17" ht="12.75">
      <c r="A254" s="97"/>
      <c r="C254" s="77"/>
      <c r="D254" s="100"/>
      <c r="E254" s="78" t="s">
        <v>897</v>
      </c>
      <c r="F254" s="79"/>
      <c r="G254" s="80"/>
      <c r="H254" s="102"/>
      <c r="I254" s="102"/>
      <c r="J254" s="102" t="e">
        <f>J5+#REF!+#REF!+#REF!+#REF!+J12+#REF!+#REF!+J16+J24+J30+J40+#REF!+#REF!+#REF!+#REF!+J52+#REF!+J58+#REF!</f>
        <v>#REF!</v>
      </c>
      <c r="K254" s="82"/>
      <c r="L254" s="82"/>
      <c r="M254" s="83"/>
      <c r="N254" s="84"/>
      <c r="O254" s="85"/>
      <c r="P254" s="84"/>
      <c r="Q254" s="82"/>
    </row>
  </sheetData>
  <mergeCells count="19">
    <mergeCell ref="B63:H63"/>
    <mergeCell ref="M52:P52"/>
    <mergeCell ref="M58:P58"/>
    <mergeCell ref="M16:P16"/>
    <mergeCell ref="M24:P24"/>
    <mergeCell ref="M30:P30"/>
    <mergeCell ref="M40:P40"/>
    <mergeCell ref="B1:J1"/>
    <mergeCell ref="C3:E3"/>
    <mergeCell ref="S1:S2"/>
    <mergeCell ref="R1:R2"/>
    <mergeCell ref="C2:E2"/>
    <mergeCell ref="G3:H3"/>
    <mergeCell ref="I2:J2"/>
    <mergeCell ref="M5:P5"/>
    <mergeCell ref="M12:P12"/>
    <mergeCell ref="Z1:Z4"/>
    <mergeCell ref="M3:P3"/>
    <mergeCell ref="M1:P2"/>
  </mergeCells>
  <phoneticPr fontId="41" type="noConversion"/>
  <conditionalFormatting sqref="B25:B27 M64:P68 M71:P253 E6:J7 C7:D7 J12:J13 C23:J23 B21:B23 H52:J52 C51:D51 G51:J51 M47:P51 E47:J50 B14:D15 M13:P15 G14:J17 B30:B34 M25:P29 B53:J54 C8:J11 B18:J20 M17:P23 B43:B51 M41:P42 B40:J46 B55:B57 M6:P11">
    <cfRule type="expression" dxfId="265" priority="19903">
      <formula>IFERROR($E6,TRUE)</formula>
    </cfRule>
  </conditionalFormatting>
  <conditionalFormatting sqref="G34 B12:B13 C51:D51 B30:B34 G28:G29 C7:D11 B14:D23 G6:G23 B43:B51 B40:D46 G40:G51 G53:G57 B52:D57">
    <cfRule type="expression" dxfId="264" priority="263">
      <formula>IF(OR($C6&lt;&gt;"",$D6&lt;&gt;""),TRUE,FALSE)</formula>
    </cfRule>
  </conditionalFormatting>
  <conditionalFormatting sqref="G34:J34">
    <cfRule type="expression" dxfId="263" priority="264">
      <formula>IFERROR($E34,TRUE)</formula>
    </cfRule>
  </conditionalFormatting>
  <conditionalFormatting sqref="I63:J63 B63 E6:J7 C7:D7 J12:J13 G52:J52 M47:P51 M13:P15 B30:B34 M25:P29 G27:J29 C8:J11 M17:P23 B14:J23 M41:P42 B40:J51 B53:J57 M6:P11">
    <cfRule type="expression" dxfId="262" priority="260">
      <formula>IF(AND($C6="",$D6=""),TRUE,FALSE)</formula>
    </cfRule>
  </conditionalFormatting>
  <conditionalFormatting sqref="G52 B47:B51 C47:D50">
    <cfRule type="expression" dxfId="261" priority="13939">
      <formula>IF(OR($C47&lt;&gt;"",$D47&lt;&gt;""),TRUE,FALSE)</formula>
    </cfRule>
    <cfRule type="expression" dxfId="260" priority="13940">
      <formula>IFERROR($E47,TRUE)</formula>
    </cfRule>
  </conditionalFormatting>
  <conditionalFormatting sqref="B6:C6 B7:B11">
    <cfRule type="expression" dxfId="259" priority="27697">
      <formula>IF(OR($C6&lt;&gt;"",$D6&lt;&gt;""),TRUE,FALSE)</formula>
    </cfRule>
  </conditionalFormatting>
  <conditionalFormatting sqref="B24:D27">
    <cfRule type="expression" dxfId="258" priority="19596">
      <formula>IF(OR($C24&lt;&gt;"",$D24&lt;&gt;""),TRUE,FALSE)</formula>
    </cfRule>
  </conditionalFormatting>
  <conditionalFormatting sqref="B28:D29">
    <cfRule type="expression" dxfId="257" priority="392">
      <formula>IF(OR($C28&lt;&gt;"",$D28&lt;&gt;""),TRUE,FALSE)</formula>
    </cfRule>
  </conditionalFormatting>
  <conditionalFormatting sqref="B29:D29">
    <cfRule type="expression" dxfId="256" priority="393">
      <formula>IFERROR($E29,TRUE)</formula>
    </cfRule>
  </conditionalFormatting>
  <conditionalFormatting sqref="B35:D39">
    <cfRule type="expression" dxfId="255" priority="99">
      <formula>IF(OR($C35&lt;&gt;"",$D35&lt;&gt;""),TRUE,FALSE)</formula>
    </cfRule>
  </conditionalFormatting>
  <conditionalFormatting sqref="B36:D36">
    <cfRule type="expression" dxfId="254" priority="100">
      <formula>IFERROR($E36,TRUE)</formula>
    </cfRule>
  </conditionalFormatting>
  <conditionalFormatting sqref="B58:D59 B72:D254">
    <cfRule type="expression" dxfId="253" priority="11921">
      <formula>IF(OR($C58&lt;&gt;"",$D58&lt;&gt;""),TRUE,FALSE)</formula>
    </cfRule>
  </conditionalFormatting>
  <conditionalFormatting sqref="B254:D254 M43:P46 M54:P57">
    <cfRule type="expression" dxfId="252" priority="11920">
      <formula>IF(AND($C43="",$D43=""),TRUE,FALSE)</formula>
    </cfRule>
    <cfRule type="expression" dxfId="251" priority="11922">
      <formula>IFERROR($E43,TRUE)</formula>
    </cfRule>
  </conditionalFormatting>
  <conditionalFormatting sqref="B24:F27">
    <cfRule type="expression" dxfId="250" priority="1183">
      <formula>IF(AND($C24="",$D24=""),TRUE,FALSE)</formula>
    </cfRule>
  </conditionalFormatting>
  <conditionalFormatting sqref="B28:F29">
    <cfRule type="expression" dxfId="249" priority="385">
      <formula>IF(AND($C28="",$D28=""),TRUE,FALSE)</formula>
    </cfRule>
  </conditionalFormatting>
  <conditionalFormatting sqref="B12:H13">
    <cfRule type="expression" dxfId="248" priority="21773">
      <formula>IF(AND($C12="",$D12=""),TRUE,FALSE)</formula>
    </cfRule>
  </conditionalFormatting>
  <conditionalFormatting sqref="B5:J5">
    <cfRule type="expression" dxfId="247" priority="27670">
      <formula>IF(AND($C5="",$D5=""),TRUE,FALSE)</formula>
    </cfRule>
    <cfRule type="expression" dxfId="246" priority="27674">
      <formula>IFERROR($E5,TRUE)</formula>
    </cfRule>
  </conditionalFormatting>
  <conditionalFormatting sqref="B28:J28">
    <cfRule type="expression" dxfId="245" priority="610">
      <formula>IFERROR($E28,TRUE)</formula>
    </cfRule>
  </conditionalFormatting>
  <conditionalFormatting sqref="B35:J35 M31:P35">
    <cfRule type="expression" dxfId="244" priority="128">
      <formula>IFERROR($E31,TRUE)</formula>
    </cfRule>
  </conditionalFormatting>
  <conditionalFormatting sqref="B35:J39">
    <cfRule type="expression" dxfId="243" priority="95">
      <formula>IF(AND($C35="",$D35=""),TRUE,FALSE)</formula>
    </cfRule>
  </conditionalFormatting>
  <conditionalFormatting sqref="B55:J57">
    <cfRule type="expression" dxfId="242" priority="157">
      <formula>IFERROR($E55,TRUE)</formula>
    </cfRule>
  </conditionalFormatting>
  <conditionalFormatting sqref="B58:J59 B72:J253">
    <cfRule type="expression" dxfId="241" priority="892">
      <formula>IF(AND($C58="",$D58=""),TRUE,FALSE)</formula>
    </cfRule>
  </conditionalFormatting>
  <conditionalFormatting sqref="C30">
    <cfRule type="expression" dxfId="240" priority="15088">
      <formula>IFERROR($E30,TRUE)</formula>
    </cfRule>
  </conditionalFormatting>
  <conditionalFormatting sqref="C26:D27">
    <cfRule type="expression" dxfId="239" priority="19597">
      <formula>IFERROR($E26,TRUE)</formula>
    </cfRule>
  </conditionalFormatting>
  <conditionalFormatting sqref="C30:D30">
    <cfRule type="expression" dxfId="238" priority="15087">
      <formula>IF(OR($C30&lt;&gt;"",$D30&lt;&gt;""),TRUE,FALSE)</formula>
    </cfRule>
  </conditionalFormatting>
  <conditionalFormatting sqref="C31:D33">
    <cfRule type="expression" dxfId="237" priority="9010">
      <formula>IF(OR($C31&lt;&gt;"",$D31&lt;&gt;""),TRUE,FALSE)</formula>
    </cfRule>
    <cfRule type="expression" dxfId="236" priority="9011">
      <formula>IFERROR($E31,TRUE)</formula>
    </cfRule>
  </conditionalFormatting>
  <conditionalFormatting sqref="C34:D34">
    <cfRule type="expression" dxfId="235" priority="245">
      <formula>IF(OR($C34&lt;&gt;"",$D34&lt;&gt;""),TRUE,FALSE)</formula>
    </cfRule>
    <cfRule type="expression" dxfId="234" priority="246">
      <formula>IFERROR($E34,TRUE)</formula>
    </cfRule>
  </conditionalFormatting>
  <conditionalFormatting sqref="C30:F30">
    <cfRule type="expression" dxfId="233" priority="15086">
      <formula>IF(AND($C30="",$D30=""),TRUE,FALSE)</formula>
    </cfRule>
  </conditionalFormatting>
  <conditionalFormatting sqref="C31:F33">
    <cfRule type="expression" dxfId="232" priority="1171">
      <formula>IF(AND($C31="",$D31=""),TRUE,FALSE)</formula>
    </cfRule>
  </conditionalFormatting>
  <conditionalFormatting sqref="C34:J34">
    <cfRule type="expression" dxfId="231" priority="241">
      <formula>IF(AND($C34="",$D34=""),TRUE,FALSE)</formula>
    </cfRule>
  </conditionalFormatting>
  <conditionalFormatting sqref="D5">
    <cfRule type="expression" dxfId="230" priority="58770">
      <formula>IF((COUNTIF(#REF!,#REF!))&gt;1,TRUE,FALSE)</formula>
    </cfRule>
  </conditionalFormatting>
  <conditionalFormatting sqref="D6 D29">
    <cfRule type="expression" dxfId="229" priority="2556">
      <formula>IF(AND($C6="",$D6=""),TRUE,FALSE)</formula>
    </cfRule>
    <cfRule type="expression" dxfId="228" priority="2557">
      <formula>IF(OR($C6&lt;&gt;"",$D6&lt;&gt;""),TRUE,FALSE)</formula>
    </cfRule>
    <cfRule type="expression" dxfId="227" priority="2558">
      <formula>IFERROR($E6,TRUE)</formula>
    </cfRule>
  </conditionalFormatting>
  <conditionalFormatting sqref="D22 D24:D27 D58:D59 D72:D252 D6:D7 D12:D13 D30:D33 D52:D54 D16:D20 D40:D50">
    <cfRule type="expression" dxfId="226" priority="54831">
      <formula>IF((COUNTIF(#REF!,#REF!))&gt;1,TRUE,FALSE)</formula>
    </cfRule>
  </conditionalFormatting>
  <conditionalFormatting sqref="D8:D11">
    <cfRule type="expression" dxfId="225" priority="573">
      <formula>IF((COUNTIF(#REF!,#REF!))&gt;1,TRUE,FALSE)</formula>
    </cfRule>
  </conditionalFormatting>
  <conditionalFormatting sqref="D14:D15">
    <cfRule type="expression" dxfId="224" priority="657">
      <formula>IF((COUNTIF(#REF!,#REF!))&gt;1,TRUE,FALSE)</formula>
    </cfRule>
  </conditionalFormatting>
  <conditionalFormatting sqref="D21">
    <cfRule type="expression" dxfId="223" priority="12105">
      <formula>IF((COUNTIF(#REF!,#REF!))&gt;1,TRUE,FALSE)</formula>
    </cfRule>
  </conditionalFormatting>
  <conditionalFormatting sqref="D23">
    <cfRule type="expression" dxfId="222" priority="643">
      <formula>IF((COUNTIF(#REF!,#REF!))&gt;1,TRUE,FALSE)</formula>
    </cfRule>
  </conditionalFormatting>
  <conditionalFormatting sqref="D26:D28">
    <cfRule type="expression" dxfId="221" priority="617">
      <formula>IF(AND($C26="",$D26=""),TRUE,FALSE)</formula>
    </cfRule>
    <cfRule type="expression" dxfId="220" priority="618">
      <formula>IF(OR($C26&lt;&gt;"",$D26&lt;&gt;""),TRUE,FALSE)</formula>
    </cfRule>
    <cfRule type="expression" dxfId="219" priority="619">
      <formula>IFERROR($E26,TRUE)</formula>
    </cfRule>
  </conditionalFormatting>
  <conditionalFormatting sqref="D28">
    <cfRule type="expression" dxfId="218" priority="632">
      <formula>IF((COUNTIF(#REF!,#REF!))&gt;1,TRUE,FALSE)</formula>
    </cfRule>
  </conditionalFormatting>
  <conditionalFormatting sqref="D29">
    <cfRule type="expression" dxfId="217" priority="406">
      <formula>IF((COUNTIF(#REF!,#REF!))&gt;1,TRUE,FALSE)</formula>
    </cfRule>
  </conditionalFormatting>
  <conditionalFormatting sqref="D34">
    <cfRule type="expression" dxfId="216" priority="265">
      <formula>IF((COUNTIF(#REF!,#REF!))&gt;1,TRUE,FALSE)</formula>
    </cfRule>
  </conditionalFormatting>
  <conditionalFormatting sqref="D35">
    <cfRule type="expression" dxfId="215" priority="130">
      <formula>IF((COUNTIF(#REF!,#REF!))&gt;1,TRUE,FALSE)</formula>
    </cfRule>
  </conditionalFormatting>
  <conditionalFormatting sqref="D36">
    <cfRule type="expression" dxfId="214" priority="119">
      <formula>IF((COUNTIF(#REF!,#REF!))&gt;1,TRUE,FALSE)</formula>
    </cfRule>
  </conditionalFormatting>
  <conditionalFormatting sqref="D51">
    <cfRule type="expression" dxfId="213" priority="279">
      <formula>IF((COUNTIF(#REF!,#REF!))&gt;1,TRUE,FALSE)</formula>
    </cfRule>
  </conditionalFormatting>
  <conditionalFormatting sqref="D55:D57">
    <cfRule type="expression" dxfId="212" priority="176">
      <formula>IF((COUNTIF(#REF!,#REF!))&gt;1,TRUE,FALSE)</formula>
    </cfRule>
  </conditionalFormatting>
  <conditionalFormatting sqref="D253:D254">
    <cfRule type="expression" dxfId="211" priority="12077">
      <formula>IF((COUNTIF(#REF!,#REF!))&gt;1,TRUE,FALSE)</formula>
    </cfRule>
  </conditionalFormatting>
  <conditionalFormatting sqref="D30:F30">
    <cfRule type="expression" dxfId="210" priority="15123">
      <formula>IFERROR($E30,TRUE)</formula>
    </cfRule>
  </conditionalFormatting>
  <conditionalFormatting sqref="E5 E72:F253 H72:J253 J12:J13 H14:J15 H28:J29 H6:J11 E6:F11 H18:J23 E16:F23 J40 H40 E40:F50 E53:F57 H41:J57">
    <cfRule type="expression" dxfId="209" priority="27672">
      <formula>IF($E5="*VERIFICAR CÓDIGO*",TRUE,FALSE)</formula>
    </cfRule>
  </conditionalFormatting>
  <conditionalFormatting sqref="E30">
    <cfRule type="expression" dxfId="208" priority="15122">
      <formula>IF($E30="*VERIFICAR CÓDIGO*",TRUE,FALSE)</formula>
    </cfRule>
  </conditionalFormatting>
  <conditionalFormatting sqref="E31:E32 E51:F51 E14:F15">
    <cfRule type="expression" dxfId="207" priority="1172">
      <formula>IF($E14="*VERIFICAR CÓDIGO*",TRUE,FALSE)</formula>
    </cfRule>
    <cfRule type="expression" dxfId="206" priority="1173">
      <formula>IFERROR($E14,TRUE)</formula>
    </cfRule>
  </conditionalFormatting>
  <conditionalFormatting sqref="E59">
    <cfRule type="expression" dxfId="205" priority="894">
      <formula>IFERROR($E59,TRUE)</formula>
    </cfRule>
  </conditionalFormatting>
  <conditionalFormatting sqref="E254">
    <cfRule type="expression" dxfId="204" priority="11925">
      <formula>IF($E254="*VERIFICAR CÓDIGO*",TRUE,FALSE)</formula>
    </cfRule>
  </conditionalFormatting>
  <conditionalFormatting sqref="E24:F27">
    <cfRule type="expression" dxfId="203" priority="1184">
      <formula>IF($E24="*VERIFICAR CÓDIGO*",TRUE,FALSE)</formula>
    </cfRule>
  </conditionalFormatting>
  <conditionalFormatting sqref="E26:F27">
    <cfRule type="expression" dxfId="202" priority="1185">
      <formula>IFERROR($E26,TRUE)</formula>
    </cfRule>
  </conditionalFormatting>
  <conditionalFormatting sqref="E28:F29">
    <cfRule type="expression" dxfId="201" priority="386">
      <formula>IF($E28="*VERIFICAR CÓDIGO*",TRUE,FALSE)</formula>
    </cfRule>
  </conditionalFormatting>
  <conditionalFormatting sqref="E33:F33">
    <cfRule type="expression" dxfId="200" priority="1250">
      <formula>IF($E33="*VERIFICAR CÓDIGO*",TRUE,FALSE)</formula>
    </cfRule>
    <cfRule type="expression" dxfId="199" priority="1251">
      <formula>IFERROR($E33,TRUE)</formula>
    </cfRule>
  </conditionalFormatting>
  <conditionalFormatting sqref="E34:F34">
    <cfRule type="expression" dxfId="198" priority="242">
      <formula>IF($E34="*VERIFICAR CÓDIGO*",TRUE,FALSE)</formula>
    </cfRule>
    <cfRule type="expression" dxfId="197" priority="243">
      <formula>IFERROR($E34,TRUE)</formula>
    </cfRule>
  </conditionalFormatting>
  <conditionalFormatting sqref="E35:F39">
    <cfRule type="expression" dxfId="196" priority="96">
      <formula>IF($E35="*VERIFICAR CÓDIGO*",TRUE,FALSE)</formula>
    </cfRule>
  </conditionalFormatting>
  <conditionalFormatting sqref="E36:F36">
    <cfRule type="expression" dxfId="195" priority="97">
      <formula>IFERROR($E36,TRUE)</formula>
    </cfRule>
  </conditionalFormatting>
  <conditionalFormatting sqref="E58:F59">
    <cfRule type="expression" dxfId="194" priority="893">
      <formula>IF($E58="*VERIFICAR CÓDIGO*",TRUE,FALSE)</formula>
    </cfRule>
  </conditionalFormatting>
  <conditionalFormatting sqref="E254:F254">
    <cfRule type="expression" dxfId="193" priority="11926">
      <formula>IFERROR($E254,TRUE)</formula>
    </cfRule>
  </conditionalFormatting>
  <conditionalFormatting sqref="B12:G13 B16:F17 G24:G26 G27:J27 G30:G33 B52:F52 J24:J25 H26:J26 J30 H31:J33 H58:J59 B72:J253 M5 B6:C6 H12:I12 H24:I24 M59:P59 B24:E24 C25:F25 C21:J22 B58:G58 B59:D59 B7:B11">
    <cfRule type="expression" dxfId="192" priority="37666">
      <formula>IFERROR($E5,TRUE)</formula>
    </cfRule>
  </conditionalFormatting>
  <conditionalFormatting sqref="E29:J29">
    <cfRule type="expression" dxfId="191" priority="387">
      <formula>IFERROR($E29,TRUE)</formula>
    </cfRule>
  </conditionalFormatting>
  <conditionalFormatting sqref="E254:J254">
    <cfRule type="expression" dxfId="190" priority="11924">
      <formula>IF(AND($C254="",$D254=""),TRUE,FALSE)</formula>
    </cfRule>
  </conditionalFormatting>
  <conditionalFormatting sqref="F5">
    <cfRule type="expression" dxfId="189" priority="27669">
      <formula>IF($E5="*VERIFICAR CÓDIGO*",TRUE,FALSE)</formula>
    </cfRule>
  </conditionalFormatting>
  <conditionalFormatting sqref="F24">
    <cfRule type="expression" dxfId="188" priority="1572">
      <formula>IFERROR($E24,TRUE)</formula>
    </cfRule>
  </conditionalFormatting>
  <conditionalFormatting sqref="F30:F32">
    <cfRule type="expression" dxfId="187" priority="1256">
      <formula>IF($E30="*VERIFICAR CÓDIGO*",TRUE,FALSE)</formula>
    </cfRule>
  </conditionalFormatting>
  <conditionalFormatting sqref="F31:F32">
    <cfRule type="expression" dxfId="186" priority="1257">
      <formula>IFERROR($E31,TRUE)</formula>
    </cfRule>
  </conditionalFormatting>
  <conditionalFormatting sqref="F254">
    <cfRule type="expression" dxfId="185" priority="11923">
      <formula>IF($E254="*VERIFICAR CÓDIGO*",TRUE,FALSE)</formula>
    </cfRule>
  </conditionalFormatting>
  <conditionalFormatting sqref="F59:G59">
    <cfRule type="expression" dxfId="184" priority="897">
      <formula>IFERROR($E59,TRUE)</formula>
    </cfRule>
  </conditionalFormatting>
  <conditionalFormatting sqref="G5">
    <cfRule type="expression" dxfId="183" priority="27673">
      <formula>IF(OR($C5&lt;&gt;"",$D5&lt;&gt;""),TRUE,FALSE)</formula>
    </cfRule>
  </conditionalFormatting>
  <conditionalFormatting sqref="G24:G27 B5:D5 C12:D13 G30:G33">
    <cfRule type="expression" dxfId="182" priority="37555">
      <formula>IF(OR($C5&lt;&gt;"",$D5&lt;&gt;""),TRUE,FALSE)</formula>
    </cfRule>
  </conditionalFormatting>
  <conditionalFormatting sqref="G35:G39">
    <cfRule type="expression" dxfId="181" priority="117">
      <formula>IF(OR($C35&lt;&gt;"",$D35&lt;&gt;""),TRUE,FALSE)</formula>
    </cfRule>
  </conditionalFormatting>
  <conditionalFormatting sqref="G58:G59">
    <cfRule type="expression" dxfId="180" priority="896">
      <formula>IF(OR($C58&lt;&gt;"",$D58&lt;&gt;""),TRUE,FALSE)</formula>
    </cfRule>
  </conditionalFormatting>
  <conditionalFormatting sqref="G72:G254">
    <cfRule type="expression" dxfId="179" priority="11938">
      <formula>IF(OR($C72&lt;&gt;"",$D72&lt;&gt;""),TRUE,FALSE)</formula>
    </cfRule>
  </conditionalFormatting>
  <conditionalFormatting sqref="G254">
    <cfRule type="expression" dxfId="178" priority="11939">
      <formula>IFERROR($E254,TRUE)</formula>
    </cfRule>
  </conditionalFormatting>
  <conditionalFormatting sqref="G30:J33">
    <cfRule type="expression" dxfId="177" priority="15136">
      <formula>IF(AND($C30="",$D30=""),TRUE,FALSE)</formula>
    </cfRule>
  </conditionalFormatting>
  <conditionalFormatting sqref="G36:J36">
    <cfRule type="expression" dxfId="176" priority="118">
      <formula>IFERROR($E36,TRUE)</formula>
    </cfRule>
  </conditionalFormatting>
  <conditionalFormatting sqref="H5">
    <cfRule type="expression" dxfId="175" priority="27667">
      <formula>IF($E5="*VERIFICAR CÓDIGO*",TRUE,FALSE)</formula>
    </cfRule>
  </conditionalFormatting>
  <conditionalFormatting sqref="H5:H6 H12:H13 J12:J13 H16:H17 J16:J17 H24:H25 J24:J25 H26:J29 J30 H31:J34 H30 H35 J35 H57:J59 H72:J254 I63:J63 H14:J15 H18:J23 H41:J54 H6:J11 H37 J37 J40 H40">
    <cfRule type="expression" dxfId="174" priority="63027">
      <formula>IF((SUMIF(#REF!,#REF!,H:H)/COUNTIF(#REF!,#REF!))&lt;&gt;H5,TRUE,FALSE)</formula>
    </cfRule>
  </conditionalFormatting>
  <conditionalFormatting sqref="H12:H13">
    <cfRule type="expression" dxfId="173" priority="21744">
      <formula>IF($E12="*VERIFICAR CÓDIGO*",TRUE,FALSE)</formula>
    </cfRule>
    <cfRule type="expression" dxfId="172" priority="21746">
      <formula>IF(AND($C12="",$D12=""),TRUE,FALSE)</formula>
    </cfRule>
    <cfRule type="expression" dxfId="171" priority="21747">
      <formula>IFERROR($E12,TRUE)</formula>
    </cfRule>
    <cfRule type="expression" dxfId="170" priority="21748">
      <formula>IF($E12="*VERIFICAR CÓDIGO*",TRUE,FALSE)</formula>
    </cfRule>
    <cfRule type="expression" dxfId="169" priority="21750">
      <formula>IF(AND($C12="",$D12=""),TRUE,FALSE)</formula>
    </cfRule>
    <cfRule type="expression" dxfId="168" priority="21751">
      <formula>IFERROR($E12,TRUE)</formula>
    </cfRule>
    <cfRule type="expression" dxfId="167" priority="21752">
      <formula>IF($E12="*VERIFICAR CÓDIGO*",TRUE,FALSE)</formula>
    </cfRule>
    <cfRule type="expression" dxfId="166" priority="21754">
      <formula>IF(AND($C12="",$D12=""),TRUE,FALSE)</formula>
    </cfRule>
    <cfRule type="expression" dxfId="165" priority="21755">
      <formula>IFERROR($E12,TRUE)</formula>
    </cfRule>
    <cfRule type="expression" dxfId="164" priority="21756">
      <formula>IF($E12="*VERIFICAR CÓDIGO*",TRUE,FALSE)</formula>
    </cfRule>
    <cfRule type="expression" dxfId="163" priority="21758">
      <formula>IF(AND($C12="",$D12=""),TRUE,FALSE)</formula>
    </cfRule>
    <cfRule type="expression" dxfId="162" priority="21759">
      <formula>IFERROR($E12,TRUE)</formula>
    </cfRule>
    <cfRule type="expression" dxfId="161" priority="21760">
      <formula>IF($E12="*VERIFICAR CÓDIGO*",TRUE,FALSE)</formula>
    </cfRule>
    <cfRule type="expression" dxfId="160" priority="21762">
      <formula>IF(AND($C12="",$D12=""),TRUE,FALSE)</formula>
    </cfRule>
    <cfRule type="expression" dxfId="159" priority="21763">
      <formula>IFERROR($E12,TRUE)</formula>
    </cfRule>
    <cfRule type="expression" dxfId="158" priority="21764">
      <formula>IF(AND($C12="",$D12=""),TRUE,FALSE)</formula>
    </cfRule>
    <cfRule type="expression" dxfId="157" priority="21765">
      <formula>IF($E12="*VERIFICAR CÓDIGO*",TRUE,FALSE)</formula>
    </cfRule>
    <cfRule type="expression" dxfId="156" priority="21766">
      <formula>IFERROR($E12,TRUE)</formula>
    </cfRule>
    <cfRule type="expression" dxfId="155" priority="21767">
      <formula>IF($E12="*VERIFICAR CÓDIGO*",TRUE,FALSE)</formula>
    </cfRule>
    <cfRule type="expression" dxfId="154" priority="21769">
      <formula>IF(AND($C12="",$D12=""),TRUE,FALSE)</formula>
    </cfRule>
    <cfRule type="expression" dxfId="153" priority="21770">
      <formula>IFERROR($E12,TRUE)</formula>
    </cfRule>
    <cfRule type="expression" dxfId="152" priority="21771">
      <formula>IF($E12="*VERIFICAR CÓDIGO*",TRUE,FALSE)</formula>
    </cfRule>
    <cfRule type="expression" dxfId="151" priority="21774">
      <formula>IFERROR($E12,TRUE)</formula>
    </cfRule>
    <cfRule type="expression" dxfId="150" priority="21789">
      <formula>IF($E12="*VERIFICAR CÓDIGO*",TRUE,FALSE)</formula>
    </cfRule>
  </conditionalFormatting>
  <conditionalFormatting sqref="H24:H25">
    <cfRule type="expression" dxfId="149" priority="19850">
      <formula>IF($E24="*VERIFICAR CÓDIGO*",TRUE,FALSE)</formula>
    </cfRule>
    <cfRule type="expression" dxfId="148" priority="19852">
      <formula>IF(AND($C24="",$D24=""),TRUE,FALSE)</formula>
    </cfRule>
    <cfRule type="expression" dxfId="147" priority="19853">
      <formula>IFERROR($E24,TRUE)</formula>
    </cfRule>
    <cfRule type="expression" dxfId="146" priority="19854">
      <formula>IF($E24="*VERIFICAR CÓDIGO*",TRUE,FALSE)</formula>
    </cfRule>
    <cfRule type="expression" dxfId="145" priority="19856">
      <formula>IF(AND($C24="",$D24=""),TRUE,FALSE)</formula>
    </cfRule>
    <cfRule type="expression" dxfId="144" priority="19857">
      <formula>IFERROR($E24,TRUE)</formula>
    </cfRule>
    <cfRule type="expression" dxfId="143" priority="19858">
      <formula>IF($E24="*VERIFICAR CÓDIGO*",TRUE,FALSE)</formula>
    </cfRule>
    <cfRule type="expression" dxfId="142" priority="19860">
      <formula>IF(AND($C24="",$D24=""),TRUE,FALSE)</formula>
    </cfRule>
    <cfRule type="expression" dxfId="141" priority="19861">
      <formula>IFERROR($E24,TRUE)</formula>
    </cfRule>
    <cfRule type="expression" dxfId="140" priority="19862">
      <formula>IF($E24="*VERIFICAR CÓDIGO*",TRUE,FALSE)</formula>
    </cfRule>
    <cfRule type="expression" dxfId="139" priority="19864">
      <formula>IF(AND($C24="",$D24=""),TRUE,FALSE)</formula>
    </cfRule>
    <cfRule type="expression" dxfId="138" priority="19865">
      <formula>IFERROR($E24,TRUE)</formula>
    </cfRule>
    <cfRule type="expression" dxfId="137" priority="19866">
      <formula>IF($E24="*VERIFICAR CÓDIGO*",TRUE,FALSE)</formula>
    </cfRule>
    <cfRule type="expression" dxfId="136" priority="19868">
      <formula>IF(AND($C24="",$D24=""),TRUE,FALSE)</formula>
    </cfRule>
    <cfRule type="expression" dxfId="135" priority="19869">
      <formula>IFERROR($E24,TRUE)</formula>
    </cfRule>
    <cfRule type="expression" dxfId="134" priority="19870">
      <formula>IF(AND($C24="",$D24=""),TRUE,FALSE)</formula>
    </cfRule>
    <cfRule type="expression" dxfId="133" priority="19871">
      <formula>IF($E24="*VERIFICAR CÓDIGO*",TRUE,FALSE)</formula>
    </cfRule>
    <cfRule type="expression" dxfId="132" priority="19872">
      <formula>IFERROR($E24,TRUE)</formula>
    </cfRule>
    <cfRule type="expression" dxfId="131" priority="19873">
      <formula>IF($E24="*VERIFICAR CÓDIGO*",TRUE,FALSE)</formula>
    </cfRule>
    <cfRule type="expression" dxfId="130" priority="19875">
      <formula>IF(AND($C24="",$D24=""),TRUE,FALSE)</formula>
    </cfRule>
    <cfRule type="expression" dxfId="129" priority="19876">
      <formula>IFERROR($E24,TRUE)</formula>
    </cfRule>
    <cfRule type="expression" dxfId="128" priority="19877">
      <formula>IF($E24="*VERIFICAR CÓDIGO*",TRUE,FALSE)</formula>
    </cfRule>
    <cfRule type="expression" dxfId="127" priority="19879">
      <formula>IF(AND($C24="",$D24=""),TRUE,FALSE)</formula>
    </cfRule>
    <cfRule type="expression" dxfId="126" priority="19880">
      <formula>IFERROR($E24,TRUE)</formula>
    </cfRule>
    <cfRule type="expression" dxfId="125" priority="19895">
      <formula>IF($E24="*VERIFICAR CÓDIGO*",TRUE,FALSE)</formula>
    </cfRule>
  </conditionalFormatting>
  <conditionalFormatting sqref="H30">
    <cfRule type="expression" dxfId="124" priority="15089">
      <formula>IF($E30="*VERIFICAR CÓDIGO*",TRUE,FALSE)</formula>
    </cfRule>
    <cfRule type="expression" dxfId="123" priority="15091">
      <formula>IF(AND($C30="",$D30=""),TRUE,FALSE)</formula>
    </cfRule>
    <cfRule type="expression" dxfId="122" priority="15092">
      <formula>IFERROR($E30,TRUE)</formula>
    </cfRule>
    <cfRule type="expression" dxfId="121" priority="15093">
      <formula>IF($E30="*VERIFICAR CÓDIGO*",TRUE,FALSE)</formula>
    </cfRule>
    <cfRule type="expression" dxfId="120" priority="15095">
      <formula>IF(AND($C30="",$D30=""),TRUE,FALSE)</formula>
    </cfRule>
    <cfRule type="expression" dxfId="119" priority="15096">
      <formula>IFERROR($E30,TRUE)</formula>
    </cfRule>
    <cfRule type="expression" dxfId="118" priority="15097">
      <formula>IF($E30="*VERIFICAR CÓDIGO*",TRUE,FALSE)</formula>
    </cfRule>
    <cfRule type="expression" dxfId="117" priority="15099">
      <formula>IF(AND($C30="",$D30=""),TRUE,FALSE)</formula>
    </cfRule>
    <cfRule type="expression" dxfId="116" priority="15100">
      <formula>IFERROR($E30,TRUE)</formula>
    </cfRule>
    <cfRule type="expression" dxfId="115" priority="15101">
      <formula>IF($E30="*VERIFICAR CÓDIGO*",TRUE,FALSE)</formula>
    </cfRule>
    <cfRule type="expression" dxfId="114" priority="15103">
      <formula>IF(AND($C30="",$D30=""),TRUE,FALSE)</formula>
    </cfRule>
    <cfRule type="expression" dxfId="113" priority="15104">
      <formula>IFERROR($E30,TRUE)</formula>
    </cfRule>
    <cfRule type="expression" dxfId="112" priority="15105">
      <formula>IF($E30="*VERIFICAR CÓDIGO*",TRUE,FALSE)</formula>
    </cfRule>
    <cfRule type="expression" dxfId="111" priority="15107">
      <formula>IF(AND($C30="",$D30=""),TRUE,FALSE)</formula>
    </cfRule>
    <cfRule type="expression" dxfId="110" priority="15108">
      <formula>IFERROR($E30,TRUE)</formula>
    </cfRule>
    <cfRule type="expression" dxfId="109" priority="15109">
      <formula>IF(AND($C30="",$D30=""),TRUE,FALSE)</formula>
    </cfRule>
    <cfRule type="expression" dxfId="108" priority="15110">
      <formula>IF($E30="*VERIFICAR CÓDIGO*",TRUE,FALSE)</formula>
    </cfRule>
    <cfRule type="expression" dxfId="107" priority="15111">
      <formula>IFERROR($E30,TRUE)</formula>
    </cfRule>
    <cfRule type="expression" dxfId="106" priority="15112">
      <formula>IF($E30="*VERIFICAR CÓDIGO*",TRUE,FALSE)</formula>
    </cfRule>
    <cfRule type="expression" dxfId="105" priority="15114">
      <formula>IF(AND($C30="",$D30=""),TRUE,FALSE)</formula>
    </cfRule>
    <cfRule type="expression" dxfId="104" priority="15115">
      <formula>IFERROR($E30,TRUE)</formula>
    </cfRule>
    <cfRule type="expression" dxfId="103" priority="15116">
      <formula>IF($E30="*VERIFICAR CÓDIGO*",TRUE,FALSE)</formula>
    </cfRule>
    <cfRule type="expression" dxfId="102" priority="15118">
      <formula>IF(AND($C30="",$D30=""),TRUE,FALSE)</formula>
    </cfRule>
    <cfRule type="expression" dxfId="101" priority="15119">
      <formula>IFERROR($E30,TRUE)</formula>
    </cfRule>
    <cfRule type="expression" dxfId="100" priority="15134">
      <formula>IF($E30="*VERIFICAR CÓDIGO*",TRUE,FALSE)</formula>
    </cfRule>
  </conditionalFormatting>
  <conditionalFormatting sqref="H13:I13">
    <cfRule type="expression" dxfId="99" priority="21791">
      <formula>IF(AND($C13="",$D13=""),TRUE,FALSE)</formula>
    </cfRule>
    <cfRule type="expression" dxfId="98" priority="21794">
      <formula>IFERROR($E13,TRUE)</formula>
    </cfRule>
  </conditionalFormatting>
  <conditionalFormatting sqref="H25:I25">
    <cfRule type="expression" dxfId="97" priority="19897">
      <formula>IF(AND($C25="",$D25=""),TRUE,FALSE)</formula>
    </cfRule>
    <cfRule type="expression" dxfId="96" priority="19900">
      <formula>IFERROR($E25,TRUE)</formula>
    </cfRule>
  </conditionalFormatting>
  <conditionalFormatting sqref="H30:I30">
    <cfRule type="expression" dxfId="95" priority="15139">
      <formula>IFERROR($E30,TRUE)</formula>
    </cfRule>
  </conditionalFormatting>
  <conditionalFormatting sqref="J24:J25 H26:J27 H58:J59 E52:F52 E12:F13 J16:J17 H16:H17 J30 H31:J33">
    <cfRule type="expression" dxfId="94" priority="35428">
      <formula>IF($E12="*VERIFICAR CÓDIGO*",TRUE,FALSE)</formula>
    </cfRule>
  </conditionalFormatting>
  <conditionalFormatting sqref="H34:J34">
    <cfRule type="expression" dxfId="93" priority="262">
      <formula>IF($E34="*VERIFICAR CÓDIGO*",TRUE,FALSE)</formula>
    </cfRule>
  </conditionalFormatting>
  <conditionalFormatting sqref="H36:J36 H38:J39">
    <cfRule type="expression" dxfId="92" priority="116">
      <formula>IF($E36="*VERIFICAR CÓDIGO*",TRUE,FALSE)</formula>
    </cfRule>
    <cfRule type="expression" dxfId="91" priority="120">
      <formula>IF((SUMIF(#REF!,#REF!,H:H)/COUNTIF(#REF!,#REF!))&lt;&gt;H36,TRUE,FALSE)</formula>
    </cfRule>
  </conditionalFormatting>
  <conditionalFormatting sqref="H55:J56">
    <cfRule type="expression" dxfId="90" priority="240">
      <formula>IF((SUMIF(#REF!,#REF!,H:H)/COUNTIF(#REF!,#REF!))&lt;&gt;H55,TRUE,FALSE)</formula>
    </cfRule>
  </conditionalFormatting>
  <conditionalFormatting sqref="H254:J254">
    <cfRule type="expression" dxfId="89" priority="11941">
      <formula>IF($E254="*VERIFICAR CÓDIGO*",TRUE,FALSE)</formula>
    </cfRule>
    <cfRule type="expression" dxfId="88" priority="11942">
      <formula>IFERROR($E254,TRUE)</formula>
    </cfRule>
  </conditionalFormatting>
  <conditionalFormatting sqref="I5 J12:J13 J52 I28:J29 I6:J11 I14:J23 I40:J51 I53:J57">
    <cfRule type="expression" dxfId="87" priority="27671">
      <formula>IF(OR($C5&lt;&gt;"",$D5&lt;&gt;""),TRUE,FALSE)</formula>
    </cfRule>
  </conditionalFormatting>
  <conditionalFormatting sqref="I12:I13">
    <cfRule type="expression" dxfId="86" priority="21792">
      <formula>IF(OR($C12&lt;&gt;"",$D12&lt;&gt;""),TRUE,FALSE)</formula>
    </cfRule>
  </conditionalFormatting>
  <conditionalFormatting sqref="I24:I25">
    <cfRule type="expression" dxfId="85" priority="19898">
      <formula>IF(OR($C24&lt;&gt;"",$D24&lt;&gt;""),TRUE,FALSE)</formula>
    </cfRule>
  </conditionalFormatting>
  <conditionalFormatting sqref="J24:J25 I26:J27 I58:J59">
    <cfRule type="expression" dxfId="84" priority="35427">
      <formula>IF(OR($C24&lt;&gt;"",$D24&lt;&gt;""),TRUE,FALSE)</formula>
    </cfRule>
  </conditionalFormatting>
  <conditionalFormatting sqref="I30:J33">
    <cfRule type="expression" dxfId="83" priority="15137">
      <formula>IF(OR($C30&lt;&gt;"",$D30&lt;&gt;""),TRUE,FALSE)</formula>
    </cfRule>
  </conditionalFormatting>
  <conditionalFormatting sqref="I34:J34">
    <cfRule type="expression" dxfId="82" priority="261">
      <formula>IF(OR($C34&lt;&gt;"",$D34&lt;&gt;""),TRUE,FALSE)</formula>
    </cfRule>
  </conditionalFormatting>
  <conditionalFormatting sqref="I35:J39">
    <cfRule type="expression" dxfId="81" priority="115">
      <formula>IF(OR($C35&lt;&gt;"",$D35&lt;&gt;""),TRUE,FALSE)</formula>
    </cfRule>
  </conditionalFormatting>
  <conditionalFormatting sqref="J35 H35">
    <cfRule type="expression" dxfId="80" priority="126">
      <formula>IF($E35="*VERIFICAR CÓDIGO*",TRUE,FALSE)</formula>
    </cfRule>
  </conditionalFormatting>
  <conditionalFormatting sqref="M12">
    <cfRule type="expression" dxfId="79" priority="725">
      <formula>IF(AND($C12="",$D12=""),TRUE,FALSE)</formula>
    </cfRule>
    <cfRule type="expression" dxfId="78" priority="726">
      <formula>IFERROR($E12,TRUE)</formula>
    </cfRule>
  </conditionalFormatting>
  <conditionalFormatting sqref="M16">
    <cfRule type="expression" dxfId="77" priority="719">
      <formula>IF(AND($C16="",$D16=""),TRUE,FALSE)</formula>
    </cfRule>
    <cfRule type="expression" dxfId="76" priority="720">
      <formula>IFERROR($E16,TRUE)</formula>
    </cfRule>
  </conditionalFormatting>
  <conditionalFormatting sqref="M24">
    <cfRule type="expression" dxfId="75" priority="717">
      <formula>IF(AND($C24="",$D24=""),TRUE,FALSE)</formula>
    </cfRule>
    <cfRule type="expression" dxfId="74" priority="718">
      <formula>IFERROR($E24,TRUE)</formula>
    </cfRule>
  </conditionalFormatting>
  <conditionalFormatting sqref="M30">
    <cfRule type="expression" dxfId="73" priority="701">
      <formula>IF(AND($C30="",$D30=""),TRUE,FALSE)</formula>
    </cfRule>
    <cfRule type="expression" dxfId="72" priority="702">
      <formula>IFERROR($E30,TRUE)</formula>
    </cfRule>
  </conditionalFormatting>
  <conditionalFormatting sqref="M36 M38:M40">
    <cfRule type="expression" dxfId="71" priority="109">
      <formula>IF(AND($C36="",$D36=""),TRUE,FALSE)</formula>
    </cfRule>
    <cfRule type="expression" dxfId="70" priority="110">
      <formula>IFERROR($E36,TRUE)</formula>
    </cfRule>
  </conditionalFormatting>
  <conditionalFormatting sqref="M52">
    <cfRule type="expression" dxfId="69" priority="709">
      <formula>IF(AND($C52="",$D52=""),TRUE,FALSE)</formula>
    </cfRule>
    <cfRule type="expression" dxfId="68" priority="710">
      <formula>IFERROR($E52,TRUE)</formula>
    </cfRule>
  </conditionalFormatting>
  <conditionalFormatting sqref="M58">
    <cfRule type="expression" dxfId="67" priority="143">
      <formula>IF(AND($C58="",$D58=""),TRUE,FALSE)</formula>
    </cfRule>
    <cfRule type="expression" dxfId="66" priority="144">
      <formula>IFERROR($E58,TRUE)</formula>
    </cfRule>
  </conditionalFormatting>
  <conditionalFormatting sqref="M254:N254">
    <cfRule type="expression" dxfId="65" priority="11927">
      <formula>IF(AND($C254="",$D254=""),TRUE,FALSE)</formula>
    </cfRule>
    <cfRule type="expression" dxfId="64" priority="11928">
      <formula>IFERROR($E254,TRUE)</formula>
    </cfRule>
  </conditionalFormatting>
  <conditionalFormatting sqref="B6:C6 H12:I12 H24:I24 M59:P59 M5 J24:J25 G24:G26 H26:J26 B52:F52 M63:P253 B7:B11">
    <cfRule type="expression" dxfId="63" priority="35426">
      <formula>IF(AND($C5="",$D5=""),TRUE,FALSE)</formula>
    </cfRule>
  </conditionalFormatting>
  <conditionalFormatting sqref="M31:P35">
    <cfRule type="expression" dxfId="62" priority="124">
      <formula>IF(AND($C31="",$D31=""),TRUE,FALSE)</formula>
    </cfRule>
  </conditionalFormatting>
  <conditionalFormatting sqref="N36:P36">
    <cfRule type="expression" dxfId="61" priority="104">
      <formula>IF(AND($C36="",$D36=""),TRUE,FALSE)</formula>
    </cfRule>
    <cfRule type="expression" dxfId="60" priority="105">
      <formula>IFERROR($E36,TRUE)</formula>
    </cfRule>
  </conditionalFormatting>
  <conditionalFormatting sqref="O64:O68 O71:O253 O13:O15 O25:O29 O53:O57 O6:O11 O17:O23 O41:O51">
    <cfRule type="expression" dxfId="59" priority="572">
      <formula>IFERROR($E6,TRUE)</formula>
    </cfRule>
  </conditionalFormatting>
  <conditionalFormatting sqref="O59">
    <cfRule type="expression" dxfId="58" priority="37734">
      <formula>IFERROR($E59,TRUE)</formula>
    </cfRule>
  </conditionalFormatting>
  <conditionalFormatting sqref="O31:O35">
    <cfRule type="expression" dxfId="57" priority="129">
      <formula>IFERROR($E31,TRUE)</formula>
    </cfRule>
  </conditionalFormatting>
  <conditionalFormatting sqref="O36">
    <cfRule type="expression" dxfId="56" priority="108">
      <formula>IFERROR($E36,TRUE)</formula>
    </cfRule>
  </conditionalFormatting>
  <conditionalFormatting sqref="O254">
    <cfRule type="expression" dxfId="55" priority="11934">
      <formula>IFERROR($E254,TRUE)</formula>
    </cfRule>
  </conditionalFormatting>
  <conditionalFormatting sqref="O254:P254">
    <cfRule type="expression" dxfId="54" priority="11932">
      <formula>IF(AND($C254="",$D254=""),TRUE,FALSE)</formula>
    </cfRule>
    <cfRule type="expression" dxfId="53" priority="11933">
      <formula>IFERROR($E254,TRUE)</formula>
    </cfRule>
  </conditionalFormatting>
  <conditionalFormatting sqref="P25:P29 P13:P15 P53:P57 P17:P23 P41:P51 P6:P11">
    <cfRule type="cellIs" dxfId="52" priority="564" operator="equal">
      <formula>"C"</formula>
    </cfRule>
    <cfRule type="cellIs" dxfId="51" priority="565" operator="equal">
      <formula>"A"</formula>
    </cfRule>
    <cfRule type="cellIs" dxfId="50" priority="566" operator="equal">
      <formula>"B"</formula>
    </cfRule>
  </conditionalFormatting>
  <conditionalFormatting sqref="P31:P34">
    <cfRule type="cellIs" dxfId="49" priority="257" operator="equal">
      <formula>"C"</formula>
    </cfRule>
    <cfRule type="cellIs" dxfId="48" priority="258" operator="equal">
      <formula>"A"</formula>
    </cfRule>
    <cfRule type="cellIs" dxfId="47" priority="259" operator="equal">
      <formula>"B"</formula>
    </cfRule>
  </conditionalFormatting>
  <conditionalFormatting sqref="P35:P39">
    <cfRule type="cellIs" dxfId="46" priority="111" operator="equal">
      <formula>"C"</formula>
    </cfRule>
    <cfRule type="cellIs" dxfId="45" priority="112" operator="equal">
      <formula>"A"</formula>
    </cfRule>
    <cfRule type="cellIs" dxfId="44" priority="113" operator="equal">
      <formula>"B"</formula>
    </cfRule>
  </conditionalFormatting>
  <conditionalFormatting sqref="P59 P63:P254">
    <cfRule type="cellIs" dxfId="43" priority="11929" operator="equal">
      <formula>"C"</formula>
    </cfRule>
    <cfRule type="cellIs" dxfId="42" priority="11930" operator="equal">
      <formula>"A"</formula>
    </cfRule>
    <cfRule type="cellIs" dxfId="41" priority="11931" operator="equal">
      <formula>"B"</formula>
    </cfRule>
  </conditionalFormatting>
  <conditionalFormatting sqref="S4:T4">
    <cfRule type="cellIs" dxfId="40" priority="45334" operator="lessThan">
      <formula>S$3</formula>
    </cfRule>
    <cfRule type="cellIs" dxfId="39" priority="45335" operator="greaterThan">
      <formula>S$3</formula>
    </cfRule>
  </conditionalFormatting>
  <conditionalFormatting sqref="B60:D62">
    <cfRule type="expression" dxfId="38" priority="22">
      <formula>IF(OR($C60&lt;&gt;"",$D60&lt;&gt;""),TRUE,FALSE)</formula>
    </cfRule>
  </conditionalFormatting>
  <conditionalFormatting sqref="B60:J62">
    <cfRule type="expression" dxfId="37" priority="17">
      <formula>IF(AND($C60="",$D60=""),TRUE,FALSE)</formula>
    </cfRule>
  </conditionalFormatting>
  <conditionalFormatting sqref="D60:D62">
    <cfRule type="expression" dxfId="36" priority="31">
      <formula>IF((COUNTIF(#REF!,#REF!))&gt;1,TRUE,FALSE)</formula>
    </cfRule>
  </conditionalFormatting>
  <conditionalFormatting sqref="E60:E62">
    <cfRule type="expression" dxfId="35" priority="19">
      <formula>IFERROR($E60,TRUE)</formula>
    </cfRule>
  </conditionalFormatting>
  <conditionalFormatting sqref="E60:F62">
    <cfRule type="expression" dxfId="34" priority="18">
      <formula>IF($E60="*VERIFICAR CÓDIGO*",TRUE,FALSE)</formula>
    </cfRule>
  </conditionalFormatting>
  <conditionalFormatting sqref="H60:J62 M60:P62 B60:D62">
    <cfRule type="expression" dxfId="33" priority="29">
      <formula>IFERROR($E60,TRUE)</formula>
    </cfRule>
  </conditionalFormatting>
  <conditionalFormatting sqref="F60:G62">
    <cfRule type="expression" dxfId="32" priority="21">
      <formula>IFERROR($E60,TRUE)</formula>
    </cfRule>
  </conditionalFormatting>
  <conditionalFormatting sqref="G60:G62">
    <cfRule type="expression" dxfId="31" priority="20">
      <formula>IF(OR($C60&lt;&gt;"",$D60&lt;&gt;""),TRUE,FALSE)</formula>
    </cfRule>
  </conditionalFormatting>
  <conditionalFormatting sqref="H60:J62">
    <cfRule type="expression" dxfId="30" priority="32">
      <formula>IF((SUMIF(#REF!,#REF!,H:H)/COUNTIF(#REF!,#REF!))&lt;&gt;H60,TRUE,FALSE)</formula>
    </cfRule>
  </conditionalFormatting>
  <conditionalFormatting sqref="H60:J62">
    <cfRule type="expression" dxfId="29" priority="28">
      <formula>IF($E60="*VERIFICAR CÓDIGO*",TRUE,FALSE)</formula>
    </cfRule>
  </conditionalFormatting>
  <conditionalFormatting sqref="I60:J62">
    <cfRule type="expression" dxfId="28" priority="27">
      <formula>IF(OR($C60&lt;&gt;"",$D60&lt;&gt;""),TRUE,FALSE)</formula>
    </cfRule>
  </conditionalFormatting>
  <conditionalFormatting sqref="M60:P62">
    <cfRule type="expression" dxfId="27" priority="26">
      <formula>IF(AND($C60="",$D60=""),TRUE,FALSE)</formula>
    </cfRule>
  </conditionalFormatting>
  <conditionalFormatting sqref="O60:O62">
    <cfRule type="expression" dxfId="26" priority="30">
      <formula>IFERROR($E60,TRUE)</formula>
    </cfRule>
  </conditionalFormatting>
  <conditionalFormatting sqref="P60:P62">
    <cfRule type="cellIs" dxfId="25" priority="23" operator="equal">
      <formula>"C"</formula>
    </cfRule>
    <cfRule type="cellIs" dxfId="24" priority="24" operator="equal">
      <formula>"A"</formula>
    </cfRule>
    <cfRule type="cellIs" dxfId="23" priority="25" operator="equal">
      <formula>"B"</formula>
    </cfRule>
  </conditionalFormatting>
  <conditionalFormatting sqref="B63 I63:J63">
    <cfRule type="expression" dxfId="22" priority="63035">
      <formula>IF($B63="*VERIFICAR CÓDIGO*",TRUE,FALSE)</formula>
    </cfRule>
  </conditionalFormatting>
  <conditionalFormatting sqref="M63:P63 I63:J63 B63">
    <cfRule type="expression" dxfId="21" priority="63037">
      <formula>IFERROR($B63,TRUE)</formula>
    </cfRule>
  </conditionalFormatting>
  <conditionalFormatting sqref="O63">
    <cfRule type="expression" dxfId="20" priority="63046">
      <formula>IFERROR($B63,TRUE)</formula>
    </cfRule>
  </conditionalFormatting>
  <conditionalFormatting sqref="M69:P70">
    <cfRule type="expression" dxfId="19" priority="63048">
      <formula>IFERROR(#REF!,TRUE)</formula>
    </cfRule>
  </conditionalFormatting>
  <conditionalFormatting sqref="O69:O70">
    <cfRule type="expression" dxfId="18" priority="63052">
      <formula>IFERROR(#REF!,TRUE)</formula>
    </cfRule>
  </conditionalFormatting>
  <conditionalFormatting sqref="M53:P53">
    <cfRule type="expression" dxfId="17" priority="15">
      <formula>IF(AND($C53="",$D53=""),TRUE,FALSE)</formula>
    </cfRule>
    <cfRule type="expression" dxfId="16" priority="16">
      <formula>IFERROR($E53,TRUE)</formula>
    </cfRule>
  </conditionalFormatting>
  <conditionalFormatting sqref="B37:J37 M37:P37">
    <cfRule type="expression" dxfId="15" priority="12">
      <formula>IFERROR($E37,TRUE)</formula>
    </cfRule>
  </conditionalFormatting>
  <conditionalFormatting sqref="D37">
    <cfRule type="expression" dxfId="14" priority="14">
      <formula>IF((COUNTIF(#REF!,#REF!))&gt;1,TRUE,FALSE)</formula>
    </cfRule>
  </conditionalFormatting>
  <conditionalFormatting sqref="J37 H37">
    <cfRule type="expression" dxfId="13" priority="11">
      <formula>IF($E37="*VERIFICAR CÓDIGO*",TRUE,FALSE)</formula>
    </cfRule>
  </conditionalFormatting>
  <conditionalFormatting sqref="M37:P37">
    <cfRule type="expression" dxfId="12" priority="10">
      <formula>IF(AND($C37="",$D37=""),TRUE,FALSE)</formula>
    </cfRule>
  </conditionalFormatting>
  <conditionalFormatting sqref="O37">
    <cfRule type="expression" dxfId="11" priority="13">
      <formula>IFERROR($E37,TRUE)</formula>
    </cfRule>
  </conditionalFormatting>
  <conditionalFormatting sqref="B38:D39">
    <cfRule type="expression" dxfId="10" priority="2">
      <formula>IFERROR($E38,TRUE)</formula>
    </cfRule>
  </conditionalFormatting>
  <conditionalFormatting sqref="D38:D39">
    <cfRule type="expression" dxfId="9" priority="8">
      <formula>IF((COUNTIF(#REF!,#REF!))&gt;1,TRUE,FALSE)</formula>
    </cfRule>
  </conditionalFormatting>
  <conditionalFormatting sqref="E38:F39">
    <cfRule type="expression" dxfId="8" priority="1">
      <formula>IFERROR($E38,TRUE)</formula>
    </cfRule>
  </conditionalFormatting>
  <conditionalFormatting sqref="G38:J39">
    <cfRule type="expression" dxfId="7" priority="7">
      <formula>IFERROR($E38,TRUE)</formula>
    </cfRule>
  </conditionalFormatting>
  <conditionalFormatting sqref="N38:P39">
    <cfRule type="expression" dxfId="6" priority="3">
      <formula>IF(AND($C38="",$D38=""),TRUE,FALSE)</formula>
    </cfRule>
    <cfRule type="expression" dxfId="5" priority="4">
      <formula>IFERROR($E38,TRUE)</formula>
    </cfRule>
  </conditionalFormatting>
  <conditionalFormatting sqref="O38:O39">
    <cfRule type="expression" dxfId="4" priority="5">
      <formula>IFERROR($E38,TRUE)</formula>
    </cfRule>
  </conditionalFormatting>
  <dataValidations count="2">
    <dataValidation type="list" errorStyle="warning" allowBlank="1" showInputMessage="1" showErrorMessage="1" error="Selecionar Referencial compatível" sqref="R1:T2 AG1:XFD2 AA1:AF1 V1:X2">
      <formula1>DADOS</formula1>
    </dataValidation>
    <dataValidation type="list" allowBlank="1" showInputMessage="1" showErrorMessage="1" error="Selecionar Referencial compatível" sqref="C64:C254 C5:C62">
      <formula1>DADOS</formula1>
    </dataValidation>
  </dataValidations>
  <printOptions horizontalCentered="1" verticalCentered="1"/>
  <pageMargins left="0.7" right="0.7" top="0.75" bottom="0.75" header="0.3" footer="0.3"/>
  <pageSetup paperSize="9" scale="52" pageOrder="overThenDown" orientation="portrait" useFirstPageNumber="1" r:id="rId1"/>
  <headerFooter scaleWithDoc="0">
    <oddHeader>&amp;C&amp;G</oddHeader>
    <oddFooter>&amp;A</oddFooter>
  </headerFooter>
  <rowBreaks count="1" manualBreakCount="1">
    <brk id="39" min="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14</xdr:col>
                    <xdr:colOff>295275</xdr:colOff>
                    <xdr:row>0</xdr:row>
                    <xdr:rowOff>114300</xdr:rowOff>
                  </from>
                  <to>
                    <xdr:col>15</xdr:col>
                    <xdr:colOff>523875</xdr:colOff>
                    <xdr:row>1</xdr:row>
                    <xdr:rowOff>95250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13</xdr:col>
                    <xdr:colOff>371475</xdr:colOff>
                    <xdr:row>0</xdr:row>
                    <xdr:rowOff>114300</xdr:rowOff>
                  </from>
                  <to>
                    <xdr:col>14</xdr:col>
                    <xdr:colOff>257175</xdr:colOff>
                    <xdr:row>1</xdr:row>
                    <xdr:rowOff>95250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12</xdr:col>
                    <xdr:colOff>161925</xdr:colOff>
                    <xdr:row>0</xdr:row>
                    <xdr:rowOff>114300</xdr:rowOff>
                  </from>
                  <to>
                    <xdr:col>13</xdr:col>
                    <xdr:colOff>304800</xdr:colOff>
                    <xdr:row>1</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sheetPr>
  <dimension ref="A1:XEQ332"/>
  <sheetViews>
    <sheetView zoomScale="85" zoomScaleNormal="85" zoomScaleSheetLayoutView="80" workbookViewId="0">
      <selection activeCell="F332" sqref="F332"/>
    </sheetView>
  </sheetViews>
  <sheetFormatPr defaultColWidth="9" defaultRowHeight="18.600000000000001" customHeight="1" outlineLevelRow="1"/>
  <cols>
    <col min="1" max="1" width="44.625" style="194" customWidth="1"/>
    <col min="2" max="2" width="21" style="194" customWidth="1"/>
    <col min="3" max="3" width="21.125" style="194" customWidth="1"/>
    <col min="4" max="5" width="17.875" style="194" customWidth="1"/>
    <col min="6" max="6" width="18" style="194" customWidth="1"/>
    <col min="7" max="7" width="9.875" style="194" customWidth="1"/>
    <col min="8" max="8" width="10.75" style="198" bestFit="1" customWidth="1"/>
    <col min="9" max="16384" width="9" style="194"/>
  </cols>
  <sheetData>
    <row r="1" spans="1:990 16371:16371" s="193" customFormat="1" ht="27" customHeight="1">
      <c r="A1" s="486" t="s">
        <v>8431</v>
      </c>
      <c r="B1" s="487"/>
      <c r="C1" s="487"/>
      <c r="D1" s="487"/>
      <c r="E1" s="487"/>
      <c r="F1" s="487"/>
      <c r="G1" s="487"/>
      <c r="H1" s="488"/>
      <c r="I1" s="190"/>
      <c r="J1" s="191"/>
      <c r="K1" s="191"/>
      <c r="L1" s="190"/>
      <c r="M1" s="192"/>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c r="HT1" s="191"/>
      <c r="HU1" s="191"/>
      <c r="HV1" s="191"/>
      <c r="HW1" s="191"/>
      <c r="HX1" s="191"/>
      <c r="HY1" s="191"/>
      <c r="HZ1" s="191"/>
      <c r="IA1" s="191"/>
      <c r="IB1" s="191"/>
      <c r="IC1" s="191"/>
      <c r="ID1" s="191"/>
      <c r="IE1" s="191"/>
      <c r="IF1" s="191"/>
      <c r="IG1" s="191"/>
      <c r="IH1" s="191"/>
      <c r="II1" s="191"/>
      <c r="IJ1" s="191"/>
      <c r="IK1" s="191"/>
      <c r="IL1" s="191"/>
      <c r="IM1" s="191"/>
      <c r="IN1" s="191"/>
      <c r="IO1" s="191"/>
      <c r="IP1" s="191"/>
      <c r="IQ1" s="191"/>
      <c r="IR1" s="191"/>
      <c r="IS1" s="191"/>
      <c r="IT1" s="191"/>
      <c r="IU1" s="191"/>
      <c r="IV1" s="191"/>
      <c r="IW1" s="191"/>
      <c r="IX1" s="191"/>
      <c r="IY1" s="191"/>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c r="KF1" s="191"/>
      <c r="KG1" s="191"/>
      <c r="KH1" s="191"/>
      <c r="KI1" s="191"/>
      <c r="KJ1" s="191"/>
      <c r="KK1" s="191"/>
      <c r="KL1" s="191"/>
      <c r="KM1" s="191"/>
      <c r="KN1" s="191"/>
      <c r="KO1" s="191"/>
      <c r="KP1" s="191"/>
      <c r="KQ1" s="191"/>
      <c r="KR1" s="191"/>
      <c r="KS1" s="191"/>
      <c r="KT1" s="191"/>
      <c r="KU1" s="191"/>
      <c r="KV1" s="191"/>
      <c r="KW1" s="191"/>
      <c r="KX1" s="191"/>
      <c r="KY1" s="191"/>
      <c r="KZ1" s="191"/>
      <c r="LA1" s="191"/>
      <c r="LB1" s="191"/>
      <c r="LC1" s="191"/>
      <c r="LD1" s="191"/>
      <c r="LE1" s="191"/>
      <c r="LF1" s="191"/>
      <c r="LG1" s="191"/>
      <c r="LH1" s="191"/>
      <c r="LI1" s="191"/>
      <c r="LJ1" s="191"/>
      <c r="LK1" s="191"/>
      <c r="LL1" s="191"/>
      <c r="LM1" s="191"/>
      <c r="LN1" s="191"/>
      <c r="LO1" s="191"/>
      <c r="LP1" s="191"/>
      <c r="LQ1" s="191"/>
      <c r="LR1" s="191"/>
      <c r="LS1" s="191"/>
      <c r="LT1" s="191"/>
      <c r="LU1" s="191"/>
      <c r="LV1" s="191"/>
      <c r="LW1" s="191"/>
      <c r="LX1" s="191"/>
      <c r="LY1" s="191"/>
      <c r="LZ1" s="191"/>
      <c r="MA1" s="191"/>
      <c r="MB1" s="191"/>
      <c r="MC1" s="191"/>
      <c r="MD1" s="191"/>
      <c r="ME1" s="191"/>
      <c r="MF1" s="191"/>
      <c r="MG1" s="191"/>
      <c r="MH1" s="191"/>
      <c r="MI1" s="191"/>
      <c r="MJ1" s="191"/>
      <c r="MK1" s="191"/>
      <c r="ML1" s="191"/>
      <c r="MM1" s="191"/>
      <c r="MN1" s="191"/>
      <c r="MO1" s="191"/>
      <c r="MP1" s="191"/>
      <c r="MQ1" s="191"/>
      <c r="MR1" s="191"/>
      <c r="MS1" s="191"/>
      <c r="MT1" s="191"/>
      <c r="MU1" s="191"/>
      <c r="MV1" s="191"/>
      <c r="MW1" s="191"/>
      <c r="MX1" s="191"/>
      <c r="MY1" s="191"/>
      <c r="MZ1" s="191"/>
      <c r="NA1" s="191"/>
      <c r="NB1" s="191"/>
      <c r="NC1" s="191"/>
      <c r="ND1" s="191"/>
      <c r="NE1" s="191"/>
      <c r="NF1" s="191"/>
      <c r="NG1" s="191"/>
      <c r="NH1" s="191"/>
      <c r="NI1" s="191"/>
      <c r="NJ1" s="191"/>
      <c r="NK1" s="191"/>
      <c r="NL1" s="191"/>
      <c r="NM1" s="191"/>
      <c r="NN1" s="191"/>
      <c r="NO1" s="191"/>
      <c r="NP1" s="191"/>
      <c r="NQ1" s="191"/>
      <c r="NR1" s="191"/>
      <c r="NS1" s="191"/>
      <c r="NT1" s="191"/>
      <c r="NU1" s="191"/>
      <c r="NV1" s="191"/>
      <c r="NW1" s="191"/>
      <c r="NX1" s="191"/>
      <c r="NY1" s="191"/>
      <c r="NZ1" s="191"/>
      <c r="OA1" s="191"/>
      <c r="OB1" s="191"/>
      <c r="OC1" s="191"/>
      <c r="OD1" s="191"/>
      <c r="OE1" s="191"/>
      <c r="OF1" s="191"/>
      <c r="OG1" s="191"/>
      <c r="OH1" s="191"/>
      <c r="OI1" s="191"/>
      <c r="OJ1" s="191"/>
      <c r="OK1" s="191"/>
      <c r="OL1" s="191"/>
      <c r="OM1" s="191"/>
      <c r="ON1" s="191"/>
      <c r="OO1" s="191"/>
      <c r="OP1" s="191"/>
      <c r="OQ1" s="191"/>
      <c r="OR1" s="191"/>
      <c r="OS1" s="191"/>
      <c r="OT1" s="191"/>
      <c r="OU1" s="191"/>
      <c r="OV1" s="191"/>
      <c r="OW1" s="191"/>
      <c r="OX1" s="191"/>
      <c r="OY1" s="191"/>
      <c r="OZ1" s="191"/>
      <c r="PA1" s="191"/>
      <c r="PB1" s="191"/>
      <c r="PC1" s="191"/>
      <c r="PD1" s="191"/>
      <c r="PE1" s="191"/>
      <c r="PF1" s="191"/>
      <c r="PG1" s="191"/>
      <c r="PH1" s="191"/>
      <c r="PI1" s="191"/>
      <c r="PJ1" s="191"/>
      <c r="PK1" s="191"/>
      <c r="PL1" s="191"/>
      <c r="PM1" s="191"/>
      <c r="PN1" s="191"/>
      <c r="PO1" s="191"/>
      <c r="PP1" s="191"/>
      <c r="PQ1" s="191"/>
      <c r="PR1" s="191"/>
      <c r="PS1" s="191"/>
      <c r="PT1" s="191"/>
      <c r="PU1" s="191"/>
      <c r="PV1" s="191"/>
      <c r="PW1" s="191"/>
      <c r="PX1" s="191"/>
      <c r="PY1" s="191"/>
      <c r="PZ1" s="191"/>
      <c r="QA1" s="191"/>
      <c r="QB1" s="191"/>
      <c r="QC1" s="191"/>
      <c r="QD1" s="191"/>
      <c r="QE1" s="191"/>
      <c r="QF1" s="191"/>
      <c r="QG1" s="191"/>
      <c r="QH1" s="191"/>
      <c r="QI1" s="191"/>
      <c r="QJ1" s="191"/>
      <c r="QK1" s="191"/>
      <c r="QL1" s="191"/>
      <c r="QM1" s="191"/>
      <c r="QN1" s="191"/>
      <c r="QO1" s="191"/>
      <c r="QP1" s="191"/>
      <c r="QQ1" s="191"/>
      <c r="QR1" s="191"/>
      <c r="QS1" s="191"/>
      <c r="QT1" s="191"/>
      <c r="QU1" s="191"/>
      <c r="QV1" s="191"/>
      <c r="QW1" s="191"/>
      <c r="QX1" s="191"/>
      <c r="QY1" s="191"/>
      <c r="QZ1" s="191"/>
      <c r="RA1" s="191"/>
      <c r="RB1" s="191"/>
      <c r="RC1" s="191"/>
      <c r="RD1" s="191"/>
      <c r="RE1" s="191"/>
      <c r="RF1" s="191"/>
      <c r="RG1" s="191"/>
      <c r="RH1" s="191"/>
      <c r="RI1" s="191"/>
      <c r="RJ1" s="191"/>
      <c r="RK1" s="191"/>
      <c r="RL1" s="191"/>
      <c r="RM1" s="191"/>
      <c r="RN1" s="191"/>
      <c r="RO1" s="191"/>
      <c r="RP1" s="191"/>
      <c r="RQ1" s="191"/>
      <c r="RR1" s="191"/>
      <c r="RS1" s="191"/>
      <c r="RT1" s="191"/>
      <c r="RU1" s="191"/>
      <c r="RV1" s="191"/>
      <c r="RW1" s="191"/>
      <c r="RX1" s="191"/>
      <c r="RY1" s="191"/>
      <c r="RZ1" s="191"/>
      <c r="SA1" s="191"/>
      <c r="SB1" s="191"/>
      <c r="SC1" s="191"/>
      <c r="SD1" s="191"/>
      <c r="SE1" s="191"/>
      <c r="SF1" s="191"/>
      <c r="SG1" s="191"/>
      <c r="SH1" s="191"/>
      <c r="SI1" s="191"/>
      <c r="SJ1" s="191"/>
      <c r="SK1" s="191"/>
      <c r="SL1" s="191"/>
      <c r="SM1" s="191"/>
      <c r="SN1" s="191"/>
      <c r="SO1" s="191"/>
      <c r="SP1" s="191"/>
      <c r="SQ1" s="191"/>
      <c r="SR1" s="191"/>
      <c r="SS1" s="191"/>
      <c r="ST1" s="191"/>
      <c r="SU1" s="191"/>
      <c r="SV1" s="191"/>
      <c r="SW1" s="191"/>
      <c r="SX1" s="191"/>
      <c r="SY1" s="191"/>
      <c r="SZ1" s="191"/>
      <c r="TA1" s="191"/>
      <c r="TB1" s="191"/>
      <c r="TC1" s="191"/>
      <c r="TD1" s="191"/>
      <c r="TE1" s="191"/>
      <c r="TF1" s="191"/>
      <c r="TG1" s="191"/>
      <c r="TH1" s="191"/>
      <c r="TI1" s="191"/>
      <c r="TJ1" s="191"/>
      <c r="TK1" s="191"/>
      <c r="TL1" s="191"/>
      <c r="TM1" s="191"/>
      <c r="TN1" s="191"/>
      <c r="TO1" s="191"/>
      <c r="TP1" s="191"/>
      <c r="TQ1" s="191"/>
      <c r="TR1" s="191"/>
      <c r="TS1" s="191"/>
      <c r="TT1" s="191"/>
      <c r="TU1" s="191"/>
      <c r="TV1" s="191"/>
      <c r="TW1" s="191"/>
      <c r="TX1" s="191"/>
      <c r="TY1" s="191"/>
      <c r="TZ1" s="191"/>
      <c r="UA1" s="191"/>
      <c r="UB1" s="191"/>
      <c r="UC1" s="191"/>
      <c r="UD1" s="191"/>
      <c r="UE1" s="191"/>
      <c r="UF1" s="191"/>
      <c r="UG1" s="191"/>
      <c r="UH1" s="191"/>
      <c r="UI1" s="191"/>
      <c r="UJ1" s="191"/>
      <c r="UK1" s="191"/>
      <c r="UL1" s="191"/>
      <c r="UM1" s="191"/>
      <c r="UN1" s="191"/>
      <c r="UO1" s="191"/>
      <c r="UP1" s="191"/>
      <c r="UQ1" s="191"/>
      <c r="UR1" s="191"/>
      <c r="US1" s="191"/>
      <c r="UT1" s="191"/>
      <c r="UU1" s="191"/>
      <c r="UV1" s="191"/>
      <c r="UW1" s="191"/>
      <c r="UX1" s="191"/>
      <c r="UY1" s="191"/>
      <c r="UZ1" s="191"/>
      <c r="VA1" s="191"/>
      <c r="VB1" s="191"/>
      <c r="VC1" s="191"/>
      <c r="VD1" s="191"/>
      <c r="VE1" s="191"/>
      <c r="VF1" s="191"/>
      <c r="VG1" s="191"/>
      <c r="VH1" s="191"/>
      <c r="VI1" s="191"/>
      <c r="VJ1" s="191"/>
      <c r="VK1" s="191"/>
      <c r="VL1" s="191"/>
      <c r="VM1" s="191"/>
      <c r="VN1" s="191"/>
      <c r="VO1" s="191"/>
      <c r="VP1" s="191"/>
      <c r="VQ1" s="191"/>
      <c r="VR1" s="191"/>
      <c r="VS1" s="191"/>
      <c r="VT1" s="191"/>
      <c r="VU1" s="191"/>
      <c r="VV1" s="191"/>
      <c r="VW1" s="191"/>
      <c r="VX1" s="191"/>
      <c r="VY1" s="191"/>
      <c r="VZ1" s="191"/>
      <c r="WA1" s="191"/>
      <c r="WB1" s="191"/>
      <c r="WC1" s="191"/>
      <c r="WD1" s="191"/>
      <c r="WE1" s="191"/>
      <c r="WF1" s="191"/>
      <c r="WG1" s="191"/>
      <c r="WH1" s="191"/>
      <c r="WI1" s="191"/>
      <c r="WJ1" s="191"/>
      <c r="WK1" s="191"/>
      <c r="WL1" s="191"/>
      <c r="WM1" s="191"/>
      <c r="WN1" s="191"/>
      <c r="WO1" s="191"/>
      <c r="WP1" s="191"/>
      <c r="WQ1" s="191"/>
      <c r="WR1" s="191"/>
      <c r="WS1" s="191"/>
      <c r="WT1" s="191"/>
      <c r="WU1" s="191"/>
      <c r="WV1" s="191"/>
      <c r="WW1" s="191"/>
      <c r="WX1" s="191"/>
      <c r="WY1" s="191"/>
      <c r="WZ1" s="191"/>
      <c r="XA1" s="191"/>
      <c r="XB1" s="191"/>
      <c r="XC1" s="191"/>
      <c r="XD1" s="191"/>
      <c r="XE1" s="191"/>
      <c r="XF1" s="191"/>
      <c r="XG1" s="191"/>
      <c r="XH1" s="191"/>
      <c r="XI1" s="191"/>
      <c r="XJ1" s="191"/>
      <c r="XK1" s="191"/>
      <c r="XL1" s="191"/>
      <c r="XM1" s="191"/>
      <c r="XN1" s="191"/>
      <c r="XO1" s="191"/>
      <c r="XP1" s="191"/>
      <c r="XQ1" s="191"/>
      <c r="XR1" s="191"/>
      <c r="XS1" s="191"/>
      <c r="XT1" s="191"/>
      <c r="XU1" s="191"/>
      <c r="XV1" s="191"/>
      <c r="XW1" s="191"/>
      <c r="XX1" s="191"/>
      <c r="XY1" s="191"/>
      <c r="XZ1" s="191"/>
      <c r="YA1" s="191"/>
      <c r="YB1" s="191"/>
      <c r="YC1" s="191"/>
      <c r="YD1" s="191"/>
      <c r="YE1" s="191"/>
      <c r="YF1" s="191"/>
      <c r="YG1" s="191"/>
      <c r="YH1" s="191"/>
      <c r="YI1" s="191"/>
      <c r="YJ1" s="191"/>
      <c r="YK1" s="191"/>
      <c r="YL1" s="191"/>
      <c r="YM1" s="191"/>
      <c r="YN1" s="191"/>
      <c r="YO1" s="191"/>
      <c r="YP1" s="191"/>
      <c r="YQ1" s="191"/>
      <c r="YR1" s="191"/>
      <c r="YS1" s="191"/>
      <c r="YT1" s="191"/>
      <c r="YU1" s="191"/>
      <c r="YV1" s="191"/>
      <c r="YW1" s="191"/>
      <c r="YX1" s="191"/>
      <c r="YY1" s="191"/>
      <c r="YZ1" s="191"/>
      <c r="ZA1" s="191"/>
      <c r="ZB1" s="191"/>
      <c r="ZC1" s="191"/>
      <c r="ZD1" s="191"/>
      <c r="ZE1" s="191"/>
      <c r="ZF1" s="191"/>
      <c r="ZG1" s="191"/>
      <c r="ZH1" s="191"/>
      <c r="ZI1" s="191"/>
      <c r="ZJ1" s="191"/>
      <c r="ZK1" s="191"/>
      <c r="ZL1" s="191"/>
      <c r="ZM1" s="191"/>
      <c r="ZN1" s="191"/>
      <c r="ZO1" s="191"/>
      <c r="ZP1" s="191"/>
      <c r="ZQ1" s="191"/>
      <c r="ZR1" s="191"/>
      <c r="ZS1" s="191"/>
      <c r="ZT1" s="191"/>
      <c r="ZU1" s="191"/>
      <c r="ZV1" s="191"/>
      <c r="ZW1" s="191"/>
      <c r="ZX1" s="191"/>
      <c r="ZY1" s="191"/>
      <c r="ZZ1" s="191"/>
      <c r="AAA1" s="191"/>
      <c r="AAB1" s="191"/>
      <c r="AAC1" s="191"/>
      <c r="AAD1" s="191"/>
      <c r="AAE1" s="191"/>
      <c r="AAF1" s="191"/>
      <c r="AAG1" s="191"/>
      <c r="AAH1" s="191"/>
      <c r="AAI1" s="191"/>
      <c r="AAJ1" s="191"/>
      <c r="AAK1" s="191"/>
      <c r="AAL1" s="191"/>
      <c r="AAM1" s="191"/>
      <c r="AAN1" s="191"/>
      <c r="AAO1" s="191"/>
      <c r="AAP1" s="191"/>
      <c r="AAQ1" s="191"/>
      <c r="AAR1" s="191"/>
      <c r="AAS1" s="191"/>
      <c r="AAT1" s="191"/>
      <c r="AAU1" s="191"/>
      <c r="AAV1" s="191"/>
      <c r="AAW1" s="191"/>
      <c r="AAX1" s="191"/>
      <c r="AAY1" s="191"/>
      <c r="AAZ1" s="191"/>
      <c r="ABA1" s="191"/>
      <c r="ABB1" s="191"/>
      <c r="ABC1" s="191"/>
      <c r="ABD1" s="191"/>
      <c r="ABE1" s="191"/>
      <c r="ABF1" s="191"/>
      <c r="ABG1" s="191"/>
      <c r="ABH1" s="191"/>
      <c r="ABI1" s="191"/>
      <c r="ABJ1" s="191"/>
      <c r="ABK1" s="191"/>
      <c r="ABL1" s="191"/>
      <c r="ABM1" s="191"/>
      <c r="ABN1" s="191"/>
      <c r="ABO1" s="191"/>
      <c r="ABP1" s="191"/>
      <c r="ABQ1" s="191"/>
      <c r="ABR1" s="191"/>
      <c r="ABS1" s="191"/>
      <c r="ABT1" s="191"/>
      <c r="ABU1" s="191"/>
      <c r="ABV1" s="191"/>
      <c r="ABW1" s="191"/>
      <c r="ABX1" s="191"/>
      <c r="ABY1" s="191"/>
      <c r="ABZ1" s="191"/>
      <c r="ACA1" s="191"/>
      <c r="ACB1" s="191"/>
      <c r="ACC1" s="191"/>
      <c r="ACD1" s="191"/>
      <c r="ACE1" s="191"/>
      <c r="ACF1" s="191"/>
      <c r="ACG1" s="191"/>
      <c r="ACH1" s="191"/>
      <c r="ACI1" s="191"/>
      <c r="ACJ1" s="191"/>
      <c r="ACK1" s="191"/>
      <c r="ACL1" s="191"/>
      <c r="ACM1" s="191"/>
      <c r="ACN1" s="191"/>
      <c r="ACO1" s="191"/>
      <c r="ACP1" s="191"/>
      <c r="ACQ1" s="191"/>
      <c r="ACR1" s="191"/>
      <c r="ACS1" s="191"/>
      <c r="ACT1" s="191"/>
      <c r="ACU1" s="191"/>
      <c r="ACV1" s="191"/>
      <c r="ACW1" s="191"/>
      <c r="ACX1" s="191"/>
      <c r="ACY1" s="191"/>
      <c r="ACZ1" s="191"/>
      <c r="ADA1" s="191"/>
      <c r="ADB1" s="191"/>
      <c r="ADC1" s="191"/>
      <c r="ADD1" s="191"/>
      <c r="ADE1" s="191"/>
      <c r="ADF1" s="191"/>
      <c r="ADG1" s="191"/>
      <c r="ADH1" s="191"/>
      <c r="ADI1" s="191"/>
      <c r="ADJ1" s="191"/>
      <c r="ADK1" s="191"/>
      <c r="ADL1" s="191"/>
      <c r="ADM1" s="191"/>
      <c r="ADN1" s="191"/>
      <c r="ADO1" s="191"/>
      <c r="ADP1" s="191"/>
      <c r="ADQ1" s="191"/>
      <c r="ADR1" s="191"/>
      <c r="ADS1" s="191"/>
      <c r="ADT1" s="191"/>
      <c r="ADU1" s="191"/>
      <c r="ADV1" s="191"/>
      <c r="ADW1" s="191"/>
      <c r="ADX1" s="191"/>
      <c r="ADY1" s="191"/>
      <c r="ADZ1" s="191"/>
      <c r="AEA1" s="191"/>
      <c r="AEB1" s="191"/>
      <c r="AEC1" s="191"/>
      <c r="AED1" s="191"/>
      <c r="AEE1" s="191"/>
      <c r="AEF1" s="191"/>
      <c r="AEG1" s="191"/>
      <c r="AEH1" s="191"/>
      <c r="AEI1" s="191"/>
      <c r="AEJ1" s="191"/>
      <c r="AEK1" s="191"/>
      <c r="AEL1" s="191"/>
      <c r="AEM1" s="191"/>
      <c r="AEN1" s="191"/>
      <c r="AEO1" s="191"/>
      <c r="AEP1" s="191"/>
      <c r="AEQ1" s="191"/>
      <c r="AER1" s="191"/>
      <c r="AES1" s="191"/>
      <c r="AET1" s="191"/>
      <c r="AEU1" s="191"/>
      <c r="AEV1" s="191"/>
      <c r="AEW1" s="191"/>
      <c r="AEX1" s="191"/>
      <c r="AEY1" s="191"/>
      <c r="AEZ1" s="191"/>
      <c r="AFA1" s="191"/>
      <c r="AFB1" s="191"/>
      <c r="AFC1" s="191"/>
      <c r="AFD1" s="191"/>
      <c r="AFE1" s="191"/>
      <c r="AFF1" s="191"/>
      <c r="AFG1" s="191"/>
      <c r="AFH1" s="191"/>
      <c r="AFI1" s="191"/>
      <c r="AFJ1" s="191"/>
      <c r="AFK1" s="191"/>
      <c r="AFL1" s="191"/>
      <c r="AFM1" s="191"/>
      <c r="AFN1" s="191"/>
      <c r="AFO1" s="191"/>
      <c r="AFP1" s="191"/>
      <c r="AFQ1" s="191"/>
      <c r="AFR1" s="191"/>
      <c r="AFS1" s="191"/>
      <c r="AFT1" s="191"/>
      <c r="AFU1" s="191"/>
      <c r="AFV1" s="191"/>
      <c r="AFW1" s="191"/>
      <c r="AFX1" s="191"/>
      <c r="AFY1" s="191"/>
      <c r="AFZ1" s="191"/>
      <c r="AGA1" s="191"/>
      <c r="AGB1" s="191"/>
      <c r="AGC1" s="191"/>
      <c r="AGD1" s="191"/>
      <c r="AGE1" s="191"/>
      <c r="AGF1" s="191"/>
      <c r="AGG1" s="191"/>
      <c r="AGH1" s="191"/>
      <c r="AGI1" s="191"/>
      <c r="AGJ1" s="191"/>
      <c r="AGK1" s="191"/>
      <c r="AGL1" s="191"/>
      <c r="AGM1" s="191"/>
      <c r="AGN1" s="191"/>
      <c r="AGO1" s="191"/>
      <c r="AGP1" s="191"/>
      <c r="AGQ1" s="191"/>
      <c r="AGR1" s="191"/>
      <c r="AGS1" s="191"/>
      <c r="AGT1" s="191"/>
      <c r="AGU1" s="191"/>
      <c r="AGV1" s="191"/>
      <c r="AGW1" s="191"/>
      <c r="AGX1" s="191"/>
      <c r="AGY1" s="191"/>
      <c r="AGZ1" s="191"/>
      <c r="AHA1" s="191"/>
      <c r="AHB1" s="191"/>
      <c r="AHC1" s="191"/>
      <c r="AHD1" s="191"/>
      <c r="AHE1" s="191"/>
      <c r="AHF1" s="191"/>
      <c r="AHG1" s="191"/>
      <c r="AHH1" s="191"/>
      <c r="AHI1" s="191"/>
      <c r="AHJ1" s="191"/>
      <c r="AHK1" s="191"/>
      <c r="AHL1" s="191"/>
      <c r="AHM1" s="191"/>
      <c r="AHN1" s="191"/>
      <c r="AHO1" s="191"/>
      <c r="AHP1" s="191"/>
      <c r="AHQ1" s="191"/>
      <c r="AHR1" s="191"/>
      <c r="AHS1" s="191"/>
      <c r="AHT1" s="191"/>
      <c r="AHU1" s="191"/>
      <c r="AHV1" s="191"/>
      <c r="AHW1" s="191"/>
      <c r="AHX1" s="191"/>
      <c r="AHY1" s="191"/>
      <c r="AHZ1" s="191"/>
      <c r="AIA1" s="191"/>
      <c r="AIB1" s="191"/>
      <c r="AIC1" s="191"/>
      <c r="AID1" s="191"/>
      <c r="AIE1" s="191"/>
      <c r="AIF1" s="191"/>
      <c r="AIG1" s="191"/>
      <c r="AIH1" s="191"/>
      <c r="AII1" s="191"/>
      <c r="AIJ1" s="191"/>
      <c r="AIK1" s="191"/>
      <c r="AIL1" s="191"/>
      <c r="AIM1" s="191"/>
      <c r="AIN1" s="191"/>
      <c r="AIO1" s="191"/>
      <c r="AIP1" s="191"/>
      <c r="AIQ1" s="191"/>
      <c r="AIR1" s="191"/>
      <c r="AIS1" s="191"/>
      <c r="AIT1" s="191"/>
      <c r="AIU1" s="191"/>
      <c r="AIV1" s="191"/>
      <c r="AIW1" s="191"/>
      <c r="AIX1" s="191"/>
      <c r="AIY1" s="191"/>
      <c r="AIZ1" s="191"/>
      <c r="AJA1" s="191"/>
      <c r="AJB1" s="191"/>
      <c r="AJC1" s="191"/>
      <c r="AJD1" s="191"/>
      <c r="AJE1" s="191"/>
      <c r="AJF1" s="191"/>
      <c r="AJG1" s="191"/>
      <c r="AJH1" s="191"/>
      <c r="AJI1" s="191"/>
      <c r="AJJ1" s="191"/>
      <c r="AJK1" s="191"/>
      <c r="AJL1" s="191"/>
      <c r="AJM1" s="191"/>
      <c r="AJN1" s="191"/>
      <c r="AJO1" s="191"/>
      <c r="AJP1" s="191"/>
      <c r="AJQ1" s="191"/>
      <c r="AJR1" s="191"/>
      <c r="AJS1" s="191"/>
      <c r="AJT1" s="191"/>
      <c r="AJU1" s="191"/>
      <c r="AJV1" s="191"/>
      <c r="AJW1" s="191"/>
      <c r="AJX1" s="191"/>
      <c r="AJY1" s="191"/>
      <c r="AJZ1" s="191"/>
      <c r="AKA1" s="191"/>
      <c r="AKB1" s="191"/>
      <c r="AKC1" s="191"/>
      <c r="AKD1" s="191"/>
      <c r="AKE1" s="191"/>
      <c r="AKF1" s="191"/>
      <c r="AKG1" s="191"/>
      <c r="AKH1" s="191"/>
      <c r="AKI1" s="191"/>
      <c r="AKJ1" s="191"/>
      <c r="AKK1" s="191"/>
      <c r="AKL1" s="191"/>
      <c r="AKM1" s="191"/>
      <c r="AKN1" s="191"/>
      <c r="AKO1" s="191"/>
      <c r="AKP1" s="191"/>
      <c r="AKQ1" s="191"/>
      <c r="AKR1" s="191"/>
      <c r="AKS1" s="191"/>
      <c r="AKT1" s="191"/>
      <c r="AKU1" s="191"/>
      <c r="AKV1" s="191"/>
      <c r="AKW1" s="191"/>
      <c r="AKX1" s="191"/>
      <c r="AKY1" s="191"/>
      <c r="AKZ1" s="191"/>
      <c r="ALA1" s="191"/>
      <c r="ALB1" s="191"/>
      <c r="XEQ1" s="193" t="s">
        <v>901</v>
      </c>
    </row>
    <row r="2" spans="1:990 16371:16371" s="193" customFormat="1" ht="27" customHeight="1">
      <c r="A2" s="273" t="s">
        <v>34250</v>
      </c>
      <c r="B2" s="489" t="str">
        <f>ORCAMENTO!C2</f>
        <v>REFORMA DA EMEIEF DARLENE FRANQUINI</v>
      </c>
      <c r="C2" s="489"/>
      <c r="D2" s="489"/>
      <c r="E2" s="489"/>
      <c r="F2" s="489"/>
      <c r="G2" s="489"/>
      <c r="H2" s="490"/>
      <c r="I2" s="190"/>
      <c r="J2" s="191"/>
      <c r="K2" s="191"/>
      <c r="L2" s="190"/>
      <c r="M2" s="192"/>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c r="IP2" s="191"/>
      <c r="IQ2" s="191"/>
      <c r="IR2" s="191"/>
      <c r="IS2" s="191"/>
      <c r="IT2" s="191"/>
      <c r="IU2" s="191"/>
      <c r="IV2" s="191"/>
      <c r="IW2" s="191"/>
      <c r="IX2" s="191"/>
      <c r="IY2" s="191"/>
      <c r="IZ2" s="191"/>
      <c r="JA2" s="191"/>
      <c r="JB2" s="191"/>
      <c r="JC2" s="191"/>
      <c r="JD2" s="191"/>
      <c r="JE2" s="191"/>
      <c r="JF2" s="191"/>
      <c r="JG2" s="191"/>
      <c r="JH2" s="191"/>
      <c r="JI2" s="191"/>
      <c r="JJ2" s="191"/>
      <c r="JK2" s="191"/>
      <c r="JL2" s="191"/>
      <c r="JM2" s="191"/>
      <c r="JN2" s="191"/>
      <c r="JO2" s="191"/>
      <c r="JP2" s="191"/>
      <c r="JQ2" s="191"/>
      <c r="JR2" s="191"/>
      <c r="JS2" s="191"/>
      <c r="JT2" s="191"/>
      <c r="JU2" s="191"/>
      <c r="JV2" s="191"/>
      <c r="JW2" s="191"/>
      <c r="JX2" s="191"/>
      <c r="JY2" s="191"/>
      <c r="JZ2" s="191"/>
      <c r="KA2" s="191"/>
      <c r="KB2" s="191"/>
      <c r="KC2" s="191"/>
      <c r="KD2" s="191"/>
      <c r="KE2" s="191"/>
      <c r="KF2" s="191"/>
      <c r="KG2" s="191"/>
      <c r="KH2" s="191"/>
      <c r="KI2" s="191"/>
      <c r="KJ2" s="191"/>
      <c r="KK2" s="191"/>
      <c r="KL2" s="191"/>
      <c r="KM2" s="191"/>
      <c r="KN2" s="191"/>
      <c r="KO2" s="191"/>
      <c r="KP2" s="191"/>
      <c r="KQ2" s="191"/>
      <c r="KR2" s="191"/>
      <c r="KS2" s="191"/>
      <c r="KT2" s="191"/>
      <c r="KU2" s="191"/>
      <c r="KV2" s="191"/>
      <c r="KW2" s="191"/>
      <c r="KX2" s="191"/>
      <c r="KY2" s="191"/>
      <c r="KZ2" s="191"/>
      <c r="LA2" s="191"/>
      <c r="LB2" s="191"/>
      <c r="LC2" s="191"/>
      <c r="LD2" s="191"/>
      <c r="LE2" s="191"/>
      <c r="LF2" s="191"/>
      <c r="LG2" s="191"/>
      <c r="LH2" s="191"/>
      <c r="LI2" s="191"/>
      <c r="LJ2" s="191"/>
      <c r="LK2" s="191"/>
      <c r="LL2" s="191"/>
      <c r="LM2" s="191"/>
      <c r="LN2" s="191"/>
      <c r="LO2" s="191"/>
      <c r="LP2" s="191"/>
      <c r="LQ2" s="191"/>
      <c r="LR2" s="191"/>
      <c r="LS2" s="191"/>
      <c r="LT2" s="191"/>
      <c r="LU2" s="191"/>
      <c r="LV2" s="191"/>
      <c r="LW2" s="191"/>
      <c r="LX2" s="191"/>
      <c r="LY2" s="191"/>
      <c r="LZ2" s="191"/>
      <c r="MA2" s="191"/>
      <c r="MB2" s="191"/>
      <c r="MC2" s="191"/>
      <c r="MD2" s="191"/>
      <c r="ME2" s="191"/>
      <c r="MF2" s="191"/>
      <c r="MG2" s="191"/>
      <c r="MH2" s="191"/>
      <c r="MI2" s="191"/>
      <c r="MJ2" s="191"/>
      <c r="MK2" s="191"/>
      <c r="ML2" s="191"/>
      <c r="MM2" s="191"/>
      <c r="MN2" s="191"/>
      <c r="MO2" s="191"/>
      <c r="MP2" s="191"/>
      <c r="MQ2" s="191"/>
      <c r="MR2" s="191"/>
      <c r="MS2" s="191"/>
      <c r="MT2" s="191"/>
      <c r="MU2" s="191"/>
      <c r="MV2" s="191"/>
      <c r="MW2" s="191"/>
      <c r="MX2" s="191"/>
      <c r="MY2" s="191"/>
      <c r="MZ2" s="191"/>
      <c r="NA2" s="191"/>
      <c r="NB2" s="191"/>
      <c r="NC2" s="191"/>
      <c r="ND2" s="191"/>
      <c r="NE2" s="191"/>
      <c r="NF2" s="191"/>
      <c r="NG2" s="191"/>
      <c r="NH2" s="191"/>
      <c r="NI2" s="191"/>
      <c r="NJ2" s="191"/>
      <c r="NK2" s="191"/>
      <c r="NL2" s="191"/>
      <c r="NM2" s="191"/>
      <c r="NN2" s="191"/>
      <c r="NO2" s="191"/>
      <c r="NP2" s="191"/>
      <c r="NQ2" s="191"/>
      <c r="NR2" s="191"/>
      <c r="NS2" s="191"/>
      <c r="NT2" s="191"/>
      <c r="NU2" s="191"/>
      <c r="NV2" s="191"/>
      <c r="NW2" s="191"/>
      <c r="NX2" s="191"/>
      <c r="NY2" s="191"/>
      <c r="NZ2" s="191"/>
      <c r="OA2" s="191"/>
      <c r="OB2" s="191"/>
      <c r="OC2" s="191"/>
      <c r="OD2" s="191"/>
      <c r="OE2" s="191"/>
      <c r="OF2" s="191"/>
      <c r="OG2" s="191"/>
      <c r="OH2" s="191"/>
      <c r="OI2" s="191"/>
      <c r="OJ2" s="191"/>
      <c r="OK2" s="191"/>
      <c r="OL2" s="191"/>
      <c r="OM2" s="191"/>
      <c r="ON2" s="191"/>
      <c r="OO2" s="191"/>
      <c r="OP2" s="191"/>
      <c r="OQ2" s="191"/>
      <c r="OR2" s="191"/>
      <c r="OS2" s="191"/>
      <c r="OT2" s="191"/>
      <c r="OU2" s="191"/>
      <c r="OV2" s="191"/>
      <c r="OW2" s="191"/>
      <c r="OX2" s="191"/>
      <c r="OY2" s="191"/>
      <c r="OZ2" s="191"/>
      <c r="PA2" s="191"/>
      <c r="PB2" s="191"/>
      <c r="PC2" s="191"/>
      <c r="PD2" s="191"/>
      <c r="PE2" s="191"/>
      <c r="PF2" s="191"/>
      <c r="PG2" s="191"/>
      <c r="PH2" s="191"/>
      <c r="PI2" s="191"/>
      <c r="PJ2" s="191"/>
      <c r="PK2" s="191"/>
      <c r="PL2" s="191"/>
      <c r="PM2" s="191"/>
      <c r="PN2" s="191"/>
      <c r="PO2" s="191"/>
      <c r="PP2" s="191"/>
      <c r="PQ2" s="191"/>
      <c r="PR2" s="191"/>
      <c r="PS2" s="191"/>
      <c r="PT2" s="191"/>
      <c r="PU2" s="191"/>
      <c r="PV2" s="191"/>
      <c r="PW2" s="191"/>
      <c r="PX2" s="191"/>
      <c r="PY2" s="191"/>
      <c r="PZ2" s="191"/>
      <c r="QA2" s="191"/>
      <c r="QB2" s="191"/>
      <c r="QC2" s="191"/>
      <c r="QD2" s="191"/>
      <c r="QE2" s="191"/>
      <c r="QF2" s="191"/>
      <c r="QG2" s="191"/>
      <c r="QH2" s="191"/>
      <c r="QI2" s="191"/>
      <c r="QJ2" s="191"/>
      <c r="QK2" s="191"/>
      <c r="QL2" s="191"/>
      <c r="QM2" s="191"/>
      <c r="QN2" s="191"/>
      <c r="QO2" s="191"/>
      <c r="QP2" s="191"/>
      <c r="QQ2" s="191"/>
      <c r="QR2" s="191"/>
      <c r="QS2" s="191"/>
      <c r="QT2" s="191"/>
      <c r="QU2" s="191"/>
      <c r="QV2" s="191"/>
      <c r="QW2" s="191"/>
      <c r="QX2" s="191"/>
      <c r="QY2" s="191"/>
      <c r="QZ2" s="191"/>
      <c r="RA2" s="191"/>
      <c r="RB2" s="191"/>
      <c r="RC2" s="191"/>
      <c r="RD2" s="191"/>
      <c r="RE2" s="191"/>
      <c r="RF2" s="191"/>
      <c r="RG2" s="191"/>
      <c r="RH2" s="191"/>
      <c r="RI2" s="191"/>
      <c r="RJ2" s="191"/>
      <c r="RK2" s="191"/>
      <c r="RL2" s="191"/>
      <c r="RM2" s="191"/>
      <c r="RN2" s="191"/>
      <c r="RO2" s="191"/>
      <c r="RP2" s="191"/>
      <c r="RQ2" s="191"/>
      <c r="RR2" s="191"/>
      <c r="RS2" s="191"/>
      <c r="RT2" s="191"/>
      <c r="RU2" s="191"/>
      <c r="RV2" s="191"/>
      <c r="RW2" s="191"/>
      <c r="RX2" s="191"/>
      <c r="RY2" s="191"/>
      <c r="RZ2" s="191"/>
      <c r="SA2" s="191"/>
      <c r="SB2" s="191"/>
      <c r="SC2" s="191"/>
      <c r="SD2" s="191"/>
      <c r="SE2" s="191"/>
      <c r="SF2" s="191"/>
      <c r="SG2" s="191"/>
      <c r="SH2" s="191"/>
      <c r="SI2" s="191"/>
      <c r="SJ2" s="191"/>
      <c r="SK2" s="191"/>
      <c r="SL2" s="191"/>
      <c r="SM2" s="191"/>
      <c r="SN2" s="191"/>
      <c r="SO2" s="191"/>
      <c r="SP2" s="191"/>
      <c r="SQ2" s="191"/>
      <c r="SR2" s="191"/>
      <c r="SS2" s="191"/>
      <c r="ST2" s="191"/>
      <c r="SU2" s="191"/>
      <c r="SV2" s="191"/>
      <c r="SW2" s="191"/>
      <c r="SX2" s="191"/>
      <c r="SY2" s="191"/>
      <c r="SZ2" s="191"/>
      <c r="TA2" s="191"/>
      <c r="TB2" s="191"/>
      <c r="TC2" s="191"/>
      <c r="TD2" s="191"/>
      <c r="TE2" s="191"/>
      <c r="TF2" s="191"/>
      <c r="TG2" s="191"/>
      <c r="TH2" s="191"/>
      <c r="TI2" s="191"/>
      <c r="TJ2" s="191"/>
      <c r="TK2" s="191"/>
      <c r="TL2" s="191"/>
      <c r="TM2" s="191"/>
      <c r="TN2" s="191"/>
      <c r="TO2" s="191"/>
      <c r="TP2" s="191"/>
      <c r="TQ2" s="191"/>
      <c r="TR2" s="191"/>
      <c r="TS2" s="191"/>
      <c r="TT2" s="191"/>
      <c r="TU2" s="191"/>
      <c r="TV2" s="191"/>
      <c r="TW2" s="191"/>
      <c r="TX2" s="191"/>
      <c r="TY2" s="191"/>
      <c r="TZ2" s="191"/>
      <c r="UA2" s="191"/>
      <c r="UB2" s="191"/>
      <c r="UC2" s="191"/>
      <c r="UD2" s="191"/>
      <c r="UE2" s="191"/>
      <c r="UF2" s="191"/>
      <c r="UG2" s="191"/>
      <c r="UH2" s="191"/>
      <c r="UI2" s="191"/>
      <c r="UJ2" s="191"/>
      <c r="UK2" s="191"/>
      <c r="UL2" s="191"/>
      <c r="UM2" s="191"/>
      <c r="UN2" s="191"/>
      <c r="UO2" s="191"/>
      <c r="UP2" s="191"/>
      <c r="UQ2" s="191"/>
      <c r="UR2" s="191"/>
      <c r="US2" s="191"/>
      <c r="UT2" s="191"/>
      <c r="UU2" s="191"/>
      <c r="UV2" s="191"/>
      <c r="UW2" s="191"/>
      <c r="UX2" s="191"/>
      <c r="UY2" s="191"/>
      <c r="UZ2" s="191"/>
      <c r="VA2" s="191"/>
      <c r="VB2" s="191"/>
      <c r="VC2" s="191"/>
      <c r="VD2" s="191"/>
      <c r="VE2" s="191"/>
      <c r="VF2" s="191"/>
      <c r="VG2" s="191"/>
      <c r="VH2" s="191"/>
      <c r="VI2" s="191"/>
      <c r="VJ2" s="191"/>
      <c r="VK2" s="191"/>
      <c r="VL2" s="191"/>
      <c r="VM2" s="191"/>
      <c r="VN2" s="191"/>
      <c r="VO2" s="191"/>
      <c r="VP2" s="191"/>
      <c r="VQ2" s="191"/>
      <c r="VR2" s="191"/>
      <c r="VS2" s="191"/>
      <c r="VT2" s="191"/>
      <c r="VU2" s="191"/>
      <c r="VV2" s="191"/>
      <c r="VW2" s="191"/>
      <c r="VX2" s="191"/>
      <c r="VY2" s="191"/>
      <c r="VZ2" s="191"/>
      <c r="WA2" s="191"/>
      <c r="WB2" s="191"/>
      <c r="WC2" s="191"/>
      <c r="WD2" s="191"/>
      <c r="WE2" s="191"/>
      <c r="WF2" s="191"/>
      <c r="WG2" s="191"/>
      <c r="WH2" s="191"/>
      <c r="WI2" s="191"/>
      <c r="WJ2" s="191"/>
      <c r="WK2" s="191"/>
      <c r="WL2" s="191"/>
      <c r="WM2" s="191"/>
      <c r="WN2" s="191"/>
      <c r="WO2" s="191"/>
      <c r="WP2" s="191"/>
      <c r="WQ2" s="191"/>
      <c r="WR2" s="191"/>
      <c r="WS2" s="191"/>
      <c r="WT2" s="191"/>
      <c r="WU2" s="191"/>
      <c r="WV2" s="191"/>
      <c r="WW2" s="191"/>
      <c r="WX2" s="191"/>
      <c r="WY2" s="191"/>
      <c r="WZ2" s="191"/>
      <c r="XA2" s="191"/>
      <c r="XB2" s="191"/>
      <c r="XC2" s="191"/>
      <c r="XD2" s="191"/>
      <c r="XE2" s="191"/>
      <c r="XF2" s="191"/>
      <c r="XG2" s="191"/>
      <c r="XH2" s="191"/>
      <c r="XI2" s="191"/>
      <c r="XJ2" s="191"/>
      <c r="XK2" s="191"/>
      <c r="XL2" s="191"/>
      <c r="XM2" s="191"/>
      <c r="XN2" s="191"/>
      <c r="XO2" s="191"/>
      <c r="XP2" s="191"/>
      <c r="XQ2" s="191"/>
      <c r="XR2" s="191"/>
      <c r="XS2" s="191"/>
      <c r="XT2" s="191"/>
      <c r="XU2" s="191"/>
      <c r="XV2" s="191"/>
      <c r="XW2" s="191"/>
      <c r="XX2" s="191"/>
      <c r="XY2" s="191"/>
      <c r="XZ2" s="191"/>
      <c r="YA2" s="191"/>
      <c r="YB2" s="191"/>
      <c r="YC2" s="191"/>
      <c r="YD2" s="191"/>
      <c r="YE2" s="191"/>
      <c r="YF2" s="191"/>
      <c r="YG2" s="191"/>
      <c r="YH2" s="191"/>
      <c r="YI2" s="191"/>
      <c r="YJ2" s="191"/>
      <c r="YK2" s="191"/>
      <c r="YL2" s="191"/>
      <c r="YM2" s="191"/>
      <c r="YN2" s="191"/>
      <c r="YO2" s="191"/>
      <c r="YP2" s="191"/>
      <c r="YQ2" s="191"/>
      <c r="YR2" s="191"/>
      <c r="YS2" s="191"/>
      <c r="YT2" s="191"/>
      <c r="YU2" s="191"/>
      <c r="YV2" s="191"/>
      <c r="YW2" s="191"/>
      <c r="YX2" s="191"/>
      <c r="YY2" s="191"/>
      <c r="YZ2" s="191"/>
      <c r="ZA2" s="191"/>
      <c r="ZB2" s="191"/>
      <c r="ZC2" s="191"/>
      <c r="ZD2" s="191"/>
      <c r="ZE2" s="191"/>
      <c r="ZF2" s="191"/>
      <c r="ZG2" s="191"/>
      <c r="ZH2" s="191"/>
      <c r="ZI2" s="191"/>
      <c r="ZJ2" s="191"/>
      <c r="ZK2" s="191"/>
      <c r="ZL2" s="191"/>
      <c r="ZM2" s="191"/>
      <c r="ZN2" s="191"/>
      <c r="ZO2" s="191"/>
      <c r="ZP2" s="191"/>
      <c r="ZQ2" s="191"/>
      <c r="ZR2" s="191"/>
      <c r="ZS2" s="191"/>
      <c r="ZT2" s="191"/>
      <c r="ZU2" s="191"/>
      <c r="ZV2" s="191"/>
      <c r="ZW2" s="191"/>
      <c r="ZX2" s="191"/>
      <c r="ZY2" s="191"/>
      <c r="ZZ2" s="191"/>
      <c r="AAA2" s="191"/>
      <c r="AAB2" s="191"/>
      <c r="AAC2" s="191"/>
      <c r="AAD2" s="191"/>
      <c r="AAE2" s="191"/>
      <c r="AAF2" s="191"/>
      <c r="AAG2" s="191"/>
      <c r="AAH2" s="191"/>
      <c r="AAI2" s="191"/>
      <c r="AAJ2" s="191"/>
      <c r="AAK2" s="191"/>
      <c r="AAL2" s="191"/>
      <c r="AAM2" s="191"/>
      <c r="AAN2" s="191"/>
      <c r="AAO2" s="191"/>
      <c r="AAP2" s="191"/>
      <c r="AAQ2" s="191"/>
      <c r="AAR2" s="191"/>
      <c r="AAS2" s="191"/>
      <c r="AAT2" s="191"/>
      <c r="AAU2" s="191"/>
      <c r="AAV2" s="191"/>
      <c r="AAW2" s="191"/>
      <c r="AAX2" s="191"/>
      <c r="AAY2" s="191"/>
      <c r="AAZ2" s="191"/>
      <c r="ABA2" s="191"/>
      <c r="ABB2" s="191"/>
      <c r="ABC2" s="191"/>
      <c r="ABD2" s="191"/>
      <c r="ABE2" s="191"/>
      <c r="ABF2" s="191"/>
      <c r="ABG2" s="191"/>
      <c r="ABH2" s="191"/>
      <c r="ABI2" s="191"/>
      <c r="ABJ2" s="191"/>
      <c r="ABK2" s="191"/>
      <c r="ABL2" s="191"/>
      <c r="ABM2" s="191"/>
      <c r="ABN2" s="191"/>
      <c r="ABO2" s="191"/>
      <c r="ABP2" s="191"/>
      <c r="ABQ2" s="191"/>
      <c r="ABR2" s="191"/>
      <c r="ABS2" s="191"/>
      <c r="ABT2" s="191"/>
      <c r="ABU2" s="191"/>
      <c r="ABV2" s="191"/>
      <c r="ABW2" s="191"/>
      <c r="ABX2" s="191"/>
      <c r="ABY2" s="191"/>
      <c r="ABZ2" s="191"/>
      <c r="ACA2" s="191"/>
      <c r="ACB2" s="191"/>
      <c r="ACC2" s="191"/>
      <c r="ACD2" s="191"/>
      <c r="ACE2" s="191"/>
      <c r="ACF2" s="191"/>
      <c r="ACG2" s="191"/>
      <c r="ACH2" s="191"/>
      <c r="ACI2" s="191"/>
      <c r="ACJ2" s="191"/>
      <c r="ACK2" s="191"/>
      <c r="ACL2" s="191"/>
      <c r="ACM2" s="191"/>
      <c r="ACN2" s="191"/>
      <c r="ACO2" s="191"/>
      <c r="ACP2" s="191"/>
      <c r="ACQ2" s="191"/>
      <c r="ACR2" s="191"/>
      <c r="ACS2" s="191"/>
      <c r="ACT2" s="191"/>
      <c r="ACU2" s="191"/>
      <c r="ACV2" s="191"/>
      <c r="ACW2" s="191"/>
      <c r="ACX2" s="191"/>
      <c r="ACY2" s="191"/>
      <c r="ACZ2" s="191"/>
      <c r="ADA2" s="191"/>
      <c r="ADB2" s="191"/>
      <c r="ADC2" s="191"/>
      <c r="ADD2" s="191"/>
      <c r="ADE2" s="191"/>
      <c r="ADF2" s="191"/>
      <c r="ADG2" s="191"/>
      <c r="ADH2" s="191"/>
      <c r="ADI2" s="191"/>
      <c r="ADJ2" s="191"/>
      <c r="ADK2" s="191"/>
      <c r="ADL2" s="191"/>
      <c r="ADM2" s="191"/>
      <c r="ADN2" s="191"/>
      <c r="ADO2" s="191"/>
      <c r="ADP2" s="191"/>
      <c r="ADQ2" s="191"/>
      <c r="ADR2" s="191"/>
      <c r="ADS2" s="191"/>
      <c r="ADT2" s="191"/>
      <c r="ADU2" s="191"/>
      <c r="ADV2" s="191"/>
      <c r="ADW2" s="191"/>
      <c r="ADX2" s="191"/>
      <c r="ADY2" s="191"/>
      <c r="ADZ2" s="191"/>
      <c r="AEA2" s="191"/>
      <c r="AEB2" s="191"/>
      <c r="AEC2" s="191"/>
      <c r="AED2" s="191"/>
      <c r="AEE2" s="191"/>
      <c r="AEF2" s="191"/>
      <c r="AEG2" s="191"/>
      <c r="AEH2" s="191"/>
      <c r="AEI2" s="191"/>
      <c r="AEJ2" s="191"/>
      <c r="AEK2" s="191"/>
      <c r="AEL2" s="191"/>
      <c r="AEM2" s="191"/>
      <c r="AEN2" s="191"/>
      <c r="AEO2" s="191"/>
      <c r="AEP2" s="191"/>
      <c r="AEQ2" s="191"/>
      <c r="AER2" s="191"/>
      <c r="AES2" s="191"/>
      <c r="AET2" s="191"/>
      <c r="AEU2" s="191"/>
      <c r="AEV2" s="191"/>
      <c r="AEW2" s="191"/>
      <c r="AEX2" s="191"/>
      <c r="AEY2" s="191"/>
      <c r="AEZ2" s="191"/>
      <c r="AFA2" s="191"/>
      <c r="AFB2" s="191"/>
      <c r="AFC2" s="191"/>
      <c r="AFD2" s="191"/>
      <c r="AFE2" s="191"/>
      <c r="AFF2" s="191"/>
      <c r="AFG2" s="191"/>
      <c r="AFH2" s="191"/>
      <c r="AFI2" s="191"/>
      <c r="AFJ2" s="191"/>
      <c r="AFK2" s="191"/>
      <c r="AFL2" s="191"/>
      <c r="AFM2" s="191"/>
      <c r="AFN2" s="191"/>
      <c r="AFO2" s="191"/>
      <c r="AFP2" s="191"/>
      <c r="AFQ2" s="191"/>
      <c r="AFR2" s="191"/>
      <c r="AFS2" s="191"/>
      <c r="AFT2" s="191"/>
      <c r="AFU2" s="191"/>
      <c r="AFV2" s="191"/>
      <c r="AFW2" s="191"/>
      <c r="AFX2" s="191"/>
      <c r="AFY2" s="191"/>
      <c r="AFZ2" s="191"/>
      <c r="AGA2" s="191"/>
      <c r="AGB2" s="191"/>
      <c r="AGC2" s="191"/>
      <c r="AGD2" s="191"/>
      <c r="AGE2" s="191"/>
      <c r="AGF2" s="191"/>
      <c r="AGG2" s="191"/>
      <c r="AGH2" s="191"/>
      <c r="AGI2" s="191"/>
      <c r="AGJ2" s="191"/>
      <c r="AGK2" s="191"/>
      <c r="AGL2" s="191"/>
      <c r="AGM2" s="191"/>
      <c r="AGN2" s="191"/>
      <c r="AGO2" s="191"/>
      <c r="AGP2" s="191"/>
      <c r="AGQ2" s="191"/>
      <c r="AGR2" s="191"/>
      <c r="AGS2" s="191"/>
      <c r="AGT2" s="191"/>
      <c r="AGU2" s="191"/>
      <c r="AGV2" s="191"/>
      <c r="AGW2" s="191"/>
      <c r="AGX2" s="191"/>
      <c r="AGY2" s="191"/>
      <c r="AGZ2" s="191"/>
      <c r="AHA2" s="191"/>
      <c r="AHB2" s="191"/>
      <c r="AHC2" s="191"/>
      <c r="AHD2" s="191"/>
      <c r="AHE2" s="191"/>
      <c r="AHF2" s="191"/>
      <c r="AHG2" s="191"/>
      <c r="AHH2" s="191"/>
      <c r="AHI2" s="191"/>
      <c r="AHJ2" s="191"/>
      <c r="AHK2" s="191"/>
      <c r="AHL2" s="191"/>
      <c r="AHM2" s="191"/>
      <c r="AHN2" s="191"/>
      <c r="AHO2" s="191"/>
      <c r="AHP2" s="191"/>
      <c r="AHQ2" s="191"/>
      <c r="AHR2" s="191"/>
      <c r="AHS2" s="191"/>
      <c r="AHT2" s="191"/>
      <c r="AHU2" s="191"/>
      <c r="AHV2" s="191"/>
      <c r="AHW2" s="191"/>
      <c r="AHX2" s="191"/>
      <c r="AHY2" s="191"/>
      <c r="AHZ2" s="191"/>
      <c r="AIA2" s="191"/>
      <c r="AIB2" s="191"/>
      <c r="AIC2" s="191"/>
      <c r="AID2" s="191"/>
      <c r="AIE2" s="191"/>
      <c r="AIF2" s="191"/>
      <c r="AIG2" s="191"/>
      <c r="AIH2" s="191"/>
      <c r="AII2" s="191"/>
      <c r="AIJ2" s="191"/>
      <c r="AIK2" s="191"/>
      <c r="AIL2" s="191"/>
      <c r="AIM2" s="191"/>
      <c r="AIN2" s="191"/>
      <c r="AIO2" s="191"/>
      <c r="AIP2" s="191"/>
      <c r="AIQ2" s="191"/>
      <c r="AIR2" s="191"/>
      <c r="AIS2" s="191"/>
      <c r="AIT2" s="191"/>
      <c r="AIU2" s="191"/>
      <c r="AIV2" s="191"/>
      <c r="AIW2" s="191"/>
      <c r="AIX2" s="191"/>
      <c r="AIY2" s="191"/>
      <c r="AIZ2" s="191"/>
      <c r="AJA2" s="191"/>
      <c r="AJB2" s="191"/>
      <c r="AJC2" s="191"/>
      <c r="AJD2" s="191"/>
      <c r="AJE2" s="191"/>
      <c r="AJF2" s="191"/>
      <c r="AJG2" s="191"/>
      <c r="AJH2" s="191"/>
      <c r="AJI2" s="191"/>
      <c r="AJJ2" s="191"/>
      <c r="AJK2" s="191"/>
      <c r="AJL2" s="191"/>
      <c r="AJM2" s="191"/>
      <c r="AJN2" s="191"/>
      <c r="AJO2" s="191"/>
      <c r="AJP2" s="191"/>
      <c r="AJQ2" s="191"/>
      <c r="AJR2" s="191"/>
      <c r="AJS2" s="191"/>
      <c r="AJT2" s="191"/>
      <c r="AJU2" s="191"/>
      <c r="AJV2" s="191"/>
      <c r="AJW2" s="191"/>
      <c r="AJX2" s="191"/>
      <c r="AJY2" s="191"/>
      <c r="AJZ2" s="191"/>
      <c r="AKA2" s="191"/>
      <c r="AKB2" s="191"/>
      <c r="AKC2" s="191"/>
      <c r="AKD2" s="191"/>
      <c r="AKE2" s="191"/>
      <c r="AKF2" s="191"/>
      <c r="AKG2" s="191"/>
      <c r="AKH2" s="191"/>
      <c r="AKI2" s="191"/>
      <c r="AKJ2" s="191"/>
      <c r="AKK2" s="191"/>
      <c r="AKL2" s="191"/>
      <c r="AKM2" s="191"/>
      <c r="AKN2" s="191"/>
      <c r="AKO2" s="191"/>
      <c r="AKP2" s="191"/>
      <c r="AKQ2" s="191"/>
      <c r="AKR2" s="191"/>
      <c r="AKS2" s="191"/>
      <c r="AKT2" s="191"/>
      <c r="AKU2" s="191"/>
      <c r="AKV2" s="191"/>
      <c r="AKW2" s="191"/>
      <c r="AKX2" s="191"/>
      <c r="AKY2" s="191"/>
      <c r="AKZ2" s="191"/>
      <c r="ALA2" s="191"/>
      <c r="ALB2" s="191"/>
      <c r="XEQ2" s="193" t="s">
        <v>21</v>
      </c>
    </row>
    <row r="3" spans="1:990 16371:16371" s="193" customFormat="1" ht="27" customHeight="1">
      <c r="A3" s="273" t="s">
        <v>34251</v>
      </c>
      <c r="B3" s="491" t="str">
        <f>ORCAMENTO!C3</f>
        <v>BAIRRO ROSÁRIO II - BAIXO GUANDU/ES</v>
      </c>
      <c r="C3" s="491"/>
      <c r="D3" s="491"/>
      <c r="E3" s="491"/>
      <c r="F3" s="491"/>
      <c r="G3" s="491"/>
      <c r="H3" s="492"/>
      <c r="I3" s="190"/>
      <c r="J3" s="191"/>
      <c r="K3" s="191"/>
      <c r="L3" s="190"/>
      <c r="M3" s="192"/>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c r="HT3" s="191"/>
      <c r="HU3" s="191"/>
      <c r="HV3" s="191"/>
      <c r="HW3" s="191"/>
      <c r="HX3" s="191"/>
      <c r="HY3" s="191"/>
      <c r="HZ3" s="191"/>
      <c r="IA3" s="191"/>
      <c r="IB3" s="191"/>
      <c r="IC3" s="191"/>
      <c r="ID3" s="191"/>
      <c r="IE3" s="191"/>
      <c r="IF3" s="191"/>
      <c r="IG3" s="191"/>
      <c r="IH3" s="191"/>
      <c r="II3" s="191"/>
      <c r="IJ3" s="191"/>
      <c r="IK3" s="191"/>
      <c r="IL3" s="191"/>
      <c r="IM3" s="191"/>
      <c r="IN3" s="191"/>
      <c r="IO3" s="191"/>
      <c r="IP3" s="191"/>
      <c r="IQ3" s="191"/>
      <c r="IR3" s="191"/>
      <c r="IS3" s="191"/>
      <c r="IT3" s="191"/>
      <c r="IU3" s="191"/>
      <c r="IV3" s="191"/>
      <c r="IW3" s="191"/>
      <c r="IX3" s="191"/>
      <c r="IY3" s="191"/>
      <c r="IZ3" s="191"/>
      <c r="JA3" s="191"/>
      <c r="JB3" s="191"/>
      <c r="JC3" s="191"/>
      <c r="JD3" s="191"/>
      <c r="JE3" s="191"/>
      <c r="JF3" s="191"/>
      <c r="JG3" s="191"/>
      <c r="JH3" s="191"/>
      <c r="JI3" s="191"/>
      <c r="JJ3" s="191"/>
      <c r="JK3" s="191"/>
      <c r="JL3" s="191"/>
      <c r="JM3" s="191"/>
      <c r="JN3" s="191"/>
      <c r="JO3" s="191"/>
      <c r="JP3" s="191"/>
      <c r="JQ3" s="191"/>
      <c r="JR3" s="191"/>
      <c r="JS3" s="191"/>
      <c r="JT3" s="191"/>
      <c r="JU3" s="191"/>
      <c r="JV3" s="191"/>
      <c r="JW3" s="191"/>
      <c r="JX3" s="191"/>
      <c r="JY3" s="191"/>
      <c r="JZ3" s="191"/>
      <c r="KA3" s="191"/>
      <c r="KB3" s="191"/>
      <c r="KC3" s="191"/>
      <c r="KD3" s="191"/>
      <c r="KE3" s="191"/>
      <c r="KF3" s="191"/>
      <c r="KG3" s="191"/>
      <c r="KH3" s="191"/>
      <c r="KI3" s="191"/>
      <c r="KJ3" s="191"/>
      <c r="KK3" s="191"/>
      <c r="KL3" s="191"/>
      <c r="KM3" s="191"/>
      <c r="KN3" s="191"/>
      <c r="KO3" s="191"/>
      <c r="KP3" s="191"/>
      <c r="KQ3" s="191"/>
      <c r="KR3" s="191"/>
      <c r="KS3" s="191"/>
      <c r="KT3" s="191"/>
      <c r="KU3" s="191"/>
      <c r="KV3" s="191"/>
      <c r="KW3" s="191"/>
      <c r="KX3" s="191"/>
      <c r="KY3" s="191"/>
      <c r="KZ3" s="191"/>
      <c r="LA3" s="191"/>
      <c r="LB3" s="191"/>
      <c r="LC3" s="191"/>
      <c r="LD3" s="191"/>
      <c r="LE3" s="191"/>
      <c r="LF3" s="191"/>
      <c r="LG3" s="191"/>
      <c r="LH3" s="191"/>
      <c r="LI3" s="191"/>
      <c r="LJ3" s="191"/>
      <c r="LK3" s="191"/>
      <c r="LL3" s="191"/>
      <c r="LM3" s="191"/>
      <c r="LN3" s="191"/>
      <c r="LO3" s="191"/>
      <c r="LP3" s="191"/>
      <c r="LQ3" s="191"/>
      <c r="LR3" s="191"/>
      <c r="LS3" s="191"/>
      <c r="LT3" s="191"/>
      <c r="LU3" s="191"/>
      <c r="LV3" s="191"/>
      <c r="LW3" s="191"/>
      <c r="LX3" s="191"/>
      <c r="LY3" s="191"/>
      <c r="LZ3" s="191"/>
      <c r="MA3" s="191"/>
      <c r="MB3" s="191"/>
      <c r="MC3" s="191"/>
      <c r="MD3" s="191"/>
      <c r="ME3" s="191"/>
      <c r="MF3" s="191"/>
      <c r="MG3" s="191"/>
      <c r="MH3" s="191"/>
      <c r="MI3" s="191"/>
      <c r="MJ3" s="191"/>
      <c r="MK3" s="191"/>
      <c r="ML3" s="191"/>
      <c r="MM3" s="191"/>
      <c r="MN3" s="191"/>
      <c r="MO3" s="191"/>
      <c r="MP3" s="191"/>
      <c r="MQ3" s="191"/>
      <c r="MR3" s="191"/>
      <c r="MS3" s="191"/>
      <c r="MT3" s="191"/>
      <c r="MU3" s="191"/>
      <c r="MV3" s="191"/>
      <c r="MW3" s="191"/>
      <c r="MX3" s="191"/>
      <c r="MY3" s="191"/>
      <c r="MZ3" s="191"/>
      <c r="NA3" s="191"/>
      <c r="NB3" s="191"/>
      <c r="NC3" s="191"/>
      <c r="ND3" s="191"/>
      <c r="NE3" s="191"/>
      <c r="NF3" s="191"/>
      <c r="NG3" s="191"/>
      <c r="NH3" s="191"/>
      <c r="NI3" s="191"/>
      <c r="NJ3" s="191"/>
      <c r="NK3" s="191"/>
      <c r="NL3" s="191"/>
      <c r="NM3" s="191"/>
      <c r="NN3" s="191"/>
      <c r="NO3" s="191"/>
      <c r="NP3" s="191"/>
      <c r="NQ3" s="191"/>
      <c r="NR3" s="191"/>
      <c r="NS3" s="191"/>
      <c r="NT3" s="191"/>
      <c r="NU3" s="191"/>
      <c r="NV3" s="191"/>
      <c r="NW3" s="191"/>
      <c r="NX3" s="191"/>
      <c r="NY3" s="191"/>
      <c r="NZ3" s="191"/>
      <c r="OA3" s="191"/>
      <c r="OB3" s="191"/>
      <c r="OC3" s="191"/>
      <c r="OD3" s="191"/>
      <c r="OE3" s="191"/>
      <c r="OF3" s="191"/>
      <c r="OG3" s="191"/>
      <c r="OH3" s="191"/>
      <c r="OI3" s="191"/>
      <c r="OJ3" s="191"/>
      <c r="OK3" s="191"/>
      <c r="OL3" s="191"/>
      <c r="OM3" s="191"/>
      <c r="ON3" s="191"/>
      <c r="OO3" s="191"/>
      <c r="OP3" s="191"/>
      <c r="OQ3" s="191"/>
      <c r="OR3" s="191"/>
      <c r="OS3" s="191"/>
      <c r="OT3" s="191"/>
      <c r="OU3" s="191"/>
      <c r="OV3" s="191"/>
      <c r="OW3" s="191"/>
      <c r="OX3" s="191"/>
      <c r="OY3" s="191"/>
      <c r="OZ3" s="191"/>
      <c r="PA3" s="191"/>
      <c r="PB3" s="191"/>
      <c r="PC3" s="191"/>
      <c r="PD3" s="191"/>
      <c r="PE3" s="191"/>
      <c r="PF3" s="191"/>
      <c r="PG3" s="191"/>
      <c r="PH3" s="191"/>
      <c r="PI3" s="191"/>
      <c r="PJ3" s="191"/>
      <c r="PK3" s="191"/>
      <c r="PL3" s="191"/>
      <c r="PM3" s="191"/>
      <c r="PN3" s="191"/>
      <c r="PO3" s="191"/>
      <c r="PP3" s="191"/>
      <c r="PQ3" s="191"/>
      <c r="PR3" s="191"/>
      <c r="PS3" s="191"/>
      <c r="PT3" s="191"/>
      <c r="PU3" s="191"/>
      <c r="PV3" s="191"/>
      <c r="PW3" s="191"/>
      <c r="PX3" s="191"/>
      <c r="PY3" s="191"/>
      <c r="PZ3" s="191"/>
      <c r="QA3" s="191"/>
      <c r="QB3" s="191"/>
      <c r="QC3" s="191"/>
      <c r="QD3" s="191"/>
      <c r="QE3" s="191"/>
      <c r="QF3" s="191"/>
      <c r="QG3" s="191"/>
      <c r="QH3" s="191"/>
      <c r="QI3" s="191"/>
      <c r="QJ3" s="191"/>
      <c r="QK3" s="191"/>
      <c r="QL3" s="191"/>
      <c r="QM3" s="191"/>
      <c r="QN3" s="191"/>
      <c r="QO3" s="191"/>
      <c r="QP3" s="191"/>
      <c r="QQ3" s="191"/>
      <c r="QR3" s="191"/>
      <c r="QS3" s="191"/>
      <c r="QT3" s="191"/>
      <c r="QU3" s="191"/>
      <c r="QV3" s="191"/>
      <c r="QW3" s="191"/>
      <c r="QX3" s="191"/>
      <c r="QY3" s="191"/>
      <c r="QZ3" s="191"/>
      <c r="RA3" s="191"/>
      <c r="RB3" s="191"/>
      <c r="RC3" s="191"/>
      <c r="RD3" s="191"/>
      <c r="RE3" s="191"/>
      <c r="RF3" s="191"/>
      <c r="RG3" s="191"/>
      <c r="RH3" s="191"/>
      <c r="RI3" s="191"/>
      <c r="RJ3" s="191"/>
      <c r="RK3" s="191"/>
      <c r="RL3" s="191"/>
      <c r="RM3" s="191"/>
      <c r="RN3" s="191"/>
      <c r="RO3" s="191"/>
      <c r="RP3" s="191"/>
      <c r="RQ3" s="191"/>
      <c r="RR3" s="191"/>
      <c r="RS3" s="191"/>
      <c r="RT3" s="191"/>
      <c r="RU3" s="191"/>
      <c r="RV3" s="191"/>
      <c r="RW3" s="191"/>
      <c r="RX3" s="191"/>
      <c r="RY3" s="191"/>
      <c r="RZ3" s="191"/>
      <c r="SA3" s="191"/>
      <c r="SB3" s="191"/>
      <c r="SC3" s="191"/>
      <c r="SD3" s="191"/>
      <c r="SE3" s="191"/>
      <c r="SF3" s="191"/>
      <c r="SG3" s="191"/>
      <c r="SH3" s="191"/>
      <c r="SI3" s="191"/>
      <c r="SJ3" s="191"/>
      <c r="SK3" s="191"/>
      <c r="SL3" s="191"/>
      <c r="SM3" s="191"/>
      <c r="SN3" s="191"/>
      <c r="SO3" s="191"/>
      <c r="SP3" s="191"/>
      <c r="SQ3" s="191"/>
      <c r="SR3" s="191"/>
      <c r="SS3" s="191"/>
      <c r="ST3" s="191"/>
      <c r="SU3" s="191"/>
      <c r="SV3" s="191"/>
      <c r="SW3" s="191"/>
      <c r="SX3" s="191"/>
      <c r="SY3" s="191"/>
      <c r="SZ3" s="191"/>
      <c r="TA3" s="191"/>
      <c r="TB3" s="191"/>
      <c r="TC3" s="191"/>
      <c r="TD3" s="191"/>
      <c r="TE3" s="191"/>
      <c r="TF3" s="191"/>
      <c r="TG3" s="191"/>
      <c r="TH3" s="191"/>
      <c r="TI3" s="191"/>
      <c r="TJ3" s="191"/>
      <c r="TK3" s="191"/>
      <c r="TL3" s="191"/>
      <c r="TM3" s="191"/>
      <c r="TN3" s="191"/>
      <c r="TO3" s="191"/>
      <c r="TP3" s="191"/>
      <c r="TQ3" s="191"/>
      <c r="TR3" s="191"/>
      <c r="TS3" s="191"/>
      <c r="TT3" s="191"/>
      <c r="TU3" s="191"/>
      <c r="TV3" s="191"/>
      <c r="TW3" s="191"/>
      <c r="TX3" s="191"/>
      <c r="TY3" s="191"/>
      <c r="TZ3" s="191"/>
      <c r="UA3" s="191"/>
      <c r="UB3" s="191"/>
      <c r="UC3" s="191"/>
      <c r="UD3" s="191"/>
      <c r="UE3" s="191"/>
      <c r="UF3" s="191"/>
      <c r="UG3" s="191"/>
      <c r="UH3" s="191"/>
      <c r="UI3" s="191"/>
      <c r="UJ3" s="191"/>
      <c r="UK3" s="191"/>
      <c r="UL3" s="191"/>
      <c r="UM3" s="191"/>
      <c r="UN3" s="191"/>
      <c r="UO3" s="191"/>
      <c r="UP3" s="191"/>
      <c r="UQ3" s="191"/>
      <c r="UR3" s="191"/>
      <c r="US3" s="191"/>
      <c r="UT3" s="191"/>
      <c r="UU3" s="191"/>
      <c r="UV3" s="191"/>
      <c r="UW3" s="191"/>
      <c r="UX3" s="191"/>
      <c r="UY3" s="191"/>
      <c r="UZ3" s="191"/>
      <c r="VA3" s="191"/>
      <c r="VB3" s="191"/>
      <c r="VC3" s="191"/>
      <c r="VD3" s="191"/>
      <c r="VE3" s="191"/>
      <c r="VF3" s="191"/>
      <c r="VG3" s="191"/>
      <c r="VH3" s="191"/>
      <c r="VI3" s="191"/>
      <c r="VJ3" s="191"/>
      <c r="VK3" s="191"/>
      <c r="VL3" s="191"/>
      <c r="VM3" s="191"/>
      <c r="VN3" s="191"/>
      <c r="VO3" s="191"/>
      <c r="VP3" s="191"/>
      <c r="VQ3" s="191"/>
      <c r="VR3" s="191"/>
      <c r="VS3" s="191"/>
      <c r="VT3" s="191"/>
      <c r="VU3" s="191"/>
      <c r="VV3" s="191"/>
      <c r="VW3" s="191"/>
      <c r="VX3" s="191"/>
      <c r="VY3" s="191"/>
      <c r="VZ3" s="191"/>
      <c r="WA3" s="191"/>
      <c r="WB3" s="191"/>
      <c r="WC3" s="191"/>
      <c r="WD3" s="191"/>
      <c r="WE3" s="191"/>
      <c r="WF3" s="191"/>
      <c r="WG3" s="191"/>
      <c r="WH3" s="191"/>
      <c r="WI3" s="191"/>
      <c r="WJ3" s="191"/>
      <c r="WK3" s="191"/>
      <c r="WL3" s="191"/>
      <c r="WM3" s="191"/>
      <c r="WN3" s="191"/>
      <c r="WO3" s="191"/>
      <c r="WP3" s="191"/>
      <c r="WQ3" s="191"/>
      <c r="WR3" s="191"/>
      <c r="WS3" s="191"/>
      <c r="WT3" s="191"/>
      <c r="WU3" s="191"/>
      <c r="WV3" s="191"/>
      <c r="WW3" s="191"/>
      <c r="WX3" s="191"/>
      <c r="WY3" s="191"/>
      <c r="WZ3" s="191"/>
      <c r="XA3" s="191"/>
      <c r="XB3" s="191"/>
      <c r="XC3" s="191"/>
      <c r="XD3" s="191"/>
      <c r="XE3" s="191"/>
      <c r="XF3" s="191"/>
      <c r="XG3" s="191"/>
      <c r="XH3" s="191"/>
      <c r="XI3" s="191"/>
      <c r="XJ3" s="191"/>
      <c r="XK3" s="191"/>
      <c r="XL3" s="191"/>
      <c r="XM3" s="191"/>
      <c r="XN3" s="191"/>
      <c r="XO3" s="191"/>
      <c r="XP3" s="191"/>
      <c r="XQ3" s="191"/>
      <c r="XR3" s="191"/>
      <c r="XS3" s="191"/>
      <c r="XT3" s="191"/>
      <c r="XU3" s="191"/>
      <c r="XV3" s="191"/>
      <c r="XW3" s="191"/>
      <c r="XX3" s="191"/>
      <c r="XY3" s="191"/>
      <c r="XZ3" s="191"/>
      <c r="YA3" s="191"/>
      <c r="YB3" s="191"/>
      <c r="YC3" s="191"/>
      <c r="YD3" s="191"/>
      <c r="YE3" s="191"/>
      <c r="YF3" s="191"/>
      <c r="YG3" s="191"/>
      <c r="YH3" s="191"/>
      <c r="YI3" s="191"/>
      <c r="YJ3" s="191"/>
      <c r="YK3" s="191"/>
      <c r="YL3" s="191"/>
      <c r="YM3" s="191"/>
      <c r="YN3" s="191"/>
      <c r="YO3" s="191"/>
      <c r="YP3" s="191"/>
      <c r="YQ3" s="191"/>
      <c r="YR3" s="191"/>
      <c r="YS3" s="191"/>
      <c r="YT3" s="191"/>
      <c r="YU3" s="191"/>
      <c r="YV3" s="191"/>
      <c r="YW3" s="191"/>
      <c r="YX3" s="191"/>
      <c r="YY3" s="191"/>
      <c r="YZ3" s="191"/>
      <c r="ZA3" s="191"/>
      <c r="ZB3" s="191"/>
      <c r="ZC3" s="191"/>
      <c r="ZD3" s="191"/>
      <c r="ZE3" s="191"/>
      <c r="ZF3" s="191"/>
      <c r="ZG3" s="191"/>
      <c r="ZH3" s="191"/>
      <c r="ZI3" s="191"/>
      <c r="ZJ3" s="191"/>
      <c r="ZK3" s="191"/>
      <c r="ZL3" s="191"/>
      <c r="ZM3" s="191"/>
      <c r="ZN3" s="191"/>
      <c r="ZO3" s="191"/>
      <c r="ZP3" s="191"/>
      <c r="ZQ3" s="191"/>
      <c r="ZR3" s="191"/>
      <c r="ZS3" s="191"/>
      <c r="ZT3" s="191"/>
      <c r="ZU3" s="191"/>
      <c r="ZV3" s="191"/>
      <c r="ZW3" s="191"/>
      <c r="ZX3" s="191"/>
      <c r="ZY3" s="191"/>
      <c r="ZZ3" s="191"/>
      <c r="AAA3" s="191"/>
      <c r="AAB3" s="191"/>
      <c r="AAC3" s="191"/>
      <c r="AAD3" s="191"/>
      <c r="AAE3" s="191"/>
      <c r="AAF3" s="191"/>
      <c r="AAG3" s="191"/>
      <c r="AAH3" s="191"/>
      <c r="AAI3" s="191"/>
      <c r="AAJ3" s="191"/>
      <c r="AAK3" s="191"/>
      <c r="AAL3" s="191"/>
      <c r="AAM3" s="191"/>
      <c r="AAN3" s="191"/>
      <c r="AAO3" s="191"/>
      <c r="AAP3" s="191"/>
      <c r="AAQ3" s="191"/>
      <c r="AAR3" s="191"/>
      <c r="AAS3" s="191"/>
      <c r="AAT3" s="191"/>
      <c r="AAU3" s="191"/>
      <c r="AAV3" s="191"/>
      <c r="AAW3" s="191"/>
      <c r="AAX3" s="191"/>
      <c r="AAY3" s="191"/>
      <c r="AAZ3" s="191"/>
      <c r="ABA3" s="191"/>
      <c r="ABB3" s="191"/>
      <c r="ABC3" s="191"/>
      <c r="ABD3" s="191"/>
      <c r="ABE3" s="191"/>
      <c r="ABF3" s="191"/>
      <c r="ABG3" s="191"/>
      <c r="ABH3" s="191"/>
      <c r="ABI3" s="191"/>
      <c r="ABJ3" s="191"/>
      <c r="ABK3" s="191"/>
      <c r="ABL3" s="191"/>
      <c r="ABM3" s="191"/>
      <c r="ABN3" s="191"/>
      <c r="ABO3" s="191"/>
      <c r="ABP3" s="191"/>
      <c r="ABQ3" s="191"/>
      <c r="ABR3" s="191"/>
      <c r="ABS3" s="191"/>
      <c r="ABT3" s="191"/>
      <c r="ABU3" s="191"/>
      <c r="ABV3" s="191"/>
      <c r="ABW3" s="191"/>
      <c r="ABX3" s="191"/>
      <c r="ABY3" s="191"/>
      <c r="ABZ3" s="191"/>
      <c r="ACA3" s="191"/>
      <c r="ACB3" s="191"/>
      <c r="ACC3" s="191"/>
      <c r="ACD3" s="191"/>
      <c r="ACE3" s="191"/>
      <c r="ACF3" s="191"/>
      <c r="ACG3" s="191"/>
      <c r="ACH3" s="191"/>
      <c r="ACI3" s="191"/>
      <c r="ACJ3" s="191"/>
      <c r="ACK3" s="191"/>
      <c r="ACL3" s="191"/>
      <c r="ACM3" s="191"/>
      <c r="ACN3" s="191"/>
      <c r="ACO3" s="191"/>
      <c r="ACP3" s="191"/>
      <c r="ACQ3" s="191"/>
      <c r="ACR3" s="191"/>
      <c r="ACS3" s="191"/>
      <c r="ACT3" s="191"/>
      <c r="ACU3" s="191"/>
      <c r="ACV3" s="191"/>
      <c r="ACW3" s="191"/>
      <c r="ACX3" s="191"/>
      <c r="ACY3" s="191"/>
      <c r="ACZ3" s="191"/>
      <c r="ADA3" s="191"/>
      <c r="ADB3" s="191"/>
      <c r="ADC3" s="191"/>
      <c r="ADD3" s="191"/>
      <c r="ADE3" s="191"/>
      <c r="ADF3" s="191"/>
      <c r="ADG3" s="191"/>
      <c r="ADH3" s="191"/>
      <c r="ADI3" s="191"/>
      <c r="ADJ3" s="191"/>
      <c r="ADK3" s="191"/>
      <c r="ADL3" s="191"/>
      <c r="ADM3" s="191"/>
      <c r="ADN3" s="191"/>
      <c r="ADO3" s="191"/>
      <c r="ADP3" s="191"/>
      <c r="ADQ3" s="191"/>
      <c r="ADR3" s="191"/>
      <c r="ADS3" s="191"/>
      <c r="ADT3" s="191"/>
      <c r="ADU3" s="191"/>
      <c r="ADV3" s="191"/>
      <c r="ADW3" s="191"/>
      <c r="ADX3" s="191"/>
      <c r="ADY3" s="191"/>
      <c r="ADZ3" s="191"/>
      <c r="AEA3" s="191"/>
      <c r="AEB3" s="191"/>
      <c r="AEC3" s="191"/>
      <c r="AED3" s="191"/>
      <c r="AEE3" s="191"/>
      <c r="AEF3" s="191"/>
      <c r="AEG3" s="191"/>
      <c r="AEH3" s="191"/>
      <c r="AEI3" s="191"/>
      <c r="AEJ3" s="191"/>
      <c r="AEK3" s="191"/>
      <c r="AEL3" s="191"/>
      <c r="AEM3" s="191"/>
      <c r="AEN3" s="191"/>
      <c r="AEO3" s="191"/>
      <c r="AEP3" s="191"/>
      <c r="AEQ3" s="191"/>
      <c r="AER3" s="191"/>
      <c r="AES3" s="191"/>
      <c r="AET3" s="191"/>
      <c r="AEU3" s="191"/>
      <c r="AEV3" s="191"/>
      <c r="AEW3" s="191"/>
      <c r="AEX3" s="191"/>
      <c r="AEY3" s="191"/>
      <c r="AEZ3" s="191"/>
      <c r="AFA3" s="191"/>
      <c r="AFB3" s="191"/>
      <c r="AFC3" s="191"/>
      <c r="AFD3" s="191"/>
      <c r="AFE3" s="191"/>
      <c r="AFF3" s="191"/>
      <c r="AFG3" s="191"/>
      <c r="AFH3" s="191"/>
      <c r="AFI3" s="191"/>
      <c r="AFJ3" s="191"/>
      <c r="AFK3" s="191"/>
      <c r="AFL3" s="191"/>
      <c r="AFM3" s="191"/>
      <c r="AFN3" s="191"/>
      <c r="AFO3" s="191"/>
      <c r="AFP3" s="191"/>
      <c r="AFQ3" s="191"/>
      <c r="AFR3" s="191"/>
      <c r="AFS3" s="191"/>
      <c r="AFT3" s="191"/>
      <c r="AFU3" s="191"/>
      <c r="AFV3" s="191"/>
      <c r="AFW3" s="191"/>
      <c r="AFX3" s="191"/>
      <c r="AFY3" s="191"/>
      <c r="AFZ3" s="191"/>
      <c r="AGA3" s="191"/>
      <c r="AGB3" s="191"/>
      <c r="AGC3" s="191"/>
      <c r="AGD3" s="191"/>
      <c r="AGE3" s="191"/>
      <c r="AGF3" s="191"/>
      <c r="AGG3" s="191"/>
      <c r="AGH3" s="191"/>
      <c r="AGI3" s="191"/>
      <c r="AGJ3" s="191"/>
      <c r="AGK3" s="191"/>
      <c r="AGL3" s="191"/>
      <c r="AGM3" s="191"/>
      <c r="AGN3" s="191"/>
      <c r="AGO3" s="191"/>
      <c r="AGP3" s="191"/>
      <c r="AGQ3" s="191"/>
      <c r="AGR3" s="191"/>
      <c r="AGS3" s="191"/>
      <c r="AGT3" s="191"/>
      <c r="AGU3" s="191"/>
      <c r="AGV3" s="191"/>
      <c r="AGW3" s="191"/>
      <c r="AGX3" s="191"/>
      <c r="AGY3" s="191"/>
      <c r="AGZ3" s="191"/>
      <c r="AHA3" s="191"/>
      <c r="AHB3" s="191"/>
      <c r="AHC3" s="191"/>
      <c r="AHD3" s="191"/>
      <c r="AHE3" s="191"/>
      <c r="AHF3" s="191"/>
      <c r="AHG3" s="191"/>
      <c r="AHH3" s="191"/>
      <c r="AHI3" s="191"/>
      <c r="AHJ3" s="191"/>
      <c r="AHK3" s="191"/>
      <c r="AHL3" s="191"/>
      <c r="AHM3" s="191"/>
      <c r="AHN3" s="191"/>
      <c r="AHO3" s="191"/>
      <c r="AHP3" s="191"/>
      <c r="AHQ3" s="191"/>
      <c r="AHR3" s="191"/>
      <c r="AHS3" s="191"/>
      <c r="AHT3" s="191"/>
      <c r="AHU3" s="191"/>
      <c r="AHV3" s="191"/>
      <c r="AHW3" s="191"/>
      <c r="AHX3" s="191"/>
      <c r="AHY3" s="191"/>
      <c r="AHZ3" s="191"/>
      <c r="AIA3" s="191"/>
      <c r="AIB3" s="191"/>
      <c r="AIC3" s="191"/>
      <c r="AID3" s="191"/>
      <c r="AIE3" s="191"/>
      <c r="AIF3" s="191"/>
      <c r="AIG3" s="191"/>
      <c r="AIH3" s="191"/>
      <c r="AII3" s="191"/>
      <c r="AIJ3" s="191"/>
      <c r="AIK3" s="191"/>
      <c r="AIL3" s="191"/>
      <c r="AIM3" s="191"/>
      <c r="AIN3" s="191"/>
      <c r="AIO3" s="191"/>
      <c r="AIP3" s="191"/>
      <c r="AIQ3" s="191"/>
      <c r="AIR3" s="191"/>
      <c r="AIS3" s="191"/>
      <c r="AIT3" s="191"/>
      <c r="AIU3" s="191"/>
      <c r="AIV3" s="191"/>
      <c r="AIW3" s="191"/>
      <c r="AIX3" s="191"/>
      <c r="AIY3" s="191"/>
      <c r="AIZ3" s="191"/>
      <c r="AJA3" s="191"/>
      <c r="AJB3" s="191"/>
      <c r="AJC3" s="191"/>
      <c r="AJD3" s="191"/>
      <c r="AJE3" s="191"/>
      <c r="AJF3" s="191"/>
      <c r="AJG3" s="191"/>
      <c r="AJH3" s="191"/>
      <c r="AJI3" s="191"/>
      <c r="AJJ3" s="191"/>
      <c r="AJK3" s="191"/>
      <c r="AJL3" s="191"/>
      <c r="AJM3" s="191"/>
      <c r="AJN3" s="191"/>
      <c r="AJO3" s="191"/>
      <c r="AJP3" s="191"/>
      <c r="AJQ3" s="191"/>
      <c r="AJR3" s="191"/>
      <c r="AJS3" s="191"/>
      <c r="AJT3" s="191"/>
      <c r="AJU3" s="191"/>
      <c r="AJV3" s="191"/>
      <c r="AJW3" s="191"/>
      <c r="AJX3" s="191"/>
      <c r="AJY3" s="191"/>
      <c r="AJZ3" s="191"/>
      <c r="AKA3" s="191"/>
      <c r="AKB3" s="191"/>
      <c r="AKC3" s="191"/>
      <c r="AKD3" s="191"/>
      <c r="AKE3" s="191"/>
      <c r="AKF3" s="191"/>
      <c r="AKG3" s="191"/>
      <c r="AKH3" s="191"/>
      <c r="AKI3" s="191"/>
      <c r="AKJ3" s="191"/>
      <c r="AKK3" s="191"/>
      <c r="AKL3" s="191"/>
      <c r="AKM3" s="191"/>
      <c r="AKN3" s="191"/>
      <c r="AKO3" s="191"/>
      <c r="AKP3" s="191"/>
      <c r="AKQ3" s="191"/>
      <c r="AKR3" s="191"/>
      <c r="AKS3" s="191"/>
      <c r="AKT3" s="191"/>
      <c r="AKU3" s="191"/>
      <c r="AKV3" s="191"/>
      <c r="AKW3" s="191"/>
      <c r="AKX3" s="191"/>
      <c r="AKY3" s="191"/>
      <c r="AKZ3" s="191"/>
      <c r="ALA3" s="191"/>
      <c r="ALB3" s="191"/>
      <c r="XEQ3" s="193" t="s">
        <v>1551</v>
      </c>
    </row>
    <row r="4" spans="1:990 16371:16371" ht="18.600000000000001" customHeight="1">
      <c r="A4" s="274">
        <v>1</v>
      </c>
      <c r="B4" s="477" t="str">
        <f>INDEX(ORCAMENTO!$E:$E,MATCH(A4,ORCAMENTO!$B:$B,0))</f>
        <v>SERVIÇOS PRELIMINARES</v>
      </c>
      <c r="C4" s="477"/>
      <c r="D4" s="477"/>
      <c r="E4" s="477"/>
      <c r="F4" s="477"/>
      <c r="G4" s="477"/>
      <c r="H4" s="478"/>
    </row>
    <row r="5" spans="1:990 16371:16371" ht="18.600000000000001" customHeight="1" outlineLevel="1">
      <c r="A5" s="275" t="s">
        <v>8422</v>
      </c>
      <c r="B5" s="476" t="str">
        <f>INDEX(ORCAMENTO!$E:$E,MATCH(A5,ORCAMENTO!$B:$B,0))</f>
        <v>Placa de obra nas dimensões de 2.0 x 4.0 m, padrão DER</v>
      </c>
      <c r="C5" s="476"/>
      <c r="D5" s="476"/>
      <c r="E5" s="476"/>
      <c r="F5" s="476"/>
      <c r="G5" s="180" t="str">
        <f>INDEX(ORCAMENTO!$F:$F,MATCH(A5,ORCAMENTO!$B:$B,0))</f>
        <v>m2</v>
      </c>
      <c r="H5" s="276">
        <f>ROUND(SUM(H7:H7),2)</f>
        <v>8</v>
      </c>
    </row>
    <row r="6" spans="1:990 16371:16371" ht="18.600000000000001" customHeight="1" outlineLevel="1">
      <c r="A6" s="277" t="s">
        <v>904</v>
      </c>
      <c r="B6" s="182" t="s">
        <v>34244</v>
      </c>
      <c r="C6" s="183" t="s">
        <v>34243</v>
      </c>
      <c r="D6" s="181" t="s">
        <v>34241</v>
      </c>
      <c r="E6" s="181" t="s">
        <v>34242</v>
      </c>
      <c r="F6" s="181" t="s">
        <v>9779</v>
      </c>
      <c r="G6" s="181"/>
      <c r="H6" s="278" t="s">
        <v>897</v>
      </c>
    </row>
    <row r="7" spans="1:990 16371:16371" s="195" customFormat="1" ht="18.600000000000001" customHeight="1" outlineLevel="1">
      <c r="A7" s="280" t="s">
        <v>9776</v>
      </c>
      <c r="B7" s="197"/>
      <c r="C7" s="199">
        <v>4</v>
      </c>
      <c r="D7" s="199"/>
      <c r="E7" s="199">
        <v>2</v>
      </c>
      <c r="F7" s="200">
        <v>1</v>
      </c>
      <c r="G7" s="199"/>
      <c r="H7" s="279">
        <f>TRUNC(C7*E7*F7,2)</f>
        <v>8</v>
      </c>
    </row>
    <row r="8" spans="1:990 16371:16371" ht="27.75" customHeight="1" outlineLevel="1">
      <c r="A8" s="275" t="s">
        <v>63348</v>
      </c>
      <c r="B8" s="476" t="str">
        <f>INDEX(ORCAMENTO!$E:$E,MATCH(A8,ORCAMENTO!$B:$B,0))</f>
        <v>REMOÇÃO DE LOUÇAS, DE FORMA MANUAL, SEM REAPROVEITAMENTO. AF_09/2023</v>
      </c>
      <c r="C8" s="476"/>
      <c r="D8" s="476"/>
      <c r="E8" s="476"/>
      <c r="F8" s="476"/>
      <c r="G8" s="180" t="str">
        <f>INDEX(ORCAMENTO!$F:$F,MATCH(A8,ORCAMENTO!$B:$B,0))</f>
        <v>un</v>
      </c>
      <c r="H8" s="276">
        <f>ROUND(SUM(H10:H11),2)</f>
        <v>3</v>
      </c>
    </row>
    <row r="9" spans="1:990 16371:16371" ht="18.600000000000001" customHeight="1" outlineLevel="1">
      <c r="A9" s="277" t="s">
        <v>904</v>
      </c>
      <c r="B9" s="182" t="s">
        <v>34244</v>
      </c>
      <c r="C9" s="183" t="s">
        <v>34243</v>
      </c>
      <c r="D9" s="181" t="s">
        <v>34241</v>
      </c>
      <c r="E9" s="181" t="s">
        <v>34242</v>
      </c>
      <c r="F9" s="181" t="s">
        <v>9779</v>
      </c>
      <c r="G9" s="181"/>
      <c r="H9" s="278" t="s">
        <v>897</v>
      </c>
    </row>
    <row r="10" spans="1:990 16371:16371" ht="35.25" customHeight="1" outlineLevel="1">
      <c r="A10" s="282" t="s">
        <v>63319</v>
      </c>
      <c r="B10" s="184" t="s">
        <v>63321</v>
      </c>
      <c r="C10" s="184"/>
      <c r="D10" s="184"/>
      <c r="E10" s="184"/>
      <c r="F10" s="184">
        <v>1</v>
      </c>
      <c r="G10" s="184"/>
      <c r="H10" s="279">
        <f t="shared" ref="H10:H11" si="0">F10</f>
        <v>1</v>
      </c>
      <c r="J10" s="196"/>
      <c r="K10" s="196"/>
    </row>
    <row r="11" spans="1:990 16371:16371" ht="35.25" customHeight="1" outlineLevel="1">
      <c r="A11" s="282" t="s">
        <v>63320</v>
      </c>
      <c r="B11" s="184" t="s">
        <v>63321</v>
      </c>
      <c r="C11" s="184"/>
      <c r="D11" s="184"/>
      <c r="E11" s="184"/>
      <c r="F11" s="184">
        <v>2</v>
      </c>
      <c r="G11" s="184"/>
      <c r="H11" s="279">
        <f t="shared" si="0"/>
        <v>2</v>
      </c>
      <c r="J11" s="196"/>
      <c r="K11" s="196"/>
    </row>
    <row r="12" spans="1:990 16371:16371" ht="18.600000000000001" customHeight="1" outlineLevel="1">
      <c r="A12" s="275" t="s">
        <v>63349</v>
      </c>
      <c r="B12" s="479" t="str">
        <f>INDEX(ORCAMENTO!$E:$E,MATCH(A12,ORCAMENTO!$B:$B,0))</f>
        <v>Retirada de portas e janelas de madeira, inclusive batentes</v>
      </c>
      <c r="C12" s="479"/>
      <c r="D12" s="479"/>
      <c r="E12" s="479"/>
      <c r="F12" s="479"/>
      <c r="G12" s="180" t="str">
        <f>INDEX(ORCAMENTO!$F:$F,MATCH(A12,ORCAMENTO!$B:$B,0))</f>
        <v>m2</v>
      </c>
      <c r="H12" s="276">
        <f>ROUND(SUM(H14:H15),2)</f>
        <v>3.36</v>
      </c>
      <c r="J12" s="196"/>
    </row>
    <row r="13" spans="1:990 16371:16371" ht="18.600000000000001" customHeight="1" outlineLevel="1">
      <c r="A13" s="277" t="s">
        <v>904</v>
      </c>
      <c r="B13" s="182" t="s">
        <v>34244</v>
      </c>
      <c r="C13" s="183"/>
      <c r="D13" s="181" t="s">
        <v>34241</v>
      </c>
      <c r="E13" s="181" t="s">
        <v>34242</v>
      </c>
      <c r="F13" s="181" t="s">
        <v>9779</v>
      </c>
      <c r="G13" s="181"/>
      <c r="H13" s="278" t="s">
        <v>897</v>
      </c>
    </row>
    <row r="14" spans="1:990 16371:16371" ht="18.600000000000001" customHeight="1" outlineLevel="1">
      <c r="A14" s="281" t="s">
        <v>63325</v>
      </c>
      <c r="B14" s="399"/>
      <c r="C14" s="400"/>
      <c r="D14" s="188">
        <v>0.8</v>
      </c>
      <c r="E14" s="188">
        <v>2.1</v>
      </c>
      <c r="F14" s="200">
        <v>1</v>
      </c>
      <c r="G14" s="401"/>
      <c r="H14" s="279">
        <f t="shared" ref="H14:H15" si="1">(D14*E14)*F14</f>
        <v>1.6800000000000002</v>
      </c>
    </row>
    <row r="15" spans="1:990 16371:16371" ht="19.5" customHeight="1" outlineLevel="1">
      <c r="A15" s="281" t="s">
        <v>63322</v>
      </c>
      <c r="B15" s="185"/>
      <c r="C15" s="185"/>
      <c r="D15" s="188">
        <v>0.8</v>
      </c>
      <c r="E15" s="188">
        <v>2.1</v>
      </c>
      <c r="F15" s="200">
        <v>1</v>
      </c>
      <c r="G15" s="188"/>
      <c r="H15" s="279">
        <f t="shared" si="1"/>
        <v>1.6800000000000002</v>
      </c>
    </row>
    <row r="16" spans="1:990 16371:16371" ht="42" customHeight="1" outlineLevel="1">
      <c r="A16" s="275" t="s">
        <v>63350</v>
      </c>
      <c r="B16" s="479" t="str">
        <f>INDEX(ORCAMENTO!$E:$E,MATCH(A16,ORCAMENTO!$B:$B,0))</f>
        <v>DEMOLIÇÃO DE REVESTIMENTO CERÂMICO, DE FORMA MECANIZADA COM MARTELETE, SEM REAPROVEITAMENTO. AF_09/2023</v>
      </c>
      <c r="C16" s="479"/>
      <c r="D16" s="479"/>
      <c r="E16" s="479"/>
      <c r="F16" s="479"/>
      <c r="G16" s="180" t="str">
        <f>INDEX(ORCAMENTO!$F:$F,MATCH(A16,ORCAMENTO!$B:$B,0))</f>
        <v>m2</v>
      </c>
      <c r="H16" s="276">
        <f>ROUND(SUM(H19:H22),2)</f>
        <v>36.409999999999997</v>
      </c>
      <c r="J16" s="196"/>
    </row>
    <row r="17" spans="1:10" ht="18.600000000000001" customHeight="1" outlineLevel="1">
      <c r="A17" s="277" t="s">
        <v>904</v>
      </c>
      <c r="B17" s="182" t="s">
        <v>34244</v>
      </c>
      <c r="C17" s="183" t="s">
        <v>34243</v>
      </c>
      <c r="D17" s="181" t="s">
        <v>34241</v>
      </c>
      <c r="E17" s="181"/>
      <c r="F17" s="181"/>
      <c r="G17" s="181"/>
      <c r="H17" s="278" t="s">
        <v>897</v>
      </c>
    </row>
    <row r="18" spans="1:10" ht="18.600000000000001" customHeight="1" outlineLevel="1">
      <c r="A18" s="480" t="s">
        <v>34314</v>
      </c>
      <c r="B18" s="481"/>
      <c r="C18" s="481"/>
      <c r="D18" s="481"/>
      <c r="E18" s="481"/>
      <c r="F18" s="481"/>
      <c r="G18" s="482"/>
      <c r="H18" s="279"/>
    </row>
    <row r="19" spans="1:10" ht="18.600000000000001" customHeight="1" outlineLevel="1">
      <c r="A19" s="281" t="s">
        <v>34299</v>
      </c>
      <c r="B19" s="185"/>
      <c r="C19" s="185">
        <v>2.6</v>
      </c>
      <c r="D19" s="188">
        <v>1.325</v>
      </c>
      <c r="E19" s="188"/>
      <c r="F19" s="200"/>
      <c r="G19" s="188"/>
      <c r="H19" s="279">
        <f t="shared" ref="H19:H20" si="2">C19*D19</f>
        <v>3.4449999999999998</v>
      </c>
    </row>
    <row r="20" spans="1:10" ht="18.600000000000001" customHeight="1" outlineLevel="1">
      <c r="A20" s="281" t="s">
        <v>34298</v>
      </c>
      <c r="B20" s="185"/>
      <c r="C20" s="185">
        <v>2.6</v>
      </c>
      <c r="D20" s="188">
        <v>1.325</v>
      </c>
      <c r="E20" s="188"/>
      <c r="F20" s="200"/>
      <c r="G20" s="188"/>
      <c r="H20" s="279">
        <f t="shared" si="2"/>
        <v>3.4449999999999998</v>
      </c>
    </row>
    <row r="21" spans="1:10" ht="18.600000000000001" customHeight="1" outlineLevel="1">
      <c r="A21" s="281" t="s">
        <v>34301</v>
      </c>
      <c r="B21" s="185"/>
      <c r="C21" s="185">
        <v>3.6</v>
      </c>
      <c r="D21" s="188">
        <v>4.0999999999999996</v>
      </c>
      <c r="E21" s="188"/>
      <c r="F21" s="200"/>
      <c r="G21" s="188"/>
      <c r="H21" s="279">
        <f t="shared" ref="H21:H22" si="3">C21*D21</f>
        <v>14.76</v>
      </c>
    </row>
    <row r="22" spans="1:10" ht="18.600000000000001" customHeight="1" outlineLevel="1">
      <c r="A22" s="281" t="s">
        <v>34297</v>
      </c>
      <c r="B22" s="185"/>
      <c r="C22" s="185">
        <v>3.6</v>
      </c>
      <c r="D22" s="188">
        <v>4.0999999999999996</v>
      </c>
      <c r="E22" s="188"/>
      <c r="F22" s="200"/>
      <c r="G22" s="188"/>
      <c r="H22" s="279">
        <f t="shared" si="3"/>
        <v>14.76</v>
      </c>
    </row>
    <row r="23" spans="1:10" ht="42" customHeight="1" outlineLevel="1">
      <c r="A23" s="275" t="s">
        <v>9772</v>
      </c>
      <c r="B23" s="479" t="str">
        <f>INDEX(ORCAMENTO!$E:$E,MATCH(A23,ORCAMENTO!$B:$B,0))</f>
        <v>DEMOLIÇÃO DE PISO DE CONCRETO SIMPLES, DE FORMA MECANIZADA COM MARTELETE, SEM REAPROVEITAMENTO. AF_09/2023</v>
      </c>
      <c r="C23" s="479"/>
      <c r="D23" s="479"/>
      <c r="E23" s="479"/>
      <c r="F23" s="479"/>
      <c r="G23" s="180" t="str">
        <f>INDEX(ORCAMENTO!$F:$F,MATCH(A23,ORCAMENTO!$B:$B,0))</f>
        <v>m3</v>
      </c>
      <c r="H23" s="276">
        <f>ROUND(SUM(H26),2)</f>
        <v>1.2</v>
      </c>
      <c r="J23" s="196"/>
    </row>
    <row r="24" spans="1:10" ht="18.600000000000001" customHeight="1" outlineLevel="1">
      <c r="A24" s="277" t="s">
        <v>904</v>
      </c>
      <c r="B24" s="182" t="s">
        <v>34244</v>
      </c>
      <c r="C24" s="183" t="s">
        <v>34243</v>
      </c>
      <c r="D24" s="181" t="s">
        <v>34241</v>
      </c>
      <c r="E24" s="181" t="s">
        <v>34242</v>
      </c>
      <c r="F24" s="181"/>
      <c r="G24" s="181"/>
      <c r="H24" s="278" t="s">
        <v>897</v>
      </c>
    </row>
    <row r="25" spans="1:10" ht="18.600000000000001" customHeight="1" outlineLevel="1">
      <c r="A25" s="480" t="s">
        <v>34314</v>
      </c>
      <c r="B25" s="481"/>
      <c r="C25" s="481"/>
      <c r="D25" s="481"/>
      <c r="E25" s="481"/>
      <c r="F25" s="481"/>
      <c r="G25" s="482"/>
      <c r="H25" s="279"/>
    </row>
    <row r="26" spans="1:10" ht="18.600000000000001" customHeight="1" outlineLevel="1">
      <c r="A26" s="281" t="s">
        <v>63344</v>
      </c>
      <c r="B26" s="185"/>
      <c r="C26" s="185">
        <v>1.2</v>
      </c>
      <c r="D26" s="188">
        <v>1</v>
      </c>
      <c r="E26" s="188">
        <v>1</v>
      </c>
      <c r="F26" s="200"/>
      <c r="G26" s="188"/>
      <c r="H26" s="279">
        <f>C26*D26*E26</f>
        <v>1.2</v>
      </c>
    </row>
    <row r="27" spans="1:10" ht="18.600000000000001" customHeight="1" outlineLevel="1">
      <c r="A27" s="281"/>
      <c r="B27" s="185"/>
      <c r="C27" s="185"/>
      <c r="D27" s="188"/>
      <c r="E27" s="188"/>
      <c r="F27" s="200"/>
      <c r="G27" s="188"/>
      <c r="H27" s="279"/>
    </row>
    <row r="28" spans="1:10" ht="33" customHeight="1" outlineLevel="1">
      <c r="A28" s="275" t="s">
        <v>63351</v>
      </c>
      <c r="B28" s="479" t="str">
        <f>INDEX(ORCAMENTO!$E:$E,MATCH(A28,ORCAMENTO!$B:$B,0))</f>
        <v>Retirada de revestimento antigo em reboco</v>
      </c>
      <c r="C28" s="479"/>
      <c r="D28" s="479"/>
      <c r="E28" s="479"/>
      <c r="F28" s="479"/>
      <c r="G28" s="180" t="str">
        <f>INDEX(ORCAMENTO!$F:$F,MATCH(A28,ORCAMENTO!$B:$B,0))</f>
        <v>m2</v>
      </c>
      <c r="H28" s="276">
        <f>ROUND(SUM(H31:H34),2)</f>
        <v>44.75</v>
      </c>
      <c r="J28" s="196"/>
    </row>
    <row r="29" spans="1:10" ht="34.5" customHeight="1" outlineLevel="1">
      <c r="A29" s="277" t="s">
        <v>904</v>
      </c>
      <c r="B29" s="182" t="s">
        <v>34244</v>
      </c>
      <c r="C29" s="183" t="s">
        <v>34243</v>
      </c>
      <c r="D29" s="181" t="s">
        <v>34242</v>
      </c>
      <c r="E29" s="182" t="s">
        <v>34295</v>
      </c>
      <c r="F29" s="181"/>
      <c r="G29" s="181"/>
      <c r="H29" s="278" t="s">
        <v>897</v>
      </c>
    </row>
    <row r="30" spans="1:10" ht="18.600000000000001" customHeight="1" outlineLevel="1">
      <c r="A30" s="480" t="s">
        <v>34315</v>
      </c>
      <c r="B30" s="481"/>
      <c r="C30" s="481"/>
      <c r="D30" s="481"/>
      <c r="E30" s="481"/>
      <c r="F30" s="481"/>
      <c r="G30" s="482"/>
      <c r="H30" s="279"/>
    </row>
    <row r="31" spans="1:10" ht="18.600000000000001" customHeight="1" outlineLevel="1">
      <c r="A31" s="281" t="s">
        <v>34238</v>
      </c>
      <c r="B31" s="185"/>
      <c r="C31" s="185">
        <v>4.3499999999999996</v>
      </c>
      <c r="D31" s="188">
        <v>3</v>
      </c>
      <c r="E31" s="188">
        <v>0</v>
      </c>
      <c r="F31" s="200"/>
      <c r="G31" s="188"/>
      <c r="H31" s="279">
        <f>(C31*D31)-E31</f>
        <v>13.049999999999999</v>
      </c>
    </row>
    <row r="32" spans="1:10" ht="18.600000000000001" customHeight="1" outlineLevel="1">
      <c r="A32" s="281" t="s">
        <v>34287</v>
      </c>
      <c r="B32" s="185"/>
      <c r="C32" s="185">
        <v>1.4</v>
      </c>
      <c r="D32" s="188">
        <v>3</v>
      </c>
      <c r="E32" s="188">
        <v>0</v>
      </c>
      <c r="F32" s="200"/>
      <c r="G32" s="188"/>
      <c r="H32" s="279">
        <f>(C32*D32)-E32</f>
        <v>4.1999999999999993</v>
      </c>
    </row>
    <row r="33" spans="1:8" ht="18.600000000000001" customHeight="1" outlineLevel="1">
      <c r="A33" s="281" t="s">
        <v>63323</v>
      </c>
      <c r="B33" s="185"/>
      <c r="C33" s="185">
        <v>2.5</v>
      </c>
      <c r="D33" s="188">
        <v>3</v>
      </c>
      <c r="E33" s="188">
        <v>0</v>
      </c>
      <c r="F33" s="200"/>
      <c r="G33" s="188"/>
      <c r="H33" s="279">
        <f t="shared" ref="H33:H34" si="4">(C33*D33)-E33</f>
        <v>7.5</v>
      </c>
    </row>
    <row r="34" spans="1:8" ht="18.600000000000001" customHeight="1" outlineLevel="1">
      <c r="A34" s="281" t="s">
        <v>63329</v>
      </c>
      <c r="B34" s="185"/>
      <c r="C34" s="185">
        <v>20</v>
      </c>
      <c r="D34" s="188">
        <v>1</v>
      </c>
      <c r="E34" s="188"/>
      <c r="F34" s="200"/>
      <c r="G34" s="188"/>
      <c r="H34" s="279">
        <f t="shared" si="4"/>
        <v>20</v>
      </c>
    </row>
    <row r="35" spans="1:8" ht="18.600000000000001" customHeight="1">
      <c r="A35" s="274">
        <v>2</v>
      </c>
      <c r="B35" s="477" t="str">
        <f>INDEX(ORCAMENTO!$E:$E,MATCH(A35,ORCAMENTO!$B:$B,0))</f>
        <v>INSTALAÇÃO DA ESQUADRIAS</v>
      </c>
      <c r="C35" s="477"/>
      <c r="D35" s="477"/>
      <c r="E35" s="477"/>
      <c r="F35" s="477"/>
      <c r="G35" s="477"/>
      <c r="H35" s="478"/>
    </row>
    <row r="36" spans="1:8" ht="60" customHeight="1">
      <c r="A36" s="275" t="s">
        <v>63352</v>
      </c>
      <c r="B36" s="476" t="str">
        <f>INDEX(ORCAMENTO!$E:$E,MATCH(A36,ORCAMENTO!$B:$B,0))</f>
        <v>Porta em madeira de lei tipo angelim pedra ou equiv.c/enchimento em madeira 1a.qualidade esp. 30mm p/ pintura, inclusive alizares, dobradiças e fechadura externa em latão cromado LaFonte ou equiv., exclusive marco, nas dim.: 0.80 x 2.10 m</v>
      </c>
      <c r="C36" s="476"/>
      <c r="D36" s="476"/>
      <c r="E36" s="476"/>
      <c r="F36" s="476"/>
      <c r="G36" s="180" t="str">
        <f>INDEX(ORCAMENTO!$F:$F,MATCH(A36,ORCAMENTO!$B:$B,0))</f>
        <v>und</v>
      </c>
      <c r="H36" s="276">
        <f>ROUND(SUM(H38),2)</f>
        <v>1</v>
      </c>
    </row>
    <row r="37" spans="1:8" ht="18.600000000000001" customHeight="1">
      <c r="A37" s="277" t="s">
        <v>904</v>
      </c>
      <c r="B37" s="182" t="s">
        <v>34244</v>
      </c>
      <c r="C37" s="183" t="s">
        <v>34243</v>
      </c>
      <c r="D37" s="181" t="s">
        <v>34241</v>
      </c>
      <c r="E37" s="181" t="s">
        <v>34242</v>
      </c>
      <c r="F37" s="181" t="s">
        <v>9779</v>
      </c>
      <c r="G37" s="181"/>
      <c r="H37" s="278" t="s">
        <v>897</v>
      </c>
    </row>
    <row r="38" spans="1:8" ht="18.600000000000001" customHeight="1">
      <c r="A38" s="281" t="s">
        <v>34239</v>
      </c>
      <c r="B38" s="185"/>
      <c r="C38" s="185"/>
      <c r="D38" s="185"/>
      <c r="E38" s="185"/>
      <c r="F38" s="200">
        <v>1</v>
      </c>
      <c r="G38" s="185"/>
      <c r="H38" s="279">
        <f t="shared" ref="H38:H40" si="5">TRUNC(F38,2)</f>
        <v>1</v>
      </c>
    </row>
    <row r="39" spans="1:8" ht="60" customHeight="1">
      <c r="A39" s="275" t="s">
        <v>63353</v>
      </c>
      <c r="B39" s="476" t="str">
        <f>INDEX(ORCAMENTO!$E:$E,MATCH(A39,ORCAMENTO!$B:$B,0))</f>
        <v>Porta em madeira de lei tipo angelim pedra ou equiv.c/enchimento em madeira 1a.qualidade esp. 30mm p/ pintura, inclusive alizares, dobradiças e fechadura externa em latão cromado LaFonte ou equiv., exclusive marco, nas dim.: 0.90 x 2.10 m</v>
      </c>
      <c r="C39" s="476"/>
      <c r="D39" s="476"/>
      <c r="E39" s="476"/>
      <c r="F39" s="476"/>
      <c r="G39" s="180" t="str">
        <f>INDEX(ORCAMENTO!$F:$F,MATCH(A39,ORCAMENTO!$B:$B,0))</f>
        <v>und</v>
      </c>
      <c r="H39" s="276">
        <f>ROUND(SUM(H40:H40),2)</f>
        <v>1</v>
      </c>
    </row>
    <row r="40" spans="1:8" ht="18.600000000000001" customHeight="1">
      <c r="A40" s="281" t="s">
        <v>63325</v>
      </c>
      <c r="B40" s="185"/>
      <c r="C40" s="185"/>
      <c r="D40" s="185"/>
      <c r="E40" s="185"/>
      <c r="F40" s="200">
        <v>1</v>
      </c>
      <c r="G40" s="188"/>
      <c r="H40" s="279">
        <f t="shared" si="5"/>
        <v>1</v>
      </c>
    </row>
    <row r="41" spans="1:8" ht="18.600000000000001" customHeight="1">
      <c r="A41" s="274">
        <v>3</v>
      </c>
      <c r="B41" s="477" t="str">
        <f>INDEX(ORCAMENTO!$E:$E,MATCH(A41,ORCAMENTO!$B:$B,0))</f>
        <v>SISTEMAS DE VEDAÇÃO E REVESTIMENTOS</v>
      </c>
      <c r="C41" s="477"/>
      <c r="D41" s="477"/>
      <c r="E41" s="477"/>
      <c r="F41" s="477"/>
      <c r="G41" s="477"/>
      <c r="H41" s="478"/>
    </row>
    <row r="42" spans="1:8" ht="36" customHeight="1">
      <c r="A42" s="275" t="s">
        <v>63354</v>
      </c>
      <c r="B42" s="476" t="str">
        <f>INDEX(ORCAMENTO!$E:$E,MATCH(A42,ORCAMENTO!$B:$B,0))</f>
        <v>Chapisco De Argamassa De Cimento E Areia Média Ou Grossa Lavada, No Traço 1:3, Espessura 5 Mm</v>
      </c>
      <c r="C42" s="476"/>
      <c r="D42" s="476"/>
      <c r="E42" s="476"/>
      <c r="F42" s="476"/>
      <c r="G42" s="180" t="str">
        <f>INDEX(ORCAMENTO!$F:$F,MATCH(A42,ORCAMENTO!$B:$B,0))</f>
        <v>m2</v>
      </c>
      <c r="H42" s="276">
        <f>ROUND(SUM(H44:H46),2)</f>
        <v>24.75</v>
      </c>
    </row>
    <row r="43" spans="1:8" ht="15.75">
      <c r="A43" s="277" t="s">
        <v>904</v>
      </c>
      <c r="B43" s="182" t="s">
        <v>34244</v>
      </c>
      <c r="C43" s="183" t="s">
        <v>34243</v>
      </c>
      <c r="D43" s="181" t="s">
        <v>34242</v>
      </c>
      <c r="E43" s="181" t="s">
        <v>34304</v>
      </c>
      <c r="F43" s="181" t="s">
        <v>34247</v>
      </c>
      <c r="G43" s="181"/>
      <c r="H43" s="278" t="s">
        <v>897</v>
      </c>
    </row>
    <row r="44" spans="1:8" ht="15">
      <c r="A44" s="281" t="s">
        <v>34238</v>
      </c>
      <c r="B44" s="187"/>
      <c r="C44" s="185">
        <v>4.3499999999999996</v>
      </c>
      <c r="D44" s="188">
        <v>3</v>
      </c>
      <c r="E44" s="187">
        <v>1</v>
      </c>
      <c r="F44" s="187"/>
      <c r="G44" s="187"/>
      <c r="H44" s="279">
        <f>C44*D44*E44</f>
        <v>13.049999999999999</v>
      </c>
    </row>
    <row r="45" spans="1:8" ht="15">
      <c r="A45" s="281" t="s">
        <v>34287</v>
      </c>
      <c r="B45" s="187"/>
      <c r="C45" s="185">
        <v>1.4</v>
      </c>
      <c r="D45" s="188">
        <v>3</v>
      </c>
      <c r="E45" s="187">
        <v>1</v>
      </c>
      <c r="F45" s="187"/>
      <c r="G45" s="187"/>
      <c r="H45" s="279">
        <f>C45*D45*E45</f>
        <v>4.1999999999999993</v>
      </c>
    </row>
    <row r="46" spans="1:8" ht="27" customHeight="1">
      <c r="A46" s="281" t="s">
        <v>63323</v>
      </c>
      <c r="B46" s="187"/>
      <c r="C46" s="185">
        <v>2.5</v>
      </c>
      <c r="D46" s="188">
        <v>3</v>
      </c>
      <c r="E46" s="187">
        <v>1</v>
      </c>
      <c r="F46" s="187"/>
      <c r="G46" s="187"/>
      <c r="H46" s="279">
        <f>C46*D46</f>
        <v>7.5</v>
      </c>
    </row>
    <row r="47" spans="1:8" ht="40.5" customHeight="1">
      <c r="A47" s="275" t="s">
        <v>63355</v>
      </c>
      <c r="B47" s="473" t="str">
        <f>INDEX(ORCAMENTO!$E:$E,MATCH(A47,ORCAMENTO!$B:$B,0))</f>
        <v>Reboco Tipo Paulista Com Argamassa De Cimento, Cal Hidratada Ch1 E Areia No Traço 1:0,5:6, Espessura 25Mm</v>
      </c>
      <c r="C47" s="474"/>
      <c r="D47" s="474"/>
      <c r="E47" s="474"/>
      <c r="F47" s="475"/>
      <c r="G47" s="180" t="str">
        <f>INDEX(ORCAMENTO!$F:$F,MATCH(A47,ORCAMENTO!$B:$B,0))</f>
        <v>m2</v>
      </c>
      <c r="H47" s="276">
        <f>ROUND(SUM(H49:H51),2)</f>
        <v>24.75</v>
      </c>
    </row>
    <row r="48" spans="1:8" ht="15.75">
      <c r="A48" s="277" t="s">
        <v>904</v>
      </c>
      <c r="B48" s="182" t="s">
        <v>34244</v>
      </c>
      <c r="C48" s="183" t="s">
        <v>34243</v>
      </c>
      <c r="D48" s="181" t="s">
        <v>34242</v>
      </c>
      <c r="E48" s="181" t="s">
        <v>34305</v>
      </c>
      <c r="F48" s="181" t="s">
        <v>34247</v>
      </c>
      <c r="G48" s="181"/>
      <c r="H48" s="278" t="s">
        <v>897</v>
      </c>
    </row>
    <row r="49" spans="1:8" ht="15">
      <c r="A49" s="281" t="s">
        <v>34238</v>
      </c>
      <c r="B49" s="281"/>
      <c r="C49" s="185">
        <v>4.3499999999999996</v>
      </c>
      <c r="D49" s="188">
        <v>3</v>
      </c>
      <c r="E49" s="281">
        <v>1</v>
      </c>
      <c r="F49" s="281"/>
      <c r="G49" s="281"/>
      <c r="H49" s="279">
        <f t="shared" ref="H49:H50" si="6">C49*D49*E49</f>
        <v>13.049999999999999</v>
      </c>
    </row>
    <row r="50" spans="1:8" ht="15">
      <c r="A50" s="281" t="s">
        <v>34287</v>
      </c>
      <c r="B50" s="281"/>
      <c r="C50" s="185">
        <v>1.4</v>
      </c>
      <c r="D50" s="188">
        <v>3</v>
      </c>
      <c r="E50" s="281">
        <v>1</v>
      </c>
      <c r="F50" s="281"/>
      <c r="G50" s="281"/>
      <c r="H50" s="279">
        <f t="shared" si="6"/>
        <v>4.1999999999999993</v>
      </c>
    </row>
    <row r="51" spans="1:8" ht="15">
      <c r="A51" s="281" t="s">
        <v>63323</v>
      </c>
      <c r="B51" s="187"/>
      <c r="C51" s="185">
        <v>2.5</v>
      </c>
      <c r="D51" s="188">
        <v>3</v>
      </c>
      <c r="E51" s="281">
        <v>1</v>
      </c>
      <c r="F51" s="281"/>
      <c r="G51" s="281"/>
      <c r="H51" s="279">
        <f>C51*D51*E51</f>
        <v>7.5</v>
      </c>
    </row>
    <row r="52" spans="1:8" ht="40.5" customHeight="1">
      <c r="A52" s="275" t="s">
        <v>63356</v>
      </c>
      <c r="B52" s="473" t="str">
        <f>INDEX(ORCAMENTO!$E:$E,MATCH(A52,ORCAMENTO!$B:$B,0))</f>
        <v>Alvenaria De Vedação De Blocos De Gesso De 10X50X66Cm (Espessura 10Cm). Af_05/2020</v>
      </c>
      <c r="C52" s="474"/>
      <c r="D52" s="474"/>
      <c r="E52" s="474"/>
      <c r="F52" s="475"/>
      <c r="G52" s="180" t="str">
        <f>INDEX(ORCAMENTO!$F:$F,MATCH(A52,ORCAMENTO!$B:$B,0))</f>
        <v>m2</v>
      </c>
      <c r="H52" s="276">
        <f>ROUND(SUM(H54:H55),2)</f>
        <v>14.28</v>
      </c>
    </row>
    <row r="53" spans="1:8" ht="15.75">
      <c r="A53" s="277" t="s">
        <v>904</v>
      </c>
      <c r="B53" s="182" t="s">
        <v>63342</v>
      </c>
      <c r="C53" s="183" t="s">
        <v>34243</v>
      </c>
      <c r="D53" s="181" t="s">
        <v>34242</v>
      </c>
      <c r="E53" s="181" t="s">
        <v>34305</v>
      </c>
      <c r="F53" s="181" t="s">
        <v>34247</v>
      </c>
      <c r="G53" s="181"/>
      <c r="H53" s="278" t="s">
        <v>897</v>
      </c>
    </row>
    <row r="54" spans="1:8" ht="15">
      <c r="A54" s="281" t="s">
        <v>63341</v>
      </c>
      <c r="B54" s="281">
        <v>6</v>
      </c>
      <c r="C54" s="185">
        <v>3.4</v>
      </c>
      <c r="D54" s="188">
        <v>0.35</v>
      </c>
      <c r="E54" s="281">
        <v>2</v>
      </c>
      <c r="F54" s="281"/>
      <c r="G54" s="281"/>
      <c r="H54" s="279">
        <f>C54*D54*E54*B54</f>
        <v>14.28</v>
      </c>
    </row>
    <row r="55" spans="1:8" s="409" customFormat="1" ht="15">
      <c r="A55" s="404"/>
      <c r="B55" s="405"/>
      <c r="C55" s="406"/>
      <c r="D55" s="407"/>
      <c r="E55" s="405"/>
      <c r="F55" s="405"/>
      <c r="G55" s="405"/>
      <c r="H55" s="408"/>
    </row>
    <row r="56" spans="1:8" ht="18.600000000000001" customHeight="1">
      <c r="A56" s="497" t="s">
        <v>34232</v>
      </c>
      <c r="B56" s="477"/>
      <c r="C56" s="477"/>
      <c r="D56" s="477"/>
      <c r="E56" s="477"/>
      <c r="F56" s="477"/>
      <c r="G56" s="477"/>
      <c r="H56" s="478"/>
    </row>
    <row r="57" spans="1:8" ht="47.25" customHeight="1">
      <c r="A57" s="275" t="s">
        <v>63357</v>
      </c>
      <c r="B57" s="476" t="str">
        <f>INDEX(ORCAMENTO!$E:$E,MATCH(A57,ORCAMENTO!$B:$B,0))</f>
        <v>Forro Em Réguas De Pvc, Frisado, Para Ambientes Residenciais, Inclusive Estrutura Unidirecional De Fixação. Af_08/2023_Ps</v>
      </c>
      <c r="C57" s="476"/>
      <c r="D57" s="476"/>
      <c r="E57" s="476"/>
      <c r="F57" s="476"/>
      <c r="G57" s="180" t="str">
        <f>INDEX(ORCAMENTO!$F:$F,MATCH(A57,ORCAMENTO!$B:$B,0))</f>
        <v>m2</v>
      </c>
      <c r="H57" s="276">
        <f>ROUND(SUM(H59:H59),2)</f>
        <v>54.39</v>
      </c>
    </row>
    <row r="58" spans="1:8" ht="15.75">
      <c r="A58" s="277" t="s">
        <v>904</v>
      </c>
      <c r="B58" s="182" t="s">
        <v>34244</v>
      </c>
      <c r="C58" s="183" t="s">
        <v>9397</v>
      </c>
      <c r="D58" s="181" t="s">
        <v>34288</v>
      </c>
      <c r="E58" s="181"/>
      <c r="F58" s="181"/>
      <c r="G58" s="181"/>
      <c r="H58" s="278" t="s">
        <v>897</v>
      </c>
    </row>
    <row r="59" spans="1:8" ht="15">
      <c r="A59" s="288" t="s">
        <v>63314</v>
      </c>
      <c r="B59" s="187"/>
      <c r="C59" s="187">
        <v>7.4</v>
      </c>
      <c r="D59" s="187">
        <v>7.35</v>
      </c>
      <c r="E59" s="188"/>
      <c r="F59" s="187"/>
      <c r="G59" s="187"/>
      <c r="H59" s="279">
        <f>C59*D59</f>
        <v>54.39</v>
      </c>
    </row>
    <row r="60" spans="1:8" ht="22.5" customHeight="1">
      <c r="A60" s="275" t="s">
        <v>63358</v>
      </c>
      <c r="B60" s="476" t="str">
        <f>INDEX(ORCAMENTO!$E:$E,MATCH(A60,ORCAMENTO!$B:$B,0))</f>
        <v>Acabamentos Para Forro (Roda-Forro Em Perfil Metálico E Plástico). Af_08/2023</v>
      </c>
      <c r="C60" s="476"/>
      <c r="D60" s="476"/>
      <c r="E60" s="476"/>
      <c r="F60" s="476"/>
      <c r="G60" s="180" t="str">
        <f>INDEX(ORCAMENTO!$F:$F,MATCH(A60,ORCAMENTO!$B:$B,0))</f>
        <v>m</v>
      </c>
      <c r="H60" s="276">
        <f>ROUND(SUM(H62:H62),2)</f>
        <v>29.5</v>
      </c>
    </row>
    <row r="61" spans="1:8" ht="15.75">
      <c r="A61" s="277" t="s">
        <v>904</v>
      </c>
      <c r="B61" s="182" t="s">
        <v>34244</v>
      </c>
      <c r="C61" s="183" t="s">
        <v>9397</v>
      </c>
      <c r="D61" s="183" t="s">
        <v>34288</v>
      </c>
      <c r="E61" s="181"/>
      <c r="F61" s="181"/>
      <c r="G61" s="181"/>
      <c r="H61" s="278" t="s">
        <v>897</v>
      </c>
    </row>
    <row r="62" spans="1:8" ht="15">
      <c r="A62" s="288" t="s">
        <v>63314</v>
      </c>
      <c r="B62" s="187"/>
      <c r="C62" s="203">
        <v>7.4</v>
      </c>
      <c r="D62" s="203">
        <v>7.35</v>
      </c>
      <c r="E62" s="203"/>
      <c r="F62" s="189"/>
      <c r="G62" s="187"/>
      <c r="H62" s="279">
        <f>(C62+D62)*2</f>
        <v>29.5</v>
      </c>
    </row>
    <row r="63" spans="1:8" ht="18.600000000000001" customHeight="1">
      <c r="A63" s="274">
        <v>4</v>
      </c>
      <c r="B63" s="477" t="str">
        <f>INDEX(ORCAMENTO!$E:$E,MATCH(A63,ORCAMENTO!$B:$B,0))</f>
        <v>SISTEMAS DE PISOS</v>
      </c>
      <c r="C63" s="477"/>
      <c r="D63" s="477"/>
      <c r="E63" s="477"/>
      <c r="F63" s="477"/>
      <c r="G63" s="477"/>
      <c r="H63" s="478"/>
    </row>
    <row r="64" spans="1:8" ht="43.5" customHeight="1">
      <c r="A64" s="275" t="s">
        <v>63359</v>
      </c>
      <c r="B64" s="476" t="str">
        <f>INDEX(ORCAMENTO!$E:$E,MATCH(A64,ORCAMENTO!$B:$B,0))</f>
        <v>Pintura Sobre Piso, Aplicação Manual, Com Duas Demãos De Tinta À Base De Resinas Acrílicas, Marcas De Referência Suvinil, Coral, Sherwin Williams Novacor, Metalatex Ou Equivalente</v>
      </c>
      <c r="C64" s="476"/>
      <c r="D64" s="476"/>
      <c r="E64" s="476"/>
      <c r="F64" s="476"/>
      <c r="G64" s="180" t="str">
        <f>INDEX(ORCAMENTO!$F:$F,MATCH(A64,ORCAMENTO!$B:$B,0))</f>
        <v>m2</v>
      </c>
      <c r="H64" s="276">
        <f>ROUND(SUM(H66:H71),2)</f>
        <v>237.59</v>
      </c>
    </row>
    <row r="65" spans="1:8" ht="38.25" customHeight="1">
      <c r="A65" s="277" t="s">
        <v>904</v>
      </c>
      <c r="B65" s="182"/>
      <c r="C65" s="182" t="s">
        <v>9397</v>
      </c>
      <c r="D65" s="181" t="s">
        <v>34288</v>
      </c>
      <c r="E65" s="182" t="s">
        <v>34291</v>
      </c>
      <c r="F65" s="181"/>
      <c r="G65" s="181"/>
      <c r="H65" s="278" t="s">
        <v>897</v>
      </c>
    </row>
    <row r="66" spans="1:8" ht="18.600000000000001" customHeight="1">
      <c r="A66" s="288" t="s">
        <v>63339</v>
      </c>
      <c r="B66" s="187"/>
      <c r="C66" s="187">
        <v>41.25</v>
      </c>
      <c r="D66" s="187">
        <v>1.2</v>
      </c>
      <c r="E66" s="188"/>
      <c r="F66" s="187"/>
      <c r="G66" s="187"/>
      <c r="H66" s="279">
        <f t="shared" ref="H66:H71" si="7">C66*D66</f>
        <v>49.5</v>
      </c>
    </row>
    <row r="67" spans="1:8" ht="18.600000000000001" customHeight="1">
      <c r="A67" s="288" t="s">
        <v>63335</v>
      </c>
      <c r="B67" s="187"/>
      <c r="C67" s="187">
        <v>24</v>
      </c>
      <c r="D67" s="187">
        <v>1.2</v>
      </c>
      <c r="E67" s="187"/>
      <c r="F67" s="187"/>
      <c r="G67" s="187"/>
      <c r="H67" s="279">
        <f t="shared" si="7"/>
        <v>28.799999999999997</v>
      </c>
    </row>
    <row r="68" spans="1:8" ht="18.600000000000001" customHeight="1">
      <c r="A68" s="288" t="s">
        <v>63336</v>
      </c>
      <c r="B68" s="187"/>
      <c r="C68" s="187">
        <v>24</v>
      </c>
      <c r="D68" s="187">
        <v>1.2</v>
      </c>
      <c r="E68" s="187"/>
      <c r="F68" s="187"/>
      <c r="G68" s="187"/>
      <c r="H68" s="279">
        <f t="shared" si="7"/>
        <v>28.799999999999997</v>
      </c>
    </row>
    <row r="69" spans="1:8" ht="18.600000000000001" customHeight="1">
      <c r="A69" s="288" t="s">
        <v>63337</v>
      </c>
      <c r="B69" s="187"/>
      <c r="C69" s="187">
        <v>41.25</v>
      </c>
      <c r="D69" s="187">
        <v>1.2</v>
      </c>
      <c r="E69" s="188"/>
      <c r="F69" s="187"/>
      <c r="G69" s="187"/>
      <c r="H69" s="279">
        <f t="shared" si="7"/>
        <v>49.5</v>
      </c>
    </row>
    <row r="70" spans="1:8" ht="18.600000000000001" customHeight="1">
      <c r="A70" s="288" t="s">
        <v>63338</v>
      </c>
      <c r="B70" s="187"/>
      <c r="C70" s="187">
        <v>46.15</v>
      </c>
      <c r="D70" s="187">
        <v>1.6</v>
      </c>
      <c r="E70" s="187"/>
      <c r="F70" s="187"/>
      <c r="G70" s="187"/>
      <c r="H70" s="279">
        <f t="shared" si="7"/>
        <v>73.84</v>
      </c>
    </row>
    <row r="71" spans="1:8" ht="18.600000000000001" customHeight="1">
      <c r="A71" s="288" t="s">
        <v>63334</v>
      </c>
      <c r="B71" s="187"/>
      <c r="C71" s="187">
        <v>3.25</v>
      </c>
      <c r="D71" s="187">
        <v>2.2000000000000002</v>
      </c>
      <c r="E71" s="187"/>
      <c r="F71" s="187"/>
      <c r="G71" s="187"/>
      <c r="H71" s="279">
        <f t="shared" si="7"/>
        <v>7.15</v>
      </c>
    </row>
    <row r="72" spans="1:8" ht="45.75" customHeight="1">
      <c r="A72" s="275" t="s">
        <v>9773</v>
      </c>
      <c r="B72" s="476" t="str">
        <f>INDEX(ORCAMENTO!$E:$E,MATCH(A72,ORCAMENTO!$B:$B,0))</f>
        <v>Revestimento Cerâmico Para Piso Com Placas Tipo Esmaltada Extra De Dimensões 45X45 Cm Aplicada Em Ambientes De Área Maior Que 10 M2. Af_02/2023_Pe</v>
      </c>
      <c r="C72" s="476"/>
      <c r="D72" s="476"/>
      <c r="E72" s="476"/>
      <c r="F72" s="476"/>
      <c r="G72" s="180" t="str">
        <f>INDEX(ORCAMENTO!$F:$F,MATCH(A72,ORCAMENTO!$B:$B,0))</f>
        <v>m2</v>
      </c>
      <c r="H72" s="276">
        <f>ROUND(SUM(H74:H78),2)</f>
        <v>89.19</v>
      </c>
    </row>
    <row r="73" spans="1:8" ht="18.600000000000001" customHeight="1">
      <c r="A73" s="277" t="s">
        <v>904</v>
      </c>
      <c r="B73" s="182"/>
      <c r="C73" s="182" t="s">
        <v>9397</v>
      </c>
      <c r="D73" s="181" t="s">
        <v>34288</v>
      </c>
      <c r="E73" s="181" t="s">
        <v>34253</v>
      </c>
      <c r="F73" s="181"/>
      <c r="G73" s="181"/>
      <c r="H73" s="278" t="s">
        <v>897</v>
      </c>
    </row>
    <row r="74" spans="1:8" ht="18.600000000000001" customHeight="1">
      <c r="A74" s="288" t="s">
        <v>34292</v>
      </c>
      <c r="B74" s="187"/>
      <c r="C74" s="187">
        <v>3.6</v>
      </c>
      <c r="D74" s="187">
        <v>4</v>
      </c>
      <c r="E74" s="187">
        <f>C74*D74</f>
        <v>14.4</v>
      </c>
      <c r="F74" s="187"/>
      <c r="G74" s="187"/>
      <c r="H74" s="279">
        <f>E74</f>
        <v>14.4</v>
      </c>
    </row>
    <row r="75" spans="1:8" ht="18.600000000000001" customHeight="1">
      <c r="A75" s="288" t="s">
        <v>34293</v>
      </c>
      <c r="B75" s="187"/>
      <c r="C75" s="187">
        <v>3.6</v>
      </c>
      <c r="D75" s="187">
        <v>4</v>
      </c>
      <c r="E75" s="187">
        <f t="shared" ref="E75:E78" si="8">C75*D75</f>
        <v>14.4</v>
      </c>
      <c r="F75" s="187"/>
      <c r="G75" s="187"/>
      <c r="H75" s="279">
        <f t="shared" ref="H75:H78" si="9">E75</f>
        <v>14.4</v>
      </c>
    </row>
    <row r="76" spans="1:8" ht="18.600000000000001" customHeight="1">
      <c r="A76" s="288" t="s">
        <v>63326</v>
      </c>
      <c r="B76" s="187"/>
      <c r="C76" s="187">
        <v>2</v>
      </c>
      <c r="D76" s="187">
        <v>1.5</v>
      </c>
      <c r="E76" s="187">
        <f t="shared" si="8"/>
        <v>3</v>
      </c>
      <c r="F76" s="187"/>
      <c r="G76" s="187"/>
      <c r="H76" s="279">
        <f t="shared" si="9"/>
        <v>3</v>
      </c>
    </row>
    <row r="77" spans="1:8" ht="18.600000000000001" customHeight="1">
      <c r="A77" s="288" t="s">
        <v>63318</v>
      </c>
      <c r="B77" s="187"/>
      <c r="C77" s="187">
        <v>2</v>
      </c>
      <c r="D77" s="187">
        <v>1.5</v>
      </c>
      <c r="E77" s="187">
        <f t="shared" si="8"/>
        <v>3</v>
      </c>
      <c r="F77" s="187"/>
      <c r="G77" s="187"/>
      <c r="H77" s="279">
        <f t="shared" si="9"/>
        <v>3</v>
      </c>
    </row>
    <row r="78" spans="1:8" ht="18.600000000000001" customHeight="1">
      <c r="A78" s="288" t="s">
        <v>63314</v>
      </c>
      <c r="B78" s="187"/>
      <c r="C78" s="203">
        <v>7.4</v>
      </c>
      <c r="D78" s="203">
        <v>7.35</v>
      </c>
      <c r="E78" s="187">
        <f t="shared" si="8"/>
        <v>54.39</v>
      </c>
      <c r="F78" s="187"/>
      <c r="G78" s="187"/>
      <c r="H78" s="279">
        <f t="shared" si="9"/>
        <v>54.39</v>
      </c>
    </row>
    <row r="79" spans="1:8" ht="45.75" customHeight="1">
      <c r="A79" s="275" t="s">
        <v>63360</v>
      </c>
      <c r="B79" s="476" t="str">
        <f>INDEX(ORCAMENTO!$E:$E,MATCH(A79,ORCAMENTO!$B:$B,0))</f>
        <v>Contrapiso Em Argamassa Traço 1:4 (Cimento E Areia), Preparo Manual, Aplicado Em Áreas Secas Sobre Laje, Aderido, Acabamento Não Reforçado, Espessura 2Cm. Af_07/2021</v>
      </c>
      <c r="C79" s="476"/>
      <c r="D79" s="476"/>
      <c r="E79" s="476"/>
      <c r="F79" s="476"/>
      <c r="G79" s="180" t="str">
        <f>INDEX(ORCAMENTO!$F:$F,MATCH(A79,ORCAMENTO!$B:$B,0))</f>
        <v>m2</v>
      </c>
      <c r="H79" s="276">
        <f>ROUND(SUM(H81),2)</f>
        <v>54.39</v>
      </c>
    </row>
    <row r="80" spans="1:8" ht="18.600000000000001" customHeight="1">
      <c r="A80" s="277" t="s">
        <v>904</v>
      </c>
      <c r="B80" s="182"/>
      <c r="C80" s="182" t="s">
        <v>9397</v>
      </c>
      <c r="D80" s="181" t="s">
        <v>34288</v>
      </c>
      <c r="E80" s="181" t="s">
        <v>34253</v>
      </c>
      <c r="F80" s="181"/>
      <c r="G80" s="181"/>
      <c r="H80" s="278" t="s">
        <v>897</v>
      </c>
    </row>
    <row r="81" spans="1:8" ht="18.600000000000001" customHeight="1">
      <c r="A81" s="288" t="s">
        <v>63314</v>
      </c>
      <c r="B81" s="187"/>
      <c r="C81" s="203">
        <v>7.4</v>
      </c>
      <c r="D81" s="203">
        <v>7.35</v>
      </c>
      <c r="E81" s="187"/>
      <c r="F81" s="187"/>
      <c r="G81" s="187"/>
      <c r="H81" s="279">
        <f>C81*D81</f>
        <v>54.39</v>
      </c>
    </row>
    <row r="82" spans="1:8" ht="45.75" customHeight="1">
      <c r="A82" s="275" t="s">
        <v>9775</v>
      </c>
      <c r="B82" s="476" t="str">
        <f>INDEX(ORCAMENTO!$E:$E,MATCH(A82,ORCAMENTO!$B:$B,0))</f>
        <v>Prateleiras Em Granito Cinza Andorinha, Esp. 2Cm</v>
      </c>
      <c r="C82" s="476"/>
      <c r="D82" s="476"/>
      <c r="E82" s="476"/>
      <c r="F82" s="476"/>
      <c r="G82" s="180" t="str">
        <f>INDEX(ORCAMENTO!$F:$F,MATCH(A82,ORCAMENTO!$B:$B,0))</f>
        <v>m2</v>
      </c>
      <c r="H82" s="276">
        <f>ROUND(SUM(H84:H85),2)</f>
        <v>24.64</v>
      </c>
    </row>
    <row r="83" spans="1:8" ht="18.600000000000001" customHeight="1">
      <c r="A83" s="277" t="s">
        <v>904</v>
      </c>
      <c r="B83" s="182"/>
      <c r="C83" s="182" t="s">
        <v>9397</v>
      </c>
      <c r="D83" s="181" t="s">
        <v>34288</v>
      </c>
      <c r="E83" s="181" t="s">
        <v>63340</v>
      </c>
      <c r="F83" s="181"/>
      <c r="G83" s="181"/>
      <c r="H83" s="278" t="s">
        <v>897</v>
      </c>
    </row>
    <row r="84" spans="1:8" ht="18.600000000000001" customHeight="1">
      <c r="A84" s="288" t="s">
        <v>34287</v>
      </c>
      <c r="B84" s="187"/>
      <c r="C84" s="203">
        <f>3.6+1.4+2.7</f>
        <v>7.7</v>
      </c>
      <c r="D84" s="203">
        <v>0.4</v>
      </c>
      <c r="E84" s="187">
        <v>4</v>
      </c>
      <c r="F84" s="187"/>
      <c r="G84" s="187"/>
      <c r="H84" s="279">
        <f>C84*D84*E84</f>
        <v>12.32</v>
      </c>
    </row>
    <row r="85" spans="1:8" ht="18.600000000000001" customHeight="1">
      <c r="A85" s="288" t="s">
        <v>63312</v>
      </c>
      <c r="B85" s="187"/>
      <c r="C85" s="203">
        <f>3.6+1.4+2.7</f>
        <v>7.7</v>
      </c>
      <c r="D85" s="203">
        <v>0.4</v>
      </c>
      <c r="E85" s="187">
        <v>4</v>
      </c>
      <c r="F85" s="187"/>
      <c r="G85" s="187"/>
      <c r="H85" s="279">
        <f>C85*D85*E85</f>
        <v>12.32</v>
      </c>
    </row>
    <row r="86" spans="1:8" ht="18.600000000000001" customHeight="1">
      <c r="A86" s="274">
        <v>5</v>
      </c>
      <c r="B86" s="477" t="str">
        <f>INDEX(ORCAMENTO!$E:$E,MATCH(A86,ORCAMENTO!$B:$B,0))</f>
        <v>PINTURAS E ACABAMENTOS</v>
      </c>
      <c r="C86" s="477"/>
      <c r="D86" s="477"/>
      <c r="E86" s="477"/>
      <c r="F86" s="477"/>
      <c r="G86" s="477"/>
      <c r="H86" s="478"/>
    </row>
    <row r="87" spans="1:8" ht="15.75">
      <c r="A87" s="275" t="s">
        <v>9774</v>
      </c>
      <c r="B87" s="476" t="str">
        <f>INDEX(ORCAMENTO!$E:$E,MATCH(A87,ORCAMENTO!$B:$B,0))</f>
        <v>Pintura Látex Acrílica Premium, Aplicação Manual Em Paredes, Duas Demãos. Af_04/2023</v>
      </c>
      <c r="C87" s="476"/>
      <c r="D87" s="476"/>
      <c r="E87" s="476"/>
      <c r="F87" s="476"/>
      <c r="G87" s="180" t="str">
        <f>INDEX(ORCAMENTO!$F:$F,MATCH(A87,ORCAMENTO!$B:$B,0))</f>
        <v>m2</v>
      </c>
      <c r="H87" s="276">
        <f>ROUND(SUM(H89:H104),2)</f>
        <v>980.45</v>
      </c>
    </row>
    <row r="88" spans="1:8" ht="33" customHeight="1">
      <c r="A88" s="277" t="s">
        <v>904</v>
      </c>
      <c r="B88" s="182" t="s">
        <v>34254</v>
      </c>
      <c r="C88" s="182" t="s">
        <v>9397</v>
      </c>
      <c r="D88" s="182" t="s">
        <v>34295</v>
      </c>
      <c r="E88" s="181" t="s">
        <v>34252</v>
      </c>
      <c r="F88" s="181" t="s">
        <v>34322</v>
      </c>
      <c r="G88" s="181"/>
      <c r="H88" s="278" t="s">
        <v>897</v>
      </c>
    </row>
    <row r="89" spans="1:8" ht="18.600000000000001" customHeight="1">
      <c r="A89" s="287" t="s">
        <v>34234</v>
      </c>
      <c r="B89" s="189">
        <f t="shared" ref="B89:B94" si="10">7.35+7.4+7.35+7.4</f>
        <v>29.5</v>
      </c>
      <c r="C89" s="188"/>
      <c r="D89" s="189">
        <f>(0.8*2.1)+((1.1*3)*2)+((3.4*0.35)*2)</f>
        <v>10.66</v>
      </c>
      <c r="E89" s="188">
        <v>1.9</v>
      </c>
      <c r="F89" s="200"/>
      <c r="G89" s="188"/>
      <c r="H89" s="279">
        <f t="shared" ref="H89:H95" si="11">(B89*E89)-D89</f>
        <v>45.39</v>
      </c>
    </row>
    <row r="90" spans="1:8" ht="18.600000000000001" customHeight="1">
      <c r="A90" s="287" t="s">
        <v>34235</v>
      </c>
      <c r="B90" s="189">
        <f t="shared" si="10"/>
        <v>29.5</v>
      </c>
      <c r="C90" s="188"/>
      <c r="D90" s="189">
        <f t="shared" ref="D90:D94" si="12">(0.8*2.1)+((1.1*3)*2)+((3.4*0.35)*2)</f>
        <v>10.66</v>
      </c>
      <c r="E90" s="188">
        <v>3</v>
      </c>
      <c r="F90" s="200"/>
      <c r="G90" s="188"/>
      <c r="H90" s="279">
        <f t="shared" si="11"/>
        <v>77.84</v>
      </c>
    </row>
    <row r="91" spans="1:8" ht="18.600000000000001" customHeight="1">
      <c r="A91" s="287" t="s">
        <v>34236</v>
      </c>
      <c r="B91" s="189">
        <f t="shared" si="10"/>
        <v>29.5</v>
      </c>
      <c r="C91" s="188"/>
      <c r="D91" s="189">
        <f t="shared" si="12"/>
        <v>10.66</v>
      </c>
      <c r="E91" s="188">
        <v>3</v>
      </c>
      <c r="F91" s="200"/>
      <c r="G91" s="188"/>
      <c r="H91" s="279">
        <f t="shared" si="11"/>
        <v>77.84</v>
      </c>
    </row>
    <row r="92" spans="1:8" ht="18.600000000000001" customHeight="1">
      <c r="A92" s="287" t="s">
        <v>34237</v>
      </c>
      <c r="B92" s="189">
        <f t="shared" si="10"/>
        <v>29.5</v>
      </c>
      <c r="C92" s="188"/>
      <c r="D92" s="189">
        <f t="shared" si="12"/>
        <v>10.66</v>
      </c>
      <c r="E92" s="188">
        <v>3</v>
      </c>
      <c r="F92" s="200"/>
      <c r="G92" s="188"/>
      <c r="H92" s="279">
        <f t="shared" si="11"/>
        <v>77.84</v>
      </c>
    </row>
    <row r="93" spans="1:8" ht="18.600000000000001" customHeight="1">
      <c r="A93" s="287" t="s">
        <v>34289</v>
      </c>
      <c r="B93" s="189">
        <f t="shared" si="10"/>
        <v>29.5</v>
      </c>
      <c r="C93" s="188"/>
      <c r="D93" s="189">
        <f t="shared" si="12"/>
        <v>10.66</v>
      </c>
      <c r="E93" s="188">
        <v>3</v>
      </c>
      <c r="F93" s="200"/>
      <c r="G93" s="188"/>
      <c r="H93" s="279">
        <f t="shared" si="11"/>
        <v>77.84</v>
      </c>
    </row>
    <row r="94" spans="1:8" ht="18.600000000000001" customHeight="1">
      <c r="A94" s="287" t="s">
        <v>34290</v>
      </c>
      <c r="B94" s="189">
        <f t="shared" si="10"/>
        <v>29.5</v>
      </c>
      <c r="C94" s="188"/>
      <c r="D94" s="189">
        <f t="shared" si="12"/>
        <v>10.66</v>
      </c>
      <c r="E94" s="188">
        <v>3</v>
      </c>
      <c r="F94" s="200"/>
      <c r="G94" s="188"/>
      <c r="H94" s="279">
        <f t="shared" si="11"/>
        <v>77.84</v>
      </c>
    </row>
    <row r="95" spans="1:8" ht="18.600000000000001" customHeight="1">
      <c r="A95" s="287" t="s">
        <v>63309</v>
      </c>
      <c r="B95" s="189">
        <f>22.45+2.4+22.45+2.4</f>
        <v>49.699999999999996</v>
      </c>
      <c r="C95" s="188"/>
      <c r="D95" s="189">
        <f>((0.8*2.1)*6)+((3.4*0.35)*12)+(2.15*2.2)+(2.4*2.5)</f>
        <v>35.090000000000003</v>
      </c>
      <c r="E95" s="188">
        <v>3</v>
      </c>
      <c r="F95" s="200"/>
      <c r="G95" s="188"/>
      <c r="H95" s="279">
        <f t="shared" si="11"/>
        <v>114.00999999999999</v>
      </c>
    </row>
    <row r="96" spans="1:8" ht="18.600000000000001" customHeight="1">
      <c r="A96" s="287" t="s">
        <v>34240</v>
      </c>
      <c r="B96" s="189">
        <f>4.35+3.6+4.35+3.6</f>
        <v>15.899999999999999</v>
      </c>
      <c r="C96" s="188"/>
      <c r="D96" s="189">
        <f>(0.8*2.1)+(1.3*1)+(2*1.1)</f>
        <v>5.1800000000000006</v>
      </c>
      <c r="E96" s="188">
        <v>3</v>
      </c>
      <c r="F96" s="200"/>
      <c r="G96" s="188"/>
      <c r="H96" s="279">
        <f t="shared" ref="H96:H97" si="13">(B96*E96)-D96</f>
        <v>42.519999999999996</v>
      </c>
    </row>
    <row r="97" spans="1:8" ht="18.600000000000001" customHeight="1">
      <c r="A97" s="287" t="s">
        <v>34238</v>
      </c>
      <c r="B97" s="189">
        <f>3.6+2.9+3.6+2.9</f>
        <v>13</v>
      </c>
      <c r="C97" s="185"/>
      <c r="D97" s="189">
        <f>(0.8*2.1)+(2*1)</f>
        <v>3.68</v>
      </c>
      <c r="E97" s="188">
        <v>3</v>
      </c>
      <c r="F97" s="200"/>
      <c r="G97" s="188"/>
      <c r="H97" s="279">
        <f t="shared" si="13"/>
        <v>35.32</v>
      </c>
    </row>
    <row r="98" spans="1:8" ht="18.600000000000001" customHeight="1">
      <c r="A98" s="287" t="s">
        <v>63310</v>
      </c>
      <c r="B98" s="189">
        <f>4.35+3.6+4.35+3.6</f>
        <v>15.899999999999999</v>
      </c>
      <c r="C98" s="188"/>
      <c r="D98" s="189">
        <f>(0.8*2.1)+(2*1.1)</f>
        <v>3.8800000000000003</v>
      </c>
      <c r="E98" s="188">
        <v>3</v>
      </c>
      <c r="F98" s="200"/>
      <c r="G98" s="188"/>
      <c r="H98" s="279">
        <f t="shared" ref="H98:H103" si="14">(B98*E98)-D98</f>
        <v>43.819999999999993</v>
      </c>
    </row>
    <row r="99" spans="1:8" ht="18.600000000000001" customHeight="1">
      <c r="A99" s="287" t="s">
        <v>63311</v>
      </c>
      <c r="B99" s="189">
        <f>3.6+3.6+2.5+2.5</f>
        <v>12.2</v>
      </c>
      <c r="C99" s="188"/>
      <c r="D99" s="189">
        <f>(0.8*2.1)+(2*1.1)</f>
        <v>3.8800000000000003</v>
      </c>
      <c r="E99" s="188">
        <v>3</v>
      </c>
      <c r="F99" s="200"/>
      <c r="G99" s="188"/>
      <c r="H99" s="279">
        <f t="shared" si="14"/>
        <v>32.719999999999992</v>
      </c>
    </row>
    <row r="100" spans="1:8" ht="18.600000000000001" customHeight="1">
      <c r="A100" s="287" t="s">
        <v>34287</v>
      </c>
      <c r="B100" s="189">
        <f>1.4+3.6+1.4+3.6</f>
        <v>10</v>
      </c>
      <c r="C100" s="185"/>
      <c r="D100" s="189">
        <f>(0.8*2.1)+(1*0.7)</f>
        <v>2.38</v>
      </c>
      <c r="E100" s="188">
        <v>3</v>
      </c>
      <c r="F100" s="200"/>
      <c r="G100" s="188"/>
      <c r="H100" s="279">
        <f t="shared" si="14"/>
        <v>27.62</v>
      </c>
    </row>
    <row r="101" spans="1:8" ht="18.600000000000001" customHeight="1">
      <c r="A101" s="287" t="s">
        <v>63312</v>
      </c>
      <c r="B101" s="189">
        <f>1.4+3.6+1.4+3.6</f>
        <v>10</v>
      </c>
      <c r="C101" s="188"/>
      <c r="D101" s="189">
        <f>(0.8*2.1)+(1*0.7)</f>
        <v>2.38</v>
      </c>
      <c r="E101" s="188">
        <v>3</v>
      </c>
      <c r="F101" s="200"/>
      <c r="G101" s="188"/>
      <c r="H101" s="279">
        <f t="shared" si="14"/>
        <v>27.62</v>
      </c>
    </row>
    <row r="102" spans="1:8" ht="18.600000000000001" customHeight="1">
      <c r="A102" s="287" t="s">
        <v>63313</v>
      </c>
      <c r="B102" s="189">
        <f>4.5+1+2.8+1+10.2+7.35+5.4+7.5+4.5+3.8+7.55+11.1</f>
        <v>66.699999999999989</v>
      </c>
      <c r="C102" s="188"/>
      <c r="D102" s="189">
        <f>((0.8*2.1)*9)+((3*1.95)*4)+(3.35*2.5)+(2.4*2.5)</f>
        <v>52.894999999999996</v>
      </c>
      <c r="E102" s="188">
        <v>3</v>
      </c>
      <c r="F102" s="200"/>
      <c r="G102" s="188"/>
      <c r="H102" s="279">
        <f t="shared" si="14"/>
        <v>147.20499999999998</v>
      </c>
    </row>
    <row r="103" spans="1:8" ht="18.600000000000001" customHeight="1">
      <c r="A103" s="287" t="s">
        <v>63314</v>
      </c>
      <c r="B103" s="189">
        <f>7.35+7.35+7.4+7.4</f>
        <v>29.5</v>
      </c>
      <c r="C103" s="188"/>
      <c r="D103" s="189">
        <f>(0.8*2.1)</f>
        <v>1.6800000000000002</v>
      </c>
      <c r="E103" s="188">
        <v>2.6</v>
      </c>
      <c r="F103" s="200"/>
      <c r="G103" s="188"/>
      <c r="H103" s="279">
        <f t="shared" si="14"/>
        <v>75.02</v>
      </c>
    </row>
    <row r="104" spans="1:8" ht="18.600000000000001" customHeight="1">
      <c r="A104" s="287"/>
      <c r="B104" s="189"/>
      <c r="C104" s="188"/>
      <c r="D104" s="189"/>
      <c r="E104" s="188"/>
      <c r="F104" s="200"/>
      <c r="G104" s="188"/>
      <c r="H104" s="279"/>
    </row>
    <row r="105" spans="1:8" ht="38.25" customHeight="1">
      <c r="A105" s="275" t="s">
        <v>34246</v>
      </c>
      <c r="B105" s="476" t="str">
        <f>INDEX(ORCAMENTO!$E:$E,MATCH(A105,ORCAMENTO!$B:$B,0))</f>
        <v>Pintura Látex Acrílica Premium, Aplicação Manual Em Teto, Duas Demãos. Af_04/2023</v>
      </c>
      <c r="C105" s="476"/>
      <c r="D105" s="476"/>
      <c r="E105" s="476"/>
      <c r="F105" s="476"/>
      <c r="G105" s="180" t="str">
        <f>INDEX(ORCAMENTO!$F:$F,MATCH(A105,ORCAMENTO!$B:$B,0))</f>
        <v>m2</v>
      </c>
      <c r="H105" s="276">
        <f>ROUND(SUM(H107:H126),2)</f>
        <v>737.83</v>
      </c>
    </row>
    <row r="106" spans="1:8" ht="18.600000000000001" customHeight="1">
      <c r="A106" s="277" t="s">
        <v>904</v>
      </c>
      <c r="B106" s="182"/>
      <c r="C106" s="182" t="s">
        <v>9397</v>
      </c>
      <c r="D106" s="181" t="s">
        <v>34288</v>
      </c>
      <c r="E106" s="181" t="s">
        <v>34245</v>
      </c>
      <c r="F106" s="181"/>
      <c r="G106" s="181"/>
      <c r="H106" s="278" t="s">
        <v>897</v>
      </c>
    </row>
    <row r="107" spans="1:8" ht="18.600000000000001" customHeight="1">
      <c r="A107" s="287" t="s">
        <v>34234</v>
      </c>
      <c r="B107" s="187"/>
      <c r="C107" s="187">
        <v>7.35</v>
      </c>
      <c r="D107" s="187">
        <v>7.4</v>
      </c>
      <c r="E107" s="187">
        <f>C107*D107</f>
        <v>54.39</v>
      </c>
      <c r="F107" s="187"/>
      <c r="G107" s="187"/>
      <c r="H107" s="279">
        <f>E107</f>
        <v>54.39</v>
      </c>
    </row>
    <row r="108" spans="1:8" ht="15">
      <c r="A108" s="287" t="s">
        <v>34235</v>
      </c>
      <c r="B108" s="187"/>
      <c r="C108" s="187">
        <v>7.35</v>
      </c>
      <c r="D108" s="187">
        <v>7.4</v>
      </c>
      <c r="E108" s="187">
        <f t="shared" ref="E108:E126" si="15">C108*D108</f>
        <v>54.39</v>
      </c>
      <c r="F108" s="187"/>
      <c r="G108" s="187"/>
      <c r="H108" s="279">
        <f t="shared" ref="H108:H126" si="16">E108</f>
        <v>54.39</v>
      </c>
    </row>
    <row r="109" spans="1:8" ht="18.600000000000001" customHeight="1">
      <c r="A109" s="287" t="s">
        <v>34236</v>
      </c>
      <c r="B109" s="187"/>
      <c r="C109" s="187">
        <v>7.35</v>
      </c>
      <c r="D109" s="187">
        <v>7.4</v>
      </c>
      <c r="E109" s="187">
        <f t="shared" si="15"/>
        <v>54.39</v>
      </c>
      <c r="F109" s="187"/>
      <c r="G109" s="187"/>
      <c r="H109" s="279">
        <f t="shared" si="16"/>
        <v>54.39</v>
      </c>
    </row>
    <row r="110" spans="1:8" ht="15">
      <c r="A110" s="287" t="s">
        <v>34237</v>
      </c>
      <c r="B110" s="187"/>
      <c r="C110" s="187">
        <v>7.35</v>
      </c>
      <c r="D110" s="187">
        <v>7.4</v>
      </c>
      <c r="E110" s="187">
        <f t="shared" si="15"/>
        <v>54.39</v>
      </c>
      <c r="F110" s="187"/>
      <c r="G110" s="187"/>
      <c r="H110" s="279">
        <f t="shared" si="16"/>
        <v>54.39</v>
      </c>
    </row>
    <row r="111" spans="1:8" ht="18.600000000000001" customHeight="1">
      <c r="A111" s="287" t="s">
        <v>34289</v>
      </c>
      <c r="B111" s="187"/>
      <c r="C111" s="187">
        <v>7.35</v>
      </c>
      <c r="D111" s="187">
        <v>7.4</v>
      </c>
      <c r="E111" s="187">
        <f t="shared" si="15"/>
        <v>54.39</v>
      </c>
      <c r="F111" s="187"/>
      <c r="G111" s="187"/>
      <c r="H111" s="279">
        <f t="shared" si="16"/>
        <v>54.39</v>
      </c>
    </row>
    <row r="112" spans="1:8" ht="15">
      <c r="A112" s="287" t="s">
        <v>34290</v>
      </c>
      <c r="B112" s="187"/>
      <c r="C112" s="187">
        <v>7.35</v>
      </c>
      <c r="D112" s="187">
        <v>7.4</v>
      </c>
      <c r="E112" s="187">
        <f t="shared" si="15"/>
        <v>54.39</v>
      </c>
      <c r="F112" s="187"/>
      <c r="G112" s="187"/>
      <c r="H112" s="279">
        <f t="shared" si="16"/>
        <v>54.39</v>
      </c>
    </row>
    <row r="113" spans="1:8" ht="18.600000000000001" customHeight="1">
      <c r="A113" s="287" t="s">
        <v>63309</v>
      </c>
      <c r="B113" s="187"/>
      <c r="C113" s="187">
        <v>22.45</v>
      </c>
      <c r="D113" s="187">
        <v>2.4</v>
      </c>
      <c r="E113" s="187">
        <f t="shared" si="15"/>
        <v>53.879999999999995</v>
      </c>
      <c r="F113" s="187"/>
      <c r="G113" s="187"/>
      <c r="H113" s="279">
        <f t="shared" si="16"/>
        <v>53.879999999999995</v>
      </c>
    </row>
    <row r="114" spans="1:8" ht="15">
      <c r="A114" s="287" t="s">
        <v>34240</v>
      </c>
      <c r="B114" s="187"/>
      <c r="C114" s="187">
        <v>4.3499999999999996</v>
      </c>
      <c r="D114" s="187">
        <v>3.6</v>
      </c>
      <c r="E114" s="187">
        <f t="shared" si="15"/>
        <v>15.659999999999998</v>
      </c>
      <c r="F114" s="187"/>
      <c r="G114" s="187"/>
      <c r="H114" s="279">
        <f t="shared" si="16"/>
        <v>15.659999999999998</v>
      </c>
    </row>
    <row r="115" spans="1:8" ht="18.600000000000001" customHeight="1">
      <c r="A115" s="287" t="s">
        <v>34238</v>
      </c>
      <c r="B115" s="187"/>
      <c r="C115" s="187">
        <v>3.6</v>
      </c>
      <c r="D115" s="187">
        <v>2.9</v>
      </c>
      <c r="E115" s="189">
        <f t="shared" si="15"/>
        <v>10.44</v>
      </c>
      <c r="F115" s="187"/>
      <c r="G115" s="187"/>
      <c r="H115" s="279">
        <f t="shared" si="16"/>
        <v>10.44</v>
      </c>
    </row>
    <row r="116" spans="1:8" ht="15">
      <c r="A116" s="287" t="s">
        <v>63310</v>
      </c>
      <c r="B116" s="187"/>
      <c r="C116" s="187">
        <v>4.3499999999999996</v>
      </c>
      <c r="D116" s="187">
        <v>3.6</v>
      </c>
      <c r="E116" s="187">
        <f t="shared" si="15"/>
        <v>15.659999999999998</v>
      </c>
      <c r="F116" s="187"/>
      <c r="G116" s="187"/>
      <c r="H116" s="279">
        <f t="shared" si="16"/>
        <v>15.659999999999998</v>
      </c>
    </row>
    <row r="117" spans="1:8" ht="18.600000000000001" customHeight="1">
      <c r="A117" s="287" t="s">
        <v>63311</v>
      </c>
      <c r="B117" s="187"/>
      <c r="C117" s="187">
        <v>3.6</v>
      </c>
      <c r="D117" s="187">
        <v>2.5</v>
      </c>
      <c r="E117" s="189">
        <f t="shared" si="15"/>
        <v>9</v>
      </c>
      <c r="F117" s="187"/>
      <c r="G117" s="187"/>
      <c r="H117" s="279">
        <f t="shared" si="16"/>
        <v>9</v>
      </c>
    </row>
    <row r="118" spans="1:8" ht="15">
      <c r="A118" s="287" t="s">
        <v>34287</v>
      </c>
      <c r="B118" s="187"/>
      <c r="C118" s="187">
        <v>1.4</v>
      </c>
      <c r="D118" s="187">
        <v>3.6</v>
      </c>
      <c r="E118" s="187">
        <f t="shared" si="15"/>
        <v>5.04</v>
      </c>
      <c r="F118" s="187"/>
      <c r="G118" s="187"/>
      <c r="H118" s="279">
        <f t="shared" si="16"/>
        <v>5.04</v>
      </c>
    </row>
    <row r="119" spans="1:8" ht="18.600000000000001" customHeight="1">
      <c r="A119" s="287" t="s">
        <v>63312</v>
      </c>
      <c r="B119" s="187"/>
      <c r="C119" s="187">
        <v>1.4</v>
      </c>
      <c r="D119" s="187">
        <v>3.6</v>
      </c>
      <c r="E119" s="189">
        <f t="shared" si="15"/>
        <v>5.04</v>
      </c>
      <c r="F119" s="187"/>
      <c r="G119" s="187"/>
      <c r="H119" s="279">
        <f t="shared" si="16"/>
        <v>5.04</v>
      </c>
    </row>
    <row r="120" spans="1:8" ht="15">
      <c r="A120" s="287" t="s">
        <v>63313</v>
      </c>
      <c r="B120" s="187"/>
      <c r="C120" s="187">
        <v>17.8</v>
      </c>
      <c r="D120" s="187">
        <v>10.7</v>
      </c>
      <c r="E120" s="189">
        <f t="shared" si="15"/>
        <v>190.46</v>
      </c>
      <c r="F120" s="187"/>
      <c r="G120" s="187"/>
      <c r="H120" s="279">
        <f t="shared" si="16"/>
        <v>190.46</v>
      </c>
    </row>
    <row r="121" spans="1:8" ht="18.600000000000001" customHeight="1">
      <c r="A121" s="287" t="s">
        <v>63314</v>
      </c>
      <c r="B121" s="187"/>
      <c r="C121" s="187">
        <v>7.35</v>
      </c>
      <c r="D121" s="187">
        <v>7.4</v>
      </c>
      <c r="E121" s="189">
        <f t="shared" si="15"/>
        <v>54.39</v>
      </c>
      <c r="F121" s="187"/>
      <c r="G121" s="187"/>
      <c r="H121" s="279">
        <f t="shared" si="16"/>
        <v>54.39</v>
      </c>
    </row>
    <row r="122" spans="1:8" ht="18.600000000000001" customHeight="1">
      <c r="A122" s="288" t="s">
        <v>34292</v>
      </c>
      <c r="B122" s="187"/>
      <c r="C122" s="187">
        <v>4.0999999999999996</v>
      </c>
      <c r="D122" s="187">
        <v>3.6</v>
      </c>
      <c r="E122" s="189">
        <f t="shared" si="15"/>
        <v>14.76</v>
      </c>
      <c r="F122" s="187"/>
      <c r="G122" s="187"/>
      <c r="H122" s="279">
        <f t="shared" si="16"/>
        <v>14.76</v>
      </c>
    </row>
    <row r="123" spans="1:8" ht="18.600000000000001" customHeight="1">
      <c r="A123" s="288" t="s">
        <v>34293</v>
      </c>
      <c r="B123" s="187"/>
      <c r="C123" s="187">
        <v>4.0999999999999996</v>
      </c>
      <c r="D123" s="187">
        <v>3.6</v>
      </c>
      <c r="E123" s="189">
        <f t="shared" si="15"/>
        <v>14.76</v>
      </c>
      <c r="F123" s="187"/>
      <c r="G123" s="187"/>
      <c r="H123" s="279">
        <f t="shared" si="16"/>
        <v>14.76</v>
      </c>
    </row>
    <row r="124" spans="1:8" ht="18.600000000000001" customHeight="1">
      <c r="A124" s="288" t="s">
        <v>63326</v>
      </c>
      <c r="B124" s="187"/>
      <c r="C124" s="187">
        <v>2.6</v>
      </c>
      <c r="D124" s="187">
        <v>1.33</v>
      </c>
      <c r="E124" s="189">
        <f t="shared" si="15"/>
        <v>3.4580000000000002</v>
      </c>
      <c r="F124" s="187"/>
      <c r="G124" s="187"/>
      <c r="H124" s="279">
        <f t="shared" si="16"/>
        <v>3.4580000000000002</v>
      </c>
    </row>
    <row r="125" spans="1:8" ht="18.600000000000001" customHeight="1">
      <c r="A125" s="288" t="s">
        <v>63318</v>
      </c>
      <c r="B125" s="187"/>
      <c r="C125" s="187">
        <v>2.6</v>
      </c>
      <c r="D125" s="187">
        <v>1.33</v>
      </c>
      <c r="E125" s="189">
        <f t="shared" si="15"/>
        <v>3.4580000000000002</v>
      </c>
      <c r="F125" s="187"/>
      <c r="G125" s="187"/>
      <c r="H125" s="279">
        <f t="shared" si="16"/>
        <v>3.4580000000000002</v>
      </c>
    </row>
    <row r="126" spans="1:8" ht="15">
      <c r="A126" s="288" t="s">
        <v>34239</v>
      </c>
      <c r="B126" s="187"/>
      <c r="C126" s="187">
        <v>4.3</v>
      </c>
      <c r="D126" s="187">
        <v>3.6</v>
      </c>
      <c r="E126" s="189">
        <f t="shared" si="15"/>
        <v>15.48</v>
      </c>
      <c r="F126" s="187"/>
      <c r="G126" s="187"/>
      <c r="H126" s="279">
        <f t="shared" si="16"/>
        <v>15.48</v>
      </c>
    </row>
    <row r="127" spans="1:8" ht="48" customHeight="1">
      <c r="A127" s="275" t="s">
        <v>34296</v>
      </c>
      <c r="B127" s="473" t="str">
        <f>INDEX(ORCAMENTO!$E:$E,MATCH(A127,ORCAMENTO!$B:$B,0))</f>
        <v>Pintura com tinta esmalte sintético Suvinil, Coral ou Metalatex a duas demãos, inclusive fundo anti corrosivo a uma demão, em metal</v>
      </c>
      <c r="C127" s="474"/>
      <c r="D127" s="474"/>
      <c r="E127" s="474"/>
      <c r="F127" s="475"/>
      <c r="G127" s="180" t="str">
        <f>INDEX(ORCAMENTO!$F:$F,MATCH(A127,ORCAMENTO!$B:$B,0))</f>
        <v>m2</v>
      </c>
      <c r="H127" s="276">
        <f>ROUND(SUM(H129:H156),2)</f>
        <v>293.14</v>
      </c>
    </row>
    <row r="128" spans="1:8" ht="18.600000000000001" customHeight="1">
      <c r="A128" s="277" t="s">
        <v>904</v>
      </c>
      <c r="B128" s="182"/>
      <c r="C128" s="182" t="s">
        <v>34306</v>
      </c>
      <c r="D128" s="181" t="s">
        <v>34307</v>
      </c>
      <c r="E128" s="181" t="s">
        <v>9779</v>
      </c>
      <c r="F128" s="181" t="s">
        <v>34304</v>
      </c>
      <c r="G128" s="181"/>
      <c r="H128" s="278" t="s">
        <v>897</v>
      </c>
    </row>
    <row r="129" spans="1:8" ht="18.600000000000001" customHeight="1">
      <c r="A129" s="483" t="s">
        <v>34310</v>
      </c>
      <c r="B129" s="484"/>
      <c r="C129" s="484"/>
      <c r="D129" s="484"/>
      <c r="E129" s="484"/>
      <c r="F129" s="484"/>
      <c r="G129" s="485"/>
      <c r="H129" s="279"/>
    </row>
    <row r="130" spans="1:8" ht="18.600000000000001" customHeight="1">
      <c r="A130" s="287" t="s">
        <v>34234</v>
      </c>
      <c r="B130" s="187"/>
      <c r="C130" s="187">
        <v>3.15</v>
      </c>
      <c r="D130" s="187">
        <v>1.25</v>
      </c>
      <c r="E130" s="187">
        <v>2</v>
      </c>
      <c r="F130" s="187">
        <v>2</v>
      </c>
      <c r="G130" s="187"/>
      <c r="H130" s="279">
        <f>C130*D130*E130*F130</f>
        <v>15.75</v>
      </c>
    </row>
    <row r="131" spans="1:8" ht="18.600000000000001" customHeight="1">
      <c r="A131" s="287" t="s">
        <v>34235</v>
      </c>
      <c r="B131" s="187"/>
      <c r="C131" s="187">
        <v>3.15</v>
      </c>
      <c r="D131" s="187">
        <v>1.25</v>
      </c>
      <c r="E131" s="187">
        <v>2</v>
      </c>
      <c r="F131" s="187">
        <v>2</v>
      </c>
      <c r="G131" s="187"/>
      <c r="H131" s="279">
        <f t="shared" ref="H131:H145" si="17">C131*D131*E131*F131</f>
        <v>15.75</v>
      </c>
    </row>
    <row r="132" spans="1:8" ht="18.600000000000001" customHeight="1">
      <c r="A132" s="287" t="s">
        <v>34236</v>
      </c>
      <c r="B132" s="187"/>
      <c r="C132" s="187">
        <v>3.15</v>
      </c>
      <c r="D132" s="187">
        <v>1.25</v>
      </c>
      <c r="E132" s="187">
        <v>2</v>
      </c>
      <c r="F132" s="187">
        <v>2</v>
      </c>
      <c r="G132" s="187"/>
      <c r="H132" s="279">
        <f t="shared" si="17"/>
        <v>15.75</v>
      </c>
    </row>
    <row r="133" spans="1:8" ht="18.600000000000001" customHeight="1">
      <c r="A133" s="287" t="s">
        <v>34237</v>
      </c>
      <c r="B133" s="187"/>
      <c r="C133" s="187">
        <v>3.15</v>
      </c>
      <c r="D133" s="187">
        <v>1.25</v>
      </c>
      <c r="E133" s="187">
        <v>2</v>
      </c>
      <c r="F133" s="187">
        <v>2</v>
      </c>
      <c r="G133" s="187"/>
      <c r="H133" s="279">
        <f t="shared" si="17"/>
        <v>15.75</v>
      </c>
    </row>
    <row r="134" spans="1:8" ht="18.600000000000001" customHeight="1">
      <c r="A134" s="287" t="s">
        <v>34289</v>
      </c>
      <c r="B134" s="187"/>
      <c r="C134" s="187">
        <v>3.15</v>
      </c>
      <c r="D134" s="187">
        <v>1.25</v>
      </c>
      <c r="E134" s="187">
        <v>2</v>
      </c>
      <c r="F134" s="187">
        <v>2</v>
      </c>
      <c r="G134" s="187"/>
      <c r="H134" s="279">
        <f t="shared" si="17"/>
        <v>15.75</v>
      </c>
    </row>
    <row r="135" spans="1:8" ht="18.600000000000001" customHeight="1">
      <c r="A135" s="287" t="s">
        <v>34290</v>
      </c>
      <c r="B135" s="187"/>
      <c r="C135" s="187">
        <v>3.15</v>
      </c>
      <c r="D135" s="187">
        <v>1.25</v>
      </c>
      <c r="E135" s="187">
        <v>2</v>
      </c>
      <c r="F135" s="187">
        <v>2</v>
      </c>
      <c r="G135" s="187"/>
      <c r="H135" s="279">
        <f t="shared" si="17"/>
        <v>15.75</v>
      </c>
    </row>
    <row r="136" spans="1:8" ht="18.600000000000001" customHeight="1">
      <c r="A136" s="287" t="s">
        <v>34240</v>
      </c>
      <c r="B136" s="187"/>
      <c r="C136" s="187">
        <v>2.15</v>
      </c>
      <c r="D136" s="187">
        <v>1.25</v>
      </c>
      <c r="E136" s="187">
        <v>1</v>
      </c>
      <c r="F136" s="187">
        <v>2</v>
      </c>
      <c r="G136" s="187"/>
      <c r="H136" s="279">
        <f t="shared" si="17"/>
        <v>5.375</v>
      </c>
    </row>
    <row r="137" spans="1:8" ht="18.600000000000001" customHeight="1">
      <c r="A137" s="287" t="s">
        <v>63310</v>
      </c>
      <c r="B137" s="187"/>
      <c r="C137" s="187">
        <v>2.15</v>
      </c>
      <c r="D137" s="187">
        <v>1.25</v>
      </c>
      <c r="E137" s="187">
        <v>1</v>
      </c>
      <c r="F137" s="187">
        <v>2</v>
      </c>
      <c r="G137" s="187"/>
      <c r="H137" s="279">
        <f t="shared" si="17"/>
        <v>5.375</v>
      </c>
    </row>
    <row r="138" spans="1:8" ht="18.600000000000001" customHeight="1">
      <c r="A138" s="287" t="s">
        <v>63311</v>
      </c>
      <c r="B138" s="187"/>
      <c r="C138" s="187">
        <v>3</v>
      </c>
      <c r="D138" s="187">
        <v>1.25</v>
      </c>
      <c r="E138" s="187">
        <v>1</v>
      </c>
      <c r="F138" s="187">
        <v>2</v>
      </c>
      <c r="G138" s="187"/>
      <c r="H138" s="279">
        <f t="shared" si="17"/>
        <v>7.5</v>
      </c>
    </row>
    <row r="139" spans="1:8" ht="18.600000000000001" customHeight="1">
      <c r="A139" s="287" t="s">
        <v>34287</v>
      </c>
      <c r="B139" s="187"/>
      <c r="C139" s="187">
        <v>1.1499999999999999</v>
      </c>
      <c r="D139" s="187">
        <v>0.85</v>
      </c>
      <c r="E139" s="187">
        <v>1</v>
      </c>
      <c r="F139" s="187">
        <v>2</v>
      </c>
      <c r="G139" s="187"/>
      <c r="H139" s="279">
        <f t="shared" si="17"/>
        <v>1.9549999999999998</v>
      </c>
    </row>
    <row r="140" spans="1:8" ht="18.600000000000001" customHeight="1">
      <c r="A140" s="287" t="s">
        <v>63312</v>
      </c>
      <c r="B140" s="187"/>
      <c r="C140" s="187">
        <v>1.1499999999999999</v>
      </c>
      <c r="D140" s="187">
        <v>0.85</v>
      </c>
      <c r="E140" s="187">
        <v>1</v>
      </c>
      <c r="F140" s="187">
        <v>2</v>
      </c>
      <c r="G140" s="187"/>
      <c r="H140" s="279">
        <f t="shared" si="17"/>
        <v>1.9549999999999998</v>
      </c>
    </row>
    <row r="141" spans="1:8" ht="18.600000000000001" customHeight="1">
      <c r="A141" s="288" t="s">
        <v>34292</v>
      </c>
      <c r="B141" s="187"/>
      <c r="C141" s="187">
        <v>3.15</v>
      </c>
      <c r="D141" s="187">
        <v>0.85</v>
      </c>
      <c r="E141" s="187">
        <v>1</v>
      </c>
      <c r="F141" s="187">
        <v>2</v>
      </c>
      <c r="G141" s="187"/>
      <c r="H141" s="279">
        <f t="shared" si="17"/>
        <v>5.3549999999999995</v>
      </c>
    </row>
    <row r="142" spans="1:8" ht="18.600000000000001" customHeight="1">
      <c r="A142" s="288" t="s">
        <v>34293</v>
      </c>
      <c r="B142" s="187"/>
      <c r="C142" s="187">
        <v>3.15</v>
      </c>
      <c r="D142" s="187">
        <v>0.85</v>
      </c>
      <c r="E142" s="187">
        <v>1</v>
      </c>
      <c r="F142" s="187">
        <v>2</v>
      </c>
      <c r="G142" s="187"/>
      <c r="H142" s="279">
        <f t="shared" si="17"/>
        <v>5.3549999999999995</v>
      </c>
    </row>
    <row r="143" spans="1:8" ht="18.600000000000001" customHeight="1">
      <c r="A143" s="288" t="s">
        <v>63326</v>
      </c>
      <c r="B143" s="187"/>
      <c r="C143" s="187">
        <v>3.15</v>
      </c>
      <c r="D143" s="187">
        <v>0.85</v>
      </c>
      <c r="E143" s="187">
        <v>1</v>
      </c>
      <c r="F143" s="187">
        <v>2</v>
      </c>
      <c r="G143" s="187"/>
      <c r="H143" s="279">
        <f t="shared" si="17"/>
        <v>5.3549999999999995</v>
      </c>
    </row>
    <row r="144" spans="1:8" ht="18.600000000000001" customHeight="1">
      <c r="A144" s="288" t="s">
        <v>63318</v>
      </c>
      <c r="B144" s="187"/>
      <c r="C144" s="187">
        <v>3.15</v>
      </c>
      <c r="D144" s="187">
        <v>0.85</v>
      </c>
      <c r="E144" s="187">
        <v>1</v>
      </c>
      <c r="F144" s="187">
        <v>2</v>
      </c>
      <c r="G144" s="187"/>
      <c r="H144" s="279">
        <f t="shared" si="17"/>
        <v>5.3549999999999995</v>
      </c>
    </row>
    <row r="145" spans="1:8" ht="18.600000000000001" customHeight="1">
      <c r="A145" s="288" t="s">
        <v>34239</v>
      </c>
      <c r="B145" s="187"/>
      <c r="C145" s="187">
        <v>3.15</v>
      </c>
      <c r="D145" s="187">
        <v>0.85</v>
      </c>
      <c r="E145" s="187">
        <v>1</v>
      </c>
      <c r="F145" s="187">
        <v>2</v>
      </c>
      <c r="G145" s="187"/>
      <c r="H145" s="279">
        <f t="shared" si="17"/>
        <v>5.3549999999999995</v>
      </c>
    </row>
    <row r="146" spans="1:8" ht="18.600000000000001" customHeight="1">
      <c r="A146" s="483" t="s">
        <v>63288</v>
      </c>
      <c r="B146" s="484"/>
      <c r="C146" s="484"/>
      <c r="D146" s="484"/>
      <c r="E146" s="484"/>
      <c r="F146" s="484"/>
      <c r="G146" s="485"/>
      <c r="H146" s="279"/>
    </row>
    <row r="147" spans="1:8" ht="18.600000000000001" customHeight="1">
      <c r="A147" s="287" t="s">
        <v>63309</v>
      </c>
      <c r="B147" s="187"/>
      <c r="C147" s="187">
        <v>2.4</v>
      </c>
      <c r="D147" s="187">
        <v>2.5</v>
      </c>
      <c r="E147" s="187">
        <v>1</v>
      </c>
      <c r="F147" s="187">
        <v>2</v>
      </c>
      <c r="G147" s="187"/>
      <c r="H147" s="279">
        <f>C147*D147*E147*F147</f>
        <v>12</v>
      </c>
    </row>
    <row r="148" spans="1:8" ht="18.600000000000001" customHeight="1">
      <c r="A148" s="287" t="s">
        <v>34240</v>
      </c>
      <c r="B148" s="187"/>
      <c r="C148" s="187">
        <v>0.8</v>
      </c>
      <c r="D148" s="187">
        <v>2.1</v>
      </c>
      <c r="E148" s="187">
        <v>1</v>
      </c>
      <c r="F148" s="187">
        <v>2</v>
      </c>
      <c r="G148" s="187"/>
      <c r="H148" s="279">
        <f t="shared" ref="H148:H150" si="18">C148*D148*E148*F148</f>
        <v>3.3600000000000003</v>
      </c>
    </row>
    <row r="149" spans="1:8" ht="18.600000000000001" customHeight="1">
      <c r="A149" s="287" t="s">
        <v>63310</v>
      </c>
      <c r="B149" s="187"/>
      <c r="C149" s="187">
        <v>0.8</v>
      </c>
      <c r="D149" s="187">
        <v>2.1</v>
      </c>
      <c r="E149" s="187">
        <v>1</v>
      </c>
      <c r="F149" s="187">
        <v>2</v>
      </c>
      <c r="G149" s="187"/>
      <c r="H149" s="279">
        <f t="shared" si="18"/>
        <v>3.3600000000000003</v>
      </c>
    </row>
    <row r="150" spans="1:8" ht="18.600000000000001" customHeight="1">
      <c r="A150" s="288" t="s">
        <v>34308</v>
      </c>
      <c r="B150" s="187"/>
      <c r="C150" s="187">
        <v>0.8</v>
      </c>
      <c r="D150" s="187">
        <v>2.1</v>
      </c>
      <c r="E150" s="187">
        <v>1</v>
      </c>
      <c r="F150" s="187">
        <v>2</v>
      </c>
      <c r="G150" s="187"/>
      <c r="H150" s="279">
        <f t="shared" si="18"/>
        <v>3.3600000000000003</v>
      </c>
    </row>
    <row r="151" spans="1:8" ht="18.600000000000001" customHeight="1">
      <c r="A151" s="483" t="s">
        <v>63289</v>
      </c>
      <c r="B151" s="484"/>
      <c r="C151" s="484"/>
      <c r="D151" s="484"/>
      <c r="E151" s="484"/>
      <c r="F151" s="484"/>
      <c r="G151" s="485"/>
      <c r="H151" s="279"/>
    </row>
    <row r="152" spans="1:8" ht="18.600000000000001" customHeight="1">
      <c r="A152" s="288" t="s">
        <v>63327</v>
      </c>
      <c r="B152" s="187"/>
      <c r="C152" s="187">
        <v>2</v>
      </c>
      <c r="D152" s="187">
        <v>2</v>
      </c>
      <c r="E152" s="187">
        <v>1</v>
      </c>
      <c r="F152" s="187">
        <v>2</v>
      </c>
      <c r="G152" s="187"/>
      <c r="H152" s="279">
        <f>C152*D152*E152*F152</f>
        <v>8</v>
      </c>
    </row>
    <row r="153" spans="1:8" ht="18.600000000000001" customHeight="1">
      <c r="A153" s="288" t="s">
        <v>63328</v>
      </c>
      <c r="B153" s="187"/>
      <c r="C153" s="187">
        <v>0.8</v>
      </c>
      <c r="D153" s="187">
        <v>2.1</v>
      </c>
      <c r="E153" s="187">
        <v>1</v>
      </c>
      <c r="F153" s="187">
        <v>2</v>
      </c>
      <c r="G153" s="187"/>
      <c r="H153" s="279">
        <f>C153*D153*E153*F153</f>
        <v>3.3600000000000003</v>
      </c>
    </row>
    <row r="154" spans="1:8" ht="18.600000000000001" customHeight="1">
      <c r="A154" s="288" t="s">
        <v>63290</v>
      </c>
      <c r="B154" s="187"/>
      <c r="C154" s="187">
        <v>1</v>
      </c>
      <c r="D154" s="187">
        <v>2.1</v>
      </c>
      <c r="E154" s="187">
        <v>1</v>
      </c>
      <c r="F154" s="187">
        <v>2</v>
      </c>
      <c r="G154" s="187"/>
      <c r="H154" s="279">
        <f>C154*D154*E154*F154</f>
        <v>4.2</v>
      </c>
    </row>
    <row r="155" spans="1:8" ht="18.600000000000001" customHeight="1">
      <c r="A155" s="288" t="s">
        <v>63291</v>
      </c>
      <c r="B155" s="187"/>
      <c r="C155" s="187">
        <v>3.35</v>
      </c>
      <c r="D155" s="187">
        <v>2.5</v>
      </c>
      <c r="E155" s="187">
        <v>1</v>
      </c>
      <c r="F155" s="187">
        <v>2</v>
      </c>
      <c r="G155" s="187"/>
      <c r="H155" s="279">
        <f>C155*D155*E155*F155</f>
        <v>16.75</v>
      </c>
    </row>
    <row r="156" spans="1:8" ht="18.600000000000001" customHeight="1">
      <c r="A156" s="288" t="s">
        <v>63329</v>
      </c>
      <c r="B156" s="187"/>
      <c r="C156" s="187">
        <v>52.95</v>
      </c>
      <c r="D156" s="187">
        <v>0.9</v>
      </c>
      <c r="E156" s="187">
        <v>1</v>
      </c>
      <c r="F156" s="187">
        <v>2</v>
      </c>
      <c r="G156" s="187"/>
      <c r="H156" s="279">
        <f>C156*D156*E156*F156</f>
        <v>95.31</v>
      </c>
    </row>
    <row r="157" spans="1:8" ht="48" customHeight="1">
      <c r="A157" s="275" t="s">
        <v>34309</v>
      </c>
      <c r="B157" s="476" t="str">
        <f>INDEX(ORCAMENTO!$E:$E,MATCH(A157,ORCAMENTO!$B:$B,0))</f>
        <v>PINTURA TINTA DE ACABAMENTO (PIGMENTADA) ESMALTE SINTÉTICO ACETINADO EM MADEIRA, 2 DEMÃOS. AF_01/2021</v>
      </c>
      <c r="C157" s="476"/>
      <c r="D157" s="476"/>
      <c r="E157" s="476"/>
      <c r="F157" s="476"/>
      <c r="G157" s="180" t="str">
        <f>INDEX(ORCAMENTO!$F:$F,MATCH(A157,ORCAMENTO!$B:$B,0))</f>
        <v>m2</v>
      </c>
      <c r="H157" s="276">
        <f>ROUND(SUM(H159:H165),2)</f>
        <v>73.319999999999993</v>
      </c>
    </row>
    <row r="158" spans="1:8" ht="18.600000000000001" customHeight="1">
      <c r="A158" s="277" t="s">
        <v>904</v>
      </c>
      <c r="B158" s="182"/>
      <c r="C158" s="182" t="s">
        <v>9397</v>
      </c>
      <c r="D158" s="181" t="s">
        <v>34288</v>
      </c>
      <c r="E158" s="181" t="s">
        <v>9779</v>
      </c>
      <c r="F158" s="181" t="s">
        <v>34304</v>
      </c>
      <c r="G158" s="181"/>
      <c r="H158" s="278" t="s">
        <v>897</v>
      </c>
    </row>
    <row r="159" spans="1:8" s="195" customFormat="1" ht="18.600000000000001" customHeight="1">
      <c r="A159" s="332" t="s">
        <v>34316</v>
      </c>
      <c r="B159" s="331"/>
      <c r="C159" s="397">
        <f>((2.1+0.7+2.1)*2)+((2.1+0.8+2.1)*13)+((2.1+0.9+2.1)*1)</f>
        <v>79.899999999999991</v>
      </c>
      <c r="D159" s="397">
        <v>0.15</v>
      </c>
      <c r="E159" s="187">
        <v>1</v>
      </c>
      <c r="F159" s="187">
        <v>1</v>
      </c>
      <c r="G159" s="331"/>
      <c r="H159" s="279">
        <f>C159*D159</f>
        <v>11.984999999999998</v>
      </c>
    </row>
    <row r="160" spans="1:8" s="195" customFormat="1" ht="18.600000000000001" customHeight="1">
      <c r="A160" s="288" t="s">
        <v>63330</v>
      </c>
      <c r="B160" s="187"/>
      <c r="C160" s="187">
        <v>2.1</v>
      </c>
      <c r="D160" s="187">
        <v>0.7</v>
      </c>
      <c r="E160" s="187">
        <v>2</v>
      </c>
      <c r="F160" s="187">
        <v>2</v>
      </c>
      <c r="G160" s="187"/>
      <c r="H160" s="279">
        <f t="shared" ref="H160:H165" si="19">((C160*D160)*E160)*F160</f>
        <v>5.88</v>
      </c>
    </row>
    <row r="161" spans="1:8" s="195" customFormat="1" ht="18.600000000000001" customHeight="1">
      <c r="A161" s="288" t="s">
        <v>63331</v>
      </c>
      <c r="B161" s="187"/>
      <c r="C161" s="187">
        <f>2.1+0.7+2.1</f>
        <v>4.9000000000000004</v>
      </c>
      <c r="D161" s="187">
        <v>0.05</v>
      </c>
      <c r="E161" s="187">
        <v>2</v>
      </c>
      <c r="F161" s="187">
        <v>2</v>
      </c>
      <c r="G161" s="187"/>
      <c r="H161" s="279">
        <f t="shared" si="19"/>
        <v>0.98000000000000009</v>
      </c>
    </row>
    <row r="162" spans="1:8" s="195" customFormat="1" ht="18.600000000000001" customHeight="1">
      <c r="A162" s="288" t="s">
        <v>34317</v>
      </c>
      <c r="B162" s="187"/>
      <c r="C162" s="187">
        <v>2.1</v>
      </c>
      <c r="D162" s="187">
        <v>0.8</v>
      </c>
      <c r="E162" s="187">
        <v>13</v>
      </c>
      <c r="F162" s="187">
        <v>2</v>
      </c>
      <c r="G162" s="187"/>
      <c r="H162" s="279">
        <f t="shared" si="19"/>
        <v>43.680000000000007</v>
      </c>
    </row>
    <row r="163" spans="1:8" s="195" customFormat="1" ht="18.600000000000001" customHeight="1">
      <c r="A163" s="288" t="s">
        <v>34319</v>
      </c>
      <c r="B163" s="187"/>
      <c r="C163" s="187">
        <f>2.1+0.8+2.1</f>
        <v>5</v>
      </c>
      <c r="D163" s="187">
        <v>0.05</v>
      </c>
      <c r="E163" s="187">
        <v>13</v>
      </c>
      <c r="F163" s="187">
        <v>2</v>
      </c>
      <c r="G163" s="187"/>
      <c r="H163" s="279">
        <f t="shared" si="19"/>
        <v>6.5</v>
      </c>
    </row>
    <row r="164" spans="1:8" s="195" customFormat="1" ht="18.600000000000001" customHeight="1">
      <c r="A164" s="288" t="s">
        <v>34318</v>
      </c>
      <c r="B164" s="187"/>
      <c r="C164" s="187">
        <v>2.1</v>
      </c>
      <c r="D164" s="187">
        <v>0.9</v>
      </c>
      <c r="E164" s="187">
        <v>1</v>
      </c>
      <c r="F164" s="187">
        <v>2</v>
      </c>
      <c r="G164" s="187"/>
      <c r="H164" s="279">
        <f t="shared" si="19"/>
        <v>3.7800000000000002</v>
      </c>
    </row>
    <row r="165" spans="1:8" s="195" customFormat="1" ht="18.600000000000001" customHeight="1">
      <c r="A165" s="288" t="s">
        <v>34320</v>
      </c>
      <c r="B165" s="187"/>
      <c r="C165" s="187">
        <f>2.1+0.9+2.1</f>
        <v>5.0999999999999996</v>
      </c>
      <c r="D165" s="187">
        <v>0.05</v>
      </c>
      <c r="E165" s="187">
        <v>1</v>
      </c>
      <c r="F165" s="187">
        <v>2</v>
      </c>
      <c r="G165" s="187"/>
      <c r="H165" s="279">
        <f t="shared" si="19"/>
        <v>0.51</v>
      </c>
    </row>
    <row r="166" spans="1:8" ht="48" customHeight="1">
      <c r="A166" s="275" t="s">
        <v>63361</v>
      </c>
      <c r="B166" s="476" t="str">
        <f>INDEX(ORCAMENTO!$E:$E,MATCH(A166,ORCAMENTO!$B:$B,0))</f>
        <v>PINTURA LÁTEX ACRÍLICA PREMIUM, APLICAÇÃO MANUAL EM PAREDES, DUAS DEMÃOS. AF_04/2023</v>
      </c>
      <c r="C166" s="476"/>
      <c r="D166" s="476"/>
      <c r="E166" s="476"/>
      <c r="F166" s="476"/>
      <c r="G166" s="180" t="str">
        <f>INDEX(ORCAMENTO!$F:$F,MATCH(A166,ORCAMENTO!$B:$B,0))</f>
        <v>m2</v>
      </c>
      <c r="H166" s="276">
        <f>ROUND(SUM(H168:H171),2)</f>
        <v>561.59</v>
      </c>
    </row>
    <row r="167" spans="1:8" ht="18.600000000000001" customHeight="1">
      <c r="A167" s="277" t="s">
        <v>904</v>
      </c>
      <c r="B167" s="182"/>
      <c r="C167" s="182" t="s">
        <v>9397</v>
      </c>
      <c r="D167" s="181" t="s">
        <v>34252</v>
      </c>
      <c r="E167" s="181" t="s">
        <v>34326</v>
      </c>
      <c r="F167" s="181"/>
      <c r="G167" s="181"/>
      <c r="H167" s="278" t="s">
        <v>897</v>
      </c>
    </row>
    <row r="168" spans="1:8" ht="33" customHeight="1">
      <c r="A168" s="382" t="s">
        <v>63315</v>
      </c>
      <c r="B168" s="383"/>
      <c r="C168" s="186">
        <f>18.85+43.8+18.85+43.8</f>
        <v>125.3</v>
      </c>
      <c r="D168" s="396">
        <v>3.1</v>
      </c>
      <c r="E168" s="398">
        <f>((3*1.1)*12)+((2*1.1)*3)+((3*1.95)*4)+((3*0.7)*3)+((1*0.7)*4)+(3.35*2.5)</f>
        <v>87.074999999999989</v>
      </c>
      <c r="F168" s="383"/>
      <c r="G168" s="383"/>
      <c r="H168" s="286">
        <f>(C168*D168)-E168</f>
        <v>301.35500000000002</v>
      </c>
    </row>
    <row r="169" spans="1:8" ht="33" customHeight="1">
      <c r="A169" s="382" t="s">
        <v>63317</v>
      </c>
      <c r="B169" s="383"/>
      <c r="C169" s="186">
        <f>41.4+7.7+7.7</f>
        <v>56.800000000000004</v>
      </c>
      <c r="D169" s="396">
        <v>2.7</v>
      </c>
      <c r="E169" s="397">
        <f>(2.1*0.8)+(1*2)</f>
        <v>3.68</v>
      </c>
      <c r="F169" s="383"/>
      <c r="G169" s="383"/>
      <c r="H169" s="286">
        <f>(C169*D169)-E169</f>
        <v>149.68</v>
      </c>
    </row>
    <row r="170" spans="1:8" ht="18.600000000000001" customHeight="1">
      <c r="A170" s="314" t="s">
        <v>34327</v>
      </c>
      <c r="B170" s="186"/>
      <c r="C170" s="186">
        <f>3.25+3.25+43.75</f>
        <v>50.25</v>
      </c>
      <c r="D170" s="186">
        <v>1.1000000000000001</v>
      </c>
      <c r="E170" s="186"/>
      <c r="F170" s="186"/>
      <c r="G170" s="186"/>
      <c r="H170" s="286">
        <f>(C170*D170)-E170</f>
        <v>55.275000000000006</v>
      </c>
    </row>
    <row r="171" spans="1:8" ht="18.600000000000001" customHeight="1">
      <c r="A171" s="314" t="s">
        <v>63316</v>
      </c>
      <c r="B171" s="186"/>
      <c r="C171" s="186">
        <f>3.25+3.25+43.75</f>
        <v>50.25</v>
      </c>
      <c r="D171" s="186">
        <v>1.1000000000000001</v>
      </c>
      <c r="E171" s="186"/>
      <c r="F171" s="186"/>
      <c r="G171" s="186"/>
      <c r="H171" s="286">
        <f>(C171*D171)-E171</f>
        <v>55.275000000000006</v>
      </c>
    </row>
    <row r="172" spans="1:8" ht="48" customHeight="1">
      <c r="A172" s="275" t="s">
        <v>63362</v>
      </c>
      <c r="B172" s="476" t="str">
        <f>INDEX(ORCAMENTO!$E:$E,MATCH(A172,ORCAMENTO!$B:$B,0))</f>
        <v>Lixamento mecanizado em superfície de concreto</v>
      </c>
      <c r="C172" s="476"/>
      <c r="D172" s="476"/>
      <c r="E172" s="476"/>
      <c r="F172" s="476"/>
      <c r="G172" s="180" t="str">
        <f>INDEX(ORCAMENTO!$F:$F,MATCH(A172,ORCAMENTO!$B:$B,0))</f>
        <v>m²</v>
      </c>
      <c r="H172" s="276">
        <f>ROUND(SUM(H174:H187),2)</f>
        <v>631.52</v>
      </c>
    </row>
    <row r="173" spans="1:8" ht="18.600000000000001" customHeight="1">
      <c r="A173" s="277" t="s">
        <v>904</v>
      </c>
      <c r="B173" s="182"/>
      <c r="C173" s="182" t="s">
        <v>9397</v>
      </c>
      <c r="D173" s="181" t="s">
        <v>34252</v>
      </c>
      <c r="E173" s="181" t="s">
        <v>34326</v>
      </c>
      <c r="F173" s="181"/>
      <c r="G173" s="181"/>
      <c r="H173" s="278" t="s">
        <v>897</v>
      </c>
    </row>
    <row r="174" spans="1:8" ht="18.600000000000001" customHeight="1">
      <c r="A174" s="287" t="s">
        <v>34234</v>
      </c>
      <c r="B174" s="187"/>
      <c r="C174" s="187">
        <v>7.35</v>
      </c>
      <c r="D174" s="187">
        <v>7.4</v>
      </c>
      <c r="E174" s="186"/>
      <c r="F174" s="186"/>
      <c r="G174" s="186"/>
      <c r="H174" s="286">
        <f>C174*D174</f>
        <v>54.39</v>
      </c>
    </row>
    <row r="175" spans="1:8" ht="18.600000000000001" customHeight="1">
      <c r="A175" s="287" t="s">
        <v>34235</v>
      </c>
      <c r="B175" s="187"/>
      <c r="C175" s="187">
        <v>7.35</v>
      </c>
      <c r="D175" s="187">
        <v>7.4</v>
      </c>
      <c r="E175" s="186"/>
      <c r="F175" s="186"/>
      <c r="G175" s="186"/>
      <c r="H175" s="286">
        <f t="shared" ref="H175:H187" si="20">C175*D175</f>
        <v>54.39</v>
      </c>
    </row>
    <row r="176" spans="1:8" ht="18.600000000000001" customHeight="1">
      <c r="A176" s="287" t="s">
        <v>34236</v>
      </c>
      <c r="B176" s="187"/>
      <c r="C176" s="187">
        <v>7.35</v>
      </c>
      <c r="D176" s="187">
        <v>7.4</v>
      </c>
      <c r="E176" s="186"/>
      <c r="F176" s="186"/>
      <c r="G176" s="186"/>
      <c r="H176" s="286">
        <f t="shared" si="20"/>
        <v>54.39</v>
      </c>
    </row>
    <row r="177" spans="1:8" ht="18.600000000000001" customHeight="1">
      <c r="A177" s="287" t="s">
        <v>34237</v>
      </c>
      <c r="B177" s="187"/>
      <c r="C177" s="187">
        <v>7.35</v>
      </c>
      <c r="D177" s="187">
        <v>7.4</v>
      </c>
      <c r="E177" s="186"/>
      <c r="F177" s="186"/>
      <c r="G177" s="186"/>
      <c r="H177" s="286">
        <f t="shared" si="20"/>
        <v>54.39</v>
      </c>
    </row>
    <row r="178" spans="1:8" ht="18.600000000000001" customHeight="1">
      <c r="A178" s="287" t="s">
        <v>34289</v>
      </c>
      <c r="B178" s="187"/>
      <c r="C178" s="187">
        <v>7.35</v>
      </c>
      <c r="D178" s="187">
        <v>7.4</v>
      </c>
      <c r="E178" s="186"/>
      <c r="F178" s="186"/>
      <c r="G178" s="186"/>
      <c r="H178" s="286">
        <f t="shared" si="20"/>
        <v>54.39</v>
      </c>
    </row>
    <row r="179" spans="1:8" ht="18.600000000000001" customHeight="1">
      <c r="A179" s="287" t="s">
        <v>34290</v>
      </c>
      <c r="B179" s="187"/>
      <c r="C179" s="187">
        <v>7.35</v>
      </c>
      <c r="D179" s="187">
        <v>7.4</v>
      </c>
      <c r="E179" s="186"/>
      <c r="F179" s="186"/>
      <c r="G179" s="186"/>
      <c r="H179" s="286">
        <f t="shared" si="20"/>
        <v>54.39</v>
      </c>
    </row>
    <row r="180" spans="1:8" ht="18.600000000000001" customHeight="1">
      <c r="A180" s="287" t="s">
        <v>63309</v>
      </c>
      <c r="B180" s="187"/>
      <c r="C180" s="187">
        <v>22.45</v>
      </c>
      <c r="D180" s="187">
        <v>2.4</v>
      </c>
      <c r="E180" s="186"/>
      <c r="F180" s="186"/>
      <c r="G180" s="186"/>
      <c r="H180" s="286">
        <f t="shared" si="20"/>
        <v>53.879999999999995</v>
      </c>
    </row>
    <row r="181" spans="1:8" ht="18.600000000000001" customHeight="1">
      <c r="A181" s="287" t="s">
        <v>34240</v>
      </c>
      <c r="B181" s="187"/>
      <c r="C181" s="187">
        <v>4.3499999999999996</v>
      </c>
      <c r="D181" s="187">
        <v>3.6</v>
      </c>
      <c r="E181" s="186"/>
      <c r="F181" s="186"/>
      <c r="G181" s="186"/>
      <c r="H181" s="286">
        <f t="shared" si="20"/>
        <v>15.659999999999998</v>
      </c>
    </row>
    <row r="182" spans="1:8" ht="18.600000000000001" customHeight="1">
      <c r="A182" s="287" t="s">
        <v>34238</v>
      </c>
      <c r="B182" s="187"/>
      <c r="C182" s="187">
        <v>3.6</v>
      </c>
      <c r="D182" s="187">
        <v>2.9</v>
      </c>
      <c r="E182" s="186"/>
      <c r="F182" s="186"/>
      <c r="G182" s="186"/>
      <c r="H182" s="286">
        <f t="shared" si="20"/>
        <v>10.44</v>
      </c>
    </row>
    <row r="183" spans="1:8" ht="18.600000000000001" customHeight="1">
      <c r="A183" s="287" t="s">
        <v>63310</v>
      </c>
      <c r="B183" s="187"/>
      <c r="C183" s="187">
        <v>4.3499999999999996</v>
      </c>
      <c r="D183" s="187">
        <v>3.6</v>
      </c>
      <c r="E183" s="186"/>
      <c r="F183" s="186"/>
      <c r="G183" s="186"/>
      <c r="H183" s="286">
        <f t="shared" si="20"/>
        <v>15.659999999999998</v>
      </c>
    </row>
    <row r="184" spans="1:8" ht="18.600000000000001" customHeight="1">
      <c r="A184" s="287" t="s">
        <v>63311</v>
      </c>
      <c r="B184" s="187"/>
      <c r="C184" s="187">
        <v>3.6</v>
      </c>
      <c r="D184" s="187">
        <v>2.5</v>
      </c>
      <c r="E184" s="186"/>
      <c r="F184" s="186"/>
      <c r="G184" s="186"/>
      <c r="H184" s="286">
        <f t="shared" si="20"/>
        <v>9</v>
      </c>
    </row>
    <row r="185" spans="1:8" ht="18.600000000000001" customHeight="1">
      <c r="A185" s="287" t="s">
        <v>34287</v>
      </c>
      <c r="B185" s="187"/>
      <c r="C185" s="187">
        <v>1.4</v>
      </c>
      <c r="D185" s="187">
        <v>3.6</v>
      </c>
      <c r="E185" s="186"/>
      <c r="F185" s="186"/>
      <c r="G185" s="186"/>
      <c r="H185" s="286">
        <f t="shared" si="20"/>
        <v>5.04</v>
      </c>
    </row>
    <row r="186" spans="1:8" ht="18.600000000000001" customHeight="1">
      <c r="A186" s="287" t="s">
        <v>63312</v>
      </c>
      <c r="B186" s="187"/>
      <c r="C186" s="187">
        <v>1.4</v>
      </c>
      <c r="D186" s="187">
        <v>3.6</v>
      </c>
      <c r="E186" s="186"/>
      <c r="F186" s="186"/>
      <c r="G186" s="186"/>
      <c r="H186" s="286">
        <f t="shared" si="20"/>
        <v>5.04</v>
      </c>
    </row>
    <row r="187" spans="1:8" ht="18.600000000000001" customHeight="1">
      <c r="A187" s="287" t="s">
        <v>63313</v>
      </c>
      <c r="B187" s="187"/>
      <c r="C187" s="187">
        <v>17.8</v>
      </c>
      <c r="D187" s="187">
        <v>10.7</v>
      </c>
      <c r="E187" s="186"/>
      <c r="F187" s="186"/>
      <c r="G187" s="186"/>
      <c r="H187" s="286">
        <f t="shared" si="20"/>
        <v>190.46</v>
      </c>
    </row>
    <row r="188" spans="1:8" ht="48" customHeight="1">
      <c r="A188" s="275" t="s">
        <v>63363</v>
      </c>
      <c r="B188" s="476" t="str">
        <f>INDEX(ORCAMENTO!$E:$E,MATCH(A188,ORCAMENTO!$B:$B,0))</f>
        <v>Pintura com primer epóxi de dois componentes com pistola a ar comprimido, uma demão, espessura de até 70 µm</v>
      </c>
      <c r="C188" s="476"/>
      <c r="D188" s="476"/>
      <c r="E188" s="476"/>
      <c r="F188" s="476"/>
      <c r="G188" s="180" t="str">
        <f>INDEX(ORCAMENTO!$F:$F,MATCH(A188,ORCAMENTO!$B:$B,0))</f>
        <v>m²</v>
      </c>
      <c r="H188" s="276">
        <f>ROUND(SUM(H190:H203),2)</f>
        <v>631.52</v>
      </c>
    </row>
    <row r="189" spans="1:8" ht="18.600000000000001" customHeight="1">
      <c r="A189" s="277" t="s">
        <v>904</v>
      </c>
      <c r="B189" s="182"/>
      <c r="C189" s="182" t="s">
        <v>9397</v>
      </c>
      <c r="D189" s="181" t="s">
        <v>34252</v>
      </c>
      <c r="E189" s="181" t="s">
        <v>34326</v>
      </c>
      <c r="F189" s="181"/>
      <c r="G189" s="181"/>
      <c r="H189" s="278" t="s">
        <v>897</v>
      </c>
    </row>
    <row r="190" spans="1:8" ht="18.600000000000001" customHeight="1">
      <c r="A190" s="287" t="s">
        <v>34234</v>
      </c>
      <c r="B190" s="187"/>
      <c r="C190" s="187">
        <v>7.35</v>
      </c>
      <c r="D190" s="187">
        <v>7.4</v>
      </c>
      <c r="E190" s="186"/>
      <c r="F190" s="186"/>
      <c r="G190" s="186"/>
      <c r="H190" s="286">
        <f>C190*D190</f>
        <v>54.39</v>
      </c>
    </row>
    <row r="191" spans="1:8" ht="18.600000000000001" customHeight="1">
      <c r="A191" s="287" t="s">
        <v>34235</v>
      </c>
      <c r="B191" s="187"/>
      <c r="C191" s="187">
        <v>7.35</v>
      </c>
      <c r="D191" s="187">
        <v>7.4</v>
      </c>
      <c r="E191" s="186"/>
      <c r="F191" s="186"/>
      <c r="G191" s="186"/>
      <c r="H191" s="286">
        <f t="shared" ref="H191:H203" si="21">C191*D191</f>
        <v>54.39</v>
      </c>
    </row>
    <row r="192" spans="1:8" ht="18.600000000000001" customHeight="1">
      <c r="A192" s="287" t="s">
        <v>34236</v>
      </c>
      <c r="B192" s="187"/>
      <c r="C192" s="187">
        <v>7.35</v>
      </c>
      <c r="D192" s="187">
        <v>7.4</v>
      </c>
      <c r="E192" s="186"/>
      <c r="F192" s="186"/>
      <c r="G192" s="186"/>
      <c r="H192" s="286">
        <f t="shared" si="21"/>
        <v>54.39</v>
      </c>
    </row>
    <row r="193" spans="1:8" ht="18.600000000000001" customHeight="1">
      <c r="A193" s="287" t="s">
        <v>34237</v>
      </c>
      <c r="B193" s="187"/>
      <c r="C193" s="187">
        <v>7.35</v>
      </c>
      <c r="D193" s="187">
        <v>7.4</v>
      </c>
      <c r="E193" s="186"/>
      <c r="F193" s="186"/>
      <c r="G193" s="186"/>
      <c r="H193" s="286">
        <f t="shared" si="21"/>
        <v>54.39</v>
      </c>
    </row>
    <row r="194" spans="1:8" ht="18.600000000000001" customHeight="1">
      <c r="A194" s="287" t="s">
        <v>34289</v>
      </c>
      <c r="B194" s="187"/>
      <c r="C194" s="187">
        <v>7.35</v>
      </c>
      <c r="D194" s="187">
        <v>7.4</v>
      </c>
      <c r="E194" s="186"/>
      <c r="F194" s="186"/>
      <c r="G194" s="186"/>
      <c r="H194" s="286">
        <f t="shared" si="21"/>
        <v>54.39</v>
      </c>
    </row>
    <row r="195" spans="1:8" ht="18.600000000000001" customHeight="1">
      <c r="A195" s="287" t="s">
        <v>34290</v>
      </c>
      <c r="B195" s="187"/>
      <c r="C195" s="187">
        <v>7.35</v>
      </c>
      <c r="D195" s="187">
        <v>7.4</v>
      </c>
      <c r="E195" s="186"/>
      <c r="F195" s="186"/>
      <c r="G195" s="186"/>
      <c r="H195" s="286">
        <f t="shared" si="21"/>
        <v>54.39</v>
      </c>
    </row>
    <row r="196" spans="1:8" ht="18.600000000000001" customHeight="1">
      <c r="A196" s="287" t="s">
        <v>63309</v>
      </c>
      <c r="B196" s="187"/>
      <c r="C196" s="187">
        <v>22.45</v>
      </c>
      <c r="D196" s="187">
        <v>2.4</v>
      </c>
      <c r="E196" s="186"/>
      <c r="F196" s="186"/>
      <c r="G196" s="186"/>
      <c r="H196" s="286">
        <f t="shared" si="21"/>
        <v>53.879999999999995</v>
      </c>
    </row>
    <row r="197" spans="1:8" ht="18.600000000000001" customHeight="1">
      <c r="A197" s="287" t="s">
        <v>34240</v>
      </c>
      <c r="B197" s="187"/>
      <c r="C197" s="187">
        <v>4.3499999999999996</v>
      </c>
      <c r="D197" s="187">
        <v>3.6</v>
      </c>
      <c r="E197" s="186"/>
      <c r="F197" s="186"/>
      <c r="G197" s="186"/>
      <c r="H197" s="286">
        <f t="shared" si="21"/>
        <v>15.659999999999998</v>
      </c>
    </row>
    <row r="198" spans="1:8" ht="18.600000000000001" customHeight="1">
      <c r="A198" s="287" t="s">
        <v>34238</v>
      </c>
      <c r="B198" s="187"/>
      <c r="C198" s="187">
        <v>3.6</v>
      </c>
      <c r="D198" s="187">
        <v>2.9</v>
      </c>
      <c r="E198" s="186"/>
      <c r="F198" s="186"/>
      <c r="G198" s="186"/>
      <c r="H198" s="286">
        <f t="shared" si="21"/>
        <v>10.44</v>
      </c>
    </row>
    <row r="199" spans="1:8" ht="18.600000000000001" customHeight="1">
      <c r="A199" s="287" t="s">
        <v>63310</v>
      </c>
      <c r="B199" s="187"/>
      <c r="C199" s="187">
        <v>4.3499999999999996</v>
      </c>
      <c r="D199" s="187">
        <v>3.6</v>
      </c>
      <c r="E199" s="186"/>
      <c r="F199" s="186"/>
      <c r="G199" s="186"/>
      <c r="H199" s="286">
        <f t="shared" si="21"/>
        <v>15.659999999999998</v>
      </c>
    </row>
    <row r="200" spans="1:8" ht="18.600000000000001" customHeight="1">
      <c r="A200" s="287" t="s">
        <v>63311</v>
      </c>
      <c r="B200" s="187"/>
      <c r="C200" s="187">
        <v>3.6</v>
      </c>
      <c r="D200" s="187">
        <v>2.5</v>
      </c>
      <c r="E200" s="186"/>
      <c r="F200" s="186"/>
      <c r="G200" s="186"/>
      <c r="H200" s="286">
        <f t="shared" si="21"/>
        <v>9</v>
      </c>
    </row>
    <row r="201" spans="1:8" ht="18.600000000000001" customHeight="1">
      <c r="A201" s="287" t="s">
        <v>34287</v>
      </c>
      <c r="B201" s="187"/>
      <c r="C201" s="187">
        <v>1.4</v>
      </c>
      <c r="D201" s="187">
        <v>3.6</v>
      </c>
      <c r="E201" s="186"/>
      <c r="F201" s="186"/>
      <c r="G201" s="186"/>
      <c r="H201" s="286">
        <f t="shared" si="21"/>
        <v>5.04</v>
      </c>
    </row>
    <row r="202" spans="1:8" ht="18.600000000000001" customHeight="1">
      <c r="A202" s="287" t="s">
        <v>63312</v>
      </c>
      <c r="B202" s="187"/>
      <c r="C202" s="187">
        <v>1.4</v>
      </c>
      <c r="D202" s="187">
        <v>3.6</v>
      </c>
      <c r="E202" s="186"/>
      <c r="F202" s="186"/>
      <c r="G202" s="186"/>
      <c r="H202" s="286">
        <f t="shared" si="21"/>
        <v>5.04</v>
      </c>
    </row>
    <row r="203" spans="1:8" ht="18.600000000000001" customHeight="1">
      <c r="A203" s="287" t="s">
        <v>63313</v>
      </c>
      <c r="B203" s="187"/>
      <c r="C203" s="187">
        <v>17.8</v>
      </c>
      <c r="D203" s="187">
        <v>10.7</v>
      </c>
      <c r="E203" s="186"/>
      <c r="F203" s="186"/>
      <c r="G203" s="186"/>
      <c r="H203" s="286">
        <f t="shared" si="21"/>
        <v>190.46</v>
      </c>
    </row>
    <row r="204" spans="1:8" ht="18.600000000000001" customHeight="1">
      <c r="A204" s="274">
        <v>6</v>
      </c>
      <c r="B204" s="477" t="str">
        <f>INDEX(ORCAMENTO!$E:$E,MATCH(A204,ORCAMENTO!$B:$B,0))</f>
        <v>INSTALAÇÃO HIDROSANITÁRIA</v>
      </c>
      <c r="C204" s="477"/>
      <c r="D204" s="477"/>
      <c r="E204" s="477"/>
      <c r="F204" s="477"/>
      <c r="G204" s="477"/>
      <c r="H204" s="478"/>
    </row>
    <row r="205" spans="1:8" ht="15.75" outlineLevel="1">
      <c r="A205" s="275" t="s">
        <v>9777</v>
      </c>
      <c r="B205" s="476" t="e">
        <f>INDEX(ORCAMENTO!$E:$E,MATCH(A205,ORCAMENTO!$B:$B,0))</f>
        <v>#N/A</v>
      </c>
      <c r="C205" s="476"/>
      <c r="D205" s="476"/>
      <c r="E205" s="476"/>
      <c r="F205" s="476"/>
      <c r="G205" s="180" t="e">
        <f>INDEX(ORCAMENTO!$F:$F,MATCH(A205,ORCAMENTO!$B:$B,0))</f>
        <v>#N/A</v>
      </c>
      <c r="H205" s="276">
        <f>ROUND(SUM(H207:H210),2)</f>
        <v>6</v>
      </c>
    </row>
    <row r="206" spans="1:8" ht="18.600000000000001" customHeight="1" outlineLevel="1">
      <c r="A206" s="277" t="s">
        <v>904</v>
      </c>
      <c r="B206" s="182"/>
      <c r="C206" s="182"/>
      <c r="D206" s="181"/>
      <c r="E206" s="181"/>
      <c r="F206" s="181"/>
      <c r="G206" s="181"/>
      <c r="H206" s="278" t="s">
        <v>897</v>
      </c>
    </row>
    <row r="207" spans="1:8" ht="18.600000000000001" customHeight="1" outlineLevel="1">
      <c r="A207" s="283" t="s">
        <v>34311</v>
      </c>
      <c r="B207" s="187"/>
      <c r="C207" s="187"/>
      <c r="D207" s="187"/>
      <c r="E207" s="187"/>
      <c r="F207" s="187"/>
      <c r="G207" s="187"/>
      <c r="H207" s="284">
        <v>2</v>
      </c>
    </row>
    <row r="208" spans="1:8" ht="18.600000000000001" customHeight="1" outlineLevel="1">
      <c r="A208" s="283" t="s">
        <v>34312</v>
      </c>
      <c r="B208" s="187"/>
      <c r="C208" s="187"/>
      <c r="D208" s="187"/>
      <c r="E208" s="187"/>
      <c r="F208" s="187"/>
      <c r="G208" s="187"/>
      <c r="H208" s="284">
        <v>2</v>
      </c>
    </row>
    <row r="209" spans="1:8" ht="18.600000000000001" customHeight="1" outlineLevel="1">
      <c r="A209" s="283" t="s">
        <v>34300</v>
      </c>
      <c r="B209" s="187"/>
      <c r="C209" s="187"/>
      <c r="D209" s="187"/>
      <c r="E209" s="187"/>
      <c r="F209" s="187"/>
      <c r="G209" s="187"/>
      <c r="H209" s="284">
        <v>1</v>
      </c>
    </row>
    <row r="210" spans="1:8" ht="18.600000000000001" customHeight="1" outlineLevel="1">
      <c r="A210" s="283" t="s">
        <v>34302</v>
      </c>
      <c r="B210" s="187"/>
      <c r="C210" s="187"/>
      <c r="D210" s="187"/>
      <c r="E210" s="187"/>
      <c r="F210" s="187"/>
      <c r="G210" s="187"/>
      <c r="H210" s="284">
        <v>1</v>
      </c>
    </row>
    <row r="211" spans="1:8" ht="18.600000000000001" customHeight="1" outlineLevel="1">
      <c r="A211" s="275" t="s">
        <v>9778</v>
      </c>
      <c r="B211" s="476" t="str">
        <f>INDEX(ORCAMENTO!$E:$E,MATCH(A211,ORCAMENTO!$B:$B,0))</f>
        <v>Engate Flexível Em Inox, 1/2  X 30Cm - Fornecimento E Instalação. Af_01/2020</v>
      </c>
      <c r="C211" s="476"/>
      <c r="D211" s="476"/>
      <c r="E211" s="476"/>
      <c r="F211" s="476"/>
      <c r="G211" s="180" t="str">
        <f>INDEX(ORCAMENTO!$F:$F,MATCH(A211,ORCAMENTO!$B:$B,0))</f>
        <v>un</v>
      </c>
      <c r="H211" s="276">
        <f>ROUND(SUM(H213:H214),2)</f>
        <v>6</v>
      </c>
    </row>
    <row r="212" spans="1:8" ht="18.600000000000001" customHeight="1" outlineLevel="1">
      <c r="A212" s="277" t="s">
        <v>904</v>
      </c>
      <c r="B212" s="182"/>
      <c r="C212" s="182"/>
      <c r="D212" s="181"/>
      <c r="E212" s="181"/>
      <c r="F212" s="181"/>
      <c r="G212" s="181"/>
      <c r="H212" s="278" t="s">
        <v>897</v>
      </c>
    </row>
    <row r="213" spans="1:8" ht="18.600000000000001" customHeight="1" outlineLevel="1">
      <c r="A213" s="283" t="s">
        <v>34311</v>
      </c>
      <c r="B213" s="187"/>
      <c r="C213" s="187"/>
      <c r="D213" s="187"/>
      <c r="E213" s="187"/>
      <c r="F213" s="187"/>
      <c r="G213" s="187"/>
      <c r="H213" s="284">
        <v>3</v>
      </c>
    </row>
    <row r="214" spans="1:8" ht="18.600000000000001" customHeight="1" outlineLevel="1">
      <c r="A214" s="283" t="s">
        <v>34312</v>
      </c>
      <c r="B214" s="187"/>
      <c r="C214" s="187"/>
      <c r="D214" s="187"/>
      <c r="E214" s="187"/>
      <c r="F214" s="187"/>
      <c r="G214" s="187"/>
      <c r="H214" s="284">
        <v>3</v>
      </c>
    </row>
    <row r="215" spans="1:8" ht="15.75" outlineLevel="1">
      <c r="A215" s="275" t="s">
        <v>34294</v>
      </c>
      <c r="B215" s="476" t="str">
        <f>INDEX(ORCAMENTO!$E:$E,MATCH(A215,ORCAMENTO!$B:$B,0))</f>
        <v>Torneira Cromada De Mesa, 1/2 Ou 3/4, Para Lavatório, Padrão Médio - Fornecimento E Instalação. Af_01/2020</v>
      </c>
      <c r="C215" s="476"/>
      <c r="D215" s="476"/>
      <c r="E215" s="476"/>
      <c r="F215" s="476"/>
      <c r="G215" s="180" t="str">
        <f>INDEX(ORCAMENTO!$F:$F,MATCH(A215,ORCAMENTO!$B:$B,0))</f>
        <v>un</v>
      </c>
      <c r="H215" s="276">
        <f>ROUND(SUM(H217:H218),2)</f>
        <v>6</v>
      </c>
    </row>
    <row r="216" spans="1:8" ht="18.600000000000001" customHeight="1" outlineLevel="1">
      <c r="A216" s="277" t="s">
        <v>904</v>
      </c>
      <c r="B216" s="182"/>
      <c r="C216" s="182"/>
      <c r="D216" s="181"/>
      <c r="E216" s="181"/>
      <c r="F216" s="181"/>
      <c r="G216" s="181"/>
      <c r="H216" s="278" t="s">
        <v>897</v>
      </c>
    </row>
    <row r="217" spans="1:8" ht="18.600000000000001" customHeight="1" outlineLevel="1">
      <c r="A217" s="283" t="s">
        <v>34311</v>
      </c>
      <c r="B217" s="187"/>
      <c r="C217" s="187"/>
      <c r="D217" s="187"/>
      <c r="E217" s="187"/>
      <c r="F217" s="187"/>
      <c r="G217" s="187"/>
      <c r="H217" s="284">
        <v>3</v>
      </c>
    </row>
    <row r="218" spans="1:8" ht="18.600000000000001" customHeight="1" outlineLevel="1">
      <c r="A218" s="283" t="s">
        <v>34312</v>
      </c>
      <c r="B218" s="187"/>
      <c r="C218" s="187"/>
      <c r="D218" s="187"/>
      <c r="E218" s="187"/>
      <c r="F218" s="187"/>
      <c r="G218" s="187"/>
      <c r="H218" s="284">
        <v>3</v>
      </c>
    </row>
    <row r="219" spans="1:8" ht="18.600000000000001" customHeight="1" outlineLevel="1">
      <c r="A219" s="275" t="s">
        <v>34313</v>
      </c>
      <c r="B219" s="476" t="str">
        <f>INDEX(ORCAMENTO!$E:$E,MATCH(A219,ORCAMENTO!$B:$B,0))</f>
        <v>Sifão Do Tipo Flexível Em Pvc 1  X 1.1/2  - Fornecimento E Instalação. Af_01/2020</v>
      </c>
      <c r="C219" s="476"/>
      <c r="D219" s="476"/>
      <c r="E219" s="476"/>
      <c r="F219" s="476"/>
      <c r="G219" s="180" t="str">
        <f>INDEX(ORCAMENTO!$F:$F,MATCH(A219,ORCAMENTO!$B:$B,0))</f>
        <v>un</v>
      </c>
      <c r="H219" s="276">
        <f>ROUND(SUM(H221:H222),2)</f>
        <v>6</v>
      </c>
    </row>
    <row r="220" spans="1:8" ht="18.600000000000001" customHeight="1" outlineLevel="1">
      <c r="A220" s="277" t="s">
        <v>904</v>
      </c>
      <c r="B220" s="182"/>
      <c r="C220" s="182"/>
      <c r="D220" s="181"/>
      <c r="E220" s="181"/>
      <c r="F220" s="181"/>
      <c r="G220" s="181"/>
      <c r="H220" s="278" t="s">
        <v>897</v>
      </c>
    </row>
    <row r="221" spans="1:8" ht="18.600000000000001" customHeight="1" outlineLevel="1">
      <c r="A221" s="283" t="s">
        <v>34248</v>
      </c>
      <c r="B221" s="187"/>
      <c r="C221" s="187"/>
      <c r="D221" s="187"/>
      <c r="E221" s="187"/>
      <c r="F221" s="187"/>
      <c r="G221" s="187"/>
      <c r="H221" s="284">
        <v>3</v>
      </c>
    </row>
    <row r="222" spans="1:8" ht="18.600000000000001" customHeight="1" outlineLevel="1">
      <c r="A222" s="283" t="s">
        <v>34249</v>
      </c>
      <c r="B222" s="187"/>
      <c r="C222" s="187"/>
      <c r="D222" s="187"/>
      <c r="E222" s="187"/>
      <c r="F222" s="187"/>
      <c r="G222" s="187"/>
      <c r="H222" s="284">
        <v>3</v>
      </c>
    </row>
    <row r="223" spans="1:8" ht="15.75" customHeight="1" outlineLevel="1">
      <c r="A223" s="275" t="s">
        <v>34325</v>
      </c>
      <c r="B223" s="473" t="str">
        <f>INDEX(ORCAMENTO!$E:$E,MATCH(A223,ORCAMENTO!$B:$B,0))</f>
        <v>Válvula Em Plástico 1 Para Pia, Tanque Ou Lavatório, Com Ou Sem Ladrão - Fornecimento E Instalação. Af_01/2020</v>
      </c>
      <c r="C223" s="474"/>
      <c r="D223" s="474"/>
      <c r="E223" s="474"/>
      <c r="F223" s="475"/>
      <c r="G223" s="180" t="str">
        <f>INDEX(ORCAMENTO!$F:$F,MATCH(A223,ORCAMENTO!$B:$B,0))</f>
        <v>un</v>
      </c>
      <c r="H223" s="276">
        <f>ROUND(SUM(H225:H226),2)</f>
        <v>6</v>
      </c>
    </row>
    <row r="224" spans="1:8" ht="18.600000000000001" customHeight="1" outlineLevel="1">
      <c r="A224" s="277" t="s">
        <v>904</v>
      </c>
      <c r="B224" s="182"/>
      <c r="C224" s="182"/>
      <c r="D224" s="181"/>
      <c r="E224" s="181"/>
      <c r="F224" s="181"/>
      <c r="G224" s="181"/>
      <c r="H224" s="278" t="s">
        <v>897</v>
      </c>
    </row>
    <row r="225" spans="1:8" ht="18.600000000000001" customHeight="1" outlineLevel="1">
      <c r="A225" s="283" t="s">
        <v>34248</v>
      </c>
      <c r="B225" s="187"/>
      <c r="C225" s="187"/>
      <c r="D225" s="187"/>
      <c r="E225" s="187"/>
      <c r="F225" s="187"/>
      <c r="G225" s="187"/>
      <c r="H225" s="284">
        <v>3</v>
      </c>
    </row>
    <row r="226" spans="1:8" ht="18.600000000000001" customHeight="1" outlineLevel="1">
      <c r="A226" s="283" t="s">
        <v>34249</v>
      </c>
      <c r="B226" s="187"/>
      <c r="C226" s="187"/>
      <c r="D226" s="187"/>
      <c r="E226" s="187"/>
      <c r="F226" s="187"/>
      <c r="G226" s="187"/>
      <c r="H226" s="284">
        <v>3</v>
      </c>
    </row>
    <row r="227" spans="1:8" ht="15.75" customHeight="1" outlineLevel="1">
      <c r="A227" s="275" t="s">
        <v>63345</v>
      </c>
      <c r="B227" s="473" t="str">
        <f>INDEX(ORCAMENTO!$E:$E,MATCH(A227,ORCAMENTO!$B:$B,0))</f>
        <v>Ponto Para Ralo Sifonado, Inclusive Ralo Sifonado 100 X 40 Mm C/ Grelha Em Pvc</v>
      </c>
      <c r="C227" s="474"/>
      <c r="D227" s="474"/>
      <c r="E227" s="474"/>
      <c r="F227" s="475"/>
      <c r="G227" s="180" t="str">
        <f>INDEX(ORCAMENTO!$F:$F,MATCH(A227,ORCAMENTO!$B:$B,0))</f>
        <v>pt</v>
      </c>
      <c r="H227" s="276">
        <f>ROUND(SUM(H228),2)</f>
        <v>1</v>
      </c>
    </row>
    <row r="228" spans="1:8" ht="18.600000000000001" customHeight="1" outlineLevel="1">
      <c r="A228" s="283" t="s">
        <v>63309</v>
      </c>
      <c r="B228" s="187"/>
      <c r="C228" s="187"/>
      <c r="D228" s="187"/>
      <c r="E228" s="187"/>
      <c r="F228" s="187"/>
      <c r="G228" s="187"/>
      <c r="H228" s="284">
        <v>1</v>
      </c>
    </row>
    <row r="229" spans="1:8" ht="15.75" customHeight="1" outlineLevel="1">
      <c r="A229" s="275" t="s">
        <v>63347</v>
      </c>
      <c r="B229" s="473" t="str">
        <f>INDEX(ORCAMENTO!$E:$E,MATCH(A229,ORCAMENTO!$B:$B,0))</f>
        <v>Tubo De Pvc Rígido Soldável Branco, Para Esgoto, Série Normal, Diâmetro 40Mm (1 1/2"), Inclusive Conexões</v>
      </c>
      <c r="C229" s="474"/>
      <c r="D229" s="474"/>
      <c r="E229" s="474"/>
      <c r="F229" s="475"/>
      <c r="G229" s="180" t="str">
        <f>INDEX(ORCAMENTO!$F:$F,MATCH(A229,ORCAMENTO!$B:$B,0))</f>
        <v>m</v>
      </c>
      <c r="H229" s="276">
        <f>ROUND(SUM(H230),2)</f>
        <v>6</v>
      </c>
    </row>
    <row r="230" spans="1:8" ht="18.600000000000001" customHeight="1" outlineLevel="1">
      <c r="A230" s="283" t="s">
        <v>63309</v>
      </c>
      <c r="B230" s="187"/>
      <c r="C230" s="187"/>
      <c r="D230" s="187"/>
      <c r="E230" s="187"/>
      <c r="F230" s="187"/>
      <c r="G230" s="187"/>
      <c r="H230" s="284">
        <v>6</v>
      </c>
    </row>
    <row r="231" spans="1:8" ht="15.75" outlineLevel="1">
      <c r="A231" s="275" t="s">
        <v>63365</v>
      </c>
      <c r="B231" s="479" t="str">
        <f>INDEX(ORCAMENTO!$E:$E,MATCH(A231,ORCAMENTO!$B:$B,0))</f>
        <v>Cuba De Embutir Oval Em Louça Branca, 35 X 50Cm Ou Equivalente - Fornecimento E Instalação. Af_01/2020</v>
      </c>
      <c r="C231" s="479"/>
      <c r="D231" s="479"/>
      <c r="E231" s="479"/>
      <c r="F231" s="479"/>
      <c r="G231" s="180" t="str">
        <f>INDEX(ORCAMENTO!$F:$F,MATCH(A231,ORCAMENTO!$B:$B,0))</f>
        <v>un</v>
      </c>
      <c r="H231" s="276">
        <f>ROUND(SUM(H233:H234),2)</f>
        <v>6</v>
      </c>
    </row>
    <row r="232" spans="1:8" ht="18.600000000000001" customHeight="1" outlineLevel="1">
      <c r="A232" s="277" t="s">
        <v>904</v>
      </c>
      <c r="B232" s="182" t="s">
        <v>34244</v>
      </c>
      <c r="C232" s="183"/>
      <c r="D232" s="181"/>
      <c r="E232" s="181" t="s">
        <v>9779</v>
      </c>
      <c r="F232" s="181"/>
      <c r="G232" s="181"/>
      <c r="H232" s="278" t="s">
        <v>897</v>
      </c>
    </row>
    <row r="233" spans="1:8" ht="18.600000000000001" customHeight="1" outlineLevel="1">
      <c r="A233" s="283" t="s">
        <v>34248</v>
      </c>
      <c r="B233" s="202"/>
      <c r="C233" s="187"/>
      <c r="D233" s="187"/>
      <c r="E233" s="187">
        <v>3</v>
      </c>
      <c r="F233" s="187"/>
      <c r="G233" s="187"/>
      <c r="H233" s="279">
        <f>TRUNC(E233,2)</f>
        <v>3</v>
      </c>
    </row>
    <row r="234" spans="1:8" ht="18.600000000000001" customHeight="1" outlineLevel="1">
      <c r="A234" s="283" t="s">
        <v>34249</v>
      </c>
      <c r="B234" s="202"/>
      <c r="C234" s="187"/>
      <c r="D234" s="187"/>
      <c r="E234" s="187">
        <v>3</v>
      </c>
      <c r="F234" s="187"/>
      <c r="G234" s="187"/>
      <c r="H234" s="279">
        <f t="shared" ref="H234" si="22">TRUNC(E234,2)</f>
        <v>3</v>
      </c>
    </row>
    <row r="235" spans="1:8" s="195" customFormat="1" ht="18.600000000000001" customHeight="1" outlineLevel="1">
      <c r="A235" s="283"/>
      <c r="B235" s="187"/>
      <c r="C235" s="187"/>
      <c r="D235" s="187"/>
      <c r="E235" s="187"/>
      <c r="F235" s="187"/>
      <c r="G235" s="187"/>
      <c r="H235" s="284"/>
    </row>
    <row r="236" spans="1:8" ht="18.600000000000001" customHeight="1" outlineLevel="1">
      <c r="A236" s="275" t="s">
        <v>63366</v>
      </c>
      <c r="B236" s="476" t="str">
        <f>INDEX(ORCAMENTO!$E:$E,MATCH(A236,ORCAMENTO!$B:$B,0))</f>
        <v>Caixa De Descarga Plástica De Sobrepor 6/9 Litros, Ref. Astra, Akros Ou Equivalente</v>
      </c>
      <c r="C236" s="476"/>
      <c r="D236" s="476"/>
      <c r="E236" s="476"/>
      <c r="F236" s="476"/>
      <c r="G236" s="180" t="str">
        <f>INDEX(ORCAMENTO!$F:$F,MATCH(A236,ORCAMENTO!$B:$B,0))</f>
        <v>und</v>
      </c>
      <c r="H236" s="276">
        <f>ROUND(SUM(H238:H239),2)</f>
        <v>6</v>
      </c>
    </row>
    <row r="237" spans="1:8" ht="18.600000000000001" customHeight="1" outlineLevel="1">
      <c r="A237" s="277" t="s">
        <v>904</v>
      </c>
      <c r="B237" s="182" t="s">
        <v>34244</v>
      </c>
      <c r="C237" s="183"/>
      <c r="D237" s="181"/>
      <c r="E237" s="181" t="s">
        <v>9779</v>
      </c>
      <c r="F237" s="181"/>
      <c r="G237" s="181"/>
      <c r="H237" s="278" t="s">
        <v>897</v>
      </c>
    </row>
    <row r="238" spans="1:8" ht="18.600000000000001" customHeight="1" outlineLevel="1">
      <c r="A238" s="283" t="s">
        <v>34248</v>
      </c>
      <c r="B238" s="202"/>
      <c r="C238" s="187"/>
      <c r="D238" s="187"/>
      <c r="E238" s="187">
        <v>3</v>
      </c>
      <c r="F238" s="187"/>
      <c r="G238" s="187"/>
      <c r="H238" s="279">
        <f>TRUNC(E238,2)</f>
        <v>3</v>
      </c>
    </row>
    <row r="239" spans="1:8" ht="18.600000000000001" customHeight="1" outlineLevel="1">
      <c r="A239" s="283" t="s">
        <v>34249</v>
      </c>
      <c r="B239" s="202"/>
      <c r="C239" s="187"/>
      <c r="D239" s="187"/>
      <c r="E239" s="187">
        <v>3</v>
      </c>
      <c r="F239" s="187"/>
      <c r="G239" s="187"/>
      <c r="H239" s="279">
        <f t="shared" ref="H239" si="23">TRUNC(E239,2)</f>
        <v>3</v>
      </c>
    </row>
    <row r="240" spans="1:8" ht="18.600000000000001" customHeight="1" outlineLevel="1">
      <c r="A240" s="283"/>
      <c r="B240" s="187"/>
      <c r="C240" s="187"/>
      <c r="D240" s="187"/>
      <c r="E240" s="187"/>
      <c r="F240" s="187"/>
      <c r="G240" s="187"/>
      <c r="H240" s="284"/>
    </row>
    <row r="241" spans="1:8" ht="15.75" outlineLevel="1">
      <c r="A241" s="275" t="s">
        <v>63367</v>
      </c>
      <c r="B241" s="479" t="str">
        <f>INDEX(ORCAMENTO!$E:$E,MATCH(A241,ORCAMENTO!$B:$B,0))</f>
        <v>Saboneteira Plastica Tipo Dispenser Para Sabonete Liquido Com Reservatorio 800 A 1500 Ml, Incluso Fixação. Af_01/2020</v>
      </c>
      <c r="C241" s="479"/>
      <c r="D241" s="479"/>
      <c r="E241" s="479"/>
      <c r="F241" s="479"/>
      <c r="G241" s="180" t="str">
        <f>INDEX(ORCAMENTO!$F:$F,MATCH(A241,ORCAMENTO!$B:$B,0))</f>
        <v>un</v>
      </c>
      <c r="H241" s="276">
        <f>ROUND(SUM(H243:H244),2)</f>
        <v>4</v>
      </c>
    </row>
    <row r="242" spans="1:8" ht="18.600000000000001" customHeight="1" outlineLevel="1">
      <c r="A242" s="277" t="s">
        <v>904</v>
      </c>
      <c r="B242" s="182" t="s">
        <v>34244</v>
      </c>
      <c r="C242" s="183"/>
      <c r="D242" s="181"/>
      <c r="E242" s="181" t="s">
        <v>9779</v>
      </c>
      <c r="F242" s="181"/>
      <c r="G242" s="181"/>
      <c r="H242" s="278" t="s">
        <v>897</v>
      </c>
    </row>
    <row r="243" spans="1:8" ht="18.600000000000001" customHeight="1" outlineLevel="1">
      <c r="A243" s="283" t="s">
        <v>34248</v>
      </c>
      <c r="B243" s="202"/>
      <c r="C243" s="187"/>
      <c r="D243" s="187"/>
      <c r="E243" s="187">
        <v>2</v>
      </c>
      <c r="F243" s="187"/>
      <c r="G243" s="187"/>
      <c r="H243" s="279">
        <f>TRUNC(E243,2)</f>
        <v>2</v>
      </c>
    </row>
    <row r="244" spans="1:8" ht="18.600000000000001" customHeight="1" outlineLevel="1">
      <c r="A244" s="283" t="s">
        <v>34249</v>
      </c>
      <c r="B244" s="202"/>
      <c r="C244" s="187"/>
      <c r="D244" s="187"/>
      <c r="E244" s="187">
        <v>2</v>
      </c>
      <c r="F244" s="187"/>
      <c r="G244" s="187"/>
      <c r="H244" s="279">
        <f t="shared" ref="H244" si="24">TRUNC(E244,2)</f>
        <v>2</v>
      </c>
    </row>
    <row r="245" spans="1:8" ht="18.600000000000001" customHeight="1" outlineLevel="1">
      <c r="A245" s="283"/>
      <c r="B245" s="187"/>
      <c r="C245" s="187"/>
      <c r="D245" s="187"/>
      <c r="E245" s="187"/>
      <c r="F245" s="187"/>
      <c r="G245" s="187"/>
      <c r="H245" s="284"/>
    </row>
    <row r="246" spans="1:8" ht="36" customHeight="1" outlineLevel="1">
      <c r="A246" s="275" t="s">
        <v>63368</v>
      </c>
      <c r="B246" s="479" t="str">
        <f>INDEX(ORCAMENTO!$E:$E,MATCH(A246,ORCAMENTO!$B:$B,0))</f>
        <v>Barra De Apoio Reta Em Aço Inox 304 P/ Portadores De Necessidades Especiais (Nbr 9050), Largura 80 Cm</v>
      </c>
      <c r="C246" s="479"/>
      <c r="D246" s="479"/>
      <c r="E246" s="479"/>
      <c r="F246" s="479"/>
      <c r="G246" s="180" t="str">
        <f>INDEX(ORCAMENTO!$F:$F,MATCH(A246,ORCAMENTO!$B:$B,0))</f>
        <v>und</v>
      </c>
      <c r="H246" s="276">
        <f>ROUND(SUM(H248:H248),2)</f>
        <v>3</v>
      </c>
    </row>
    <row r="247" spans="1:8" ht="18.600000000000001" customHeight="1" outlineLevel="1">
      <c r="A247" s="277" t="s">
        <v>904</v>
      </c>
      <c r="B247" s="182" t="s">
        <v>34244</v>
      </c>
      <c r="C247" s="183"/>
      <c r="D247" s="181"/>
      <c r="E247" s="181" t="s">
        <v>9779</v>
      </c>
      <c r="F247" s="181"/>
      <c r="G247" s="181"/>
      <c r="H247" s="278" t="s">
        <v>897</v>
      </c>
    </row>
    <row r="248" spans="1:8" ht="18.600000000000001" customHeight="1" outlineLevel="1">
      <c r="A248" s="283" t="s">
        <v>63324</v>
      </c>
      <c r="B248" s="202"/>
      <c r="C248" s="187"/>
      <c r="D248" s="187"/>
      <c r="E248" s="187">
        <v>3</v>
      </c>
      <c r="F248" s="187"/>
      <c r="G248" s="187"/>
      <c r="H248" s="279">
        <f>TRUNC(E248,2)</f>
        <v>3</v>
      </c>
    </row>
    <row r="249" spans="1:8" ht="18.600000000000001" customHeight="1" outlineLevel="1">
      <c r="A249" s="283"/>
      <c r="B249" s="187"/>
      <c r="C249" s="187"/>
      <c r="D249" s="187"/>
      <c r="E249" s="187"/>
      <c r="F249" s="187"/>
      <c r="G249" s="187"/>
      <c r="H249" s="284"/>
    </row>
    <row r="250" spans="1:8" ht="28.5" customHeight="1" outlineLevel="1">
      <c r="A250" s="275" t="s">
        <v>63369</v>
      </c>
      <c r="B250" s="479" t="str">
        <f>INDEX(ORCAMENTO!$E:$E,MATCH(A250,ORCAMENTO!$B:$B,0))</f>
        <v>Barra de apoio reta em aço inox 304 p/ portadores de necessidades especiais (NBR 9050), largura 40 cm</v>
      </c>
      <c r="C250" s="479"/>
      <c r="D250" s="479"/>
      <c r="E250" s="479"/>
      <c r="F250" s="479"/>
      <c r="G250" s="180" t="str">
        <f>INDEX(ORCAMENTO!$F:$F,MATCH(A250,ORCAMENTO!$B:$B,0))</f>
        <v>und</v>
      </c>
      <c r="H250" s="276">
        <f>ROUND(SUM(H252:H252),2)</f>
        <v>2</v>
      </c>
    </row>
    <row r="251" spans="1:8" ht="18.600000000000001" customHeight="1" outlineLevel="1">
      <c r="A251" s="277" t="s">
        <v>904</v>
      </c>
      <c r="B251" s="182" t="s">
        <v>34244</v>
      </c>
      <c r="C251" s="183"/>
      <c r="D251" s="181"/>
      <c r="E251" s="181" t="s">
        <v>9779</v>
      </c>
      <c r="F251" s="181"/>
      <c r="G251" s="181"/>
      <c r="H251" s="278" t="s">
        <v>897</v>
      </c>
    </row>
    <row r="252" spans="1:8" ht="36" customHeight="1" outlineLevel="1">
      <c r="A252" s="283" t="s">
        <v>63324</v>
      </c>
      <c r="B252" s="328" t="s">
        <v>34303</v>
      </c>
      <c r="C252" s="187"/>
      <c r="D252" s="187"/>
      <c r="E252" s="187">
        <v>2</v>
      </c>
      <c r="F252" s="187"/>
      <c r="G252" s="187"/>
      <c r="H252" s="279">
        <f>TRUNC(E252,2)</f>
        <v>2</v>
      </c>
    </row>
    <row r="253" spans="1:8" ht="18.600000000000001" customHeight="1">
      <c r="A253" s="274">
        <v>7</v>
      </c>
      <c r="B253" s="477" t="str">
        <f>INDEX(ORCAMENTO!$E:$E,MATCH(A253,ORCAMENTO!$B:$B,0))</f>
        <v>INSTALAÇÃO DA ELÉTRICA (110V/220V)</v>
      </c>
      <c r="C253" s="477"/>
      <c r="D253" s="477"/>
      <c r="E253" s="477"/>
      <c r="F253" s="477"/>
      <c r="G253" s="477"/>
      <c r="H253" s="478"/>
    </row>
    <row r="254" spans="1:8" ht="55.5" customHeight="1" outlineLevel="1">
      <c r="A254" s="275" t="s">
        <v>63370</v>
      </c>
      <c r="B254" s="476" t="str">
        <f>INDEX(ORCAMENTO!$E:$E,MATCH(A254,ORCAMENTO!$B:$B,0))</f>
        <v>LUMINÁRIA ARANDELA TIPO TARTARUGA, DE SOBREPOR, COM 1 LÂMPADA LED DE 6 W, SEM REATOR - FORNECIMENTO E INSTALAÇÃO. AF_02/2020</v>
      </c>
      <c r="C254" s="476"/>
      <c r="D254" s="476"/>
      <c r="E254" s="476"/>
      <c r="F254" s="476"/>
      <c r="G254" s="180" t="str">
        <f>INDEX(ORCAMENTO!$F:$F,MATCH(A254,ORCAMENTO!$B:$B,0))</f>
        <v>un</v>
      </c>
      <c r="H254" s="276">
        <f>ROUND(SUM(H256),2)</f>
        <v>2</v>
      </c>
    </row>
    <row r="255" spans="1:8" ht="18.600000000000001" customHeight="1" outlineLevel="1">
      <c r="A255" s="277" t="s">
        <v>904</v>
      </c>
      <c r="B255" s="182"/>
      <c r="C255" s="182"/>
      <c r="D255" s="181" t="s">
        <v>9779</v>
      </c>
      <c r="E255" s="181"/>
      <c r="F255" s="181"/>
      <c r="G255" s="181"/>
      <c r="H255" s="278" t="s">
        <v>897</v>
      </c>
    </row>
    <row r="256" spans="1:8" ht="18.600000000000001" customHeight="1" outlineLevel="1">
      <c r="A256" s="287" t="s">
        <v>63343</v>
      </c>
      <c r="B256" s="187"/>
      <c r="C256" s="187"/>
      <c r="D256" s="187">
        <v>2</v>
      </c>
      <c r="E256" s="187"/>
      <c r="F256" s="187"/>
      <c r="G256" s="187"/>
      <c r="H256" s="284">
        <f>D256</f>
        <v>2</v>
      </c>
    </row>
    <row r="257" spans="1:8" ht="55.5" customHeight="1" outlineLevel="1">
      <c r="A257" s="275" t="s">
        <v>63371</v>
      </c>
      <c r="B257" s="476" t="str">
        <f>INDEX(ORCAMENTO!$E:$E,MATCH(A257,ORCAMENTO!$B:$B,0))</f>
        <v>LUMINÁRIA TIPO PLAFON EM PLÁSTICO, DE SOBREPOR, SEM LÂMPADA, FORNECIMENTO E INSTALAÇÃO</v>
      </c>
      <c r="C257" s="476"/>
      <c r="D257" s="476"/>
      <c r="E257" s="476"/>
      <c r="F257" s="476"/>
      <c r="G257" s="180" t="str">
        <f>INDEX(ORCAMENTO!$F:$F,MATCH(A257,ORCAMENTO!$B:$B,0))</f>
        <v>un</v>
      </c>
      <c r="H257" s="276">
        <f>ROUND(SUM(H259:H263),2)</f>
        <v>26</v>
      </c>
    </row>
    <row r="258" spans="1:8" ht="18.600000000000001" customHeight="1" outlineLevel="1">
      <c r="A258" s="277" t="s">
        <v>904</v>
      </c>
      <c r="B258" s="182"/>
      <c r="C258" s="182"/>
      <c r="D258" s="181" t="s">
        <v>9779</v>
      </c>
      <c r="E258" s="181"/>
      <c r="F258" s="181"/>
      <c r="G258" s="181"/>
      <c r="H258" s="278" t="s">
        <v>897</v>
      </c>
    </row>
    <row r="259" spans="1:8" ht="18.600000000000001" customHeight="1" outlineLevel="1">
      <c r="A259" s="287" t="s">
        <v>34234</v>
      </c>
      <c r="B259" s="187"/>
      <c r="C259" s="187"/>
      <c r="D259" s="187">
        <v>4</v>
      </c>
      <c r="E259" s="187"/>
      <c r="F259" s="187"/>
      <c r="G259" s="187"/>
      <c r="H259" s="284">
        <f>D259</f>
        <v>4</v>
      </c>
    </row>
    <row r="260" spans="1:8" ht="18.600000000000001" customHeight="1" outlineLevel="1">
      <c r="A260" s="287" t="s">
        <v>34235</v>
      </c>
      <c r="B260" s="187"/>
      <c r="C260" s="187"/>
      <c r="D260" s="187">
        <v>4</v>
      </c>
      <c r="E260" s="187"/>
      <c r="F260" s="187"/>
      <c r="G260" s="187"/>
      <c r="H260" s="284">
        <f t="shared" ref="H260" si="25">D260</f>
        <v>4</v>
      </c>
    </row>
    <row r="261" spans="1:8" ht="18.600000000000001" customHeight="1" outlineLevel="1">
      <c r="A261" s="288" t="s">
        <v>34321</v>
      </c>
      <c r="B261" s="187"/>
      <c r="C261" s="187"/>
      <c r="D261" s="187">
        <v>2</v>
      </c>
      <c r="E261" s="187"/>
      <c r="F261" s="187"/>
      <c r="G261" s="187"/>
      <c r="H261" s="284">
        <f t="shared" ref="H261:H263" si="26">D261</f>
        <v>2</v>
      </c>
    </row>
    <row r="262" spans="1:8" ht="18.600000000000001" customHeight="1" outlineLevel="1">
      <c r="A262" s="288" t="s">
        <v>63314</v>
      </c>
      <c r="B262" s="187"/>
      <c r="C262" s="187"/>
      <c r="D262" s="187">
        <v>6</v>
      </c>
      <c r="E262" s="187"/>
      <c r="F262" s="187"/>
      <c r="G262" s="187"/>
      <c r="H262" s="284">
        <f t="shared" si="26"/>
        <v>6</v>
      </c>
    </row>
    <row r="263" spans="1:8" ht="18.600000000000001" customHeight="1" outlineLevel="1">
      <c r="A263" s="288" t="s">
        <v>63332</v>
      </c>
      <c r="B263" s="187"/>
      <c r="C263" s="187"/>
      <c r="D263" s="187">
        <v>10</v>
      </c>
      <c r="E263" s="187"/>
      <c r="F263" s="187"/>
      <c r="G263" s="187"/>
      <c r="H263" s="284">
        <f t="shared" si="26"/>
        <v>10</v>
      </c>
    </row>
    <row r="264" spans="1:8" ht="46.5" customHeight="1" outlineLevel="1">
      <c r="A264" s="275" t="s">
        <v>63372</v>
      </c>
      <c r="B264" s="476" t="str">
        <f>INDEX(ORCAMENTO!$E:$E,MATCH(A264,ORCAMENTO!$B:$B,0))</f>
        <v>Lâmpada LED, bulbo, A60, 30W, 100/240V, base E-27. Fornecimento e colocação.</v>
      </c>
      <c r="C264" s="476"/>
      <c r="D264" s="476"/>
      <c r="E264" s="476"/>
      <c r="F264" s="476"/>
      <c r="G264" s="180" t="str">
        <f>INDEX(ORCAMENTO!$F:$F,MATCH(A264,ORCAMENTO!$B:$B,0))</f>
        <v>un</v>
      </c>
      <c r="H264" s="276">
        <f>ROUND(SUM(H266:H284),2)</f>
        <v>64</v>
      </c>
    </row>
    <row r="265" spans="1:8" ht="18.600000000000001" customHeight="1" outlineLevel="1">
      <c r="A265" s="277" t="s">
        <v>904</v>
      </c>
      <c r="B265" s="182"/>
      <c r="C265" s="182"/>
      <c r="D265" s="181" t="s">
        <v>9779</v>
      </c>
      <c r="E265" s="181"/>
      <c r="F265" s="181"/>
      <c r="G265" s="181"/>
      <c r="H265" s="278" t="s">
        <v>897</v>
      </c>
    </row>
    <row r="266" spans="1:8" ht="18.600000000000001" customHeight="1" outlineLevel="1">
      <c r="A266" s="287" t="s">
        <v>34234</v>
      </c>
      <c r="B266" s="187"/>
      <c r="C266" s="187"/>
      <c r="D266" s="187">
        <v>4</v>
      </c>
      <c r="E266" s="187"/>
      <c r="F266" s="187"/>
      <c r="G266" s="187"/>
      <c r="H266" s="284">
        <f>D266</f>
        <v>4</v>
      </c>
    </row>
    <row r="267" spans="1:8" ht="18.600000000000001" customHeight="1" outlineLevel="1">
      <c r="A267" s="287" t="s">
        <v>34235</v>
      </c>
      <c r="B267" s="187"/>
      <c r="C267" s="187"/>
      <c r="D267" s="187">
        <v>4</v>
      </c>
      <c r="E267" s="187"/>
      <c r="F267" s="187"/>
      <c r="G267" s="187"/>
      <c r="H267" s="284">
        <f t="shared" ref="H267:H284" si="27">D267</f>
        <v>4</v>
      </c>
    </row>
    <row r="268" spans="1:8" ht="18.600000000000001" customHeight="1" outlineLevel="1">
      <c r="A268" s="287" t="s">
        <v>34236</v>
      </c>
      <c r="B268" s="187"/>
      <c r="C268" s="187"/>
      <c r="D268" s="187">
        <v>4</v>
      </c>
      <c r="E268" s="187"/>
      <c r="F268" s="187"/>
      <c r="G268" s="187"/>
      <c r="H268" s="284">
        <f t="shared" si="27"/>
        <v>4</v>
      </c>
    </row>
    <row r="269" spans="1:8" ht="18.600000000000001" customHeight="1" outlineLevel="1">
      <c r="A269" s="287" t="s">
        <v>34237</v>
      </c>
      <c r="B269" s="187"/>
      <c r="C269" s="187"/>
      <c r="D269" s="187">
        <v>4</v>
      </c>
      <c r="E269" s="187"/>
      <c r="F269" s="187"/>
      <c r="G269" s="187"/>
      <c r="H269" s="284">
        <f t="shared" si="27"/>
        <v>4</v>
      </c>
    </row>
    <row r="270" spans="1:8" ht="18.600000000000001" customHeight="1" outlineLevel="1">
      <c r="A270" s="287" t="s">
        <v>34289</v>
      </c>
      <c r="B270" s="187"/>
      <c r="C270" s="187"/>
      <c r="D270" s="187">
        <v>4</v>
      </c>
      <c r="E270" s="187"/>
      <c r="F270" s="187"/>
      <c r="G270" s="187"/>
      <c r="H270" s="284">
        <f t="shared" si="27"/>
        <v>4</v>
      </c>
    </row>
    <row r="271" spans="1:8" ht="18.600000000000001" customHeight="1" outlineLevel="1">
      <c r="A271" s="287" t="s">
        <v>34290</v>
      </c>
      <c r="B271" s="187"/>
      <c r="C271" s="187"/>
      <c r="D271" s="187">
        <v>4</v>
      </c>
      <c r="E271" s="187"/>
      <c r="F271" s="187"/>
      <c r="G271" s="187"/>
      <c r="H271" s="284">
        <f t="shared" si="27"/>
        <v>4</v>
      </c>
    </row>
    <row r="272" spans="1:8" ht="18.600000000000001" customHeight="1" outlineLevel="1">
      <c r="A272" s="287" t="s">
        <v>34240</v>
      </c>
      <c r="B272" s="187"/>
      <c r="C272" s="187"/>
      <c r="D272" s="187">
        <v>2</v>
      </c>
      <c r="E272" s="187"/>
      <c r="F272" s="187"/>
      <c r="G272" s="187"/>
      <c r="H272" s="284">
        <f t="shared" si="27"/>
        <v>2</v>
      </c>
    </row>
    <row r="273" spans="1:8" ht="18.600000000000001" customHeight="1" outlineLevel="1">
      <c r="A273" s="287" t="s">
        <v>63310</v>
      </c>
      <c r="B273" s="187"/>
      <c r="C273" s="187"/>
      <c r="D273" s="187">
        <v>4</v>
      </c>
      <c r="E273" s="187"/>
      <c r="F273" s="187"/>
      <c r="G273" s="187"/>
      <c r="H273" s="284">
        <f t="shared" si="27"/>
        <v>4</v>
      </c>
    </row>
    <row r="274" spans="1:8" ht="18.600000000000001" customHeight="1" outlineLevel="1">
      <c r="A274" s="287" t="s">
        <v>63311</v>
      </c>
      <c r="B274" s="187"/>
      <c r="C274" s="187"/>
      <c r="D274" s="187">
        <v>2</v>
      </c>
      <c r="E274" s="187"/>
      <c r="F274" s="187"/>
      <c r="G274" s="187"/>
      <c r="H274" s="284">
        <f t="shared" si="27"/>
        <v>2</v>
      </c>
    </row>
    <row r="275" spans="1:8" ht="18.600000000000001" customHeight="1" outlineLevel="1">
      <c r="A275" s="287" t="s">
        <v>34287</v>
      </c>
      <c r="B275" s="187"/>
      <c r="C275" s="187"/>
      <c r="D275" s="187">
        <v>1</v>
      </c>
      <c r="E275" s="187"/>
      <c r="F275" s="187"/>
      <c r="G275" s="187"/>
      <c r="H275" s="284">
        <f t="shared" si="27"/>
        <v>1</v>
      </c>
    </row>
    <row r="276" spans="1:8" ht="18.600000000000001" customHeight="1" outlineLevel="1">
      <c r="A276" s="287" t="s">
        <v>63312</v>
      </c>
      <c r="B276" s="187"/>
      <c r="C276" s="187"/>
      <c r="D276" s="187">
        <v>1</v>
      </c>
      <c r="E276" s="187"/>
      <c r="F276" s="187"/>
      <c r="G276" s="187"/>
      <c r="H276" s="284">
        <f t="shared" si="27"/>
        <v>1</v>
      </c>
    </row>
    <row r="277" spans="1:8" ht="18.600000000000001" customHeight="1" outlineLevel="1">
      <c r="A277" s="288" t="s">
        <v>34292</v>
      </c>
      <c r="B277" s="187"/>
      <c r="C277" s="187"/>
      <c r="D277" s="187">
        <v>2</v>
      </c>
      <c r="E277" s="187"/>
      <c r="F277" s="187"/>
      <c r="G277" s="187"/>
      <c r="H277" s="284">
        <f t="shared" si="27"/>
        <v>2</v>
      </c>
    </row>
    <row r="278" spans="1:8" ht="18.600000000000001" customHeight="1" outlineLevel="1">
      <c r="A278" s="288" t="s">
        <v>34293</v>
      </c>
      <c r="B278" s="187"/>
      <c r="C278" s="187"/>
      <c r="D278" s="187">
        <v>2</v>
      </c>
      <c r="E278" s="187"/>
      <c r="F278" s="187"/>
      <c r="G278" s="187"/>
      <c r="H278" s="284">
        <f t="shared" si="27"/>
        <v>2</v>
      </c>
    </row>
    <row r="279" spans="1:8" ht="18.600000000000001" customHeight="1" outlineLevel="1">
      <c r="A279" s="288" t="s">
        <v>63326</v>
      </c>
      <c r="B279" s="187"/>
      <c r="C279" s="187"/>
      <c r="D279" s="187">
        <v>2</v>
      </c>
      <c r="E279" s="187"/>
      <c r="F279" s="187"/>
      <c r="G279" s="187"/>
      <c r="H279" s="284">
        <f t="shared" si="27"/>
        <v>2</v>
      </c>
    </row>
    <row r="280" spans="1:8" ht="18.600000000000001" customHeight="1" outlineLevel="1">
      <c r="A280" s="288" t="s">
        <v>63318</v>
      </c>
      <c r="B280" s="187"/>
      <c r="C280" s="187"/>
      <c r="D280" s="187">
        <v>2</v>
      </c>
      <c r="E280" s="187"/>
      <c r="F280" s="187"/>
      <c r="G280" s="187"/>
      <c r="H280" s="284">
        <f t="shared" si="27"/>
        <v>2</v>
      </c>
    </row>
    <row r="281" spans="1:8" ht="18.600000000000001" customHeight="1" outlineLevel="1">
      <c r="A281" s="288" t="s">
        <v>34239</v>
      </c>
      <c r="B281" s="187"/>
      <c r="C281" s="187"/>
      <c r="D281" s="187">
        <v>2</v>
      </c>
      <c r="E281" s="187"/>
      <c r="F281" s="187"/>
      <c r="G281" s="187"/>
      <c r="H281" s="284">
        <f t="shared" si="27"/>
        <v>2</v>
      </c>
    </row>
    <row r="282" spans="1:8" ht="18.600000000000001" customHeight="1" outlineLevel="1">
      <c r="A282" s="288" t="s">
        <v>34321</v>
      </c>
      <c r="B282" s="187"/>
      <c r="C282" s="187"/>
      <c r="D282" s="187">
        <v>4</v>
      </c>
      <c r="E282" s="187"/>
      <c r="F282" s="187"/>
      <c r="G282" s="187"/>
      <c r="H282" s="284">
        <f t="shared" si="27"/>
        <v>4</v>
      </c>
    </row>
    <row r="283" spans="1:8" ht="18.600000000000001" customHeight="1" outlineLevel="1">
      <c r="A283" s="288" t="s">
        <v>63332</v>
      </c>
      <c r="B283" s="187"/>
      <c r="C283" s="187"/>
      <c r="D283" s="187">
        <v>10</v>
      </c>
      <c r="E283" s="187"/>
      <c r="F283" s="187"/>
      <c r="G283" s="187"/>
      <c r="H283" s="284">
        <f t="shared" si="27"/>
        <v>10</v>
      </c>
    </row>
    <row r="284" spans="1:8" ht="18.600000000000001" customHeight="1" outlineLevel="1">
      <c r="A284" s="288" t="s">
        <v>63314</v>
      </c>
      <c r="B284" s="187"/>
      <c r="C284" s="187"/>
      <c r="D284" s="187">
        <v>6</v>
      </c>
      <c r="E284" s="187"/>
      <c r="F284" s="187"/>
      <c r="G284" s="187"/>
      <c r="H284" s="284">
        <f t="shared" si="27"/>
        <v>6</v>
      </c>
    </row>
    <row r="285" spans="1:8" ht="81.75" customHeight="1" outlineLevel="1">
      <c r="A285" s="275" t="s">
        <v>63373</v>
      </c>
      <c r="B285" s="473" t="str">
        <f>INDEX(ORCAMENTO!$E:$E,MATCH(A285,ORCAMENTO!$B:$B,0))</f>
        <v>Ventilador de parede, tipo industrial, oscilante, diâmetro de 24", motor de 1/8HP, rotação de 1500RPM (com 3 velocidades), vazão de 380m3/min., monofásico de 110/220V, Veneza Plus V2, Solaster ou similar.  Fornecimento.(desonerado)</v>
      </c>
      <c r="C285" s="474"/>
      <c r="D285" s="474"/>
      <c r="E285" s="474"/>
      <c r="F285" s="475"/>
      <c r="G285" s="180" t="str">
        <f>INDEX(ORCAMENTO!$F:$F,MATCH(A285,ORCAMENTO!$B:$B,0))</f>
        <v>un</v>
      </c>
      <c r="H285" s="276">
        <f>ROUND(SUM(H287:H298),2)</f>
        <v>25</v>
      </c>
    </row>
    <row r="286" spans="1:8" ht="18.600000000000001" customHeight="1" outlineLevel="1">
      <c r="A286" s="277" t="s">
        <v>904</v>
      </c>
      <c r="B286" s="182"/>
      <c r="C286" s="182"/>
      <c r="D286" s="181" t="s">
        <v>9779</v>
      </c>
      <c r="E286" s="181"/>
      <c r="F286" s="181"/>
      <c r="G286" s="181"/>
      <c r="H286" s="278" t="s">
        <v>897</v>
      </c>
    </row>
    <row r="287" spans="1:8" ht="18.600000000000001" customHeight="1" outlineLevel="1">
      <c r="A287" s="287" t="s">
        <v>34234</v>
      </c>
      <c r="B287" s="187"/>
      <c r="C287" s="187"/>
      <c r="D287" s="187">
        <v>2</v>
      </c>
      <c r="E287" s="187"/>
      <c r="F287" s="187"/>
      <c r="G287" s="187"/>
      <c r="H287" s="284">
        <f t="shared" ref="H287:H298" si="28">D287</f>
        <v>2</v>
      </c>
    </row>
    <row r="288" spans="1:8" ht="18.600000000000001" customHeight="1" outlineLevel="1">
      <c r="A288" s="287" t="s">
        <v>34235</v>
      </c>
      <c r="B288" s="187"/>
      <c r="C288" s="187"/>
      <c r="D288" s="187">
        <v>2</v>
      </c>
      <c r="E288" s="187"/>
      <c r="F288" s="187"/>
      <c r="G288" s="187"/>
      <c r="H288" s="284">
        <f t="shared" si="28"/>
        <v>2</v>
      </c>
    </row>
    <row r="289" spans="1:8" ht="18.600000000000001" customHeight="1" outlineLevel="1">
      <c r="A289" s="287" t="s">
        <v>34236</v>
      </c>
      <c r="B289" s="187"/>
      <c r="C289" s="187"/>
      <c r="D289" s="187">
        <v>2</v>
      </c>
      <c r="E289" s="187"/>
      <c r="F289" s="187"/>
      <c r="G289" s="187"/>
      <c r="H289" s="284">
        <f t="shared" si="28"/>
        <v>2</v>
      </c>
    </row>
    <row r="290" spans="1:8" ht="18.600000000000001" customHeight="1" outlineLevel="1">
      <c r="A290" s="287" t="s">
        <v>34237</v>
      </c>
      <c r="B290" s="187"/>
      <c r="C290" s="187"/>
      <c r="D290" s="187">
        <v>2</v>
      </c>
      <c r="E290" s="187"/>
      <c r="F290" s="187"/>
      <c r="G290" s="187"/>
      <c r="H290" s="284">
        <f t="shared" si="28"/>
        <v>2</v>
      </c>
    </row>
    <row r="291" spans="1:8" ht="18.600000000000001" customHeight="1" outlineLevel="1">
      <c r="A291" s="287" t="s">
        <v>34289</v>
      </c>
      <c r="B291" s="187"/>
      <c r="C291" s="187"/>
      <c r="D291" s="187">
        <v>2</v>
      </c>
      <c r="E291" s="187"/>
      <c r="F291" s="187"/>
      <c r="G291" s="187"/>
      <c r="H291" s="284">
        <f t="shared" si="28"/>
        <v>2</v>
      </c>
    </row>
    <row r="292" spans="1:8" ht="18.600000000000001" customHeight="1" outlineLevel="1">
      <c r="A292" s="287" t="s">
        <v>34290</v>
      </c>
      <c r="B292" s="187"/>
      <c r="C292" s="187"/>
      <c r="D292" s="187">
        <v>2</v>
      </c>
      <c r="E292" s="187"/>
      <c r="F292" s="187"/>
      <c r="G292" s="187"/>
      <c r="H292" s="284">
        <f t="shared" si="28"/>
        <v>2</v>
      </c>
    </row>
    <row r="293" spans="1:8" ht="18.600000000000001" customHeight="1" outlineLevel="1">
      <c r="A293" s="287" t="s">
        <v>34240</v>
      </c>
      <c r="B293" s="187"/>
      <c r="C293" s="187"/>
      <c r="D293" s="187">
        <v>1</v>
      </c>
      <c r="E293" s="187"/>
      <c r="F293" s="187"/>
      <c r="G293" s="187"/>
      <c r="H293" s="284">
        <f t="shared" si="28"/>
        <v>1</v>
      </c>
    </row>
    <row r="294" spans="1:8" ht="18.600000000000001" customHeight="1" outlineLevel="1">
      <c r="A294" s="287" t="s">
        <v>63310</v>
      </c>
      <c r="B294" s="187"/>
      <c r="C294" s="187"/>
      <c r="D294" s="187">
        <v>1</v>
      </c>
      <c r="E294" s="187"/>
      <c r="F294" s="187"/>
      <c r="G294" s="187"/>
      <c r="H294" s="284">
        <f t="shared" si="28"/>
        <v>1</v>
      </c>
    </row>
    <row r="295" spans="1:8" ht="18.600000000000001" customHeight="1" outlineLevel="1">
      <c r="A295" s="287" t="s">
        <v>63311</v>
      </c>
      <c r="B295" s="187"/>
      <c r="C295" s="187"/>
      <c r="D295" s="187">
        <v>1</v>
      </c>
      <c r="E295" s="187"/>
      <c r="F295" s="187"/>
      <c r="G295" s="187"/>
      <c r="H295" s="284">
        <f t="shared" si="28"/>
        <v>1</v>
      </c>
    </row>
    <row r="296" spans="1:8" ht="18.600000000000001" customHeight="1" outlineLevel="1">
      <c r="A296" s="288" t="s">
        <v>34239</v>
      </c>
      <c r="B296" s="187"/>
      <c r="C296" s="187"/>
      <c r="D296" s="187">
        <v>1</v>
      </c>
      <c r="E296" s="187"/>
      <c r="F296" s="187"/>
      <c r="G296" s="187"/>
      <c r="H296" s="284">
        <f t="shared" si="28"/>
        <v>1</v>
      </c>
    </row>
    <row r="297" spans="1:8" ht="18.600000000000001" customHeight="1" outlineLevel="1">
      <c r="A297" s="288" t="s">
        <v>63332</v>
      </c>
      <c r="B297" s="187"/>
      <c r="C297" s="187"/>
      <c r="D297" s="187">
        <v>6</v>
      </c>
      <c r="E297" s="187"/>
      <c r="F297" s="187"/>
      <c r="G297" s="187"/>
      <c r="H297" s="284">
        <f t="shared" si="28"/>
        <v>6</v>
      </c>
    </row>
    <row r="298" spans="1:8" ht="18.600000000000001" customHeight="1" outlineLevel="1">
      <c r="A298" s="288" t="s">
        <v>63314</v>
      </c>
      <c r="B298" s="187"/>
      <c r="C298" s="187"/>
      <c r="D298" s="187">
        <v>3</v>
      </c>
      <c r="E298" s="187"/>
      <c r="F298" s="187"/>
      <c r="G298" s="187"/>
      <c r="H298" s="284">
        <f t="shared" si="28"/>
        <v>3</v>
      </c>
    </row>
    <row r="299" spans="1:8" ht="66.75" customHeight="1" outlineLevel="1">
      <c r="A299" s="275" t="s">
        <v>63374</v>
      </c>
      <c r="B299" s="473" t="str">
        <f>INDEX(ORCAMENTO!$E:$E,MATCH(A299,ORCAMENTO!$B:$B,0))</f>
        <v>Ventilador de teto base madeira sem alojamento para luminária, ref. Tron ou equivalente, com comando de interruptor simples, sem dimer para regulagem de velocidade</v>
      </c>
      <c r="C299" s="474"/>
      <c r="D299" s="474"/>
      <c r="E299" s="474"/>
      <c r="F299" s="475"/>
      <c r="G299" s="180" t="str">
        <f>INDEX(ORCAMENTO!$F:$F,MATCH(A299,ORCAMENTO!$B:$B,0))</f>
        <v>und</v>
      </c>
      <c r="H299" s="276">
        <f>ROUND(SUM(H301:H311),2)</f>
        <v>25</v>
      </c>
    </row>
    <row r="300" spans="1:8" ht="66.75" customHeight="1" outlineLevel="1">
      <c r="A300" s="277" t="s">
        <v>904</v>
      </c>
      <c r="B300" s="182"/>
      <c r="C300" s="182"/>
      <c r="D300" s="181" t="s">
        <v>9779</v>
      </c>
      <c r="E300" s="181"/>
      <c r="F300" s="181"/>
      <c r="G300" s="181"/>
      <c r="H300" s="278" t="s">
        <v>897</v>
      </c>
    </row>
    <row r="301" spans="1:8" ht="18.600000000000001" customHeight="1" outlineLevel="1">
      <c r="A301" s="287" t="s">
        <v>34234</v>
      </c>
      <c r="B301" s="187"/>
      <c r="C301" s="187"/>
      <c r="D301" s="187">
        <v>2</v>
      </c>
      <c r="E301" s="187"/>
      <c r="F301" s="187"/>
      <c r="G301" s="187"/>
      <c r="H301" s="284">
        <f t="shared" ref="H301:H311" si="29">D301</f>
        <v>2</v>
      </c>
    </row>
    <row r="302" spans="1:8" ht="18" customHeight="1" outlineLevel="1">
      <c r="A302" s="287" t="s">
        <v>34235</v>
      </c>
      <c r="B302" s="187"/>
      <c r="C302" s="187"/>
      <c r="D302" s="187">
        <v>2</v>
      </c>
      <c r="E302" s="187"/>
      <c r="F302" s="187"/>
      <c r="G302" s="187"/>
      <c r="H302" s="284">
        <f t="shared" si="29"/>
        <v>2</v>
      </c>
    </row>
    <row r="303" spans="1:8" ht="18.600000000000001" customHeight="1" outlineLevel="1">
      <c r="A303" s="287" t="s">
        <v>34236</v>
      </c>
      <c r="B303" s="187"/>
      <c r="C303" s="187"/>
      <c r="D303" s="187">
        <v>2</v>
      </c>
      <c r="E303" s="187"/>
      <c r="F303" s="187"/>
      <c r="G303" s="187"/>
      <c r="H303" s="284">
        <f t="shared" si="29"/>
        <v>2</v>
      </c>
    </row>
    <row r="304" spans="1:8" ht="20.25" customHeight="1" outlineLevel="1">
      <c r="A304" s="287" t="s">
        <v>34237</v>
      </c>
      <c r="B304" s="187"/>
      <c r="C304" s="187"/>
      <c r="D304" s="187">
        <v>2</v>
      </c>
      <c r="E304" s="187"/>
      <c r="F304" s="187"/>
      <c r="G304" s="187"/>
      <c r="H304" s="284">
        <f t="shared" si="29"/>
        <v>2</v>
      </c>
    </row>
    <row r="305" spans="1:10" ht="18.600000000000001" customHeight="1" outlineLevel="1">
      <c r="A305" s="287" t="s">
        <v>34289</v>
      </c>
      <c r="B305" s="187"/>
      <c r="C305" s="187"/>
      <c r="D305" s="187">
        <v>2</v>
      </c>
      <c r="E305" s="187"/>
      <c r="F305" s="187"/>
      <c r="G305" s="187"/>
      <c r="H305" s="284">
        <f t="shared" si="29"/>
        <v>2</v>
      </c>
    </row>
    <row r="306" spans="1:10" ht="19.5" customHeight="1" outlineLevel="1">
      <c r="A306" s="287" t="s">
        <v>34290</v>
      </c>
      <c r="B306" s="187"/>
      <c r="C306" s="187"/>
      <c r="D306" s="187">
        <v>2</v>
      </c>
      <c r="E306" s="187"/>
      <c r="F306" s="187"/>
      <c r="G306" s="187"/>
      <c r="H306" s="284">
        <f t="shared" si="29"/>
        <v>2</v>
      </c>
    </row>
    <row r="307" spans="1:10" ht="18.600000000000001" customHeight="1" outlineLevel="1">
      <c r="A307" s="287" t="s">
        <v>34240</v>
      </c>
      <c r="B307" s="187"/>
      <c r="C307" s="187"/>
      <c r="D307" s="187">
        <v>2</v>
      </c>
      <c r="E307" s="187"/>
      <c r="F307" s="187"/>
      <c r="G307" s="187"/>
      <c r="H307" s="284">
        <f t="shared" si="29"/>
        <v>2</v>
      </c>
    </row>
    <row r="308" spans="1:10" ht="15.75" customHeight="1" outlineLevel="1">
      <c r="A308" s="287" t="s">
        <v>63310</v>
      </c>
      <c r="B308" s="187"/>
      <c r="C308" s="187"/>
      <c r="D308" s="187">
        <v>2</v>
      </c>
      <c r="E308" s="187"/>
      <c r="F308" s="187"/>
      <c r="G308" s="187"/>
      <c r="H308" s="284">
        <f t="shared" si="29"/>
        <v>2</v>
      </c>
    </row>
    <row r="309" spans="1:10" ht="18.600000000000001" customHeight="1" outlineLevel="1">
      <c r="A309" s="287" t="s">
        <v>63311</v>
      </c>
      <c r="B309" s="187"/>
      <c r="C309" s="187"/>
      <c r="D309" s="187">
        <v>2</v>
      </c>
      <c r="E309" s="187"/>
      <c r="F309" s="187"/>
      <c r="G309" s="187"/>
      <c r="H309" s="284">
        <f t="shared" si="29"/>
        <v>2</v>
      </c>
    </row>
    <row r="310" spans="1:10" ht="18.600000000000001" customHeight="1" outlineLevel="1">
      <c r="A310" s="287" t="s">
        <v>63313</v>
      </c>
      <c r="B310" s="187"/>
      <c r="C310" s="187"/>
      <c r="D310" s="187">
        <v>6</v>
      </c>
      <c r="E310" s="187"/>
      <c r="F310" s="187"/>
      <c r="G310" s="187"/>
      <c r="H310" s="284">
        <f t="shared" si="29"/>
        <v>6</v>
      </c>
    </row>
    <row r="311" spans="1:10" ht="18.75" customHeight="1" outlineLevel="1">
      <c r="A311" s="288" t="s">
        <v>34239</v>
      </c>
      <c r="B311" s="187"/>
      <c r="C311" s="187"/>
      <c r="D311" s="187">
        <v>1</v>
      </c>
      <c r="E311" s="187"/>
      <c r="F311" s="187"/>
      <c r="G311" s="187"/>
      <c r="H311" s="284">
        <f t="shared" si="29"/>
        <v>1</v>
      </c>
    </row>
    <row r="312" spans="1:10" ht="18.600000000000001" customHeight="1">
      <c r="A312" s="274">
        <v>8</v>
      </c>
      <c r="B312" s="494" t="str">
        <f>INDEX(ORCAMENTO!$E:$E,MATCH(A312,ORCAMENTO!$B:$B,0))</f>
        <v>SERVIÇOS COMPLEMENTARES</v>
      </c>
      <c r="C312" s="495"/>
      <c r="D312" s="495"/>
      <c r="E312" s="495"/>
      <c r="F312" s="495"/>
      <c r="G312" s="495"/>
      <c r="H312" s="496"/>
    </row>
    <row r="313" spans="1:10" ht="15.75" customHeight="1">
      <c r="A313" s="275" t="s">
        <v>63375</v>
      </c>
      <c r="B313" s="473" t="str">
        <f>INDEX(ORCAMENTO!$E:$E,MATCH(A313,ORCAMENTO!$B:$B,0))</f>
        <v>Placa para inauguração de obra em alumínio polido e=4mm, dimensões 40 x 50 cm, gravação em baixo relevo, inclusive pintura e fixação</v>
      </c>
      <c r="C313" s="474"/>
      <c r="D313" s="474"/>
      <c r="E313" s="474"/>
      <c r="F313" s="475"/>
      <c r="G313" s="180" t="str">
        <f>INDEX(ORCAMENTO!$F:$F,MATCH(A313,ORCAMENTO!$B:$B,0))</f>
        <v>und</v>
      </c>
      <c r="H313" s="289">
        <f>H315</f>
        <v>2</v>
      </c>
      <c r="J313" s="244"/>
    </row>
    <row r="314" spans="1:10" ht="18.600000000000001" customHeight="1">
      <c r="A314" s="277" t="s">
        <v>904</v>
      </c>
      <c r="B314" s="182"/>
      <c r="C314" s="182"/>
      <c r="D314" s="181"/>
      <c r="E314" s="181" t="s">
        <v>9779</v>
      </c>
      <c r="F314" s="181"/>
      <c r="G314" s="181"/>
      <c r="H314" s="285"/>
      <c r="J314" s="244"/>
    </row>
    <row r="315" spans="1:10" ht="18.600000000000001" customHeight="1">
      <c r="A315" s="283" t="s">
        <v>63307</v>
      </c>
      <c r="B315" s="187"/>
      <c r="C315" s="187"/>
      <c r="D315" s="187"/>
      <c r="E315" s="187">
        <v>2</v>
      </c>
      <c r="F315" s="187"/>
      <c r="G315" s="187"/>
      <c r="H315" s="284">
        <f>E315</f>
        <v>2</v>
      </c>
      <c r="J315" s="244"/>
    </row>
    <row r="316" spans="1:10" ht="18.600000000000001" customHeight="1">
      <c r="A316" s="283"/>
      <c r="B316" s="187"/>
      <c r="C316" s="187"/>
      <c r="D316" s="187"/>
      <c r="E316" s="187"/>
      <c r="F316" s="187"/>
      <c r="G316" s="187"/>
      <c r="H316" s="284"/>
      <c r="J316" s="244"/>
    </row>
    <row r="317" spans="1:10" ht="41.25" customHeight="1">
      <c r="A317" s="275" t="s">
        <v>63376</v>
      </c>
      <c r="B317" s="473" t="str">
        <f>INDEX(ORCAMENTO!$E:$E,MATCH(A317,ORCAMENTO!$B:$B,0))</f>
        <v>Instalação De Placa Em ACM Vermelho Fosco, Dimensões 500x120cm, E=3MM, Letras
E Contorno Em ACM Amarelo Com Brilho E Brasão Com Impressão Em Alta Definição</v>
      </c>
      <c r="C317" s="474"/>
      <c r="D317" s="474"/>
      <c r="E317" s="474"/>
      <c r="F317" s="475"/>
      <c r="G317" s="180" t="str">
        <f>INDEX(ORCAMENTO!$F:$F,MATCH(A317,ORCAMENTO!$B:$B,0))</f>
        <v>un</v>
      </c>
      <c r="H317" s="289">
        <f>H319</f>
        <v>1</v>
      </c>
      <c r="J317" s="244"/>
    </row>
    <row r="318" spans="1:10" ht="18.600000000000001" customHeight="1">
      <c r="A318" s="277" t="s">
        <v>904</v>
      </c>
      <c r="B318" s="182"/>
      <c r="C318" s="182"/>
      <c r="D318" s="181"/>
      <c r="E318" s="181" t="s">
        <v>9779</v>
      </c>
      <c r="F318" s="181"/>
      <c r="G318" s="181"/>
      <c r="H318" s="285"/>
      <c r="J318" s="244"/>
    </row>
    <row r="319" spans="1:10" ht="18.600000000000001" customHeight="1">
      <c r="A319" s="283" t="s">
        <v>63306</v>
      </c>
      <c r="B319" s="187"/>
      <c r="C319" s="187"/>
      <c r="D319" s="187"/>
      <c r="E319" s="187">
        <v>1</v>
      </c>
      <c r="F319" s="187"/>
      <c r="G319" s="187"/>
      <c r="H319" s="284">
        <f>E319</f>
        <v>1</v>
      </c>
      <c r="J319" s="244"/>
    </row>
    <row r="320" spans="1:10" ht="41.25" customHeight="1">
      <c r="A320" s="275" t="s">
        <v>63377</v>
      </c>
      <c r="B320" s="473" t="str">
        <f>INDEX(ORCAMENTO!$E:$E,MATCH(A320,ORCAMENTO!$B:$B,0))</f>
        <v>Fornecimento e plantio de grama em placas tipo esmeralda, inclusive fornecimento de terra vegetal</v>
      </c>
      <c r="C320" s="474"/>
      <c r="D320" s="474"/>
      <c r="E320" s="474"/>
      <c r="F320" s="475"/>
      <c r="G320" s="180" t="str">
        <f>INDEX(ORCAMENTO!$F:$F,MATCH(A320,ORCAMENTO!$B:$B,0))</f>
        <v>m2</v>
      </c>
      <c r="H320" s="289">
        <f>H322</f>
        <v>78.375</v>
      </c>
      <c r="J320" s="244"/>
    </row>
    <row r="321" spans="1:10" ht="18.600000000000001" customHeight="1">
      <c r="A321" s="277" t="s">
        <v>904</v>
      </c>
      <c r="B321" s="182"/>
      <c r="C321" s="182" t="s">
        <v>9397</v>
      </c>
      <c r="D321" s="181" t="s">
        <v>34288</v>
      </c>
      <c r="E321" s="181" t="s">
        <v>9779</v>
      </c>
      <c r="F321" s="181"/>
      <c r="G321" s="181"/>
      <c r="H321" s="285"/>
      <c r="J321" s="244"/>
    </row>
    <row r="322" spans="1:10" ht="18.600000000000001" customHeight="1">
      <c r="A322" s="283" t="s">
        <v>63333</v>
      </c>
      <c r="B322" s="187"/>
      <c r="C322" s="187">
        <v>41.25</v>
      </c>
      <c r="D322" s="187">
        <v>1.9</v>
      </c>
      <c r="E322" s="187">
        <f>D322*C322</f>
        <v>78.375</v>
      </c>
      <c r="F322" s="187"/>
      <c r="G322" s="187"/>
      <c r="H322" s="284">
        <f>E322</f>
        <v>78.375</v>
      </c>
      <c r="J322" s="244"/>
    </row>
    <row r="323" spans="1:10" ht="41.25" customHeight="1">
      <c r="A323" s="275" t="s">
        <v>63378</v>
      </c>
      <c r="B323" s="473" t="str">
        <f>INDEX(ORCAMENTO!$E:$E,MATCH(A323,ORCAMENTO!$B:$B,0))</f>
        <v>Veneziana vertical (brise soleil) de chapa de alumínio, com 1,2mm de espessura, aparafusadas e medida pela área colocada. Fornecimento e colocação.</v>
      </c>
      <c r="C323" s="474"/>
      <c r="D323" s="474"/>
      <c r="E323" s="474"/>
      <c r="F323" s="475"/>
      <c r="G323" s="180" t="str">
        <f>INDEX(ORCAMENTO!$F:$F,MATCH(A323,ORCAMENTO!$B:$B,0))</f>
        <v>m2</v>
      </c>
      <c r="H323" s="289">
        <f>H325</f>
        <v>3.3</v>
      </c>
      <c r="J323" s="244"/>
    </row>
    <row r="324" spans="1:10" ht="18.600000000000001" customHeight="1">
      <c r="A324" s="277" t="s">
        <v>904</v>
      </c>
      <c r="B324" s="182"/>
      <c r="C324" s="182" t="s">
        <v>9397</v>
      </c>
      <c r="D324" s="181" t="s">
        <v>34288</v>
      </c>
      <c r="E324" s="181" t="s">
        <v>9779</v>
      </c>
      <c r="F324" s="181"/>
      <c r="G324" s="181"/>
      <c r="H324" s="285"/>
      <c r="J324" s="244"/>
    </row>
    <row r="325" spans="1:10" ht="18.600000000000001" customHeight="1">
      <c r="A325" s="283" t="s">
        <v>34239</v>
      </c>
      <c r="B325" s="187"/>
      <c r="C325" s="187">
        <v>3.3</v>
      </c>
      <c r="D325" s="187">
        <v>1</v>
      </c>
      <c r="E325" s="187">
        <f>D325*C325</f>
        <v>3.3</v>
      </c>
      <c r="F325" s="187"/>
      <c r="G325" s="187"/>
      <c r="H325" s="284">
        <f>E325</f>
        <v>3.3</v>
      </c>
      <c r="J325" s="244"/>
    </row>
    <row r="326" spans="1:10" ht="18.600000000000001" customHeight="1">
      <c r="A326" s="283"/>
      <c r="B326" s="187"/>
      <c r="C326" s="187"/>
      <c r="D326" s="187"/>
      <c r="E326" s="187"/>
      <c r="F326" s="187"/>
      <c r="G326" s="187"/>
      <c r="H326" s="284"/>
      <c r="J326" s="244"/>
    </row>
    <row r="327" spans="1:10" ht="18.600000000000001" customHeight="1">
      <c r="A327" s="247"/>
      <c r="B327" s="247"/>
      <c r="C327" s="247"/>
      <c r="D327" s="247"/>
      <c r="E327" s="247"/>
    </row>
    <row r="328" spans="1:10" ht="18.600000000000001" customHeight="1">
      <c r="A328" s="373" t="s">
        <v>63379</v>
      </c>
      <c r="B328" s="247"/>
      <c r="C328" s="247"/>
      <c r="D328" s="247"/>
      <c r="E328" s="247"/>
    </row>
    <row r="329" spans="1:10" ht="18.600000000000001" customHeight="1">
      <c r="A329" s="247"/>
      <c r="B329" s="247"/>
      <c r="C329" s="372"/>
      <c r="D329" s="372"/>
      <c r="E329" s="247"/>
    </row>
    <row r="330" spans="1:10" ht="18.600000000000001" customHeight="1">
      <c r="A330" s="247"/>
      <c r="B330" s="247"/>
      <c r="C330" s="247"/>
      <c r="D330" s="247"/>
      <c r="E330" s="247"/>
    </row>
    <row r="331" spans="1:10" ht="18.600000000000001" customHeight="1">
      <c r="A331" s="247"/>
      <c r="B331" s="247"/>
      <c r="C331" s="493" t="s">
        <v>63302</v>
      </c>
      <c r="D331" s="493"/>
      <c r="E331" s="247"/>
    </row>
    <row r="332" spans="1:10" ht="18.600000000000001" customHeight="1">
      <c r="A332" s="247"/>
      <c r="B332" s="247"/>
      <c r="C332" s="493" t="s">
        <v>63303</v>
      </c>
      <c r="D332" s="493"/>
      <c r="E332" s="247"/>
    </row>
  </sheetData>
  <mergeCells count="65">
    <mergeCell ref="C331:D331"/>
    <mergeCell ref="C332:D332"/>
    <mergeCell ref="B320:F320"/>
    <mergeCell ref="B250:F250"/>
    <mergeCell ref="B236:F236"/>
    <mergeCell ref="B323:F323"/>
    <mergeCell ref="B299:F299"/>
    <mergeCell ref="B313:F313"/>
    <mergeCell ref="B312:H312"/>
    <mergeCell ref="B285:F285"/>
    <mergeCell ref="B317:F317"/>
    <mergeCell ref="B241:F241"/>
    <mergeCell ref="B257:F257"/>
    <mergeCell ref="B264:F264"/>
    <mergeCell ref="B39:F39"/>
    <mergeCell ref="B127:F127"/>
    <mergeCell ref="B204:H204"/>
    <mergeCell ref="B86:H86"/>
    <mergeCell ref="B87:F87"/>
    <mergeCell ref="B105:F105"/>
    <mergeCell ref="B57:F57"/>
    <mergeCell ref="A56:H56"/>
    <mergeCell ref="B60:F60"/>
    <mergeCell ref="A151:G151"/>
    <mergeCell ref="A129:G129"/>
    <mergeCell ref="B72:F72"/>
    <mergeCell ref="B64:F64"/>
    <mergeCell ref="B63:H63"/>
    <mergeCell ref="B79:F79"/>
    <mergeCell ref="A1:H1"/>
    <mergeCell ref="B4:H4"/>
    <mergeCell ref="B2:H2"/>
    <mergeCell ref="B3:H3"/>
    <mergeCell ref="B5:F5"/>
    <mergeCell ref="B41:H41"/>
    <mergeCell ref="B42:F42"/>
    <mergeCell ref="B47:F47"/>
    <mergeCell ref="B205:F205"/>
    <mergeCell ref="B211:F211"/>
    <mergeCell ref="B82:F82"/>
    <mergeCell ref="B35:H35"/>
    <mergeCell ref="B36:F36"/>
    <mergeCell ref="B12:F12"/>
    <mergeCell ref="B8:F8"/>
    <mergeCell ref="A18:G18"/>
    <mergeCell ref="A30:G30"/>
    <mergeCell ref="B16:F16"/>
    <mergeCell ref="B28:F28"/>
    <mergeCell ref="B23:F23"/>
    <mergeCell ref="A25:G25"/>
    <mergeCell ref="B227:F227"/>
    <mergeCell ref="B52:F52"/>
    <mergeCell ref="B254:F254"/>
    <mergeCell ref="B229:F229"/>
    <mergeCell ref="B172:F172"/>
    <mergeCell ref="B188:F188"/>
    <mergeCell ref="B166:F166"/>
    <mergeCell ref="B253:H253"/>
    <mergeCell ref="B246:F246"/>
    <mergeCell ref="B215:F215"/>
    <mergeCell ref="B157:F157"/>
    <mergeCell ref="A146:G146"/>
    <mergeCell ref="B231:F231"/>
    <mergeCell ref="B219:F219"/>
    <mergeCell ref="B223:F223"/>
  </mergeCells>
  <phoneticPr fontId="41" type="noConversion"/>
  <dataValidations disablePrompts="1" count="1">
    <dataValidation type="list" errorStyle="warning" allowBlank="1" showInputMessage="1" showErrorMessage="1" error="Selecionar Referencial compatível" sqref="XEQ1:XFD3">
      <formula1>DADOS</formula1>
    </dataValidation>
  </dataValidations>
  <printOptions horizontalCentered="1"/>
  <pageMargins left="0.31496062992125984" right="0.31496062992125984" top="1.3779527559055118" bottom="0.59055118110236227" header="0.51181102362204722" footer="0.11811023622047245"/>
  <pageSetup paperSize="9" scale="55" fitToHeight="0" orientation="portrait" r:id="rId1"/>
  <headerFooter scaleWithDoc="0" alignWithMargins="0">
    <oddHeader>&amp;C&amp;G</oddHeader>
    <oddFooter>Página &amp;P de &amp;N</oddFooter>
  </headerFooter>
  <ignoredErrors>
    <ignoredError sqref="B97" formula="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29"/>
  <sheetViews>
    <sheetView showGridLines="0" topLeftCell="A4" zoomScaleNormal="100" zoomScalePageLayoutView="115" workbookViewId="0">
      <selection activeCell="A25" sqref="A25:C25"/>
    </sheetView>
  </sheetViews>
  <sheetFormatPr defaultColWidth="0" defaultRowHeight="14.25"/>
  <cols>
    <col min="1" max="1" width="10.375" style="23" customWidth="1"/>
    <col min="2" max="2" width="9.375" style="22" customWidth="1"/>
    <col min="3" max="3" width="8.625" style="22" customWidth="1"/>
    <col min="4" max="4" width="34.125" style="22" customWidth="1"/>
    <col min="5" max="5" width="8.625" style="23" customWidth="1"/>
    <col min="6" max="7" width="8.125" style="24" customWidth="1"/>
    <col min="8" max="8" width="10.375" style="25" bestFit="1" customWidth="1"/>
    <col min="9" max="9" width="13.25" style="25" customWidth="1"/>
    <col min="10" max="10" width="0" style="21" hidden="1" customWidth="1"/>
    <col min="11" max="16384" width="9" style="21" hidden="1"/>
  </cols>
  <sheetData>
    <row r="1" spans="1:996 16376:16376" s="161" customFormat="1" ht="24.95" customHeight="1">
      <c r="A1" s="501" t="s">
        <v>9386</v>
      </c>
      <c r="B1" s="501"/>
      <c r="C1" s="501"/>
      <c r="D1" s="501"/>
      <c r="E1" s="501"/>
      <c r="F1" s="501"/>
      <c r="G1" s="501"/>
      <c r="H1" s="501"/>
      <c r="I1" s="501"/>
      <c r="J1" s="501"/>
      <c r="K1" s="501"/>
      <c r="L1" s="159"/>
      <c r="M1" s="13"/>
      <c r="N1" s="13"/>
      <c r="O1" s="13"/>
      <c r="P1" s="14"/>
      <c r="Q1" s="160"/>
      <c r="R1" s="69"/>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6"/>
      <c r="XEV1" s="161" t="s">
        <v>901</v>
      </c>
    </row>
    <row r="2" spans="1:996 16376:16376" s="161" customFormat="1" ht="20.100000000000001" customHeight="1">
      <c r="A2" s="162" t="s">
        <v>34250</v>
      </c>
      <c r="B2" s="502" t="str">
        <f>ORCAMENTO!C2</f>
        <v>REFORMA DA EMEIEF DARLENE FRANQUINI</v>
      </c>
      <c r="C2" s="503"/>
      <c r="D2" s="503"/>
      <c r="E2" s="503"/>
      <c r="F2" s="503"/>
      <c r="G2" s="503"/>
      <c r="H2" s="503"/>
      <c r="I2" s="503"/>
      <c r="J2" s="70"/>
      <c r="K2" s="70"/>
      <c r="L2" s="159"/>
      <c r="M2" s="13"/>
      <c r="N2" s="13"/>
      <c r="O2" s="13"/>
      <c r="P2" s="14"/>
      <c r="Q2" s="160"/>
      <c r="R2" s="69"/>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6"/>
      <c r="XEV2" s="161" t="s">
        <v>21</v>
      </c>
    </row>
    <row r="3" spans="1:996 16376:16376" s="161" customFormat="1" ht="20.100000000000001" customHeight="1">
      <c r="A3" s="162" t="s">
        <v>34251</v>
      </c>
      <c r="B3" s="504" t="str">
        <f>ORCAMENTO!C3</f>
        <v>BAIRRO ROSÁRIO II - BAIXO GUANDU/ES</v>
      </c>
      <c r="C3" s="505"/>
      <c r="D3" s="505"/>
      <c r="E3" s="505"/>
      <c r="F3" s="505"/>
      <c r="G3" s="505"/>
      <c r="H3" s="505"/>
      <c r="I3" s="505"/>
      <c r="J3" s="71"/>
      <c r="K3" s="71"/>
      <c r="L3" s="159"/>
      <c r="M3" s="13"/>
      <c r="N3" s="13"/>
      <c r="O3" s="13"/>
      <c r="P3" s="14"/>
      <c r="Q3" s="160"/>
      <c r="R3" s="69"/>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6"/>
      <c r="XEV3" s="161" t="s">
        <v>1551</v>
      </c>
    </row>
    <row r="5" spans="1:996 16376:16376" ht="46.5" customHeight="1">
      <c r="A5" s="94" t="s">
        <v>902</v>
      </c>
      <c r="B5" s="506" t="s">
        <v>904</v>
      </c>
      <c r="C5" s="506"/>
      <c r="D5" s="506"/>
      <c r="E5" s="506"/>
      <c r="F5" s="506"/>
      <c r="G5" s="506"/>
      <c r="H5" s="72" t="s">
        <v>0</v>
      </c>
      <c r="I5" s="73" t="s">
        <v>903</v>
      </c>
    </row>
    <row r="6" spans="1:996 16376:16376">
      <c r="A6" s="166" t="s">
        <v>902</v>
      </c>
      <c r="B6" s="500" t="s">
        <v>904</v>
      </c>
      <c r="C6" s="500"/>
      <c r="D6" s="500"/>
      <c r="E6" s="500"/>
      <c r="F6" s="500"/>
      <c r="G6" s="500"/>
      <c r="H6" s="167" t="s">
        <v>0</v>
      </c>
      <c r="I6" s="168" t="s">
        <v>903</v>
      </c>
    </row>
    <row r="7" spans="1:996 16376:16376" ht="33" customHeight="1">
      <c r="A7" s="169">
        <v>3</v>
      </c>
      <c r="B7" s="499" t="s">
        <v>34323</v>
      </c>
      <c r="C7" s="499"/>
      <c r="D7" s="499"/>
      <c r="E7" s="499"/>
      <c r="F7" s="499"/>
      <c r="G7" s="499"/>
      <c r="H7" s="170" t="s">
        <v>2</v>
      </c>
      <c r="I7" s="171">
        <f>I8+I12</f>
        <v>27.85</v>
      </c>
    </row>
    <row r="8" spans="1:996 16376:16376">
      <c r="A8" s="498" t="s">
        <v>9379</v>
      </c>
      <c r="B8" s="498"/>
      <c r="C8" s="498"/>
      <c r="D8" s="498"/>
      <c r="E8" s="498"/>
      <c r="F8" s="498"/>
      <c r="G8" s="498"/>
      <c r="H8" s="172" t="s">
        <v>897</v>
      </c>
      <c r="I8" s="173">
        <f>SUBTOTAL(9,I10:I11)</f>
        <v>20.490000000000002</v>
      </c>
    </row>
    <row r="9" spans="1:996 16376:16376">
      <c r="A9" s="174" t="s">
        <v>905</v>
      </c>
      <c r="B9" s="174" t="s">
        <v>896</v>
      </c>
      <c r="C9" s="174" t="s">
        <v>17</v>
      </c>
      <c r="D9" s="174" t="s">
        <v>904</v>
      </c>
      <c r="E9" s="174" t="s">
        <v>18</v>
      </c>
      <c r="F9" s="175" t="s">
        <v>1704</v>
      </c>
      <c r="G9" s="175" t="s">
        <v>9378</v>
      </c>
      <c r="H9" s="176" t="s">
        <v>1705</v>
      </c>
      <c r="I9" s="176" t="s">
        <v>897</v>
      </c>
    </row>
    <row r="10" spans="1:996 16376:16376" ht="20.25" customHeight="1">
      <c r="A10" s="177" t="s">
        <v>9380</v>
      </c>
      <c r="B10" s="177" t="s">
        <v>901</v>
      </c>
      <c r="C10" s="179">
        <v>88247</v>
      </c>
      <c r="D10" s="68" t="str">
        <f>PROPER(IFERROR(
IF(C10="","",
IF(CONCATENATE($A10,$B10)="CDER-ES",INDEX('DER-ES'!$B:$B,MATCH($C10,'DER-ES'!$A:$A,0)),
IF(CONCATENATE($A10,$B10)="IDER-ES",INDEX('IDER-ES'!$B:$B,MATCH($C10,'IDER-ES'!$A:$A,0)),
IF(CONCATENATE($A10,$B10)="CSINAPI",INDEX(SINAPI!$B:$B,MATCH($C10,SINAPI!$A:$A,0)),
IF(CONCATENATE($A10,$B10)="ISINAPI",INDEX(ISINAPI!$B:$B,MATCH($C10,ISINAPI!$A:$A,0)),
IF(CONCATENATE($A10,$B10)="CMERC",INDEX(MERCADO!$C:$C,MATCH($C10,MERCADO!$B:$B,0)),
)))))),"*Verificar código*"))</f>
        <v>Auxiliar De Eletricista Com Encargos Complementares</v>
      </c>
      <c r="E10" s="164" t="str">
        <f>(IFERROR(
IF(CONCATENATE($A10,$B10)="CDER-ES",INDEX('DER-ES'!$C:$C,MATCH($C10,'DER-ES'!$A:$A,0)),
IF(CONCATENATE($A10,$B10)="IDER-ES",INDEX('IDER-ES'!$C:$C,MATCH($C10,'IDER-ES'!$A:$A,0)),
IF(CONCATENATE($A10,$B10)="CSINAPI",INDEX(SINAPI!$C:$C,MATCH($C10,SINAPI!$A:$A,0)),
IF(CONCATENATE($A10,$B10)="ISINAPI",INDEX(ISINAPI!$C:$C,MATCH($C10,ISINAPI!$A:$A,0)),
IF(CONCATENATE($A10,$B10)="CMERC",INDEX(MERCADO!$E:$E,MATCH($C10,MERCADO!$B:$B,0)),
"0"))))),"*Código*"))</f>
        <v>H</v>
      </c>
      <c r="F10" s="270">
        <v>0.22309999999999999</v>
      </c>
      <c r="G10" s="178"/>
      <c r="H10" s="164">
        <f>(IFERROR(
IF(CONCATENATE($A10,$B10)="CDER-ES",INDEX('DER-ES'!$D:$D,MATCH($C10,'DER-ES'!$A:$A,0)),
IF(CONCATENATE($A10,$B10)="IDER-ES",INDEX('IDER-ES'!$D:$D,MATCH($C10,'IDER-ES'!$A:$A,0)),
IF(CONCATENATE($A10,$B10)="CSINAPI",INDEX(SINAPI!$D:$D,MATCH($C10,SINAPI!$A:$A,0)),
IF(CONCATENATE($A10,$B10)="ISINAPI",INDEX(ISINAPI!$D:$D,MATCH($C10,ISINAPI!$A:$A,0)),
IF(CONCATENATE($A10,$B10)="CMERC",INDEX(MERCADO!$F:$F,MATCH($C10,MERCADO!$B:$B,0)),
"0"))))),"*Código*"))</f>
        <v>21.66</v>
      </c>
      <c r="I10" s="165">
        <f>IFERROR(ROUND(H10*F10*(1+G10),2),"")</f>
        <v>4.83</v>
      </c>
    </row>
    <row r="11" spans="1:996 16376:16376" ht="20.25" customHeight="1">
      <c r="A11" s="177" t="s">
        <v>9380</v>
      </c>
      <c r="B11" s="177" t="s">
        <v>901</v>
      </c>
      <c r="C11" s="179">
        <v>88264</v>
      </c>
      <c r="D11" s="68" t="str">
        <f>PROPER(IFERROR(
IF(C11="","",
IF(CONCATENATE($A11,$B11)="CDER-ES",INDEX('DER-ES'!$B:$B,MATCH($C11,'DER-ES'!$A:$A,0)),
IF(CONCATENATE($A11,$B11)="IDER-ES",INDEX('IDER-ES'!$B:$B,MATCH($C11,'IDER-ES'!$A:$A,0)),
IF(CONCATENATE($A11,$B11)="CSINAPI",INDEX(SINAPI!$B:$B,MATCH($C11,SINAPI!$A:$A,0)),
IF(CONCATENATE($A11,$B11)="ISINAPI",INDEX(ISINAPI!$B:$B,MATCH($C11,ISINAPI!$A:$A,0)),
IF(CONCATENATE($A11,$B11)="CMERC",INDEX(MERCADO!$C:$C,MATCH($C11,MERCADO!$B:$B,0)),
)))))),"*Verificar código*"))</f>
        <v>Eletricista Com Encargos Complementares</v>
      </c>
      <c r="E11" s="164" t="str">
        <f>(IFERROR(
IF(CONCATENATE($A11,$B11)="CDER-ES",INDEX('DER-ES'!$C:$C,MATCH($C11,'DER-ES'!$A:$A,0)),
IF(CONCATENATE($A11,$B11)="IDER-ES",INDEX('IDER-ES'!$C:$C,MATCH($C11,'IDER-ES'!$A:$A,0)),
IF(CONCATENATE($A11,$B11)="CSINAPI",INDEX(SINAPI!$C:$C,MATCH($C11,SINAPI!$A:$A,0)),
IF(CONCATENATE($A11,$B11)="ISINAPI",INDEX(ISINAPI!$C:$C,MATCH($C11,ISINAPI!$A:$A,0)),
IF(CONCATENATE($A11,$B11)="CMERC",INDEX(MERCADO!$E:$E,MATCH($C11,MERCADO!$B:$B,0)),
"0"))))),"*Código*"))</f>
        <v>H</v>
      </c>
      <c r="F11" s="270">
        <v>0.53549999999999998</v>
      </c>
      <c r="G11" s="178">
        <v>0</v>
      </c>
      <c r="H11" s="164">
        <f>(IFERROR(
IF(CONCATENATE($A11,$B11)="CDER-ES",INDEX('DER-ES'!$D:$D,MATCH($C11,'DER-ES'!$A:$A,0)),
IF(CONCATENATE($A11,$B11)="IDER-ES",INDEX('IDER-ES'!$D:$D,MATCH($C11,'IDER-ES'!$A:$A,0)),
IF(CONCATENATE($A11,$B11)="CSINAPI",INDEX(SINAPI!$D:$D,MATCH($C11,SINAPI!$A:$A,0)),
IF(CONCATENATE($A11,$B11)="ISINAPI",INDEX(ISINAPI!$D:$D,MATCH($C11,ISINAPI!$A:$A,0)),
IF(CONCATENATE($A11,$B11)="CMERC",INDEX(MERCADO!$F:$F,MATCH($C11,MERCADO!$B:$B,0)),
"0"))))),"*Código*"))</f>
        <v>29.24</v>
      </c>
      <c r="I11" s="165">
        <f>IFERROR(ROUND(H11*F11*(1+G11),2),"")</f>
        <v>15.66</v>
      </c>
    </row>
    <row r="12" spans="1:996 16376:16376">
      <c r="A12" s="498" t="s">
        <v>9377</v>
      </c>
      <c r="B12" s="498"/>
      <c r="C12" s="498"/>
      <c r="D12" s="498"/>
      <c r="E12" s="498"/>
      <c r="F12" s="498"/>
      <c r="G12" s="498"/>
      <c r="H12" s="172"/>
      <c r="I12" s="173">
        <f>SUBTOTAL(9,I14:XFC14)</f>
        <v>7.36</v>
      </c>
    </row>
    <row r="13" spans="1:996 16376:16376">
      <c r="A13" s="174" t="s">
        <v>905</v>
      </c>
      <c r="B13" s="174" t="s">
        <v>896</v>
      </c>
      <c r="C13" s="174" t="s">
        <v>17</v>
      </c>
      <c r="D13" s="174" t="s">
        <v>904</v>
      </c>
      <c r="E13" s="174" t="s">
        <v>18</v>
      </c>
      <c r="F13" s="175" t="s">
        <v>1704</v>
      </c>
      <c r="G13" s="175" t="s">
        <v>9378</v>
      </c>
      <c r="H13" s="176" t="s">
        <v>1705</v>
      </c>
      <c r="I13" s="176" t="s">
        <v>897</v>
      </c>
    </row>
    <row r="14" spans="1:996 16376:16376" ht="36" customHeight="1">
      <c r="A14" s="177" t="s">
        <v>8423</v>
      </c>
      <c r="B14" s="177" t="s">
        <v>901</v>
      </c>
      <c r="C14" s="163">
        <v>38773</v>
      </c>
      <c r="D14" s="68" t="str">
        <f>PROPER(IFERROR(
IF(C14="","",
IF(CONCATENATE($A14,$B14)="CDER-ES",INDEX('DER-ES'!$B:$B,MATCH($C14,'DER-ES'!$A:$A,0)),
IF(CONCATENATE($A14,$B14)="IDER-ES",INDEX('IDER-ES'!$B:$B,MATCH($C14,'IDER-ES'!$A:$A,0)),
IF(CONCATENATE($A14,$B14)="CSINAPI",INDEX(SINAPI!$B:$B,MATCH($C14,SINAPI!$A:$A,0)),
IF(CONCATENATE($A14,$B14)="ISINAPI",INDEX(ISINAPI!$B:$B,MATCH($C14,ISINAPI!$A:$A,0)),
IF(CONCATENATE($A14,$B14)="CMERC",INDEX(MERCADO!$C:$C,MATCH($C14,MERCADO!$B:$B,0)),
)))))),"*Verificar código*"))</f>
        <v xml:space="preserve">Luminaria De Teto Plafon/Plafonier Em Plastico Com Base E27, Potencia Maxima 60 W (Nao Inclui Lampada)                                                                                                                                                                                                                                                                                                                                                                                                    </v>
      </c>
      <c r="E14" s="164" t="str">
        <f>(IFERROR(
IF(CONCATENATE($A14,$B14)="CDER-ES",INDEX('DER-ES'!$C:$C,MATCH($C14,'DER-ES'!$A:$A,0)),
IF(CONCATENATE($A14,$B14)="IDER-ES",INDEX('IDER-ES'!$C:$C,MATCH($C14,'IDER-ES'!$A:$A,0)),
IF(CONCATENATE($A14,$B14)="CSINAPI",INDEX(SINAPI!$C:$C,MATCH($C14,SINAPI!$A:$A,0)),
IF(CONCATENATE($A14,$B14)="ISINAPI",INDEX(ISINAPI!$C:$C,MATCH($C14,ISINAPI!$A:$A,0)),
IF(CONCATENATE($A14,$B14)="CMERC",INDEX(MERCADO!$E:$E,MATCH($C14,MERCADO!$B:$B,0)),
"0"))))),"*Código*"))</f>
        <v xml:space="preserve">UN    </v>
      </c>
      <c r="F14" s="270">
        <v>1</v>
      </c>
      <c r="G14" s="270"/>
      <c r="H14" s="164">
        <f>(IFERROR(
IF(CONCATENATE($A14,$B14)="CDER-ES",INDEX('DER-ES'!$D:$D,MATCH($C14,'DER-ES'!$A:$A,0)),
IF(CONCATENATE($A14,$B14)="IDER-ES",INDEX('IDER-ES'!$D:$D,MATCH($C14,'IDER-ES'!$A:$A,0)),
IF(CONCATENATE($A14,$B14)="CSINAPI",INDEX(SINAPI!$D:$D,MATCH($C14,SINAPI!$A:$A,0)),
IF(CONCATENATE($A14,$B14)="ISINAPI",INDEX(ISINAPI!$D:$D,MATCH($C14,ISINAPI!$A:$A,0)),
IF(CONCATENATE($A14,$B14)="CMERC",INDEX(MERCADO!$F:$F,MATCH($C14,MERCADO!$B:$B,0)),
"0"))))),"*Código*"))</f>
        <v>7.36</v>
      </c>
      <c r="I14" s="165">
        <f>F14*H14</f>
        <v>7.36</v>
      </c>
    </row>
    <row r="16" spans="1:996 16376:16376">
      <c r="A16" s="166" t="s">
        <v>902</v>
      </c>
      <c r="B16" s="500" t="s">
        <v>904</v>
      </c>
      <c r="C16" s="500"/>
      <c r="D16" s="500"/>
      <c r="E16" s="500"/>
      <c r="F16" s="500"/>
      <c r="G16" s="500"/>
      <c r="H16" s="167" t="s">
        <v>0</v>
      </c>
      <c r="I16" s="168" t="s">
        <v>903</v>
      </c>
    </row>
    <row r="17" spans="1:9" ht="33" customHeight="1">
      <c r="A17" s="169">
        <v>4</v>
      </c>
      <c r="B17" s="499" t="s">
        <v>63304</v>
      </c>
      <c r="C17" s="499"/>
      <c r="D17" s="499"/>
      <c r="E17" s="499"/>
      <c r="F17" s="499"/>
      <c r="G17" s="499"/>
      <c r="H17" s="170" t="s">
        <v>2</v>
      </c>
      <c r="I17" s="171">
        <f>I18+I21</f>
        <v>3402.59</v>
      </c>
    </row>
    <row r="18" spans="1:9">
      <c r="A18" s="498" t="s">
        <v>9379</v>
      </c>
      <c r="B18" s="498"/>
      <c r="C18" s="498"/>
      <c r="D18" s="498"/>
      <c r="E18" s="498"/>
      <c r="F18" s="498"/>
      <c r="G18" s="498"/>
      <c r="H18" s="172" t="s">
        <v>897</v>
      </c>
      <c r="I18" s="173">
        <f>SUBTOTAL(9,I20:I20)</f>
        <v>19.260000000000002</v>
      </c>
    </row>
    <row r="19" spans="1:9">
      <c r="A19" s="174" t="s">
        <v>905</v>
      </c>
      <c r="B19" s="174" t="s">
        <v>896</v>
      </c>
      <c r="C19" s="174" t="s">
        <v>17</v>
      </c>
      <c r="D19" s="174" t="s">
        <v>904</v>
      </c>
      <c r="E19" s="174" t="s">
        <v>18</v>
      </c>
      <c r="F19" s="175" t="s">
        <v>1704</v>
      </c>
      <c r="G19" s="175" t="s">
        <v>9378</v>
      </c>
      <c r="H19" s="176" t="s">
        <v>1705</v>
      </c>
      <c r="I19" s="176" t="s">
        <v>897</v>
      </c>
    </row>
    <row r="20" spans="1:9" ht="20.25" customHeight="1">
      <c r="A20" s="177" t="s">
        <v>9380</v>
      </c>
      <c r="B20" s="177" t="s">
        <v>901</v>
      </c>
      <c r="C20" s="179">
        <v>88316</v>
      </c>
      <c r="D20" s="68" t="str">
        <f>PROPER(IFERROR(
IF(C20="","",
IF(CONCATENATE($A20,$B20)="CDER-ES",INDEX('DER-ES'!$B:$B,MATCH($C20,'DER-ES'!$A:$A,0)),
IF(CONCATENATE($A20,$B20)="IDER-ES",INDEX('IDER-ES'!$B:$B,MATCH($C20,'IDER-ES'!$A:$A,0)),
IF(CONCATENATE($A20,$B20)="CSINAPI",INDEX(SINAPI!$B:$B,MATCH($C20,SINAPI!$A:$A,0)),
IF(CONCATENATE($A20,$B20)="ISINAPI",INDEX(ISINAPI!$B:$B,MATCH($C20,ISINAPI!$A:$A,0)),
IF(CONCATENATE($A20,$B20)="CMERC",INDEX(MERCADO!$C:$C,MATCH($C20,MERCADO!$B:$B,0)),
)))))),"*Verificar código*"))</f>
        <v>Servente Com Encargos Complementares</v>
      </c>
      <c r="E20" s="164" t="str">
        <f>(IFERROR(
IF(CONCATENATE($A20,$B20)="CDER-ES",INDEX('DER-ES'!$C:$C,MATCH($C20,'DER-ES'!$A:$A,0)),
IF(CONCATENATE($A20,$B20)="IDER-ES",INDEX('IDER-ES'!$C:$C,MATCH($C20,'IDER-ES'!$A:$A,0)),
IF(CONCATENATE($A20,$B20)="CSINAPI",INDEX(SINAPI!$C:$C,MATCH($C20,SINAPI!$A:$A,0)),
IF(CONCATENATE($A20,$B20)="ISINAPI",INDEX(ISINAPI!$C:$C,MATCH($C20,ISINAPI!$A:$A,0)),
IF(CONCATENATE($A20,$B20)="CMERC",INDEX(MERCADO!$E:$E,MATCH($C20,MERCADO!$B:$B,0)),
"0"))))),"*Código*"))</f>
        <v>H</v>
      </c>
      <c r="F20" s="270">
        <v>1</v>
      </c>
      <c r="G20" s="178"/>
      <c r="H20" s="164">
        <f>(IFERROR(
IF(CONCATENATE($A20,$B20)="CDER-ES",INDEX('DER-ES'!$D:$D,MATCH($C20,'DER-ES'!$A:$A,0)),
IF(CONCATENATE($A20,$B20)="IDER-ES",INDEX('IDER-ES'!$D:$D,MATCH($C20,'IDER-ES'!$A:$A,0)),
IF(CONCATENATE($A20,$B20)="CSINAPI",INDEX(SINAPI!$D:$D,MATCH($C20,SINAPI!$A:$A,0)),
IF(CONCATENATE($A20,$B20)="ISINAPI",INDEX(ISINAPI!$D:$D,MATCH($C20,ISINAPI!$A:$A,0)),
IF(CONCATENATE($A20,$B20)="CMERC",INDEX(MERCADO!$F:$F,MATCH($C20,MERCADO!$B:$B,0)),
"0"))))),"*Código*"))</f>
        <v>19.260000000000002</v>
      </c>
      <c r="I20" s="165">
        <f>H20*F20</f>
        <v>19.260000000000002</v>
      </c>
    </row>
    <row r="21" spans="1:9">
      <c r="A21" s="498" t="s">
        <v>9377</v>
      </c>
      <c r="B21" s="498"/>
      <c r="C21" s="498"/>
      <c r="D21" s="498"/>
      <c r="E21" s="498"/>
      <c r="F21" s="498"/>
      <c r="G21" s="498"/>
      <c r="H21" s="172"/>
      <c r="I21" s="173">
        <f>SUBTOTAL(9,I23:XFC23)</f>
        <v>3383.33</v>
      </c>
    </row>
    <row r="22" spans="1:9">
      <c r="A22" s="174" t="s">
        <v>905</v>
      </c>
      <c r="B22" s="174" t="s">
        <v>896</v>
      </c>
      <c r="C22" s="174" t="s">
        <v>17</v>
      </c>
      <c r="D22" s="174" t="s">
        <v>904</v>
      </c>
      <c r="E22" s="174" t="s">
        <v>18</v>
      </c>
      <c r="F22" s="175" t="s">
        <v>1704</v>
      </c>
      <c r="G22" s="175" t="s">
        <v>9378</v>
      </c>
      <c r="H22" s="176" t="s">
        <v>1705</v>
      </c>
      <c r="I22" s="176" t="s">
        <v>897</v>
      </c>
    </row>
    <row r="23" spans="1:9" ht="62.25" customHeight="1">
      <c r="A23" s="177"/>
      <c r="B23" s="177" t="s">
        <v>34228</v>
      </c>
      <c r="C23" s="163">
        <v>1</v>
      </c>
      <c r="D23" s="68" t="str">
        <f>MERCADO!C6</f>
        <v>Placa Em ACM Vermelho Fosco, Dimensões 500x120cm, E=3MM, Letras E
Contorno Em ACM Amarelo Com Brilho E Brasão Com Impressão Em Alta
Definição</v>
      </c>
      <c r="E23" s="164" t="str">
        <f>(IFERROR(
IF(CONCATENATE($A23,$B23)="CDER-ES",INDEX('DER-ES'!$C:$C,MATCH($C23,'DER-ES'!$A:$A,0)),
IF(CONCATENATE($A23,$B23)="IDER-ES",INDEX('IDER-ES'!$C:$C,MATCH($C23,'IDER-ES'!$A:$A,0)),
IF(CONCATENATE($A23,$B23)="CSINAPI",INDEX(SINAPI!$C:$C,MATCH($C23,SINAPI!$A:$A,0)),
IF(CONCATENATE($A23,$B23)="ISINAPI",INDEX(ISINAPI!$C:$C,MATCH($C23,ISINAPI!$A:$A,0)),
IF(CONCATENATE($A23,$B23)="CMERC",INDEX(MERCADO!$E:$E,MATCH($C23,MERCADO!$B:$B,0)),
"0"))))),"*Código*"))</f>
        <v>0</v>
      </c>
      <c r="F23" s="270">
        <v>1</v>
      </c>
      <c r="G23" s="270"/>
      <c r="H23" s="164">
        <f>MERCADO!F12</f>
        <v>3383.33</v>
      </c>
      <c r="I23" s="165">
        <f>F23*H23</f>
        <v>3383.33</v>
      </c>
    </row>
    <row r="25" spans="1:9" ht="15">
      <c r="A25" s="493" t="s">
        <v>63379</v>
      </c>
      <c r="B25" s="493"/>
      <c r="C25" s="493"/>
      <c r="D25" s="247"/>
      <c r="E25" s="247"/>
      <c r="F25" s="194"/>
      <c r="G25" s="194"/>
      <c r="H25" s="198"/>
    </row>
    <row r="26" spans="1:9" ht="15">
      <c r="A26" s="247"/>
      <c r="B26" s="247"/>
      <c r="C26" s="377"/>
      <c r="D26" s="377"/>
      <c r="E26" s="247"/>
      <c r="F26" s="194"/>
      <c r="G26" s="194"/>
      <c r="H26" s="198"/>
    </row>
    <row r="27" spans="1:9" ht="15">
      <c r="A27" s="247"/>
      <c r="B27" s="247"/>
      <c r="C27" s="371"/>
      <c r="D27" s="371"/>
      <c r="E27" s="247"/>
      <c r="F27" s="194"/>
      <c r="G27" s="194"/>
      <c r="H27" s="198"/>
    </row>
    <row r="28" spans="1:9" ht="15">
      <c r="A28" s="247"/>
      <c r="B28" s="247"/>
      <c r="C28" s="493" t="s">
        <v>63302</v>
      </c>
      <c r="D28" s="493"/>
      <c r="E28" s="247"/>
      <c r="F28" s="194"/>
      <c r="G28" s="194"/>
      <c r="H28" s="198"/>
    </row>
    <row r="29" spans="1:9" ht="15">
      <c r="A29" s="247"/>
      <c r="B29" s="247"/>
      <c r="C29" s="493" t="s">
        <v>63303</v>
      </c>
      <c r="D29" s="493"/>
      <c r="E29" s="247"/>
      <c r="F29" s="194"/>
      <c r="G29" s="194"/>
      <c r="H29" s="198"/>
    </row>
  </sheetData>
  <mergeCells count="15">
    <mergeCell ref="C29:D29"/>
    <mergeCell ref="A25:C25"/>
    <mergeCell ref="B16:G16"/>
    <mergeCell ref="B17:G17"/>
    <mergeCell ref="A18:G18"/>
    <mergeCell ref="A21:G21"/>
    <mergeCell ref="C28:D28"/>
    <mergeCell ref="A12:G12"/>
    <mergeCell ref="B7:G7"/>
    <mergeCell ref="A8:G8"/>
    <mergeCell ref="B6:G6"/>
    <mergeCell ref="A1:K1"/>
    <mergeCell ref="B2:I2"/>
    <mergeCell ref="B3:I3"/>
    <mergeCell ref="B5:G5"/>
  </mergeCells>
  <conditionalFormatting sqref="D20">
    <cfRule type="expression" dxfId="3" priority="36">
      <formula>IF($D20="*verificar código*",TRUE,FALSE)</formula>
    </cfRule>
  </conditionalFormatting>
  <conditionalFormatting sqref="D10:D11">
    <cfRule type="expression" dxfId="2" priority="3">
      <formula>IF($D10="*verificar código*",TRUE,FALSE)</formula>
    </cfRule>
  </conditionalFormatting>
  <conditionalFormatting sqref="D14">
    <cfRule type="expression" dxfId="1" priority="9">
      <formula>IF($D14="*verificar código*",TRUE,FALSE)</formula>
    </cfRule>
  </conditionalFormatting>
  <conditionalFormatting sqref="D23">
    <cfRule type="expression" dxfId="0" priority="2">
      <formula>IF($D23="*verificar código*",TRUE,FALSE)</formula>
    </cfRule>
  </conditionalFormatting>
  <dataValidations count="3">
    <dataValidation type="list" allowBlank="1" showInputMessage="1" showErrorMessage="1" errorTitle="Entrar informação" error="Informar referencial de preço válido." sqref="B14 B10:B11 B23 B20">
      <formula1>DADOS</formula1>
    </dataValidation>
    <dataValidation type="list" allowBlank="1" showInputMessage="1" showErrorMessage="1" errorTitle="Entrar informação" error="Defina o Tipo:_x000a_I = Insumo_x000a_C = Composição" sqref="A14 A10:A11 A23 A20">
      <formula1>ETAPA</formula1>
    </dataValidation>
    <dataValidation type="list" errorStyle="warning" allowBlank="1" showInputMessage="1" showErrorMessage="1" error="Selecionar Referencial compatível" sqref="XEV1:XFD3">
      <formula1>DADOS</formula1>
    </dataValidation>
  </dataValidations>
  <printOptions horizontalCentered="1"/>
  <pageMargins left="0.39370078740157483" right="0.39370078740157483" top="1.5748031496062993" bottom="0.59055118110236227" header="0.78740157480314965" footer="0.19685039370078741"/>
  <pageSetup paperSize="9" scale="79" pageOrder="overThenDown" orientation="portrait" useFirstPageNumber="1" r:id="rId1"/>
  <headerFooter alignWithMargins="0">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O135"/>
  <sheetViews>
    <sheetView view="pageBreakPreview" topLeftCell="A10" zoomScale="115" zoomScaleNormal="100" zoomScaleSheetLayoutView="115" workbookViewId="0">
      <selection activeCell="B47" sqref="B47"/>
    </sheetView>
  </sheetViews>
  <sheetFormatPr defaultColWidth="9" defaultRowHeight="14.25" zeroHeight="1"/>
  <cols>
    <col min="1" max="1" width="9" style="20" customWidth="1"/>
    <col min="2" max="2" width="25.625" style="20" customWidth="1"/>
    <col min="3" max="3" width="16.25" style="20" customWidth="1"/>
    <col min="4" max="9" width="12.625" style="20" customWidth="1"/>
    <col min="10" max="10" width="9" style="53" customWidth="1"/>
    <col min="11" max="11" width="5" style="53" customWidth="1"/>
    <col min="12" max="12" width="12" style="53" bestFit="1" customWidth="1"/>
    <col min="13" max="13" width="16.25" style="53" customWidth="1"/>
    <col min="14" max="15" width="9" style="53"/>
    <col min="16" max="16384" width="9" style="20"/>
  </cols>
  <sheetData>
    <row r="1" spans="1:989 16369:16369" s="15" customFormat="1" ht="24.95" customHeight="1">
      <c r="A1" s="513" t="s">
        <v>8430</v>
      </c>
      <c r="B1" s="513"/>
      <c r="C1" s="513"/>
      <c r="D1" s="513"/>
      <c r="E1" s="513"/>
      <c r="F1" s="513"/>
      <c r="G1" s="513"/>
      <c r="H1" s="410"/>
      <c r="I1" s="410"/>
      <c r="J1" s="43"/>
      <c r="K1" s="47"/>
      <c r="L1" s="48"/>
      <c r="M1" s="48"/>
      <c r="N1" s="48"/>
      <c r="O1" s="48"/>
      <c r="P1" s="16"/>
      <c r="Q1" s="16"/>
      <c r="R1" s="16"/>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6"/>
      <c r="XEO1" s="15" t="s">
        <v>901</v>
      </c>
    </row>
    <row r="2" spans="1:989 16369:16369" s="15" customFormat="1" ht="19.5" customHeight="1">
      <c r="A2" s="290" t="s">
        <v>34250</v>
      </c>
      <c r="B2" s="514" t="str">
        <f>ORCAMENTO!C2</f>
        <v>REFORMA DA EMEIEF DARLENE FRANQUINI</v>
      </c>
      <c r="C2" s="515"/>
      <c r="D2" s="515"/>
      <c r="E2" s="515"/>
      <c r="F2" s="515"/>
      <c r="G2" s="515"/>
      <c r="H2" s="515"/>
      <c r="I2" s="515"/>
      <c r="J2" s="43"/>
      <c r="K2" s="49"/>
      <c r="L2" s="48"/>
      <c r="M2" s="48"/>
      <c r="N2" s="48"/>
      <c r="O2" s="48"/>
      <c r="P2" s="16"/>
      <c r="Q2" s="16"/>
      <c r="R2" s="16"/>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6"/>
      <c r="XEO2" s="15" t="s">
        <v>21</v>
      </c>
    </row>
    <row r="3" spans="1:989 16369:16369" s="15" customFormat="1" ht="20.100000000000001" customHeight="1">
      <c r="A3" s="290" t="s">
        <v>34251</v>
      </c>
      <c r="B3" s="516" t="str">
        <f>ORCAMENTO!C3</f>
        <v>BAIRRO ROSÁRIO II - BAIXO GUANDU/ES</v>
      </c>
      <c r="C3" s="517"/>
      <c r="D3" s="517"/>
      <c r="E3" s="517"/>
      <c r="F3" s="517"/>
      <c r="G3" s="517"/>
      <c r="H3" s="517"/>
      <c r="I3" s="517"/>
      <c r="J3" s="43"/>
      <c r="K3" s="49"/>
      <c r="L3" s="48"/>
      <c r="M3" s="48"/>
      <c r="N3" s="48"/>
      <c r="O3" s="48"/>
      <c r="P3" s="16"/>
      <c r="Q3" s="16"/>
      <c r="R3" s="16"/>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6"/>
      <c r="XEO3" s="15" t="s">
        <v>1551</v>
      </c>
    </row>
    <row r="4" spans="1:989 16369:16369" s="18" customFormat="1" ht="20.100000000000001" customHeight="1">
      <c r="A4" s="60" t="s">
        <v>895</v>
      </c>
      <c r="B4" s="60" t="s">
        <v>904</v>
      </c>
      <c r="C4" s="60" t="s">
        <v>1711</v>
      </c>
      <c r="D4" s="61">
        <v>1</v>
      </c>
      <c r="E4" s="61">
        <f t="shared" ref="E4:H4" si="0">D4+1</f>
        <v>2</v>
      </c>
      <c r="F4" s="61">
        <f t="shared" si="0"/>
        <v>3</v>
      </c>
      <c r="G4" s="61">
        <f t="shared" si="0"/>
        <v>4</v>
      </c>
      <c r="H4" s="61">
        <f t="shared" si="0"/>
        <v>5</v>
      </c>
      <c r="I4" s="61">
        <f t="shared" ref="I4" si="1">H4+1</f>
        <v>6</v>
      </c>
      <c r="J4" s="45"/>
      <c r="K4" s="45"/>
      <c r="L4" s="45"/>
      <c r="M4" s="45"/>
      <c r="N4" s="45"/>
      <c r="O4" s="45"/>
    </row>
    <row r="5" spans="1:989 16369:16369" s="19" customFormat="1" ht="20.100000000000001" customHeight="1">
      <c r="A5" s="511">
        <v>1</v>
      </c>
      <c r="B5" s="512" t="str">
        <f>INDEX(ORCAMENTO!$E:$E,MATCH($A5,ORCAMENTO!$B:$B,0))</f>
        <v>SERVIÇOS PRELIMINARES</v>
      </c>
      <c r="C5" s="105">
        <f>INDEX(ORCAMENTO!$J:$J,MATCH($A5,ORCAMENTO!$B:$B,0))</f>
        <v>4801.54</v>
      </c>
      <c r="D5" s="106">
        <f t="shared" ref="D5:I5" si="2">D6*$C5</f>
        <v>2880.924</v>
      </c>
      <c r="E5" s="106">
        <f t="shared" si="2"/>
        <v>1920.616</v>
      </c>
      <c r="F5" s="106">
        <f t="shared" si="2"/>
        <v>0</v>
      </c>
      <c r="G5" s="106">
        <f t="shared" si="2"/>
        <v>0</v>
      </c>
      <c r="H5" s="106">
        <f t="shared" si="2"/>
        <v>0</v>
      </c>
      <c r="I5" s="106">
        <f t="shared" si="2"/>
        <v>0</v>
      </c>
      <c r="J5" s="45"/>
      <c r="K5" s="44" t="s">
        <v>8424</v>
      </c>
      <c r="L5" s="46">
        <f t="shared" ref="L5:L20" si="3">SUM(D5:I5)</f>
        <v>4801.54</v>
      </c>
      <c r="M5" s="50">
        <f>L5-C5</f>
        <v>0</v>
      </c>
      <c r="N5" s="45"/>
      <c r="O5" s="45"/>
    </row>
    <row r="6" spans="1:989 16369:16369" s="19" customFormat="1" ht="20.100000000000001" customHeight="1">
      <c r="A6" s="511"/>
      <c r="B6" s="512"/>
      <c r="C6" s="62">
        <f>C5/$C$21</f>
        <v>2.7909757632672404E-2</v>
      </c>
      <c r="D6" s="63">
        <v>0.6</v>
      </c>
      <c r="E6" s="63">
        <v>0.4</v>
      </c>
      <c r="F6" s="63"/>
      <c r="G6" s="63"/>
      <c r="H6" s="63"/>
      <c r="I6" s="63"/>
      <c r="J6" s="45"/>
      <c r="K6" s="44" t="s">
        <v>877</v>
      </c>
      <c r="L6" s="51">
        <f t="shared" si="3"/>
        <v>1</v>
      </c>
      <c r="M6" s="45"/>
      <c r="N6" s="45"/>
      <c r="O6" s="45"/>
    </row>
    <row r="7" spans="1:989 16369:16369" s="19" customFormat="1" ht="20.100000000000001" customHeight="1">
      <c r="A7" s="511">
        <v>2</v>
      </c>
      <c r="B7" s="512" t="str">
        <f>INDEX(ORCAMENTO!$E:$E,MATCH(A7,ORCAMENTO!$B:$B,0))</f>
        <v>INSTALAÇÃO DA ESQUADRIAS</v>
      </c>
      <c r="C7" s="105">
        <f>INDEX(ORCAMENTO!$J:$J,MATCH($A7,ORCAMENTO!$B:$B,0))</f>
        <v>3238.95</v>
      </c>
      <c r="D7" s="106">
        <f>D8*$C7</f>
        <v>0</v>
      </c>
      <c r="E7" s="106">
        <f>E8*$C7</f>
        <v>3238.95</v>
      </c>
      <c r="F7" s="106">
        <f>F8*$C7</f>
        <v>0</v>
      </c>
      <c r="G7" s="106">
        <f>G8*$C7</f>
        <v>0</v>
      </c>
      <c r="H7" s="106">
        <f>H8*$C7</f>
        <v>0</v>
      </c>
      <c r="I7" s="106">
        <f t="shared" ref="I7" si="4">I8*$C7</f>
        <v>0</v>
      </c>
      <c r="J7" s="45"/>
      <c r="K7" s="44" t="s">
        <v>8424</v>
      </c>
      <c r="L7" s="46">
        <f t="shared" si="3"/>
        <v>3238.95</v>
      </c>
      <c r="M7" s="50">
        <f>L7-C7</f>
        <v>0</v>
      </c>
      <c r="N7" s="45"/>
      <c r="O7" s="45"/>
    </row>
    <row r="8" spans="1:989 16369:16369" s="19" customFormat="1" ht="20.100000000000001" customHeight="1">
      <c r="A8" s="511"/>
      <c r="B8" s="512"/>
      <c r="C8" s="62">
        <f>C7/$C$21</f>
        <v>1.8826940832388003E-2</v>
      </c>
      <c r="D8" s="63"/>
      <c r="E8" s="63">
        <v>1</v>
      </c>
      <c r="F8" s="63"/>
      <c r="G8" s="63"/>
      <c r="H8" s="63"/>
      <c r="I8" s="63"/>
      <c r="J8" s="45"/>
      <c r="K8" s="44" t="s">
        <v>877</v>
      </c>
      <c r="L8" s="51">
        <f t="shared" si="3"/>
        <v>1</v>
      </c>
      <c r="M8" s="45"/>
      <c r="N8" s="45"/>
      <c r="O8" s="45"/>
    </row>
    <row r="9" spans="1:989 16369:16369" s="19" customFormat="1" ht="20.100000000000001" customHeight="1">
      <c r="A9" s="511">
        <v>3</v>
      </c>
      <c r="B9" s="512" t="str">
        <f>INDEX(ORCAMENTO!$E:$E,MATCH(A9,ORCAMENTO!$B:$B,0))</f>
        <v>SISTEMAS DE VEDAÇÃO E REVESTIMENTOS</v>
      </c>
      <c r="C9" s="105">
        <f>INDEX(ORCAMENTO!$J:$J,MATCH($A9,ORCAMENTO!$B:$B,0))</f>
        <v>8654.130000000001</v>
      </c>
      <c r="D9" s="106">
        <f t="shared" ref="D9:I9" si="5">D10*$C9</f>
        <v>5192.4780000000001</v>
      </c>
      <c r="E9" s="106">
        <f t="shared" si="5"/>
        <v>3461.6520000000005</v>
      </c>
      <c r="F9" s="106">
        <f t="shared" si="5"/>
        <v>0</v>
      </c>
      <c r="G9" s="106">
        <f t="shared" si="5"/>
        <v>0</v>
      </c>
      <c r="H9" s="106">
        <f t="shared" si="5"/>
        <v>0</v>
      </c>
      <c r="I9" s="106">
        <f t="shared" si="5"/>
        <v>0</v>
      </c>
      <c r="J9" s="45"/>
      <c r="K9" s="44" t="s">
        <v>8424</v>
      </c>
      <c r="L9" s="46">
        <f t="shared" si="3"/>
        <v>8654.130000000001</v>
      </c>
      <c r="M9" s="50">
        <f>L9-C9</f>
        <v>0</v>
      </c>
      <c r="N9" s="45"/>
      <c r="O9" s="45"/>
    </row>
    <row r="10" spans="1:989 16369:16369" s="19" customFormat="1" ht="20.100000000000001" customHeight="1">
      <c r="A10" s="511"/>
      <c r="B10" s="512"/>
      <c r="C10" s="62">
        <f>C9/$C$21</f>
        <v>5.0303584021301348E-2</v>
      </c>
      <c r="D10" s="63">
        <v>0.6</v>
      </c>
      <c r="E10" s="63">
        <v>0.4</v>
      </c>
      <c r="F10" s="63"/>
      <c r="G10" s="63"/>
      <c r="H10" s="63"/>
      <c r="I10" s="63"/>
      <c r="J10" s="45"/>
      <c r="K10" s="44" t="s">
        <v>877</v>
      </c>
      <c r="L10" s="51">
        <f t="shared" si="3"/>
        <v>1</v>
      </c>
      <c r="M10" s="45"/>
      <c r="N10" s="45"/>
      <c r="O10" s="45"/>
    </row>
    <row r="11" spans="1:989 16369:16369" s="19" customFormat="1" ht="20.100000000000001" customHeight="1">
      <c r="A11" s="511">
        <v>4</v>
      </c>
      <c r="B11" s="512" t="str">
        <f>INDEX(ORCAMENTO!$E:$E,MATCH(A11,ORCAMENTO!$B:$B,0))</f>
        <v>SISTEMAS DE PISOS</v>
      </c>
      <c r="C11" s="105">
        <f>INDEX(ORCAMENTO!$J:$J,MATCH($A11,ORCAMENTO!$B:$B,0))</f>
        <v>29018.84</v>
      </c>
      <c r="D11" s="106">
        <f t="shared" ref="D11:G11" si="6">D12*$C11</f>
        <v>5803.768</v>
      </c>
      <c r="E11" s="106">
        <f t="shared" si="6"/>
        <v>11607.536</v>
      </c>
      <c r="F11" s="106">
        <f t="shared" si="6"/>
        <v>11607.536</v>
      </c>
      <c r="G11" s="106">
        <f t="shared" si="6"/>
        <v>0</v>
      </c>
      <c r="H11" s="106">
        <f t="shared" ref="H11:I11" si="7">H12*$C11</f>
        <v>0</v>
      </c>
      <c r="I11" s="106">
        <f t="shared" si="7"/>
        <v>0</v>
      </c>
      <c r="J11" s="45"/>
      <c r="K11" s="44" t="s">
        <v>8424</v>
      </c>
      <c r="L11" s="46">
        <f t="shared" si="3"/>
        <v>29018.84</v>
      </c>
      <c r="M11" s="50">
        <f>L11-C11</f>
        <v>0</v>
      </c>
      <c r="N11" s="45"/>
      <c r="O11" s="45"/>
    </row>
    <row r="12" spans="1:989 16369:16369" s="19" customFormat="1" ht="20.100000000000001" customHeight="1">
      <c r="A12" s="511"/>
      <c r="B12" s="512"/>
      <c r="C12" s="62">
        <f>C11/$C$21</f>
        <v>0.16867688099678421</v>
      </c>
      <c r="D12" s="63">
        <v>0.2</v>
      </c>
      <c r="E12" s="63">
        <v>0.4</v>
      </c>
      <c r="F12" s="63">
        <v>0.4</v>
      </c>
      <c r="G12" s="63"/>
      <c r="H12" s="63"/>
      <c r="I12" s="63"/>
      <c r="J12" s="45"/>
      <c r="K12" s="44" t="s">
        <v>877</v>
      </c>
      <c r="L12" s="51">
        <f t="shared" si="3"/>
        <v>1</v>
      </c>
      <c r="M12" s="45"/>
      <c r="N12" s="45"/>
      <c r="O12" s="45"/>
    </row>
    <row r="13" spans="1:989 16369:16369" s="19" customFormat="1" ht="20.100000000000001" customHeight="1">
      <c r="A13" s="511">
        <v>5</v>
      </c>
      <c r="B13" s="512" t="str">
        <f>INDEX(ORCAMENTO!$E:$E,MATCH(A13,ORCAMENTO!$B:$B,0))</f>
        <v>PINTURAS E ACABAMENTOS</v>
      </c>
      <c r="C13" s="105">
        <f>INDEX(ORCAMENTO!$J:$J,MATCH($A13,ORCAMENTO!$B:$B,0))</f>
        <v>73746.64</v>
      </c>
      <c r="D13" s="106">
        <f>D14*$C13</f>
        <v>22123.991999999998</v>
      </c>
      <c r="E13" s="106">
        <f>E14*$C13</f>
        <v>22123.991999999998</v>
      </c>
      <c r="F13" s="106">
        <f>F14*$C13</f>
        <v>29498.656000000003</v>
      </c>
      <c r="G13" s="106">
        <f>G14*$C13</f>
        <v>0</v>
      </c>
      <c r="H13" s="106">
        <f>H14*$C13</f>
        <v>0</v>
      </c>
      <c r="I13" s="106">
        <f t="shared" ref="I13" si="8">I14*$C13</f>
        <v>0</v>
      </c>
      <c r="J13" s="45"/>
      <c r="K13" s="44" t="s">
        <v>8424</v>
      </c>
      <c r="L13" s="46">
        <f t="shared" si="3"/>
        <v>73746.64</v>
      </c>
      <c r="M13" s="50">
        <f>L13-C13</f>
        <v>0</v>
      </c>
      <c r="N13" s="45"/>
      <c r="O13" s="45"/>
    </row>
    <row r="14" spans="1:989 16369:16369" s="19" customFormat="1" ht="20.100000000000001" customHeight="1">
      <c r="A14" s="511"/>
      <c r="B14" s="512"/>
      <c r="C14" s="62">
        <f>C13/$C$21</f>
        <v>0.42866473019571721</v>
      </c>
      <c r="D14" s="63">
        <v>0.3</v>
      </c>
      <c r="E14" s="63">
        <v>0.3</v>
      </c>
      <c r="F14" s="63">
        <v>0.4</v>
      </c>
      <c r="G14" s="63"/>
      <c r="H14" s="63"/>
      <c r="I14" s="63"/>
      <c r="J14" s="45"/>
      <c r="K14" s="44" t="s">
        <v>877</v>
      </c>
      <c r="L14" s="51">
        <f t="shared" si="3"/>
        <v>1</v>
      </c>
      <c r="M14" s="45"/>
      <c r="N14" s="45"/>
      <c r="O14" s="45"/>
    </row>
    <row r="15" spans="1:989 16369:16369" s="19" customFormat="1" ht="20.100000000000001" customHeight="1">
      <c r="A15" s="511">
        <v>6</v>
      </c>
      <c r="B15" s="512" t="str">
        <f>INDEX(ORCAMENTO!$E:$E,MATCH(A15,ORCAMENTO!$B:$B,0))</f>
        <v>INSTALAÇÃO HIDROSANITÁRIA</v>
      </c>
      <c r="C15" s="105">
        <f>INDEX(ORCAMENTO!$J:$J,MATCH($A15,ORCAMENTO!$B:$B,0))</f>
        <v>6002.95</v>
      </c>
      <c r="D15" s="106">
        <f t="shared" ref="D15:E15" si="9">D16*$C15</f>
        <v>0</v>
      </c>
      <c r="E15" s="106">
        <f t="shared" si="9"/>
        <v>3001.4749999999999</v>
      </c>
      <c r="F15" s="106">
        <f t="shared" ref="F15:I15" si="10">F16*$C15</f>
        <v>3001.4749999999999</v>
      </c>
      <c r="G15" s="106">
        <f t="shared" si="10"/>
        <v>0</v>
      </c>
      <c r="H15" s="106">
        <f t="shared" si="10"/>
        <v>0</v>
      </c>
      <c r="I15" s="106">
        <f t="shared" si="10"/>
        <v>0</v>
      </c>
      <c r="J15" s="45"/>
      <c r="K15" s="44" t="s">
        <v>8424</v>
      </c>
      <c r="L15" s="46">
        <f t="shared" si="3"/>
        <v>6002.95</v>
      </c>
      <c r="M15" s="50">
        <f>L15-C15</f>
        <v>0</v>
      </c>
      <c r="N15" s="45"/>
      <c r="O15" s="45"/>
    </row>
    <row r="16" spans="1:989 16369:16369" s="19" customFormat="1" ht="20.100000000000001" customHeight="1">
      <c r="A16" s="511"/>
      <c r="B16" s="512"/>
      <c r="C16" s="62">
        <f>C15/$C$21</f>
        <v>3.4893155025481577E-2</v>
      </c>
      <c r="D16" s="63"/>
      <c r="E16" s="63">
        <v>0.5</v>
      </c>
      <c r="F16" s="63">
        <v>0.5</v>
      </c>
      <c r="G16" s="63"/>
      <c r="H16" s="63"/>
      <c r="I16" s="63"/>
      <c r="J16" s="45"/>
      <c r="K16" s="44" t="s">
        <v>877</v>
      </c>
      <c r="L16" s="51">
        <f t="shared" si="3"/>
        <v>1</v>
      </c>
      <c r="M16" s="45"/>
      <c r="N16" s="45"/>
      <c r="O16" s="45"/>
    </row>
    <row r="17" spans="1:15" s="19" customFormat="1" ht="20.100000000000001" customHeight="1">
      <c r="A17" s="511">
        <v>7</v>
      </c>
      <c r="B17" s="512" t="str">
        <f>INDEX(ORCAMENTO!$E:$E,MATCH(A17,ORCAMENTO!$B:$B,0))</f>
        <v>INSTALAÇÃO DA ELÉTRICA (110V/220V)</v>
      </c>
      <c r="C17" s="105">
        <f>INDEX(ORCAMENTO!$J:$J,MATCH($A17,ORCAMENTO!$B:$B,0))</f>
        <v>33584.69</v>
      </c>
      <c r="D17" s="106">
        <f t="shared" ref="D17:E17" si="11">D18*$C17</f>
        <v>0</v>
      </c>
      <c r="E17" s="106">
        <f t="shared" si="11"/>
        <v>16792.345000000001</v>
      </c>
      <c r="F17" s="106">
        <f t="shared" ref="F17:I17" si="12">F18*$C17</f>
        <v>16792.345000000001</v>
      </c>
      <c r="G17" s="106">
        <f t="shared" si="12"/>
        <v>0</v>
      </c>
      <c r="H17" s="106">
        <f t="shared" si="12"/>
        <v>0</v>
      </c>
      <c r="I17" s="106">
        <f t="shared" si="12"/>
        <v>0</v>
      </c>
      <c r="J17" s="45"/>
      <c r="K17" s="44" t="s">
        <v>8424</v>
      </c>
      <c r="L17" s="46">
        <f t="shared" si="3"/>
        <v>33584.69</v>
      </c>
      <c r="M17" s="50">
        <f>L17-C17</f>
        <v>0</v>
      </c>
      <c r="N17" s="45"/>
      <c r="O17" s="45"/>
    </row>
    <row r="18" spans="1:15" s="19" customFormat="1" ht="20.100000000000001" customHeight="1">
      <c r="A18" s="511"/>
      <c r="B18" s="512"/>
      <c r="C18" s="62">
        <f>C17/$C$21</f>
        <v>0.19521665092208682</v>
      </c>
      <c r="D18" s="63"/>
      <c r="E18" s="63">
        <v>0.5</v>
      </c>
      <c r="F18" s="63">
        <v>0.5</v>
      </c>
      <c r="G18" s="63"/>
      <c r="H18" s="63"/>
      <c r="I18" s="63"/>
      <c r="J18" s="45"/>
      <c r="K18" s="44" t="s">
        <v>877</v>
      </c>
      <c r="L18" s="51">
        <f t="shared" si="3"/>
        <v>1</v>
      </c>
      <c r="M18" s="45"/>
      <c r="N18" s="45"/>
      <c r="O18" s="45"/>
    </row>
    <row r="19" spans="1:15" s="19" customFormat="1" ht="20.100000000000001" customHeight="1">
      <c r="A19" s="511">
        <v>8</v>
      </c>
      <c r="B19" s="512" t="str">
        <f>INDEX(ORCAMENTO!$E:$E,MATCH(A19,ORCAMENTO!$B:$B,0))</f>
        <v>SERVIÇOS COMPLEMENTARES</v>
      </c>
      <c r="C19" s="105">
        <f>INDEX(ORCAMENTO!$J:$J,MATCH($A19,ORCAMENTO!$B:$B,0))</f>
        <v>12990.3</v>
      </c>
      <c r="D19" s="106">
        <f t="shared" ref="D19:E19" si="13">D20*$C19</f>
        <v>0</v>
      </c>
      <c r="E19" s="106">
        <f t="shared" si="13"/>
        <v>6495.15</v>
      </c>
      <c r="F19" s="106">
        <f t="shared" ref="F19:I19" si="14">F20*$C19</f>
        <v>6495.15</v>
      </c>
      <c r="G19" s="106">
        <f t="shared" si="14"/>
        <v>0</v>
      </c>
      <c r="H19" s="106">
        <f t="shared" si="14"/>
        <v>0</v>
      </c>
      <c r="I19" s="106">
        <f t="shared" si="14"/>
        <v>0</v>
      </c>
      <c r="J19" s="45"/>
      <c r="K19" s="44" t="s">
        <v>8424</v>
      </c>
      <c r="L19" s="46">
        <f t="shared" si="3"/>
        <v>12990.3</v>
      </c>
      <c r="M19" s="50">
        <f>L19-C19</f>
        <v>0</v>
      </c>
      <c r="N19" s="45"/>
      <c r="O19" s="45"/>
    </row>
    <row r="20" spans="1:15" s="19" customFormat="1" ht="20.100000000000001" customHeight="1">
      <c r="A20" s="511"/>
      <c r="B20" s="512"/>
      <c r="C20" s="62">
        <f>C19/$C$21</f>
        <v>7.5508300373568552E-2</v>
      </c>
      <c r="D20" s="63"/>
      <c r="E20" s="63">
        <v>0.5</v>
      </c>
      <c r="F20" s="63">
        <v>0.5</v>
      </c>
      <c r="G20" s="63"/>
      <c r="H20" s="63"/>
      <c r="I20" s="63"/>
      <c r="J20" s="45"/>
      <c r="K20" s="44" t="s">
        <v>877</v>
      </c>
      <c r="L20" s="51">
        <f t="shared" si="3"/>
        <v>1</v>
      </c>
      <c r="M20" s="45"/>
      <c r="N20" s="45"/>
      <c r="O20" s="45"/>
    </row>
    <row r="21" spans="1:15" s="19" customFormat="1" ht="20.100000000000001" customHeight="1">
      <c r="A21" s="509" t="s">
        <v>8432</v>
      </c>
      <c r="B21" s="510"/>
      <c r="C21" s="67">
        <f t="shared" ref="C21:I21" si="15">SUMIF($K$5:$K$20,$K21,C$5:C$20)</f>
        <v>172038.03999999998</v>
      </c>
      <c r="D21" s="64">
        <f t="shared" si="15"/>
        <v>36001.161999999997</v>
      </c>
      <c r="E21" s="64">
        <f t="shared" si="15"/>
        <v>68641.716</v>
      </c>
      <c r="F21" s="64">
        <f t="shared" si="15"/>
        <v>67395.161999999997</v>
      </c>
      <c r="G21" s="64">
        <f t="shared" si="15"/>
        <v>0</v>
      </c>
      <c r="H21" s="64">
        <f t="shared" si="15"/>
        <v>0</v>
      </c>
      <c r="I21" s="64">
        <f t="shared" si="15"/>
        <v>0</v>
      </c>
      <c r="J21" s="45"/>
      <c r="K21" s="44" t="s">
        <v>8424</v>
      </c>
      <c r="M21" s="45"/>
      <c r="N21" s="45"/>
      <c r="O21" s="45"/>
    </row>
    <row r="22" spans="1:15" s="19" customFormat="1" ht="20.100000000000001" customHeight="1">
      <c r="A22" s="509" t="s">
        <v>8433</v>
      </c>
      <c r="B22" s="510"/>
      <c r="C22" s="65">
        <f ca="1">SUMIF($K$5:$K$21,$K22,C$5:C$20)</f>
        <v>1.0000000000000002</v>
      </c>
      <c r="D22" s="66">
        <f t="shared" ref="D22:I22" si="16">D21/$C$21</f>
        <v>0.20926280025045624</v>
      </c>
      <c r="E22" s="66">
        <f t="shared" si="16"/>
        <v>0.39899150211197482</v>
      </c>
      <c r="F22" s="66">
        <f t="shared" si="16"/>
        <v>0.391745697637569</v>
      </c>
      <c r="G22" s="66">
        <f t="shared" si="16"/>
        <v>0</v>
      </c>
      <c r="H22" s="66">
        <f t="shared" si="16"/>
        <v>0</v>
      </c>
      <c r="I22" s="66">
        <f t="shared" si="16"/>
        <v>0</v>
      </c>
      <c r="J22" s="45"/>
      <c r="K22" s="44" t="s">
        <v>877</v>
      </c>
      <c r="M22" s="45"/>
      <c r="N22" s="45"/>
      <c r="O22" s="45"/>
    </row>
    <row r="23" spans="1:15" s="17" customFormat="1" ht="12" hidden="1">
      <c r="J23" s="52"/>
      <c r="K23" s="52"/>
      <c r="L23" s="52"/>
      <c r="M23" s="52"/>
      <c r="N23" s="52"/>
      <c r="O23" s="52"/>
    </row>
    <row r="24" spans="1:15" s="17" customFormat="1" ht="12" hidden="1">
      <c r="J24" s="52"/>
      <c r="K24" s="52"/>
      <c r="L24" s="52"/>
      <c r="M24" s="52"/>
      <c r="N24" s="52"/>
      <c r="O24" s="52"/>
    </row>
    <row r="25" spans="1:15" s="17" customFormat="1" ht="12" hidden="1">
      <c r="J25" s="52"/>
      <c r="K25" s="52"/>
      <c r="L25" s="52"/>
      <c r="M25" s="52"/>
      <c r="N25" s="52"/>
      <c r="O25" s="52"/>
    </row>
    <row r="26" spans="1:15" s="17" customFormat="1" ht="12" hidden="1">
      <c r="J26" s="52"/>
      <c r="K26" s="52"/>
      <c r="L26" s="52"/>
      <c r="M26" s="52"/>
      <c r="N26" s="52"/>
      <c r="O26" s="52"/>
    </row>
    <row r="27" spans="1:15" s="17" customFormat="1" ht="12" hidden="1">
      <c r="J27" s="52"/>
      <c r="K27" s="52"/>
      <c r="L27" s="52"/>
      <c r="M27" s="52"/>
      <c r="N27" s="52"/>
      <c r="O27" s="52"/>
    </row>
    <row r="28" spans="1:15" s="17" customFormat="1" ht="12" hidden="1">
      <c r="J28" s="52"/>
      <c r="K28" s="52"/>
      <c r="L28" s="52"/>
      <c r="M28" s="52"/>
      <c r="N28" s="52"/>
      <c r="O28" s="52"/>
    </row>
    <row r="29" spans="1:15" s="17" customFormat="1" ht="12" hidden="1">
      <c r="J29" s="52"/>
      <c r="K29" s="52"/>
      <c r="L29" s="52"/>
      <c r="M29" s="52"/>
      <c r="N29" s="52"/>
      <c r="O29" s="52"/>
    </row>
    <row r="30" spans="1:15" s="17" customFormat="1" ht="12" hidden="1">
      <c r="J30" s="52"/>
      <c r="K30" s="52"/>
      <c r="L30" s="52"/>
      <c r="M30" s="52"/>
      <c r="N30" s="52"/>
      <c r="O30" s="52"/>
    </row>
    <row r="31" spans="1:15" s="17" customFormat="1" ht="12" hidden="1">
      <c r="J31" s="52"/>
      <c r="K31" s="52"/>
      <c r="L31" s="52"/>
      <c r="M31" s="52"/>
      <c r="N31" s="52"/>
      <c r="O31" s="52"/>
    </row>
    <row r="32" spans="1:15" s="17" customFormat="1" ht="12" hidden="1">
      <c r="J32" s="52"/>
      <c r="K32" s="52"/>
      <c r="L32" s="52"/>
      <c r="M32" s="52"/>
      <c r="N32" s="52"/>
      <c r="O32" s="52"/>
    </row>
    <row r="33" spans="2:15" s="17" customFormat="1" ht="12" hidden="1">
      <c r="J33" s="52"/>
      <c r="K33" s="52"/>
      <c r="L33" s="52"/>
      <c r="M33" s="52"/>
      <c r="N33" s="52"/>
      <c r="O33" s="52"/>
    </row>
    <row r="34" spans="2:15" s="17" customFormat="1" ht="12" hidden="1">
      <c r="J34" s="52"/>
      <c r="K34" s="52"/>
      <c r="L34" s="52"/>
      <c r="M34" s="52"/>
      <c r="N34" s="52"/>
      <c r="O34" s="52"/>
    </row>
    <row r="35" spans="2:15" s="17" customFormat="1" ht="12" hidden="1">
      <c r="J35" s="52"/>
      <c r="K35" s="52"/>
      <c r="L35" s="52"/>
      <c r="M35" s="52"/>
      <c r="N35" s="52"/>
      <c r="O35" s="52"/>
    </row>
    <row r="36" spans="2:15" s="17" customFormat="1" ht="12" hidden="1">
      <c r="J36" s="52"/>
      <c r="K36" s="52"/>
      <c r="L36" s="52"/>
      <c r="M36" s="52"/>
      <c r="N36" s="52"/>
      <c r="O36" s="52"/>
    </row>
    <row r="37" spans="2:15" s="17" customFormat="1" ht="12" hidden="1">
      <c r="J37" s="52"/>
      <c r="K37" s="52"/>
      <c r="L37" s="52"/>
      <c r="M37" s="52"/>
      <c r="N37" s="52"/>
      <c r="O37" s="52"/>
    </row>
    <row r="38" spans="2:15" s="17" customFormat="1" ht="12" hidden="1">
      <c r="J38" s="52"/>
      <c r="K38" s="52"/>
      <c r="L38" s="52"/>
      <c r="M38" s="52"/>
      <c r="N38" s="52"/>
      <c r="O38" s="52"/>
    </row>
    <row r="39" spans="2:15" s="17" customFormat="1" ht="12" hidden="1">
      <c r="J39" s="52"/>
      <c r="K39" s="52"/>
      <c r="L39" s="52"/>
      <c r="M39" s="52"/>
      <c r="N39" s="52"/>
      <c r="O39" s="52"/>
    </row>
    <row r="40" spans="2:15"/>
    <row r="41" spans="2:15"/>
    <row r="42" spans="2:15"/>
    <row r="43" spans="2:15"/>
    <row r="44" spans="2:15"/>
    <row r="45" spans="2:15"/>
    <row r="46" spans="2:15"/>
    <row r="47" spans="2:15">
      <c r="B47" s="373" t="s">
        <v>63379</v>
      </c>
      <c r="C47" s="247"/>
      <c r="D47" s="247"/>
      <c r="E47" s="247"/>
    </row>
    <row r="48" spans="2:15">
      <c r="B48" s="247"/>
      <c r="C48" s="247"/>
      <c r="D48" s="377"/>
      <c r="E48" s="377"/>
    </row>
    <row r="49" spans="2:5" hidden="1">
      <c r="B49" s="247"/>
      <c r="C49" s="247"/>
      <c r="D49" s="247"/>
      <c r="E49" s="247"/>
    </row>
    <row r="50" spans="2:5" hidden="1">
      <c r="B50" s="247"/>
      <c r="C50" s="247"/>
      <c r="D50" s="493"/>
      <c r="E50" s="493"/>
    </row>
    <row r="51" spans="2:5" hidden="1">
      <c r="B51" s="247"/>
      <c r="C51" s="247"/>
      <c r="D51" s="493"/>
      <c r="E51" s="493"/>
    </row>
    <row r="62" spans="2:5"/>
    <row r="63" spans="2:5"/>
    <row r="64" spans="2:5"/>
    <row r="66" spans="3:4"/>
    <row r="67" spans="3:4">
      <c r="C67" s="411"/>
      <c r="D67" s="411"/>
    </row>
    <row r="91" spans="2:5">
      <c r="B91" s="402"/>
      <c r="C91" s="493" t="s">
        <v>63302</v>
      </c>
      <c r="D91" s="493"/>
      <c r="E91" s="370"/>
    </row>
    <row r="92" spans="2:5" ht="14.25" hidden="1" customHeight="1">
      <c r="D92" s="493" t="s">
        <v>63303</v>
      </c>
      <c r="E92" s="493"/>
    </row>
    <row r="107" spans="3:4">
      <c r="C107" s="507" t="s">
        <v>63303</v>
      </c>
      <c r="D107" s="508"/>
    </row>
    <row r="108" spans="3:4"/>
    <row r="115" spans="4:5">
      <c r="D115" s="507"/>
      <c r="E115" s="508"/>
    </row>
    <row r="116" spans="4:5"/>
    <row r="117" spans="4:5"/>
    <row r="118" spans="4:5"/>
    <row r="119" spans="4:5"/>
    <row r="120" spans="4:5"/>
    <row r="124" spans="4:5"/>
    <row r="125" spans="4:5"/>
    <row r="126" spans="4:5"/>
    <row r="127" spans="4:5"/>
    <row r="128" spans="4:5"/>
    <row r="130"/>
    <row r="131"/>
    <row r="132"/>
    <row r="133"/>
    <row r="134"/>
    <row r="135"/>
  </sheetData>
  <mergeCells count="27">
    <mergeCell ref="A1:G1"/>
    <mergeCell ref="C107:D107"/>
    <mergeCell ref="C91:D91"/>
    <mergeCell ref="D50:E50"/>
    <mergeCell ref="D51:E51"/>
    <mergeCell ref="D92:E92"/>
    <mergeCell ref="B2:I2"/>
    <mergeCell ref="B3:I3"/>
    <mergeCell ref="B5:B6"/>
    <mergeCell ref="A7:A8"/>
    <mergeCell ref="B7:B8"/>
    <mergeCell ref="B9:B10"/>
    <mergeCell ref="B11:B12"/>
    <mergeCell ref="A5:A6"/>
    <mergeCell ref="A9:A10"/>
    <mergeCell ref="A11:A12"/>
    <mergeCell ref="D115:E115"/>
    <mergeCell ref="A21:B21"/>
    <mergeCell ref="A22:B22"/>
    <mergeCell ref="A13:A14"/>
    <mergeCell ref="A15:A16"/>
    <mergeCell ref="A17:A18"/>
    <mergeCell ref="A19:A20"/>
    <mergeCell ref="B19:B20"/>
    <mergeCell ref="B13:B14"/>
    <mergeCell ref="B15:B16"/>
    <mergeCell ref="B17:B18"/>
  </mergeCells>
  <dataValidations disablePrompts="1" count="1">
    <dataValidation type="list" errorStyle="warning" allowBlank="1" showInputMessage="1" showErrorMessage="1" error="Selecionar Referencial compatível" sqref="XEO1:XFD3">
      <formula1>DADOS</formula1>
    </dataValidation>
  </dataValidations>
  <printOptions horizontalCentered="1"/>
  <pageMargins left="0.31496062992125984" right="0.31496062992125984" top="1.5748031496062993" bottom="0.78740157480314965" header="0.51181102362204722" footer="0.11811023622047245"/>
  <pageSetup paperSize="9" scale="95" orientation="portrait" r:id="rId1"/>
  <headerFooter scaleWithDoc="0" alignWithMargins="0">
    <oddHeader>&amp;C&amp;G</oddHeader>
    <oddFooter>Página &amp;P de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B1:XEO51"/>
  <sheetViews>
    <sheetView zoomScaleNormal="100" zoomScaleSheetLayoutView="100" workbookViewId="0">
      <selection activeCell="B17" sqref="B17"/>
    </sheetView>
  </sheetViews>
  <sheetFormatPr defaultColWidth="0" defaultRowHeight="14.25" zeroHeight="1"/>
  <cols>
    <col min="1" max="1" width="3.875" style="248" customWidth="1"/>
    <col min="2" max="2" width="14.875" style="247" bestFit="1" customWidth="1"/>
    <col min="3" max="3" width="42.5" style="247" customWidth="1"/>
    <col min="4" max="4" width="20.625" style="247" customWidth="1"/>
    <col min="5" max="6" width="11.75" style="247" customWidth="1"/>
    <col min="7" max="7" width="4" style="248" customWidth="1"/>
    <col min="8" max="8" width="0" style="248" hidden="1" customWidth="1"/>
    <col min="9" max="16384" width="0" style="248" hidden="1"/>
  </cols>
  <sheetData>
    <row r="1" spans="2:989 16369:16369"/>
    <row r="2" spans="2:989 16369:16369" ht="28.35" customHeight="1">
      <c r="B2" s="518" t="s">
        <v>34275</v>
      </c>
      <c r="C2" s="519"/>
      <c r="D2" s="519"/>
      <c r="E2" s="519"/>
      <c r="F2" s="520"/>
    </row>
    <row r="3" spans="2:989 16369:16369" s="255" customFormat="1" ht="20.100000000000001" customHeight="1">
      <c r="B3" s="249" t="s">
        <v>871</v>
      </c>
      <c r="C3" s="521" t="str">
        <f>ORCAMENTO!C2</f>
        <v>REFORMA DA EMEIEF DARLENE FRANQUINI</v>
      </c>
      <c r="D3" s="522"/>
      <c r="E3" s="522"/>
      <c r="F3" s="523"/>
      <c r="G3" s="250"/>
      <c r="H3" s="250"/>
      <c r="I3" s="251"/>
      <c r="J3" s="252"/>
      <c r="K3" s="253"/>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c r="IW3" s="250"/>
      <c r="IX3" s="250"/>
      <c r="IY3" s="250"/>
      <c r="IZ3" s="250"/>
      <c r="JA3" s="250"/>
      <c r="JB3" s="250"/>
      <c r="JC3" s="250"/>
      <c r="JD3" s="250"/>
      <c r="JE3" s="250"/>
      <c r="JF3" s="250"/>
      <c r="JG3" s="250"/>
      <c r="JH3" s="250"/>
      <c r="JI3" s="250"/>
      <c r="JJ3" s="250"/>
      <c r="JK3" s="250"/>
      <c r="JL3" s="250"/>
      <c r="JM3" s="250"/>
      <c r="JN3" s="250"/>
      <c r="JO3" s="250"/>
      <c r="JP3" s="250"/>
      <c r="JQ3" s="250"/>
      <c r="JR3" s="250"/>
      <c r="JS3" s="250"/>
      <c r="JT3" s="250"/>
      <c r="JU3" s="250"/>
      <c r="JV3" s="250"/>
      <c r="JW3" s="250"/>
      <c r="JX3" s="250"/>
      <c r="JY3" s="250"/>
      <c r="JZ3" s="250"/>
      <c r="KA3" s="250"/>
      <c r="KB3" s="250"/>
      <c r="KC3" s="250"/>
      <c r="KD3" s="250"/>
      <c r="KE3" s="250"/>
      <c r="KF3" s="250"/>
      <c r="KG3" s="250"/>
      <c r="KH3" s="250"/>
      <c r="KI3" s="250"/>
      <c r="KJ3" s="250"/>
      <c r="KK3" s="250"/>
      <c r="KL3" s="250"/>
      <c r="KM3" s="250"/>
      <c r="KN3" s="250"/>
      <c r="KO3" s="250"/>
      <c r="KP3" s="250"/>
      <c r="KQ3" s="250"/>
      <c r="KR3" s="250"/>
      <c r="KS3" s="250"/>
      <c r="KT3" s="250"/>
      <c r="KU3" s="250"/>
      <c r="KV3" s="250"/>
      <c r="KW3" s="250"/>
      <c r="KX3" s="250"/>
      <c r="KY3" s="250"/>
      <c r="KZ3" s="250"/>
      <c r="LA3" s="250"/>
      <c r="LB3" s="250"/>
      <c r="LC3" s="250"/>
      <c r="LD3" s="250"/>
      <c r="LE3" s="250"/>
      <c r="LF3" s="250"/>
      <c r="LG3" s="250"/>
      <c r="LH3" s="250"/>
      <c r="LI3" s="250"/>
      <c r="LJ3" s="250"/>
      <c r="LK3" s="250"/>
      <c r="LL3" s="250"/>
      <c r="LM3" s="250"/>
      <c r="LN3" s="250"/>
      <c r="LO3" s="250"/>
      <c r="LP3" s="250"/>
      <c r="LQ3" s="250"/>
      <c r="LR3" s="250"/>
      <c r="LS3" s="250"/>
      <c r="LT3" s="250"/>
      <c r="LU3" s="250"/>
      <c r="LV3" s="250"/>
      <c r="LW3" s="250"/>
      <c r="LX3" s="250"/>
      <c r="LY3" s="250"/>
      <c r="LZ3" s="250"/>
      <c r="MA3" s="250"/>
      <c r="MB3" s="250"/>
      <c r="MC3" s="250"/>
      <c r="MD3" s="250"/>
      <c r="ME3" s="250"/>
      <c r="MF3" s="250"/>
      <c r="MG3" s="250"/>
      <c r="MH3" s="250"/>
      <c r="MI3" s="250"/>
      <c r="MJ3" s="250"/>
      <c r="MK3" s="250"/>
      <c r="ML3" s="250"/>
      <c r="MM3" s="250"/>
      <c r="MN3" s="250"/>
      <c r="MO3" s="250"/>
      <c r="MP3" s="250"/>
      <c r="MQ3" s="250"/>
      <c r="MR3" s="250"/>
      <c r="MS3" s="250"/>
      <c r="MT3" s="250"/>
      <c r="MU3" s="250"/>
      <c r="MV3" s="250"/>
      <c r="MW3" s="250"/>
      <c r="MX3" s="250"/>
      <c r="MY3" s="250"/>
      <c r="MZ3" s="250"/>
      <c r="NA3" s="250"/>
      <c r="NB3" s="250"/>
      <c r="NC3" s="250"/>
      <c r="ND3" s="250"/>
      <c r="NE3" s="250"/>
      <c r="NF3" s="250"/>
      <c r="NG3" s="250"/>
      <c r="NH3" s="250"/>
      <c r="NI3" s="250"/>
      <c r="NJ3" s="250"/>
      <c r="NK3" s="250"/>
      <c r="NL3" s="250"/>
      <c r="NM3" s="250"/>
      <c r="NN3" s="250"/>
      <c r="NO3" s="250"/>
      <c r="NP3" s="250"/>
      <c r="NQ3" s="250"/>
      <c r="NR3" s="250"/>
      <c r="NS3" s="250"/>
      <c r="NT3" s="250"/>
      <c r="NU3" s="250"/>
      <c r="NV3" s="250"/>
      <c r="NW3" s="250"/>
      <c r="NX3" s="250"/>
      <c r="NY3" s="250"/>
      <c r="NZ3" s="250"/>
      <c r="OA3" s="250"/>
      <c r="OB3" s="250"/>
      <c r="OC3" s="250"/>
      <c r="OD3" s="250"/>
      <c r="OE3" s="250"/>
      <c r="OF3" s="250"/>
      <c r="OG3" s="250"/>
      <c r="OH3" s="250"/>
      <c r="OI3" s="250"/>
      <c r="OJ3" s="250"/>
      <c r="OK3" s="250"/>
      <c r="OL3" s="250"/>
      <c r="OM3" s="250"/>
      <c r="ON3" s="250"/>
      <c r="OO3" s="250"/>
      <c r="OP3" s="250"/>
      <c r="OQ3" s="250"/>
      <c r="OR3" s="250"/>
      <c r="OS3" s="250"/>
      <c r="OT3" s="250"/>
      <c r="OU3" s="250"/>
      <c r="OV3" s="250"/>
      <c r="OW3" s="250"/>
      <c r="OX3" s="250"/>
      <c r="OY3" s="250"/>
      <c r="OZ3" s="250"/>
      <c r="PA3" s="250"/>
      <c r="PB3" s="250"/>
      <c r="PC3" s="250"/>
      <c r="PD3" s="250"/>
      <c r="PE3" s="250"/>
      <c r="PF3" s="250"/>
      <c r="PG3" s="250"/>
      <c r="PH3" s="250"/>
      <c r="PI3" s="250"/>
      <c r="PJ3" s="250"/>
      <c r="PK3" s="250"/>
      <c r="PL3" s="250"/>
      <c r="PM3" s="250"/>
      <c r="PN3" s="250"/>
      <c r="PO3" s="250"/>
      <c r="PP3" s="250"/>
      <c r="PQ3" s="250"/>
      <c r="PR3" s="250"/>
      <c r="PS3" s="250"/>
      <c r="PT3" s="250"/>
      <c r="PU3" s="250"/>
      <c r="PV3" s="250"/>
      <c r="PW3" s="250"/>
      <c r="PX3" s="250"/>
      <c r="PY3" s="250"/>
      <c r="PZ3" s="250"/>
      <c r="QA3" s="250"/>
      <c r="QB3" s="250"/>
      <c r="QC3" s="250"/>
      <c r="QD3" s="250"/>
      <c r="QE3" s="250"/>
      <c r="QF3" s="250"/>
      <c r="QG3" s="250"/>
      <c r="QH3" s="250"/>
      <c r="QI3" s="250"/>
      <c r="QJ3" s="250"/>
      <c r="QK3" s="250"/>
      <c r="QL3" s="250"/>
      <c r="QM3" s="250"/>
      <c r="QN3" s="250"/>
      <c r="QO3" s="250"/>
      <c r="QP3" s="250"/>
      <c r="QQ3" s="250"/>
      <c r="QR3" s="250"/>
      <c r="QS3" s="250"/>
      <c r="QT3" s="250"/>
      <c r="QU3" s="250"/>
      <c r="QV3" s="250"/>
      <c r="QW3" s="250"/>
      <c r="QX3" s="250"/>
      <c r="QY3" s="250"/>
      <c r="QZ3" s="250"/>
      <c r="RA3" s="250"/>
      <c r="RB3" s="250"/>
      <c r="RC3" s="250"/>
      <c r="RD3" s="250"/>
      <c r="RE3" s="250"/>
      <c r="RF3" s="250"/>
      <c r="RG3" s="250"/>
      <c r="RH3" s="250"/>
      <c r="RI3" s="250"/>
      <c r="RJ3" s="250"/>
      <c r="RK3" s="250"/>
      <c r="RL3" s="250"/>
      <c r="RM3" s="250"/>
      <c r="RN3" s="250"/>
      <c r="RO3" s="250"/>
      <c r="RP3" s="250"/>
      <c r="RQ3" s="250"/>
      <c r="RR3" s="250"/>
      <c r="RS3" s="250"/>
      <c r="RT3" s="250"/>
      <c r="RU3" s="250"/>
      <c r="RV3" s="250"/>
      <c r="RW3" s="250"/>
      <c r="RX3" s="250"/>
      <c r="RY3" s="250"/>
      <c r="RZ3" s="250"/>
      <c r="SA3" s="250"/>
      <c r="SB3" s="250"/>
      <c r="SC3" s="250"/>
      <c r="SD3" s="250"/>
      <c r="SE3" s="250"/>
      <c r="SF3" s="250"/>
      <c r="SG3" s="250"/>
      <c r="SH3" s="250"/>
      <c r="SI3" s="250"/>
      <c r="SJ3" s="250"/>
      <c r="SK3" s="250"/>
      <c r="SL3" s="250"/>
      <c r="SM3" s="250"/>
      <c r="SN3" s="250"/>
      <c r="SO3" s="250"/>
      <c r="SP3" s="250"/>
      <c r="SQ3" s="250"/>
      <c r="SR3" s="250"/>
      <c r="SS3" s="250"/>
      <c r="ST3" s="250"/>
      <c r="SU3" s="250"/>
      <c r="SV3" s="250"/>
      <c r="SW3" s="250"/>
      <c r="SX3" s="250"/>
      <c r="SY3" s="250"/>
      <c r="SZ3" s="250"/>
      <c r="TA3" s="250"/>
      <c r="TB3" s="250"/>
      <c r="TC3" s="250"/>
      <c r="TD3" s="250"/>
      <c r="TE3" s="250"/>
      <c r="TF3" s="250"/>
      <c r="TG3" s="250"/>
      <c r="TH3" s="250"/>
      <c r="TI3" s="250"/>
      <c r="TJ3" s="250"/>
      <c r="TK3" s="250"/>
      <c r="TL3" s="250"/>
      <c r="TM3" s="250"/>
      <c r="TN3" s="250"/>
      <c r="TO3" s="250"/>
      <c r="TP3" s="250"/>
      <c r="TQ3" s="250"/>
      <c r="TR3" s="250"/>
      <c r="TS3" s="250"/>
      <c r="TT3" s="250"/>
      <c r="TU3" s="250"/>
      <c r="TV3" s="250"/>
      <c r="TW3" s="250"/>
      <c r="TX3" s="250"/>
      <c r="TY3" s="250"/>
      <c r="TZ3" s="250"/>
      <c r="UA3" s="250"/>
      <c r="UB3" s="250"/>
      <c r="UC3" s="250"/>
      <c r="UD3" s="250"/>
      <c r="UE3" s="250"/>
      <c r="UF3" s="250"/>
      <c r="UG3" s="250"/>
      <c r="UH3" s="250"/>
      <c r="UI3" s="250"/>
      <c r="UJ3" s="250"/>
      <c r="UK3" s="250"/>
      <c r="UL3" s="250"/>
      <c r="UM3" s="250"/>
      <c r="UN3" s="250"/>
      <c r="UO3" s="250"/>
      <c r="UP3" s="250"/>
      <c r="UQ3" s="250"/>
      <c r="UR3" s="250"/>
      <c r="US3" s="250"/>
      <c r="UT3" s="250"/>
      <c r="UU3" s="250"/>
      <c r="UV3" s="250"/>
      <c r="UW3" s="250"/>
      <c r="UX3" s="250"/>
      <c r="UY3" s="250"/>
      <c r="UZ3" s="250"/>
      <c r="VA3" s="250"/>
      <c r="VB3" s="250"/>
      <c r="VC3" s="250"/>
      <c r="VD3" s="250"/>
      <c r="VE3" s="250"/>
      <c r="VF3" s="250"/>
      <c r="VG3" s="250"/>
      <c r="VH3" s="250"/>
      <c r="VI3" s="250"/>
      <c r="VJ3" s="250"/>
      <c r="VK3" s="250"/>
      <c r="VL3" s="250"/>
      <c r="VM3" s="250"/>
      <c r="VN3" s="250"/>
      <c r="VO3" s="250"/>
      <c r="VP3" s="250"/>
      <c r="VQ3" s="250"/>
      <c r="VR3" s="250"/>
      <c r="VS3" s="250"/>
      <c r="VT3" s="250"/>
      <c r="VU3" s="250"/>
      <c r="VV3" s="250"/>
      <c r="VW3" s="250"/>
      <c r="VX3" s="250"/>
      <c r="VY3" s="250"/>
      <c r="VZ3" s="250"/>
      <c r="WA3" s="250"/>
      <c r="WB3" s="250"/>
      <c r="WC3" s="250"/>
      <c r="WD3" s="250"/>
      <c r="WE3" s="250"/>
      <c r="WF3" s="250"/>
      <c r="WG3" s="250"/>
      <c r="WH3" s="250"/>
      <c r="WI3" s="250"/>
      <c r="WJ3" s="250"/>
      <c r="WK3" s="250"/>
      <c r="WL3" s="250"/>
      <c r="WM3" s="250"/>
      <c r="WN3" s="250"/>
      <c r="WO3" s="250"/>
      <c r="WP3" s="250"/>
      <c r="WQ3" s="250"/>
      <c r="WR3" s="250"/>
      <c r="WS3" s="250"/>
      <c r="WT3" s="250"/>
      <c r="WU3" s="250"/>
      <c r="WV3" s="250"/>
      <c r="WW3" s="250"/>
      <c r="WX3" s="250"/>
      <c r="WY3" s="250"/>
      <c r="WZ3" s="250"/>
      <c r="XA3" s="250"/>
      <c r="XB3" s="250"/>
      <c r="XC3" s="250"/>
      <c r="XD3" s="250"/>
      <c r="XE3" s="250"/>
      <c r="XF3" s="250"/>
      <c r="XG3" s="250"/>
      <c r="XH3" s="250"/>
      <c r="XI3" s="250"/>
      <c r="XJ3" s="250"/>
      <c r="XK3" s="250"/>
      <c r="XL3" s="250"/>
      <c r="XM3" s="250"/>
      <c r="XN3" s="250"/>
      <c r="XO3" s="250"/>
      <c r="XP3" s="250"/>
      <c r="XQ3" s="250"/>
      <c r="XR3" s="250"/>
      <c r="XS3" s="250"/>
      <c r="XT3" s="250"/>
      <c r="XU3" s="250"/>
      <c r="XV3" s="250"/>
      <c r="XW3" s="250"/>
      <c r="XX3" s="250"/>
      <c r="XY3" s="250"/>
      <c r="XZ3" s="250"/>
      <c r="YA3" s="250"/>
      <c r="YB3" s="250"/>
      <c r="YC3" s="250"/>
      <c r="YD3" s="250"/>
      <c r="YE3" s="250"/>
      <c r="YF3" s="250"/>
      <c r="YG3" s="250"/>
      <c r="YH3" s="250"/>
      <c r="YI3" s="250"/>
      <c r="YJ3" s="250"/>
      <c r="YK3" s="250"/>
      <c r="YL3" s="250"/>
      <c r="YM3" s="250"/>
      <c r="YN3" s="250"/>
      <c r="YO3" s="250"/>
      <c r="YP3" s="250"/>
      <c r="YQ3" s="250"/>
      <c r="YR3" s="250"/>
      <c r="YS3" s="250"/>
      <c r="YT3" s="250"/>
      <c r="YU3" s="250"/>
      <c r="YV3" s="250"/>
      <c r="YW3" s="250"/>
      <c r="YX3" s="250"/>
      <c r="YY3" s="250"/>
      <c r="YZ3" s="250"/>
      <c r="ZA3" s="250"/>
      <c r="ZB3" s="250"/>
      <c r="ZC3" s="250"/>
      <c r="ZD3" s="250"/>
      <c r="ZE3" s="250"/>
      <c r="ZF3" s="250"/>
      <c r="ZG3" s="250"/>
      <c r="ZH3" s="250"/>
      <c r="ZI3" s="250"/>
      <c r="ZJ3" s="250"/>
      <c r="ZK3" s="250"/>
      <c r="ZL3" s="250"/>
      <c r="ZM3" s="250"/>
      <c r="ZN3" s="250"/>
      <c r="ZO3" s="250"/>
      <c r="ZP3" s="250"/>
      <c r="ZQ3" s="250"/>
      <c r="ZR3" s="250"/>
      <c r="ZS3" s="250"/>
      <c r="ZT3" s="250"/>
      <c r="ZU3" s="250"/>
      <c r="ZV3" s="250"/>
      <c r="ZW3" s="250"/>
      <c r="ZX3" s="250"/>
      <c r="ZY3" s="250"/>
      <c r="ZZ3" s="250"/>
      <c r="AAA3" s="250"/>
      <c r="AAB3" s="250"/>
      <c r="AAC3" s="250"/>
      <c r="AAD3" s="250"/>
      <c r="AAE3" s="250"/>
      <c r="AAF3" s="250"/>
      <c r="AAG3" s="250"/>
      <c r="AAH3" s="250"/>
      <c r="AAI3" s="250"/>
      <c r="AAJ3" s="250"/>
      <c r="AAK3" s="250"/>
      <c r="AAL3" s="250"/>
      <c r="AAM3" s="250"/>
      <c r="AAN3" s="250"/>
      <c r="AAO3" s="250"/>
      <c r="AAP3" s="250"/>
      <c r="AAQ3" s="250"/>
      <c r="AAR3" s="250"/>
      <c r="AAS3" s="250"/>
      <c r="AAT3" s="250"/>
      <c r="AAU3" s="250"/>
      <c r="AAV3" s="250"/>
      <c r="AAW3" s="250"/>
      <c r="AAX3" s="250"/>
      <c r="AAY3" s="250"/>
      <c r="AAZ3" s="250"/>
      <c r="ABA3" s="250"/>
      <c r="ABB3" s="250"/>
      <c r="ABC3" s="250"/>
      <c r="ABD3" s="250"/>
      <c r="ABE3" s="250"/>
      <c r="ABF3" s="250"/>
      <c r="ABG3" s="250"/>
      <c r="ABH3" s="250"/>
      <c r="ABI3" s="250"/>
      <c r="ABJ3" s="250"/>
      <c r="ABK3" s="250"/>
      <c r="ABL3" s="250"/>
      <c r="ABM3" s="250"/>
      <c r="ABN3" s="250"/>
      <c r="ABO3" s="250"/>
      <c r="ABP3" s="250"/>
      <c r="ABQ3" s="250"/>
      <c r="ABR3" s="250"/>
      <c r="ABS3" s="250"/>
      <c r="ABT3" s="250"/>
      <c r="ABU3" s="250"/>
      <c r="ABV3" s="250"/>
      <c r="ABW3" s="250"/>
      <c r="ABX3" s="250"/>
      <c r="ABY3" s="250"/>
      <c r="ABZ3" s="250"/>
      <c r="ACA3" s="250"/>
      <c r="ACB3" s="250"/>
      <c r="ACC3" s="250"/>
      <c r="ACD3" s="250"/>
      <c r="ACE3" s="250"/>
      <c r="ACF3" s="250"/>
      <c r="ACG3" s="250"/>
      <c r="ACH3" s="250"/>
      <c r="ACI3" s="250"/>
      <c r="ACJ3" s="250"/>
      <c r="ACK3" s="250"/>
      <c r="ACL3" s="250"/>
      <c r="ACM3" s="250"/>
      <c r="ACN3" s="250"/>
      <c r="ACO3" s="250"/>
      <c r="ACP3" s="250"/>
      <c r="ACQ3" s="250"/>
      <c r="ACR3" s="250"/>
      <c r="ACS3" s="250"/>
      <c r="ACT3" s="250"/>
      <c r="ACU3" s="250"/>
      <c r="ACV3" s="250"/>
      <c r="ACW3" s="250"/>
      <c r="ACX3" s="250"/>
      <c r="ACY3" s="250"/>
      <c r="ACZ3" s="250"/>
      <c r="ADA3" s="250"/>
      <c r="ADB3" s="250"/>
      <c r="ADC3" s="250"/>
      <c r="ADD3" s="250"/>
      <c r="ADE3" s="250"/>
      <c r="ADF3" s="250"/>
      <c r="ADG3" s="250"/>
      <c r="ADH3" s="250"/>
      <c r="ADI3" s="250"/>
      <c r="ADJ3" s="250"/>
      <c r="ADK3" s="250"/>
      <c r="ADL3" s="250"/>
      <c r="ADM3" s="250"/>
      <c r="ADN3" s="250"/>
      <c r="ADO3" s="250"/>
      <c r="ADP3" s="250"/>
      <c r="ADQ3" s="250"/>
      <c r="ADR3" s="250"/>
      <c r="ADS3" s="250"/>
      <c r="ADT3" s="250"/>
      <c r="ADU3" s="250"/>
      <c r="ADV3" s="250"/>
      <c r="ADW3" s="250"/>
      <c r="ADX3" s="250"/>
      <c r="ADY3" s="250"/>
      <c r="ADZ3" s="250"/>
      <c r="AEA3" s="250"/>
      <c r="AEB3" s="250"/>
      <c r="AEC3" s="250"/>
      <c r="AED3" s="250"/>
      <c r="AEE3" s="250"/>
      <c r="AEF3" s="250"/>
      <c r="AEG3" s="250"/>
      <c r="AEH3" s="250"/>
      <c r="AEI3" s="250"/>
      <c r="AEJ3" s="250"/>
      <c r="AEK3" s="250"/>
      <c r="AEL3" s="250"/>
      <c r="AEM3" s="250"/>
      <c r="AEN3" s="250"/>
      <c r="AEO3" s="250"/>
      <c r="AEP3" s="250"/>
      <c r="AEQ3" s="250"/>
      <c r="AER3" s="250"/>
      <c r="AES3" s="250"/>
      <c r="AET3" s="250"/>
      <c r="AEU3" s="250"/>
      <c r="AEV3" s="250"/>
      <c r="AEW3" s="250"/>
      <c r="AEX3" s="250"/>
      <c r="AEY3" s="250"/>
      <c r="AEZ3" s="250"/>
      <c r="AFA3" s="250"/>
      <c r="AFB3" s="250"/>
      <c r="AFC3" s="250"/>
      <c r="AFD3" s="250"/>
      <c r="AFE3" s="250"/>
      <c r="AFF3" s="250"/>
      <c r="AFG3" s="250"/>
      <c r="AFH3" s="250"/>
      <c r="AFI3" s="250"/>
      <c r="AFJ3" s="250"/>
      <c r="AFK3" s="250"/>
      <c r="AFL3" s="250"/>
      <c r="AFM3" s="250"/>
      <c r="AFN3" s="250"/>
      <c r="AFO3" s="250"/>
      <c r="AFP3" s="250"/>
      <c r="AFQ3" s="250"/>
      <c r="AFR3" s="250"/>
      <c r="AFS3" s="250"/>
      <c r="AFT3" s="250"/>
      <c r="AFU3" s="250"/>
      <c r="AFV3" s="250"/>
      <c r="AFW3" s="250"/>
      <c r="AFX3" s="250"/>
      <c r="AFY3" s="250"/>
      <c r="AFZ3" s="250"/>
      <c r="AGA3" s="250"/>
      <c r="AGB3" s="250"/>
      <c r="AGC3" s="250"/>
      <c r="AGD3" s="250"/>
      <c r="AGE3" s="250"/>
      <c r="AGF3" s="250"/>
      <c r="AGG3" s="250"/>
      <c r="AGH3" s="250"/>
      <c r="AGI3" s="250"/>
      <c r="AGJ3" s="250"/>
      <c r="AGK3" s="250"/>
      <c r="AGL3" s="250"/>
      <c r="AGM3" s="250"/>
      <c r="AGN3" s="250"/>
      <c r="AGO3" s="250"/>
      <c r="AGP3" s="250"/>
      <c r="AGQ3" s="250"/>
      <c r="AGR3" s="250"/>
      <c r="AGS3" s="250"/>
      <c r="AGT3" s="250"/>
      <c r="AGU3" s="250"/>
      <c r="AGV3" s="250"/>
      <c r="AGW3" s="250"/>
      <c r="AGX3" s="250"/>
      <c r="AGY3" s="250"/>
      <c r="AGZ3" s="250"/>
      <c r="AHA3" s="250"/>
      <c r="AHB3" s="250"/>
      <c r="AHC3" s="250"/>
      <c r="AHD3" s="250"/>
      <c r="AHE3" s="250"/>
      <c r="AHF3" s="250"/>
      <c r="AHG3" s="250"/>
      <c r="AHH3" s="250"/>
      <c r="AHI3" s="250"/>
      <c r="AHJ3" s="250"/>
      <c r="AHK3" s="250"/>
      <c r="AHL3" s="250"/>
      <c r="AHM3" s="250"/>
      <c r="AHN3" s="250"/>
      <c r="AHO3" s="250"/>
      <c r="AHP3" s="250"/>
      <c r="AHQ3" s="250"/>
      <c r="AHR3" s="250"/>
      <c r="AHS3" s="250"/>
      <c r="AHT3" s="250"/>
      <c r="AHU3" s="250"/>
      <c r="AHV3" s="250"/>
      <c r="AHW3" s="250"/>
      <c r="AHX3" s="250"/>
      <c r="AHY3" s="250"/>
      <c r="AHZ3" s="250"/>
      <c r="AIA3" s="250"/>
      <c r="AIB3" s="250"/>
      <c r="AIC3" s="250"/>
      <c r="AID3" s="250"/>
      <c r="AIE3" s="250"/>
      <c r="AIF3" s="250"/>
      <c r="AIG3" s="250"/>
      <c r="AIH3" s="250"/>
      <c r="AII3" s="250"/>
      <c r="AIJ3" s="250"/>
      <c r="AIK3" s="250"/>
      <c r="AIL3" s="250"/>
      <c r="AIM3" s="250"/>
      <c r="AIN3" s="250"/>
      <c r="AIO3" s="250"/>
      <c r="AIP3" s="250"/>
      <c r="AIQ3" s="250"/>
      <c r="AIR3" s="250"/>
      <c r="AIS3" s="250"/>
      <c r="AIT3" s="250"/>
      <c r="AIU3" s="250"/>
      <c r="AIV3" s="250"/>
      <c r="AIW3" s="250"/>
      <c r="AIX3" s="250"/>
      <c r="AIY3" s="250"/>
      <c r="AIZ3" s="250"/>
      <c r="AJA3" s="250"/>
      <c r="AJB3" s="250"/>
      <c r="AJC3" s="250"/>
      <c r="AJD3" s="250"/>
      <c r="AJE3" s="250"/>
      <c r="AJF3" s="250"/>
      <c r="AJG3" s="250"/>
      <c r="AJH3" s="250"/>
      <c r="AJI3" s="250"/>
      <c r="AJJ3" s="250"/>
      <c r="AJK3" s="250"/>
      <c r="AJL3" s="250"/>
      <c r="AJM3" s="250"/>
      <c r="AJN3" s="250"/>
      <c r="AJO3" s="250"/>
      <c r="AJP3" s="250"/>
      <c r="AJQ3" s="250"/>
      <c r="AJR3" s="250"/>
      <c r="AJS3" s="250"/>
      <c r="AJT3" s="250"/>
      <c r="AJU3" s="250"/>
      <c r="AJV3" s="250"/>
      <c r="AJW3" s="250"/>
      <c r="AJX3" s="250"/>
      <c r="AJY3" s="250"/>
      <c r="AJZ3" s="250"/>
      <c r="AKA3" s="250"/>
      <c r="AKB3" s="250"/>
      <c r="AKC3" s="250"/>
      <c r="AKD3" s="250"/>
      <c r="AKE3" s="250"/>
      <c r="AKF3" s="250"/>
      <c r="AKG3" s="250"/>
      <c r="AKH3" s="250"/>
      <c r="AKI3" s="250"/>
      <c r="AKJ3" s="250"/>
      <c r="AKK3" s="250"/>
      <c r="AKL3" s="250"/>
      <c r="AKM3" s="250"/>
      <c r="AKN3" s="250"/>
      <c r="AKO3" s="250"/>
      <c r="AKP3" s="250"/>
      <c r="AKQ3" s="250"/>
      <c r="AKR3" s="250"/>
      <c r="AKS3" s="250"/>
      <c r="AKT3" s="250"/>
      <c r="AKU3" s="250"/>
      <c r="AKV3" s="250"/>
      <c r="AKW3" s="250"/>
      <c r="AKX3" s="250"/>
      <c r="AKY3" s="250"/>
      <c r="AKZ3" s="250"/>
      <c r="ALA3" s="254"/>
      <c r="XEO3" s="255" t="s">
        <v>21</v>
      </c>
    </row>
    <row r="4" spans="2:989 16369:16369" s="255" customFormat="1" ht="20.100000000000001" customHeight="1">
      <c r="B4" s="249" t="s">
        <v>34276</v>
      </c>
      <c r="C4" s="524" t="str">
        <f>ORCAMENTO!C3</f>
        <v>BAIRRO ROSÁRIO II - BAIXO GUANDU/ES</v>
      </c>
      <c r="D4" s="525"/>
      <c r="E4" s="525"/>
      <c r="F4" s="526"/>
      <c r="G4" s="250"/>
      <c r="H4" s="250"/>
      <c r="I4" s="251"/>
      <c r="J4" s="252"/>
      <c r="K4" s="253"/>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c r="HV4" s="250"/>
      <c r="HW4" s="250"/>
      <c r="HX4" s="250"/>
      <c r="HY4" s="250"/>
      <c r="HZ4" s="250"/>
      <c r="IA4" s="250"/>
      <c r="IB4" s="250"/>
      <c r="IC4" s="250"/>
      <c r="ID4" s="250"/>
      <c r="IE4" s="250"/>
      <c r="IF4" s="250"/>
      <c r="IG4" s="250"/>
      <c r="IH4" s="250"/>
      <c r="II4" s="250"/>
      <c r="IJ4" s="250"/>
      <c r="IK4" s="250"/>
      <c r="IL4" s="250"/>
      <c r="IM4" s="250"/>
      <c r="IN4" s="250"/>
      <c r="IO4" s="250"/>
      <c r="IP4" s="250"/>
      <c r="IQ4" s="250"/>
      <c r="IR4" s="250"/>
      <c r="IS4" s="250"/>
      <c r="IT4" s="250"/>
      <c r="IU4" s="250"/>
      <c r="IV4" s="250"/>
      <c r="IW4" s="250"/>
      <c r="IX4" s="250"/>
      <c r="IY4" s="250"/>
      <c r="IZ4" s="250"/>
      <c r="JA4" s="250"/>
      <c r="JB4" s="250"/>
      <c r="JC4" s="250"/>
      <c r="JD4" s="250"/>
      <c r="JE4" s="250"/>
      <c r="JF4" s="250"/>
      <c r="JG4" s="250"/>
      <c r="JH4" s="250"/>
      <c r="JI4" s="250"/>
      <c r="JJ4" s="250"/>
      <c r="JK4" s="250"/>
      <c r="JL4" s="250"/>
      <c r="JM4" s="250"/>
      <c r="JN4" s="250"/>
      <c r="JO4" s="250"/>
      <c r="JP4" s="250"/>
      <c r="JQ4" s="250"/>
      <c r="JR4" s="250"/>
      <c r="JS4" s="250"/>
      <c r="JT4" s="250"/>
      <c r="JU4" s="250"/>
      <c r="JV4" s="250"/>
      <c r="JW4" s="250"/>
      <c r="JX4" s="250"/>
      <c r="JY4" s="250"/>
      <c r="JZ4" s="250"/>
      <c r="KA4" s="250"/>
      <c r="KB4" s="250"/>
      <c r="KC4" s="250"/>
      <c r="KD4" s="250"/>
      <c r="KE4" s="250"/>
      <c r="KF4" s="250"/>
      <c r="KG4" s="250"/>
      <c r="KH4" s="250"/>
      <c r="KI4" s="250"/>
      <c r="KJ4" s="250"/>
      <c r="KK4" s="250"/>
      <c r="KL4" s="250"/>
      <c r="KM4" s="250"/>
      <c r="KN4" s="250"/>
      <c r="KO4" s="250"/>
      <c r="KP4" s="250"/>
      <c r="KQ4" s="250"/>
      <c r="KR4" s="250"/>
      <c r="KS4" s="250"/>
      <c r="KT4" s="250"/>
      <c r="KU4" s="250"/>
      <c r="KV4" s="250"/>
      <c r="KW4" s="250"/>
      <c r="KX4" s="250"/>
      <c r="KY4" s="250"/>
      <c r="KZ4" s="250"/>
      <c r="LA4" s="250"/>
      <c r="LB4" s="250"/>
      <c r="LC4" s="250"/>
      <c r="LD4" s="250"/>
      <c r="LE4" s="250"/>
      <c r="LF4" s="250"/>
      <c r="LG4" s="250"/>
      <c r="LH4" s="250"/>
      <c r="LI4" s="250"/>
      <c r="LJ4" s="250"/>
      <c r="LK4" s="250"/>
      <c r="LL4" s="250"/>
      <c r="LM4" s="250"/>
      <c r="LN4" s="250"/>
      <c r="LO4" s="250"/>
      <c r="LP4" s="250"/>
      <c r="LQ4" s="250"/>
      <c r="LR4" s="250"/>
      <c r="LS4" s="250"/>
      <c r="LT4" s="250"/>
      <c r="LU4" s="250"/>
      <c r="LV4" s="250"/>
      <c r="LW4" s="250"/>
      <c r="LX4" s="250"/>
      <c r="LY4" s="250"/>
      <c r="LZ4" s="250"/>
      <c r="MA4" s="250"/>
      <c r="MB4" s="250"/>
      <c r="MC4" s="250"/>
      <c r="MD4" s="250"/>
      <c r="ME4" s="250"/>
      <c r="MF4" s="250"/>
      <c r="MG4" s="250"/>
      <c r="MH4" s="250"/>
      <c r="MI4" s="250"/>
      <c r="MJ4" s="250"/>
      <c r="MK4" s="250"/>
      <c r="ML4" s="250"/>
      <c r="MM4" s="250"/>
      <c r="MN4" s="250"/>
      <c r="MO4" s="250"/>
      <c r="MP4" s="250"/>
      <c r="MQ4" s="250"/>
      <c r="MR4" s="250"/>
      <c r="MS4" s="250"/>
      <c r="MT4" s="250"/>
      <c r="MU4" s="250"/>
      <c r="MV4" s="250"/>
      <c r="MW4" s="250"/>
      <c r="MX4" s="250"/>
      <c r="MY4" s="250"/>
      <c r="MZ4" s="250"/>
      <c r="NA4" s="250"/>
      <c r="NB4" s="250"/>
      <c r="NC4" s="250"/>
      <c r="ND4" s="250"/>
      <c r="NE4" s="250"/>
      <c r="NF4" s="250"/>
      <c r="NG4" s="250"/>
      <c r="NH4" s="250"/>
      <c r="NI4" s="250"/>
      <c r="NJ4" s="250"/>
      <c r="NK4" s="250"/>
      <c r="NL4" s="250"/>
      <c r="NM4" s="250"/>
      <c r="NN4" s="250"/>
      <c r="NO4" s="250"/>
      <c r="NP4" s="250"/>
      <c r="NQ4" s="250"/>
      <c r="NR4" s="250"/>
      <c r="NS4" s="250"/>
      <c r="NT4" s="250"/>
      <c r="NU4" s="250"/>
      <c r="NV4" s="250"/>
      <c r="NW4" s="250"/>
      <c r="NX4" s="250"/>
      <c r="NY4" s="250"/>
      <c r="NZ4" s="250"/>
      <c r="OA4" s="250"/>
      <c r="OB4" s="250"/>
      <c r="OC4" s="250"/>
      <c r="OD4" s="250"/>
      <c r="OE4" s="250"/>
      <c r="OF4" s="250"/>
      <c r="OG4" s="250"/>
      <c r="OH4" s="250"/>
      <c r="OI4" s="250"/>
      <c r="OJ4" s="250"/>
      <c r="OK4" s="250"/>
      <c r="OL4" s="250"/>
      <c r="OM4" s="250"/>
      <c r="ON4" s="250"/>
      <c r="OO4" s="250"/>
      <c r="OP4" s="250"/>
      <c r="OQ4" s="250"/>
      <c r="OR4" s="250"/>
      <c r="OS4" s="250"/>
      <c r="OT4" s="250"/>
      <c r="OU4" s="250"/>
      <c r="OV4" s="250"/>
      <c r="OW4" s="250"/>
      <c r="OX4" s="250"/>
      <c r="OY4" s="250"/>
      <c r="OZ4" s="250"/>
      <c r="PA4" s="250"/>
      <c r="PB4" s="250"/>
      <c r="PC4" s="250"/>
      <c r="PD4" s="250"/>
      <c r="PE4" s="250"/>
      <c r="PF4" s="250"/>
      <c r="PG4" s="250"/>
      <c r="PH4" s="250"/>
      <c r="PI4" s="250"/>
      <c r="PJ4" s="250"/>
      <c r="PK4" s="250"/>
      <c r="PL4" s="250"/>
      <c r="PM4" s="250"/>
      <c r="PN4" s="250"/>
      <c r="PO4" s="250"/>
      <c r="PP4" s="250"/>
      <c r="PQ4" s="250"/>
      <c r="PR4" s="250"/>
      <c r="PS4" s="250"/>
      <c r="PT4" s="250"/>
      <c r="PU4" s="250"/>
      <c r="PV4" s="250"/>
      <c r="PW4" s="250"/>
      <c r="PX4" s="250"/>
      <c r="PY4" s="250"/>
      <c r="PZ4" s="250"/>
      <c r="QA4" s="250"/>
      <c r="QB4" s="250"/>
      <c r="QC4" s="250"/>
      <c r="QD4" s="250"/>
      <c r="QE4" s="250"/>
      <c r="QF4" s="250"/>
      <c r="QG4" s="250"/>
      <c r="QH4" s="250"/>
      <c r="QI4" s="250"/>
      <c r="QJ4" s="250"/>
      <c r="QK4" s="250"/>
      <c r="QL4" s="250"/>
      <c r="QM4" s="250"/>
      <c r="QN4" s="250"/>
      <c r="QO4" s="250"/>
      <c r="QP4" s="250"/>
      <c r="QQ4" s="250"/>
      <c r="QR4" s="250"/>
      <c r="QS4" s="250"/>
      <c r="QT4" s="250"/>
      <c r="QU4" s="250"/>
      <c r="QV4" s="250"/>
      <c r="QW4" s="250"/>
      <c r="QX4" s="250"/>
      <c r="QY4" s="250"/>
      <c r="QZ4" s="250"/>
      <c r="RA4" s="250"/>
      <c r="RB4" s="250"/>
      <c r="RC4" s="250"/>
      <c r="RD4" s="250"/>
      <c r="RE4" s="250"/>
      <c r="RF4" s="250"/>
      <c r="RG4" s="250"/>
      <c r="RH4" s="250"/>
      <c r="RI4" s="250"/>
      <c r="RJ4" s="250"/>
      <c r="RK4" s="250"/>
      <c r="RL4" s="250"/>
      <c r="RM4" s="250"/>
      <c r="RN4" s="250"/>
      <c r="RO4" s="250"/>
      <c r="RP4" s="250"/>
      <c r="RQ4" s="250"/>
      <c r="RR4" s="250"/>
      <c r="RS4" s="250"/>
      <c r="RT4" s="250"/>
      <c r="RU4" s="250"/>
      <c r="RV4" s="250"/>
      <c r="RW4" s="250"/>
      <c r="RX4" s="250"/>
      <c r="RY4" s="250"/>
      <c r="RZ4" s="250"/>
      <c r="SA4" s="250"/>
      <c r="SB4" s="250"/>
      <c r="SC4" s="250"/>
      <c r="SD4" s="250"/>
      <c r="SE4" s="250"/>
      <c r="SF4" s="250"/>
      <c r="SG4" s="250"/>
      <c r="SH4" s="250"/>
      <c r="SI4" s="250"/>
      <c r="SJ4" s="250"/>
      <c r="SK4" s="250"/>
      <c r="SL4" s="250"/>
      <c r="SM4" s="250"/>
      <c r="SN4" s="250"/>
      <c r="SO4" s="250"/>
      <c r="SP4" s="250"/>
      <c r="SQ4" s="250"/>
      <c r="SR4" s="250"/>
      <c r="SS4" s="250"/>
      <c r="ST4" s="250"/>
      <c r="SU4" s="250"/>
      <c r="SV4" s="250"/>
      <c r="SW4" s="250"/>
      <c r="SX4" s="250"/>
      <c r="SY4" s="250"/>
      <c r="SZ4" s="250"/>
      <c r="TA4" s="250"/>
      <c r="TB4" s="250"/>
      <c r="TC4" s="250"/>
      <c r="TD4" s="250"/>
      <c r="TE4" s="250"/>
      <c r="TF4" s="250"/>
      <c r="TG4" s="250"/>
      <c r="TH4" s="250"/>
      <c r="TI4" s="250"/>
      <c r="TJ4" s="250"/>
      <c r="TK4" s="250"/>
      <c r="TL4" s="250"/>
      <c r="TM4" s="250"/>
      <c r="TN4" s="250"/>
      <c r="TO4" s="250"/>
      <c r="TP4" s="250"/>
      <c r="TQ4" s="250"/>
      <c r="TR4" s="250"/>
      <c r="TS4" s="250"/>
      <c r="TT4" s="250"/>
      <c r="TU4" s="250"/>
      <c r="TV4" s="250"/>
      <c r="TW4" s="250"/>
      <c r="TX4" s="250"/>
      <c r="TY4" s="250"/>
      <c r="TZ4" s="250"/>
      <c r="UA4" s="250"/>
      <c r="UB4" s="250"/>
      <c r="UC4" s="250"/>
      <c r="UD4" s="250"/>
      <c r="UE4" s="250"/>
      <c r="UF4" s="250"/>
      <c r="UG4" s="250"/>
      <c r="UH4" s="250"/>
      <c r="UI4" s="250"/>
      <c r="UJ4" s="250"/>
      <c r="UK4" s="250"/>
      <c r="UL4" s="250"/>
      <c r="UM4" s="250"/>
      <c r="UN4" s="250"/>
      <c r="UO4" s="250"/>
      <c r="UP4" s="250"/>
      <c r="UQ4" s="250"/>
      <c r="UR4" s="250"/>
      <c r="US4" s="250"/>
      <c r="UT4" s="250"/>
      <c r="UU4" s="250"/>
      <c r="UV4" s="250"/>
      <c r="UW4" s="250"/>
      <c r="UX4" s="250"/>
      <c r="UY4" s="250"/>
      <c r="UZ4" s="250"/>
      <c r="VA4" s="250"/>
      <c r="VB4" s="250"/>
      <c r="VC4" s="250"/>
      <c r="VD4" s="250"/>
      <c r="VE4" s="250"/>
      <c r="VF4" s="250"/>
      <c r="VG4" s="250"/>
      <c r="VH4" s="250"/>
      <c r="VI4" s="250"/>
      <c r="VJ4" s="250"/>
      <c r="VK4" s="250"/>
      <c r="VL4" s="250"/>
      <c r="VM4" s="250"/>
      <c r="VN4" s="250"/>
      <c r="VO4" s="250"/>
      <c r="VP4" s="250"/>
      <c r="VQ4" s="250"/>
      <c r="VR4" s="250"/>
      <c r="VS4" s="250"/>
      <c r="VT4" s="250"/>
      <c r="VU4" s="250"/>
      <c r="VV4" s="250"/>
      <c r="VW4" s="250"/>
      <c r="VX4" s="250"/>
      <c r="VY4" s="250"/>
      <c r="VZ4" s="250"/>
      <c r="WA4" s="250"/>
      <c r="WB4" s="250"/>
      <c r="WC4" s="250"/>
      <c r="WD4" s="250"/>
      <c r="WE4" s="250"/>
      <c r="WF4" s="250"/>
      <c r="WG4" s="250"/>
      <c r="WH4" s="250"/>
      <c r="WI4" s="250"/>
      <c r="WJ4" s="250"/>
      <c r="WK4" s="250"/>
      <c r="WL4" s="250"/>
      <c r="WM4" s="250"/>
      <c r="WN4" s="250"/>
      <c r="WO4" s="250"/>
      <c r="WP4" s="250"/>
      <c r="WQ4" s="250"/>
      <c r="WR4" s="250"/>
      <c r="WS4" s="250"/>
      <c r="WT4" s="250"/>
      <c r="WU4" s="250"/>
      <c r="WV4" s="250"/>
      <c r="WW4" s="250"/>
      <c r="WX4" s="250"/>
      <c r="WY4" s="250"/>
      <c r="WZ4" s="250"/>
      <c r="XA4" s="250"/>
      <c r="XB4" s="250"/>
      <c r="XC4" s="250"/>
      <c r="XD4" s="250"/>
      <c r="XE4" s="250"/>
      <c r="XF4" s="250"/>
      <c r="XG4" s="250"/>
      <c r="XH4" s="250"/>
      <c r="XI4" s="250"/>
      <c r="XJ4" s="250"/>
      <c r="XK4" s="250"/>
      <c r="XL4" s="250"/>
      <c r="XM4" s="250"/>
      <c r="XN4" s="250"/>
      <c r="XO4" s="250"/>
      <c r="XP4" s="250"/>
      <c r="XQ4" s="250"/>
      <c r="XR4" s="250"/>
      <c r="XS4" s="250"/>
      <c r="XT4" s="250"/>
      <c r="XU4" s="250"/>
      <c r="XV4" s="250"/>
      <c r="XW4" s="250"/>
      <c r="XX4" s="250"/>
      <c r="XY4" s="250"/>
      <c r="XZ4" s="250"/>
      <c r="YA4" s="250"/>
      <c r="YB4" s="250"/>
      <c r="YC4" s="250"/>
      <c r="YD4" s="250"/>
      <c r="YE4" s="250"/>
      <c r="YF4" s="250"/>
      <c r="YG4" s="250"/>
      <c r="YH4" s="250"/>
      <c r="YI4" s="250"/>
      <c r="YJ4" s="250"/>
      <c r="YK4" s="250"/>
      <c r="YL4" s="250"/>
      <c r="YM4" s="250"/>
      <c r="YN4" s="250"/>
      <c r="YO4" s="250"/>
      <c r="YP4" s="250"/>
      <c r="YQ4" s="250"/>
      <c r="YR4" s="250"/>
      <c r="YS4" s="250"/>
      <c r="YT4" s="250"/>
      <c r="YU4" s="250"/>
      <c r="YV4" s="250"/>
      <c r="YW4" s="250"/>
      <c r="YX4" s="250"/>
      <c r="YY4" s="250"/>
      <c r="YZ4" s="250"/>
      <c r="ZA4" s="250"/>
      <c r="ZB4" s="250"/>
      <c r="ZC4" s="250"/>
      <c r="ZD4" s="250"/>
      <c r="ZE4" s="250"/>
      <c r="ZF4" s="250"/>
      <c r="ZG4" s="250"/>
      <c r="ZH4" s="250"/>
      <c r="ZI4" s="250"/>
      <c r="ZJ4" s="250"/>
      <c r="ZK4" s="250"/>
      <c r="ZL4" s="250"/>
      <c r="ZM4" s="250"/>
      <c r="ZN4" s="250"/>
      <c r="ZO4" s="250"/>
      <c r="ZP4" s="250"/>
      <c r="ZQ4" s="250"/>
      <c r="ZR4" s="250"/>
      <c r="ZS4" s="250"/>
      <c r="ZT4" s="250"/>
      <c r="ZU4" s="250"/>
      <c r="ZV4" s="250"/>
      <c r="ZW4" s="250"/>
      <c r="ZX4" s="250"/>
      <c r="ZY4" s="250"/>
      <c r="ZZ4" s="250"/>
      <c r="AAA4" s="250"/>
      <c r="AAB4" s="250"/>
      <c r="AAC4" s="250"/>
      <c r="AAD4" s="250"/>
      <c r="AAE4" s="250"/>
      <c r="AAF4" s="250"/>
      <c r="AAG4" s="250"/>
      <c r="AAH4" s="250"/>
      <c r="AAI4" s="250"/>
      <c r="AAJ4" s="250"/>
      <c r="AAK4" s="250"/>
      <c r="AAL4" s="250"/>
      <c r="AAM4" s="250"/>
      <c r="AAN4" s="250"/>
      <c r="AAO4" s="250"/>
      <c r="AAP4" s="250"/>
      <c r="AAQ4" s="250"/>
      <c r="AAR4" s="250"/>
      <c r="AAS4" s="250"/>
      <c r="AAT4" s="250"/>
      <c r="AAU4" s="250"/>
      <c r="AAV4" s="250"/>
      <c r="AAW4" s="250"/>
      <c r="AAX4" s="250"/>
      <c r="AAY4" s="250"/>
      <c r="AAZ4" s="250"/>
      <c r="ABA4" s="250"/>
      <c r="ABB4" s="250"/>
      <c r="ABC4" s="250"/>
      <c r="ABD4" s="250"/>
      <c r="ABE4" s="250"/>
      <c r="ABF4" s="250"/>
      <c r="ABG4" s="250"/>
      <c r="ABH4" s="250"/>
      <c r="ABI4" s="250"/>
      <c r="ABJ4" s="250"/>
      <c r="ABK4" s="250"/>
      <c r="ABL4" s="250"/>
      <c r="ABM4" s="250"/>
      <c r="ABN4" s="250"/>
      <c r="ABO4" s="250"/>
      <c r="ABP4" s="250"/>
      <c r="ABQ4" s="250"/>
      <c r="ABR4" s="250"/>
      <c r="ABS4" s="250"/>
      <c r="ABT4" s="250"/>
      <c r="ABU4" s="250"/>
      <c r="ABV4" s="250"/>
      <c r="ABW4" s="250"/>
      <c r="ABX4" s="250"/>
      <c r="ABY4" s="250"/>
      <c r="ABZ4" s="250"/>
      <c r="ACA4" s="250"/>
      <c r="ACB4" s="250"/>
      <c r="ACC4" s="250"/>
      <c r="ACD4" s="250"/>
      <c r="ACE4" s="250"/>
      <c r="ACF4" s="250"/>
      <c r="ACG4" s="250"/>
      <c r="ACH4" s="250"/>
      <c r="ACI4" s="250"/>
      <c r="ACJ4" s="250"/>
      <c r="ACK4" s="250"/>
      <c r="ACL4" s="250"/>
      <c r="ACM4" s="250"/>
      <c r="ACN4" s="250"/>
      <c r="ACO4" s="250"/>
      <c r="ACP4" s="250"/>
      <c r="ACQ4" s="250"/>
      <c r="ACR4" s="250"/>
      <c r="ACS4" s="250"/>
      <c r="ACT4" s="250"/>
      <c r="ACU4" s="250"/>
      <c r="ACV4" s="250"/>
      <c r="ACW4" s="250"/>
      <c r="ACX4" s="250"/>
      <c r="ACY4" s="250"/>
      <c r="ACZ4" s="250"/>
      <c r="ADA4" s="250"/>
      <c r="ADB4" s="250"/>
      <c r="ADC4" s="250"/>
      <c r="ADD4" s="250"/>
      <c r="ADE4" s="250"/>
      <c r="ADF4" s="250"/>
      <c r="ADG4" s="250"/>
      <c r="ADH4" s="250"/>
      <c r="ADI4" s="250"/>
      <c r="ADJ4" s="250"/>
      <c r="ADK4" s="250"/>
      <c r="ADL4" s="250"/>
      <c r="ADM4" s="250"/>
      <c r="ADN4" s="250"/>
      <c r="ADO4" s="250"/>
      <c r="ADP4" s="250"/>
      <c r="ADQ4" s="250"/>
      <c r="ADR4" s="250"/>
      <c r="ADS4" s="250"/>
      <c r="ADT4" s="250"/>
      <c r="ADU4" s="250"/>
      <c r="ADV4" s="250"/>
      <c r="ADW4" s="250"/>
      <c r="ADX4" s="250"/>
      <c r="ADY4" s="250"/>
      <c r="ADZ4" s="250"/>
      <c r="AEA4" s="250"/>
      <c r="AEB4" s="250"/>
      <c r="AEC4" s="250"/>
      <c r="AED4" s="250"/>
      <c r="AEE4" s="250"/>
      <c r="AEF4" s="250"/>
      <c r="AEG4" s="250"/>
      <c r="AEH4" s="250"/>
      <c r="AEI4" s="250"/>
      <c r="AEJ4" s="250"/>
      <c r="AEK4" s="250"/>
      <c r="AEL4" s="250"/>
      <c r="AEM4" s="250"/>
      <c r="AEN4" s="250"/>
      <c r="AEO4" s="250"/>
      <c r="AEP4" s="250"/>
      <c r="AEQ4" s="250"/>
      <c r="AER4" s="250"/>
      <c r="AES4" s="250"/>
      <c r="AET4" s="250"/>
      <c r="AEU4" s="250"/>
      <c r="AEV4" s="250"/>
      <c r="AEW4" s="250"/>
      <c r="AEX4" s="250"/>
      <c r="AEY4" s="250"/>
      <c r="AEZ4" s="250"/>
      <c r="AFA4" s="250"/>
      <c r="AFB4" s="250"/>
      <c r="AFC4" s="250"/>
      <c r="AFD4" s="250"/>
      <c r="AFE4" s="250"/>
      <c r="AFF4" s="250"/>
      <c r="AFG4" s="250"/>
      <c r="AFH4" s="250"/>
      <c r="AFI4" s="250"/>
      <c r="AFJ4" s="250"/>
      <c r="AFK4" s="250"/>
      <c r="AFL4" s="250"/>
      <c r="AFM4" s="250"/>
      <c r="AFN4" s="250"/>
      <c r="AFO4" s="250"/>
      <c r="AFP4" s="250"/>
      <c r="AFQ4" s="250"/>
      <c r="AFR4" s="250"/>
      <c r="AFS4" s="250"/>
      <c r="AFT4" s="250"/>
      <c r="AFU4" s="250"/>
      <c r="AFV4" s="250"/>
      <c r="AFW4" s="250"/>
      <c r="AFX4" s="250"/>
      <c r="AFY4" s="250"/>
      <c r="AFZ4" s="250"/>
      <c r="AGA4" s="250"/>
      <c r="AGB4" s="250"/>
      <c r="AGC4" s="250"/>
      <c r="AGD4" s="250"/>
      <c r="AGE4" s="250"/>
      <c r="AGF4" s="250"/>
      <c r="AGG4" s="250"/>
      <c r="AGH4" s="250"/>
      <c r="AGI4" s="250"/>
      <c r="AGJ4" s="250"/>
      <c r="AGK4" s="250"/>
      <c r="AGL4" s="250"/>
      <c r="AGM4" s="250"/>
      <c r="AGN4" s="250"/>
      <c r="AGO4" s="250"/>
      <c r="AGP4" s="250"/>
      <c r="AGQ4" s="250"/>
      <c r="AGR4" s="250"/>
      <c r="AGS4" s="250"/>
      <c r="AGT4" s="250"/>
      <c r="AGU4" s="250"/>
      <c r="AGV4" s="250"/>
      <c r="AGW4" s="250"/>
      <c r="AGX4" s="250"/>
      <c r="AGY4" s="250"/>
      <c r="AGZ4" s="250"/>
      <c r="AHA4" s="250"/>
      <c r="AHB4" s="250"/>
      <c r="AHC4" s="250"/>
      <c r="AHD4" s="250"/>
      <c r="AHE4" s="250"/>
      <c r="AHF4" s="250"/>
      <c r="AHG4" s="250"/>
      <c r="AHH4" s="250"/>
      <c r="AHI4" s="250"/>
      <c r="AHJ4" s="250"/>
      <c r="AHK4" s="250"/>
      <c r="AHL4" s="250"/>
      <c r="AHM4" s="250"/>
      <c r="AHN4" s="250"/>
      <c r="AHO4" s="250"/>
      <c r="AHP4" s="250"/>
      <c r="AHQ4" s="250"/>
      <c r="AHR4" s="250"/>
      <c r="AHS4" s="250"/>
      <c r="AHT4" s="250"/>
      <c r="AHU4" s="250"/>
      <c r="AHV4" s="250"/>
      <c r="AHW4" s="250"/>
      <c r="AHX4" s="250"/>
      <c r="AHY4" s="250"/>
      <c r="AHZ4" s="250"/>
      <c r="AIA4" s="250"/>
      <c r="AIB4" s="250"/>
      <c r="AIC4" s="250"/>
      <c r="AID4" s="250"/>
      <c r="AIE4" s="250"/>
      <c r="AIF4" s="250"/>
      <c r="AIG4" s="250"/>
      <c r="AIH4" s="250"/>
      <c r="AII4" s="250"/>
      <c r="AIJ4" s="250"/>
      <c r="AIK4" s="250"/>
      <c r="AIL4" s="250"/>
      <c r="AIM4" s="250"/>
      <c r="AIN4" s="250"/>
      <c r="AIO4" s="250"/>
      <c r="AIP4" s="250"/>
      <c r="AIQ4" s="250"/>
      <c r="AIR4" s="250"/>
      <c r="AIS4" s="250"/>
      <c r="AIT4" s="250"/>
      <c r="AIU4" s="250"/>
      <c r="AIV4" s="250"/>
      <c r="AIW4" s="250"/>
      <c r="AIX4" s="250"/>
      <c r="AIY4" s="250"/>
      <c r="AIZ4" s="250"/>
      <c r="AJA4" s="250"/>
      <c r="AJB4" s="250"/>
      <c r="AJC4" s="250"/>
      <c r="AJD4" s="250"/>
      <c r="AJE4" s="250"/>
      <c r="AJF4" s="250"/>
      <c r="AJG4" s="250"/>
      <c r="AJH4" s="250"/>
      <c r="AJI4" s="250"/>
      <c r="AJJ4" s="250"/>
      <c r="AJK4" s="250"/>
      <c r="AJL4" s="250"/>
      <c r="AJM4" s="250"/>
      <c r="AJN4" s="250"/>
      <c r="AJO4" s="250"/>
      <c r="AJP4" s="250"/>
      <c r="AJQ4" s="250"/>
      <c r="AJR4" s="250"/>
      <c r="AJS4" s="250"/>
      <c r="AJT4" s="250"/>
      <c r="AJU4" s="250"/>
      <c r="AJV4" s="250"/>
      <c r="AJW4" s="250"/>
      <c r="AJX4" s="250"/>
      <c r="AJY4" s="250"/>
      <c r="AJZ4" s="250"/>
      <c r="AKA4" s="250"/>
      <c r="AKB4" s="250"/>
      <c r="AKC4" s="250"/>
      <c r="AKD4" s="250"/>
      <c r="AKE4" s="250"/>
      <c r="AKF4" s="250"/>
      <c r="AKG4" s="250"/>
      <c r="AKH4" s="250"/>
      <c r="AKI4" s="250"/>
      <c r="AKJ4" s="250"/>
      <c r="AKK4" s="250"/>
      <c r="AKL4" s="250"/>
      <c r="AKM4" s="250"/>
      <c r="AKN4" s="250"/>
      <c r="AKO4" s="250"/>
      <c r="AKP4" s="250"/>
      <c r="AKQ4" s="250"/>
      <c r="AKR4" s="250"/>
      <c r="AKS4" s="250"/>
      <c r="AKT4" s="250"/>
      <c r="AKU4" s="250"/>
      <c r="AKV4" s="250"/>
      <c r="AKW4" s="250"/>
      <c r="AKX4" s="250"/>
      <c r="AKY4" s="250"/>
      <c r="AKZ4" s="250"/>
      <c r="ALA4" s="254"/>
      <c r="XEO4" s="255" t="s">
        <v>1551</v>
      </c>
    </row>
    <row r="5" spans="2:989 16369:16369">
      <c r="B5" s="256" t="s">
        <v>34228</v>
      </c>
      <c r="C5" s="533" t="s">
        <v>904</v>
      </c>
      <c r="D5" s="533"/>
      <c r="E5" s="257" t="s">
        <v>18</v>
      </c>
      <c r="F5" s="257" t="s">
        <v>903</v>
      </c>
    </row>
    <row r="6" spans="2:989 16369:16369" ht="50.25" customHeight="1">
      <c r="B6" s="258">
        <v>1</v>
      </c>
      <c r="C6" s="534" t="s">
        <v>63292</v>
      </c>
      <c r="D6" s="534"/>
      <c r="E6" s="259" t="s">
        <v>18</v>
      </c>
      <c r="F6" s="260">
        <f>F12</f>
        <v>3383.33</v>
      </c>
    </row>
    <row r="7" spans="2:989 16369:16369">
      <c r="B7" s="535" t="s">
        <v>34277</v>
      </c>
      <c r="C7" s="535" t="s">
        <v>34278</v>
      </c>
      <c r="D7" s="535" t="s">
        <v>34279</v>
      </c>
      <c r="E7" s="536" t="s">
        <v>34280</v>
      </c>
      <c r="F7" s="537"/>
    </row>
    <row r="8" spans="2:989 16369:16369">
      <c r="B8" s="535"/>
      <c r="C8" s="535"/>
      <c r="D8" s="535"/>
      <c r="E8" s="261" t="s">
        <v>34281</v>
      </c>
      <c r="F8" s="262" t="s">
        <v>903</v>
      </c>
    </row>
    <row r="9" spans="2:989 16369:16369" ht="24.6" customHeight="1">
      <c r="B9" s="263" t="s">
        <v>63293</v>
      </c>
      <c r="C9" s="264" t="s">
        <v>63294</v>
      </c>
      <c r="D9" s="265" t="s">
        <v>63295</v>
      </c>
      <c r="E9" s="266">
        <v>45352</v>
      </c>
      <c r="F9" s="267">
        <v>2500</v>
      </c>
    </row>
    <row r="10" spans="2:989 16369:16369" ht="24.6" customHeight="1">
      <c r="B10" s="263" t="s">
        <v>63296</v>
      </c>
      <c r="C10" s="264" t="s">
        <v>63297</v>
      </c>
      <c r="D10" s="265" t="s">
        <v>63298</v>
      </c>
      <c r="E10" s="266">
        <v>45352</v>
      </c>
      <c r="F10" s="369">
        <v>3500</v>
      </c>
    </row>
    <row r="11" spans="2:989 16369:16369" ht="24.6" customHeight="1">
      <c r="B11" s="263" t="s">
        <v>63299</v>
      </c>
      <c r="C11" s="264" t="s">
        <v>63300</v>
      </c>
      <c r="D11" s="265" t="s">
        <v>63301</v>
      </c>
      <c r="E11" s="266">
        <v>45352</v>
      </c>
      <c r="F11" s="267">
        <v>4150</v>
      </c>
    </row>
    <row r="12" spans="2:989 16369:16369">
      <c r="B12" s="527" t="s">
        <v>34282</v>
      </c>
      <c r="C12" s="268" t="s">
        <v>34283</v>
      </c>
      <c r="D12" s="269"/>
      <c r="E12" s="529" t="s">
        <v>34284</v>
      </c>
      <c r="F12" s="531">
        <f>ROUND(AVERAGE(F9:F11),2)</f>
        <v>3383.33</v>
      </c>
    </row>
    <row r="13" spans="2:989 16369:16369">
      <c r="B13" s="528"/>
      <c r="C13" s="268"/>
      <c r="D13" s="269"/>
      <c r="E13" s="530"/>
      <c r="F13" s="532"/>
    </row>
    <row r="14" spans="2:989 16369:16369"/>
    <row r="15" spans="2:989 16369:16369"/>
    <row r="16" spans="2:989 16369:16369"/>
    <row r="17" spans="2:5">
      <c r="B17" s="370" t="s">
        <v>63379</v>
      </c>
    </row>
    <row r="18" spans="2:5">
      <c r="D18" s="372"/>
      <c r="E18" s="372"/>
    </row>
    <row r="20" spans="2:5">
      <c r="D20" s="493" t="s">
        <v>63302</v>
      </c>
      <c r="E20" s="493"/>
    </row>
    <row r="21" spans="2:5">
      <c r="D21" s="493" t="s">
        <v>63303</v>
      </c>
      <c r="E21" s="493"/>
    </row>
    <row r="22" spans="2:5"/>
    <row r="23" spans="2:5"/>
    <row r="24" spans="2:5"/>
    <row r="26" spans="2:5"/>
    <row r="27" spans="2:5"/>
    <row r="28" spans="2:5"/>
    <row r="29" spans="2:5"/>
    <row r="30" spans="2:5"/>
    <row r="31" spans="2:5"/>
    <row r="32" spans="2:5"/>
    <row r="33"/>
    <row r="34"/>
    <row r="35"/>
    <row r="36"/>
    <row r="37"/>
    <row r="38"/>
    <row r="39"/>
    <row r="40"/>
    <row r="41"/>
    <row r="42"/>
    <row r="43"/>
    <row r="44"/>
    <row r="45"/>
    <row r="46"/>
    <row r="47"/>
    <row r="48"/>
    <row r="49"/>
    <row r="50"/>
    <row r="51"/>
  </sheetData>
  <mergeCells count="14">
    <mergeCell ref="D20:E20"/>
    <mergeCell ref="D21:E21"/>
    <mergeCell ref="B2:F2"/>
    <mergeCell ref="C3:F3"/>
    <mergeCell ref="C4:F4"/>
    <mergeCell ref="B12:B13"/>
    <mergeCell ref="E12:E13"/>
    <mergeCell ref="F12:F13"/>
    <mergeCell ref="C5:D5"/>
    <mergeCell ref="C6:D6"/>
    <mergeCell ref="B7:B8"/>
    <mergeCell ref="C7:C8"/>
    <mergeCell ref="D7:D8"/>
    <mergeCell ref="E7:F7"/>
  </mergeCells>
  <dataValidations count="1">
    <dataValidation type="list" errorStyle="warning" allowBlank="1" showInputMessage="1" showErrorMessage="1" error="Selecionar Referencial compatível" sqref="XEO3:XFD4">
      <formula1>DADOS</formula1>
    </dataValidation>
  </dataValidations>
  <printOptions horizontalCentered="1"/>
  <pageMargins left="0.39370078740157483" right="0.39370078740157483" top="0.59055118110236227" bottom="0.78740157480314965" header="0.39370078740157483" footer="0.39370078740157483"/>
  <pageSetup paperSize="9" scale="86" pageOrder="overThenDown" orientation="portrait" useFirstPageNumber="1" r:id="rId1"/>
  <headerFooter alignWithMargins="0">
    <oddFooter>&amp;R&amp;10Página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J1739"/>
  <sheetViews>
    <sheetView workbookViewId="0">
      <selection activeCell="K18" sqref="K18"/>
    </sheetView>
  </sheetViews>
  <sheetFormatPr defaultRowHeight="14.25"/>
  <cols>
    <col min="1" max="1" width="8.125" style="110" customWidth="1"/>
    <col min="2" max="2" width="32" style="110" bestFit="1" customWidth="1"/>
    <col min="3" max="3" width="5.75" style="110" customWidth="1"/>
    <col min="4" max="4" width="12.25" style="110" customWidth="1"/>
    <col min="5" max="5" width="14.875" style="110" customWidth="1"/>
    <col min="10" max="10" width="0" hidden="1" customWidth="1"/>
  </cols>
  <sheetData>
    <row r="1" spans="1:10" ht="15" customHeight="1">
      <c r="A1" s="422" t="s">
        <v>23634</v>
      </c>
      <c r="B1" s="422"/>
      <c r="C1" s="422"/>
      <c r="D1" s="422"/>
      <c r="E1" s="422"/>
    </row>
    <row r="2" spans="1:10" ht="15" customHeight="1">
      <c r="A2" s="422" t="s">
        <v>23635</v>
      </c>
      <c r="B2" s="422"/>
      <c r="C2" s="422"/>
      <c r="D2" s="422"/>
      <c r="E2" s="422"/>
    </row>
    <row r="3" spans="1:10" ht="15" customHeight="1">
      <c r="A3" s="422" t="s">
        <v>23636</v>
      </c>
      <c r="B3" s="422"/>
      <c r="C3" s="422"/>
      <c r="D3" s="422"/>
      <c r="E3" s="422"/>
    </row>
    <row r="4" spans="1:10" ht="15" customHeight="1">
      <c r="A4" s="422" t="s">
        <v>26108</v>
      </c>
      <c r="B4" s="422"/>
      <c r="C4" s="422"/>
      <c r="D4" s="422"/>
      <c r="E4" s="422"/>
    </row>
    <row r="5" spans="1:10">
      <c r="A5" s="423"/>
      <c r="B5" s="423"/>
      <c r="C5" s="423"/>
      <c r="D5" s="423"/>
      <c r="E5" s="423"/>
    </row>
    <row r="6" spans="1:10" ht="30" customHeight="1">
      <c r="A6" s="422" t="s">
        <v>35795</v>
      </c>
      <c r="B6" s="422"/>
      <c r="C6" s="422"/>
      <c r="D6" s="422"/>
      <c r="E6" s="422"/>
    </row>
    <row r="7" spans="1:10" ht="30" customHeight="1">
      <c r="A7" s="422" t="s">
        <v>26109</v>
      </c>
      <c r="B7" s="422"/>
      <c r="C7" s="422" t="s">
        <v>26110</v>
      </c>
      <c r="D7" s="422"/>
      <c r="E7" s="335" t="s">
        <v>26111</v>
      </c>
    </row>
    <row r="8" spans="1:10">
      <c r="A8" s="336"/>
      <c r="B8" s="336"/>
      <c r="C8" s="336"/>
      <c r="D8" s="336"/>
      <c r="E8" s="336"/>
    </row>
    <row r="9" spans="1:10">
      <c r="A9" s="337"/>
      <c r="B9" s="338"/>
      <c r="C9" s="338"/>
      <c r="D9" s="338"/>
      <c r="E9" s="339"/>
    </row>
    <row r="10" spans="1:10" ht="15" customHeight="1">
      <c r="A10" s="340" t="s">
        <v>17154</v>
      </c>
      <c r="B10" s="341"/>
      <c r="C10" s="341"/>
      <c r="D10" s="341"/>
      <c r="E10" s="342"/>
    </row>
    <row r="11" spans="1:10">
      <c r="A11" s="337"/>
      <c r="B11" s="338"/>
      <c r="C11" s="338"/>
      <c r="D11" s="338"/>
      <c r="E11" s="339"/>
    </row>
    <row r="12" spans="1:10" ht="15">
      <c r="A12" s="343" t="s">
        <v>11116</v>
      </c>
      <c r="B12" s="343" t="s">
        <v>11117</v>
      </c>
      <c r="C12" s="343" t="s">
        <v>11118</v>
      </c>
      <c r="D12" s="343" t="s">
        <v>11119</v>
      </c>
      <c r="E12" s="343"/>
    </row>
    <row r="13" spans="1:10" ht="15">
      <c r="A13" s="344" t="s">
        <v>17787</v>
      </c>
      <c r="B13" s="340" t="s">
        <v>17155</v>
      </c>
      <c r="C13" s="341"/>
      <c r="D13" s="341"/>
      <c r="E13" s="342"/>
      <c r="H13" s="137"/>
      <c r="J13" s="344" t="s">
        <v>17787</v>
      </c>
    </row>
    <row r="14" spans="1:10" ht="15">
      <c r="A14" s="344" t="s">
        <v>26112</v>
      </c>
      <c r="B14" s="340" t="s">
        <v>17156</v>
      </c>
      <c r="C14" s="341"/>
      <c r="D14" s="341"/>
      <c r="E14" s="342"/>
      <c r="H14" s="137"/>
      <c r="J14" s="344" t="s">
        <v>26112</v>
      </c>
    </row>
    <row r="15" spans="1:10" ht="28.5">
      <c r="A15" s="345" t="s">
        <v>26113</v>
      </c>
      <c r="B15" s="346" t="s">
        <v>8821</v>
      </c>
      <c r="C15" s="346" t="s">
        <v>5</v>
      </c>
      <c r="D15" s="346">
        <v>7.46</v>
      </c>
      <c r="E15" s="346">
        <f>D15</f>
        <v>7.46</v>
      </c>
      <c r="H15" s="138"/>
      <c r="J15" s="345" t="s">
        <v>26113</v>
      </c>
    </row>
    <row r="16" spans="1:10" ht="28.5">
      <c r="A16" s="345" t="s">
        <v>26114</v>
      </c>
      <c r="B16" s="346" t="s">
        <v>8822</v>
      </c>
      <c r="C16" s="346" t="s">
        <v>5</v>
      </c>
      <c r="D16" s="346">
        <v>8.84</v>
      </c>
      <c r="E16" s="346">
        <f t="shared" ref="E16:E46" si="0">D16</f>
        <v>8.84</v>
      </c>
      <c r="H16" s="138"/>
      <c r="J16" s="345" t="s">
        <v>26114</v>
      </c>
    </row>
    <row r="17" spans="1:10" ht="28.5">
      <c r="A17" s="345" t="s">
        <v>26115</v>
      </c>
      <c r="B17" s="346" t="s">
        <v>8823</v>
      </c>
      <c r="C17" s="346" t="s">
        <v>5</v>
      </c>
      <c r="D17" s="346">
        <v>8.84</v>
      </c>
      <c r="E17" s="346">
        <f t="shared" si="0"/>
        <v>8.84</v>
      </c>
      <c r="H17" s="138"/>
      <c r="J17" s="345" t="s">
        <v>26115</v>
      </c>
    </row>
    <row r="18" spans="1:10" ht="28.5">
      <c r="A18" s="345" t="s">
        <v>26116</v>
      </c>
      <c r="B18" s="346" t="s">
        <v>8824</v>
      </c>
      <c r="C18" s="346" t="s">
        <v>5</v>
      </c>
      <c r="D18" s="346">
        <v>8.84</v>
      </c>
      <c r="E18" s="346">
        <f t="shared" si="0"/>
        <v>8.84</v>
      </c>
      <c r="H18" s="138"/>
      <c r="J18" s="345" t="s">
        <v>26116</v>
      </c>
    </row>
    <row r="19" spans="1:10" ht="28.5">
      <c r="A19" s="345" t="s">
        <v>26117</v>
      </c>
      <c r="B19" s="346" t="s">
        <v>8825</v>
      </c>
      <c r="C19" s="346" t="s">
        <v>5</v>
      </c>
      <c r="D19" s="346">
        <v>8.84</v>
      </c>
      <c r="E19" s="346">
        <f t="shared" si="0"/>
        <v>8.84</v>
      </c>
      <c r="H19" s="138"/>
      <c r="J19" s="345" t="s">
        <v>26117</v>
      </c>
    </row>
    <row r="20" spans="1:10" ht="28.5">
      <c r="A20" s="345" t="s">
        <v>26118</v>
      </c>
      <c r="B20" s="346" t="s">
        <v>8826</v>
      </c>
      <c r="C20" s="346" t="s">
        <v>5</v>
      </c>
      <c r="D20" s="346">
        <v>8.84</v>
      </c>
      <c r="E20" s="346">
        <f t="shared" si="0"/>
        <v>8.84</v>
      </c>
      <c r="H20" s="138"/>
      <c r="J20" s="345" t="s">
        <v>26118</v>
      </c>
    </row>
    <row r="21" spans="1:10" ht="28.5">
      <c r="A21" s="345" t="s">
        <v>26119</v>
      </c>
      <c r="B21" s="346" t="s">
        <v>26120</v>
      </c>
      <c r="C21" s="346" t="s">
        <v>5</v>
      </c>
      <c r="D21" s="346">
        <v>8.84</v>
      </c>
      <c r="E21" s="346">
        <f t="shared" si="0"/>
        <v>8.84</v>
      </c>
      <c r="H21" s="138"/>
      <c r="J21" s="345" t="s">
        <v>26119</v>
      </c>
    </row>
    <row r="22" spans="1:10">
      <c r="A22" s="345" t="s">
        <v>26121</v>
      </c>
      <c r="B22" s="346" t="s">
        <v>8827</v>
      </c>
      <c r="C22" s="346" t="s">
        <v>5</v>
      </c>
      <c r="D22" s="346">
        <v>8.84</v>
      </c>
      <c r="E22" s="346">
        <f t="shared" si="0"/>
        <v>8.84</v>
      </c>
      <c r="H22" s="138"/>
      <c r="J22" s="345" t="s">
        <v>26121</v>
      </c>
    </row>
    <row r="23" spans="1:10" ht="28.5">
      <c r="A23" s="345" t="s">
        <v>26122</v>
      </c>
      <c r="B23" s="346" t="s">
        <v>8828</v>
      </c>
      <c r="C23" s="346" t="s">
        <v>5</v>
      </c>
      <c r="D23" s="346">
        <v>8.84</v>
      </c>
      <c r="E23" s="346">
        <f t="shared" si="0"/>
        <v>8.84</v>
      </c>
      <c r="H23" s="138"/>
      <c r="J23" s="345" t="s">
        <v>26122</v>
      </c>
    </row>
    <row r="24" spans="1:10" ht="28.5">
      <c r="A24" s="345" t="s">
        <v>26123</v>
      </c>
      <c r="B24" s="346" t="s">
        <v>26124</v>
      </c>
      <c r="C24" s="346" t="s">
        <v>5</v>
      </c>
      <c r="D24" s="346">
        <v>8.84</v>
      </c>
      <c r="E24" s="346">
        <f t="shared" si="0"/>
        <v>8.84</v>
      </c>
      <c r="H24" s="138"/>
      <c r="J24" s="345" t="s">
        <v>26123</v>
      </c>
    </row>
    <row r="25" spans="1:10">
      <c r="A25" s="345" t="s">
        <v>26125</v>
      </c>
      <c r="B25" s="346" t="s">
        <v>8829</v>
      </c>
      <c r="C25" s="346" t="s">
        <v>5</v>
      </c>
      <c r="D25" s="346">
        <v>13.22</v>
      </c>
      <c r="E25" s="346">
        <f t="shared" si="0"/>
        <v>13.22</v>
      </c>
      <c r="H25" s="138"/>
      <c r="J25" s="345" t="s">
        <v>26125</v>
      </c>
    </row>
    <row r="26" spans="1:10">
      <c r="A26" s="345" t="s">
        <v>26126</v>
      </c>
      <c r="B26" s="346" t="s">
        <v>11110</v>
      </c>
      <c r="C26" s="346" t="s">
        <v>5</v>
      </c>
      <c r="D26" s="346">
        <v>53.26</v>
      </c>
      <c r="E26" s="346">
        <f t="shared" si="0"/>
        <v>53.26</v>
      </c>
      <c r="H26" s="138"/>
      <c r="J26" s="345" t="s">
        <v>26126</v>
      </c>
    </row>
    <row r="27" spans="1:10" ht="28.5">
      <c r="A27" s="345" t="s">
        <v>26127</v>
      </c>
      <c r="B27" s="346" t="s">
        <v>26128</v>
      </c>
      <c r="C27" s="346" t="s">
        <v>5</v>
      </c>
      <c r="D27" s="346">
        <v>8.84</v>
      </c>
      <c r="E27" s="346">
        <f t="shared" si="0"/>
        <v>8.84</v>
      </c>
      <c r="H27" s="138"/>
      <c r="J27" s="345" t="s">
        <v>26127</v>
      </c>
    </row>
    <row r="28" spans="1:10" ht="28.5">
      <c r="A28" s="345" t="s">
        <v>26129</v>
      </c>
      <c r="B28" s="346" t="s">
        <v>26130</v>
      </c>
      <c r="C28" s="346" t="s">
        <v>5</v>
      </c>
      <c r="D28" s="346">
        <v>8.84</v>
      </c>
      <c r="E28" s="346">
        <f t="shared" si="0"/>
        <v>8.84</v>
      </c>
      <c r="H28" s="138"/>
      <c r="J28" s="345" t="s">
        <v>26129</v>
      </c>
    </row>
    <row r="29" spans="1:10">
      <c r="A29" s="345" t="s">
        <v>26131</v>
      </c>
      <c r="B29" s="346" t="s">
        <v>26132</v>
      </c>
      <c r="C29" s="346" t="s">
        <v>5</v>
      </c>
      <c r="D29" s="346">
        <v>8.84</v>
      </c>
      <c r="E29" s="346">
        <f t="shared" si="0"/>
        <v>8.84</v>
      </c>
      <c r="H29" s="138"/>
      <c r="J29" s="345" t="s">
        <v>26131</v>
      </c>
    </row>
    <row r="30" spans="1:10" ht="28.5">
      <c r="A30" s="345" t="s">
        <v>26133</v>
      </c>
      <c r="B30" s="346" t="s">
        <v>26134</v>
      </c>
      <c r="C30" s="346" t="s">
        <v>5</v>
      </c>
      <c r="D30" s="346">
        <v>8.84</v>
      </c>
      <c r="E30" s="346">
        <f t="shared" si="0"/>
        <v>8.84</v>
      </c>
      <c r="H30" s="138"/>
      <c r="J30" s="345" t="s">
        <v>26133</v>
      </c>
    </row>
    <row r="31" spans="1:10" ht="28.5">
      <c r="A31" s="345" t="s">
        <v>26135</v>
      </c>
      <c r="B31" s="346" t="s">
        <v>8830</v>
      </c>
      <c r="C31" s="346" t="s">
        <v>5</v>
      </c>
      <c r="D31" s="346">
        <v>6.56</v>
      </c>
      <c r="E31" s="346">
        <f t="shared" si="0"/>
        <v>6.56</v>
      </c>
      <c r="H31" s="138"/>
      <c r="J31" s="345" t="s">
        <v>26135</v>
      </c>
    </row>
    <row r="32" spans="1:10" ht="28.5">
      <c r="A32" s="345" t="s">
        <v>26136</v>
      </c>
      <c r="B32" s="346" t="s">
        <v>26137</v>
      </c>
      <c r="C32" s="346" t="s">
        <v>5</v>
      </c>
      <c r="D32" s="346">
        <v>8.84</v>
      </c>
      <c r="E32" s="346">
        <f t="shared" si="0"/>
        <v>8.84</v>
      </c>
      <c r="H32" s="138"/>
      <c r="J32" s="345" t="s">
        <v>26136</v>
      </c>
    </row>
    <row r="33" spans="1:10" ht="28.5">
      <c r="A33" s="345" t="s">
        <v>26138</v>
      </c>
      <c r="B33" s="346" t="s">
        <v>26139</v>
      </c>
      <c r="C33" s="346" t="s">
        <v>5</v>
      </c>
      <c r="D33" s="346">
        <v>8.84</v>
      </c>
      <c r="E33" s="346">
        <f t="shared" si="0"/>
        <v>8.84</v>
      </c>
      <c r="H33" s="138"/>
      <c r="J33" s="345" t="s">
        <v>26138</v>
      </c>
    </row>
    <row r="34" spans="1:10" ht="57">
      <c r="A34" s="345" t="s">
        <v>26140</v>
      </c>
      <c r="B34" s="346" t="s">
        <v>26141</v>
      </c>
      <c r="C34" s="346" t="s">
        <v>5</v>
      </c>
      <c r="D34" s="346">
        <v>9.61</v>
      </c>
      <c r="E34" s="346">
        <f t="shared" si="0"/>
        <v>9.61</v>
      </c>
      <c r="H34" s="138"/>
      <c r="J34" s="345" t="s">
        <v>26140</v>
      </c>
    </row>
    <row r="35" spans="1:10" ht="15" customHeight="1">
      <c r="A35" s="344" t="s">
        <v>23646</v>
      </c>
      <c r="B35" s="340" t="s">
        <v>11111</v>
      </c>
      <c r="C35" s="341"/>
      <c r="D35" s="341"/>
      <c r="E35" s="346">
        <f t="shared" si="0"/>
        <v>0</v>
      </c>
      <c r="H35" s="137"/>
      <c r="J35" s="344" t="s">
        <v>23646</v>
      </c>
    </row>
    <row r="36" spans="1:10" ht="28.5">
      <c r="A36" s="345" t="s">
        <v>23651</v>
      </c>
      <c r="B36" s="346" t="s">
        <v>906</v>
      </c>
      <c r="C36" s="346" t="s">
        <v>5</v>
      </c>
      <c r="D36" s="346">
        <v>18.190000000000001</v>
      </c>
      <c r="E36" s="346">
        <f t="shared" si="0"/>
        <v>18.190000000000001</v>
      </c>
      <c r="H36" s="138"/>
      <c r="J36" s="345" t="s">
        <v>23651</v>
      </c>
    </row>
    <row r="37" spans="1:10">
      <c r="A37" s="345" t="s">
        <v>26142</v>
      </c>
      <c r="B37" s="346" t="s">
        <v>8831</v>
      </c>
      <c r="C37" s="346" t="s">
        <v>5</v>
      </c>
      <c r="D37" s="346">
        <v>6</v>
      </c>
      <c r="E37" s="346">
        <f t="shared" si="0"/>
        <v>6</v>
      </c>
      <c r="H37" s="138"/>
      <c r="J37" s="345" t="s">
        <v>26142</v>
      </c>
    </row>
    <row r="38" spans="1:10">
      <c r="A38" s="345" t="s">
        <v>26143</v>
      </c>
      <c r="B38" s="346" t="s">
        <v>8832</v>
      </c>
      <c r="C38" s="346" t="s">
        <v>5</v>
      </c>
      <c r="D38" s="346">
        <v>6</v>
      </c>
      <c r="E38" s="346">
        <f t="shared" si="0"/>
        <v>6</v>
      </c>
      <c r="H38" s="138"/>
      <c r="J38" s="345" t="s">
        <v>26143</v>
      </c>
    </row>
    <row r="39" spans="1:10" ht="28.5">
      <c r="A39" s="345" t="s">
        <v>26144</v>
      </c>
      <c r="B39" s="346" t="s">
        <v>11112</v>
      </c>
      <c r="C39" s="346" t="s">
        <v>5</v>
      </c>
      <c r="D39" s="346">
        <v>11.75</v>
      </c>
      <c r="E39" s="346">
        <f t="shared" si="0"/>
        <v>11.75</v>
      </c>
      <c r="H39" s="138"/>
      <c r="J39" s="345" t="s">
        <v>26144</v>
      </c>
    </row>
    <row r="40" spans="1:10" ht="42.75">
      <c r="A40" s="345" t="s">
        <v>26145</v>
      </c>
      <c r="B40" s="346" t="s">
        <v>8833</v>
      </c>
      <c r="C40" s="346" t="s">
        <v>5</v>
      </c>
      <c r="D40" s="346">
        <v>6.86</v>
      </c>
      <c r="E40" s="346">
        <f t="shared" si="0"/>
        <v>6.86</v>
      </c>
      <c r="H40" s="138"/>
      <c r="J40" s="345" t="s">
        <v>26145</v>
      </c>
    </row>
    <row r="41" spans="1:10" ht="28.5">
      <c r="A41" s="345" t="s">
        <v>26146</v>
      </c>
      <c r="B41" s="346" t="s">
        <v>8834</v>
      </c>
      <c r="C41" s="346" t="s">
        <v>5</v>
      </c>
      <c r="D41" s="346">
        <v>13.22</v>
      </c>
      <c r="E41" s="346">
        <f t="shared" si="0"/>
        <v>13.22</v>
      </c>
      <c r="H41" s="138"/>
      <c r="J41" s="345" t="s">
        <v>26146</v>
      </c>
    </row>
    <row r="42" spans="1:10" ht="28.5">
      <c r="A42" s="345" t="s">
        <v>26147</v>
      </c>
      <c r="B42" s="346" t="s">
        <v>11113</v>
      </c>
      <c r="C42" s="346" t="s">
        <v>5</v>
      </c>
      <c r="D42" s="346">
        <v>9.01</v>
      </c>
      <c r="E42" s="346">
        <f t="shared" si="0"/>
        <v>9.01</v>
      </c>
      <c r="H42" s="138"/>
      <c r="J42" s="345" t="s">
        <v>26147</v>
      </c>
    </row>
    <row r="43" spans="1:10" ht="28.5">
      <c r="A43" s="345" t="s">
        <v>26148</v>
      </c>
      <c r="B43" s="346" t="s">
        <v>11114</v>
      </c>
      <c r="C43" s="346" t="s">
        <v>5</v>
      </c>
      <c r="D43" s="346">
        <v>15.4</v>
      </c>
      <c r="E43" s="346">
        <f t="shared" si="0"/>
        <v>15.4</v>
      </c>
      <c r="H43" s="138"/>
      <c r="J43" s="345" t="s">
        <v>26148</v>
      </c>
    </row>
    <row r="44" spans="1:10" ht="42.75">
      <c r="A44" s="345" t="s">
        <v>26149</v>
      </c>
      <c r="B44" s="346" t="s">
        <v>26150</v>
      </c>
      <c r="C44" s="346" t="s">
        <v>5</v>
      </c>
      <c r="D44" s="346">
        <v>9.58</v>
      </c>
      <c r="E44" s="346">
        <f t="shared" si="0"/>
        <v>9.58</v>
      </c>
      <c r="H44" s="138"/>
      <c r="J44" s="345" t="s">
        <v>26149</v>
      </c>
    </row>
    <row r="45" spans="1:10" ht="28.5">
      <c r="A45" s="345" t="s">
        <v>26151</v>
      </c>
      <c r="B45" s="346" t="s">
        <v>26152</v>
      </c>
      <c r="C45" s="346" t="s">
        <v>5</v>
      </c>
      <c r="D45" s="346">
        <v>7.65</v>
      </c>
      <c r="E45" s="346">
        <f t="shared" si="0"/>
        <v>7.65</v>
      </c>
      <c r="H45" s="138"/>
      <c r="J45" s="345" t="s">
        <v>26151</v>
      </c>
    </row>
    <row r="46" spans="1:10" ht="28.5">
      <c r="A46" s="345" t="s">
        <v>23688</v>
      </c>
      <c r="B46" s="346" t="s">
        <v>26153</v>
      </c>
      <c r="C46" s="346" t="s">
        <v>5</v>
      </c>
      <c r="D46" s="346">
        <v>10.19</v>
      </c>
      <c r="E46" s="346">
        <f t="shared" si="0"/>
        <v>10.19</v>
      </c>
      <c r="H46" s="138"/>
      <c r="J46" s="345" t="s">
        <v>23688</v>
      </c>
    </row>
    <row r="47" spans="1:10">
      <c r="A47" s="108"/>
      <c r="B47" s="338"/>
      <c r="C47" s="338"/>
      <c r="D47" s="338"/>
      <c r="E47" s="339"/>
      <c r="H47" s="136"/>
      <c r="J47" s="108"/>
    </row>
    <row r="48" spans="1:10" ht="15" customHeight="1">
      <c r="A48" s="109" t="s">
        <v>11115</v>
      </c>
      <c r="B48" s="341"/>
      <c r="C48" s="341"/>
      <c r="D48" s="341"/>
      <c r="E48" s="342"/>
      <c r="H48" s="139"/>
      <c r="J48" s="109" t="s">
        <v>11115</v>
      </c>
    </row>
    <row r="49" spans="1:10">
      <c r="A49" s="108"/>
      <c r="B49" s="338"/>
      <c r="C49" s="338"/>
      <c r="D49" s="338"/>
      <c r="E49" s="339"/>
      <c r="H49" s="136"/>
      <c r="J49" s="108"/>
    </row>
    <row r="50" spans="1:10" ht="15">
      <c r="A50" s="95" t="s">
        <v>11116</v>
      </c>
      <c r="B50" s="343" t="s">
        <v>11117</v>
      </c>
      <c r="C50" s="343" t="s">
        <v>11118</v>
      </c>
      <c r="D50" s="343" t="s">
        <v>11119</v>
      </c>
      <c r="E50" s="343"/>
      <c r="H50" s="140"/>
      <c r="J50" s="95" t="s">
        <v>11116</v>
      </c>
    </row>
    <row r="51" spans="1:10" ht="15">
      <c r="A51" s="344" t="s">
        <v>23712</v>
      </c>
      <c r="B51" s="340" t="s">
        <v>11120</v>
      </c>
      <c r="C51" s="341"/>
      <c r="D51" s="341"/>
      <c r="E51" s="342"/>
      <c r="H51" s="137"/>
      <c r="J51" s="344" t="s">
        <v>23712</v>
      </c>
    </row>
    <row r="52" spans="1:10" ht="15" customHeight="1">
      <c r="A52" s="344" t="s">
        <v>23713</v>
      </c>
      <c r="B52" s="340" t="s">
        <v>11121</v>
      </c>
      <c r="C52" s="341"/>
      <c r="D52" s="341"/>
      <c r="E52" s="342"/>
      <c r="H52" s="137"/>
      <c r="J52" s="344" t="s">
        <v>23713</v>
      </c>
    </row>
    <row r="53" spans="1:10" ht="28.5">
      <c r="A53" s="345" t="s">
        <v>23727</v>
      </c>
      <c r="B53" s="346" t="s">
        <v>907</v>
      </c>
      <c r="C53" s="346" t="s">
        <v>2</v>
      </c>
      <c r="D53" s="346">
        <v>58.3</v>
      </c>
      <c r="E53" s="346">
        <f t="shared" ref="E53:E116" si="1">D53</f>
        <v>58.3</v>
      </c>
      <c r="H53" s="138"/>
      <c r="J53" s="345" t="s">
        <v>23727</v>
      </c>
    </row>
    <row r="54" spans="1:10" ht="15" customHeight="1">
      <c r="A54" s="344" t="s">
        <v>26154</v>
      </c>
      <c r="B54" s="340" t="s">
        <v>11122</v>
      </c>
      <c r="C54" s="341"/>
      <c r="D54" s="341"/>
      <c r="E54" s="346">
        <f t="shared" si="1"/>
        <v>0</v>
      </c>
      <c r="H54" s="137"/>
      <c r="J54" s="344" t="s">
        <v>26154</v>
      </c>
    </row>
    <row r="55" spans="1:10" ht="42.75">
      <c r="A55" s="345" t="s">
        <v>26155</v>
      </c>
      <c r="B55" s="346" t="s">
        <v>11123</v>
      </c>
      <c r="C55" s="346" t="s">
        <v>7</v>
      </c>
      <c r="D55" s="346">
        <v>513</v>
      </c>
      <c r="E55" s="346">
        <f t="shared" si="1"/>
        <v>513</v>
      </c>
      <c r="H55" s="138"/>
      <c r="J55" s="345" t="s">
        <v>26155</v>
      </c>
    </row>
    <row r="56" spans="1:10">
      <c r="A56" s="345" t="s">
        <v>26156</v>
      </c>
      <c r="B56" s="346" t="s">
        <v>11124</v>
      </c>
      <c r="C56" s="346" t="s">
        <v>3</v>
      </c>
      <c r="D56" s="346">
        <v>85</v>
      </c>
      <c r="E56" s="346">
        <f t="shared" si="1"/>
        <v>85</v>
      </c>
      <c r="H56" s="138"/>
      <c r="J56" s="345" t="s">
        <v>26156</v>
      </c>
    </row>
    <row r="57" spans="1:10" ht="28.5">
      <c r="A57" s="345" t="s">
        <v>26157</v>
      </c>
      <c r="B57" s="346" t="s">
        <v>908</v>
      </c>
      <c r="C57" s="346" t="s">
        <v>3</v>
      </c>
      <c r="D57" s="346">
        <v>7.83</v>
      </c>
      <c r="E57" s="346">
        <f t="shared" si="1"/>
        <v>7.83</v>
      </c>
      <c r="H57" s="138"/>
      <c r="J57" s="345" t="s">
        <v>26157</v>
      </c>
    </row>
    <row r="58" spans="1:10" ht="28.5">
      <c r="A58" s="345" t="s">
        <v>26158</v>
      </c>
      <c r="B58" s="346" t="s">
        <v>909</v>
      </c>
      <c r="C58" s="346" t="s">
        <v>3</v>
      </c>
      <c r="D58" s="346">
        <v>15.57</v>
      </c>
      <c r="E58" s="346">
        <f t="shared" si="1"/>
        <v>15.57</v>
      </c>
      <c r="H58" s="138"/>
      <c r="J58" s="345" t="s">
        <v>26158</v>
      </c>
    </row>
    <row r="59" spans="1:10" ht="15" customHeight="1">
      <c r="A59" s="344" t="s">
        <v>26159</v>
      </c>
      <c r="B59" s="340" t="s">
        <v>11125</v>
      </c>
      <c r="C59" s="341"/>
      <c r="D59" s="341"/>
      <c r="E59" s="346">
        <f t="shared" si="1"/>
        <v>0</v>
      </c>
      <c r="H59" s="137"/>
      <c r="J59" s="344" t="s">
        <v>26159</v>
      </c>
    </row>
    <row r="60" spans="1:10">
      <c r="A60" s="345" t="s">
        <v>26160</v>
      </c>
      <c r="B60" s="346" t="s">
        <v>910</v>
      </c>
      <c r="C60" s="346" t="s">
        <v>7</v>
      </c>
      <c r="D60" s="346">
        <v>137.5</v>
      </c>
      <c r="E60" s="346">
        <f t="shared" si="1"/>
        <v>137.5</v>
      </c>
      <c r="H60" s="138"/>
      <c r="J60" s="345" t="s">
        <v>26160</v>
      </c>
    </row>
    <row r="61" spans="1:10" ht="28.5">
      <c r="A61" s="345" t="s">
        <v>26161</v>
      </c>
      <c r="B61" s="346" t="s">
        <v>911</v>
      </c>
      <c r="C61" s="346" t="s">
        <v>3</v>
      </c>
      <c r="D61" s="346">
        <v>0.92</v>
      </c>
      <c r="E61" s="346">
        <f t="shared" si="1"/>
        <v>0.92</v>
      </c>
      <c r="H61" s="138"/>
      <c r="J61" s="345" t="s">
        <v>26161</v>
      </c>
    </row>
    <row r="62" spans="1:10">
      <c r="A62" s="345" t="s">
        <v>26162</v>
      </c>
      <c r="B62" s="346" t="s">
        <v>912</v>
      </c>
      <c r="C62" s="346" t="s">
        <v>3</v>
      </c>
      <c r="D62" s="346">
        <v>0.59</v>
      </c>
      <c r="E62" s="346">
        <f t="shared" si="1"/>
        <v>0.59</v>
      </c>
      <c r="H62" s="138"/>
      <c r="J62" s="345" t="s">
        <v>26162</v>
      </c>
    </row>
    <row r="63" spans="1:10" ht="28.5">
      <c r="A63" s="345" t="s">
        <v>26163</v>
      </c>
      <c r="B63" s="346" t="s">
        <v>913</v>
      </c>
      <c r="C63" s="346" t="s">
        <v>3</v>
      </c>
      <c r="D63" s="346">
        <v>7.08</v>
      </c>
      <c r="E63" s="346">
        <f t="shared" si="1"/>
        <v>7.08</v>
      </c>
      <c r="H63" s="138"/>
      <c r="J63" s="345" t="s">
        <v>26163</v>
      </c>
    </row>
    <row r="64" spans="1:10" ht="28.5">
      <c r="A64" s="345" t="s">
        <v>26164</v>
      </c>
      <c r="B64" s="346" t="s">
        <v>914</v>
      </c>
      <c r="C64" s="346" t="s">
        <v>3</v>
      </c>
      <c r="D64" s="346">
        <v>0.76</v>
      </c>
      <c r="E64" s="346">
        <f t="shared" si="1"/>
        <v>0.76</v>
      </c>
      <c r="H64" s="138"/>
      <c r="J64" s="345" t="s">
        <v>26164</v>
      </c>
    </row>
    <row r="65" spans="1:10" ht="42.75">
      <c r="A65" s="345" t="s">
        <v>26165</v>
      </c>
      <c r="B65" s="346" t="s">
        <v>11126</v>
      </c>
      <c r="C65" s="346" t="s">
        <v>7</v>
      </c>
      <c r="D65" s="346">
        <v>471.25</v>
      </c>
      <c r="E65" s="346">
        <f t="shared" si="1"/>
        <v>471.25</v>
      </c>
      <c r="H65" s="138"/>
      <c r="J65" s="345" t="s">
        <v>26165</v>
      </c>
    </row>
    <row r="66" spans="1:10">
      <c r="A66" s="345" t="s">
        <v>26166</v>
      </c>
      <c r="B66" s="346" t="s">
        <v>915</v>
      </c>
      <c r="C66" s="346" t="s">
        <v>7</v>
      </c>
      <c r="D66" s="346">
        <v>158</v>
      </c>
      <c r="E66" s="346">
        <f t="shared" si="1"/>
        <v>158</v>
      </c>
      <c r="H66" s="138"/>
      <c r="J66" s="345" t="s">
        <v>26166</v>
      </c>
    </row>
    <row r="67" spans="1:10">
      <c r="A67" s="345" t="s">
        <v>26167</v>
      </c>
      <c r="B67" s="346" t="s">
        <v>917</v>
      </c>
      <c r="C67" s="346" t="s">
        <v>7</v>
      </c>
      <c r="D67" s="346">
        <v>158</v>
      </c>
      <c r="E67" s="346">
        <f t="shared" si="1"/>
        <v>158</v>
      </c>
      <c r="H67" s="138"/>
      <c r="J67" s="345" t="s">
        <v>26167</v>
      </c>
    </row>
    <row r="68" spans="1:10">
      <c r="A68" s="345" t="s">
        <v>26168</v>
      </c>
      <c r="B68" s="346" t="s">
        <v>918</v>
      </c>
      <c r="C68" s="346" t="s">
        <v>7</v>
      </c>
      <c r="D68" s="346">
        <v>158</v>
      </c>
      <c r="E68" s="346">
        <f t="shared" si="1"/>
        <v>158</v>
      </c>
      <c r="H68" s="138"/>
      <c r="J68" s="345" t="s">
        <v>26168</v>
      </c>
    </row>
    <row r="69" spans="1:10">
      <c r="A69" s="345" t="s">
        <v>26169</v>
      </c>
      <c r="B69" s="346" t="s">
        <v>919</v>
      </c>
      <c r="C69" s="346" t="s">
        <v>7</v>
      </c>
      <c r="D69" s="346">
        <v>158</v>
      </c>
      <c r="E69" s="346">
        <f t="shared" si="1"/>
        <v>158</v>
      </c>
      <c r="H69" s="138"/>
      <c r="J69" s="345" t="s">
        <v>26169</v>
      </c>
    </row>
    <row r="70" spans="1:10">
      <c r="A70" s="345" t="s">
        <v>26170</v>
      </c>
      <c r="B70" s="346" t="s">
        <v>920</v>
      </c>
      <c r="C70" s="346" t="s">
        <v>7</v>
      </c>
      <c r="D70" s="346">
        <v>178.33</v>
      </c>
      <c r="E70" s="346">
        <f t="shared" si="1"/>
        <v>178.33</v>
      </c>
      <c r="H70" s="138"/>
      <c r="J70" s="345" t="s">
        <v>26170</v>
      </c>
    </row>
    <row r="71" spans="1:10">
      <c r="A71" s="345" t="s">
        <v>26171</v>
      </c>
      <c r="B71" s="346" t="s">
        <v>921</v>
      </c>
      <c r="C71" s="346" t="s">
        <v>7</v>
      </c>
      <c r="D71" s="346">
        <v>214.52</v>
      </c>
      <c r="E71" s="346">
        <f t="shared" si="1"/>
        <v>214.52</v>
      </c>
      <c r="H71" s="138"/>
      <c r="J71" s="345" t="s">
        <v>26171</v>
      </c>
    </row>
    <row r="72" spans="1:10">
      <c r="A72" s="345" t="s">
        <v>26172</v>
      </c>
      <c r="B72" s="346" t="s">
        <v>922</v>
      </c>
      <c r="C72" s="346" t="s">
        <v>7</v>
      </c>
      <c r="D72" s="346">
        <v>126.67</v>
      </c>
      <c r="E72" s="346">
        <f t="shared" si="1"/>
        <v>126.67</v>
      </c>
      <c r="H72" s="138"/>
      <c r="J72" s="345" t="s">
        <v>26172</v>
      </c>
    </row>
    <row r="73" spans="1:10">
      <c r="A73" s="345" t="s">
        <v>26173</v>
      </c>
      <c r="B73" s="346" t="s">
        <v>923</v>
      </c>
      <c r="C73" s="346" t="s">
        <v>7</v>
      </c>
      <c r="D73" s="346">
        <v>158</v>
      </c>
      <c r="E73" s="346">
        <f t="shared" si="1"/>
        <v>158</v>
      </c>
      <c r="H73" s="138"/>
      <c r="J73" s="345" t="s">
        <v>26173</v>
      </c>
    </row>
    <row r="74" spans="1:10">
      <c r="A74" s="345" t="s">
        <v>26174</v>
      </c>
      <c r="B74" s="346" t="s">
        <v>924</v>
      </c>
      <c r="C74" s="346" t="s">
        <v>7</v>
      </c>
      <c r="D74" s="346">
        <v>66.67</v>
      </c>
      <c r="E74" s="346">
        <f t="shared" si="1"/>
        <v>66.67</v>
      </c>
      <c r="H74" s="138"/>
      <c r="J74" s="345" t="s">
        <v>26174</v>
      </c>
    </row>
    <row r="75" spans="1:10" ht="42.75">
      <c r="A75" s="345" t="s">
        <v>26175</v>
      </c>
      <c r="B75" s="346" t="s">
        <v>11127</v>
      </c>
      <c r="C75" s="346" t="s">
        <v>7</v>
      </c>
      <c r="D75" s="346">
        <v>500.4</v>
      </c>
      <c r="E75" s="346">
        <f t="shared" si="1"/>
        <v>500.4</v>
      </c>
      <c r="H75" s="138"/>
      <c r="J75" s="345" t="s">
        <v>26175</v>
      </c>
    </row>
    <row r="76" spans="1:10">
      <c r="A76" s="345" t="s">
        <v>26176</v>
      </c>
      <c r="B76" s="346" t="s">
        <v>925</v>
      </c>
      <c r="C76" s="346" t="s">
        <v>7</v>
      </c>
      <c r="D76" s="346">
        <v>158</v>
      </c>
      <c r="E76" s="346">
        <f t="shared" si="1"/>
        <v>158</v>
      </c>
      <c r="H76" s="138"/>
      <c r="J76" s="345" t="s">
        <v>26176</v>
      </c>
    </row>
    <row r="77" spans="1:10" ht="42.75">
      <c r="A77" s="345" t="s">
        <v>26177</v>
      </c>
      <c r="B77" s="346" t="s">
        <v>926</v>
      </c>
      <c r="C77" s="346" t="s">
        <v>3</v>
      </c>
      <c r="D77" s="346">
        <v>5.5</v>
      </c>
      <c r="E77" s="346">
        <f t="shared" si="1"/>
        <v>5.5</v>
      </c>
      <c r="H77" s="138"/>
      <c r="J77" s="345" t="s">
        <v>26177</v>
      </c>
    </row>
    <row r="78" spans="1:10">
      <c r="A78" s="345" t="s">
        <v>26178</v>
      </c>
      <c r="B78" s="346" t="s">
        <v>927</v>
      </c>
      <c r="C78" s="346" t="s">
        <v>7</v>
      </c>
      <c r="D78" s="346">
        <v>165.83</v>
      </c>
      <c r="E78" s="346">
        <f t="shared" si="1"/>
        <v>165.83</v>
      </c>
      <c r="H78" s="138"/>
      <c r="J78" s="345" t="s">
        <v>26178</v>
      </c>
    </row>
    <row r="79" spans="1:10">
      <c r="A79" s="345" t="s">
        <v>26179</v>
      </c>
      <c r="B79" s="346" t="s">
        <v>928</v>
      </c>
      <c r="C79" s="346" t="s">
        <v>7</v>
      </c>
      <c r="D79" s="346">
        <v>111.67</v>
      </c>
      <c r="E79" s="346">
        <f t="shared" si="1"/>
        <v>111.67</v>
      </c>
      <c r="H79" s="138"/>
      <c r="J79" s="345" t="s">
        <v>26179</v>
      </c>
    </row>
    <row r="80" spans="1:10" ht="42.75">
      <c r="A80" s="345" t="s">
        <v>26180</v>
      </c>
      <c r="B80" s="346" t="s">
        <v>929</v>
      </c>
      <c r="C80" s="346" t="s">
        <v>3</v>
      </c>
      <c r="D80" s="346">
        <v>2.37</v>
      </c>
      <c r="E80" s="346">
        <f t="shared" si="1"/>
        <v>2.37</v>
      </c>
      <c r="H80" s="138"/>
      <c r="J80" s="345" t="s">
        <v>26180</v>
      </c>
    </row>
    <row r="81" spans="1:10">
      <c r="A81" s="345" t="s">
        <v>26181</v>
      </c>
      <c r="B81" s="346" t="s">
        <v>930</v>
      </c>
      <c r="C81" s="346" t="s">
        <v>3</v>
      </c>
      <c r="D81" s="346">
        <v>7.83</v>
      </c>
      <c r="E81" s="346">
        <f t="shared" si="1"/>
        <v>7.83</v>
      </c>
      <c r="H81" s="138"/>
      <c r="J81" s="345" t="s">
        <v>26181</v>
      </c>
    </row>
    <row r="82" spans="1:10" ht="15" customHeight="1">
      <c r="A82" s="344" t="s">
        <v>23728</v>
      </c>
      <c r="B82" s="340" t="s">
        <v>11125</v>
      </c>
      <c r="C82" s="341"/>
      <c r="D82" s="341"/>
      <c r="E82" s="346">
        <f t="shared" si="1"/>
        <v>0</v>
      </c>
      <c r="H82" s="137"/>
      <c r="J82" s="344" t="s">
        <v>23728</v>
      </c>
    </row>
    <row r="83" spans="1:10" ht="42.75">
      <c r="A83" s="345" t="s">
        <v>26182</v>
      </c>
      <c r="B83" s="346" t="s">
        <v>931</v>
      </c>
      <c r="C83" s="346" t="s">
        <v>3</v>
      </c>
      <c r="D83" s="346">
        <v>2.33</v>
      </c>
      <c r="E83" s="346">
        <f t="shared" si="1"/>
        <v>2.33</v>
      </c>
      <c r="H83" s="138"/>
      <c r="J83" s="345" t="s">
        <v>26182</v>
      </c>
    </row>
    <row r="84" spans="1:10" ht="28.5">
      <c r="A84" s="345" t="s">
        <v>26183</v>
      </c>
      <c r="B84" s="346" t="s">
        <v>932</v>
      </c>
      <c r="C84" s="346" t="s">
        <v>3</v>
      </c>
      <c r="D84" s="346">
        <v>6.2</v>
      </c>
      <c r="E84" s="346">
        <f t="shared" si="1"/>
        <v>6.2</v>
      </c>
      <c r="H84" s="138"/>
      <c r="J84" s="345" t="s">
        <v>26183</v>
      </c>
    </row>
    <row r="85" spans="1:10" ht="15">
      <c r="A85" s="344" t="s">
        <v>26184</v>
      </c>
      <c r="B85" s="340" t="s">
        <v>11128</v>
      </c>
      <c r="C85" s="341"/>
      <c r="D85" s="341"/>
      <c r="E85" s="346">
        <f t="shared" si="1"/>
        <v>0</v>
      </c>
      <c r="H85" s="137"/>
      <c r="J85" s="344" t="s">
        <v>26184</v>
      </c>
    </row>
    <row r="86" spans="1:10" ht="28.5">
      <c r="A86" s="345" t="s">
        <v>26185</v>
      </c>
      <c r="B86" s="346" t="s">
        <v>933</v>
      </c>
      <c r="C86" s="346" t="s">
        <v>4</v>
      </c>
      <c r="D86" s="346">
        <v>50.43</v>
      </c>
      <c r="E86" s="346">
        <f t="shared" si="1"/>
        <v>50.43</v>
      </c>
      <c r="H86" s="138"/>
      <c r="J86" s="345" t="s">
        <v>26185</v>
      </c>
    </row>
    <row r="87" spans="1:10" ht="28.5">
      <c r="A87" s="345" t="s">
        <v>26186</v>
      </c>
      <c r="B87" s="346" t="s">
        <v>934</v>
      </c>
      <c r="C87" s="346" t="s">
        <v>1</v>
      </c>
      <c r="D87" s="346">
        <v>5.61</v>
      </c>
      <c r="E87" s="346">
        <f t="shared" si="1"/>
        <v>5.61</v>
      </c>
      <c r="H87" s="138"/>
      <c r="J87" s="345" t="s">
        <v>26186</v>
      </c>
    </row>
    <row r="88" spans="1:10" ht="28.5">
      <c r="A88" s="345" t="s">
        <v>26187</v>
      </c>
      <c r="B88" s="346" t="s">
        <v>935</v>
      </c>
      <c r="C88" s="346" t="s">
        <v>1</v>
      </c>
      <c r="D88" s="346">
        <v>7.67</v>
      </c>
      <c r="E88" s="346">
        <f t="shared" si="1"/>
        <v>7.67</v>
      </c>
      <c r="H88" s="138"/>
      <c r="J88" s="345" t="s">
        <v>26187</v>
      </c>
    </row>
    <row r="89" spans="1:10" ht="28.5">
      <c r="A89" s="345" t="s">
        <v>26188</v>
      </c>
      <c r="B89" s="346" t="s">
        <v>936</v>
      </c>
      <c r="C89" s="346" t="s">
        <v>1</v>
      </c>
      <c r="D89" s="346">
        <v>11.67</v>
      </c>
      <c r="E89" s="346">
        <f t="shared" si="1"/>
        <v>11.67</v>
      </c>
      <c r="H89" s="138"/>
      <c r="J89" s="345" t="s">
        <v>26188</v>
      </c>
    </row>
    <row r="90" spans="1:10" ht="28.5">
      <c r="A90" s="345" t="s">
        <v>26189</v>
      </c>
      <c r="B90" s="346" t="s">
        <v>937</v>
      </c>
      <c r="C90" s="346" t="s">
        <v>1</v>
      </c>
      <c r="D90" s="346">
        <v>4.08</v>
      </c>
      <c r="E90" s="346">
        <f t="shared" si="1"/>
        <v>4.08</v>
      </c>
      <c r="H90" s="138"/>
      <c r="J90" s="345" t="s">
        <v>26189</v>
      </c>
    </row>
    <row r="91" spans="1:10" ht="28.5">
      <c r="A91" s="345" t="s">
        <v>26190</v>
      </c>
      <c r="B91" s="346" t="s">
        <v>938</v>
      </c>
      <c r="C91" s="346" t="s">
        <v>4</v>
      </c>
      <c r="D91" s="346">
        <v>48.88</v>
      </c>
      <c r="E91" s="346">
        <f t="shared" si="1"/>
        <v>48.88</v>
      </c>
      <c r="H91" s="138"/>
      <c r="J91" s="345" t="s">
        <v>26190</v>
      </c>
    </row>
    <row r="92" spans="1:10" ht="28.5">
      <c r="A92" s="345" t="s">
        <v>26191</v>
      </c>
      <c r="B92" s="346" t="s">
        <v>939</v>
      </c>
      <c r="C92" s="346" t="s">
        <v>1</v>
      </c>
      <c r="D92" s="346">
        <v>14.66</v>
      </c>
      <c r="E92" s="346">
        <f t="shared" si="1"/>
        <v>14.66</v>
      </c>
      <c r="H92" s="138"/>
      <c r="J92" s="345" t="s">
        <v>26191</v>
      </c>
    </row>
    <row r="93" spans="1:10" ht="15">
      <c r="A93" s="344" t="s">
        <v>26192</v>
      </c>
      <c r="B93" s="340" t="s">
        <v>11128</v>
      </c>
      <c r="C93" s="341"/>
      <c r="D93" s="341"/>
      <c r="E93" s="346">
        <f t="shared" si="1"/>
        <v>0</v>
      </c>
      <c r="H93" s="137"/>
      <c r="J93" s="344" t="s">
        <v>26192</v>
      </c>
    </row>
    <row r="94" spans="1:10" ht="28.5">
      <c r="A94" s="345" t="s">
        <v>26193</v>
      </c>
      <c r="B94" s="346" t="s">
        <v>11129</v>
      </c>
      <c r="C94" s="346" t="s">
        <v>7</v>
      </c>
      <c r="D94" s="347">
        <v>7000</v>
      </c>
      <c r="E94" s="346">
        <f t="shared" si="1"/>
        <v>7000</v>
      </c>
      <c r="H94" s="138"/>
      <c r="J94" s="345" t="s">
        <v>26193</v>
      </c>
    </row>
    <row r="95" spans="1:10" ht="28.5">
      <c r="A95" s="345" t="s">
        <v>26194</v>
      </c>
      <c r="B95" s="346" t="s">
        <v>940</v>
      </c>
      <c r="C95" s="346" t="s">
        <v>1</v>
      </c>
      <c r="D95" s="346">
        <v>9.74</v>
      </c>
      <c r="E95" s="346">
        <f t="shared" si="1"/>
        <v>9.74</v>
      </c>
      <c r="H95" s="138"/>
      <c r="J95" s="345" t="s">
        <v>26194</v>
      </c>
    </row>
    <row r="96" spans="1:10" ht="28.5">
      <c r="A96" s="345" t="s">
        <v>26195</v>
      </c>
      <c r="B96" s="346" t="s">
        <v>941</v>
      </c>
      <c r="C96" s="346" t="s">
        <v>1</v>
      </c>
      <c r="D96" s="346">
        <v>17.3</v>
      </c>
      <c r="E96" s="346">
        <f t="shared" si="1"/>
        <v>17.3</v>
      </c>
      <c r="H96" s="138"/>
      <c r="J96" s="345" t="s">
        <v>26195</v>
      </c>
    </row>
    <row r="97" spans="1:10" ht="28.5">
      <c r="A97" s="345" t="s">
        <v>26196</v>
      </c>
      <c r="B97" s="346" t="s">
        <v>942</v>
      </c>
      <c r="C97" s="346" t="s">
        <v>2</v>
      </c>
      <c r="D97" s="346">
        <v>4.1500000000000004</v>
      </c>
      <c r="E97" s="346">
        <f t="shared" si="1"/>
        <v>4.1500000000000004</v>
      </c>
      <c r="H97" s="138"/>
      <c r="J97" s="345" t="s">
        <v>26196</v>
      </c>
    </row>
    <row r="98" spans="1:10" ht="28.5">
      <c r="A98" s="345" t="s">
        <v>26197</v>
      </c>
      <c r="B98" s="346" t="s">
        <v>943</v>
      </c>
      <c r="C98" s="346" t="s">
        <v>944</v>
      </c>
      <c r="D98" s="346">
        <v>244.2</v>
      </c>
      <c r="E98" s="346">
        <f t="shared" si="1"/>
        <v>244.2</v>
      </c>
      <c r="H98" s="138"/>
      <c r="J98" s="345" t="s">
        <v>26197</v>
      </c>
    </row>
    <row r="99" spans="1:10" ht="28.5">
      <c r="A99" s="345" t="s">
        <v>26198</v>
      </c>
      <c r="B99" s="346" t="s">
        <v>945</v>
      </c>
      <c r="C99" s="346" t="s">
        <v>4</v>
      </c>
      <c r="D99" s="346">
        <v>22.14</v>
      </c>
      <c r="E99" s="346">
        <f t="shared" si="1"/>
        <v>22.14</v>
      </c>
      <c r="H99" s="138"/>
      <c r="J99" s="345" t="s">
        <v>26198</v>
      </c>
    </row>
    <row r="100" spans="1:10" ht="28.5">
      <c r="A100" s="345" t="s">
        <v>26199</v>
      </c>
      <c r="B100" s="346" t="s">
        <v>946</v>
      </c>
      <c r="C100" s="346" t="s">
        <v>4</v>
      </c>
      <c r="D100" s="346">
        <v>28.53</v>
      </c>
      <c r="E100" s="346">
        <f t="shared" si="1"/>
        <v>28.53</v>
      </c>
      <c r="H100" s="138"/>
      <c r="J100" s="345" t="s">
        <v>26199</v>
      </c>
    </row>
    <row r="101" spans="1:10" ht="28.5">
      <c r="A101" s="345" t="s">
        <v>26200</v>
      </c>
      <c r="B101" s="346" t="s">
        <v>947</v>
      </c>
      <c r="C101" s="346" t="s">
        <v>4</v>
      </c>
      <c r="D101" s="346">
        <v>42.64</v>
      </c>
      <c r="E101" s="346">
        <f t="shared" si="1"/>
        <v>42.64</v>
      </c>
      <c r="H101" s="138"/>
      <c r="J101" s="345" t="s">
        <v>26200</v>
      </c>
    </row>
    <row r="102" spans="1:10" ht="28.5">
      <c r="A102" s="345" t="s">
        <v>26201</v>
      </c>
      <c r="B102" s="346" t="s">
        <v>948</v>
      </c>
      <c r="C102" s="346" t="s">
        <v>4</v>
      </c>
      <c r="D102" s="346">
        <v>47.61</v>
      </c>
      <c r="E102" s="346">
        <f t="shared" si="1"/>
        <v>47.61</v>
      </c>
      <c r="H102" s="138"/>
      <c r="J102" s="345" t="s">
        <v>26201</v>
      </c>
    </row>
    <row r="103" spans="1:10" ht="28.5">
      <c r="A103" s="345" t="s">
        <v>26202</v>
      </c>
      <c r="B103" s="346" t="s">
        <v>949</v>
      </c>
      <c r="C103" s="346" t="s">
        <v>1</v>
      </c>
      <c r="D103" s="346">
        <v>55.58</v>
      </c>
      <c r="E103" s="346">
        <f t="shared" si="1"/>
        <v>55.58</v>
      </c>
      <c r="H103" s="138"/>
      <c r="J103" s="345" t="s">
        <v>26202</v>
      </c>
    </row>
    <row r="104" spans="1:10" ht="28.5">
      <c r="A104" s="345" t="s">
        <v>26203</v>
      </c>
      <c r="B104" s="346" t="s">
        <v>950</v>
      </c>
      <c r="C104" s="346" t="s">
        <v>1</v>
      </c>
      <c r="D104" s="346">
        <v>31.77</v>
      </c>
      <c r="E104" s="346">
        <f t="shared" si="1"/>
        <v>31.77</v>
      </c>
      <c r="H104" s="138"/>
      <c r="J104" s="345" t="s">
        <v>26203</v>
      </c>
    </row>
    <row r="105" spans="1:10" ht="28.5">
      <c r="A105" s="345" t="s">
        <v>26204</v>
      </c>
      <c r="B105" s="346" t="s">
        <v>951</v>
      </c>
      <c r="C105" s="346" t="s">
        <v>1</v>
      </c>
      <c r="D105" s="346">
        <v>63.92</v>
      </c>
      <c r="E105" s="346">
        <f t="shared" si="1"/>
        <v>63.92</v>
      </c>
      <c r="H105" s="138"/>
      <c r="J105" s="345" t="s">
        <v>26204</v>
      </c>
    </row>
    <row r="106" spans="1:10" ht="28.5">
      <c r="A106" s="345" t="s">
        <v>26205</v>
      </c>
      <c r="B106" s="346" t="s">
        <v>952</v>
      </c>
      <c r="C106" s="346" t="s">
        <v>1</v>
      </c>
      <c r="D106" s="346">
        <v>292.32</v>
      </c>
      <c r="E106" s="346">
        <f t="shared" si="1"/>
        <v>292.32</v>
      </c>
      <c r="H106" s="138"/>
      <c r="J106" s="345" t="s">
        <v>26205</v>
      </c>
    </row>
    <row r="107" spans="1:10" ht="28.5">
      <c r="A107" s="345" t="s">
        <v>26206</v>
      </c>
      <c r="B107" s="346" t="s">
        <v>953</v>
      </c>
      <c r="C107" s="346" t="s">
        <v>1</v>
      </c>
      <c r="D107" s="346">
        <v>4.9800000000000004</v>
      </c>
      <c r="E107" s="346">
        <f t="shared" si="1"/>
        <v>4.9800000000000004</v>
      </c>
      <c r="H107" s="138"/>
      <c r="J107" s="345" t="s">
        <v>26206</v>
      </c>
    </row>
    <row r="108" spans="1:10" ht="28.5">
      <c r="A108" s="345" t="s">
        <v>26207</v>
      </c>
      <c r="B108" s="346" t="s">
        <v>954</v>
      </c>
      <c r="C108" s="346" t="s">
        <v>1</v>
      </c>
      <c r="D108" s="346">
        <v>4.43</v>
      </c>
      <c r="E108" s="346">
        <f t="shared" si="1"/>
        <v>4.43</v>
      </c>
      <c r="H108" s="138"/>
      <c r="J108" s="345" t="s">
        <v>26207</v>
      </c>
    </row>
    <row r="109" spans="1:10">
      <c r="A109" s="345" t="s">
        <v>26208</v>
      </c>
      <c r="B109" s="346" t="s">
        <v>11130</v>
      </c>
      <c r="C109" s="346" t="s">
        <v>7</v>
      </c>
      <c r="D109" s="347">
        <v>7000</v>
      </c>
      <c r="E109" s="346">
        <f t="shared" si="1"/>
        <v>7000</v>
      </c>
      <c r="H109" s="138"/>
      <c r="J109" s="345" t="s">
        <v>26208</v>
      </c>
    </row>
    <row r="110" spans="1:10">
      <c r="A110" s="345" t="s">
        <v>26209</v>
      </c>
      <c r="B110" s="346" t="s">
        <v>955</v>
      </c>
      <c r="C110" s="346" t="s">
        <v>1</v>
      </c>
      <c r="D110" s="346">
        <v>15.17</v>
      </c>
      <c r="E110" s="346">
        <f t="shared" si="1"/>
        <v>15.17</v>
      </c>
      <c r="H110" s="138"/>
      <c r="J110" s="345" t="s">
        <v>26209</v>
      </c>
    </row>
    <row r="111" spans="1:10">
      <c r="A111" s="345" t="s">
        <v>26210</v>
      </c>
      <c r="B111" s="346" t="s">
        <v>956</v>
      </c>
      <c r="C111" s="346" t="s">
        <v>4</v>
      </c>
      <c r="D111" s="346">
        <v>51.66</v>
      </c>
      <c r="E111" s="346">
        <f t="shared" si="1"/>
        <v>51.66</v>
      </c>
      <c r="H111" s="138"/>
      <c r="J111" s="345" t="s">
        <v>26210</v>
      </c>
    </row>
    <row r="112" spans="1:10" ht="15">
      <c r="A112" s="344" t="s">
        <v>26211</v>
      </c>
      <c r="B112" s="340" t="s">
        <v>11131</v>
      </c>
      <c r="C112" s="341"/>
      <c r="D112" s="341"/>
      <c r="E112" s="346">
        <f t="shared" si="1"/>
        <v>0</v>
      </c>
      <c r="H112" s="137"/>
      <c r="J112" s="344" t="s">
        <v>26211</v>
      </c>
    </row>
    <row r="113" spans="1:10" ht="28.5">
      <c r="A113" s="345" t="s">
        <v>26212</v>
      </c>
      <c r="B113" s="346" t="s">
        <v>957</v>
      </c>
      <c r="C113" s="346" t="s">
        <v>1</v>
      </c>
      <c r="D113" s="346">
        <v>72.17</v>
      </c>
      <c r="E113" s="346">
        <f t="shared" si="1"/>
        <v>72.17</v>
      </c>
      <c r="H113" s="138"/>
      <c r="J113" s="345" t="s">
        <v>26212</v>
      </c>
    </row>
    <row r="114" spans="1:10" ht="28.5">
      <c r="A114" s="345" t="s">
        <v>26213</v>
      </c>
      <c r="B114" s="346" t="s">
        <v>958</v>
      </c>
      <c r="C114" s="346" t="s">
        <v>959</v>
      </c>
      <c r="D114" s="346">
        <v>182.33</v>
      </c>
      <c r="E114" s="346">
        <f t="shared" si="1"/>
        <v>182.33</v>
      </c>
      <c r="H114" s="138"/>
      <c r="J114" s="345" t="s">
        <v>26213</v>
      </c>
    </row>
    <row r="115" spans="1:10" ht="28.5">
      <c r="A115" s="345" t="s">
        <v>26214</v>
      </c>
      <c r="B115" s="346" t="s">
        <v>960</v>
      </c>
      <c r="C115" s="346" t="s">
        <v>1</v>
      </c>
      <c r="D115" s="346">
        <v>54.9</v>
      </c>
      <c r="E115" s="346">
        <f t="shared" si="1"/>
        <v>54.9</v>
      </c>
      <c r="H115" s="138"/>
      <c r="J115" s="345" t="s">
        <v>26214</v>
      </c>
    </row>
    <row r="116" spans="1:10" ht="28.5">
      <c r="A116" s="345" t="s">
        <v>26215</v>
      </c>
      <c r="B116" s="346" t="s">
        <v>961</v>
      </c>
      <c r="C116" s="346" t="s">
        <v>1</v>
      </c>
      <c r="D116" s="346">
        <v>50.84</v>
      </c>
      <c r="E116" s="346">
        <f t="shared" si="1"/>
        <v>50.84</v>
      </c>
      <c r="H116" s="138"/>
      <c r="J116" s="345" t="s">
        <v>26215</v>
      </c>
    </row>
    <row r="117" spans="1:10" ht="28.5">
      <c r="A117" s="345" t="s">
        <v>26216</v>
      </c>
      <c r="B117" s="346" t="s">
        <v>962</v>
      </c>
      <c r="C117" s="346" t="s">
        <v>1</v>
      </c>
      <c r="D117" s="346">
        <v>23.48</v>
      </c>
      <c r="E117" s="346">
        <f t="shared" ref="E117:E180" si="2">D117</f>
        <v>23.48</v>
      </c>
      <c r="H117" s="138"/>
      <c r="J117" s="345" t="s">
        <v>26216</v>
      </c>
    </row>
    <row r="118" spans="1:10" ht="28.5">
      <c r="A118" s="345" t="s">
        <v>26217</v>
      </c>
      <c r="B118" s="346" t="s">
        <v>963</v>
      </c>
      <c r="C118" s="346" t="s">
        <v>1</v>
      </c>
      <c r="D118" s="346">
        <v>4.6900000000000004</v>
      </c>
      <c r="E118" s="346">
        <f t="shared" si="2"/>
        <v>4.6900000000000004</v>
      </c>
      <c r="H118" s="138"/>
      <c r="J118" s="345" t="s">
        <v>26217</v>
      </c>
    </row>
    <row r="119" spans="1:10" ht="28.5">
      <c r="A119" s="345" t="s">
        <v>26218</v>
      </c>
      <c r="B119" s="346" t="s">
        <v>964</v>
      </c>
      <c r="C119" s="346" t="s">
        <v>1</v>
      </c>
      <c r="D119" s="346">
        <v>17.329999999999998</v>
      </c>
      <c r="E119" s="346">
        <f t="shared" si="2"/>
        <v>17.329999999999998</v>
      </c>
      <c r="H119" s="138"/>
      <c r="J119" s="345" t="s">
        <v>26218</v>
      </c>
    </row>
    <row r="120" spans="1:10" ht="15">
      <c r="A120" s="344" t="s">
        <v>26219</v>
      </c>
      <c r="B120" s="340" t="s">
        <v>11132</v>
      </c>
      <c r="C120" s="341"/>
      <c r="D120" s="341"/>
      <c r="E120" s="346">
        <f t="shared" si="2"/>
        <v>0</v>
      </c>
      <c r="H120" s="137"/>
      <c r="J120" s="344" t="s">
        <v>26219</v>
      </c>
    </row>
    <row r="121" spans="1:10" ht="28.5">
      <c r="A121" s="345" t="s">
        <v>26220</v>
      </c>
      <c r="B121" s="346" t="s">
        <v>965</v>
      </c>
      <c r="C121" s="346" t="s">
        <v>1</v>
      </c>
      <c r="D121" s="346">
        <v>15.67</v>
      </c>
      <c r="E121" s="346">
        <f t="shared" si="2"/>
        <v>15.67</v>
      </c>
      <c r="H121" s="138"/>
      <c r="J121" s="345" t="s">
        <v>26220</v>
      </c>
    </row>
    <row r="122" spans="1:10" ht="28.5">
      <c r="A122" s="345" t="s">
        <v>26221</v>
      </c>
      <c r="B122" s="346" t="s">
        <v>966</v>
      </c>
      <c r="C122" s="346" t="s">
        <v>4</v>
      </c>
      <c r="D122" s="346">
        <v>16.670000000000002</v>
      </c>
      <c r="E122" s="346">
        <f t="shared" si="2"/>
        <v>16.670000000000002</v>
      </c>
      <c r="H122" s="138"/>
      <c r="J122" s="345" t="s">
        <v>26221</v>
      </c>
    </row>
    <row r="123" spans="1:10" ht="15">
      <c r="A123" s="344" t="s">
        <v>26222</v>
      </c>
      <c r="B123" s="340" t="s">
        <v>11131</v>
      </c>
      <c r="C123" s="341"/>
      <c r="D123" s="341"/>
      <c r="E123" s="346">
        <f t="shared" si="2"/>
        <v>0</v>
      </c>
      <c r="H123" s="137"/>
      <c r="J123" s="344" t="s">
        <v>26222</v>
      </c>
    </row>
    <row r="124" spans="1:10" ht="28.5">
      <c r="A124" s="345" t="s">
        <v>26223</v>
      </c>
      <c r="B124" s="346" t="s">
        <v>11133</v>
      </c>
      <c r="C124" s="346" t="s">
        <v>1</v>
      </c>
      <c r="D124" s="346">
        <v>30.45</v>
      </c>
      <c r="E124" s="346">
        <f t="shared" si="2"/>
        <v>30.45</v>
      </c>
      <c r="H124" s="138"/>
      <c r="J124" s="345" t="s">
        <v>26223</v>
      </c>
    </row>
    <row r="125" spans="1:10" ht="42.75">
      <c r="A125" s="345" t="s">
        <v>26224</v>
      </c>
      <c r="B125" s="346" t="s">
        <v>967</v>
      </c>
      <c r="C125" s="346" t="s">
        <v>1</v>
      </c>
      <c r="D125" s="346">
        <v>4.5999999999999996</v>
      </c>
      <c r="E125" s="346">
        <f t="shared" si="2"/>
        <v>4.5999999999999996</v>
      </c>
      <c r="H125" s="138"/>
      <c r="J125" s="345" t="s">
        <v>26224</v>
      </c>
    </row>
    <row r="126" spans="1:10" ht="15">
      <c r="A126" s="344" t="s">
        <v>26225</v>
      </c>
      <c r="B126" s="340" t="s">
        <v>11134</v>
      </c>
      <c r="C126" s="341"/>
      <c r="D126" s="341"/>
      <c r="E126" s="346">
        <f t="shared" si="2"/>
        <v>0</v>
      </c>
      <c r="H126" s="137"/>
      <c r="J126" s="344" t="s">
        <v>26225</v>
      </c>
    </row>
    <row r="127" spans="1:10">
      <c r="A127" s="345" t="s">
        <v>26226</v>
      </c>
      <c r="B127" s="346" t="s">
        <v>968</v>
      </c>
      <c r="C127" s="346" t="s">
        <v>3</v>
      </c>
      <c r="D127" s="346">
        <v>6.84</v>
      </c>
      <c r="E127" s="346">
        <f t="shared" si="2"/>
        <v>6.84</v>
      </c>
      <c r="H127" s="138"/>
      <c r="J127" s="345" t="s">
        <v>26226</v>
      </c>
    </row>
    <row r="128" spans="1:10">
      <c r="A128" s="345" t="s">
        <v>26227</v>
      </c>
      <c r="B128" s="346" t="s">
        <v>969</v>
      </c>
      <c r="C128" s="346" t="s">
        <v>3</v>
      </c>
      <c r="D128" s="346">
        <v>6.81</v>
      </c>
      <c r="E128" s="346">
        <f t="shared" si="2"/>
        <v>6.81</v>
      </c>
      <c r="H128" s="138"/>
      <c r="J128" s="345" t="s">
        <v>26227</v>
      </c>
    </row>
    <row r="129" spans="1:10">
      <c r="A129" s="345" t="s">
        <v>26228</v>
      </c>
      <c r="B129" s="346" t="s">
        <v>970</v>
      </c>
      <c r="C129" s="346" t="s">
        <v>3</v>
      </c>
      <c r="D129" s="346">
        <v>6.33</v>
      </c>
      <c r="E129" s="346">
        <f t="shared" si="2"/>
        <v>6.33</v>
      </c>
      <c r="H129" s="138"/>
      <c r="J129" s="345" t="s">
        <v>26228</v>
      </c>
    </row>
    <row r="130" spans="1:10">
      <c r="A130" s="345" t="s">
        <v>26229</v>
      </c>
      <c r="B130" s="346" t="s">
        <v>971</v>
      </c>
      <c r="C130" s="346" t="s">
        <v>3</v>
      </c>
      <c r="D130" s="346">
        <v>7.72</v>
      </c>
      <c r="E130" s="346">
        <f t="shared" si="2"/>
        <v>7.72</v>
      </c>
      <c r="H130" s="138"/>
      <c r="J130" s="345" t="s">
        <v>26229</v>
      </c>
    </row>
    <row r="131" spans="1:10" ht="28.5">
      <c r="A131" s="345" t="s">
        <v>26230</v>
      </c>
      <c r="B131" s="346" t="s">
        <v>972</v>
      </c>
      <c r="C131" s="346" t="s">
        <v>4</v>
      </c>
      <c r="D131" s="346">
        <v>18.84</v>
      </c>
      <c r="E131" s="346">
        <f t="shared" si="2"/>
        <v>18.84</v>
      </c>
      <c r="H131" s="138"/>
      <c r="J131" s="345" t="s">
        <v>26230</v>
      </c>
    </row>
    <row r="132" spans="1:10" ht="15">
      <c r="A132" s="344" t="s">
        <v>26231</v>
      </c>
      <c r="B132" s="340" t="s">
        <v>11135</v>
      </c>
      <c r="C132" s="341"/>
      <c r="D132" s="341"/>
      <c r="E132" s="346">
        <f t="shared" si="2"/>
        <v>0</v>
      </c>
      <c r="H132" s="137"/>
      <c r="J132" s="344" t="s">
        <v>26231</v>
      </c>
    </row>
    <row r="133" spans="1:10" ht="57">
      <c r="A133" s="345" t="s">
        <v>26232</v>
      </c>
      <c r="B133" s="346" t="s">
        <v>973</v>
      </c>
      <c r="C133" s="346" t="s">
        <v>4</v>
      </c>
      <c r="D133" s="346">
        <v>61.3</v>
      </c>
      <c r="E133" s="346">
        <f t="shared" si="2"/>
        <v>61.3</v>
      </c>
      <c r="H133" s="138"/>
      <c r="J133" s="345" t="s">
        <v>26232</v>
      </c>
    </row>
    <row r="134" spans="1:10" ht="57">
      <c r="A134" s="345" t="s">
        <v>26233</v>
      </c>
      <c r="B134" s="346" t="s">
        <v>974</v>
      </c>
      <c r="C134" s="346" t="s">
        <v>4</v>
      </c>
      <c r="D134" s="346">
        <v>76.3</v>
      </c>
      <c r="E134" s="346">
        <f t="shared" si="2"/>
        <v>76.3</v>
      </c>
      <c r="H134" s="138"/>
      <c r="J134" s="345" t="s">
        <v>26233</v>
      </c>
    </row>
    <row r="135" spans="1:10" ht="15">
      <c r="A135" s="344" t="s">
        <v>26234</v>
      </c>
      <c r="B135" s="340" t="s">
        <v>11136</v>
      </c>
      <c r="C135" s="341"/>
      <c r="D135" s="341"/>
      <c r="E135" s="346">
        <f t="shared" si="2"/>
        <v>0</v>
      </c>
      <c r="H135" s="137"/>
      <c r="J135" s="344" t="s">
        <v>26234</v>
      </c>
    </row>
    <row r="136" spans="1:10" ht="28.5">
      <c r="A136" s="345" t="s">
        <v>26235</v>
      </c>
      <c r="B136" s="346" t="s">
        <v>975</v>
      </c>
      <c r="C136" s="346" t="s">
        <v>2</v>
      </c>
      <c r="D136" s="346">
        <v>3.01</v>
      </c>
      <c r="E136" s="346">
        <f t="shared" si="2"/>
        <v>3.01</v>
      </c>
      <c r="H136" s="138"/>
      <c r="J136" s="345" t="s">
        <v>26235</v>
      </c>
    </row>
    <row r="137" spans="1:10" ht="28.5">
      <c r="A137" s="345" t="s">
        <v>26236</v>
      </c>
      <c r="B137" s="346" t="s">
        <v>976</v>
      </c>
      <c r="C137" s="346" t="s">
        <v>2</v>
      </c>
      <c r="D137" s="346">
        <v>3.89</v>
      </c>
      <c r="E137" s="346">
        <f t="shared" si="2"/>
        <v>3.89</v>
      </c>
      <c r="H137" s="138"/>
      <c r="J137" s="345" t="s">
        <v>26236</v>
      </c>
    </row>
    <row r="138" spans="1:10" ht="28.5">
      <c r="A138" s="345" t="s">
        <v>26237</v>
      </c>
      <c r="B138" s="346" t="s">
        <v>977</v>
      </c>
      <c r="C138" s="346" t="s">
        <v>2</v>
      </c>
      <c r="D138" s="346">
        <v>4.7300000000000004</v>
      </c>
      <c r="E138" s="346">
        <f t="shared" si="2"/>
        <v>4.7300000000000004</v>
      </c>
      <c r="H138" s="138"/>
      <c r="J138" s="345" t="s">
        <v>26237</v>
      </c>
    </row>
    <row r="139" spans="1:10" ht="28.5">
      <c r="A139" s="345" t="s">
        <v>26238</v>
      </c>
      <c r="B139" s="346" t="s">
        <v>978</v>
      </c>
      <c r="C139" s="346" t="s">
        <v>2</v>
      </c>
      <c r="D139" s="346">
        <v>4.26</v>
      </c>
      <c r="E139" s="346">
        <f t="shared" si="2"/>
        <v>4.26</v>
      </c>
      <c r="H139" s="138"/>
      <c r="J139" s="345" t="s">
        <v>26238</v>
      </c>
    </row>
    <row r="140" spans="1:10" ht="28.5">
      <c r="A140" s="345" t="s">
        <v>26239</v>
      </c>
      <c r="B140" s="346" t="s">
        <v>979</v>
      </c>
      <c r="C140" s="346" t="s">
        <v>2</v>
      </c>
      <c r="D140" s="346">
        <v>5.68</v>
      </c>
      <c r="E140" s="346">
        <f t="shared" si="2"/>
        <v>5.68</v>
      </c>
      <c r="H140" s="138"/>
      <c r="J140" s="345" t="s">
        <v>26239</v>
      </c>
    </row>
    <row r="141" spans="1:10" ht="28.5">
      <c r="A141" s="345" t="s">
        <v>26240</v>
      </c>
      <c r="B141" s="346" t="s">
        <v>980</v>
      </c>
      <c r="C141" s="346" t="s">
        <v>2</v>
      </c>
      <c r="D141" s="346">
        <v>3.21</v>
      </c>
      <c r="E141" s="346">
        <f t="shared" si="2"/>
        <v>3.21</v>
      </c>
      <c r="H141" s="138"/>
      <c r="J141" s="345" t="s">
        <v>26240</v>
      </c>
    </row>
    <row r="142" spans="1:10" ht="28.5">
      <c r="A142" s="345" t="s">
        <v>26241</v>
      </c>
      <c r="B142" s="346" t="s">
        <v>26242</v>
      </c>
      <c r="C142" s="346" t="s">
        <v>2</v>
      </c>
      <c r="D142" s="346">
        <v>1.35</v>
      </c>
      <c r="E142" s="346">
        <f t="shared" si="2"/>
        <v>1.35</v>
      </c>
      <c r="H142" s="138"/>
      <c r="J142" s="345" t="s">
        <v>26241</v>
      </c>
    </row>
    <row r="143" spans="1:10" ht="28.5">
      <c r="A143" s="345" t="s">
        <v>26243</v>
      </c>
      <c r="B143" s="346" t="s">
        <v>26244</v>
      </c>
      <c r="C143" s="346" t="s">
        <v>2</v>
      </c>
      <c r="D143" s="346">
        <v>0.82</v>
      </c>
      <c r="E143" s="346">
        <f t="shared" si="2"/>
        <v>0.82</v>
      </c>
      <c r="H143" s="138"/>
      <c r="J143" s="345" t="s">
        <v>26243</v>
      </c>
    </row>
    <row r="144" spans="1:10" ht="15">
      <c r="A144" s="344" t="s">
        <v>26245</v>
      </c>
      <c r="B144" s="340" t="s">
        <v>11137</v>
      </c>
      <c r="C144" s="341"/>
      <c r="D144" s="341"/>
      <c r="E144" s="346">
        <f t="shared" si="2"/>
        <v>0</v>
      </c>
      <c r="H144" s="137"/>
      <c r="J144" s="344" t="s">
        <v>26245</v>
      </c>
    </row>
    <row r="145" spans="1:10" ht="28.5">
      <c r="A145" s="345" t="s">
        <v>26246</v>
      </c>
      <c r="B145" s="346" t="s">
        <v>981</v>
      </c>
      <c r="C145" s="346" t="s">
        <v>2</v>
      </c>
      <c r="D145" s="346">
        <v>6.18</v>
      </c>
      <c r="E145" s="346">
        <f t="shared" si="2"/>
        <v>6.18</v>
      </c>
      <c r="H145" s="138"/>
      <c r="J145" s="345" t="s">
        <v>26246</v>
      </c>
    </row>
    <row r="146" spans="1:10" ht="28.5">
      <c r="A146" s="345" t="s">
        <v>26247</v>
      </c>
      <c r="B146" s="346" t="s">
        <v>982</v>
      </c>
      <c r="C146" s="346" t="s">
        <v>2</v>
      </c>
      <c r="D146" s="346">
        <v>15.95</v>
      </c>
      <c r="E146" s="346">
        <f t="shared" si="2"/>
        <v>15.95</v>
      </c>
      <c r="H146" s="138"/>
      <c r="J146" s="345" t="s">
        <v>26247</v>
      </c>
    </row>
    <row r="147" spans="1:10" ht="15">
      <c r="A147" s="344" t="s">
        <v>26248</v>
      </c>
      <c r="B147" s="340" t="s">
        <v>11138</v>
      </c>
      <c r="C147" s="341"/>
      <c r="D147" s="341"/>
      <c r="E147" s="346">
        <f t="shared" si="2"/>
        <v>0</v>
      </c>
      <c r="H147" s="137"/>
      <c r="J147" s="344" t="s">
        <v>26248</v>
      </c>
    </row>
    <row r="148" spans="1:10" ht="57">
      <c r="A148" s="345" t="s">
        <v>26249</v>
      </c>
      <c r="B148" s="346" t="s">
        <v>11139</v>
      </c>
      <c r="C148" s="346" t="s">
        <v>4</v>
      </c>
      <c r="D148" s="346">
        <v>130.5</v>
      </c>
      <c r="E148" s="346">
        <f t="shared" si="2"/>
        <v>130.5</v>
      </c>
      <c r="H148" s="138"/>
      <c r="J148" s="345" t="s">
        <v>26249</v>
      </c>
    </row>
    <row r="149" spans="1:10" ht="42.75">
      <c r="A149" s="345" t="s">
        <v>26250</v>
      </c>
      <c r="B149" s="346" t="s">
        <v>11140</v>
      </c>
      <c r="C149" s="346" t="s">
        <v>2</v>
      </c>
      <c r="D149" s="346">
        <v>436.67</v>
      </c>
      <c r="E149" s="346">
        <f t="shared" si="2"/>
        <v>436.67</v>
      </c>
      <c r="H149" s="138"/>
      <c r="J149" s="345" t="s">
        <v>26250</v>
      </c>
    </row>
    <row r="150" spans="1:10" ht="28.5">
      <c r="A150" s="345" t="s">
        <v>26251</v>
      </c>
      <c r="B150" s="346" t="s">
        <v>983</v>
      </c>
      <c r="C150" s="346" t="s">
        <v>4</v>
      </c>
      <c r="D150" s="346">
        <v>364.67</v>
      </c>
      <c r="E150" s="346">
        <f t="shared" si="2"/>
        <v>364.67</v>
      </c>
      <c r="H150" s="138"/>
      <c r="J150" s="345" t="s">
        <v>26251</v>
      </c>
    </row>
    <row r="151" spans="1:10" ht="15">
      <c r="A151" s="344" t="s">
        <v>26252</v>
      </c>
      <c r="B151" s="340" t="s">
        <v>11141</v>
      </c>
      <c r="C151" s="341"/>
      <c r="D151" s="341"/>
      <c r="E151" s="346">
        <f t="shared" si="2"/>
        <v>0</v>
      </c>
      <c r="H151" s="137"/>
      <c r="J151" s="344" t="s">
        <v>26252</v>
      </c>
    </row>
    <row r="152" spans="1:10" ht="57">
      <c r="A152" s="345" t="s">
        <v>26253</v>
      </c>
      <c r="B152" s="346" t="s">
        <v>17157</v>
      </c>
      <c r="C152" s="346" t="s">
        <v>3</v>
      </c>
      <c r="D152" s="346">
        <v>8.34</v>
      </c>
      <c r="E152" s="346">
        <f t="shared" si="2"/>
        <v>8.34</v>
      </c>
      <c r="H152" s="138"/>
      <c r="J152" s="345" t="s">
        <v>26253</v>
      </c>
    </row>
    <row r="153" spans="1:10">
      <c r="A153" s="345" t="s">
        <v>26254</v>
      </c>
      <c r="B153" s="346" t="s">
        <v>984</v>
      </c>
      <c r="C153" s="346" t="s">
        <v>3</v>
      </c>
      <c r="D153" s="346">
        <v>11.44</v>
      </c>
      <c r="E153" s="346">
        <f t="shared" si="2"/>
        <v>11.44</v>
      </c>
      <c r="H153" s="138"/>
      <c r="J153" s="345" t="s">
        <v>26254</v>
      </c>
    </row>
    <row r="154" spans="1:10" ht="28.5">
      <c r="A154" s="345" t="s">
        <v>26255</v>
      </c>
      <c r="B154" s="346" t="s">
        <v>985</v>
      </c>
      <c r="C154" s="346" t="s">
        <v>4</v>
      </c>
      <c r="D154" s="346">
        <v>8.31</v>
      </c>
      <c r="E154" s="346">
        <f t="shared" si="2"/>
        <v>8.31</v>
      </c>
      <c r="H154" s="138"/>
      <c r="J154" s="345" t="s">
        <v>26255</v>
      </c>
    </row>
    <row r="155" spans="1:10" ht="42.75">
      <c r="A155" s="345" t="s">
        <v>26256</v>
      </c>
      <c r="B155" s="346" t="s">
        <v>986</v>
      </c>
      <c r="C155" s="346" t="s">
        <v>3</v>
      </c>
      <c r="D155" s="346">
        <v>17.73</v>
      </c>
      <c r="E155" s="346">
        <f t="shared" si="2"/>
        <v>17.73</v>
      </c>
      <c r="H155" s="138"/>
      <c r="J155" s="345" t="s">
        <v>26256</v>
      </c>
    </row>
    <row r="156" spans="1:10" ht="42.75">
      <c r="A156" s="345" t="s">
        <v>26257</v>
      </c>
      <c r="B156" s="346" t="s">
        <v>987</v>
      </c>
      <c r="C156" s="346" t="s">
        <v>3</v>
      </c>
      <c r="D156" s="346">
        <v>16.88</v>
      </c>
      <c r="E156" s="346">
        <f t="shared" si="2"/>
        <v>16.88</v>
      </c>
      <c r="H156" s="138"/>
      <c r="J156" s="345" t="s">
        <v>26257</v>
      </c>
    </row>
    <row r="157" spans="1:10">
      <c r="A157" s="345" t="s">
        <v>26258</v>
      </c>
      <c r="B157" s="346" t="s">
        <v>988</v>
      </c>
      <c r="C157" s="346" t="s">
        <v>9</v>
      </c>
      <c r="D157" s="346">
        <v>0.28000000000000003</v>
      </c>
      <c r="E157" s="346">
        <f t="shared" si="2"/>
        <v>0.28000000000000003</v>
      </c>
      <c r="H157" s="138"/>
      <c r="J157" s="345" t="s">
        <v>26258</v>
      </c>
    </row>
    <row r="158" spans="1:10" ht="28.5">
      <c r="A158" s="345" t="s">
        <v>26259</v>
      </c>
      <c r="B158" s="346" t="s">
        <v>989</v>
      </c>
      <c r="C158" s="346" t="s">
        <v>3</v>
      </c>
      <c r="D158" s="346">
        <v>37.99</v>
      </c>
      <c r="E158" s="346">
        <f t="shared" si="2"/>
        <v>37.99</v>
      </c>
      <c r="H158" s="138"/>
      <c r="J158" s="345" t="s">
        <v>26259</v>
      </c>
    </row>
    <row r="159" spans="1:10" ht="15" customHeight="1">
      <c r="A159" s="344" t="s">
        <v>26260</v>
      </c>
      <c r="B159" s="340" t="s">
        <v>11142</v>
      </c>
      <c r="C159" s="341"/>
      <c r="D159" s="341"/>
      <c r="E159" s="346">
        <f t="shared" si="2"/>
        <v>0</v>
      </c>
      <c r="H159" s="137"/>
      <c r="J159" s="344" t="s">
        <v>26260</v>
      </c>
    </row>
    <row r="160" spans="1:10">
      <c r="A160" s="345" t="s">
        <v>26261</v>
      </c>
      <c r="B160" s="346" t="s">
        <v>990</v>
      </c>
      <c r="C160" s="346" t="s">
        <v>4</v>
      </c>
      <c r="D160" s="346">
        <v>1.1399999999999999</v>
      </c>
      <c r="E160" s="346">
        <f t="shared" si="2"/>
        <v>1.1399999999999999</v>
      </c>
      <c r="H160" s="138"/>
      <c r="J160" s="345" t="s">
        <v>26261</v>
      </c>
    </row>
    <row r="161" spans="1:10" ht="71.25">
      <c r="A161" s="345" t="s">
        <v>26262</v>
      </c>
      <c r="B161" s="346" t="s">
        <v>991</v>
      </c>
      <c r="C161" s="346" t="s">
        <v>4</v>
      </c>
      <c r="D161" s="346">
        <v>266.89999999999998</v>
      </c>
      <c r="E161" s="346">
        <f t="shared" si="2"/>
        <v>266.89999999999998</v>
      </c>
      <c r="H161" s="138"/>
      <c r="J161" s="345" t="s">
        <v>26262</v>
      </c>
    </row>
    <row r="162" spans="1:10" ht="71.25">
      <c r="A162" s="345" t="s">
        <v>26263</v>
      </c>
      <c r="B162" s="346" t="s">
        <v>992</v>
      </c>
      <c r="C162" s="346" t="s">
        <v>4</v>
      </c>
      <c r="D162" s="346">
        <v>297.33</v>
      </c>
      <c r="E162" s="346">
        <f t="shared" si="2"/>
        <v>297.33</v>
      </c>
      <c r="H162" s="138"/>
      <c r="J162" s="345" t="s">
        <v>26263</v>
      </c>
    </row>
    <row r="163" spans="1:10" ht="28.5">
      <c r="A163" s="345" t="s">
        <v>26264</v>
      </c>
      <c r="B163" s="346" t="s">
        <v>993</v>
      </c>
      <c r="C163" s="346" t="s">
        <v>3</v>
      </c>
      <c r="D163" s="346">
        <v>19.829999999999998</v>
      </c>
      <c r="E163" s="346">
        <f t="shared" si="2"/>
        <v>19.829999999999998</v>
      </c>
      <c r="H163" s="138"/>
      <c r="J163" s="345" t="s">
        <v>26264</v>
      </c>
    </row>
    <row r="164" spans="1:10" ht="28.5">
      <c r="A164" s="345" t="s">
        <v>26265</v>
      </c>
      <c r="B164" s="346" t="s">
        <v>994</v>
      </c>
      <c r="C164" s="346" t="s">
        <v>2</v>
      </c>
      <c r="D164" s="346">
        <v>32.67</v>
      </c>
      <c r="E164" s="346">
        <f t="shared" si="2"/>
        <v>32.67</v>
      </c>
      <c r="H164" s="138"/>
      <c r="J164" s="345" t="s">
        <v>26265</v>
      </c>
    </row>
    <row r="165" spans="1:10" ht="15">
      <c r="A165" s="344" t="s">
        <v>26266</v>
      </c>
      <c r="B165" s="340" t="s">
        <v>11143</v>
      </c>
      <c r="C165" s="341"/>
      <c r="D165" s="341"/>
      <c r="E165" s="346">
        <f t="shared" si="2"/>
        <v>0</v>
      </c>
      <c r="H165" s="137"/>
      <c r="J165" s="344" t="s">
        <v>26266</v>
      </c>
    </row>
    <row r="166" spans="1:10" ht="28.5">
      <c r="A166" s="345" t="s">
        <v>26267</v>
      </c>
      <c r="B166" s="346" t="s">
        <v>995</v>
      </c>
      <c r="C166" s="346" t="s">
        <v>4</v>
      </c>
      <c r="D166" s="346">
        <v>31.07</v>
      </c>
      <c r="E166" s="346">
        <f t="shared" si="2"/>
        <v>31.07</v>
      </c>
      <c r="H166" s="138"/>
      <c r="J166" s="345" t="s">
        <v>26267</v>
      </c>
    </row>
    <row r="167" spans="1:10" ht="28.5">
      <c r="A167" s="345" t="s">
        <v>26268</v>
      </c>
      <c r="B167" s="346" t="s">
        <v>996</v>
      </c>
      <c r="C167" s="346" t="s">
        <v>4</v>
      </c>
      <c r="D167" s="346">
        <v>55.93</v>
      </c>
      <c r="E167" s="346">
        <f t="shared" si="2"/>
        <v>55.93</v>
      </c>
      <c r="H167" s="138"/>
      <c r="J167" s="345" t="s">
        <v>26268</v>
      </c>
    </row>
    <row r="168" spans="1:10" ht="28.5">
      <c r="A168" s="345" t="s">
        <v>26269</v>
      </c>
      <c r="B168" s="346" t="s">
        <v>997</v>
      </c>
      <c r="C168" s="346" t="s">
        <v>4</v>
      </c>
      <c r="D168" s="346">
        <v>85.39</v>
      </c>
      <c r="E168" s="346">
        <f t="shared" si="2"/>
        <v>85.39</v>
      </c>
      <c r="H168" s="138"/>
      <c r="J168" s="345" t="s">
        <v>26269</v>
      </c>
    </row>
    <row r="169" spans="1:10" ht="28.5">
      <c r="A169" s="345" t="s">
        <v>26270</v>
      </c>
      <c r="B169" s="346" t="s">
        <v>998</v>
      </c>
      <c r="C169" s="346" t="s">
        <v>4</v>
      </c>
      <c r="D169" s="346">
        <v>30.08</v>
      </c>
      <c r="E169" s="346">
        <f t="shared" si="2"/>
        <v>30.08</v>
      </c>
      <c r="H169" s="138"/>
      <c r="J169" s="345" t="s">
        <v>26270</v>
      </c>
    </row>
    <row r="170" spans="1:10" ht="28.5">
      <c r="A170" s="345" t="s">
        <v>26271</v>
      </c>
      <c r="B170" s="346" t="s">
        <v>998</v>
      </c>
      <c r="C170" s="346" t="s">
        <v>4</v>
      </c>
      <c r="D170" s="346">
        <v>78.7</v>
      </c>
      <c r="E170" s="346">
        <f t="shared" si="2"/>
        <v>78.7</v>
      </c>
      <c r="H170" s="138"/>
      <c r="J170" s="345" t="s">
        <v>26271</v>
      </c>
    </row>
    <row r="171" spans="1:10" ht="28.5">
      <c r="A171" s="345" t="s">
        <v>26272</v>
      </c>
      <c r="B171" s="346" t="s">
        <v>999</v>
      </c>
      <c r="C171" s="346" t="s">
        <v>2</v>
      </c>
      <c r="D171" s="346">
        <v>1.94</v>
      </c>
      <c r="E171" s="346">
        <f t="shared" si="2"/>
        <v>1.94</v>
      </c>
      <c r="H171" s="138"/>
      <c r="J171" s="345" t="s">
        <v>26272</v>
      </c>
    </row>
    <row r="172" spans="1:10" ht="28.5">
      <c r="A172" s="345" t="s">
        <v>26273</v>
      </c>
      <c r="B172" s="346" t="s">
        <v>1000</v>
      </c>
      <c r="C172" s="346" t="s">
        <v>2</v>
      </c>
      <c r="D172" s="346">
        <v>6.68</v>
      </c>
      <c r="E172" s="346">
        <f t="shared" si="2"/>
        <v>6.68</v>
      </c>
      <c r="H172" s="138"/>
      <c r="J172" s="345" t="s">
        <v>26273</v>
      </c>
    </row>
    <row r="173" spans="1:10" ht="28.5">
      <c r="A173" s="345" t="s">
        <v>26274</v>
      </c>
      <c r="B173" s="346" t="s">
        <v>1001</v>
      </c>
      <c r="C173" s="346" t="s">
        <v>4</v>
      </c>
      <c r="D173" s="346">
        <v>84.07</v>
      </c>
      <c r="E173" s="346">
        <f t="shared" si="2"/>
        <v>84.07</v>
      </c>
      <c r="H173" s="138"/>
      <c r="J173" s="345" t="s">
        <v>26274</v>
      </c>
    </row>
    <row r="174" spans="1:10" ht="15">
      <c r="A174" s="344" t="s">
        <v>26275</v>
      </c>
      <c r="B174" s="340" t="s">
        <v>11143</v>
      </c>
      <c r="C174" s="341"/>
      <c r="D174" s="341"/>
      <c r="E174" s="346">
        <f t="shared" si="2"/>
        <v>0</v>
      </c>
      <c r="H174" s="137"/>
      <c r="J174" s="344" t="s">
        <v>26275</v>
      </c>
    </row>
    <row r="175" spans="1:10" ht="28.5">
      <c r="A175" s="345" t="s">
        <v>26276</v>
      </c>
      <c r="B175" s="346" t="s">
        <v>1002</v>
      </c>
      <c r="C175" s="346" t="s">
        <v>4</v>
      </c>
      <c r="D175" s="346">
        <v>39.549999999999997</v>
      </c>
      <c r="E175" s="346">
        <f t="shared" si="2"/>
        <v>39.549999999999997</v>
      </c>
      <c r="H175" s="138"/>
      <c r="J175" s="345" t="s">
        <v>26276</v>
      </c>
    </row>
    <row r="176" spans="1:10" ht="15">
      <c r="A176" s="344" t="s">
        <v>26277</v>
      </c>
      <c r="B176" s="340" t="s">
        <v>11143</v>
      </c>
      <c r="C176" s="341"/>
      <c r="D176" s="341"/>
      <c r="E176" s="346">
        <f t="shared" si="2"/>
        <v>0</v>
      </c>
      <c r="H176" s="137"/>
      <c r="J176" s="344" t="s">
        <v>26277</v>
      </c>
    </row>
    <row r="177" spans="1:10" ht="57">
      <c r="A177" s="345" t="s">
        <v>26278</v>
      </c>
      <c r="B177" s="346" t="s">
        <v>11144</v>
      </c>
      <c r="C177" s="346" t="s">
        <v>4</v>
      </c>
      <c r="D177" s="346">
        <v>59.65</v>
      </c>
      <c r="E177" s="346">
        <f t="shared" si="2"/>
        <v>59.65</v>
      </c>
      <c r="H177" s="138"/>
      <c r="J177" s="345" t="s">
        <v>26278</v>
      </c>
    </row>
    <row r="178" spans="1:10" ht="57">
      <c r="A178" s="345" t="s">
        <v>26279</v>
      </c>
      <c r="B178" s="346" t="s">
        <v>11145</v>
      </c>
      <c r="C178" s="346" t="s">
        <v>4</v>
      </c>
      <c r="D178" s="346">
        <v>60.99</v>
      </c>
      <c r="E178" s="346">
        <f t="shared" si="2"/>
        <v>60.99</v>
      </c>
      <c r="H178" s="138"/>
      <c r="J178" s="345" t="s">
        <v>26279</v>
      </c>
    </row>
    <row r="179" spans="1:10" ht="15">
      <c r="A179" s="344" t="s">
        <v>26280</v>
      </c>
      <c r="B179" s="340" t="s">
        <v>11146</v>
      </c>
      <c r="C179" s="341"/>
      <c r="D179" s="341"/>
      <c r="E179" s="346">
        <f t="shared" si="2"/>
        <v>0</v>
      </c>
      <c r="H179" s="137"/>
      <c r="J179" s="344" t="s">
        <v>26280</v>
      </c>
    </row>
    <row r="180" spans="1:10" ht="28.5">
      <c r="A180" s="345" t="s">
        <v>26281</v>
      </c>
      <c r="B180" s="346" t="s">
        <v>1003</v>
      </c>
      <c r="C180" s="346" t="s">
        <v>1</v>
      </c>
      <c r="D180" s="346">
        <v>33.159999999999997</v>
      </c>
      <c r="E180" s="346">
        <f t="shared" si="2"/>
        <v>33.159999999999997</v>
      </c>
      <c r="H180" s="138"/>
      <c r="J180" s="345" t="s">
        <v>26281</v>
      </c>
    </row>
    <row r="181" spans="1:10" ht="28.5">
      <c r="A181" s="345" t="s">
        <v>26282</v>
      </c>
      <c r="B181" s="346" t="s">
        <v>1004</v>
      </c>
      <c r="C181" s="346" t="s">
        <v>1</v>
      </c>
      <c r="D181" s="346">
        <v>70.599999999999994</v>
      </c>
      <c r="E181" s="346">
        <f t="shared" ref="E181:E244" si="3">D181</f>
        <v>70.599999999999994</v>
      </c>
      <c r="H181" s="138"/>
      <c r="J181" s="345" t="s">
        <v>26282</v>
      </c>
    </row>
    <row r="182" spans="1:10" ht="28.5">
      <c r="A182" s="345" t="s">
        <v>26283</v>
      </c>
      <c r="B182" s="346" t="s">
        <v>4189</v>
      </c>
      <c r="C182" s="346" t="s">
        <v>1</v>
      </c>
      <c r="D182" s="346">
        <v>8.2899999999999991</v>
      </c>
      <c r="E182" s="346">
        <f t="shared" si="3"/>
        <v>8.2899999999999991</v>
      </c>
      <c r="H182" s="138"/>
      <c r="J182" s="345" t="s">
        <v>26283</v>
      </c>
    </row>
    <row r="183" spans="1:10" ht="42.75">
      <c r="A183" s="345" t="s">
        <v>26284</v>
      </c>
      <c r="B183" s="346" t="s">
        <v>35796</v>
      </c>
      <c r="C183" s="346" t="s">
        <v>1</v>
      </c>
      <c r="D183" s="346">
        <v>4.6399999999999997</v>
      </c>
      <c r="E183" s="346">
        <f t="shared" si="3"/>
        <v>4.6399999999999997</v>
      </c>
      <c r="H183" s="138"/>
      <c r="J183" s="345" t="s">
        <v>26284</v>
      </c>
    </row>
    <row r="184" spans="1:10" ht="15" customHeight="1">
      <c r="A184" s="344" t="s">
        <v>26285</v>
      </c>
      <c r="B184" s="340" t="s">
        <v>11147</v>
      </c>
      <c r="C184" s="341"/>
      <c r="D184" s="341"/>
      <c r="E184" s="346">
        <f t="shared" si="3"/>
        <v>0</v>
      </c>
      <c r="H184" s="137"/>
      <c r="J184" s="344" t="s">
        <v>26285</v>
      </c>
    </row>
    <row r="185" spans="1:10">
      <c r="A185" s="345" t="s">
        <v>26286</v>
      </c>
      <c r="B185" s="346" t="s">
        <v>1005</v>
      </c>
      <c r="C185" s="346" t="s">
        <v>2</v>
      </c>
      <c r="D185" s="346">
        <v>1.02</v>
      </c>
      <c r="E185" s="346">
        <f t="shared" si="3"/>
        <v>1.02</v>
      </c>
      <c r="H185" s="138"/>
      <c r="J185" s="345" t="s">
        <v>26286</v>
      </c>
    </row>
    <row r="186" spans="1:10">
      <c r="A186" s="345" t="s">
        <v>26287</v>
      </c>
      <c r="B186" s="346" t="s">
        <v>1006</v>
      </c>
      <c r="C186" s="346" t="s">
        <v>2</v>
      </c>
      <c r="D186" s="346">
        <v>233.27</v>
      </c>
      <c r="E186" s="346">
        <f t="shared" si="3"/>
        <v>233.27</v>
      </c>
      <c r="H186" s="138"/>
      <c r="J186" s="345" t="s">
        <v>26287</v>
      </c>
    </row>
    <row r="187" spans="1:10" ht="42.75">
      <c r="A187" s="345" t="s">
        <v>26288</v>
      </c>
      <c r="B187" s="346" t="s">
        <v>35797</v>
      </c>
      <c r="C187" s="346" t="s">
        <v>1</v>
      </c>
      <c r="D187" s="346">
        <v>6.7</v>
      </c>
      <c r="E187" s="346">
        <f t="shared" si="3"/>
        <v>6.7</v>
      </c>
      <c r="H187" s="138"/>
      <c r="J187" s="345" t="s">
        <v>26288</v>
      </c>
    </row>
    <row r="188" spans="1:10" ht="28.5">
      <c r="A188" s="345" t="s">
        <v>26289</v>
      </c>
      <c r="B188" s="346" t="s">
        <v>1007</v>
      </c>
      <c r="C188" s="346" t="s">
        <v>2</v>
      </c>
      <c r="D188" s="346">
        <v>1.59</v>
      </c>
      <c r="E188" s="346">
        <f t="shared" si="3"/>
        <v>1.59</v>
      </c>
      <c r="H188" s="138"/>
      <c r="J188" s="345" t="s">
        <v>26289</v>
      </c>
    </row>
    <row r="189" spans="1:10" ht="42.75">
      <c r="A189" s="345" t="s">
        <v>26290</v>
      </c>
      <c r="B189" s="346" t="s">
        <v>11148</v>
      </c>
      <c r="C189" s="346" t="s">
        <v>2</v>
      </c>
      <c r="D189" s="346">
        <v>1.77</v>
      </c>
      <c r="E189" s="346">
        <f t="shared" si="3"/>
        <v>1.77</v>
      </c>
      <c r="H189" s="138"/>
      <c r="J189" s="345" t="s">
        <v>26290</v>
      </c>
    </row>
    <row r="190" spans="1:10">
      <c r="A190" s="345" t="s">
        <v>26291</v>
      </c>
      <c r="B190" s="346" t="s">
        <v>1008</v>
      </c>
      <c r="C190" s="346" t="s">
        <v>2</v>
      </c>
      <c r="D190" s="346">
        <v>0.37</v>
      </c>
      <c r="E190" s="346">
        <f t="shared" si="3"/>
        <v>0.37</v>
      </c>
      <c r="H190" s="138"/>
      <c r="J190" s="345" t="s">
        <v>26291</v>
      </c>
    </row>
    <row r="191" spans="1:10" ht="28.5">
      <c r="A191" s="345" t="s">
        <v>26292</v>
      </c>
      <c r="B191" s="346" t="s">
        <v>1009</v>
      </c>
      <c r="C191" s="346" t="s">
        <v>2</v>
      </c>
      <c r="D191" s="346">
        <v>0.55000000000000004</v>
      </c>
      <c r="E191" s="346">
        <f t="shared" si="3"/>
        <v>0.55000000000000004</v>
      </c>
      <c r="H191" s="138"/>
      <c r="J191" s="345" t="s">
        <v>26292</v>
      </c>
    </row>
    <row r="192" spans="1:10">
      <c r="A192" s="345" t="s">
        <v>26293</v>
      </c>
      <c r="B192" s="346" t="s">
        <v>1010</v>
      </c>
      <c r="C192" s="346" t="s">
        <v>2</v>
      </c>
      <c r="D192" s="346">
        <v>0.18</v>
      </c>
      <c r="E192" s="346">
        <f t="shared" si="3"/>
        <v>0.18</v>
      </c>
      <c r="H192" s="138"/>
      <c r="J192" s="345" t="s">
        <v>26293</v>
      </c>
    </row>
    <row r="193" spans="1:10" ht="28.5">
      <c r="A193" s="345" t="s">
        <v>26294</v>
      </c>
      <c r="B193" s="346" t="s">
        <v>1011</v>
      </c>
      <c r="C193" s="346" t="s">
        <v>2</v>
      </c>
      <c r="D193" s="346">
        <v>13.37</v>
      </c>
      <c r="E193" s="346">
        <f t="shared" si="3"/>
        <v>13.37</v>
      </c>
      <c r="H193" s="138"/>
      <c r="J193" s="345" t="s">
        <v>26294</v>
      </c>
    </row>
    <row r="194" spans="1:10">
      <c r="A194" s="345" t="s">
        <v>26295</v>
      </c>
      <c r="B194" s="346" t="s">
        <v>1012</v>
      </c>
      <c r="C194" s="346" t="s">
        <v>2</v>
      </c>
      <c r="D194" s="346">
        <v>0.35</v>
      </c>
      <c r="E194" s="346">
        <f t="shared" si="3"/>
        <v>0.35</v>
      </c>
      <c r="H194" s="138"/>
      <c r="J194" s="345" t="s">
        <v>26295</v>
      </c>
    </row>
    <row r="195" spans="1:10">
      <c r="A195" s="345" t="s">
        <v>26296</v>
      </c>
      <c r="B195" s="346" t="s">
        <v>8835</v>
      </c>
      <c r="C195" s="346" t="s">
        <v>2</v>
      </c>
      <c r="D195" s="346">
        <v>0.15</v>
      </c>
      <c r="E195" s="346">
        <f t="shared" si="3"/>
        <v>0.15</v>
      </c>
      <c r="H195" s="138"/>
      <c r="J195" s="345" t="s">
        <v>26296</v>
      </c>
    </row>
    <row r="196" spans="1:10">
      <c r="A196" s="345" t="s">
        <v>26297</v>
      </c>
      <c r="B196" s="346" t="s">
        <v>35798</v>
      </c>
      <c r="C196" s="346" t="s">
        <v>2</v>
      </c>
      <c r="D196" s="346">
        <v>0.17</v>
      </c>
      <c r="E196" s="346">
        <f t="shared" si="3"/>
        <v>0.17</v>
      </c>
      <c r="H196" s="138"/>
      <c r="J196" s="345" t="s">
        <v>26297</v>
      </c>
    </row>
    <row r="197" spans="1:10" ht="28.5">
      <c r="A197" s="345" t="s">
        <v>26298</v>
      </c>
      <c r="B197" s="346" t="s">
        <v>1013</v>
      </c>
      <c r="C197" s="346" t="s">
        <v>3</v>
      </c>
      <c r="D197" s="346">
        <v>17.579999999999998</v>
      </c>
      <c r="E197" s="346">
        <f t="shared" si="3"/>
        <v>17.579999999999998</v>
      </c>
      <c r="H197" s="138"/>
      <c r="J197" s="345" t="s">
        <v>26298</v>
      </c>
    </row>
    <row r="198" spans="1:10">
      <c r="A198" s="345" t="s">
        <v>26299</v>
      </c>
      <c r="B198" s="346" t="s">
        <v>1014</v>
      </c>
      <c r="C198" s="346" t="s">
        <v>3</v>
      </c>
      <c r="D198" s="346">
        <v>23.82</v>
      </c>
      <c r="E198" s="346">
        <f t="shared" si="3"/>
        <v>23.82</v>
      </c>
      <c r="H198" s="138"/>
      <c r="J198" s="345" t="s">
        <v>26299</v>
      </c>
    </row>
    <row r="199" spans="1:10">
      <c r="A199" s="345" t="s">
        <v>26300</v>
      </c>
      <c r="B199" s="346" t="s">
        <v>1015</v>
      </c>
      <c r="C199" s="346" t="s">
        <v>3</v>
      </c>
      <c r="D199" s="346">
        <v>17.43</v>
      </c>
      <c r="E199" s="346">
        <f t="shared" si="3"/>
        <v>17.43</v>
      </c>
      <c r="H199" s="138"/>
      <c r="J199" s="345" t="s">
        <v>26300</v>
      </c>
    </row>
    <row r="200" spans="1:10">
      <c r="A200" s="345" t="s">
        <v>26301</v>
      </c>
      <c r="B200" s="346" t="s">
        <v>1016</v>
      </c>
      <c r="C200" s="346" t="s">
        <v>3</v>
      </c>
      <c r="D200" s="346">
        <v>14.69</v>
      </c>
      <c r="E200" s="346">
        <f t="shared" si="3"/>
        <v>14.69</v>
      </c>
      <c r="H200" s="138"/>
      <c r="J200" s="345" t="s">
        <v>26301</v>
      </c>
    </row>
    <row r="201" spans="1:10">
      <c r="A201" s="345" t="s">
        <v>26302</v>
      </c>
      <c r="B201" s="346" t="s">
        <v>1017</v>
      </c>
      <c r="C201" s="346" t="s">
        <v>3</v>
      </c>
      <c r="D201" s="346">
        <v>14.69</v>
      </c>
      <c r="E201" s="346">
        <f t="shared" si="3"/>
        <v>14.69</v>
      </c>
      <c r="H201" s="138"/>
      <c r="J201" s="345" t="s">
        <v>26302</v>
      </c>
    </row>
    <row r="202" spans="1:10">
      <c r="A202" s="345" t="s">
        <v>26303</v>
      </c>
      <c r="B202" s="346" t="s">
        <v>1018</v>
      </c>
      <c r="C202" s="346" t="s">
        <v>3</v>
      </c>
      <c r="D202" s="346">
        <v>30.52</v>
      </c>
      <c r="E202" s="346">
        <f t="shared" si="3"/>
        <v>30.52</v>
      </c>
      <c r="H202" s="138"/>
      <c r="J202" s="345" t="s">
        <v>26303</v>
      </c>
    </row>
    <row r="203" spans="1:10" ht="28.5">
      <c r="A203" s="345" t="s">
        <v>26304</v>
      </c>
      <c r="B203" s="346" t="s">
        <v>35799</v>
      </c>
      <c r="C203" s="346" t="s">
        <v>3</v>
      </c>
      <c r="D203" s="346">
        <v>21.28</v>
      </c>
      <c r="E203" s="346">
        <f t="shared" si="3"/>
        <v>21.28</v>
      </c>
      <c r="H203" s="138"/>
      <c r="J203" s="345" t="s">
        <v>26304</v>
      </c>
    </row>
    <row r="204" spans="1:10">
      <c r="A204" s="345" t="s">
        <v>26305</v>
      </c>
      <c r="B204" s="346" t="s">
        <v>1019</v>
      </c>
      <c r="C204" s="346" t="s">
        <v>2</v>
      </c>
      <c r="D204" s="346">
        <v>0.13</v>
      </c>
      <c r="E204" s="346">
        <f t="shared" si="3"/>
        <v>0.13</v>
      </c>
      <c r="H204" s="138"/>
      <c r="J204" s="345" t="s">
        <v>26305</v>
      </c>
    </row>
    <row r="205" spans="1:10" ht="28.5">
      <c r="A205" s="345" t="s">
        <v>26306</v>
      </c>
      <c r="B205" s="346" t="s">
        <v>1020</v>
      </c>
      <c r="C205" s="346" t="s">
        <v>2</v>
      </c>
      <c r="D205" s="346">
        <v>0.27</v>
      </c>
      <c r="E205" s="346">
        <f t="shared" si="3"/>
        <v>0.27</v>
      </c>
      <c r="H205" s="138"/>
      <c r="J205" s="345" t="s">
        <v>26306</v>
      </c>
    </row>
    <row r="206" spans="1:10">
      <c r="A206" s="345" t="s">
        <v>26307</v>
      </c>
      <c r="B206" s="346" t="s">
        <v>8836</v>
      </c>
      <c r="C206" s="346" t="s">
        <v>2</v>
      </c>
      <c r="D206" s="346">
        <v>0.08</v>
      </c>
      <c r="E206" s="346">
        <f t="shared" si="3"/>
        <v>0.08</v>
      </c>
      <c r="H206" s="138"/>
      <c r="J206" s="345" t="s">
        <v>26307</v>
      </c>
    </row>
    <row r="207" spans="1:10">
      <c r="A207" s="345" t="s">
        <v>26308</v>
      </c>
      <c r="B207" s="346" t="s">
        <v>8837</v>
      </c>
      <c r="C207" s="346" t="s">
        <v>2</v>
      </c>
      <c r="D207" s="346">
        <v>0.18</v>
      </c>
      <c r="E207" s="346">
        <f t="shared" si="3"/>
        <v>0.18</v>
      </c>
      <c r="H207" s="138"/>
      <c r="J207" s="345" t="s">
        <v>26308</v>
      </c>
    </row>
    <row r="208" spans="1:10" ht="15" customHeight="1">
      <c r="A208" s="344" t="s">
        <v>26309</v>
      </c>
      <c r="B208" s="340" t="s">
        <v>11149</v>
      </c>
      <c r="C208" s="341"/>
      <c r="D208" s="341"/>
      <c r="E208" s="346">
        <f t="shared" si="3"/>
        <v>0</v>
      </c>
      <c r="H208" s="137"/>
      <c r="J208" s="344" t="s">
        <v>26309</v>
      </c>
    </row>
    <row r="209" spans="1:10" ht="42.75">
      <c r="A209" s="345" t="s">
        <v>26310</v>
      </c>
      <c r="B209" s="346" t="s">
        <v>35800</v>
      </c>
      <c r="C209" s="346" t="s">
        <v>2</v>
      </c>
      <c r="D209" s="346">
        <v>1.91</v>
      </c>
      <c r="E209" s="346">
        <f t="shared" si="3"/>
        <v>1.91</v>
      </c>
      <c r="H209" s="138"/>
      <c r="J209" s="345" t="s">
        <v>26310</v>
      </c>
    </row>
    <row r="210" spans="1:10" ht="28.5">
      <c r="A210" s="345" t="s">
        <v>26311</v>
      </c>
      <c r="B210" s="346" t="s">
        <v>1021</v>
      </c>
      <c r="C210" s="346" t="s">
        <v>2</v>
      </c>
      <c r="D210" s="346">
        <v>0.5</v>
      </c>
      <c r="E210" s="346">
        <f t="shared" si="3"/>
        <v>0.5</v>
      </c>
      <c r="H210" s="138"/>
      <c r="J210" s="345" t="s">
        <v>26311</v>
      </c>
    </row>
    <row r="211" spans="1:10">
      <c r="A211" s="345" t="s">
        <v>26312</v>
      </c>
      <c r="B211" s="346" t="s">
        <v>1022</v>
      </c>
      <c r="C211" s="346" t="s">
        <v>2</v>
      </c>
      <c r="D211" s="346">
        <v>0.7</v>
      </c>
      <c r="E211" s="346">
        <f t="shared" si="3"/>
        <v>0.7</v>
      </c>
      <c r="H211" s="138"/>
      <c r="J211" s="345" t="s">
        <v>26312</v>
      </c>
    </row>
    <row r="212" spans="1:10" ht="28.5">
      <c r="A212" s="345" t="s">
        <v>26313</v>
      </c>
      <c r="B212" s="346" t="s">
        <v>35801</v>
      </c>
      <c r="C212" s="346" t="s">
        <v>1</v>
      </c>
      <c r="D212" s="346">
        <v>19.45</v>
      </c>
      <c r="E212" s="346">
        <f t="shared" si="3"/>
        <v>19.45</v>
      </c>
      <c r="H212" s="138"/>
      <c r="J212" s="345" t="s">
        <v>26313</v>
      </c>
    </row>
    <row r="213" spans="1:10" ht="28.5">
      <c r="A213" s="345" t="s">
        <v>26314</v>
      </c>
      <c r="B213" s="346" t="s">
        <v>1023</v>
      </c>
      <c r="C213" s="346" t="s">
        <v>2</v>
      </c>
      <c r="D213" s="346">
        <v>23.07</v>
      </c>
      <c r="E213" s="346">
        <f t="shared" si="3"/>
        <v>23.07</v>
      </c>
      <c r="H213" s="138"/>
      <c r="J213" s="345" t="s">
        <v>26314</v>
      </c>
    </row>
    <row r="214" spans="1:10" ht="28.5">
      <c r="A214" s="345" t="s">
        <v>26315</v>
      </c>
      <c r="B214" s="346" t="s">
        <v>1024</v>
      </c>
      <c r="C214" s="346" t="s">
        <v>2</v>
      </c>
      <c r="D214" s="346">
        <v>0.28000000000000003</v>
      </c>
      <c r="E214" s="346">
        <f t="shared" si="3"/>
        <v>0.28000000000000003</v>
      </c>
      <c r="H214" s="138"/>
      <c r="J214" s="345" t="s">
        <v>26315</v>
      </c>
    </row>
    <row r="215" spans="1:10" ht="28.5">
      <c r="A215" s="345" t="s">
        <v>26316</v>
      </c>
      <c r="B215" s="346" t="s">
        <v>8838</v>
      </c>
      <c r="C215" s="346" t="s">
        <v>2</v>
      </c>
      <c r="D215" s="346">
        <v>0.4</v>
      </c>
      <c r="E215" s="346">
        <f t="shared" si="3"/>
        <v>0.4</v>
      </c>
      <c r="H215" s="138"/>
      <c r="J215" s="345" t="s">
        <v>26316</v>
      </c>
    </row>
    <row r="216" spans="1:10" ht="42.75">
      <c r="A216" s="345" t="s">
        <v>26317</v>
      </c>
      <c r="B216" s="346" t="s">
        <v>1025</v>
      </c>
      <c r="C216" s="346" t="s">
        <v>2</v>
      </c>
      <c r="D216" s="346">
        <v>82.59</v>
      </c>
      <c r="E216" s="346">
        <f t="shared" si="3"/>
        <v>82.59</v>
      </c>
      <c r="H216" s="138"/>
      <c r="J216" s="345" t="s">
        <v>26317</v>
      </c>
    </row>
    <row r="217" spans="1:10" ht="42.75">
      <c r="A217" s="345" t="s">
        <v>26318</v>
      </c>
      <c r="B217" s="346" t="s">
        <v>1026</v>
      </c>
      <c r="C217" s="346" t="s">
        <v>2</v>
      </c>
      <c r="D217" s="346">
        <v>15.1</v>
      </c>
      <c r="E217" s="346">
        <f t="shared" si="3"/>
        <v>15.1</v>
      </c>
      <c r="H217" s="138"/>
      <c r="J217" s="345" t="s">
        <v>26318</v>
      </c>
    </row>
    <row r="218" spans="1:10" ht="42.75">
      <c r="A218" s="345" t="s">
        <v>26319</v>
      </c>
      <c r="B218" s="346" t="s">
        <v>1027</v>
      </c>
      <c r="C218" s="346" t="s">
        <v>2</v>
      </c>
      <c r="D218" s="346">
        <v>200.3</v>
      </c>
      <c r="E218" s="346">
        <f t="shared" si="3"/>
        <v>200.3</v>
      </c>
      <c r="H218" s="138"/>
      <c r="J218" s="345" t="s">
        <v>26319</v>
      </c>
    </row>
    <row r="219" spans="1:10" ht="42.75">
      <c r="A219" s="345" t="s">
        <v>26320</v>
      </c>
      <c r="B219" s="346" t="s">
        <v>1028</v>
      </c>
      <c r="C219" s="346" t="s">
        <v>2</v>
      </c>
      <c r="D219" s="346">
        <v>91.16</v>
      </c>
      <c r="E219" s="346">
        <f t="shared" si="3"/>
        <v>91.16</v>
      </c>
      <c r="H219" s="138"/>
      <c r="J219" s="345" t="s">
        <v>26320</v>
      </c>
    </row>
    <row r="220" spans="1:10">
      <c r="A220" s="345" t="s">
        <v>26321</v>
      </c>
      <c r="B220" s="346" t="s">
        <v>1029</v>
      </c>
      <c r="C220" s="346" t="s">
        <v>2</v>
      </c>
      <c r="D220" s="346">
        <v>0.54</v>
      </c>
      <c r="E220" s="346">
        <f t="shared" si="3"/>
        <v>0.54</v>
      </c>
      <c r="H220" s="138"/>
      <c r="J220" s="345" t="s">
        <v>26321</v>
      </c>
    </row>
    <row r="221" spans="1:10" ht="28.5">
      <c r="A221" s="345" t="s">
        <v>26322</v>
      </c>
      <c r="B221" s="346" t="s">
        <v>1030</v>
      </c>
      <c r="C221" s="346" t="s">
        <v>2</v>
      </c>
      <c r="D221" s="346">
        <v>0.44</v>
      </c>
      <c r="E221" s="346">
        <f t="shared" si="3"/>
        <v>0.44</v>
      </c>
      <c r="H221" s="138"/>
      <c r="J221" s="345" t="s">
        <v>26322</v>
      </c>
    </row>
    <row r="222" spans="1:10" ht="15" customHeight="1">
      <c r="A222" s="344" t="s">
        <v>26323</v>
      </c>
      <c r="B222" s="340" t="s">
        <v>11149</v>
      </c>
      <c r="C222" s="341"/>
      <c r="D222" s="341"/>
      <c r="E222" s="346">
        <f t="shared" si="3"/>
        <v>0</v>
      </c>
      <c r="H222" s="137"/>
      <c r="J222" s="344" t="s">
        <v>26323</v>
      </c>
    </row>
    <row r="223" spans="1:10" ht="42.75">
      <c r="A223" s="345" t="s">
        <v>26324</v>
      </c>
      <c r="B223" s="346" t="s">
        <v>11150</v>
      </c>
      <c r="C223" s="346" t="s">
        <v>2</v>
      </c>
      <c r="D223" s="346">
        <v>16.66</v>
      </c>
      <c r="E223" s="346">
        <f t="shared" si="3"/>
        <v>16.66</v>
      </c>
      <c r="H223" s="138"/>
      <c r="J223" s="345" t="s">
        <v>26324</v>
      </c>
    </row>
    <row r="224" spans="1:10" ht="15" customHeight="1">
      <c r="A224" s="344" t="s">
        <v>26325</v>
      </c>
      <c r="B224" s="340" t="s">
        <v>11149</v>
      </c>
      <c r="C224" s="341"/>
      <c r="D224" s="341"/>
      <c r="E224" s="346">
        <f t="shared" si="3"/>
        <v>0</v>
      </c>
      <c r="H224" s="137"/>
      <c r="J224" s="344" t="s">
        <v>26325</v>
      </c>
    </row>
    <row r="225" spans="1:10" ht="28.5">
      <c r="A225" s="345" t="s">
        <v>26326</v>
      </c>
      <c r="B225" s="346" t="s">
        <v>1031</v>
      </c>
      <c r="C225" s="346" t="s">
        <v>2</v>
      </c>
      <c r="D225" s="346">
        <v>0.54</v>
      </c>
      <c r="E225" s="346">
        <f t="shared" si="3"/>
        <v>0.54</v>
      </c>
      <c r="H225" s="138"/>
      <c r="J225" s="345" t="s">
        <v>26326</v>
      </c>
    </row>
    <row r="226" spans="1:10" ht="28.5">
      <c r="A226" s="345" t="s">
        <v>26327</v>
      </c>
      <c r="B226" s="346" t="s">
        <v>35802</v>
      </c>
      <c r="C226" s="346" t="s">
        <v>2</v>
      </c>
      <c r="D226" s="346">
        <v>0.46</v>
      </c>
      <c r="E226" s="346">
        <f t="shared" si="3"/>
        <v>0.46</v>
      </c>
      <c r="H226" s="138"/>
      <c r="J226" s="345" t="s">
        <v>26327</v>
      </c>
    </row>
    <row r="227" spans="1:10" ht="28.5">
      <c r="A227" s="345" t="s">
        <v>26328</v>
      </c>
      <c r="B227" s="346" t="s">
        <v>1032</v>
      </c>
      <c r="C227" s="346" t="s">
        <v>2</v>
      </c>
      <c r="D227" s="346">
        <v>0.15</v>
      </c>
      <c r="E227" s="346">
        <f t="shared" si="3"/>
        <v>0.15</v>
      </c>
      <c r="H227" s="138"/>
      <c r="J227" s="345" t="s">
        <v>26328</v>
      </c>
    </row>
    <row r="228" spans="1:10" ht="15" customHeight="1">
      <c r="A228" s="344" t="s">
        <v>26329</v>
      </c>
      <c r="B228" s="340" t="s">
        <v>11151</v>
      </c>
      <c r="C228" s="341"/>
      <c r="D228" s="341"/>
      <c r="E228" s="346">
        <f t="shared" si="3"/>
        <v>0</v>
      </c>
      <c r="H228" s="137"/>
      <c r="J228" s="344" t="s">
        <v>26329</v>
      </c>
    </row>
    <row r="229" spans="1:10" ht="28.5">
      <c r="A229" s="345" t="s">
        <v>26330</v>
      </c>
      <c r="B229" s="346" t="s">
        <v>11152</v>
      </c>
      <c r="C229" s="346" t="s">
        <v>2</v>
      </c>
      <c r="D229" s="346">
        <v>90.12</v>
      </c>
      <c r="E229" s="346">
        <f t="shared" si="3"/>
        <v>90.12</v>
      </c>
      <c r="H229" s="138"/>
      <c r="J229" s="345" t="s">
        <v>26330</v>
      </c>
    </row>
    <row r="230" spans="1:10" ht="28.5">
      <c r="A230" s="345" t="s">
        <v>26331</v>
      </c>
      <c r="B230" s="346" t="s">
        <v>35803</v>
      </c>
      <c r="C230" s="346" t="s">
        <v>2</v>
      </c>
      <c r="D230" s="346">
        <v>32.29</v>
      </c>
      <c r="E230" s="346">
        <f t="shared" si="3"/>
        <v>32.29</v>
      </c>
      <c r="H230" s="138"/>
      <c r="J230" s="345" t="s">
        <v>26331</v>
      </c>
    </row>
    <row r="231" spans="1:10" ht="15">
      <c r="A231" s="344" t="s">
        <v>26332</v>
      </c>
      <c r="B231" s="340" t="s">
        <v>11153</v>
      </c>
      <c r="C231" s="341"/>
      <c r="D231" s="341"/>
      <c r="E231" s="346">
        <f t="shared" si="3"/>
        <v>0</v>
      </c>
      <c r="H231" s="137"/>
      <c r="J231" s="344" t="s">
        <v>26332</v>
      </c>
    </row>
    <row r="232" spans="1:10">
      <c r="A232" s="345" t="s">
        <v>26333</v>
      </c>
      <c r="B232" s="346" t="s">
        <v>1033</v>
      </c>
      <c r="C232" s="346" t="s">
        <v>3</v>
      </c>
      <c r="D232" s="346">
        <v>15.88</v>
      </c>
      <c r="E232" s="346">
        <f t="shared" si="3"/>
        <v>15.88</v>
      </c>
      <c r="H232" s="138"/>
      <c r="J232" s="345" t="s">
        <v>26333</v>
      </c>
    </row>
    <row r="233" spans="1:10">
      <c r="A233" s="345" t="s">
        <v>26334</v>
      </c>
      <c r="B233" s="346" t="s">
        <v>1034</v>
      </c>
      <c r="C233" s="346" t="s">
        <v>3</v>
      </c>
      <c r="D233" s="346">
        <v>16.04</v>
      </c>
      <c r="E233" s="346">
        <f t="shared" si="3"/>
        <v>16.04</v>
      </c>
      <c r="H233" s="138"/>
      <c r="J233" s="345" t="s">
        <v>26334</v>
      </c>
    </row>
    <row r="234" spans="1:10">
      <c r="A234" s="345" t="s">
        <v>26335</v>
      </c>
      <c r="B234" s="346" t="s">
        <v>1035</v>
      </c>
      <c r="C234" s="346" t="s">
        <v>3</v>
      </c>
      <c r="D234" s="346">
        <v>18.21</v>
      </c>
      <c r="E234" s="346">
        <f t="shared" si="3"/>
        <v>18.21</v>
      </c>
      <c r="H234" s="138"/>
      <c r="J234" s="345" t="s">
        <v>26335</v>
      </c>
    </row>
    <row r="235" spans="1:10">
      <c r="A235" s="345" t="s">
        <v>26336</v>
      </c>
      <c r="B235" s="346" t="s">
        <v>1036</v>
      </c>
      <c r="C235" s="346" t="s">
        <v>3</v>
      </c>
      <c r="D235" s="346">
        <v>19.09</v>
      </c>
      <c r="E235" s="346">
        <f t="shared" si="3"/>
        <v>19.09</v>
      </c>
      <c r="H235" s="138"/>
      <c r="J235" s="345" t="s">
        <v>26336</v>
      </c>
    </row>
    <row r="236" spans="1:10">
      <c r="A236" s="345" t="s">
        <v>26337</v>
      </c>
      <c r="B236" s="346" t="s">
        <v>1037</v>
      </c>
      <c r="C236" s="346" t="s">
        <v>3</v>
      </c>
      <c r="D236" s="346">
        <v>22.36</v>
      </c>
      <c r="E236" s="346">
        <f t="shared" si="3"/>
        <v>22.36</v>
      </c>
      <c r="H236" s="138"/>
      <c r="J236" s="345" t="s">
        <v>26337</v>
      </c>
    </row>
    <row r="237" spans="1:10">
      <c r="A237" s="345" t="s">
        <v>26338</v>
      </c>
      <c r="B237" s="346" t="s">
        <v>1038</v>
      </c>
      <c r="C237" s="346" t="s">
        <v>3</v>
      </c>
      <c r="D237" s="346">
        <v>14.52</v>
      </c>
      <c r="E237" s="346">
        <f t="shared" si="3"/>
        <v>14.52</v>
      </c>
      <c r="H237" s="138"/>
      <c r="J237" s="345" t="s">
        <v>26338</v>
      </c>
    </row>
    <row r="238" spans="1:10">
      <c r="A238" s="345" t="s">
        <v>26339</v>
      </c>
      <c r="B238" s="346" t="s">
        <v>1039</v>
      </c>
      <c r="C238" s="346" t="s">
        <v>1</v>
      </c>
      <c r="D238" s="346">
        <v>0.5</v>
      </c>
      <c r="E238" s="346">
        <f t="shared" si="3"/>
        <v>0.5</v>
      </c>
      <c r="H238" s="138"/>
      <c r="J238" s="345" t="s">
        <v>26339</v>
      </c>
    </row>
    <row r="239" spans="1:10" ht="28.5">
      <c r="A239" s="345" t="s">
        <v>26340</v>
      </c>
      <c r="B239" s="346" t="s">
        <v>1040</v>
      </c>
      <c r="C239" s="346" t="s">
        <v>1</v>
      </c>
      <c r="D239" s="346">
        <v>0.98</v>
      </c>
      <c r="E239" s="346">
        <f t="shared" si="3"/>
        <v>0.98</v>
      </c>
      <c r="H239" s="138"/>
      <c r="J239" s="345" t="s">
        <v>26340</v>
      </c>
    </row>
    <row r="240" spans="1:10" ht="15">
      <c r="A240" s="344" t="s">
        <v>26341</v>
      </c>
      <c r="B240" s="340" t="s">
        <v>11154</v>
      </c>
      <c r="C240" s="341"/>
      <c r="D240" s="341"/>
      <c r="E240" s="346">
        <f t="shared" si="3"/>
        <v>0</v>
      </c>
      <c r="H240" s="137"/>
      <c r="J240" s="344" t="s">
        <v>26341</v>
      </c>
    </row>
    <row r="241" spans="1:10" ht="28.5">
      <c r="A241" s="345" t="s">
        <v>26342</v>
      </c>
      <c r="B241" s="346" t="s">
        <v>35804</v>
      </c>
      <c r="C241" s="346" t="s">
        <v>2</v>
      </c>
      <c r="D241" s="346">
        <v>63.07</v>
      </c>
      <c r="E241" s="346">
        <f t="shared" si="3"/>
        <v>63.07</v>
      </c>
      <c r="H241" s="138"/>
      <c r="J241" s="345" t="s">
        <v>26342</v>
      </c>
    </row>
    <row r="242" spans="1:10" ht="28.5">
      <c r="A242" s="345" t="s">
        <v>26343</v>
      </c>
      <c r="B242" s="346" t="s">
        <v>35805</v>
      </c>
      <c r="C242" s="346" t="s">
        <v>4</v>
      </c>
      <c r="D242" s="346">
        <v>18.45</v>
      </c>
      <c r="E242" s="346">
        <f t="shared" si="3"/>
        <v>18.45</v>
      </c>
      <c r="H242" s="138"/>
      <c r="J242" s="345" t="s">
        <v>26343</v>
      </c>
    </row>
    <row r="243" spans="1:10" ht="28.5">
      <c r="A243" s="345" t="s">
        <v>26344</v>
      </c>
      <c r="B243" s="346" t="s">
        <v>35806</v>
      </c>
      <c r="C243" s="346" t="s">
        <v>4</v>
      </c>
      <c r="D243" s="346">
        <v>100.86</v>
      </c>
      <c r="E243" s="346">
        <f t="shared" si="3"/>
        <v>100.86</v>
      </c>
      <c r="H243" s="138"/>
      <c r="J243" s="345" t="s">
        <v>26344</v>
      </c>
    </row>
    <row r="244" spans="1:10" ht="42.75">
      <c r="A244" s="345" t="s">
        <v>26345</v>
      </c>
      <c r="B244" s="346" t="s">
        <v>35807</v>
      </c>
      <c r="C244" s="346" t="s">
        <v>4</v>
      </c>
      <c r="D244" s="346">
        <v>52.53</v>
      </c>
      <c r="E244" s="346">
        <f t="shared" si="3"/>
        <v>52.53</v>
      </c>
      <c r="H244" s="138"/>
      <c r="J244" s="345" t="s">
        <v>26345</v>
      </c>
    </row>
    <row r="245" spans="1:10" ht="15">
      <c r="A245" s="344" t="s">
        <v>26346</v>
      </c>
      <c r="B245" s="340" t="s">
        <v>11155</v>
      </c>
      <c r="C245" s="341"/>
      <c r="D245" s="341"/>
      <c r="E245" s="346">
        <f t="shared" ref="E245:E308" si="4">D245</f>
        <v>0</v>
      </c>
      <c r="H245" s="137"/>
      <c r="J245" s="344" t="s">
        <v>26346</v>
      </c>
    </row>
    <row r="246" spans="1:10" ht="42.75">
      <c r="A246" s="345" t="s">
        <v>26347</v>
      </c>
      <c r="B246" s="346" t="s">
        <v>35808</v>
      </c>
      <c r="C246" s="346" t="s">
        <v>4</v>
      </c>
      <c r="D246" s="346">
        <v>36.25</v>
      </c>
      <c r="E246" s="346">
        <f t="shared" si="4"/>
        <v>36.25</v>
      </c>
      <c r="H246" s="138"/>
      <c r="J246" s="345" t="s">
        <v>26347</v>
      </c>
    </row>
    <row r="247" spans="1:10" ht="28.5">
      <c r="A247" s="345" t="s">
        <v>26348</v>
      </c>
      <c r="B247" s="346" t="s">
        <v>35809</v>
      </c>
      <c r="C247" s="346" t="s">
        <v>4</v>
      </c>
      <c r="D247" s="346">
        <v>66.87</v>
      </c>
      <c r="E247" s="346">
        <f t="shared" si="4"/>
        <v>66.87</v>
      </c>
      <c r="H247" s="138"/>
      <c r="J247" s="345" t="s">
        <v>26348</v>
      </c>
    </row>
    <row r="248" spans="1:10" ht="42.75">
      <c r="A248" s="345" t="s">
        <v>26349</v>
      </c>
      <c r="B248" s="346" t="s">
        <v>35810</v>
      </c>
      <c r="C248" s="346" t="s">
        <v>4</v>
      </c>
      <c r="D248" s="346">
        <v>93.19</v>
      </c>
      <c r="E248" s="346">
        <f t="shared" si="4"/>
        <v>93.19</v>
      </c>
      <c r="H248" s="138"/>
      <c r="J248" s="345" t="s">
        <v>26349</v>
      </c>
    </row>
    <row r="249" spans="1:10" ht="28.5">
      <c r="A249" s="345" t="s">
        <v>26350</v>
      </c>
      <c r="B249" s="346" t="s">
        <v>1041</v>
      </c>
      <c r="C249" s="346" t="s">
        <v>4</v>
      </c>
      <c r="D249" s="346">
        <v>14.97</v>
      </c>
      <c r="E249" s="346">
        <f t="shared" si="4"/>
        <v>14.97</v>
      </c>
      <c r="H249" s="138"/>
      <c r="J249" s="345" t="s">
        <v>26350</v>
      </c>
    </row>
    <row r="250" spans="1:10" ht="28.5">
      <c r="A250" s="345" t="s">
        <v>26351</v>
      </c>
      <c r="B250" s="346" t="s">
        <v>1042</v>
      </c>
      <c r="C250" s="346" t="s">
        <v>4</v>
      </c>
      <c r="D250" s="346">
        <v>34.659999999999997</v>
      </c>
      <c r="E250" s="346">
        <f t="shared" si="4"/>
        <v>34.659999999999997</v>
      </c>
      <c r="H250" s="138"/>
      <c r="J250" s="345" t="s">
        <v>26351</v>
      </c>
    </row>
    <row r="251" spans="1:10" ht="28.5">
      <c r="A251" s="345" t="s">
        <v>26352</v>
      </c>
      <c r="B251" s="346" t="s">
        <v>35811</v>
      </c>
      <c r="C251" s="346" t="s">
        <v>4</v>
      </c>
      <c r="D251" s="346">
        <v>129.43</v>
      </c>
      <c r="E251" s="346">
        <f t="shared" si="4"/>
        <v>129.43</v>
      </c>
      <c r="H251" s="138"/>
      <c r="J251" s="345" t="s">
        <v>26352</v>
      </c>
    </row>
    <row r="252" spans="1:10" ht="28.5">
      <c r="A252" s="345" t="s">
        <v>26353</v>
      </c>
      <c r="B252" s="346" t="s">
        <v>35812</v>
      </c>
      <c r="C252" s="346" t="s">
        <v>4</v>
      </c>
      <c r="D252" s="346">
        <v>87.72</v>
      </c>
      <c r="E252" s="346">
        <f t="shared" si="4"/>
        <v>87.72</v>
      </c>
      <c r="H252" s="138"/>
      <c r="J252" s="345" t="s">
        <v>26353</v>
      </c>
    </row>
    <row r="253" spans="1:10" ht="15">
      <c r="A253" s="344" t="s">
        <v>26354</v>
      </c>
      <c r="B253" s="340" t="s">
        <v>1043</v>
      </c>
      <c r="C253" s="341"/>
      <c r="D253" s="341"/>
      <c r="E253" s="346">
        <f t="shared" si="4"/>
        <v>0</v>
      </c>
      <c r="H253" s="137"/>
      <c r="J253" s="344" t="s">
        <v>26354</v>
      </c>
    </row>
    <row r="254" spans="1:10">
      <c r="A254" s="345" t="s">
        <v>26355</v>
      </c>
      <c r="B254" s="346" t="s">
        <v>1044</v>
      </c>
      <c r="C254" s="346" t="s">
        <v>7</v>
      </c>
      <c r="D254" s="346">
        <v>46.25</v>
      </c>
      <c r="E254" s="346">
        <f t="shared" si="4"/>
        <v>46.25</v>
      </c>
      <c r="H254" s="138"/>
      <c r="J254" s="345" t="s">
        <v>26355</v>
      </c>
    </row>
    <row r="255" spans="1:10" ht="28.5">
      <c r="A255" s="345" t="s">
        <v>26356</v>
      </c>
      <c r="B255" s="346" t="s">
        <v>1045</v>
      </c>
      <c r="C255" s="346" t="s">
        <v>2</v>
      </c>
      <c r="D255" s="346">
        <v>104.65</v>
      </c>
      <c r="E255" s="346">
        <f t="shared" si="4"/>
        <v>104.65</v>
      </c>
      <c r="H255" s="138"/>
      <c r="J255" s="345" t="s">
        <v>26356</v>
      </c>
    </row>
    <row r="256" spans="1:10" ht="42.75">
      <c r="A256" s="345" t="s">
        <v>26357</v>
      </c>
      <c r="B256" s="346" t="s">
        <v>35813</v>
      </c>
      <c r="C256" s="346" t="s">
        <v>3</v>
      </c>
      <c r="D256" s="346">
        <v>27.28</v>
      </c>
      <c r="E256" s="346">
        <f t="shared" si="4"/>
        <v>27.28</v>
      </c>
      <c r="H256" s="138"/>
      <c r="J256" s="345" t="s">
        <v>26357</v>
      </c>
    </row>
    <row r="257" spans="1:10">
      <c r="A257" s="345" t="s">
        <v>26358</v>
      </c>
      <c r="B257" s="346" t="s">
        <v>1046</v>
      </c>
      <c r="C257" s="346" t="s">
        <v>10</v>
      </c>
      <c r="D257" s="346">
        <v>17.25</v>
      </c>
      <c r="E257" s="346">
        <f t="shared" si="4"/>
        <v>17.25</v>
      </c>
      <c r="H257" s="138"/>
      <c r="J257" s="345" t="s">
        <v>26358</v>
      </c>
    </row>
    <row r="258" spans="1:10" ht="28.5">
      <c r="A258" s="345" t="s">
        <v>26359</v>
      </c>
      <c r="B258" s="346" t="s">
        <v>35814</v>
      </c>
      <c r="C258" s="346" t="s">
        <v>1</v>
      </c>
      <c r="D258" s="346">
        <v>10.09</v>
      </c>
      <c r="E258" s="346">
        <f t="shared" si="4"/>
        <v>10.09</v>
      </c>
      <c r="H258" s="138"/>
      <c r="J258" s="345" t="s">
        <v>26359</v>
      </c>
    </row>
    <row r="259" spans="1:10">
      <c r="A259" s="345" t="s">
        <v>26360</v>
      </c>
      <c r="B259" s="346" t="s">
        <v>1047</v>
      </c>
      <c r="C259" s="346" t="s">
        <v>1</v>
      </c>
      <c r="D259" s="346">
        <v>2.4700000000000002</v>
      </c>
      <c r="E259" s="346">
        <f t="shared" si="4"/>
        <v>2.4700000000000002</v>
      </c>
      <c r="H259" s="138"/>
      <c r="J259" s="345" t="s">
        <v>26360</v>
      </c>
    </row>
    <row r="260" spans="1:10" ht="28.5">
      <c r="A260" s="345" t="s">
        <v>26361</v>
      </c>
      <c r="B260" s="346" t="s">
        <v>35815</v>
      </c>
      <c r="C260" s="346" t="s">
        <v>1</v>
      </c>
      <c r="D260" s="346">
        <v>6.65</v>
      </c>
      <c r="E260" s="346">
        <f t="shared" si="4"/>
        <v>6.65</v>
      </c>
      <c r="H260" s="138"/>
      <c r="J260" s="345" t="s">
        <v>26361</v>
      </c>
    </row>
    <row r="261" spans="1:10" ht="28.5">
      <c r="A261" s="345" t="s">
        <v>26362</v>
      </c>
      <c r="B261" s="346" t="s">
        <v>35816</v>
      </c>
      <c r="C261" s="346" t="s">
        <v>1</v>
      </c>
      <c r="D261" s="346">
        <v>7.55</v>
      </c>
      <c r="E261" s="346">
        <f t="shared" si="4"/>
        <v>7.55</v>
      </c>
      <c r="H261" s="138"/>
      <c r="J261" s="345" t="s">
        <v>26362</v>
      </c>
    </row>
    <row r="262" spans="1:10" ht="15">
      <c r="A262" s="344" t="s">
        <v>26363</v>
      </c>
      <c r="B262" s="340" t="s">
        <v>11156</v>
      </c>
      <c r="C262" s="341"/>
      <c r="D262" s="341"/>
      <c r="E262" s="346">
        <f t="shared" si="4"/>
        <v>0</v>
      </c>
      <c r="H262" s="137"/>
      <c r="J262" s="344" t="s">
        <v>26363</v>
      </c>
    </row>
    <row r="263" spans="1:10" ht="28.5">
      <c r="A263" s="345" t="s">
        <v>26364</v>
      </c>
      <c r="B263" s="346" t="s">
        <v>35817</v>
      </c>
      <c r="C263" s="346" t="s">
        <v>1</v>
      </c>
      <c r="D263" s="346">
        <v>10.71</v>
      </c>
      <c r="E263" s="346">
        <f t="shared" si="4"/>
        <v>10.71</v>
      </c>
      <c r="H263" s="138"/>
      <c r="J263" s="345" t="s">
        <v>26364</v>
      </c>
    </row>
    <row r="264" spans="1:10" ht="57">
      <c r="A264" s="345" t="s">
        <v>26365</v>
      </c>
      <c r="B264" s="346" t="s">
        <v>35818</v>
      </c>
      <c r="C264" s="346" t="s">
        <v>2</v>
      </c>
      <c r="D264" s="346">
        <v>378.81</v>
      </c>
      <c r="E264" s="346">
        <f t="shared" si="4"/>
        <v>378.81</v>
      </c>
      <c r="H264" s="138"/>
      <c r="J264" s="345" t="s">
        <v>26365</v>
      </c>
    </row>
    <row r="265" spans="1:10" ht="15">
      <c r="A265" s="344" t="s">
        <v>26366</v>
      </c>
      <c r="B265" s="340" t="s">
        <v>11156</v>
      </c>
      <c r="C265" s="341"/>
      <c r="D265" s="341"/>
      <c r="E265" s="346">
        <f t="shared" si="4"/>
        <v>0</v>
      </c>
      <c r="H265" s="137"/>
      <c r="J265" s="344" t="s">
        <v>26366</v>
      </c>
    </row>
    <row r="266" spans="1:10" ht="42.75">
      <c r="A266" s="345" t="s">
        <v>26367</v>
      </c>
      <c r="B266" s="346" t="s">
        <v>11157</v>
      </c>
      <c r="C266" s="346" t="s">
        <v>2</v>
      </c>
      <c r="D266" s="346">
        <v>94.32</v>
      </c>
      <c r="E266" s="346">
        <f t="shared" si="4"/>
        <v>94.32</v>
      </c>
      <c r="H266" s="138"/>
      <c r="J266" s="345" t="s">
        <v>26367</v>
      </c>
    </row>
    <row r="267" spans="1:10">
      <c r="A267" s="345" t="s">
        <v>26368</v>
      </c>
      <c r="B267" s="346" t="s">
        <v>1048</v>
      </c>
      <c r="C267" s="346" t="s">
        <v>1</v>
      </c>
      <c r="D267" s="346">
        <v>0.23</v>
      </c>
      <c r="E267" s="346">
        <f t="shared" si="4"/>
        <v>0.23</v>
      </c>
      <c r="H267" s="138"/>
      <c r="J267" s="345" t="s">
        <v>26368</v>
      </c>
    </row>
    <row r="268" spans="1:10" ht="42.75">
      <c r="A268" s="345" t="s">
        <v>26369</v>
      </c>
      <c r="B268" s="346" t="s">
        <v>11158</v>
      </c>
      <c r="C268" s="346" t="s">
        <v>2</v>
      </c>
      <c r="D268" s="346">
        <v>136.88999999999999</v>
      </c>
      <c r="E268" s="346">
        <f t="shared" si="4"/>
        <v>136.88999999999999</v>
      </c>
      <c r="H268" s="138"/>
      <c r="J268" s="345" t="s">
        <v>26369</v>
      </c>
    </row>
    <row r="269" spans="1:10" ht="15">
      <c r="A269" s="344" t="s">
        <v>26370</v>
      </c>
      <c r="B269" s="340" t="s">
        <v>11156</v>
      </c>
      <c r="C269" s="341"/>
      <c r="D269" s="341"/>
      <c r="E269" s="346">
        <f t="shared" si="4"/>
        <v>0</v>
      </c>
      <c r="H269" s="137"/>
      <c r="J269" s="344" t="s">
        <v>26370</v>
      </c>
    </row>
    <row r="270" spans="1:10" ht="28.5">
      <c r="A270" s="345" t="s">
        <v>26371</v>
      </c>
      <c r="B270" s="346" t="s">
        <v>11159</v>
      </c>
      <c r="C270" s="346" t="s">
        <v>2</v>
      </c>
      <c r="D270" s="346">
        <v>749.81</v>
      </c>
      <c r="E270" s="346">
        <f t="shared" si="4"/>
        <v>749.81</v>
      </c>
      <c r="H270" s="138"/>
      <c r="J270" s="345" t="s">
        <v>26371</v>
      </c>
    </row>
    <row r="271" spans="1:10">
      <c r="A271" s="345" t="s">
        <v>26372</v>
      </c>
      <c r="B271" s="346" t="s">
        <v>1049</v>
      </c>
      <c r="C271" s="346" t="s">
        <v>2</v>
      </c>
      <c r="D271" s="346">
        <v>31.96</v>
      </c>
      <c r="E271" s="346">
        <f t="shared" si="4"/>
        <v>31.96</v>
      </c>
      <c r="H271" s="138"/>
      <c r="J271" s="345" t="s">
        <v>26372</v>
      </c>
    </row>
    <row r="272" spans="1:10" ht="28.5">
      <c r="A272" s="345" t="s">
        <v>26373</v>
      </c>
      <c r="B272" s="346" t="s">
        <v>35819</v>
      </c>
      <c r="C272" s="346" t="s">
        <v>2</v>
      </c>
      <c r="D272" s="346">
        <v>1.92</v>
      </c>
      <c r="E272" s="346">
        <f t="shared" si="4"/>
        <v>1.92</v>
      </c>
      <c r="H272" s="138"/>
      <c r="J272" s="345" t="s">
        <v>26373</v>
      </c>
    </row>
    <row r="273" spans="1:10" ht="28.5">
      <c r="A273" s="345" t="s">
        <v>26374</v>
      </c>
      <c r="B273" s="346" t="s">
        <v>1050</v>
      </c>
      <c r="C273" s="346" t="s">
        <v>2</v>
      </c>
      <c r="D273" s="346">
        <v>31</v>
      </c>
      <c r="E273" s="346">
        <f t="shared" si="4"/>
        <v>31</v>
      </c>
      <c r="H273" s="138"/>
      <c r="J273" s="345" t="s">
        <v>26374</v>
      </c>
    </row>
    <row r="274" spans="1:10" ht="15">
      <c r="A274" s="344" t="s">
        <v>26375</v>
      </c>
      <c r="B274" s="340" t="s">
        <v>11156</v>
      </c>
      <c r="C274" s="341"/>
      <c r="D274" s="341"/>
      <c r="E274" s="346">
        <f t="shared" si="4"/>
        <v>0</v>
      </c>
      <c r="H274" s="137"/>
      <c r="J274" s="344" t="s">
        <v>26375</v>
      </c>
    </row>
    <row r="275" spans="1:10" ht="42.75">
      <c r="A275" s="345" t="s">
        <v>26376</v>
      </c>
      <c r="B275" s="346" t="s">
        <v>11160</v>
      </c>
      <c r="C275" s="346" t="s">
        <v>2</v>
      </c>
      <c r="D275" s="346">
        <v>119.39</v>
      </c>
      <c r="E275" s="346">
        <f t="shared" si="4"/>
        <v>119.39</v>
      </c>
      <c r="H275" s="138"/>
      <c r="J275" s="345" t="s">
        <v>26376</v>
      </c>
    </row>
    <row r="276" spans="1:10" ht="15">
      <c r="A276" s="344" t="s">
        <v>26377</v>
      </c>
      <c r="B276" s="340" t="s">
        <v>11156</v>
      </c>
      <c r="C276" s="341"/>
      <c r="D276" s="341"/>
      <c r="E276" s="346">
        <f t="shared" si="4"/>
        <v>0</v>
      </c>
      <c r="H276" s="137"/>
      <c r="J276" s="344" t="s">
        <v>26377</v>
      </c>
    </row>
    <row r="277" spans="1:10" ht="42.75">
      <c r="A277" s="345" t="s">
        <v>26378</v>
      </c>
      <c r="B277" s="346" t="s">
        <v>11161</v>
      </c>
      <c r="C277" s="346" t="s">
        <v>1</v>
      </c>
      <c r="D277" s="346">
        <v>0.43</v>
      </c>
      <c r="E277" s="346">
        <f t="shared" si="4"/>
        <v>0.43</v>
      </c>
      <c r="H277" s="138"/>
      <c r="J277" s="345" t="s">
        <v>26378</v>
      </c>
    </row>
    <row r="278" spans="1:10" ht="42.75">
      <c r="A278" s="345" t="s">
        <v>26379</v>
      </c>
      <c r="B278" s="346" t="s">
        <v>11162</v>
      </c>
      <c r="C278" s="346" t="s">
        <v>2</v>
      </c>
      <c r="D278" s="346">
        <v>130.33000000000001</v>
      </c>
      <c r="E278" s="346">
        <f t="shared" si="4"/>
        <v>130.33000000000001</v>
      </c>
      <c r="H278" s="138"/>
      <c r="J278" s="345" t="s">
        <v>26379</v>
      </c>
    </row>
    <row r="279" spans="1:10" ht="42.75">
      <c r="A279" s="345" t="s">
        <v>26380</v>
      </c>
      <c r="B279" s="346" t="s">
        <v>11163</v>
      </c>
      <c r="C279" s="346" t="s">
        <v>2</v>
      </c>
      <c r="D279" s="346">
        <v>111.29</v>
      </c>
      <c r="E279" s="346">
        <f t="shared" si="4"/>
        <v>111.29</v>
      </c>
      <c r="H279" s="138"/>
      <c r="J279" s="345" t="s">
        <v>26380</v>
      </c>
    </row>
    <row r="280" spans="1:10" ht="15">
      <c r="A280" s="344" t="s">
        <v>26381</v>
      </c>
      <c r="B280" s="340" t="s">
        <v>1043</v>
      </c>
      <c r="C280" s="341"/>
      <c r="D280" s="341"/>
      <c r="E280" s="346">
        <f t="shared" si="4"/>
        <v>0</v>
      </c>
      <c r="H280" s="137"/>
      <c r="J280" s="344" t="s">
        <v>26381</v>
      </c>
    </row>
    <row r="281" spans="1:10" ht="57">
      <c r="A281" s="345" t="s">
        <v>26382</v>
      </c>
      <c r="B281" s="346" t="s">
        <v>1051</v>
      </c>
      <c r="C281" s="346" t="s">
        <v>2</v>
      </c>
      <c r="D281" s="346">
        <v>55.17</v>
      </c>
      <c r="E281" s="346">
        <f t="shared" si="4"/>
        <v>55.17</v>
      </c>
      <c r="H281" s="138"/>
      <c r="J281" s="345" t="s">
        <v>26382</v>
      </c>
    </row>
    <row r="282" spans="1:10" ht="15">
      <c r="A282" s="344" t="s">
        <v>23758</v>
      </c>
      <c r="B282" s="340" t="s">
        <v>11164</v>
      </c>
      <c r="C282" s="341"/>
      <c r="D282" s="341"/>
      <c r="E282" s="346">
        <f t="shared" si="4"/>
        <v>0</v>
      </c>
      <c r="H282" s="137"/>
      <c r="J282" s="344" t="s">
        <v>23758</v>
      </c>
    </row>
    <row r="283" spans="1:10" ht="15" customHeight="1">
      <c r="A283" s="344" t="s">
        <v>23759</v>
      </c>
      <c r="B283" s="340" t="s">
        <v>11165</v>
      </c>
      <c r="C283" s="341"/>
      <c r="D283" s="341"/>
      <c r="E283" s="346">
        <f t="shared" si="4"/>
        <v>0</v>
      </c>
      <c r="H283" s="137"/>
      <c r="J283" s="344" t="s">
        <v>23759</v>
      </c>
    </row>
    <row r="284" spans="1:10" ht="28.5">
      <c r="A284" s="345" t="s">
        <v>26383</v>
      </c>
      <c r="B284" s="346" t="s">
        <v>1052</v>
      </c>
      <c r="C284" s="346" t="s">
        <v>1</v>
      </c>
      <c r="D284" s="346">
        <v>16.2</v>
      </c>
      <c r="E284" s="346">
        <f t="shared" si="4"/>
        <v>16.2</v>
      </c>
      <c r="H284" s="138"/>
      <c r="J284" s="345" t="s">
        <v>26383</v>
      </c>
    </row>
    <row r="285" spans="1:10" ht="42.75">
      <c r="A285" s="345" t="s">
        <v>26384</v>
      </c>
      <c r="B285" s="346" t="s">
        <v>1053</v>
      </c>
      <c r="C285" s="346" t="s">
        <v>2</v>
      </c>
      <c r="D285" s="346">
        <v>283.33</v>
      </c>
      <c r="E285" s="346">
        <f t="shared" si="4"/>
        <v>283.33</v>
      </c>
      <c r="H285" s="138"/>
      <c r="J285" s="345" t="s">
        <v>26384</v>
      </c>
    </row>
    <row r="286" spans="1:10" ht="28.5">
      <c r="A286" s="345" t="s">
        <v>26385</v>
      </c>
      <c r="B286" s="346" t="s">
        <v>1054</v>
      </c>
      <c r="C286" s="346" t="s">
        <v>2</v>
      </c>
      <c r="D286" s="346">
        <v>325</v>
      </c>
      <c r="E286" s="346">
        <f t="shared" si="4"/>
        <v>325</v>
      </c>
      <c r="H286" s="138"/>
      <c r="J286" s="345" t="s">
        <v>26385</v>
      </c>
    </row>
    <row r="287" spans="1:10" ht="28.5">
      <c r="A287" s="345" t="s">
        <v>26386</v>
      </c>
      <c r="B287" s="346" t="s">
        <v>1055</v>
      </c>
      <c r="C287" s="346" t="s">
        <v>2</v>
      </c>
      <c r="D287" s="346">
        <v>306.5</v>
      </c>
      <c r="E287" s="346">
        <f t="shared" si="4"/>
        <v>306.5</v>
      </c>
      <c r="H287" s="138"/>
      <c r="J287" s="345" t="s">
        <v>26386</v>
      </c>
    </row>
    <row r="288" spans="1:10" ht="28.5">
      <c r="A288" s="345" t="s">
        <v>26387</v>
      </c>
      <c r="B288" s="346" t="s">
        <v>1056</v>
      </c>
      <c r="C288" s="346" t="s">
        <v>2</v>
      </c>
      <c r="D288" s="346">
        <v>306.5</v>
      </c>
      <c r="E288" s="346">
        <f t="shared" si="4"/>
        <v>306.5</v>
      </c>
      <c r="H288" s="138"/>
      <c r="J288" s="345" t="s">
        <v>26387</v>
      </c>
    </row>
    <row r="289" spans="1:10" ht="28.5">
      <c r="A289" s="345" t="s">
        <v>26388</v>
      </c>
      <c r="B289" s="346" t="s">
        <v>1057</v>
      </c>
      <c r="C289" s="346" t="s">
        <v>2</v>
      </c>
      <c r="D289" s="346">
        <v>306.5</v>
      </c>
      <c r="E289" s="346">
        <f t="shared" si="4"/>
        <v>306.5</v>
      </c>
      <c r="H289" s="138"/>
      <c r="J289" s="345" t="s">
        <v>26388</v>
      </c>
    </row>
    <row r="290" spans="1:10" ht="28.5">
      <c r="A290" s="345" t="s">
        <v>26389</v>
      </c>
      <c r="B290" s="346" t="s">
        <v>1058</v>
      </c>
      <c r="C290" s="346" t="s">
        <v>1</v>
      </c>
      <c r="D290" s="346">
        <v>60.1</v>
      </c>
      <c r="E290" s="346">
        <f t="shared" si="4"/>
        <v>60.1</v>
      </c>
      <c r="H290" s="138"/>
      <c r="J290" s="345" t="s">
        <v>26389</v>
      </c>
    </row>
    <row r="291" spans="1:10" ht="15">
      <c r="A291" s="344" t="s">
        <v>23765</v>
      </c>
      <c r="B291" s="340" t="s">
        <v>11166</v>
      </c>
      <c r="C291" s="341"/>
      <c r="D291" s="341"/>
      <c r="E291" s="346">
        <f t="shared" si="4"/>
        <v>0</v>
      </c>
      <c r="H291" s="137"/>
      <c r="J291" s="344" t="s">
        <v>23765</v>
      </c>
    </row>
    <row r="292" spans="1:10" ht="42.75">
      <c r="A292" s="345" t="s">
        <v>23767</v>
      </c>
      <c r="B292" s="346" t="s">
        <v>1059</v>
      </c>
      <c r="C292" s="346" t="s">
        <v>2</v>
      </c>
      <c r="D292" s="346">
        <v>198.92</v>
      </c>
      <c r="E292" s="346">
        <f t="shared" si="4"/>
        <v>198.92</v>
      </c>
      <c r="H292" s="138"/>
      <c r="J292" s="345" t="s">
        <v>23767</v>
      </c>
    </row>
    <row r="293" spans="1:10" ht="42.75">
      <c r="A293" s="345" t="s">
        <v>23773</v>
      </c>
      <c r="B293" s="346" t="s">
        <v>1060</v>
      </c>
      <c r="C293" s="346" t="s">
        <v>2</v>
      </c>
      <c r="D293" s="346">
        <v>226</v>
      </c>
      <c r="E293" s="346">
        <f t="shared" si="4"/>
        <v>226</v>
      </c>
      <c r="H293" s="138"/>
      <c r="J293" s="345" t="s">
        <v>23773</v>
      </c>
    </row>
    <row r="294" spans="1:10" ht="42.75">
      <c r="A294" s="345" t="s">
        <v>23774</v>
      </c>
      <c r="B294" s="346" t="s">
        <v>1061</v>
      </c>
      <c r="C294" s="346" t="s">
        <v>2</v>
      </c>
      <c r="D294" s="346">
        <v>234.33</v>
      </c>
      <c r="E294" s="346">
        <f t="shared" si="4"/>
        <v>234.33</v>
      </c>
      <c r="H294" s="138"/>
      <c r="J294" s="345" t="s">
        <v>23774</v>
      </c>
    </row>
    <row r="295" spans="1:10" ht="42.75">
      <c r="A295" s="345" t="s">
        <v>26390</v>
      </c>
      <c r="B295" s="346" t="s">
        <v>1062</v>
      </c>
      <c r="C295" s="346" t="s">
        <v>2</v>
      </c>
      <c r="D295" s="346">
        <v>241</v>
      </c>
      <c r="E295" s="346">
        <f t="shared" si="4"/>
        <v>241</v>
      </c>
      <c r="H295" s="138"/>
      <c r="J295" s="345" t="s">
        <v>26390</v>
      </c>
    </row>
    <row r="296" spans="1:10" ht="42.75">
      <c r="A296" s="345" t="s">
        <v>26391</v>
      </c>
      <c r="B296" s="346" t="s">
        <v>1063</v>
      </c>
      <c r="C296" s="346" t="s">
        <v>2</v>
      </c>
      <c r="D296" s="346">
        <v>310</v>
      </c>
      <c r="E296" s="346">
        <f t="shared" si="4"/>
        <v>310</v>
      </c>
      <c r="H296" s="138"/>
      <c r="J296" s="345" t="s">
        <v>26391</v>
      </c>
    </row>
    <row r="297" spans="1:10" ht="42.75">
      <c r="A297" s="345" t="s">
        <v>26392</v>
      </c>
      <c r="B297" s="346" t="s">
        <v>1064</v>
      </c>
      <c r="C297" s="346" t="s">
        <v>2</v>
      </c>
      <c r="D297" s="346">
        <v>283.33</v>
      </c>
      <c r="E297" s="346">
        <f t="shared" si="4"/>
        <v>283.33</v>
      </c>
      <c r="H297" s="138"/>
      <c r="J297" s="345" t="s">
        <v>26392</v>
      </c>
    </row>
    <row r="298" spans="1:10" ht="42.75">
      <c r="A298" s="345" t="s">
        <v>26393</v>
      </c>
      <c r="B298" s="346" t="s">
        <v>1065</v>
      </c>
      <c r="C298" s="346" t="s">
        <v>2</v>
      </c>
      <c r="D298" s="346">
        <v>283.33</v>
      </c>
      <c r="E298" s="346">
        <f t="shared" si="4"/>
        <v>283.33</v>
      </c>
      <c r="H298" s="138"/>
      <c r="J298" s="345" t="s">
        <v>26393</v>
      </c>
    </row>
    <row r="299" spans="1:10" ht="28.5">
      <c r="A299" s="345" t="s">
        <v>26394</v>
      </c>
      <c r="B299" s="346" t="s">
        <v>1066</v>
      </c>
      <c r="C299" s="346" t="s">
        <v>2</v>
      </c>
      <c r="D299" s="346">
        <v>841.5</v>
      </c>
      <c r="E299" s="346">
        <f t="shared" si="4"/>
        <v>841.5</v>
      </c>
      <c r="H299" s="138"/>
      <c r="J299" s="345" t="s">
        <v>26394</v>
      </c>
    </row>
    <row r="300" spans="1:10" ht="28.5">
      <c r="A300" s="345" t="s">
        <v>26395</v>
      </c>
      <c r="B300" s="346" t="s">
        <v>1067</v>
      </c>
      <c r="C300" s="346" t="s">
        <v>2</v>
      </c>
      <c r="D300" s="346">
        <v>745.25</v>
      </c>
      <c r="E300" s="346">
        <f t="shared" si="4"/>
        <v>745.25</v>
      </c>
      <c r="H300" s="138"/>
      <c r="J300" s="345" t="s">
        <v>26395</v>
      </c>
    </row>
    <row r="301" spans="1:10" ht="28.5">
      <c r="A301" s="345" t="s">
        <v>26396</v>
      </c>
      <c r="B301" s="346" t="s">
        <v>1068</v>
      </c>
      <c r="C301" s="346" t="s">
        <v>2</v>
      </c>
      <c r="D301" s="346">
        <v>922.75</v>
      </c>
      <c r="E301" s="346">
        <f t="shared" si="4"/>
        <v>922.75</v>
      </c>
      <c r="H301" s="138"/>
      <c r="J301" s="345" t="s">
        <v>26396</v>
      </c>
    </row>
    <row r="302" spans="1:10" ht="15">
      <c r="A302" s="344" t="s">
        <v>23775</v>
      </c>
      <c r="B302" s="340" t="s">
        <v>11166</v>
      </c>
      <c r="C302" s="341"/>
      <c r="D302" s="341"/>
      <c r="E302" s="346">
        <f t="shared" si="4"/>
        <v>0</v>
      </c>
      <c r="H302" s="137"/>
      <c r="J302" s="344" t="s">
        <v>23775</v>
      </c>
    </row>
    <row r="303" spans="1:10" ht="28.5">
      <c r="A303" s="345" t="s">
        <v>26397</v>
      </c>
      <c r="B303" s="346" t="s">
        <v>1069</v>
      </c>
      <c r="C303" s="346" t="s">
        <v>1</v>
      </c>
      <c r="D303" s="346">
        <v>23.27</v>
      </c>
      <c r="E303" s="346">
        <f t="shared" si="4"/>
        <v>23.27</v>
      </c>
      <c r="H303" s="138"/>
      <c r="J303" s="345" t="s">
        <v>26397</v>
      </c>
    </row>
    <row r="304" spans="1:10" ht="15">
      <c r="A304" s="344" t="s">
        <v>26398</v>
      </c>
      <c r="B304" s="340" t="s">
        <v>11166</v>
      </c>
      <c r="C304" s="341"/>
      <c r="D304" s="341"/>
      <c r="E304" s="346">
        <f t="shared" si="4"/>
        <v>0</v>
      </c>
      <c r="H304" s="137"/>
      <c r="J304" s="344" t="s">
        <v>26398</v>
      </c>
    </row>
    <row r="305" spans="1:10" ht="42.75">
      <c r="A305" s="345" t="s">
        <v>26399</v>
      </c>
      <c r="B305" s="346" t="s">
        <v>1070</v>
      </c>
      <c r="C305" s="346" t="s">
        <v>2</v>
      </c>
      <c r="D305" s="346">
        <v>283.33</v>
      </c>
      <c r="E305" s="346">
        <f t="shared" si="4"/>
        <v>283.33</v>
      </c>
      <c r="H305" s="138"/>
      <c r="J305" s="345" t="s">
        <v>26399</v>
      </c>
    </row>
    <row r="306" spans="1:10" ht="28.5">
      <c r="A306" s="345" t="s">
        <v>26400</v>
      </c>
      <c r="B306" s="346" t="s">
        <v>1071</v>
      </c>
      <c r="C306" s="346" t="s">
        <v>1</v>
      </c>
      <c r="D306" s="346">
        <v>24.27</v>
      </c>
      <c r="E306" s="346">
        <f t="shared" si="4"/>
        <v>24.27</v>
      </c>
      <c r="H306" s="138"/>
      <c r="J306" s="345" t="s">
        <v>26400</v>
      </c>
    </row>
    <row r="307" spans="1:10" ht="15">
      <c r="A307" s="344" t="s">
        <v>26401</v>
      </c>
      <c r="B307" s="340" t="s">
        <v>11166</v>
      </c>
      <c r="C307" s="341"/>
      <c r="D307" s="341"/>
      <c r="E307" s="346">
        <f t="shared" si="4"/>
        <v>0</v>
      </c>
      <c r="H307" s="137"/>
      <c r="J307" s="344" t="s">
        <v>26401</v>
      </c>
    </row>
    <row r="308" spans="1:10" ht="28.5">
      <c r="A308" s="345" t="s">
        <v>26402</v>
      </c>
      <c r="B308" s="346" t="s">
        <v>1072</v>
      </c>
      <c r="C308" s="346" t="s">
        <v>1</v>
      </c>
      <c r="D308" s="346">
        <v>42.57</v>
      </c>
      <c r="E308" s="346">
        <f t="shared" si="4"/>
        <v>42.57</v>
      </c>
      <c r="H308" s="138"/>
      <c r="J308" s="345" t="s">
        <v>26402</v>
      </c>
    </row>
    <row r="309" spans="1:10" ht="42.75">
      <c r="A309" s="345" t="s">
        <v>26403</v>
      </c>
      <c r="B309" s="346" t="s">
        <v>1073</v>
      </c>
      <c r="C309" s="346" t="s">
        <v>2</v>
      </c>
      <c r="D309" s="346">
        <v>460</v>
      </c>
      <c r="E309" s="346">
        <f t="shared" ref="E309:E372" si="5">D309</f>
        <v>460</v>
      </c>
      <c r="H309" s="138"/>
      <c r="J309" s="345" t="s">
        <v>26403</v>
      </c>
    </row>
    <row r="310" spans="1:10" ht="42.75">
      <c r="A310" s="345" t="s">
        <v>26404</v>
      </c>
      <c r="B310" s="346" t="s">
        <v>1074</v>
      </c>
      <c r="C310" s="346" t="s">
        <v>2</v>
      </c>
      <c r="D310" s="346">
        <v>476.67</v>
      </c>
      <c r="E310" s="346">
        <f t="shared" si="5"/>
        <v>476.67</v>
      </c>
      <c r="H310" s="138"/>
      <c r="J310" s="345" t="s">
        <v>26404</v>
      </c>
    </row>
    <row r="311" spans="1:10" ht="42.75">
      <c r="A311" s="345" t="s">
        <v>26405</v>
      </c>
      <c r="B311" s="346" t="s">
        <v>1075</v>
      </c>
      <c r="C311" s="346" t="s">
        <v>2</v>
      </c>
      <c r="D311" s="346">
        <v>542.66999999999996</v>
      </c>
      <c r="E311" s="346">
        <f t="shared" si="5"/>
        <v>542.66999999999996</v>
      </c>
      <c r="H311" s="138"/>
      <c r="J311" s="345" t="s">
        <v>26405</v>
      </c>
    </row>
    <row r="312" spans="1:10" ht="15">
      <c r="A312" s="344" t="s">
        <v>26406</v>
      </c>
      <c r="B312" s="340" t="s">
        <v>11167</v>
      </c>
      <c r="C312" s="341"/>
      <c r="D312" s="341"/>
      <c r="E312" s="346">
        <f t="shared" si="5"/>
        <v>0</v>
      </c>
      <c r="H312" s="137"/>
      <c r="J312" s="344" t="s">
        <v>26406</v>
      </c>
    </row>
    <row r="313" spans="1:10" ht="42.75">
      <c r="A313" s="345" t="s">
        <v>26407</v>
      </c>
      <c r="B313" s="346" t="s">
        <v>1076</v>
      </c>
      <c r="C313" s="346" t="s">
        <v>4</v>
      </c>
      <c r="D313" s="347">
        <v>1109.79</v>
      </c>
      <c r="E313" s="346">
        <f t="shared" si="5"/>
        <v>1109.79</v>
      </c>
      <c r="H313" s="138"/>
      <c r="J313" s="345" t="s">
        <v>26407</v>
      </c>
    </row>
    <row r="314" spans="1:10" ht="15">
      <c r="A314" s="344" t="s">
        <v>26408</v>
      </c>
      <c r="B314" s="340" t="s">
        <v>11167</v>
      </c>
      <c r="C314" s="341"/>
      <c r="D314" s="341"/>
      <c r="E314" s="346">
        <f t="shared" si="5"/>
        <v>0</v>
      </c>
      <c r="H314" s="137"/>
      <c r="J314" s="344" t="s">
        <v>26408</v>
      </c>
    </row>
    <row r="315" spans="1:10" ht="42.75">
      <c r="A315" s="345" t="s">
        <v>26409</v>
      </c>
      <c r="B315" s="346" t="s">
        <v>1077</v>
      </c>
      <c r="C315" s="346" t="s">
        <v>4</v>
      </c>
      <c r="D315" s="346">
        <v>474.56</v>
      </c>
      <c r="E315" s="346">
        <f t="shared" si="5"/>
        <v>474.56</v>
      </c>
      <c r="H315" s="138"/>
      <c r="J315" s="345" t="s">
        <v>26409</v>
      </c>
    </row>
    <row r="316" spans="1:10" ht="15">
      <c r="A316" s="344" t="s">
        <v>26410</v>
      </c>
      <c r="B316" s="340" t="s">
        <v>11167</v>
      </c>
      <c r="C316" s="341"/>
      <c r="D316" s="341"/>
      <c r="E316" s="346">
        <f t="shared" si="5"/>
        <v>0</v>
      </c>
      <c r="H316" s="137"/>
      <c r="J316" s="344" t="s">
        <v>26410</v>
      </c>
    </row>
    <row r="317" spans="1:10" ht="28.5">
      <c r="A317" s="345" t="s">
        <v>26411</v>
      </c>
      <c r="B317" s="346" t="s">
        <v>11168</v>
      </c>
      <c r="C317" s="346" t="s">
        <v>2</v>
      </c>
      <c r="D317" s="347">
        <v>1357.67</v>
      </c>
      <c r="E317" s="346">
        <f t="shared" si="5"/>
        <v>1357.67</v>
      </c>
      <c r="H317" s="138"/>
      <c r="J317" s="345" t="s">
        <v>26411</v>
      </c>
    </row>
    <row r="318" spans="1:10" ht="15">
      <c r="A318" s="344" t="s">
        <v>26412</v>
      </c>
      <c r="B318" s="340" t="s">
        <v>11167</v>
      </c>
      <c r="C318" s="341"/>
      <c r="D318" s="341"/>
      <c r="E318" s="346">
        <f t="shared" si="5"/>
        <v>0</v>
      </c>
      <c r="H318" s="137"/>
      <c r="J318" s="344" t="s">
        <v>26412</v>
      </c>
    </row>
    <row r="319" spans="1:10" ht="28.5">
      <c r="A319" s="345" t="s">
        <v>26413</v>
      </c>
      <c r="B319" s="346" t="s">
        <v>11169</v>
      </c>
      <c r="C319" s="346" t="s">
        <v>2</v>
      </c>
      <c r="D319" s="347">
        <v>1362.89</v>
      </c>
      <c r="E319" s="346">
        <f t="shared" si="5"/>
        <v>1362.89</v>
      </c>
      <c r="H319" s="138"/>
      <c r="J319" s="345" t="s">
        <v>26413</v>
      </c>
    </row>
    <row r="320" spans="1:10" ht="15">
      <c r="A320" s="344" t="s">
        <v>26414</v>
      </c>
      <c r="B320" s="340" t="s">
        <v>11167</v>
      </c>
      <c r="C320" s="341"/>
      <c r="D320" s="341"/>
      <c r="E320" s="346">
        <f t="shared" si="5"/>
        <v>0</v>
      </c>
      <c r="H320" s="137"/>
      <c r="J320" s="344" t="s">
        <v>26414</v>
      </c>
    </row>
    <row r="321" spans="1:10" ht="28.5">
      <c r="A321" s="345" t="s">
        <v>26415</v>
      </c>
      <c r="B321" s="346" t="s">
        <v>11170</v>
      </c>
      <c r="C321" s="346" t="s">
        <v>2</v>
      </c>
      <c r="D321" s="347">
        <v>1632</v>
      </c>
      <c r="E321" s="346">
        <f t="shared" si="5"/>
        <v>1632</v>
      </c>
      <c r="H321" s="138"/>
      <c r="J321" s="345" t="s">
        <v>26415</v>
      </c>
    </row>
    <row r="322" spans="1:10" ht="15">
      <c r="A322" s="344" t="s">
        <v>26416</v>
      </c>
      <c r="B322" s="340" t="s">
        <v>11167</v>
      </c>
      <c r="C322" s="341"/>
      <c r="D322" s="341"/>
      <c r="E322" s="346">
        <f t="shared" si="5"/>
        <v>0</v>
      </c>
      <c r="H322" s="137"/>
      <c r="J322" s="344" t="s">
        <v>26416</v>
      </c>
    </row>
    <row r="323" spans="1:10" ht="42.75">
      <c r="A323" s="345" t="s">
        <v>26417</v>
      </c>
      <c r="B323" s="346" t="s">
        <v>1078</v>
      </c>
      <c r="C323" s="346" t="s">
        <v>4</v>
      </c>
      <c r="D323" s="346">
        <v>535.23</v>
      </c>
      <c r="E323" s="346">
        <f t="shared" si="5"/>
        <v>535.23</v>
      </c>
      <c r="H323" s="138"/>
      <c r="J323" s="345" t="s">
        <v>26417</v>
      </c>
    </row>
    <row r="324" spans="1:10" ht="15">
      <c r="A324" s="344" t="s">
        <v>26418</v>
      </c>
      <c r="B324" s="340" t="s">
        <v>11171</v>
      </c>
      <c r="C324" s="341"/>
      <c r="D324" s="341"/>
      <c r="E324" s="346">
        <f t="shared" si="5"/>
        <v>0</v>
      </c>
      <c r="H324" s="137"/>
      <c r="J324" s="344" t="s">
        <v>26418</v>
      </c>
    </row>
    <row r="325" spans="1:10" ht="28.5">
      <c r="A325" s="345" t="s">
        <v>26419</v>
      </c>
      <c r="B325" s="346" t="s">
        <v>1079</v>
      </c>
      <c r="C325" s="346" t="s">
        <v>2</v>
      </c>
      <c r="D325" s="346">
        <v>269.22000000000003</v>
      </c>
      <c r="E325" s="346">
        <f t="shared" si="5"/>
        <v>269.22000000000003</v>
      </c>
      <c r="H325" s="138"/>
      <c r="J325" s="345" t="s">
        <v>26419</v>
      </c>
    </row>
    <row r="326" spans="1:10" ht="28.5">
      <c r="A326" s="345" t="s">
        <v>26420</v>
      </c>
      <c r="B326" s="346" t="s">
        <v>1080</v>
      </c>
      <c r="C326" s="346" t="s">
        <v>2</v>
      </c>
      <c r="D326" s="346">
        <v>372.71</v>
      </c>
      <c r="E326" s="346">
        <f t="shared" si="5"/>
        <v>372.71</v>
      </c>
      <c r="H326" s="138"/>
      <c r="J326" s="345" t="s">
        <v>26420</v>
      </c>
    </row>
    <row r="327" spans="1:10">
      <c r="A327" s="345" t="s">
        <v>26421</v>
      </c>
      <c r="B327" s="346" t="s">
        <v>35820</v>
      </c>
      <c r="C327" s="346" t="s">
        <v>2</v>
      </c>
      <c r="D327" s="346">
        <v>5.6</v>
      </c>
      <c r="E327" s="346">
        <f t="shared" si="5"/>
        <v>5.6</v>
      </c>
      <c r="H327" s="138"/>
      <c r="J327" s="345" t="s">
        <v>26421</v>
      </c>
    </row>
    <row r="328" spans="1:10">
      <c r="A328" s="345" t="s">
        <v>26422</v>
      </c>
      <c r="B328" s="346" t="s">
        <v>1081</v>
      </c>
      <c r="C328" s="346" t="s">
        <v>2</v>
      </c>
      <c r="D328" s="346">
        <v>85.79</v>
      </c>
      <c r="E328" s="346">
        <f t="shared" si="5"/>
        <v>85.79</v>
      </c>
      <c r="H328" s="138"/>
      <c r="J328" s="345" t="s">
        <v>26422</v>
      </c>
    </row>
    <row r="329" spans="1:10">
      <c r="A329" s="345" t="s">
        <v>26423</v>
      </c>
      <c r="B329" s="346" t="s">
        <v>35821</v>
      </c>
      <c r="C329" s="346" t="s">
        <v>2</v>
      </c>
      <c r="D329" s="346">
        <v>4.2699999999999996</v>
      </c>
      <c r="E329" s="346">
        <f t="shared" si="5"/>
        <v>4.2699999999999996</v>
      </c>
      <c r="H329" s="138"/>
      <c r="J329" s="345" t="s">
        <v>26423</v>
      </c>
    </row>
    <row r="330" spans="1:10" ht="28.5">
      <c r="A330" s="345" t="s">
        <v>26424</v>
      </c>
      <c r="B330" s="346" t="s">
        <v>1082</v>
      </c>
      <c r="C330" s="346" t="s">
        <v>2</v>
      </c>
      <c r="D330" s="346">
        <v>93.56</v>
      </c>
      <c r="E330" s="346">
        <f t="shared" si="5"/>
        <v>93.56</v>
      </c>
      <c r="H330" s="138"/>
      <c r="J330" s="345" t="s">
        <v>26424</v>
      </c>
    </row>
    <row r="331" spans="1:10" ht="28.5">
      <c r="A331" s="345" t="s">
        <v>26425</v>
      </c>
      <c r="B331" s="346" t="s">
        <v>1083</v>
      </c>
      <c r="C331" s="346" t="s">
        <v>2</v>
      </c>
      <c r="D331" s="346">
        <v>71.95</v>
      </c>
      <c r="E331" s="346">
        <f t="shared" si="5"/>
        <v>71.95</v>
      </c>
      <c r="H331" s="138"/>
      <c r="J331" s="345" t="s">
        <v>26425</v>
      </c>
    </row>
    <row r="332" spans="1:10">
      <c r="A332" s="345" t="s">
        <v>26426</v>
      </c>
      <c r="B332" s="346" t="s">
        <v>1084</v>
      </c>
      <c r="C332" s="346" t="s">
        <v>2</v>
      </c>
      <c r="D332" s="346">
        <v>35.18</v>
      </c>
      <c r="E332" s="346">
        <f t="shared" si="5"/>
        <v>35.18</v>
      </c>
      <c r="H332" s="138"/>
      <c r="J332" s="345" t="s">
        <v>26426</v>
      </c>
    </row>
    <row r="333" spans="1:10">
      <c r="A333" s="345" t="s">
        <v>26427</v>
      </c>
      <c r="B333" s="346" t="s">
        <v>1085</v>
      </c>
      <c r="C333" s="346" t="s">
        <v>2</v>
      </c>
      <c r="D333" s="346">
        <v>22.55</v>
      </c>
      <c r="E333" s="346">
        <f t="shared" si="5"/>
        <v>22.55</v>
      </c>
      <c r="H333" s="138"/>
      <c r="J333" s="345" t="s">
        <v>26427</v>
      </c>
    </row>
    <row r="334" spans="1:10" ht="28.5">
      <c r="A334" s="345" t="s">
        <v>26428</v>
      </c>
      <c r="B334" s="346" t="s">
        <v>1086</v>
      </c>
      <c r="C334" s="346" t="s">
        <v>2</v>
      </c>
      <c r="D334" s="346">
        <v>5.86</v>
      </c>
      <c r="E334" s="346">
        <f t="shared" si="5"/>
        <v>5.86</v>
      </c>
      <c r="H334" s="138"/>
      <c r="J334" s="345" t="s">
        <v>26428</v>
      </c>
    </row>
    <row r="335" spans="1:10" ht="28.5">
      <c r="A335" s="345" t="s">
        <v>26429</v>
      </c>
      <c r="B335" s="346" t="s">
        <v>1087</v>
      </c>
      <c r="C335" s="346" t="s">
        <v>2</v>
      </c>
      <c r="D335" s="346">
        <v>10.5</v>
      </c>
      <c r="E335" s="346">
        <f t="shared" si="5"/>
        <v>10.5</v>
      </c>
      <c r="H335" s="138"/>
      <c r="J335" s="345" t="s">
        <v>26429</v>
      </c>
    </row>
    <row r="336" spans="1:10" ht="28.5">
      <c r="A336" s="345" t="s">
        <v>26430</v>
      </c>
      <c r="B336" s="346" t="s">
        <v>35822</v>
      </c>
      <c r="C336" s="346" t="s">
        <v>2</v>
      </c>
      <c r="D336" s="346">
        <v>59.98</v>
      </c>
      <c r="E336" s="346">
        <f t="shared" si="5"/>
        <v>59.98</v>
      </c>
      <c r="H336" s="138"/>
      <c r="J336" s="345" t="s">
        <v>26430</v>
      </c>
    </row>
    <row r="337" spans="1:10" ht="28.5">
      <c r="A337" s="345" t="s">
        <v>26431</v>
      </c>
      <c r="B337" s="346" t="s">
        <v>35823</v>
      </c>
      <c r="C337" s="346" t="s">
        <v>2</v>
      </c>
      <c r="D337" s="346">
        <v>14.6</v>
      </c>
      <c r="E337" s="346">
        <f t="shared" si="5"/>
        <v>14.6</v>
      </c>
      <c r="H337" s="138"/>
      <c r="J337" s="345" t="s">
        <v>26431</v>
      </c>
    </row>
    <row r="338" spans="1:10" ht="15" customHeight="1">
      <c r="A338" s="344" t="s">
        <v>26432</v>
      </c>
      <c r="B338" s="340" t="s">
        <v>11172</v>
      </c>
      <c r="C338" s="341"/>
      <c r="D338" s="341"/>
      <c r="E338" s="346">
        <f t="shared" si="5"/>
        <v>0</v>
      </c>
      <c r="H338" s="137"/>
      <c r="J338" s="344" t="s">
        <v>26432</v>
      </c>
    </row>
    <row r="339" spans="1:10" ht="28.5">
      <c r="A339" s="345" t="s">
        <v>26433</v>
      </c>
      <c r="B339" s="346" t="s">
        <v>35824</v>
      </c>
      <c r="C339" s="346" t="s">
        <v>2</v>
      </c>
      <c r="D339" s="346">
        <v>36.57</v>
      </c>
      <c r="E339" s="346">
        <f t="shared" si="5"/>
        <v>36.57</v>
      </c>
      <c r="H339" s="138"/>
      <c r="J339" s="345" t="s">
        <v>26433</v>
      </c>
    </row>
    <row r="340" spans="1:10" ht="28.5">
      <c r="A340" s="345" t="s">
        <v>26434</v>
      </c>
      <c r="B340" s="346" t="s">
        <v>1088</v>
      </c>
      <c r="C340" s="346" t="s">
        <v>2</v>
      </c>
      <c r="D340" s="346">
        <v>40.630000000000003</v>
      </c>
      <c r="E340" s="346">
        <f t="shared" si="5"/>
        <v>40.630000000000003</v>
      </c>
      <c r="H340" s="138"/>
      <c r="J340" s="345" t="s">
        <v>26434</v>
      </c>
    </row>
    <row r="341" spans="1:10" ht="15">
      <c r="A341" s="344" t="s">
        <v>26435</v>
      </c>
      <c r="B341" s="340" t="s">
        <v>11167</v>
      </c>
      <c r="C341" s="341"/>
      <c r="D341" s="341"/>
      <c r="E341" s="346">
        <f t="shared" si="5"/>
        <v>0</v>
      </c>
      <c r="H341" s="137"/>
      <c r="J341" s="344" t="s">
        <v>26435</v>
      </c>
    </row>
    <row r="342" spans="1:10" ht="28.5">
      <c r="A342" s="345" t="s">
        <v>26436</v>
      </c>
      <c r="B342" s="346" t="s">
        <v>1089</v>
      </c>
      <c r="C342" s="346" t="s">
        <v>4</v>
      </c>
      <c r="D342" s="346">
        <v>643.91999999999996</v>
      </c>
      <c r="E342" s="346">
        <f t="shared" si="5"/>
        <v>643.91999999999996</v>
      </c>
      <c r="H342" s="138"/>
      <c r="J342" s="345" t="s">
        <v>26436</v>
      </c>
    </row>
    <row r="343" spans="1:10" ht="15" customHeight="1">
      <c r="A343" s="344" t="s">
        <v>26437</v>
      </c>
      <c r="B343" s="340" t="s">
        <v>11172</v>
      </c>
      <c r="C343" s="341"/>
      <c r="D343" s="341"/>
      <c r="E343" s="346">
        <f t="shared" si="5"/>
        <v>0</v>
      </c>
      <c r="H343" s="137"/>
      <c r="J343" s="344" t="s">
        <v>26437</v>
      </c>
    </row>
    <row r="344" spans="1:10" ht="28.5">
      <c r="A344" s="345" t="s">
        <v>26438</v>
      </c>
      <c r="B344" s="346" t="s">
        <v>1090</v>
      </c>
      <c r="C344" s="346" t="s">
        <v>2</v>
      </c>
      <c r="D344" s="346">
        <v>123.03</v>
      </c>
      <c r="E344" s="346">
        <f t="shared" si="5"/>
        <v>123.03</v>
      </c>
      <c r="H344" s="138"/>
      <c r="J344" s="345" t="s">
        <v>26438</v>
      </c>
    </row>
    <row r="345" spans="1:10" ht="28.5">
      <c r="A345" s="345" t="s">
        <v>26439</v>
      </c>
      <c r="B345" s="346" t="s">
        <v>1091</v>
      </c>
      <c r="C345" s="346" t="s">
        <v>2</v>
      </c>
      <c r="D345" s="346">
        <v>35.29</v>
      </c>
      <c r="E345" s="346">
        <f t="shared" si="5"/>
        <v>35.29</v>
      </c>
      <c r="H345" s="138"/>
      <c r="J345" s="345" t="s">
        <v>26439</v>
      </c>
    </row>
    <row r="346" spans="1:10" ht="28.5">
      <c r="A346" s="345" t="s">
        <v>26440</v>
      </c>
      <c r="B346" s="346" t="s">
        <v>1092</v>
      </c>
      <c r="C346" s="346" t="s">
        <v>2</v>
      </c>
      <c r="D346" s="346">
        <v>75.680000000000007</v>
      </c>
      <c r="E346" s="346">
        <f t="shared" si="5"/>
        <v>75.680000000000007</v>
      </c>
      <c r="H346" s="138"/>
      <c r="J346" s="345" t="s">
        <v>26440</v>
      </c>
    </row>
    <row r="347" spans="1:10" ht="15" customHeight="1">
      <c r="A347" s="344" t="s">
        <v>26441</v>
      </c>
      <c r="B347" s="340" t="s">
        <v>11173</v>
      </c>
      <c r="C347" s="341"/>
      <c r="D347" s="341"/>
      <c r="E347" s="346">
        <f t="shared" si="5"/>
        <v>0</v>
      </c>
      <c r="H347" s="137"/>
      <c r="J347" s="344" t="s">
        <v>26441</v>
      </c>
    </row>
    <row r="348" spans="1:10">
      <c r="A348" s="345" t="s">
        <v>26442</v>
      </c>
      <c r="B348" s="346" t="s">
        <v>1093</v>
      </c>
      <c r="C348" s="346" t="s">
        <v>4</v>
      </c>
      <c r="D348" s="346">
        <v>65.22</v>
      </c>
      <c r="E348" s="346">
        <f t="shared" si="5"/>
        <v>65.22</v>
      </c>
      <c r="H348" s="138"/>
      <c r="J348" s="345" t="s">
        <v>26442</v>
      </c>
    </row>
    <row r="349" spans="1:10" ht="15" customHeight="1">
      <c r="A349" s="344" t="s">
        <v>26443</v>
      </c>
      <c r="B349" s="340" t="s">
        <v>11174</v>
      </c>
      <c r="C349" s="341"/>
      <c r="D349" s="341"/>
      <c r="E349" s="346">
        <f t="shared" si="5"/>
        <v>0</v>
      </c>
      <c r="H349" s="137"/>
      <c r="J349" s="344" t="s">
        <v>26443</v>
      </c>
    </row>
    <row r="350" spans="1:10" ht="28.5">
      <c r="A350" s="345" t="s">
        <v>26444</v>
      </c>
      <c r="B350" s="346" t="s">
        <v>1094</v>
      </c>
      <c r="C350" s="346" t="s">
        <v>4</v>
      </c>
      <c r="D350" s="346">
        <v>69.36</v>
      </c>
      <c r="E350" s="346">
        <f t="shared" si="5"/>
        <v>69.36</v>
      </c>
      <c r="H350" s="138"/>
      <c r="J350" s="345" t="s">
        <v>26444</v>
      </c>
    </row>
    <row r="351" spans="1:10" ht="15" customHeight="1">
      <c r="A351" s="344" t="s">
        <v>26445</v>
      </c>
      <c r="B351" s="340" t="s">
        <v>11174</v>
      </c>
      <c r="C351" s="341"/>
      <c r="D351" s="341"/>
      <c r="E351" s="346">
        <f t="shared" si="5"/>
        <v>0</v>
      </c>
      <c r="H351" s="137"/>
      <c r="J351" s="344" t="s">
        <v>26445</v>
      </c>
    </row>
    <row r="352" spans="1:10" ht="28.5">
      <c r="A352" s="345" t="s">
        <v>26446</v>
      </c>
      <c r="B352" s="346" t="s">
        <v>1095</v>
      </c>
      <c r="C352" s="346" t="s">
        <v>4</v>
      </c>
      <c r="D352" s="346">
        <v>169.03</v>
      </c>
      <c r="E352" s="346">
        <f t="shared" si="5"/>
        <v>169.03</v>
      </c>
      <c r="H352" s="138"/>
      <c r="J352" s="345" t="s">
        <v>26446</v>
      </c>
    </row>
    <row r="353" spans="1:10" ht="28.5">
      <c r="A353" s="345" t="s">
        <v>26447</v>
      </c>
      <c r="B353" s="346" t="s">
        <v>1096</v>
      </c>
      <c r="C353" s="346" t="s">
        <v>4</v>
      </c>
      <c r="D353" s="346">
        <v>69.36</v>
      </c>
      <c r="E353" s="346">
        <f t="shared" si="5"/>
        <v>69.36</v>
      </c>
      <c r="H353" s="138"/>
      <c r="J353" s="345" t="s">
        <v>26447</v>
      </c>
    </row>
    <row r="354" spans="1:10" ht="15">
      <c r="A354" s="344" t="s">
        <v>26448</v>
      </c>
      <c r="B354" s="340" t="s">
        <v>11175</v>
      </c>
      <c r="C354" s="341"/>
      <c r="D354" s="341"/>
      <c r="E354" s="346">
        <f t="shared" si="5"/>
        <v>0</v>
      </c>
      <c r="H354" s="137"/>
      <c r="J354" s="344" t="s">
        <v>26448</v>
      </c>
    </row>
    <row r="355" spans="1:10" ht="28.5">
      <c r="A355" s="345" t="s">
        <v>26449</v>
      </c>
      <c r="B355" s="346" t="s">
        <v>1097</v>
      </c>
      <c r="C355" s="346" t="s">
        <v>4</v>
      </c>
      <c r="D355" s="346">
        <v>384.57</v>
      </c>
      <c r="E355" s="346">
        <f t="shared" si="5"/>
        <v>384.57</v>
      </c>
      <c r="H355" s="138"/>
      <c r="J355" s="345" t="s">
        <v>26449</v>
      </c>
    </row>
    <row r="356" spans="1:10" ht="28.5">
      <c r="A356" s="345" t="s">
        <v>26450</v>
      </c>
      <c r="B356" s="346" t="s">
        <v>1098</v>
      </c>
      <c r="C356" s="346" t="s">
        <v>4</v>
      </c>
      <c r="D356" s="346">
        <v>247.67</v>
      </c>
      <c r="E356" s="346">
        <f t="shared" si="5"/>
        <v>247.67</v>
      </c>
      <c r="H356" s="138"/>
      <c r="J356" s="345" t="s">
        <v>26450</v>
      </c>
    </row>
    <row r="357" spans="1:10" ht="15">
      <c r="A357" s="344" t="s">
        <v>26451</v>
      </c>
      <c r="B357" s="340" t="s">
        <v>26452</v>
      </c>
      <c r="C357" s="341"/>
      <c r="D357" s="341"/>
      <c r="E357" s="346">
        <f t="shared" si="5"/>
        <v>0</v>
      </c>
      <c r="H357" s="137"/>
      <c r="J357" s="344" t="s">
        <v>26451</v>
      </c>
    </row>
    <row r="358" spans="1:10" ht="28.5">
      <c r="A358" s="345" t="s">
        <v>26453</v>
      </c>
      <c r="B358" s="346" t="s">
        <v>26454</v>
      </c>
      <c r="C358" s="346" t="s">
        <v>2</v>
      </c>
      <c r="D358" s="347">
        <v>2890.53</v>
      </c>
      <c r="E358" s="346">
        <f t="shared" si="5"/>
        <v>2890.53</v>
      </c>
      <c r="H358" s="138"/>
      <c r="J358" s="345" t="s">
        <v>26453</v>
      </c>
    </row>
    <row r="359" spans="1:10" ht="15" customHeight="1">
      <c r="A359" s="344" t="s">
        <v>26455</v>
      </c>
      <c r="B359" s="340" t="s">
        <v>11176</v>
      </c>
      <c r="C359" s="341"/>
      <c r="D359" s="341"/>
      <c r="E359" s="346">
        <f t="shared" si="5"/>
        <v>0</v>
      </c>
      <c r="H359" s="137"/>
      <c r="J359" s="344" t="s">
        <v>26455</v>
      </c>
    </row>
    <row r="360" spans="1:10" ht="28.5">
      <c r="A360" s="345" t="s">
        <v>26456</v>
      </c>
      <c r="B360" s="346" t="s">
        <v>1099</v>
      </c>
      <c r="C360" s="346" t="s">
        <v>1</v>
      </c>
      <c r="D360" s="346">
        <v>6.57</v>
      </c>
      <c r="E360" s="346">
        <f t="shared" si="5"/>
        <v>6.57</v>
      </c>
      <c r="H360" s="138"/>
      <c r="J360" s="345" t="s">
        <v>26456</v>
      </c>
    </row>
    <row r="361" spans="1:10" ht="28.5">
      <c r="A361" s="345" t="s">
        <v>26457</v>
      </c>
      <c r="B361" s="346" t="s">
        <v>1100</v>
      </c>
      <c r="C361" s="346" t="s">
        <v>1</v>
      </c>
      <c r="D361" s="346">
        <v>51.8</v>
      </c>
      <c r="E361" s="346">
        <f t="shared" si="5"/>
        <v>51.8</v>
      </c>
      <c r="H361" s="138"/>
      <c r="J361" s="345" t="s">
        <v>26457</v>
      </c>
    </row>
    <row r="362" spans="1:10" ht="28.5">
      <c r="A362" s="345" t="s">
        <v>26458</v>
      </c>
      <c r="B362" s="346" t="s">
        <v>1101</v>
      </c>
      <c r="C362" s="346" t="s">
        <v>1</v>
      </c>
      <c r="D362" s="346">
        <v>53.87</v>
      </c>
      <c r="E362" s="346">
        <f t="shared" si="5"/>
        <v>53.87</v>
      </c>
      <c r="H362" s="138"/>
      <c r="J362" s="345" t="s">
        <v>26458</v>
      </c>
    </row>
    <row r="363" spans="1:10" ht="28.5">
      <c r="A363" s="345" t="s">
        <v>26459</v>
      </c>
      <c r="B363" s="346" t="s">
        <v>1102</v>
      </c>
      <c r="C363" s="346" t="s">
        <v>1</v>
      </c>
      <c r="D363" s="346">
        <v>157.43</v>
      </c>
      <c r="E363" s="346">
        <f t="shared" si="5"/>
        <v>157.43</v>
      </c>
      <c r="H363" s="138"/>
      <c r="J363" s="345" t="s">
        <v>26459</v>
      </c>
    </row>
    <row r="364" spans="1:10" ht="42.75">
      <c r="A364" s="345" t="s">
        <v>26460</v>
      </c>
      <c r="B364" s="346" t="s">
        <v>35825</v>
      </c>
      <c r="C364" s="346" t="s">
        <v>1</v>
      </c>
      <c r="D364" s="346">
        <v>4.5599999999999996</v>
      </c>
      <c r="E364" s="346">
        <f t="shared" si="5"/>
        <v>4.5599999999999996</v>
      </c>
      <c r="H364" s="138"/>
      <c r="J364" s="345" t="s">
        <v>26460</v>
      </c>
    </row>
    <row r="365" spans="1:10" ht="28.5">
      <c r="A365" s="345" t="s">
        <v>26461</v>
      </c>
      <c r="B365" s="346" t="s">
        <v>1103</v>
      </c>
      <c r="C365" s="346" t="s">
        <v>1</v>
      </c>
      <c r="D365" s="346">
        <v>20.89</v>
      </c>
      <c r="E365" s="346">
        <f t="shared" si="5"/>
        <v>20.89</v>
      </c>
      <c r="H365" s="138"/>
      <c r="J365" s="345" t="s">
        <v>26461</v>
      </c>
    </row>
    <row r="366" spans="1:10" ht="15">
      <c r="A366" s="344" t="s">
        <v>26462</v>
      </c>
      <c r="B366" s="340" t="s">
        <v>1043</v>
      </c>
      <c r="C366" s="341"/>
      <c r="D366" s="341"/>
      <c r="E366" s="346">
        <f t="shared" si="5"/>
        <v>0</v>
      </c>
      <c r="H366" s="137"/>
      <c r="J366" s="344" t="s">
        <v>26462</v>
      </c>
    </row>
    <row r="367" spans="1:10" ht="28.5">
      <c r="A367" s="345" t="s">
        <v>26463</v>
      </c>
      <c r="B367" s="346" t="s">
        <v>26464</v>
      </c>
      <c r="C367" s="346" t="s">
        <v>2</v>
      </c>
      <c r="D367" s="347">
        <v>7333.28</v>
      </c>
      <c r="E367" s="346">
        <f t="shared" si="5"/>
        <v>7333.28</v>
      </c>
      <c r="H367" s="138"/>
      <c r="J367" s="345" t="s">
        <v>26463</v>
      </c>
    </row>
    <row r="368" spans="1:10" ht="15">
      <c r="A368" s="344" t="s">
        <v>26465</v>
      </c>
      <c r="B368" s="340" t="s">
        <v>11177</v>
      </c>
      <c r="C368" s="341"/>
      <c r="D368" s="341"/>
      <c r="E368" s="346">
        <f t="shared" si="5"/>
        <v>0</v>
      </c>
      <c r="H368" s="137"/>
      <c r="J368" s="344" t="s">
        <v>26465</v>
      </c>
    </row>
    <row r="369" spans="1:10" ht="28.5">
      <c r="A369" s="345" t="s">
        <v>26466</v>
      </c>
      <c r="B369" s="346" t="s">
        <v>1104</v>
      </c>
      <c r="C369" s="346" t="s">
        <v>4</v>
      </c>
      <c r="D369" s="346">
        <v>53.33</v>
      </c>
      <c r="E369" s="346">
        <f t="shared" si="5"/>
        <v>53.33</v>
      </c>
      <c r="H369" s="138"/>
      <c r="J369" s="345" t="s">
        <v>26466</v>
      </c>
    </row>
    <row r="370" spans="1:10" ht="15">
      <c r="A370" s="344" t="s">
        <v>26467</v>
      </c>
      <c r="B370" s="340" t="s">
        <v>11178</v>
      </c>
      <c r="C370" s="341"/>
      <c r="D370" s="341"/>
      <c r="E370" s="346">
        <f t="shared" si="5"/>
        <v>0</v>
      </c>
      <c r="H370" s="137"/>
      <c r="J370" s="344" t="s">
        <v>26467</v>
      </c>
    </row>
    <row r="371" spans="1:10" ht="28.5">
      <c r="A371" s="345" t="s">
        <v>26468</v>
      </c>
      <c r="B371" s="346" t="s">
        <v>1105</v>
      </c>
      <c r="C371" s="346" t="s">
        <v>4</v>
      </c>
      <c r="D371" s="346">
        <v>84.73</v>
      </c>
      <c r="E371" s="346">
        <f t="shared" si="5"/>
        <v>84.73</v>
      </c>
      <c r="H371" s="138"/>
      <c r="J371" s="345" t="s">
        <v>26468</v>
      </c>
    </row>
    <row r="372" spans="1:10" ht="15">
      <c r="A372" s="344" t="s">
        <v>26469</v>
      </c>
      <c r="B372" s="340" t="s">
        <v>11179</v>
      </c>
      <c r="C372" s="341"/>
      <c r="D372" s="341"/>
      <c r="E372" s="346">
        <f t="shared" si="5"/>
        <v>0</v>
      </c>
      <c r="H372" s="137"/>
      <c r="J372" s="344" t="s">
        <v>26469</v>
      </c>
    </row>
    <row r="373" spans="1:10" ht="28.5">
      <c r="A373" s="345" t="s">
        <v>26470</v>
      </c>
      <c r="B373" s="346" t="s">
        <v>35826</v>
      </c>
      <c r="C373" s="346" t="s">
        <v>2</v>
      </c>
      <c r="D373" s="346">
        <v>40.68</v>
      </c>
      <c r="E373" s="346">
        <f t="shared" ref="E373:E436" si="6">D373</f>
        <v>40.68</v>
      </c>
      <c r="H373" s="138"/>
      <c r="J373" s="345" t="s">
        <v>26470</v>
      </c>
    </row>
    <row r="374" spans="1:10" ht="28.5">
      <c r="A374" s="345" t="s">
        <v>26471</v>
      </c>
      <c r="B374" s="346" t="s">
        <v>1106</v>
      </c>
      <c r="C374" s="346" t="s">
        <v>2</v>
      </c>
      <c r="D374" s="346">
        <v>49.45</v>
      </c>
      <c r="E374" s="346">
        <f t="shared" si="6"/>
        <v>49.45</v>
      </c>
      <c r="H374" s="138"/>
      <c r="J374" s="345" t="s">
        <v>26471</v>
      </c>
    </row>
    <row r="375" spans="1:10" ht="15">
      <c r="A375" s="344" t="s">
        <v>26472</v>
      </c>
      <c r="B375" s="340" t="s">
        <v>11180</v>
      </c>
      <c r="C375" s="341"/>
      <c r="D375" s="341"/>
      <c r="E375" s="346">
        <f t="shared" si="6"/>
        <v>0</v>
      </c>
      <c r="H375" s="137"/>
      <c r="J375" s="344" t="s">
        <v>26472</v>
      </c>
    </row>
    <row r="376" spans="1:10" ht="28.5">
      <c r="A376" s="345" t="s">
        <v>26473</v>
      </c>
      <c r="B376" s="346" t="s">
        <v>1107</v>
      </c>
      <c r="C376" s="346" t="s">
        <v>3</v>
      </c>
      <c r="D376" s="346">
        <v>54.13</v>
      </c>
      <c r="E376" s="346">
        <f t="shared" si="6"/>
        <v>54.13</v>
      </c>
      <c r="H376" s="138"/>
      <c r="J376" s="345" t="s">
        <v>26473</v>
      </c>
    </row>
    <row r="377" spans="1:10" ht="15">
      <c r="A377" s="344" t="s">
        <v>26474</v>
      </c>
      <c r="B377" s="340" t="s">
        <v>11181</v>
      </c>
      <c r="C377" s="341"/>
      <c r="D377" s="341"/>
      <c r="E377" s="346">
        <f t="shared" si="6"/>
        <v>0</v>
      </c>
      <c r="H377" s="137"/>
      <c r="J377" s="344" t="s">
        <v>26474</v>
      </c>
    </row>
    <row r="378" spans="1:10" ht="28.5">
      <c r="A378" s="345" t="s">
        <v>26475</v>
      </c>
      <c r="B378" s="346" t="s">
        <v>1108</v>
      </c>
      <c r="C378" s="346" t="s">
        <v>4</v>
      </c>
      <c r="D378" s="346">
        <v>65.5</v>
      </c>
      <c r="E378" s="346">
        <f t="shared" si="6"/>
        <v>65.5</v>
      </c>
      <c r="H378" s="138"/>
      <c r="J378" s="345" t="s">
        <v>26475</v>
      </c>
    </row>
    <row r="379" spans="1:10" ht="28.5">
      <c r="A379" s="345" t="s">
        <v>26476</v>
      </c>
      <c r="B379" s="346" t="s">
        <v>1109</v>
      </c>
      <c r="C379" s="346" t="s">
        <v>4</v>
      </c>
      <c r="D379" s="346">
        <v>65.5</v>
      </c>
      <c r="E379" s="346">
        <f t="shared" si="6"/>
        <v>65.5</v>
      </c>
      <c r="H379" s="138"/>
      <c r="J379" s="345" t="s">
        <v>26476</v>
      </c>
    </row>
    <row r="380" spans="1:10" ht="15">
      <c r="A380" s="344" t="s">
        <v>26477</v>
      </c>
      <c r="B380" s="340" t="s">
        <v>11181</v>
      </c>
      <c r="C380" s="341"/>
      <c r="D380" s="341"/>
      <c r="E380" s="346">
        <f t="shared" si="6"/>
        <v>0</v>
      </c>
      <c r="H380" s="137"/>
      <c r="J380" s="344" t="s">
        <v>26477</v>
      </c>
    </row>
    <row r="381" spans="1:10" ht="42.75">
      <c r="A381" s="345" t="s">
        <v>26478</v>
      </c>
      <c r="B381" s="346" t="s">
        <v>1110</v>
      </c>
      <c r="C381" s="346" t="s">
        <v>4</v>
      </c>
      <c r="D381" s="346">
        <v>48.74</v>
      </c>
      <c r="E381" s="346">
        <f t="shared" si="6"/>
        <v>48.74</v>
      </c>
      <c r="H381" s="138"/>
      <c r="J381" s="345" t="s">
        <v>26478</v>
      </c>
    </row>
    <row r="382" spans="1:10" ht="15">
      <c r="A382" s="344" t="s">
        <v>26479</v>
      </c>
      <c r="B382" s="340" t="s">
        <v>11182</v>
      </c>
      <c r="C382" s="341"/>
      <c r="D382" s="341"/>
      <c r="E382" s="346">
        <f t="shared" si="6"/>
        <v>0</v>
      </c>
      <c r="H382" s="137"/>
      <c r="J382" s="344" t="s">
        <v>26479</v>
      </c>
    </row>
    <row r="383" spans="1:10" ht="57">
      <c r="A383" s="345" t="s">
        <v>26480</v>
      </c>
      <c r="B383" s="346" t="s">
        <v>1111</v>
      </c>
      <c r="C383" s="346" t="s">
        <v>10</v>
      </c>
      <c r="D383" s="346">
        <v>146.9</v>
      </c>
      <c r="E383" s="346">
        <f t="shared" si="6"/>
        <v>146.9</v>
      </c>
      <c r="H383" s="138"/>
      <c r="J383" s="345" t="s">
        <v>26480</v>
      </c>
    </row>
    <row r="384" spans="1:10" ht="15">
      <c r="A384" s="344" t="s">
        <v>26481</v>
      </c>
      <c r="B384" s="340" t="s">
        <v>11183</v>
      </c>
      <c r="C384" s="341"/>
      <c r="D384" s="341"/>
      <c r="E384" s="346">
        <f t="shared" si="6"/>
        <v>0</v>
      </c>
      <c r="H384" s="137"/>
      <c r="J384" s="344" t="s">
        <v>26481</v>
      </c>
    </row>
    <row r="385" spans="1:10">
      <c r="A385" s="345" t="s">
        <v>26482</v>
      </c>
      <c r="B385" s="346" t="s">
        <v>1112</v>
      </c>
      <c r="C385" s="346" t="s">
        <v>1</v>
      </c>
      <c r="D385" s="346">
        <v>1.66</v>
      </c>
      <c r="E385" s="346">
        <f t="shared" si="6"/>
        <v>1.66</v>
      </c>
      <c r="H385" s="138"/>
      <c r="J385" s="345" t="s">
        <v>26482</v>
      </c>
    </row>
    <row r="386" spans="1:10" ht="28.5">
      <c r="A386" s="345" t="s">
        <v>26483</v>
      </c>
      <c r="B386" s="346" t="s">
        <v>1113</v>
      </c>
      <c r="C386" s="346" t="s">
        <v>4</v>
      </c>
      <c r="D386" s="346">
        <v>75.209999999999994</v>
      </c>
      <c r="E386" s="346">
        <f t="shared" si="6"/>
        <v>75.209999999999994</v>
      </c>
      <c r="H386" s="138"/>
      <c r="J386" s="345" t="s">
        <v>26483</v>
      </c>
    </row>
    <row r="387" spans="1:10" ht="28.5">
      <c r="A387" s="345" t="s">
        <v>26484</v>
      </c>
      <c r="B387" s="346" t="s">
        <v>1114</v>
      </c>
      <c r="C387" s="346" t="s">
        <v>4</v>
      </c>
      <c r="D387" s="346">
        <v>136.57</v>
      </c>
      <c r="E387" s="346">
        <f t="shared" si="6"/>
        <v>136.57</v>
      </c>
      <c r="H387" s="138"/>
      <c r="J387" s="345" t="s">
        <v>26484</v>
      </c>
    </row>
    <row r="388" spans="1:10" ht="15" customHeight="1">
      <c r="A388" s="344" t="s">
        <v>26485</v>
      </c>
      <c r="B388" s="340" t="s">
        <v>11184</v>
      </c>
      <c r="C388" s="341"/>
      <c r="D388" s="341"/>
      <c r="E388" s="346">
        <f t="shared" si="6"/>
        <v>0</v>
      </c>
      <c r="H388" s="137"/>
      <c r="J388" s="344" t="s">
        <v>26485</v>
      </c>
    </row>
    <row r="389" spans="1:10" ht="28.5">
      <c r="A389" s="345" t="s">
        <v>26486</v>
      </c>
      <c r="B389" s="346" t="s">
        <v>35827</v>
      </c>
      <c r="C389" s="346" t="s">
        <v>11</v>
      </c>
      <c r="D389" s="346">
        <v>19.989999999999998</v>
      </c>
      <c r="E389" s="346">
        <f t="shared" si="6"/>
        <v>19.989999999999998</v>
      </c>
      <c r="H389" s="138"/>
      <c r="J389" s="345" t="s">
        <v>26486</v>
      </c>
    </row>
    <row r="390" spans="1:10" ht="15">
      <c r="A390" s="344" t="s">
        <v>26487</v>
      </c>
      <c r="B390" s="340" t="s">
        <v>11185</v>
      </c>
      <c r="C390" s="341"/>
      <c r="D390" s="341"/>
      <c r="E390" s="346">
        <f t="shared" si="6"/>
        <v>0</v>
      </c>
      <c r="H390" s="137"/>
      <c r="J390" s="344" t="s">
        <v>26487</v>
      </c>
    </row>
    <row r="391" spans="1:10" ht="28.5">
      <c r="A391" s="345" t="s">
        <v>26488</v>
      </c>
      <c r="B391" s="346" t="s">
        <v>1115</v>
      </c>
      <c r="C391" s="346" t="s">
        <v>3</v>
      </c>
      <c r="D391" s="346">
        <v>0.96</v>
      </c>
      <c r="E391" s="346">
        <f t="shared" si="6"/>
        <v>0.96</v>
      </c>
      <c r="H391" s="138"/>
      <c r="J391" s="345" t="s">
        <v>26488</v>
      </c>
    </row>
    <row r="392" spans="1:10" ht="57">
      <c r="A392" s="345" t="s">
        <v>26489</v>
      </c>
      <c r="B392" s="346" t="s">
        <v>11186</v>
      </c>
      <c r="C392" s="346" t="s">
        <v>4</v>
      </c>
      <c r="D392" s="346">
        <v>237</v>
      </c>
      <c r="E392" s="346">
        <f t="shared" si="6"/>
        <v>237</v>
      </c>
      <c r="H392" s="138"/>
      <c r="J392" s="345" t="s">
        <v>26489</v>
      </c>
    </row>
    <row r="393" spans="1:10" ht="42.75">
      <c r="A393" s="345" t="s">
        <v>26490</v>
      </c>
      <c r="B393" s="346" t="s">
        <v>11187</v>
      </c>
      <c r="C393" s="346" t="s">
        <v>4</v>
      </c>
      <c r="D393" s="346">
        <v>266</v>
      </c>
      <c r="E393" s="346">
        <f t="shared" si="6"/>
        <v>266</v>
      </c>
      <c r="H393" s="138"/>
      <c r="J393" s="345" t="s">
        <v>26490</v>
      </c>
    </row>
    <row r="394" spans="1:10" ht="15" customHeight="1">
      <c r="A394" s="344" t="s">
        <v>26491</v>
      </c>
      <c r="B394" s="340" t="s">
        <v>11188</v>
      </c>
      <c r="C394" s="341"/>
      <c r="D394" s="341"/>
      <c r="E394" s="346">
        <f t="shared" si="6"/>
        <v>0</v>
      </c>
      <c r="H394" s="137"/>
      <c r="J394" s="344" t="s">
        <v>26491</v>
      </c>
    </row>
    <row r="395" spans="1:10" ht="28.5">
      <c r="A395" s="345" t="s">
        <v>26492</v>
      </c>
      <c r="B395" s="346" t="s">
        <v>1116</v>
      </c>
      <c r="C395" s="346" t="s">
        <v>4</v>
      </c>
      <c r="D395" s="346">
        <v>169</v>
      </c>
      <c r="E395" s="346">
        <f t="shared" si="6"/>
        <v>169</v>
      </c>
      <c r="H395" s="138"/>
      <c r="J395" s="345" t="s">
        <v>26492</v>
      </c>
    </row>
    <row r="396" spans="1:10" ht="15">
      <c r="A396" s="344" t="s">
        <v>26493</v>
      </c>
      <c r="B396" s="340" t="s">
        <v>11189</v>
      </c>
      <c r="C396" s="341"/>
      <c r="D396" s="341"/>
      <c r="E396" s="346">
        <f t="shared" si="6"/>
        <v>0</v>
      </c>
      <c r="H396" s="137"/>
      <c r="J396" s="344" t="s">
        <v>26493</v>
      </c>
    </row>
    <row r="397" spans="1:10">
      <c r="A397" s="345" t="s">
        <v>26494</v>
      </c>
      <c r="B397" s="346" t="s">
        <v>1117</v>
      </c>
      <c r="C397" s="346" t="s">
        <v>1</v>
      </c>
      <c r="D397" s="346">
        <v>23.98</v>
      </c>
      <c r="E397" s="346">
        <f t="shared" si="6"/>
        <v>23.98</v>
      </c>
      <c r="H397" s="138"/>
      <c r="J397" s="345" t="s">
        <v>26494</v>
      </c>
    </row>
    <row r="398" spans="1:10" ht="28.5">
      <c r="A398" s="345" t="s">
        <v>26495</v>
      </c>
      <c r="B398" s="346" t="s">
        <v>1118</v>
      </c>
      <c r="C398" s="346" t="s">
        <v>1</v>
      </c>
      <c r="D398" s="346">
        <v>22.07</v>
      </c>
      <c r="E398" s="346">
        <f t="shared" si="6"/>
        <v>22.07</v>
      </c>
      <c r="H398" s="138"/>
      <c r="J398" s="345" t="s">
        <v>26495</v>
      </c>
    </row>
    <row r="399" spans="1:10" ht="28.5">
      <c r="A399" s="345" t="s">
        <v>26496</v>
      </c>
      <c r="B399" s="346" t="s">
        <v>35828</v>
      </c>
      <c r="C399" s="346" t="s">
        <v>1</v>
      </c>
      <c r="D399" s="346">
        <v>5.04</v>
      </c>
      <c r="E399" s="346">
        <f t="shared" si="6"/>
        <v>5.04</v>
      </c>
      <c r="H399" s="138"/>
      <c r="J399" s="345" t="s">
        <v>26496</v>
      </c>
    </row>
    <row r="400" spans="1:10" ht="28.5">
      <c r="A400" s="345" t="s">
        <v>26497</v>
      </c>
      <c r="B400" s="346" t="s">
        <v>1119</v>
      </c>
      <c r="C400" s="346" t="s">
        <v>1</v>
      </c>
      <c r="D400" s="346">
        <v>27.35</v>
      </c>
      <c r="E400" s="346">
        <f t="shared" si="6"/>
        <v>27.35</v>
      </c>
      <c r="H400" s="138"/>
      <c r="J400" s="345" t="s">
        <v>26497</v>
      </c>
    </row>
    <row r="401" spans="1:10" ht="28.5">
      <c r="A401" s="345" t="s">
        <v>26498</v>
      </c>
      <c r="B401" s="346" t="s">
        <v>1120</v>
      </c>
      <c r="C401" s="346" t="s">
        <v>1</v>
      </c>
      <c r="D401" s="346">
        <v>35.6</v>
      </c>
      <c r="E401" s="346">
        <f t="shared" si="6"/>
        <v>35.6</v>
      </c>
      <c r="H401" s="138"/>
      <c r="J401" s="345" t="s">
        <v>26498</v>
      </c>
    </row>
    <row r="402" spans="1:10" ht="28.5">
      <c r="A402" s="345" t="s">
        <v>26499</v>
      </c>
      <c r="B402" s="346" t="s">
        <v>1121</v>
      </c>
      <c r="C402" s="346" t="s">
        <v>1</v>
      </c>
      <c r="D402" s="346">
        <v>51.75</v>
      </c>
      <c r="E402" s="346">
        <f t="shared" si="6"/>
        <v>51.75</v>
      </c>
      <c r="H402" s="138"/>
      <c r="J402" s="345" t="s">
        <v>26499</v>
      </c>
    </row>
    <row r="403" spans="1:10" ht="42.75">
      <c r="A403" s="345" t="s">
        <v>26500</v>
      </c>
      <c r="B403" s="346" t="s">
        <v>1122</v>
      </c>
      <c r="C403" s="346" t="s">
        <v>1</v>
      </c>
      <c r="D403" s="346">
        <v>14.75</v>
      </c>
      <c r="E403" s="346">
        <f t="shared" si="6"/>
        <v>14.75</v>
      </c>
      <c r="H403" s="138"/>
      <c r="J403" s="345" t="s">
        <v>26500</v>
      </c>
    </row>
    <row r="404" spans="1:10" ht="15" customHeight="1">
      <c r="A404" s="344" t="s">
        <v>26501</v>
      </c>
      <c r="B404" s="340" t="s">
        <v>11190</v>
      </c>
      <c r="C404" s="341"/>
      <c r="D404" s="341"/>
      <c r="E404" s="346">
        <f t="shared" si="6"/>
        <v>0</v>
      </c>
      <c r="H404" s="137"/>
      <c r="J404" s="344" t="s">
        <v>26501</v>
      </c>
    </row>
    <row r="405" spans="1:10" ht="28.5">
      <c r="A405" s="345" t="s">
        <v>26502</v>
      </c>
      <c r="B405" s="346" t="s">
        <v>1123</v>
      </c>
      <c r="C405" s="346" t="s">
        <v>1</v>
      </c>
      <c r="D405" s="346">
        <v>24.04</v>
      </c>
      <c r="E405" s="346">
        <f t="shared" si="6"/>
        <v>24.04</v>
      </c>
      <c r="H405" s="138"/>
      <c r="J405" s="345" t="s">
        <v>26502</v>
      </c>
    </row>
    <row r="406" spans="1:10" ht="15">
      <c r="A406" s="344" t="s">
        <v>26503</v>
      </c>
      <c r="B406" s="340" t="s">
        <v>11191</v>
      </c>
      <c r="C406" s="341"/>
      <c r="D406" s="341"/>
      <c r="E406" s="346">
        <f t="shared" si="6"/>
        <v>0</v>
      </c>
      <c r="H406" s="137"/>
      <c r="J406" s="344" t="s">
        <v>26503</v>
      </c>
    </row>
    <row r="407" spans="1:10" ht="28.5">
      <c r="A407" s="345" t="s">
        <v>26504</v>
      </c>
      <c r="B407" s="346" t="s">
        <v>1124</v>
      </c>
      <c r="C407" s="346" t="s">
        <v>1</v>
      </c>
      <c r="D407" s="346">
        <v>31.36</v>
      </c>
      <c r="E407" s="346">
        <f t="shared" si="6"/>
        <v>31.36</v>
      </c>
      <c r="H407" s="138"/>
      <c r="J407" s="345" t="s">
        <v>26504</v>
      </c>
    </row>
    <row r="408" spans="1:10" ht="28.5">
      <c r="A408" s="345" t="s">
        <v>26505</v>
      </c>
      <c r="B408" s="346" t="s">
        <v>1125</v>
      </c>
      <c r="C408" s="346" t="s">
        <v>2</v>
      </c>
      <c r="D408" s="346">
        <v>1.51</v>
      </c>
      <c r="E408" s="346">
        <f t="shared" si="6"/>
        <v>1.51</v>
      </c>
      <c r="H408" s="138"/>
      <c r="J408" s="345" t="s">
        <v>26505</v>
      </c>
    </row>
    <row r="409" spans="1:10" ht="28.5">
      <c r="A409" s="345" t="s">
        <v>26506</v>
      </c>
      <c r="B409" s="346" t="s">
        <v>1126</v>
      </c>
      <c r="C409" s="346" t="s">
        <v>2</v>
      </c>
      <c r="D409" s="346">
        <v>2.0099999999999998</v>
      </c>
      <c r="E409" s="346">
        <f t="shared" si="6"/>
        <v>2.0099999999999998</v>
      </c>
      <c r="H409" s="138"/>
      <c r="J409" s="345" t="s">
        <v>26506</v>
      </c>
    </row>
    <row r="410" spans="1:10" ht="28.5">
      <c r="A410" s="345" t="s">
        <v>26507</v>
      </c>
      <c r="B410" s="346" t="s">
        <v>1127</v>
      </c>
      <c r="C410" s="346" t="s">
        <v>2</v>
      </c>
      <c r="D410" s="346">
        <v>1.25</v>
      </c>
      <c r="E410" s="346">
        <f t="shared" si="6"/>
        <v>1.25</v>
      </c>
      <c r="H410" s="138"/>
      <c r="J410" s="345" t="s">
        <v>26507</v>
      </c>
    </row>
    <row r="411" spans="1:10" ht="15">
      <c r="A411" s="344" t="s">
        <v>26508</v>
      </c>
      <c r="B411" s="340" t="s">
        <v>11182</v>
      </c>
      <c r="C411" s="341"/>
      <c r="D411" s="341"/>
      <c r="E411" s="346">
        <f t="shared" si="6"/>
        <v>0</v>
      </c>
      <c r="H411" s="137"/>
      <c r="J411" s="344" t="s">
        <v>26508</v>
      </c>
    </row>
    <row r="412" spans="1:10" ht="85.5">
      <c r="A412" s="345" t="s">
        <v>26509</v>
      </c>
      <c r="B412" s="346" t="s">
        <v>1128</v>
      </c>
      <c r="C412" s="346" t="s">
        <v>10</v>
      </c>
      <c r="D412" s="346">
        <v>120</v>
      </c>
      <c r="E412" s="346">
        <f t="shared" si="6"/>
        <v>120</v>
      </c>
      <c r="H412" s="138"/>
      <c r="J412" s="345" t="s">
        <v>26509</v>
      </c>
    </row>
    <row r="413" spans="1:10" ht="15">
      <c r="A413" s="344" t="s">
        <v>26510</v>
      </c>
      <c r="B413" s="340" t="s">
        <v>11195</v>
      </c>
      <c r="C413" s="341"/>
      <c r="D413" s="341"/>
      <c r="E413" s="346">
        <f t="shared" si="6"/>
        <v>0</v>
      </c>
      <c r="H413" s="137"/>
      <c r="J413" s="344" t="s">
        <v>26510</v>
      </c>
    </row>
    <row r="414" spans="1:10" ht="28.5">
      <c r="A414" s="345" t="s">
        <v>26511</v>
      </c>
      <c r="B414" s="346" t="s">
        <v>26512</v>
      </c>
      <c r="C414" s="346" t="s">
        <v>2</v>
      </c>
      <c r="D414" s="346">
        <v>0.9</v>
      </c>
      <c r="E414" s="346">
        <f t="shared" si="6"/>
        <v>0.9</v>
      </c>
      <c r="H414" s="138"/>
      <c r="J414" s="345" t="s">
        <v>26511</v>
      </c>
    </row>
    <row r="415" spans="1:10" ht="15">
      <c r="A415" s="344" t="s">
        <v>26513</v>
      </c>
      <c r="B415" s="340" t="s">
        <v>11192</v>
      </c>
      <c r="C415" s="341"/>
      <c r="D415" s="341"/>
      <c r="E415" s="346">
        <f t="shared" si="6"/>
        <v>0</v>
      </c>
      <c r="H415" s="137"/>
      <c r="J415" s="344" t="s">
        <v>26513</v>
      </c>
    </row>
    <row r="416" spans="1:10" ht="28.5">
      <c r="A416" s="345" t="s">
        <v>26514</v>
      </c>
      <c r="B416" s="346" t="s">
        <v>11193</v>
      </c>
      <c r="C416" s="346" t="s">
        <v>4</v>
      </c>
      <c r="D416" s="346">
        <v>271.77999999999997</v>
      </c>
      <c r="E416" s="346">
        <f t="shared" si="6"/>
        <v>271.77999999999997</v>
      </c>
      <c r="H416" s="138"/>
      <c r="J416" s="345" t="s">
        <v>26514</v>
      </c>
    </row>
    <row r="417" spans="1:10" ht="28.5">
      <c r="A417" s="345" t="s">
        <v>26515</v>
      </c>
      <c r="B417" s="346" t="s">
        <v>1129</v>
      </c>
      <c r="C417" s="346" t="s">
        <v>4</v>
      </c>
      <c r="D417" s="346">
        <v>301.16000000000003</v>
      </c>
      <c r="E417" s="346">
        <f t="shared" si="6"/>
        <v>301.16000000000003</v>
      </c>
      <c r="H417" s="138"/>
      <c r="J417" s="345" t="s">
        <v>26515</v>
      </c>
    </row>
    <row r="418" spans="1:10">
      <c r="A418" s="345" t="s">
        <v>26516</v>
      </c>
      <c r="B418" s="346" t="s">
        <v>14</v>
      </c>
      <c r="C418" s="346" t="s">
        <v>3</v>
      </c>
      <c r="D418" s="346">
        <v>12.67</v>
      </c>
      <c r="E418" s="346">
        <f t="shared" si="6"/>
        <v>12.67</v>
      </c>
      <c r="H418" s="138"/>
      <c r="J418" s="345" t="s">
        <v>26516</v>
      </c>
    </row>
    <row r="419" spans="1:10" ht="28.5">
      <c r="A419" s="345" t="s">
        <v>26517</v>
      </c>
      <c r="B419" s="346" t="s">
        <v>1130</v>
      </c>
      <c r="C419" s="346" t="s">
        <v>4</v>
      </c>
      <c r="D419" s="346">
        <v>417.33</v>
      </c>
      <c r="E419" s="346">
        <f t="shared" si="6"/>
        <v>417.33</v>
      </c>
      <c r="H419" s="138"/>
      <c r="J419" s="345" t="s">
        <v>26517</v>
      </c>
    </row>
    <row r="420" spans="1:10" ht="28.5">
      <c r="A420" s="345" t="s">
        <v>26518</v>
      </c>
      <c r="B420" s="346" t="s">
        <v>1131</v>
      </c>
      <c r="C420" s="346" t="s">
        <v>2</v>
      </c>
      <c r="D420" s="346">
        <v>3.1</v>
      </c>
      <c r="E420" s="346">
        <f t="shared" si="6"/>
        <v>3.1</v>
      </c>
      <c r="H420" s="138"/>
      <c r="J420" s="345" t="s">
        <v>26518</v>
      </c>
    </row>
    <row r="421" spans="1:10" ht="15" customHeight="1">
      <c r="A421" s="344" t="s">
        <v>26519</v>
      </c>
      <c r="B421" s="340" t="s">
        <v>11194</v>
      </c>
      <c r="C421" s="341"/>
      <c r="D421" s="341"/>
      <c r="E421" s="346">
        <f t="shared" si="6"/>
        <v>0</v>
      </c>
      <c r="H421" s="137"/>
      <c r="J421" s="344" t="s">
        <v>26519</v>
      </c>
    </row>
    <row r="422" spans="1:10" ht="28.5">
      <c r="A422" s="345" t="s">
        <v>26520</v>
      </c>
      <c r="B422" s="346" t="s">
        <v>1132</v>
      </c>
      <c r="C422" s="346" t="s">
        <v>4</v>
      </c>
      <c r="D422" s="347">
        <v>1391.11</v>
      </c>
      <c r="E422" s="346">
        <f t="shared" si="6"/>
        <v>1391.11</v>
      </c>
      <c r="H422" s="138"/>
      <c r="J422" s="345" t="s">
        <v>26520</v>
      </c>
    </row>
    <row r="423" spans="1:10" ht="15">
      <c r="A423" s="344" t="s">
        <v>26521</v>
      </c>
      <c r="B423" s="340" t="s">
        <v>11195</v>
      </c>
      <c r="C423" s="341"/>
      <c r="D423" s="341"/>
      <c r="E423" s="346">
        <f t="shared" si="6"/>
        <v>0</v>
      </c>
      <c r="H423" s="137"/>
      <c r="J423" s="344" t="s">
        <v>26521</v>
      </c>
    </row>
    <row r="424" spans="1:10" ht="28.5">
      <c r="A424" s="345" t="s">
        <v>26522</v>
      </c>
      <c r="B424" s="346" t="s">
        <v>17158</v>
      </c>
      <c r="C424" s="346" t="s">
        <v>10</v>
      </c>
      <c r="D424" s="346">
        <v>46.82</v>
      </c>
      <c r="E424" s="346">
        <f t="shared" si="6"/>
        <v>46.82</v>
      </c>
      <c r="H424" s="138"/>
      <c r="J424" s="345" t="s">
        <v>26522</v>
      </c>
    </row>
    <row r="425" spans="1:10" ht="28.5">
      <c r="A425" s="345" t="s">
        <v>26523</v>
      </c>
      <c r="B425" s="346" t="s">
        <v>11196</v>
      </c>
      <c r="C425" s="346" t="s">
        <v>10</v>
      </c>
      <c r="D425" s="346">
        <v>109.02</v>
      </c>
      <c r="E425" s="346">
        <f t="shared" si="6"/>
        <v>109.02</v>
      </c>
      <c r="H425" s="138"/>
      <c r="J425" s="345" t="s">
        <v>26523</v>
      </c>
    </row>
    <row r="426" spans="1:10">
      <c r="A426" s="345" t="s">
        <v>26524</v>
      </c>
      <c r="B426" s="346" t="s">
        <v>17159</v>
      </c>
      <c r="C426" s="346" t="s">
        <v>10</v>
      </c>
      <c r="D426" s="346">
        <v>28.04</v>
      </c>
      <c r="E426" s="346">
        <f t="shared" si="6"/>
        <v>28.04</v>
      </c>
      <c r="H426" s="138"/>
      <c r="J426" s="345" t="s">
        <v>26524</v>
      </c>
    </row>
    <row r="427" spans="1:10" ht="28.5">
      <c r="A427" s="345" t="s">
        <v>26525</v>
      </c>
      <c r="B427" s="346" t="s">
        <v>17160</v>
      </c>
      <c r="C427" s="346" t="s">
        <v>10</v>
      </c>
      <c r="D427" s="346">
        <v>28.24</v>
      </c>
      <c r="E427" s="346">
        <f t="shared" si="6"/>
        <v>28.24</v>
      </c>
      <c r="H427" s="138"/>
      <c r="J427" s="345" t="s">
        <v>26525</v>
      </c>
    </row>
    <row r="428" spans="1:10" ht="28.5">
      <c r="A428" s="345" t="s">
        <v>26526</v>
      </c>
      <c r="B428" s="346" t="s">
        <v>1133</v>
      </c>
      <c r="C428" s="346" t="s">
        <v>10</v>
      </c>
      <c r="D428" s="346">
        <v>17.36</v>
      </c>
      <c r="E428" s="346">
        <f t="shared" si="6"/>
        <v>17.36</v>
      </c>
      <c r="H428" s="138"/>
      <c r="J428" s="345" t="s">
        <v>26526</v>
      </c>
    </row>
    <row r="429" spans="1:10">
      <c r="A429" s="345" t="s">
        <v>26527</v>
      </c>
      <c r="B429" s="346" t="s">
        <v>1134</v>
      </c>
      <c r="C429" s="346" t="s">
        <v>10</v>
      </c>
      <c r="D429" s="346">
        <v>9.2899999999999991</v>
      </c>
      <c r="E429" s="346">
        <f t="shared" si="6"/>
        <v>9.2899999999999991</v>
      </c>
      <c r="H429" s="138"/>
      <c r="J429" s="345" t="s">
        <v>26527</v>
      </c>
    </row>
    <row r="430" spans="1:10" ht="28.5">
      <c r="A430" s="345" t="s">
        <v>26528</v>
      </c>
      <c r="B430" s="346" t="s">
        <v>1135</v>
      </c>
      <c r="C430" s="346" t="s">
        <v>10</v>
      </c>
      <c r="D430" s="346">
        <v>34.130000000000003</v>
      </c>
      <c r="E430" s="346">
        <f t="shared" si="6"/>
        <v>34.130000000000003</v>
      </c>
      <c r="H430" s="138"/>
      <c r="J430" s="345" t="s">
        <v>26528</v>
      </c>
    </row>
    <row r="431" spans="1:10">
      <c r="A431" s="345" t="s">
        <v>26529</v>
      </c>
      <c r="B431" s="346" t="s">
        <v>1136</v>
      </c>
      <c r="C431" s="346" t="s">
        <v>10</v>
      </c>
      <c r="D431" s="346">
        <v>17.36</v>
      </c>
      <c r="E431" s="346">
        <f t="shared" si="6"/>
        <v>17.36</v>
      </c>
      <c r="H431" s="138"/>
      <c r="J431" s="345" t="s">
        <v>26529</v>
      </c>
    </row>
    <row r="432" spans="1:10" ht="15">
      <c r="A432" s="344" t="s">
        <v>26530</v>
      </c>
      <c r="B432" s="340" t="s">
        <v>11195</v>
      </c>
      <c r="C432" s="341"/>
      <c r="D432" s="341"/>
      <c r="E432" s="346">
        <f t="shared" si="6"/>
        <v>0</v>
      </c>
      <c r="H432" s="137"/>
      <c r="J432" s="344" t="s">
        <v>26530</v>
      </c>
    </row>
    <row r="433" spans="1:10" ht="42.75">
      <c r="A433" s="345" t="s">
        <v>26531</v>
      </c>
      <c r="B433" s="346" t="s">
        <v>17161</v>
      </c>
      <c r="C433" s="346" t="s">
        <v>10</v>
      </c>
      <c r="D433" s="346">
        <v>44.55</v>
      </c>
      <c r="E433" s="346">
        <f t="shared" si="6"/>
        <v>44.55</v>
      </c>
      <c r="H433" s="138"/>
      <c r="J433" s="345" t="s">
        <v>26531</v>
      </c>
    </row>
    <row r="434" spans="1:10" ht="15" customHeight="1">
      <c r="A434" s="344" t="s">
        <v>26532</v>
      </c>
      <c r="B434" s="340" t="s">
        <v>11197</v>
      </c>
      <c r="C434" s="341"/>
      <c r="D434" s="341"/>
      <c r="E434" s="346">
        <f t="shared" si="6"/>
        <v>0</v>
      </c>
      <c r="H434" s="137"/>
      <c r="J434" s="344" t="s">
        <v>26532</v>
      </c>
    </row>
    <row r="435" spans="1:10">
      <c r="A435" s="345" t="s">
        <v>26533</v>
      </c>
      <c r="B435" s="346" t="s">
        <v>26534</v>
      </c>
      <c r="C435" s="346" t="s">
        <v>10</v>
      </c>
      <c r="D435" s="346">
        <v>15.8</v>
      </c>
      <c r="E435" s="346">
        <f t="shared" si="6"/>
        <v>15.8</v>
      </c>
      <c r="H435" s="138"/>
      <c r="J435" s="345" t="s">
        <v>26533</v>
      </c>
    </row>
    <row r="436" spans="1:10">
      <c r="A436" s="345" t="s">
        <v>26535</v>
      </c>
      <c r="B436" s="346" t="s">
        <v>1137</v>
      </c>
      <c r="C436" s="346" t="s">
        <v>3</v>
      </c>
      <c r="D436" s="346">
        <v>1.82</v>
      </c>
      <c r="E436" s="346">
        <f t="shared" si="6"/>
        <v>1.82</v>
      </c>
      <c r="H436" s="138"/>
      <c r="J436" s="345" t="s">
        <v>26535</v>
      </c>
    </row>
    <row r="437" spans="1:10" ht="28.5">
      <c r="A437" s="345" t="s">
        <v>26536</v>
      </c>
      <c r="B437" s="346" t="s">
        <v>1138</v>
      </c>
      <c r="C437" s="346" t="s">
        <v>10</v>
      </c>
      <c r="D437" s="346">
        <v>42.86</v>
      </c>
      <c r="E437" s="346">
        <f t="shared" ref="E437:E500" si="7">D437</f>
        <v>42.86</v>
      </c>
      <c r="H437" s="138"/>
      <c r="J437" s="345" t="s">
        <v>26536</v>
      </c>
    </row>
    <row r="438" spans="1:10" ht="28.5">
      <c r="A438" s="345" t="s">
        <v>26537</v>
      </c>
      <c r="B438" s="346" t="s">
        <v>1139</v>
      </c>
      <c r="C438" s="346" t="s">
        <v>10</v>
      </c>
      <c r="D438" s="346">
        <v>9.2899999999999991</v>
      </c>
      <c r="E438" s="346">
        <f t="shared" si="7"/>
        <v>9.2899999999999991</v>
      </c>
      <c r="H438" s="138"/>
      <c r="J438" s="345" t="s">
        <v>26537</v>
      </c>
    </row>
    <row r="439" spans="1:10" ht="42.75">
      <c r="A439" s="345" t="s">
        <v>26538</v>
      </c>
      <c r="B439" s="346" t="s">
        <v>1140</v>
      </c>
      <c r="C439" s="346" t="s">
        <v>2</v>
      </c>
      <c r="D439" s="346">
        <v>3.11</v>
      </c>
      <c r="E439" s="346">
        <f t="shared" si="7"/>
        <v>3.11</v>
      </c>
      <c r="H439" s="138"/>
      <c r="J439" s="345" t="s">
        <v>26538</v>
      </c>
    </row>
    <row r="440" spans="1:10">
      <c r="A440" s="345" t="s">
        <v>26539</v>
      </c>
      <c r="B440" s="346" t="s">
        <v>1141</v>
      </c>
      <c r="C440" s="346" t="s">
        <v>2</v>
      </c>
      <c r="D440" s="346">
        <v>0.9</v>
      </c>
      <c r="E440" s="346">
        <f t="shared" si="7"/>
        <v>0.9</v>
      </c>
      <c r="H440" s="138"/>
      <c r="J440" s="345" t="s">
        <v>26539</v>
      </c>
    </row>
    <row r="441" spans="1:10" ht="28.5">
      <c r="A441" s="345" t="s">
        <v>26540</v>
      </c>
      <c r="B441" s="346" t="s">
        <v>17162</v>
      </c>
      <c r="C441" s="346" t="s">
        <v>3</v>
      </c>
      <c r="D441" s="346">
        <v>8.9600000000000009</v>
      </c>
      <c r="E441" s="346">
        <f t="shared" si="7"/>
        <v>8.9600000000000009</v>
      </c>
      <c r="H441" s="138"/>
      <c r="J441" s="345" t="s">
        <v>26540</v>
      </c>
    </row>
    <row r="442" spans="1:10" ht="42.75">
      <c r="A442" s="345" t="s">
        <v>26541</v>
      </c>
      <c r="B442" s="346" t="s">
        <v>17163</v>
      </c>
      <c r="C442" s="346" t="s">
        <v>3</v>
      </c>
      <c r="D442" s="346">
        <v>17.739999999999998</v>
      </c>
      <c r="E442" s="346">
        <f t="shared" si="7"/>
        <v>17.739999999999998</v>
      </c>
      <c r="H442" s="138"/>
      <c r="J442" s="345" t="s">
        <v>26541</v>
      </c>
    </row>
    <row r="443" spans="1:10">
      <c r="A443" s="345" t="s">
        <v>26542</v>
      </c>
      <c r="B443" s="346" t="s">
        <v>1142</v>
      </c>
      <c r="C443" s="346" t="s">
        <v>3</v>
      </c>
      <c r="D443" s="346">
        <v>4.53</v>
      </c>
      <c r="E443" s="346">
        <f t="shared" si="7"/>
        <v>4.53</v>
      </c>
      <c r="H443" s="138"/>
      <c r="J443" s="345" t="s">
        <v>26542</v>
      </c>
    </row>
    <row r="444" spans="1:10">
      <c r="A444" s="345" t="s">
        <v>26543</v>
      </c>
      <c r="B444" s="346" t="s">
        <v>15</v>
      </c>
      <c r="C444" s="346" t="s">
        <v>3</v>
      </c>
      <c r="D444" s="346">
        <v>49.43</v>
      </c>
      <c r="E444" s="346">
        <f t="shared" si="7"/>
        <v>49.43</v>
      </c>
      <c r="H444" s="138"/>
      <c r="J444" s="345" t="s">
        <v>26543</v>
      </c>
    </row>
    <row r="445" spans="1:10">
      <c r="A445" s="345" t="s">
        <v>26544</v>
      </c>
      <c r="B445" s="346" t="s">
        <v>1143</v>
      </c>
      <c r="C445" s="346" t="s">
        <v>10</v>
      </c>
      <c r="D445" s="346">
        <v>95.89</v>
      </c>
      <c r="E445" s="346">
        <f t="shared" si="7"/>
        <v>95.89</v>
      </c>
      <c r="H445" s="138"/>
      <c r="J445" s="345" t="s">
        <v>26544</v>
      </c>
    </row>
    <row r="446" spans="1:10">
      <c r="A446" s="345" t="s">
        <v>26545</v>
      </c>
      <c r="B446" s="346" t="s">
        <v>1144</v>
      </c>
      <c r="C446" s="346" t="s">
        <v>10</v>
      </c>
      <c r="D446" s="346">
        <v>48.88</v>
      </c>
      <c r="E446" s="346">
        <f t="shared" si="7"/>
        <v>48.88</v>
      </c>
      <c r="H446" s="138"/>
      <c r="J446" s="345" t="s">
        <v>26545</v>
      </c>
    </row>
    <row r="447" spans="1:10">
      <c r="A447" s="345" t="s">
        <v>26546</v>
      </c>
      <c r="B447" s="346" t="s">
        <v>35829</v>
      </c>
      <c r="C447" s="346" t="s">
        <v>2</v>
      </c>
      <c r="D447" s="346">
        <v>6.95</v>
      </c>
      <c r="E447" s="346">
        <f t="shared" si="7"/>
        <v>6.95</v>
      </c>
      <c r="H447" s="138"/>
      <c r="J447" s="345" t="s">
        <v>26546</v>
      </c>
    </row>
    <row r="448" spans="1:10" ht="28.5">
      <c r="A448" s="345" t="s">
        <v>26547</v>
      </c>
      <c r="B448" s="346" t="s">
        <v>1145</v>
      </c>
      <c r="C448" s="346" t="s">
        <v>10</v>
      </c>
      <c r="D448" s="346">
        <v>35.93</v>
      </c>
      <c r="E448" s="346">
        <f t="shared" si="7"/>
        <v>35.93</v>
      </c>
      <c r="H448" s="138"/>
      <c r="J448" s="345" t="s">
        <v>26547</v>
      </c>
    </row>
    <row r="449" spans="1:10">
      <c r="A449" s="345" t="s">
        <v>26548</v>
      </c>
      <c r="B449" s="346" t="s">
        <v>1146</v>
      </c>
      <c r="C449" s="346" t="s">
        <v>10</v>
      </c>
      <c r="D449" s="346">
        <v>27.93</v>
      </c>
      <c r="E449" s="346">
        <f t="shared" si="7"/>
        <v>27.93</v>
      </c>
      <c r="H449" s="138"/>
      <c r="J449" s="345" t="s">
        <v>26548</v>
      </c>
    </row>
    <row r="450" spans="1:10">
      <c r="A450" s="345" t="s">
        <v>26549</v>
      </c>
      <c r="B450" s="346" t="s">
        <v>1147</v>
      </c>
      <c r="C450" s="346" t="s">
        <v>10</v>
      </c>
      <c r="D450" s="346">
        <v>45.63</v>
      </c>
      <c r="E450" s="346">
        <f t="shared" si="7"/>
        <v>45.63</v>
      </c>
      <c r="H450" s="138"/>
      <c r="J450" s="345" t="s">
        <v>26549</v>
      </c>
    </row>
    <row r="451" spans="1:10">
      <c r="A451" s="345" t="s">
        <v>26550</v>
      </c>
      <c r="B451" s="346" t="s">
        <v>1148</v>
      </c>
      <c r="C451" s="346" t="s">
        <v>10</v>
      </c>
      <c r="D451" s="346">
        <v>28.47</v>
      </c>
      <c r="E451" s="346">
        <f t="shared" si="7"/>
        <v>28.47</v>
      </c>
      <c r="H451" s="138"/>
      <c r="J451" s="345" t="s">
        <v>26550</v>
      </c>
    </row>
    <row r="452" spans="1:10" ht="42.75">
      <c r="A452" s="345" t="s">
        <v>26551</v>
      </c>
      <c r="B452" s="346" t="s">
        <v>17164</v>
      </c>
      <c r="C452" s="346" t="s">
        <v>10</v>
      </c>
      <c r="D452" s="346">
        <v>43.79</v>
      </c>
      <c r="E452" s="346">
        <f t="shared" si="7"/>
        <v>43.79</v>
      </c>
      <c r="H452" s="138"/>
      <c r="J452" s="345" t="s">
        <v>26551</v>
      </c>
    </row>
    <row r="453" spans="1:10" ht="57">
      <c r="A453" s="345" t="s">
        <v>26552</v>
      </c>
      <c r="B453" s="346" t="s">
        <v>17165</v>
      </c>
      <c r="C453" s="346" t="s">
        <v>10</v>
      </c>
      <c r="D453" s="346">
        <v>39.6</v>
      </c>
      <c r="E453" s="346">
        <f t="shared" si="7"/>
        <v>39.6</v>
      </c>
      <c r="H453" s="138"/>
      <c r="J453" s="345" t="s">
        <v>26552</v>
      </c>
    </row>
    <row r="454" spans="1:10" ht="15" customHeight="1">
      <c r="A454" s="344" t="s">
        <v>26553</v>
      </c>
      <c r="B454" s="340" t="s">
        <v>26554</v>
      </c>
      <c r="C454" s="341"/>
      <c r="D454" s="341"/>
      <c r="E454" s="346">
        <f t="shared" si="7"/>
        <v>0</v>
      </c>
      <c r="H454" s="137"/>
      <c r="J454" s="344" t="s">
        <v>26553</v>
      </c>
    </row>
    <row r="455" spans="1:10">
      <c r="A455" s="345" t="s">
        <v>26555</v>
      </c>
      <c r="B455" s="346" t="s">
        <v>26556</v>
      </c>
      <c r="C455" s="346" t="s">
        <v>10</v>
      </c>
      <c r="D455" s="346">
        <v>34.130000000000003</v>
      </c>
      <c r="E455" s="346">
        <f t="shared" si="7"/>
        <v>34.130000000000003</v>
      </c>
      <c r="H455" s="138"/>
      <c r="J455" s="345" t="s">
        <v>26555</v>
      </c>
    </row>
    <row r="456" spans="1:10" ht="15">
      <c r="A456" s="344" t="s">
        <v>26557</v>
      </c>
      <c r="B456" s="340" t="s">
        <v>1149</v>
      </c>
      <c r="C456" s="341"/>
      <c r="D456" s="341"/>
      <c r="E456" s="346">
        <f t="shared" si="7"/>
        <v>0</v>
      </c>
      <c r="H456" s="137"/>
      <c r="J456" s="344" t="s">
        <v>26557</v>
      </c>
    </row>
    <row r="457" spans="1:10" ht="28.5">
      <c r="A457" s="345" t="s">
        <v>26558</v>
      </c>
      <c r="B457" s="346" t="s">
        <v>1150</v>
      </c>
      <c r="C457" s="346" t="s">
        <v>4</v>
      </c>
      <c r="D457" s="346">
        <v>14.9</v>
      </c>
      <c r="E457" s="346">
        <f t="shared" si="7"/>
        <v>14.9</v>
      </c>
      <c r="H457" s="138"/>
      <c r="J457" s="345" t="s">
        <v>26558</v>
      </c>
    </row>
    <row r="458" spans="1:10">
      <c r="A458" s="345" t="s">
        <v>26559</v>
      </c>
      <c r="B458" s="346" t="s">
        <v>1151</v>
      </c>
      <c r="C458" s="346" t="s">
        <v>7</v>
      </c>
      <c r="D458" s="346">
        <v>183.6</v>
      </c>
      <c r="E458" s="346">
        <f t="shared" si="7"/>
        <v>183.6</v>
      </c>
      <c r="H458" s="138"/>
      <c r="J458" s="345" t="s">
        <v>26559</v>
      </c>
    </row>
    <row r="459" spans="1:10" ht="15">
      <c r="A459" s="344" t="s">
        <v>26560</v>
      </c>
      <c r="B459" s="340" t="s">
        <v>1043</v>
      </c>
      <c r="C459" s="341"/>
      <c r="D459" s="341"/>
      <c r="E459" s="346">
        <f t="shared" si="7"/>
        <v>0</v>
      </c>
      <c r="H459" s="137"/>
      <c r="J459" s="344" t="s">
        <v>26560</v>
      </c>
    </row>
    <row r="460" spans="1:10" ht="42.75">
      <c r="A460" s="345" t="s">
        <v>26561</v>
      </c>
      <c r="B460" s="346" t="s">
        <v>17166</v>
      </c>
      <c r="C460" s="346" t="s">
        <v>4</v>
      </c>
      <c r="D460" s="346">
        <v>292.66000000000003</v>
      </c>
      <c r="E460" s="346">
        <f t="shared" si="7"/>
        <v>292.66000000000003</v>
      </c>
      <c r="H460" s="138"/>
      <c r="J460" s="345" t="s">
        <v>26561</v>
      </c>
    </row>
    <row r="461" spans="1:10">
      <c r="A461" s="345" t="s">
        <v>26562</v>
      </c>
      <c r="B461" s="346" t="s">
        <v>1152</v>
      </c>
      <c r="C461" s="346" t="s">
        <v>10</v>
      </c>
      <c r="D461" s="346">
        <v>20.14</v>
      </c>
      <c r="E461" s="346">
        <f t="shared" si="7"/>
        <v>20.14</v>
      </c>
      <c r="H461" s="138"/>
      <c r="J461" s="345" t="s">
        <v>26562</v>
      </c>
    </row>
    <row r="462" spans="1:10">
      <c r="A462" s="345" t="s">
        <v>26563</v>
      </c>
      <c r="B462" s="346" t="s">
        <v>1153</v>
      </c>
      <c r="C462" s="346" t="s">
        <v>3</v>
      </c>
      <c r="D462" s="346">
        <v>26.2</v>
      </c>
      <c r="E462" s="346">
        <f t="shared" si="7"/>
        <v>26.2</v>
      </c>
      <c r="H462" s="138"/>
      <c r="J462" s="345" t="s">
        <v>26563</v>
      </c>
    </row>
    <row r="463" spans="1:10" ht="28.5">
      <c r="A463" s="345" t="s">
        <v>26564</v>
      </c>
      <c r="B463" s="346" t="s">
        <v>1154</v>
      </c>
      <c r="C463" s="346" t="s">
        <v>4</v>
      </c>
      <c r="D463" s="347">
        <v>1614.56</v>
      </c>
      <c r="E463" s="346">
        <f t="shared" si="7"/>
        <v>1614.56</v>
      </c>
      <c r="H463" s="138"/>
      <c r="J463" s="345" t="s">
        <v>26564</v>
      </c>
    </row>
    <row r="464" spans="1:10" ht="28.5">
      <c r="A464" s="345" t="s">
        <v>26565</v>
      </c>
      <c r="B464" s="346" t="s">
        <v>35830</v>
      </c>
      <c r="C464" s="346" t="s">
        <v>2</v>
      </c>
      <c r="D464" s="347">
        <v>1739.17</v>
      </c>
      <c r="E464" s="346">
        <f t="shared" si="7"/>
        <v>1739.17</v>
      </c>
      <c r="H464" s="138"/>
      <c r="J464" s="345" t="s">
        <v>26565</v>
      </c>
    </row>
    <row r="465" spans="1:10" ht="28.5">
      <c r="A465" s="345" t="s">
        <v>26566</v>
      </c>
      <c r="B465" s="346" t="s">
        <v>35831</v>
      </c>
      <c r="C465" s="346" t="s">
        <v>12</v>
      </c>
      <c r="D465" s="347">
        <v>1605.69</v>
      </c>
      <c r="E465" s="346">
        <f t="shared" si="7"/>
        <v>1605.69</v>
      </c>
      <c r="H465" s="138"/>
      <c r="J465" s="345" t="s">
        <v>26566</v>
      </c>
    </row>
    <row r="466" spans="1:10" ht="15">
      <c r="A466" s="344" t="s">
        <v>26567</v>
      </c>
      <c r="B466" s="340" t="s">
        <v>11198</v>
      </c>
      <c r="C466" s="341"/>
      <c r="D466" s="341"/>
      <c r="E466" s="346">
        <f t="shared" si="7"/>
        <v>0</v>
      </c>
      <c r="H466" s="137"/>
      <c r="J466" s="344" t="s">
        <v>26567</v>
      </c>
    </row>
    <row r="467" spans="1:10" ht="28.5">
      <c r="A467" s="345" t="s">
        <v>26568</v>
      </c>
      <c r="B467" s="346" t="s">
        <v>1155</v>
      </c>
      <c r="C467" s="346" t="s">
        <v>2</v>
      </c>
      <c r="D467" s="346">
        <v>153.71</v>
      </c>
      <c r="E467" s="346">
        <f t="shared" si="7"/>
        <v>153.71</v>
      </c>
      <c r="H467" s="138"/>
      <c r="J467" s="345" t="s">
        <v>26568</v>
      </c>
    </row>
    <row r="468" spans="1:10">
      <c r="A468" s="345" t="s">
        <v>26569</v>
      </c>
      <c r="B468" s="346" t="s">
        <v>1156</v>
      </c>
      <c r="C468" s="346" t="s">
        <v>2</v>
      </c>
      <c r="D468" s="346">
        <v>42.8</v>
      </c>
      <c r="E468" s="346">
        <f t="shared" si="7"/>
        <v>42.8</v>
      </c>
      <c r="H468" s="138"/>
      <c r="J468" s="345" t="s">
        <v>26569</v>
      </c>
    </row>
    <row r="469" spans="1:10" ht="28.5">
      <c r="A469" s="345" t="s">
        <v>26570</v>
      </c>
      <c r="B469" s="346" t="s">
        <v>1157</v>
      </c>
      <c r="C469" s="346" t="s">
        <v>2</v>
      </c>
      <c r="D469" s="346">
        <v>207.32</v>
      </c>
      <c r="E469" s="346">
        <f t="shared" si="7"/>
        <v>207.32</v>
      </c>
      <c r="H469" s="138"/>
      <c r="J469" s="345" t="s">
        <v>26570</v>
      </c>
    </row>
    <row r="470" spans="1:10" ht="28.5">
      <c r="A470" s="345" t="s">
        <v>26571</v>
      </c>
      <c r="B470" s="346" t="s">
        <v>35832</v>
      </c>
      <c r="C470" s="346" t="s">
        <v>1</v>
      </c>
      <c r="D470" s="346">
        <v>9.1300000000000008</v>
      </c>
      <c r="E470" s="346">
        <f t="shared" si="7"/>
        <v>9.1300000000000008</v>
      </c>
      <c r="H470" s="138"/>
      <c r="J470" s="345" t="s">
        <v>26571</v>
      </c>
    </row>
    <row r="471" spans="1:10" ht="42.75">
      <c r="A471" s="345" t="s">
        <v>26572</v>
      </c>
      <c r="B471" s="346" t="s">
        <v>35833</v>
      </c>
      <c r="C471" s="346" t="s">
        <v>1</v>
      </c>
      <c r="D471" s="346">
        <v>29</v>
      </c>
      <c r="E471" s="346">
        <f t="shared" si="7"/>
        <v>29</v>
      </c>
      <c r="H471" s="138"/>
      <c r="J471" s="345" t="s">
        <v>26572</v>
      </c>
    </row>
    <row r="472" spans="1:10" ht="28.5">
      <c r="A472" s="345" t="s">
        <v>26573</v>
      </c>
      <c r="B472" s="346" t="s">
        <v>1158</v>
      </c>
      <c r="C472" s="346" t="s">
        <v>2</v>
      </c>
      <c r="D472" s="346">
        <v>251.63</v>
      </c>
      <c r="E472" s="346">
        <f t="shared" si="7"/>
        <v>251.63</v>
      </c>
      <c r="H472" s="138"/>
      <c r="J472" s="345" t="s">
        <v>26573</v>
      </c>
    </row>
    <row r="473" spans="1:10" ht="15">
      <c r="A473" s="344" t="s">
        <v>26574</v>
      </c>
      <c r="B473" s="340" t="s">
        <v>11198</v>
      </c>
      <c r="C473" s="341"/>
      <c r="D473" s="341"/>
      <c r="E473" s="346">
        <f t="shared" si="7"/>
        <v>0</v>
      </c>
      <c r="H473" s="137"/>
      <c r="J473" s="344" t="s">
        <v>26574</v>
      </c>
    </row>
    <row r="474" spans="1:10" ht="42.75">
      <c r="A474" s="345" t="s">
        <v>26575</v>
      </c>
      <c r="B474" s="346" t="s">
        <v>35834</v>
      </c>
      <c r="C474" s="346" t="s">
        <v>2</v>
      </c>
      <c r="D474" s="346">
        <v>14.2</v>
      </c>
      <c r="E474" s="346">
        <f t="shared" si="7"/>
        <v>14.2</v>
      </c>
      <c r="H474" s="138"/>
      <c r="J474" s="345" t="s">
        <v>26575</v>
      </c>
    </row>
    <row r="475" spans="1:10" ht="57">
      <c r="A475" s="345" t="s">
        <v>26576</v>
      </c>
      <c r="B475" s="346" t="s">
        <v>26577</v>
      </c>
      <c r="C475" s="346" t="s">
        <v>1</v>
      </c>
      <c r="D475" s="346">
        <v>345.1</v>
      </c>
      <c r="E475" s="346">
        <f t="shared" si="7"/>
        <v>345.1</v>
      </c>
      <c r="H475" s="138"/>
      <c r="J475" s="345" t="s">
        <v>26576</v>
      </c>
    </row>
    <row r="476" spans="1:10" ht="15" customHeight="1">
      <c r="A476" s="344" t="s">
        <v>26578</v>
      </c>
      <c r="B476" s="340" t="s">
        <v>11199</v>
      </c>
      <c r="C476" s="341"/>
      <c r="D476" s="341"/>
      <c r="E476" s="346">
        <f t="shared" si="7"/>
        <v>0</v>
      </c>
      <c r="H476" s="137"/>
      <c r="J476" s="344" t="s">
        <v>26578</v>
      </c>
    </row>
    <row r="477" spans="1:10" ht="28.5">
      <c r="A477" s="345" t="s">
        <v>26579</v>
      </c>
      <c r="B477" s="346" t="s">
        <v>1159</v>
      </c>
      <c r="C477" s="346" t="s">
        <v>4</v>
      </c>
      <c r="D477" s="346">
        <v>273.25</v>
      </c>
      <c r="E477" s="346">
        <f t="shared" si="7"/>
        <v>273.25</v>
      </c>
      <c r="H477" s="138"/>
      <c r="J477" s="345" t="s">
        <v>26579</v>
      </c>
    </row>
    <row r="478" spans="1:10" ht="15">
      <c r="A478" s="344" t="s">
        <v>23779</v>
      </c>
      <c r="B478" s="340" t="s">
        <v>11200</v>
      </c>
      <c r="C478" s="341"/>
      <c r="D478" s="341"/>
      <c r="E478" s="346">
        <f t="shared" si="7"/>
        <v>0</v>
      </c>
      <c r="H478" s="137"/>
      <c r="J478" s="344" t="s">
        <v>23779</v>
      </c>
    </row>
    <row r="479" spans="1:10" ht="15">
      <c r="A479" s="344" t="s">
        <v>26580</v>
      </c>
      <c r="B479" s="340" t="s">
        <v>1160</v>
      </c>
      <c r="C479" s="341"/>
      <c r="D479" s="341"/>
      <c r="E479" s="346">
        <f t="shared" si="7"/>
        <v>0</v>
      </c>
      <c r="H479" s="137"/>
      <c r="J479" s="344" t="s">
        <v>26580</v>
      </c>
    </row>
    <row r="480" spans="1:10" ht="42.75">
      <c r="A480" s="345" t="s">
        <v>26581</v>
      </c>
      <c r="B480" s="346" t="s">
        <v>1161</v>
      </c>
      <c r="C480" s="346" t="s">
        <v>2</v>
      </c>
      <c r="D480" s="347">
        <v>2220.4699999999998</v>
      </c>
      <c r="E480" s="346">
        <f t="shared" si="7"/>
        <v>2220.4699999999998</v>
      </c>
      <c r="H480" s="138"/>
      <c r="J480" s="345" t="s">
        <v>26581</v>
      </c>
    </row>
    <row r="481" spans="1:10" ht="28.5">
      <c r="A481" s="345" t="s">
        <v>26582</v>
      </c>
      <c r="B481" s="346" t="s">
        <v>1162</v>
      </c>
      <c r="C481" s="346" t="s">
        <v>2</v>
      </c>
      <c r="D481" s="347">
        <v>3403.89</v>
      </c>
      <c r="E481" s="346">
        <f t="shared" si="7"/>
        <v>3403.89</v>
      </c>
      <c r="H481" s="138"/>
      <c r="J481" s="345" t="s">
        <v>26582</v>
      </c>
    </row>
    <row r="482" spans="1:10" ht="15">
      <c r="A482" s="344" t="s">
        <v>23780</v>
      </c>
      <c r="B482" s="340" t="s">
        <v>11201</v>
      </c>
      <c r="C482" s="341"/>
      <c r="D482" s="341"/>
      <c r="E482" s="346">
        <f t="shared" si="7"/>
        <v>0</v>
      </c>
      <c r="H482" s="137"/>
      <c r="J482" s="344" t="s">
        <v>23780</v>
      </c>
    </row>
    <row r="483" spans="1:10" ht="28.5">
      <c r="A483" s="345" t="s">
        <v>26583</v>
      </c>
      <c r="B483" s="346" t="s">
        <v>1163</v>
      </c>
      <c r="C483" s="346" t="s">
        <v>2</v>
      </c>
      <c r="D483" s="346">
        <v>31.7</v>
      </c>
      <c r="E483" s="346">
        <f t="shared" si="7"/>
        <v>31.7</v>
      </c>
      <c r="H483" s="138"/>
      <c r="J483" s="345" t="s">
        <v>26583</v>
      </c>
    </row>
    <row r="484" spans="1:10" ht="28.5">
      <c r="A484" s="345" t="s">
        <v>26584</v>
      </c>
      <c r="B484" s="346" t="s">
        <v>35835</v>
      </c>
      <c r="C484" s="346" t="s">
        <v>2</v>
      </c>
      <c r="D484" s="346">
        <v>976.57</v>
      </c>
      <c r="E484" s="346">
        <f t="shared" si="7"/>
        <v>976.57</v>
      </c>
      <c r="H484" s="138"/>
      <c r="J484" s="345" t="s">
        <v>26584</v>
      </c>
    </row>
    <row r="485" spans="1:10" ht="15">
      <c r="A485" s="344" t="s">
        <v>23797</v>
      </c>
      <c r="B485" s="340" t="s">
        <v>1043</v>
      </c>
      <c r="C485" s="341"/>
      <c r="D485" s="341"/>
      <c r="E485" s="346">
        <f t="shared" si="7"/>
        <v>0</v>
      </c>
      <c r="H485" s="137"/>
      <c r="J485" s="344" t="s">
        <v>23797</v>
      </c>
    </row>
    <row r="486" spans="1:10" ht="28.5">
      <c r="A486" s="345" t="s">
        <v>26585</v>
      </c>
      <c r="B486" s="346" t="s">
        <v>35836</v>
      </c>
      <c r="C486" s="346" t="s">
        <v>2</v>
      </c>
      <c r="D486" s="346">
        <v>66.489999999999995</v>
      </c>
      <c r="E486" s="346">
        <f t="shared" si="7"/>
        <v>66.489999999999995</v>
      </c>
      <c r="H486" s="138"/>
      <c r="J486" s="345" t="s">
        <v>26585</v>
      </c>
    </row>
    <row r="487" spans="1:10" ht="28.5">
      <c r="A487" s="345" t="s">
        <v>26586</v>
      </c>
      <c r="B487" s="346" t="s">
        <v>35837</v>
      </c>
      <c r="C487" s="346" t="s">
        <v>2</v>
      </c>
      <c r="D487" s="346">
        <v>84.43</v>
      </c>
      <c r="E487" s="346">
        <f t="shared" si="7"/>
        <v>84.43</v>
      </c>
      <c r="H487" s="138"/>
      <c r="J487" s="345" t="s">
        <v>26586</v>
      </c>
    </row>
    <row r="488" spans="1:10" ht="28.5">
      <c r="A488" s="345" t="s">
        <v>26587</v>
      </c>
      <c r="B488" s="346" t="s">
        <v>35838</v>
      </c>
      <c r="C488" s="346" t="s">
        <v>2</v>
      </c>
      <c r="D488" s="346">
        <v>96.91</v>
      </c>
      <c r="E488" s="346">
        <f t="shared" si="7"/>
        <v>96.91</v>
      </c>
      <c r="H488" s="138"/>
      <c r="J488" s="345" t="s">
        <v>26587</v>
      </c>
    </row>
    <row r="489" spans="1:10" ht="28.5">
      <c r="A489" s="345" t="s">
        <v>26588</v>
      </c>
      <c r="B489" s="346" t="s">
        <v>1164</v>
      </c>
      <c r="C489" s="346" t="s">
        <v>2</v>
      </c>
      <c r="D489" s="346">
        <v>15.22</v>
      </c>
      <c r="E489" s="346">
        <f t="shared" si="7"/>
        <v>15.22</v>
      </c>
      <c r="H489" s="138"/>
      <c r="J489" s="345" t="s">
        <v>26588</v>
      </c>
    </row>
    <row r="490" spans="1:10" ht="15">
      <c r="A490" s="344" t="s">
        <v>23810</v>
      </c>
      <c r="B490" s="340" t="s">
        <v>11202</v>
      </c>
      <c r="C490" s="341"/>
      <c r="D490" s="341"/>
      <c r="E490" s="346">
        <f t="shared" si="7"/>
        <v>0</v>
      </c>
      <c r="H490" s="137"/>
      <c r="J490" s="344" t="s">
        <v>23810</v>
      </c>
    </row>
    <row r="491" spans="1:10" ht="28.5">
      <c r="A491" s="345" t="s">
        <v>26589</v>
      </c>
      <c r="B491" s="346" t="s">
        <v>35839</v>
      </c>
      <c r="C491" s="346" t="s">
        <v>2</v>
      </c>
      <c r="D491" s="346">
        <v>12.21</v>
      </c>
      <c r="E491" s="346">
        <f t="shared" si="7"/>
        <v>12.21</v>
      </c>
      <c r="H491" s="138"/>
      <c r="J491" s="345" t="s">
        <v>26589</v>
      </c>
    </row>
    <row r="492" spans="1:10" ht="15">
      <c r="A492" s="344" t="s">
        <v>26590</v>
      </c>
      <c r="B492" s="340" t="s">
        <v>11203</v>
      </c>
      <c r="C492" s="341"/>
      <c r="D492" s="341"/>
      <c r="E492" s="346">
        <f t="shared" si="7"/>
        <v>0</v>
      </c>
      <c r="H492" s="137"/>
      <c r="J492" s="344" t="s">
        <v>26590</v>
      </c>
    </row>
    <row r="493" spans="1:10" ht="28.5">
      <c r="A493" s="345" t="s">
        <v>26591</v>
      </c>
      <c r="B493" s="346" t="s">
        <v>1165</v>
      </c>
      <c r="C493" s="346" t="s">
        <v>2</v>
      </c>
      <c r="D493" s="346">
        <v>45.54</v>
      </c>
      <c r="E493" s="346">
        <f t="shared" si="7"/>
        <v>45.54</v>
      </c>
      <c r="H493" s="138"/>
      <c r="J493" s="345" t="s">
        <v>26591</v>
      </c>
    </row>
    <row r="494" spans="1:10" ht="28.5">
      <c r="A494" s="345" t="s">
        <v>26592</v>
      </c>
      <c r="B494" s="346" t="s">
        <v>1166</v>
      </c>
      <c r="C494" s="346" t="s">
        <v>2</v>
      </c>
      <c r="D494" s="346">
        <v>6.27</v>
      </c>
      <c r="E494" s="346">
        <f t="shared" si="7"/>
        <v>6.27</v>
      </c>
      <c r="H494" s="138"/>
      <c r="J494" s="345" t="s">
        <v>26592</v>
      </c>
    </row>
    <row r="495" spans="1:10" ht="28.5">
      <c r="A495" s="345" t="s">
        <v>26593</v>
      </c>
      <c r="B495" s="346" t="s">
        <v>1167</v>
      </c>
      <c r="C495" s="346" t="s">
        <v>2</v>
      </c>
      <c r="D495" s="346">
        <v>6.13</v>
      </c>
      <c r="E495" s="346">
        <f t="shared" si="7"/>
        <v>6.13</v>
      </c>
      <c r="H495" s="138"/>
      <c r="J495" s="345" t="s">
        <v>26593</v>
      </c>
    </row>
    <row r="496" spans="1:10" ht="28.5">
      <c r="A496" s="345" t="s">
        <v>26594</v>
      </c>
      <c r="B496" s="346" t="s">
        <v>1168</v>
      </c>
      <c r="C496" s="346" t="s">
        <v>2</v>
      </c>
      <c r="D496" s="346">
        <v>6.13</v>
      </c>
      <c r="E496" s="346">
        <f t="shared" si="7"/>
        <v>6.13</v>
      </c>
      <c r="H496" s="138"/>
      <c r="J496" s="345" t="s">
        <v>26594</v>
      </c>
    </row>
    <row r="497" spans="1:10" ht="15">
      <c r="A497" s="344" t="s">
        <v>23812</v>
      </c>
      <c r="B497" s="340" t="s">
        <v>11204</v>
      </c>
      <c r="C497" s="341"/>
      <c r="D497" s="341"/>
      <c r="E497" s="346">
        <f t="shared" si="7"/>
        <v>0</v>
      </c>
      <c r="H497" s="137"/>
      <c r="J497" s="344" t="s">
        <v>23812</v>
      </c>
    </row>
    <row r="498" spans="1:10" ht="42.75">
      <c r="A498" s="345" t="s">
        <v>26595</v>
      </c>
      <c r="B498" s="346" t="s">
        <v>9383</v>
      </c>
      <c r="C498" s="346" t="s">
        <v>2</v>
      </c>
      <c r="D498" s="346">
        <v>14.06</v>
      </c>
      <c r="E498" s="346">
        <f t="shared" si="7"/>
        <v>14.06</v>
      </c>
      <c r="H498" s="138"/>
      <c r="J498" s="345" t="s">
        <v>26595</v>
      </c>
    </row>
    <row r="499" spans="1:10" ht="15">
      <c r="A499" s="344" t="s">
        <v>23830</v>
      </c>
      <c r="B499" s="340" t="s">
        <v>1043</v>
      </c>
      <c r="C499" s="341"/>
      <c r="D499" s="341"/>
      <c r="E499" s="346">
        <f t="shared" si="7"/>
        <v>0</v>
      </c>
      <c r="H499" s="137"/>
      <c r="J499" s="344" t="s">
        <v>23830</v>
      </c>
    </row>
    <row r="500" spans="1:10" ht="28.5">
      <c r="A500" s="345" t="s">
        <v>26596</v>
      </c>
      <c r="B500" s="346" t="s">
        <v>1169</v>
      </c>
      <c r="C500" s="346" t="s">
        <v>2</v>
      </c>
      <c r="D500" s="346">
        <v>59.57</v>
      </c>
      <c r="E500" s="346">
        <f t="shared" si="7"/>
        <v>59.57</v>
      </c>
      <c r="H500" s="138"/>
      <c r="J500" s="345" t="s">
        <v>26596</v>
      </c>
    </row>
    <row r="501" spans="1:10" ht="15">
      <c r="A501" s="344" t="s">
        <v>26597</v>
      </c>
      <c r="B501" s="340" t="s">
        <v>11205</v>
      </c>
      <c r="C501" s="341"/>
      <c r="D501" s="341"/>
      <c r="E501" s="346">
        <f t="shared" ref="E501:E564" si="8">D501</f>
        <v>0</v>
      </c>
      <c r="H501" s="137"/>
      <c r="J501" s="344" t="s">
        <v>26597</v>
      </c>
    </row>
    <row r="502" spans="1:10" ht="28.5">
      <c r="A502" s="345" t="s">
        <v>26598</v>
      </c>
      <c r="B502" s="346" t="s">
        <v>11206</v>
      </c>
      <c r="C502" s="346" t="s">
        <v>2</v>
      </c>
      <c r="D502" s="347">
        <v>30622.94</v>
      </c>
      <c r="E502" s="346">
        <f t="shared" si="8"/>
        <v>30622.94</v>
      </c>
      <c r="H502" s="138"/>
      <c r="J502" s="345" t="s">
        <v>26598</v>
      </c>
    </row>
    <row r="503" spans="1:10" ht="28.5">
      <c r="A503" s="345" t="s">
        <v>26599</v>
      </c>
      <c r="B503" s="346" t="s">
        <v>11207</v>
      </c>
      <c r="C503" s="346" t="s">
        <v>2</v>
      </c>
      <c r="D503" s="347">
        <v>14296.38</v>
      </c>
      <c r="E503" s="346">
        <f t="shared" si="8"/>
        <v>14296.38</v>
      </c>
      <c r="H503" s="138"/>
      <c r="J503" s="345" t="s">
        <v>26599</v>
      </c>
    </row>
    <row r="504" spans="1:10" ht="28.5">
      <c r="A504" s="345" t="s">
        <v>26600</v>
      </c>
      <c r="B504" s="346" t="s">
        <v>11208</v>
      </c>
      <c r="C504" s="346" t="s">
        <v>2</v>
      </c>
      <c r="D504" s="347">
        <v>22289.42</v>
      </c>
      <c r="E504" s="346">
        <f t="shared" si="8"/>
        <v>22289.42</v>
      </c>
      <c r="H504" s="138"/>
      <c r="J504" s="345" t="s">
        <v>26600</v>
      </c>
    </row>
    <row r="505" spans="1:10" ht="28.5">
      <c r="A505" s="345" t="s">
        <v>26601</v>
      </c>
      <c r="B505" s="346" t="s">
        <v>11209</v>
      </c>
      <c r="C505" s="346" t="s">
        <v>2</v>
      </c>
      <c r="D505" s="347">
        <v>18817.669999999998</v>
      </c>
      <c r="E505" s="346">
        <f t="shared" si="8"/>
        <v>18817.669999999998</v>
      </c>
      <c r="H505" s="138"/>
      <c r="J505" s="345" t="s">
        <v>26601</v>
      </c>
    </row>
    <row r="506" spans="1:10" ht="15">
      <c r="A506" s="344" t="s">
        <v>26602</v>
      </c>
      <c r="B506" s="340" t="s">
        <v>11210</v>
      </c>
      <c r="C506" s="341"/>
      <c r="D506" s="341"/>
      <c r="E506" s="346">
        <f t="shared" si="8"/>
        <v>0</v>
      </c>
      <c r="H506" s="137"/>
      <c r="J506" s="344" t="s">
        <v>26602</v>
      </c>
    </row>
    <row r="507" spans="1:10" ht="28.5">
      <c r="A507" s="345" t="s">
        <v>26603</v>
      </c>
      <c r="B507" s="346" t="s">
        <v>11211</v>
      </c>
      <c r="C507" s="346" t="s">
        <v>1</v>
      </c>
      <c r="D507" s="346">
        <v>44.39</v>
      </c>
      <c r="E507" s="346">
        <f t="shared" si="8"/>
        <v>44.39</v>
      </c>
      <c r="H507" s="138"/>
      <c r="J507" s="345" t="s">
        <v>26603</v>
      </c>
    </row>
    <row r="508" spans="1:10" ht="15" customHeight="1">
      <c r="A508" s="344" t="s">
        <v>26604</v>
      </c>
      <c r="B508" s="340" t="s">
        <v>11212</v>
      </c>
      <c r="C508" s="341"/>
      <c r="D508" s="341"/>
      <c r="E508" s="346">
        <f t="shared" si="8"/>
        <v>0</v>
      </c>
      <c r="H508" s="137"/>
      <c r="J508" s="344" t="s">
        <v>26604</v>
      </c>
    </row>
    <row r="509" spans="1:10" ht="28.5">
      <c r="A509" s="345" t="s">
        <v>26605</v>
      </c>
      <c r="B509" s="346" t="s">
        <v>35840</v>
      </c>
      <c r="C509" s="346" t="s">
        <v>2</v>
      </c>
      <c r="D509" s="347">
        <v>1462.02</v>
      </c>
      <c r="E509" s="346">
        <f t="shared" si="8"/>
        <v>1462.02</v>
      </c>
      <c r="H509" s="138"/>
      <c r="J509" s="345" t="s">
        <v>26605</v>
      </c>
    </row>
    <row r="510" spans="1:10" ht="42.75">
      <c r="A510" s="345" t="s">
        <v>26606</v>
      </c>
      <c r="B510" s="346" t="s">
        <v>1170</v>
      </c>
      <c r="C510" s="346" t="s">
        <v>2</v>
      </c>
      <c r="D510" s="346">
        <v>432.13</v>
      </c>
      <c r="E510" s="346">
        <f t="shared" si="8"/>
        <v>432.13</v>
      </c>
      <c r="H510" s="138"/>
      <c r="J510" s="345" t="s">
        <v>26606</v>
      </c>
    </row>
    <row r="511" spans="1:10" ht="42.75">
      <c r="A511" s="345" t="s">
        <v>26607</v>
      </c>
      <c r="B511" s="346" t="s">
        <v>1171</v>
      </c>
      <c r="C511" s="346" t="s">
        <v>2</v>
      </c>
      <c r="D511" s="346">
        <v>756.99</v>
      </c>
      <c r="E511" s="346">
        <f t="shared" si="8"/>
        <v>756.99</v>
      </c>
      <c r="H511" s="138"/>
      <c r="J511" s="345" t="s">
        <v>26607</v>
      </c>
    </row>
    <row r="512" spans="1:10" ht="42.75">
      <c r="A512" s="345" t="s">
        <v>26608</v>
      </c>
      <c r="B512" s="346" t="s">
        <v>1172</v>
      </c>
      <c r="C512" s="346" t="s">
        <v>2</v>
      </c>
      <c r="D512" s="346">
        <v>448.99</v>
      </c>
      <c r="E512" s="346">
        <f t="shared" si="8"/>
        <v>448.99</v>
      </c>
      <c r="H512" s="138"/>
      <c r="J512" s="345" t="s">
        <v>26608</v>
      </c>
    </row>
    <row r="513" spans="1:10" ht="42.75">
      <c r="A513" s="345" t="s">
        <v>26609</v>
      </c>
      <c r="B513" s="346" t="s">
        <v>1173</v>
      </c>
      <c r="C513" s="346" t="s">
        <v>2</v>
      </c>
      <c r="D513" s="346">
        <v>586.41</v>
      </c>
      <c r="E513" s="346">
        <f t="shared" si="8"/>
        <v>586.41</v>
      </c>
      <c r="H513" s="138"/>
      <c r="J513" s="345" t="s">
        <v>26609</v>
      </c>
    </row>
    <row r="514" spans="1:10" ht="28.5">
      <c r="A514" s="345" t="s">
        <v>26610</v>
      </c>
      <c r="B514" s="346" t="s">
        <v>1174</v>
      </c>
      <c r="C514" s="346" t="s">
        <v>2</v>
      </c>
      <c r="D514" s="346">
        <v>32.15</v>
      </c>
      <c r="E514" s="346">
        <f t="shared" si="8"/>
        <v>32.15</v>
      </c>
      <c r="H514" s="138"/>
      <c r="J514" s="345" t="s">
        <v>26610</v>
      </c>
    </row>
    <row r="515" spans="1:10" ht="42.75">
      <c r="A515" s="345" t="s">
        <v>26611</v>
      </c>
      <c r="B515" s="346" t="s">
        <v>1175</v>
      </c>
      <c r="C515" s="346" t="s">
        <v>2</v>
      </c>
      <c r="D515" s="346">
        <v>725.46</v>
      </c>
      <c r="E515" s="346">
        <f t="shared" si="8"/>
        <v>725.46</v>
      </c>
      <c r="H515" s="138"/>
      <c r="J515" s="345" t="s">
        <v>26611</v>
      </c>
    </row>
    <row r="516" spans="1:10" ht="28.5">
      <c r="A516" s="345" t="s">
        <v>26612</v>
      </c>
      <c r="B516" s="346" t="s">
        <v>1176</v>
      </c>
      <c r="C516" s="346" t="s">
        <v>2</v>
      </c>
      <c r="D516" s="346">
        <v>211</v>
      </c>
      <c r="E516" s="346">
        <f t="shared" si="8"/>
        <v>211</v>
      </c>
      <c r="H516" s="138"/>
      <c r="J516" s="345" t="s">
        <v>26612</v>
      </c>
    </row>
    <row r="517" spans="1:10" ht="42.75">
      <c r="A517" s="345" t="s">
        <v>26613</v>
      </c>
      <c r="B517" s="346" t="s">
        <v>11213</v>
      </c>
      <c r="C517" s="346" t="s">
        <v>2</v>
      </c>
      <c r="D517" s="347">
        <v>1330.29</v>
      </c>
      <c r="E517" s="346">
        <f t="shared" si="8"/>
        <v>1330.29</v>
      </c>
      <c r="H517" s="138"/>
      <c r="J517" s="345" t="s">
        <v>26613</v>
      </c>
    </row>
    <row r="518" spans="1:10" ht="28.5">
      <c r="A518" s="345" t="s">
        <v>26614</v>
      </c>
      <c r="B518" s="346" t="s">
        <v>35841</v>
      </c>
      <c r="C518" s="346" t="s">
        <v>2</v>
      </c>
      <c r="D518" s="346">
        <v>3.46</v>
      </c>
      <c r="E518" s="346">
        <f t="shared" si="8"/>
        <v>3.46</v>
      </c>
      <c r="H518" s="138"/>
      <c r="J518" s="345" t="s">
        <v>26614</v>
      </c>
    </row>
    <row r="519" spans="1:10" ht="15">
      <c r="A519" s="344" t="s">
        <v>26615</v>
      </c>
      <c r="B519" s="340" t="s">
        <v>11214</v>
      </c>
      <c r="C519" s="341"/>
      <c r="D519" s="341"/>
      <c r="E519" s="346">
        <f t="shared" si="8"/>
        <v>0</v>
      </c>
      <c r="H519" s="137"/>
      <c r="J519" s="344" t="s">
        <v>26615</v>
      </c>
    </row>
    <row r="520" spans="1:10" ht="28.5">
      <c r="A520" s="345" t="s">
        <v>26616</v>
      </c>
      <c r="B520" s="346" t="s">
        <v>35842</v>
      </c>
      <c r="C520" s="346" t="s">
        <v>2</v>
      </c>
      <c r="D520" s="346">
        <v>5.03</v>
      </c>
      <c r="E520" s="346">
        <f t="shared" si="8"/>
        <v>5.03</v>
      </c>
      <c r="H520" s="138"/>
      <c r="J520" s="345" t="s">
        <v>26616</v>
      </c>
    </row>
    <row r="521" spans="1:10" ht="15">
      <c r="A521" s="344" t="s">
        <v>26617</v>
      </c>
      <c r="B521" s="340" t="s">
        <v>11214</v>
      </c>
      <c r="C521" s="341"/>
      <c r="D521" s="341"/>
      <c r="E521" s="346">
        <f t="shared" si="8"/>
        <v>0</v>
      </c>
      <c r="H521" s="137"/>
      <c r="J521" s="344" t="s">
        <v>26617</v>
      </c>
    </row>
    <row r="522" spans="1:10" ht="42.75">
      <c r="A522" s="345" t="s">
        <v>26618</v>
      </c>
      <c r="B522" s="346" t="s">
        <v>1177</v>
      </c>
      <c r="C522" s="346" t="s">
        <v>2</v>
      </c>
      <c r="D522" s="346">
        <v>432.13</v>
      </c>
      <c r="E522" s="346">
        <f t="shared" si="8"/>
        <v>432.13</v>
      </c>
      <c r="H522" s="138"/>
      <c r="J522" s="345" t="s">
        <v>26618</v>
      </c>
    </row>
    <row r="523" spans="1:10" ht="42.75">
      <c r="A523" s="345" t="s">
        <v>26619</v>
      </c>
      <c r="B523" s="346" t="s">
        <v>1178</v>
      </c>
      <c r="C523" s="346" t="s">
        <v>2</v>
      </c>
      <c r="D523" s="346">
        <v>483.76</v>
      </c>
      <c r="E523" s="346">
        <f t="shared" si="8"/>
        <v>483.76</v>
      </c>
      <c r="H523" s="138"/>
      <c r="J523" s="345" t="s">
        <v>26619</v>
      </c>
    </row>
    <row r="524" spans="1:10" ht="15">
      <c r="A524" s="344" t="s">
        <v>26620</v>
      </c>
      <c r="B524" s="340" t="s">
        <v>11214</v>
      </c>
      <c r="C524" s="341"/>
      <c r="D524" s="341"/>
      <c r="E524" s="346">
        <f t="shared" si="8"/>
        <v>0</v>
      </c>
      <c r="H524" s="137"/>
      <c r="J524" s="344" t="s">
        <v>26620</v>
      </c>
    </row>
    <row r="525" spans="1:10" ht="42.75">
      <c r="A525" s="345" t="s">
        <v>26621</v>
      </c>
      <c r="B525" s="346" t="s">
        <v>1179</v>
      </c>
      <c r="C525" s="346" t="s">
        <v>2</v>
      </c>
      <c r="D525" s="347">
        <v>1373.95</v>
      </c>
      <c r="E525" s="346">
        <f t="shared" si="8"/>
        <v>1373.95</v>
      </c>
      <c r="H525" s="138"/>
      <c r="J525" s="345" t="s">
        <v>26621</v>
      </c>
    </row>
    <row r="526" spans="1:10" ht="42.75">
      <c r="A526" s="345" t="s">
        <v>26622</v>
      </c>
      <c r="B526" s="346" t="s">
        <v>1180</v>
      </c>
      <c r="C526" s="346" t="s">
        <v>2</v>
      </c>
      <c r="D526" s="347">
        <v>1188.78</v>
      </c>
      <c r="E526" s="346">
        <f t="shared" si="8"/>
        <v>1188.78</v>
      </c>
      <c r="H526" s="138"/>
      <c r="J526" s="345" t="s">
        <v>26622</v>
      </c>
    </row>
    <row r="527" spans="1:10" ht="42.75">
      <c r="A527" s="345" t="s">
        <v>26623</v>
      </c>
      <c r="B527" s="346" t="s">
        <v>1181</v>
      </c>
      <c r="C527" s="346" t="s">
        <v>2</v>
      </c>
      <c r="D527" s="346">
        <v>756.99</v>
      </c>
      <c r="E527" s="346">
        <f t="shared" si="8"/>
        <v>756.99</v>
      </c>
      <c r="H527" s="138"/>
      <c r="J527" s="345" t="s">
        <v>26623</v>
      </c>
    </row>
    <row r="528" spans="1:10" ht="28.5">
      <c r="A528" s="345" t="s">
        <v>26624</v>
      </c>
      <c r="B528" s="346" t="s">
        <v>1182</v>
      </c>
      <c r="C528" s="346" t="s">
        <v>2</v>
      </c>
      <c r="D528" s="347">
        <v>1266.33</v>
      </c>
      <c r="E528" s="346">
        <f t="shared" si="8"/>
        <v>1266.33</v>
      </c>
      <c r="H528" s="138"/>
      <c r="J528" s="345" t="s">
        <v>26624</v>
      </c>
    </row>
    <row r="529" spans="1:10" ht="28.5">
      <c r="A529" s="345" t="s">
        <v>26625</v>
      </c>
      <c r="B529" s="346" t="s">
        <v>1183</v>
      </c>
      <c r="C529" s="346" t="s">
        <v>2</v>
      </c>
      <c r="D529" s="346">
        <v>159.51</v>
      </c>
      <c r="E529" s="346">
        <f t="shared" si="8"/>
        <v>159.51</v>
      </c>
      <c r="H529" s="138"/>
      <c r="J529" s="345" t="s">
        <v>26625</v>
      </c>
    </row>
    <row r="530" spans="1:10" ht="28.5">
      <c r="A530" s="345" t="s">
        <v>26626</v>
      </c>
      <c r="B530" s="346" t="s">
        <v>11215</v>
      </c>
      <c r="C530" s="346" t="s">
        <v>2</v>
      </c>
      <c r="D530" s="346">
        <v>148.68</v>
      </c>
      <c r="E530" s="346">
        <f t="shared" si="8"/>
        <v>148.68</v>
      </c>
      <c r="H530" s="138"/>
      <c r="J530" s="345" t="s">
        <v>26626</v>
      </c>
    </row>
    <row r="531" spans="1:10" ht="15">
      <c r="A531" s="344" t="s">
        <v>26627</v>
      </c>
      <c r="B531" s="340" t="s">
        <v>11214</v>
      </c>
      <c r="C531" s="341"/>
      <c r="D531" s="341"/>
      <c r="E531" s="346">
        <f t="shared" si="8"/>
        <v>0</v>
      </c>
      <c r="H531" s="137"/>
      <c r="J531" s="344" t="s">
        <v>26627</v>
      </c>
    </row>
    <row r="532" spans="1:10" ht="42.75">
      <c r="A532" s="345" t="s">
        <v>26628</v>
      </c>
      <c r="B532" s="346" t="s">
        <v>1184</v>
      </c>
      <c r="C532" s="346" t="s">
        <v>2</v>
      </c>
      <c r="D532" s="346">
        <v>586.41</v>
      </c>
      <c r="E532" s="346">
        <f t="shared" si="8"/>
        <v>586.41</v>
      </c>
      <c r="H532" s="138"/>
      <c r="J532" s="345" t="s">
        <v>26628</v>
      </c>
    </row>
    <row r="533" spans="1:10" ht="15" customHeight="1">
      <c r="A533" s="344" t="s">
        <v>26629</v>
      </c>
      <c r="B533" s="340" t="s">
        <v>11216</v>
      </c>
      <c r="C533" s="341"/>
      <c r="D533" s="341"/>
      <c r="E533" s="346">
        <f t="shared" si="8"/>
        <v>0</v>
      </c>
      <c r="H533" s="137"/>
      <c r="J533" s="344" t="s">
        <v>26629</v>
      </c>
    </row>
    <row r="534" spans="1:10" ht="28.5">
      <c r="A534" s="345" t="s">
        <v>26630</v>
      </c>
      <c r="B534" s="346" t="s">
        <v>35843</v>
      </c>
      <c r="C534" s="346" t="s">
        <v>1</v>
      </c>
      <c r="D534" s="346">
        <v>445.29</v>
      </c>
      <c r="E534" s="346">
        <f t="shared" si="8"/>
        <v>445.29</v>
      </c>
      <c r="H534" s="138"/>
      <c r="J534" s="345" t="s">
        <v>26630</v>
      </c>
    </row>
    <row r="535" spans="1:10" ht="28.5">
      <c r="A535" s="345" t="s">
        <v>26631</v>
      </c>
      <c r="B535" s="346" t="s">
        <v>35844</v>
      </c>
      <c r="C535" s="346" t="s">
        <v>1</v>
      </c>
      <c r="D535" s="346">
        <v>52.08</v>
      </c>
      <c r="E535" s="346">
        <f t="shared" si="8"/>
        <v>52.08</v>
      </c>
      <c r="H535" s="138"/>
      <c r="J535" s="345" t="s">
        <v>26631</v>
      </c>
    </row>
    <row r="536" spans="1:10" ht="28.5">
      <c r="A536" s="345" t="s">
        <v>26632</v>
      </c>
      <c r="B536" s="346" t="s">
        <v>35845</v>
      </c>
      <c r="C536" s="346" t="s">
        <v>1</v>
      </c>
      <c r="D536" s="346">
        <v>115.1</v>
      </c>
      <c r="E536" s="346">
        <f t="shared" si="8"/>
        <v>115.1</v>
      </c>
      <c r="H536" s="138"/>
      <c r="J536" s="345" t="s">
        <v>26632</v>
      </c>
    </row>
    <row r="537" spans="1:10" ht="28.5">
      <c r="A537" s="345" t="s">
        <v>26633</v>
      </c>
      <c r="B537" s="346" t="s">
        <v>35846</v>
      </c>
      <c r="C537" s="346" t="s">
        <v>2</v>
      </c>
      <c r="D537" s="346">
        <v>106</v>
      </c>
      <c r="E537" s="346">
        <f t="shared" si="8"/>
        <v>106</v>
      </c>
      <c r="H537" s="138"/>
      <c r="J537" s="345" t="s">
        <v>26633</v>
      </c>
    </row>
    <row r="538" spans="1:10" ht="28.5">
      <c r="A538" s="345" t="s">
        <v>26634</v>
      </c>
      <c r="B538" s="346" t="s">
        <v>35847</v>
      </c>
      <c r="C538" s="346" t="s">
        <v>1</v>
      </c>
      <c r="D538" s="346">
        <v>67.209999999999994</v>
      </c>
      <c r="E538" s="346">
        <f t="shared" si="8"/>
        <v>67.209999999999994</v>
      </c>
      <c r="H538" s="138"/>
      <c r="J538" s="345" t="s">
        <v>26634</v>
      </c>
    </row>
    <row r="539" spans="1:10" ht="42.75">
      <c r="A539" s="345" t="s">
        <v>26635</v>
      </c>
      <c r="B539" s="346" t="s">
        <v>35848</v>
      </c>
      <c r="C539" s="346" t="s">
        <v>2</v>
      </c>
      <c r="D539" s="346">
        <v>30.72</v>
      </c>
      <c r="E539" s="346">
        <f t="shared" si="8"/>
        <v>30.72</v>
      </c>
      <c r="H539" s="138"/>
      <c r="J539" s="345" t="s">
        <v>26635</v>
      </c>
    </row>
    <row r="540" spans="1:10" ht="15" customHeight="1">
      <c r="A540" s="344" t="s">
        <v>26636</v>
      </c>
      <c r="B540" s="340" t="s">
        <v>11217</v>
      </c>
      <c r="C540" s="341"/>
      <c r="D540" s="341"/>
      <c r="E540" s="346">
        <f t="shared" si="8"/>
        <v>0</v>
      </c>
      <c r="H540" s="137"/>
      <c r="J540" s="344" t="s">
        <v>26636</v>
      </c>
    </row>
    <row r="541" spans="1:10" ht="42.75">
      <c r="A541" s="345" t="s">
        <v>26637</v>
      </c>
      <c r="B541" s="346" t="s">
        <v>35849</v>
      </c>
      <c r="C541" s="346" t="s">
        <v>2</v>
      </c>
      <c r="D541" s="346">
        <v>13.8</v>
      </c>
      <c r="E541" s="346">
        <f t="shared" si="8"/>
        <v>13.8</v>
      </c>
      <c r="H541" s="138"/>
      <c r="J541" s="345" t="s">
        <v>26637</v>
      </c>
    </row>
    <row r="542" spans="1:10" ht="42.75">
      <c r="A542" s="345" t="s">
        <v>26638</v>
      </c>
      <c r="B542" s="346" t="s">
        <v>35850</v>
      </c>
      <c r="C542" s="346" t="s">
        <v>2</v>
      </c>
      <c r="D542" s="346">
        <v>14.06</v>
      </c>
      <c r="E542" s="346">
        <f t="shared" si="8"/>
        <v>14.06</v>
      </c>
      <c r="H542" s="138"/>
      <c r="J542" s="345" t="s">
        <v>26638</v>
      </c>
    </row>
    <row r="543" spans="1:10" ht="42.75">
      <c r="A543" s="345" t="s">
        <v>26639</v>
      </c>
      <c r="B543" s="346" t="s">
        <v>35851</v>
      </c>
      <c r="C543" s="346" t="s">
        <v>2</v>
      </c>
      <c r="D543" s="346">
        <v>15.07</v>
      </c>
      <c r="E543" s="346">
        <f t="shared" si="8"/>
        <v>15.07</v>
      </c>
      <c r="H543" s="138"/>
      <c r="J543" s="345" t="s">
        <v>26639</v>
      </c>
    </row>
    <row r="544" spans="1:10" ht="15" customHeight="1">
      <c r="A544" s="344" t="s">
        <v>26640</v>
      </c>
      <c r="B544" s="340" t="s">
        <v>11218</v>
      </c>
      <c r="C544" s="341"/>
      <c r="D544" s="341"/>
      <c r="E544" s="346">
        <f t="shared" si="8"/>
        <v>0</v>
      </c>
      <c r="H544" s="137"/>
      <c r="J544" s="344" t="s">
        <v>26640</v>
      </c>
    </row>
    <row r="545" spans="1:10" ht="28.5">
      <c r="A545" s="345" t="s">
        <v>26641</v>
      </c>
      <c r="B545" s="346" t="s">
        <v>35852</v>
      </c>
      <c r="C545" s="346" t="s">
        <v>1</v>
      </c>
      <c r="D545" s="346">
        <v>3.05</v>
      </c>
      <c r="E545" s="346">
        <f t="shared" si="8"/>
        <v>3.05</v>
      </c>
      <c r="H545" s="138"/>
      <c r="J545" s="345" t="s">
        <v>26641</v>
      </c>
    </row>
    <row r="546" spans="1:10" ht="28.5">
      <c r="A546" s="345" t="s">
        <v>26642</v>
      </c>
      <c r="B546" s="346" t="s">
        <v>35853</v>
      </c>
      <c r="C546" s="346" t="s">
        <v>1</v>
      </c>
      <c r="D546" s="346">
        <v>3.83</v>
      </c>
      <c r="E546" s="346">
        <f t="shared" si="8"/>
        <v>3.83</v>
      </c>
      <c r="H546" s="138"/>
      <c r="J546" s="345" t="s">
        <v>26642</v>
      </c>
    </row>
    <row r="547" spans="1:10" ht="28.5">
      <c r="A547" s="345" t="s">
        <v>26643</v>
      </c>
      <c r="B547" s="346" t="s">
        <v>35854</v>
      </c>
      <c r="C547" s="346" t="s">
        <v>1</v>
      </c>
      <c r="D547" s="346">
        <v>5.0999999999999996</v>
      </c>
      <c r="E547" s="346">
        <f t="shared" si="8"/>
        <v>5.0999999999999996</v>
      </c>
      <c r="H547" s="138"/>
      <c r="J547" s="345" t="s">
        <v>26643</v>
      </c>
    </row>
    <row r="548" spans="1:10" ht="28.5">
      <c r="A548" s="345" t="s">
        <v>26644</v>
      </c>
      <c r="B548" s="346" t="s">
        <v>35855</v>
      </c>
      <c r="C548" s="346" t="s">
        <v>1</v>
      </c>
      <c r="D548" s="346">
        <v>8.77</v>
      </c>
      <c r="E548" s="346">
        <f t="shared" si="8"/>
        <v>8.77</v>
      </c>
      <c r="H548" s="138"/>
      <c r="J548" s="345" t="s">
        <v>26644</v>
      </c>
    </row>
    <row r="549" spans="1:10" ht="28.5">
      <c r="A549" s="345" t="s">
        <v>26645</v>
      </c>
      <c r="B549" s="346" t="s">
        <v>35856</v>
      </c>
      <c r="C549" s="346" t="s">
        <v>1</v>
      </c>
      <c r="D549" s="346">
        <v>11.56</v>
      </c>
      <c r="E549" s="346">
        <f t="shared" si="8"/>
        <v>11.56</v>
      </c>
      <c r="H549" s="138"/>
      <c r="J549" s="345" t="s">
        <v>26645</v>
      </c>
    </row>
    <row r="550" spans="1:10" ht="28.5">
      <c r="A550" s="345" t="s">
        <v>26646</v>
      </c>
      <c r="B550" s="346" t="s">
        <v>35857</v>
      </c>
      <c r="C550" s="346" t="s">
        <v>1</v>
      </c>
      <c r="D550" s="346">
        <v>14.81</v>
      </c>
      <c r="E550" s="346">
        <f t="shared" si="8"/>
        <v>14.81</v>
      </c>
      <c r="H550" s="138"/>
      <c r="J550" s="345" t="s">
        <v>26646</v>
      </c>
    </row>
    <row r="551" spans="1:10" ht="28.5">
      <c r="A551" s="345" t="s">
        <v>26647</v>
      </c>
      <c r="B551" s="346" t="s">
        <v>35858</v>
      </c>
      <c r="C551" s="346" t="s">
        <v>1</v>
      </c>
      <c r="D551" s="346">
        <v>31.91</v>
      </c>
      <c r="E551" s="346">
        <f t="shared" si="8"/>
        <v>31.91</v>
      </c>
      <c r="H551" s="138"/>
      <c r="J551" s="345" t="s">
        <v>26647</v>
      </c>
    </row>
    <row r="552" spans="1:10" ht="28.5">
      <c r="A552" s="345" t="s">
        <v>26648</v>
      </c>
      <c r="B552" s="346" t="s">
        <v>35859</v>
      </c>
      <c r="C552" s="346" t="s">
        <v>1</v>
      </c>
      <c r="D552" s="346">
        <v>46.65</v>
      </c>
      <c r="E552" s="346">
        <f t="shared" si="8"/>
        <v>46.65</v>
      </c>
      <c r="H552" s="138"/>
      <c r="J552" s="345" t="s">
        <v>26648</v>
      </c>
    </row>
    <row r="553" spans="1:10" ht="28.5">
      <c r="A553" s="345" t="s">
        <v>26649</v>
      </c>
      <c r="B553" s="346" t="s">
        <v>35860</v>
      </c>
      <c r="C553" s="346" t="s">
        <v>2</v>
      </c>
      <c r="D553" s="346">
        <v>4.9000000000000004</v>
      </c>
      <c r="E553" s="346">
        <f t="shared" si="8"/>
        <v>4.9000000000000004</v>
      </c>
      <c r="H553" s="138"/>
      <c r="J553" s="345" t="s">
        <v>26649</v>
      </c>
    </row>
    <row r="554" spans="1:10" ht="28.5">
      <c r="A554" s="345" t="s">
        <v>26650</v>
      </c>
      <c r="B554" s="346" t="s">
        <v>35861</v>
      </c>
      <c r="C554" s="346" t="s">
        <v>2</v>
      </c>
      <c r="D554" s="346">
        <v>1.78</v>
      </c>
      <c r="E554" s="346">
        <f t="shared" si="8"/>
        <v>1.78</v>
      </c>
      <c r="H554" s="138"/>
      <c r="J554" s="345" t="s">
        <v>26650</v>
      </c>
    </row>
    <row r="555" spans="1:10" ht="28.5">
      <c r="A555" s="345" t="s">
        <v>26651</v>
      </c>
      <c r="B555" s="346" t="s">
        <v>35862</v>
      </c>
      <c r="C555" s="346" t="s">
        <v>1</v>
      </c>
      <c r="D555" s="346">
        <v>7.16</v>
      </c>
      <c r="E555" s="346">
        <f t="shared" si="8"/>
        <v>7.16</v>
      </c>
      <c r="H555" s="138"/>
      <c r="J555" s="345" t="s">
        <v>26651</v>
      </c>
    </row>
    <row r="556" spans="1:10">
      <c r="A556" s="345" t="s">
        <v>26652</v>
      </c>
      <c r="B556" s="346" t="s">
        <v>35863</v>
      </c>
      <c r="C556" s="346" t="s">
        <v>2</v>
      </c>
      <c r="D556" s="346">
        <v>47.39</v>
      </c>
      <c r="E556" s="346">
        <f t="shared" si="8"/>
        <v>47.39</v>
      </c>
      <c r="H556" s="138"/>
      <c r="J556" s="345" t="s">
        <v>26652</v>
      </c>
    </row>
    <row r="557" spans="1:10" ht="28.5">
      <c r="A557" s="345" t="s">
        <v>26653</v>
      </c>
      <c r="B557" s="346" t="s">
        <v>1185</v>
      </c>
      <c r="C557" s="346" t="s">
        <v>1</v>
      </c>
      <c r="D557" s="346">
        <v>4.2</v>
      </c>
      <c r="E557" s="346">
        <f t="shared" si="8"/>
        <v>4.2</v>
      </c>
      <c r="H557" s="138"/>
      <c r="J557" s="345" t="s">
        <v>26653</v>
      </c>
    </row>
    <row r="558" spans="1:10" ht="28.5">
      <c r="A558" s="345" t="s">
        <v>26654</v>
      </c>
      <c r="B558" s="346" t="s">
        <v>35864</v>
      </c>
      <c r="C558" s="346" t="s">
        <v>1</v>
      </c>
      <c r="D558" s="346">
        <v>9.5399999999999991</v>
      </c>
      <c r="E558" s="346">
        <f t="shared" si="8"/>
        <v>9.5399999999999991</v>
      </c>
      <c r="H558" s="138"/>
      <c r="J558" s="345" t="s">
        <v>26654</v>
      </c>
    </row>
    <row r="559" spans="1:10">
      <c r="A559" s="345" t="s">
        <v>26655</v>
      </c>
      <c r="B559" s="346" t="s">
        <v>35865</v>
      </c>
      <c r="C559" s="346" t="s">
        <v>1</v>
      </c>
      <c r="D559" s="346">
        <v>171.75</v>
      </c>
      <c r="E559" s="346">
        <f t="shared" si="8"/>
        <v>171.75</v>
      </c>
      <c r="H559" s="138"/>
      <c r="J559" s="345" t="s">
        <v>26655</v>
      </c>
    </row>
    <row r="560" spans="1:10" ht="28.5">
      <c r="A560" s="345" t="s">
        <v>26656</v>
      </c>
      <c r="B560" s="346" t="s">
        <v>1186</v>
      </c>
      <c r="C560" s="346" t="s">
        <v>2</v>
      </c>
      <c r="D560" s="346">
        <v>3.6</v>
      </c>
      <c r="E560" s="346">
        <f t="shared" si="8"/>
        <v>3.6</v>
      </c>
      <c r="H560" s="138"/>
      <c r="J560" s="345" t="s">
        <v>26656</v>
      </c>
    </row>
    <row r="561" spans="1:10" ht="85.5">
      <c r="A561" s="345" t="s">
        <v>26657</v>
      </c>
      <c r="B561" s="346" t="s">
        <v>8820</v>
      </c>
      <c r="C561" s="346" t="s">
        <v>2</v>
      </c>
      <c r="D561" s="346">
        <v>8.41</v>
      </c>
      <c r="E561" s="346">
        <f t="shared" si="8"/>
        <v>8.41</v>
      </c>
      <c r="H561" s="138"/>
      <c r="J561" s="345" t="s">
        <v>26657</v>
      </c>
    </row>
    <row r="562" spans="1:10" ht="42.75">
      <c r="A562" s="345" t="s">
        <v>26658</v>
      </c>
      <c r="B562" s="346" t="s">
        <v>35866</v>
      </c>
      <c r="C562" s="346" t="s">
        <v>1</v>
      </c>
      <c r="D562" s="346">
        <v>1.99</v>
      </c>
      <c r="E562" s="346">
        <f t="shared" si="8"/>
        <v>1.99</v>
      </c>
      <c r="H562" s="138"/>
      <c r="J562" s="345" t="s">
        <v>26658</v>
      </c>
    </row>
    <row r="563" spans="1:10" ht="28.5">
      <c r="A563" s="345" t="s">
        <v>26659</v>
      </c>
      <c r="B563" s="346" t="s">
        <v>35867</v>
      </c>
      <c r="C563" s="346" t="s">
        <v>1</v>
      </c>
      <c r="D563" s="346">
        <v>3.05</v>
      </c>
      <c r="E563" s="346">
        <f t="shared" si="8"/>
        <v>3.05</v>
      </c>
      <c r="H563" s="138"/>
      <c r="J563" s="345" t="s">
        <v>26659</v>
      </c>
    </row>
    <row r="564" spans="1:10" ht="15" customHeight="1">
      <c r="A564" s="344" t="s">
        <v>26660</v>
      </c>
      <c r="B564" s="340" t="s">
        <v>11219</v>
      </c>
      <c r="C564" s="341"/>
      <c r="D564" s="341"/>
      <c r="E564" s="346">
        <f t="shared" si="8"/>
        <v>0</v>
      </c>
      <c r="H564" s="137"/>
      <c r="J564" s="344" t="s">
        <v>26660</v>
      </c>
    </row>
    <row r="565" spans="1:10" ht="28.5">
      <c r="A565" s="345" t="s">
        <v>26661</v>
      </c>
      <c r="B565" s="346" t="s">
        <v>35868</v>
      </c>
      <c r="C565" s="346" t="s">
        <v>1</v>
      </c>
      <c r="D565" s="346">
        <v>26.5</v>
      </c>
      <c r="E565" s="346">
        <f t="shared" ref="E565:E628" si="9">D565</f>
        <v>26.5</v>
      </c>
      <c r="H565" s="138"/>
      <c r="J565" s="345" t="s">
        <v>26661</v>
      </c>
    </row>
    <row r="566" spans="1:10" ht="28.5">
      <c r="A566" s="345" t="s">
        <v>26662</v>
      </c>
      <c r="B566" s="346" t="s">
        <v>35869</v>
      </c>
      <c r="C566" s="346" t="s">
        <v>1</v>
      </c>
      <c r="D566" s="346">
        <v>3.87</v>
      </c>
      <c r="E566" s="346">
        <f t="shared" si="9"/>
        <v>3.87</v>
      </c>
      <c r="H566" s="138"/>
      <c r="J566" s="345" t="s">
        <v>26662</v>
      </c>
    </row>
    <row r="567" spans="1:10" ht="28.5">
      <c r="A567" s="345" t="s">
        <v>26663</v>
      </c>
      <c r="B567" s="346" t="s">
        <v>35870</v>
      </c>
      <c r="C567" s="346" t="s">
        <v>1</v>
      </c>
      <c r="D567" s="346">
        <v>4.75</v>
      </c>
      <c r="E567" s="346">
        <f t="shared" si="9"/>
        <v>4.75</v>
      </c>
      <c r="H567" s="138"/>
      <c r="J567" s="345" t="s">
        <v>26663</v>
      </c>
    </row>
    <row r="568" spans="1:10" ht="28.5">
      <c r="A568" s="345" t="s">
        <v>26664</v>
      </c>
      <c r="B568" s="346" t="s">
        <v>35871</v>
      </c>
      <c r="C568" s="346" t="s">
        <v>1</v>
      </c>
      <c r="D568" s="346">
        <v>10.96</v>
      </c>
      <c r="E568" s="346">
        <f t="shared" si="9"/>
        <v>10.96</v>
      </c>
      <c r="H568" s="138"/>
      <c r="J568" s="345" t="s">
        <v>26664</v>
      </c>
    </row>
    <row r="569" spans="1:10" ht="15" customHeight="1">
      <c r="A569" s="344" t="s">
        <v>26665</v>
      </c>
      <c r="B569" s="340" t="s">
        <v>11220</v>
      </c>
      <c r="C569" s="341"/>
      <c r="D569" s="341"/>
      <c r="E569" s="346">
        <f t="shared" si="9"/>
        <v>0</v>
      </c>
      <c r="H569" s="137"/>
      <c r="J569" s="344" t="s">
        <v>26665</v>
      </c>
    </row>
    <row r="570" spans="1:10" ht="28.5">
      <c r="A570" s="345" t="s">
        <v>26666</v>
      </c>
      <c r="B570" s="346" t="s">
        <v>35872</v>
      </c>
      <c r="C570" s="346" t="s">
        <v>1</v>
      </c>
      <c r="D570" s="346">
        <v>7.75</v>
      </c>
      <c r="E570" s="346">
        <f t="shared" si="9"/>
        <v>7.75</v>
      </c>
      <c r="H570" s="138"/>
      <c r="J570" s="345" t="s">
        <v>26666</v>
      </c>
    </row>
    <row r="571" spans="1:10" ht="28.5">
      <c r="A571" s="345" t="s">
        <v>26667</v>
      </c>
      <c r="B571" s="346" t="s">
        <v>35873</v>
      </c>
      <c r="C571" s="346" t="s">
        <v>1</v>
      </c>
      <c r="D571" s="346">
        <v>2.8</v>
      </c>
      <c r="E571" s="346">
        <f t="shared" si="9"/>
        <v>2.8</v>
      </c>
      <c r="H571" s="138"/>
      <c r="J571" s="345" t="s">
        <v>26667</v>
      </c>
    </row>
    <row r="572" spans="1:10" ht="15">
      <c r="A572" s="344" t="s">
        <v>26668</v>
      </c>
      <c r="B572" s="340" t="s">
        <v>11221</v>
      </c>
      <c r="C572" s="341"/>
      <c r="D572" s="341"/>
      <c r="E572" s="346">
        <f t="shared" si="9"/>
        <v>0</v>
      </c>
      <c r="H572" s="137"/>
      <c r="J572" s="344" t="s">
        <v>26668</v>
      </c>
    </row>
    <row r="573" spans="1:10" ht="42.75">
      <c r="A573" s="345" t="s">
        <v>26669</v>
      </c>
      <c r="B573" s="346" t="s">
        <v>35874</v>
      </c>
      <c r="C573" s="346" t="s">
        <v>2</v>
      </c>
      <c r="D573" s="346">
        <v>5.58</v>
      </c>
      <c r="E573" s="346">
        <f t="shared" si="9"/>
        <v>5.58</v>
      </c>
      <c r="H573" s="138"/>
      <c r="J573" s="345" t="s">
        <v>26669</v>
      </c>
    </row>
    <row r="574" spans="1:10" ht="15">
      <c r="A574" s="344" t="s">
        <v>26670</v>
      </c>
      <c r="B574" s="340" t="s">
        <v>1187</v>
      </c>
      <c r="C574" s="341"/>
      <c r="D574" s="341"/>
      <c r="E574" s="346">
        <f t="shared" si="9"/>
        <v>0</v>
      </c>
      <c r="H574" s="137"/>
      <c r="J574" s="344" t="s">
        <v>26670</v>
      </c>
    </row>
    <row r="575" spans="1:10" ht="28.5">
      <c r="A575" s="345" t="s">
        <v>26671</v>
      </c>
      <c r="B575" s="346" t="s">
        <v>1188</v>
      </c>
      <c r="C575" s="346" t="s">
        <v>1</v>
      </c>
      <c r="D575" s="346">
        <v>1.49</v>
      </c>
      <c r="E575" s="346">
        <f t="shared" si="9"/>
        <v>1.49</v>
      </c>
      <c r="H575" s="138"/>
      <c r="J575" s="345" t="s">
        <v>26671</v>
      </c>
    </row>
    <row r="576" spans="1:10" ht="28.5">
      <c r="A576" s="345" t="s">
        <v>26672</v>
      </c>
      <c r="B576" s="346" t="s">
        <v>1189</v>
      </c>
      <c r="C576" s="346" t="s">
        <v>1</v>
      </c>
      <c r="D576" s="346">
        <v>2.12</v>
      </c>
      <c r="E576" s="346">
        <f t="shared" si="9"/>
        <v>2.12</v>
      </c>
      <c r="H576" s="138"/>
      <c r="J576" s="345" t="s">
        <v>26672</v>
      </c>
    </row>
    <row r="577" spans="1:10" ht="28.5">
      <c r="A577" s="345" t="s">
        <v>26673</v>
      </c>
      <c r="B577" s="346" t="s">
        <v>1190</v>
      </c>
      <c r="C577" s="346" t="s">
        <v>1</v>
      </c>
      <c r="D577" s="346">
        <v>4.03</v>
      </c>
      <c r="E577" s="346">
        <f t="shared" si="9"/>
        <v>4.03</v>
      </c>
      <c r="H577" s="138"/>
      <c r="J577" s="345" t="s">
        <v>26673</v>
      </c>
    </row>
    <row r="578" spans="1:10" ht="28.5">
      <c r="A578" s="345" t="s">
        <v>26674</v>
      </c>
      <c r="B578" s="346" t="s">
        <v>1191</v>
      </c>
      <c r="C578" s="346" t="s">
        <v>1</v>
      </c>
      <c r="D578" s="346">
        <v>5.47</v>
      </c>
      <c r="E578" s="346">
        <f t="shared" si="9"/>
        <v>5.47</v>
      </c>
      <c r="H578" s="138"/>
      <c r="J578" s="345" t="s">
        <v>26674</v>
      </c>
    </row>
    <row r="579" spans="1:10" ht="28.5">
      <c r="A579" s="345" t="s">
        <v>26675</v>
      </c>
      <c r="B579" s="346" t="s">
        <v>11222</v>
      </c>
      <c r="C579" s="346" t="s">
        <v>1</v>
      </c>
      <c r="D579" s="346">
        <v>103.65</v>
      </c>
      <c r="E579" s="346">
        <f t="shared" si="9"/>
        <v>103.65</v>
      </c>
      <c r="H579" s="138"/>
      <c r="J579" s="345" t="s">
        <v>26675</v>
      </c>
    </row>
    <row r="580" spans="1:10" ht="28.5">
      <c r="A580" s="345" t="s">
        <v>26676</v>
      </c>
      <c r="B580" s="346" t="s">
        <v>1192</v>
      </c>
      <c r="C580" s="346" t="s">
        <v>1</v>
      </c>
      <c r="D580" s="346">
        <v>14.35</v>
      </c>
      <c r="E580" s="346">
        <f t="shared" si="9"/>
        <v>14.35</v>
      </c>
      <c r="H580" s="138"/>
      <c r="J580" s="345" t="s">
        <v>26676</v>
      </c>
    </row>
    <row r="581" spans="1:10" ht="28.5">
      <c r="A581" s="345" t="s">
        <v>26677</v>
      </c>
      <c r="B581" s="346" t="s">
        <v>1193</v>
      </c>
      <c r="C581" s="346" t="s">
        <v>1</v>
      </c>
      <c r="D581" s="346">
        <v>23.08</v>
      </c>
      <c r="E581" s="346">
        <f t="shared" si="9"/>
        <v>23.08</v>
      </c>
      <c r="H581" s="138"/>
      <c r="J581" s="345" t="s">
        <v>26677</v>
      </c>
    </row>
    <row r="582" spans="1:10" ht="28.5">
      <c r="A582" s="345" t="s">
        <v>26678</v>
      </c>
      <c r="B582" s="346" t="s">
        <v>11223</v>
      </c>
      <c r="C582" s="346" t="s">
        <v>1</v>
      </c>
      <c r="D582" s="346">
        <v>209.82</v>
      </c>
      <c r="E582" s="346">
        <f t="shared" si="9"/>
        <v>209.82</v>
      </c>
      <c r="H582" s="138"/>
      <c r="J582" s="345" t="s">
        <v>26678</v>
      </c>
    </row>
    <row r="583" spans="1:10" ht="28.5">
      <c r="A583" s="345" t="s">
        <v>26679</v>
      </c>
      <c r="B583" s="346" t="s">
        <v>11224</v>
      </c>
      <c r="C583" s="346" t="s">
        <v>1</v>
      </c>
      <c r="D583" s="346">
        <v>9.31</v>
      </c>
      <c r="E583" s="346">
        <f t="shared" si="9"/>
        <v>9.31</v>
      </c>
      <c r="H583" s="138"/>
      <c r="J583" s="345" t="s">
        <v>26679</v>
      </c>
    </row>
    <row r="584" spans="1:10" ht="28.5">
      <c r="A584" s="345" t="s">
        <v>26680</v>
      </c>
      <c r="B584" s="346" t="s">
        <v>11225</v>
      </c>
      <c r="C584" s="346" t="s">
        <v>1</v>
      </c>
      <c r="D584" s="346">
        <v>18.52</v>
      </c>
      <c r="E584" s="346">
        <f t="shared" si="9"/>
        <v>18.52</v>
      </c>
      <c r="H584" s="138"/>
      <c r="J584" s="345" t="s">
        <v>26680</v>
      </c>
    </row>
    <row r="585" spans="1:10" ht="28.5">
      <c r="A585" s="345" t="s">
        <v>26681</v>
      </c>
      <c r="B585" s="346" t="s">
        <v>11226</v>
      </c>
      <c r="C585" s="346" t="s">
        <v>1</v>
      </c>
      <c r="D585" s="346">
        <v>10.93</v>
      </c>
      <c r="E585" s="346">
        <f t="shared" si="9"/>
        <v>10.93</v>
      </c>
      <c r="H585" s="138"/>
      <c r="J585" s="345" t="s">
        <v>26681</v>
      </c>
    </row>
    <row r="586" spans="1:10" ht="28.5">
      <c r="A586" s="345" t="s">
        <v>26682</v>
      </c>
      <c r="B586" s="346" t="s">
        <v>11227</v>
      </c>
      <c r="C586" s="346" t="s">
        <v>1</v>
      </c>
      <c r="D586" s="346">
        <v>27.03</v>
      </c>
      <c r="E586" s="346">
        <f t="shared" si="9"/>
        <v>27.03</v>
      </c>
      <c r="H586" s="138"/>
      <c r="J586" s="345" t="s">
        <v>26682</v>
      </c>
    </row>
    <row r="587" spans="1:10" ht="28.5">
      <c r="A587" s="345" t="s">
        <v>26683</v>
      </c>
      <c r="B587" s="346" t="s">
        <v>11228</v>
      </c>
      <c r="C587" s="346" t="s">
        <v>1</v>
      </c>
      <c r="D587" s="346">
        <v>34.270000000000003</v>
      </c>
      <c r="E587" s="346">
        <f t="shared" si="9"/>
        <v>34.270000000000003</v>
      </c>
      <c r="H587" s="138"/>
      <c r="J587" s="345" t="s">
        <v>26683</v>
      </c>
    </row>
    <row r="588" spans="1:10" ht="28.5">
      <c r="A588" s="345" t="s">
        <v>26684</v>
      </c>
      <c r="B588" s="346" t="s">
        <v>11229</v>
      </c>
      <c r="C588" s="346" t="s">
        <v>1</v>
      </c>
      <c r="D588" s="346">
        <v>56.17</v>
      </c>
      <c r="E588" s="346">
        <f t="shared" si="9"/>
        <v>56.17</v>
      </c>
      <c r="H588" s="138"/>
      <c r="J588" s="345" t="s">
        <v>26684</v>
      </c>
    </row>
    <row r="589" spans="1:10" ht="28.5">
      <c r="A589" s="345" t="s">
        <v>26685</v>
      </c>
      <c r="B589" s="346" t="s">
        <v>1194</v>
      </c>
      <c r="C589" s="346" t="s">
        <v>1</v>
      </c>
      <c r="D589" s="346">
        <v>19.440000000000001</v>
      </c>
      <c r="E589" s="346">
        <f t="shared" si="9"/>
        <v>19.440000000000001</v>
      </c>
      <c r="H589" s="138"/>
      <c r="J589" s="345" t="s">
        <v>26685</v>
      </c>
    </row>
    <row r="590" spans="1:10" ht="28.5">
      <c r="A590" s="345" t="s">
        <v>26686</v>
      </c>
      <c r="B590" s="346" t="s">
        <v>11230</v>
      </c>
      <c r="C590" s="346" t="s">
        <v>1</v>
      </c>
      <c r="D590" s="346">
        <v>14.52</v>
      </c>
      <c r="E590" s="346">
        <f t="shared" si="9"/>
        <v>14.52</v>
      </c>
      <c r="H590" s="138"/>
      <c r="J590" s="345" t="s">
        <v>26686</v>
      </c>
    </row>
    <row r="591" spans="1:10" ht="15">
      <c r="A591" s="344" t="s">
        <v>26687</v>
      </c>
      <c r="B591" s="340" t="s">
        <v>11231</v>
      </c>
      <c r="C591" s="341"/>
      <c r="D591" s="341"/>
      <c r="E591" s="346">
        <f t="shared" si="9"/>
        <v>0</v>
      </c>
      <c r="H591" s="137"/>
      <c r="J591" s="344" t="s">
        <v>26687</v>
      </c>
    </row>
    <row r="592" spans="1:10" ht="28.5">
      <c r="A592" s="345" t="s">
        <v>26688</v>
      </c>
      <c r="B592" s="346" t="s">
        <v>1195</v>
      </c>
      <c r="C592" s="346" t="s">
        <v>1</v>
      </c>
      <c r="D592" s="346">
        <v>74.349999999999994</v>
      </c>
      <c r="E592" s="346">
        <f t="shared" si="9"/>
        <v>74.349999999999994</v>
      </c>
      <c r="H592" s="138"/>
      <c r="J592" s="345" t="s">
        <v>26688</v>
      </c>
    </row>
    <row r="593" spans="1:10">
      <c r="A593" s="345" t="s">
        <v>26689</v>
      </c>
      <c r="B593" s="346" t="s">
        <v>1196</v>
      </c>
      <c r="C593" s="346" t="s">
        <v>1</v>
      </c>
      <c r="D593" s="346">
        <v>2.99</v>
      </c>
      <c r="E593" s="346">
        <f t="shared" si="9"/>
        <v>2.99</v>
      </c>
      <c r="H593" s="138"/>
      <c r="J593" s="345" t="s">
        <v>26689</v>
      </c>
    </row>
    <row r="594" spans="1:10" ht="28.5">
      <c r="A594" s="345" t="s">
        <v>26690</v>
      </c>
      <c r="B594" s="346" t="s">
        <v>11232</v>
      </c>
      <c r="C594" s="346" t="s">
        <v>1</v>
      </c>
      <c r="D594" s="346">
        <v>68.47</v>
      </c>
      <c r="E594" s="346">
        <f t="shared" si="9"/>
        <v>68.47</v>
      </c>
      <c r="H594" s="138"/>
      <c r="J594" s="345" t="s">
        <v>26690</v>
      </c>
    </row>
    <row r="595" spans="1:10" ht="57">
      <c r="A595" s="345" t="s">
        <v>26691</v>
      </c>
      <c r="B595" s="346" t="s">
        <v>26692</v>
      </c>
      <c r="C595" s="346" t="s">
        <v>1</v>
      </c>
      <c r="D595" s="346">
        <v>20.11</v>
      </c>
      <c r="E595" s="346">
        <f t="shared" si="9"/>
        <v>20.11</v>
      </c>
      <c r="H595" s="138"/>
      <c r="J595" s="345" t="s">
        <v>26691</v>
      </c>
    </row>
    <row r="596" spans="1:10" ht="57">
      <c r="A596" s="345" t="s">
        <v>26693</v>
      </c>
      <c r="B596" s="346" t="s">
        <v>26694</v>
      </c>
      <c r="C596" s="346" t="s">
        <v>1</v>
      </c>
      <c r="D596" s="346">
        <v>83.27</v>
      </c>
      <c r="E596" s="346">
        <f t="shared" si="9"/>
        <v>83.27</v>
      </c>
      <c r="H596" s="138"/>
      <c r="J596" s="345" t="s">
        <v>26693</v>
      </c>
    </row>
    <row r="597" spans="1:10" ht="28.5">
      <c r="A597" s="345" t="s">
        <v>26695</v>
      </c>
      <c r="B597" s="346" t="s">
        <v>11233</v>
      </c>
      <c r="C597" s="346" t="s">
        <v>1</v>
      </c>
      <c r="D597" s="346">
        <v>27.02</v>
      </c>
      <c r="E597" s="346">
        <f t="shared" si="9"/>
        <v>27.02</v>
      </c>
      <c r="H597" s="138"/>
      <c r="J597" s="345" t="s">
        <v>26695</v>
      </c>
    </row>
    <row r="598" spans="1:10" ht="28.5">
      <c r="A598" s="345" t="s">
        <v>26696</v>
      </c>
      <c r="B598" s="346" t="s">
        <v>11234</v>
      </c>
      <c r="C598" s="346" t="s">
        <v>1</v>
      </c>
      <c r="D598" s="346">
        <v>38.549999999999997</v>
      </c>
      <c r="E598" s="346">
        <f t="shared" si="9"/>
        <v>38.549999999999997</v>
      </c>
      <c r="H598" s="138"/>
      <c r="J598" s="345" t="s">
        <v>26696</v>
      </c>
    </row>
    <row r="599" spans="1:10" ht="28.5">
      <c r="A599" s="345" t="s">
        <v>26697</v>
      </c>
      <c r="B599" s="346" t="s">
        <v>11235</v>
      </c>
      <c r="C599" s="346" t="s">
        <v>1</v>
      </c>
      <c r="D599" s="346">
        <v>7.34</v>
      </c>
      <c r="E599" s="346">
        <f t="shared" si="9"/>
        <v>7.34</v>
      </c>
      <c r="H599" s="138"/>
      <c r="J599" s="345" t="s">
        <v>26697</v>
      </c>
    </row>
    <row r="600" spans="1:10" ht="28.5">
      <c r="A600" s="345" t="s">
        <v>26698</v>
      </c>
      <c r="B600" s="346" t="s">
        <v>11236</v>
      </c>
      <c r="C600" s="346" t="s">
        <v>1</v>
      </c>
      <c r="D600" s="346">
        <v>10.119999999999999</v>
      </c>
      <c r="E600" s="346">
        <f t="shared" si="9"/>
        <v>10.119999999999999</v>
      </c>
      <c r="H600" s="138"/>
      <c r="J600" s="345" t="s">
        <v>26698</v>
      </c>
    </row>
    <row r="601" spans="1:10" ht="57">
      <c r="A601" s="345" t="s">
        <v>26699</v>
      </c>
      <c r="B601" s="346" t="s">
        <v>26700</v>
      </c>
      <c r="C601" s="346" t="s">
        <v>1</v>
      </c>
      <c r="D601" s="346">
        <v>17.63</v>
      </c>
      <c r="E601" s="346">
        <f t="shared" si="9"/>
        <v>17.63</v>
      </c>
      <c r="H601" s="138"/>
      <c r="J601" s="345" t="s">
        <v>26699</v>
      </c>
    </row>
    <row r="602" spans="1:10" ht="28.5">
      <c r="A602" s="345" t="s">
        <v>26701</v>
      </c>
      <c r="B602" s="346" t="s">
        <v>11237</v>
      </c>
      <c r="C602" s="346" t="s">
        <v>1</v>
      </c>
      <c r="D602" s="346">
        <v>46.83</v>
      </c>
      <c r="E602" s="346">
        <f t="shared" si="9"/>
        <v>46.83</v>
      </c>
      <c r="H602" s="138"/>
      <c r="J602" s="345" t="s">
        <v>26701</v>
      </c>
    </row>
    <row r="603" spans="1:10" ht="28.5">
      <c r="A603" s="345" t="s">
        <v>26702</v>
      </c>
      <c r="B603" s="346" t="s">
        <v>1197</v>
      </c>
      <c r="C603" s="346" t="s">
        <v>1</v>
      </c>
      <c r="D603" s="346">
        <v>10.23</v>
      </c>
      <c r="E603" s="346">
        <f t="shared" si="9"/>
        <v>10.23</v>
      </c>
      <c r="H603" s="138"/>
      <c r="J603" s="345" t="s">
        <v>26702</v>
      </c>
    </row>
    <row r="604" spans="1:10" ht="28.5">
      <c r="A604" s="345" t="s">
        <v>26703</v>
      </c>
      <c r="B604" s="346" t="s">
        <v>11238</v>
      </c>
      <c r="C604" s="346" t="s">
        <v>1</v>
      </c>
      <c r="D604" s="346">
        <v>259.17</v>
      </c>
      <c r="E604" s="346">
        <f t="shared" si="9"/>
        <v>259.17</v>
      </c>
      <c r="H604" s="138"/>
      <c r="J604" s="345" t="s">
        <v>26703</v>
      </c>
    </row>
    <row r="605" spans="1:10" ht="28.5">
      <c r="A605" s="345" t="s">
        <v>26704</v>
      </c>
      <c r="B605" s="346" t="s">
        <v>11239</v>
      </c>
      <c r="C605" s="346" t="s">
        <v>1</v>
      </c>
      <c r="D605" s="346">
        <v>160.24</v>
      </c>
      <c r="E605" s="346">
        <f t="shared" si="9"/>
        <v>160.24</v>
      </c>
      <c r="H605" s="138"/>
      <c r="J605" s="345" t="s">
        <v>26704</v>
      </c>
    </row>
    <row r="606" spans="1:10" ht="15">
      <c r="A606" s="344" t="s">
        <v>26705</v>
      </c>
      <c r="B606" s="340" t="s">
        <v>11231</v>
      </c>
      <c r="C606" s="341"/>
      <c r="D606" s="341"/>
      <c r="E606" s="346">
        <f t="shared" si="9"/>
        <v>0</v>
      </c>
      <c r="H606" s="137"/>
      <c r="J606" s="344" t="s">
        <v>26705</v>
      </c>
    </row>
    <row r="607" spans="1:10" ht="28.5">
      <c r="A607" s="345" t="s">
        <v>26706</v>
      </c>
      <c r="B607" s="346" t="s">
        <v>1198</v>
      </c>
      <c r="C607" s="346" t="s">
        <v>1</v>
      </c>
      <c r="D607" s="346">
        <v>87.13</v>
      </c>
      <c r="E607" s="346">
        <f t="shared" si="9"/>
        <v>87.13</v>
      </c>
      <c r="H607" s="138"/>
      <c r="J607" s="345" t="s">
        <v>26706</v>
      </c>
    </row>
    <row r="608" spans="1:10" ht="28.5">
      <c r="A608" s="345" t="s">
        <v>26707</v>
      </c>
      <c r="B608" s="346" t="s">
        <v>11240</v>
      </c>
      <c r="C608" s="346" t="s">
        <v>1</v>
      </c>
      <c r="D608" s="346">
        <v>3.46</v>
      </c>
      <c r="E608" s="346">
        <f t="shared" si="9"/>
        <v>3.46</v>
      </c>
      <c r="H608" s="138"/>
      <c r="J608" s="345" t="s">
        <v>26707</v>
      </c>
    </row>
    <row r="609" spans="1:10" ht="28.5">
      <c r="A609" s="345" t="s">
        <v>26708</v>
      </c>
      <c r="B609" s="346" t="s">
        <v>11241</v>
      </c>
      <c r="C609" s="346" t="s">
        <v>1</v>
      </c>
      <c r="D609" s="346">
        <v>5.1100000000000003</v>
      </c>
      <c r="E609" s="346">
        <f t="shared" si="9"/>
        <v>5.1100000000000003</v>
      </c>
      <c r="H609" s="138"/>
      <c r="J609" s="345" t="s">
        <v>26708</v>
      </c>
    </row>
    <row r="610" spans="1:10" ht="28.5">
      <c r="A610" s="345" t="s">
        <v>26709</v>
      </c>
      <c r="B610" s="346" t="s">
        <v>11242</v>
      </c>
      <c r="C610" s="346" t="s">
        <v>1</v>
      </c>
      <c r="D610" s="346">
        <v>119.09</v>
      </c>
      <c r="E610" s="346">
        <f t="shared" si="9"/>
        <v>119.09</v>
      </c>
      <c r="H610" s="138"/>
      <c r="J610" s="345" t="s">
        <v>26709</v>
      </c>
    </row>
    <row r="611" spans="1:10" ht="28.5">
      <c r="A611" s="345" t="s">
        <v>26710</v>
      </c>
      <c r="B611" s="346" t="s">
        <v>1199</v>
      </c>
      <c r="C611" s="346" t="s">
        <v>3</v>
      </c>
      <c r="D611" s="346">
        <v>107.75</v>
      </c>
      <c r="E611" s="346">
        <f t="shared" si="9"/>
        <v>107.75</v>
      </c>
      <c r="H611" s="138"/>
      <c r="J611" s="345" t="s">
        <v>26710</v>
      </c>
    </row>
    <row r="612" spans="1:10" ht="28.5">
      <c r="A612" s="345" t="s">
        <v>26711</v>
      </c>
      <c r="B612" s="346" t="s">
        <v>11243</v>
      </c>
      <c r="C612" s="346" t="s">
        <v>1</v>
      </c>
      <c r="D612" s="346">
        <v>405.98</v>
      </c>
      <c r="E612" s="346">
        <f t="shared" si="9"/>
        <v>405.98</v>
      </c>
      <c r="H612" s="138"/>
      <c r="J612" s="345" t="s">
        <v>26711</v>
      </c>
    </row>
    <row r="613" spans="1:10">
      <c r="A613" s="345" t="s">
        <v>26712</v>
      </c>
      <c r="B613" s="346" t="s">
        <v>11244</v>
      </c>
      <c r="C613" s="346" t="s">
        <v>1</v>
      </c>
      <c r="D613" s="346">
        <v>4.2</v>
      </c>
      <c r="E613" s="346">
        <f t="shared" si="9"/>
        <v>4.2</v>
      </c>
      <c r="H613" s="138"/>
      <c r="J613" s="345" t="s">
        <v>26712</v>
      </c>
    </row>
    <row r="614" spans="1:10" ht="15">
      <c r="A614" s="344" t="s">
        <v>26713</v>
      </c>
      <c r="B614" s="340" t="s">
        <v>11245</v>
      </c>
      <c r="C614" s="341"/>
      <c r="D614" s="341"/>
      <c r="E614" s="346">
        <f t="shared" si="9"/>
        <v>0</v>
      </c>
      <c r="H614" s="137"/>
      <c r="J614" s="344" t="s">
        <v>26713</v>
      </c>
    </row>
    <row r="615" spans="1:10" ht="28.5">
      <c r="A615" s="345" t="s">
        <v>26714</v>
      </c>
      <c r="B615" s="346" t="s">
        <v>11246</v>
      </c>
      <c r="C615" s="346" t="s">
        <v>1</v>
      </c>
      <c r="D615" s="346">
        <v>13.6</v>
      </c>
      <c r="E615" s="346">
        <f t="shared" si="9"/>
        <v>13.6</v>
      </c>
      <c r="H615" s="138"/>
      <c r="J615" s="345" t="s">
        <v>26714</v>
      </c>
    </row>
    <row r="616" spans="1:10" ht="15">
      <c r="A616" s="344" t="s">
        <v>26715</v>
      </c>
      <c r="B616" s="340" t="s">
        <v>11247</v>
      </c>
      <c r="C616" s="341"/>
      <c r="D616" s="341"/>
      <c r="E616" s="346">
        <f t="shared" si="9"/>
        <v>0</v>
      </c>
      <c r="H616" s="137"/>
      <c r="J616" s="344" t="s">
        <v>26715</v>
      </c>
    </row>
    <row r="617" spans="1:10" ht="57">
      <c r="A617" s="345" t="s">
        <v>26716</v>
      </c>
      <c r="B617" s="346" t="s">
        <v>26717</v>
      </c>
      <c r="C617" s="346" t="s">
        <v>1</v>
      </c>
      <c r="D617" s="346">
        <v>6.8</v>
      </c>
      <c r="E617" s="346">
        <f t="shared" si="9"/>
        <v>6.8</v>
      </c>
      <c r="H617" s="138"/>
      <c r="J617" s="345" t="s">
        <v>26716</v>
      </c>
    </row>
    <row r="618" spans="1:10" ht="28.5">
      <c r="A618" s="345" t="s">
        <v>26718</v>
      </c>
      <c r="B618" s="346" t="s">
        <v>11248</v>
      </c>
      <c r="C618" s="346" t="s">
        <v>1</v>
      </c>
      <c r="D618" s="346">
        <v>2.14</v>
      </c>
      <c r="E618" s="346">
        <f t="shared" si="9"/>
        <v>2.14</v>
      </c>
      <c r="H618" s="138"/>
      <c r="J618" s="345" t="s">
        <v>26718</v>
      </c>
    </row>
    <row r="619" spans="1:10" ht="57">
      <c r="A619" s="345" t="s">
        <v>26719</v>
      </c>
      <c r="B619" s="346" t="s">
        <v>26720</v>
      </c>
      <c r="C619" s="346" t="s">
        <v>1</v>
      </c>
      <c r="D619" s="346">
        <v>8.82</v>
      </c>
      <c r="E619" s="346">
        <f t="shared" si="9"/>
        <v>8.82</v>
      </c>
      <c r="H619" s="138"/>
      <c r="J619" s="345" t="s">
        <v>26719</v>
      </c>
    </row>
    <row r="620" spans="1:10" ht="15">
      <c r="A620" s="344" t="s">
        <v>26721</v>
      </c>
      <c r="B620" s="340" t="s">
        <v>11156</v>
      </c>
      <c r="C620" s="341"/>
      <c r="D620" s="341"/>
      <c r="E620" s="346">
        <f t="shared" si="9"/>
        <v>0</v>
      </c>
      <c r="H620" s="137"/>
      <c r="J620" s="344" t="s">
        <v>26721</v>
      </c>
    </row>
    <row r="621" spans="1:10" ht="28.5">
      <c r="A621" s="345" t="s">
        <v>26722</v>
      </c>
      <c r="B621" s="346" t="s">
        <v>35875</v>
      </c>
      <c r="C621" s="346" t="s">
        <v>2</v>
      </c>
      <c r="D621" s="346">
        <v>6.7</v>
      </c>
      <c r="E621" s="346">
        <f t="shared" si="9"/>
        <v>6.7</v>
      </c>
      <c r="H621" s="138"/>
      <c r="J621" s="345" t="s">
        <v>26722</v>
      </c>
    </row>
    <row r="622" spans="1:10" ht="28.5">
      <c r="A622" s="345" t="s">
        <v>26723</v>
      </c>
      <c r="B622" s="346" t="s">
        <v>1200</v>
      </c>
      <c r="C622" s="346" t="s">
        <v>2</v>
      </c>
      <c r="D622" s="346">
        <v>4.8600000000000003</v>
      </c>
      <c r="E622" s="346">
        <f t="shared" si="9"/>
        <v>4.8600000000000003</v>
      </c>
      <c r="H622" s="138"/>
      <c r="J622" s="345" t="s">
        <v>26723</v>
      </c>
    </row>
    <row r="623" spans="1:10" ht="28.5">
      <c r="A623" s="345" t="s">
        <v>26724</v>
      </c>
      <c r="B623" s="346" t="s">
        <v>1201</v>
      </c>
      <c r="C623" s="346" t="s">
        <v>2</v>
      </c>
      <c r="D623" s="346">
        <v>3.72</v>
      </c>
      <c r="E623" s="346">
        <f t="shared" si="9"/>
        <v>3.72</v>
      </c>
      <c r="H623" s="138"/>
      <c r="J623" s="345" t="s">
        <v>26724</v>
      </c>
    </row>
    <row r="624" spans="1:10" ht="15">
      <c r="A624" s="344" t="s">
        <v>26725</v>
      </c>
      <c r="B624" s="340" t="s">
        <v>11214</v>
      </c>
      <c r="C624" s="341"/>
      <c r="D624" s="341"/>
      <c r="E624" s="346">
        <f t="shared" si="9"/>
        <v>0</v>
      </c>
      <c r="H624" s="137"/>
      <c r="J624" s="344" t="s">
        <v>26725</v>
      </c>
    </row>
    <row r="625" spans="1:10" ht="42.75">
      <c r="A625" s="345" t="s">
        <v>26726</v>
      </c>
      <c r="B625" s="346" t="s">
        <v>1202</v>
      </c>
      <c r="C625" s="346" t="s">
        <v>2</v>
      </c>
      <c r="D625" s="346">
        <v>764.12</v>
      </c>
      <c r="E625" s="346">
        <f t="shared" si="9"/>
        <v>764.12</v>
      </c>
      <c r="H625" s="138"/>
      <c r="J625" s="345" t="s">
        <v>26726</v>
      </c>
    </row>
    <row r="626" spans="1:10" ht="28.5">
      <c r="A626" s="345" t="s">
        <v>26727</v>
      </c>
      <c r="B626" s="346" t="s">
        <v>1203</v>
      </c>
      <c r="C626" s="346" t="s">
        <v>2</v>
      </c>
      <c r="D626" s="346">
        <v>125.25</v>
      </c>
      <c r="E626" s="346">
        <f t="shared" si="9"/>
        <v>125.25</v>
      </c>
      <c r="H626" s="138"/>
      <c r="J626" s="345" t="s">
        <v>26727</v>
      </c>
    </row>
    <row r="627" spans="1:10" ht="42.75">
      <c r="A627" s="345" t="s">
        <v>26728</v>
      </c>
      <c r="B627" s="346" t="s">
        <v>1204</v>
      </c>
      <c r="C627" s="346" t="s">
        <v>2</v>
      </c>
      <c r="D627" s="346">
        <v>288.33</v>
      </c>
      <c r="E627" s="346">
        <f t="shared" si="9"/>
        <v>288.33</v>
      </c>
      <c r="H627" s="138"/>
      <c r="J627" s="345" t="s">
        <v>26728</v>
      </c>
    </row>
    <row r="628" spans="1:10" ht="28.5">
      <c r="A628" s="345" t="s">
        <v>26729</v>
      </c>
      <c r="B628" s="346" t="s">
        <v>1205</v>
      </c>
      <c r="C628" s="346" t="s">
        <v>2</v>
      </c>
      <c r="D628" s="346">
        <v>708.06</v>
      </c>
      <c r="E628" s="346">
        <f t="shared" si="9"/>
        <v>708.06</v>
      </c>
      <c r="H628" s="138"/>
      <c r="J628" s="345" t="s">
        <v>26729</v>
      </c>
    </row>
    <row r="629" spans="1:10" ht="28.5">
      <c r="A629" s="345" t="s">
        <v>26730</v>
      </c>
      <c r="B629" s="346" t="s">
        <v>1206</v>
      </c>
      <c r="C629" s="346" t="s">
        <v>2</v>
      </c>
      <c r="D629" s="346">
        <v>708.06</v>
      </c>
      <c r="E629" s="346">
        <f t="shared" ref="E629:E692" si="10">D629</f>
        <v>708.06</v>
      </c>
      <c r="H629" s="138"/>
      <c r="J629" s="345" t="s">
        <v>26730</v>
      </c>
    </row>
    <row r="630" spans="1:10" ht="15">
      <c r="A630" s="344" t="s">
        <v>26731</v>
      </c>
      <c r="B630" s="340" t="s">
        <v>11249</v>
      </c>
      <c r="C630" s="341"/>
      <c r="D630" s="341"/>
      <c r="E630" s="346">
        <f t="shared" si="10"/>
        <v>0</v>
      </c>
      <c r="H630" s="137"/>
      <c r="J630" s="344" t="s">
        <v>26731</v>
      </c>
    </row>
    <row r="631" spans="1:10" ht="28.5">
      <c r="A631" s="345" t="s">
        <v>26732</v>
      </c>
      <c r="B631" s="346" t="s">
        <v>35876</v>
      </c>
      <c r="C631" s="346" t="s">
        <v>2</v>
      </c>
      <c r="D631" s="346">
        <v>74.849999999999994</v>
      </c>
      <c r="E631" s="346">
        <f t="shared" si="10"/>
        <v>74.849999999999994</v>
      </c>
      <c r="H631" s="138"/>
      <c r="J631" s="345" t="s">
        <v>26732</v>
      </c>
    </row>
    <row r="632" spans="1:10" ht="28.5">
      <c r="A632" s="345" t="s">
        <v>26733</v>
      </c>
      <c r="B632" s="346" t="s">
        <v>35877</v>
      </c>
      <c r="C632" s="346" t="s">
        <v>2</v>
      </c>
      <c r="D632" s="346">
        <v>74.849999999999994</v>
      </c>
      <c r="E632" s="346">
        <f t="shared" si="10"/>
        <v>74.849999999999994</v>
      </c>
      <c r="H632" s="138"/>
      <c r="J632" s="345" t="s">
        <v>26733</v>
      </c>
    </row>
    <row r="633" spans="1:10" ht="28.5">
      <c r="A633" s="345" t="s">
        <v>26734</v>
      </c>
      <c r="B633" s="346" t="s">
        <v>1207</v>
      </c>
      <c r="C633" s="346" t="s">
        <v>2</v>
      </c>
      <c r="D633" s="346">
        <v>74.849999999999994</v>
      </c>
      <c r="E633" s="346">
        <f t="shared" si="10"/>
        <v>74.849999999999994</v>
      </c>
      <c r="H633" s="138"/>
      <c r="J633" s="345" t="s">
        <v>26734</v>
      </c>
    </row>
    <row r="634" spans="1:10" ht="28.5">
      <c r="A634" s="345" t="s">
        <v>26735</v>
      </c>
      <c r="B634" s="346" t="s">
        <v>35878</v>
      </c>
      <c r="C634" s="346" t="s">
        <v>2</v>
      </c>
      <c r="D634" s="346">
        <v>108</v>
      </c>
      <c r="E634" s="346">
        <f t="shared" si="10"/>
        <v>108</v>
      </c>
      <c r="H634" s="138"/>
      <c r="J634" s="345" t="s">
        <v>26735</v>
      </c>
    </row>
    <row r="635" spans="1:10" ht="15">
      <c r="A635" s="344" t="s">
        <v>26736</v>
      </c>
      <c r="B635" s="340" t="s">
        <v>11250</v>
      </c>
      <c r="C635" s="341"/>
      <c r="D635" s="341"/>
      <c r="E635" s="346">
        <f t="shared" si="10"/>
        <v>0</v>
      </c>
      <c r="H635" s="137"/>
      <c r="J635" s="344" t="s">
        <v>26736</v>
      </c>
    </row>
    <row r="636" spans="1:10" ht="28.5">
      <c r="A636" s="345" t="s">
        <v>26737</v>
      </c>
      <c r="B636" s="346" t="s">
        <v>35879</v>
      </c>
      <c r="C636" s="346" t="s">
        <v>2</v>
      </c>
      <c r="D636" s="346">
        <v>102.62</v>
      </c>
      <c r="E636" s="346">
        <f t="shared" si="10"/>
        <v>102.62</v>
      </c>
      <c r="H636" s="138"/>
      <c r="J636" s="345" t="s">
        <v>26737</v>
      </c>
    </row>
    <row r="637" spans="1:10" ht="28.5">
      <c r="A637" s="345" t="s">
        <v>26738</v>
      </c>
      <c r="B637" s="346" t="s">
        <v>1208</v>
      </c>
      <c r="C637" s="346" t="s">
        <v>2</v>
      </c>
      <c r="D637" s="346">
        <v>108</v>
      </c>
      <c r="E637" s="346">
        <f t="shared" si="10"/>
        <v>108</v>
      </c>
      <c r="H637" s="138"/>
      <c r="J637" s="345" t="s">
        <v>26738</v>
      </c>
    </row>
    <row r="638" spans="1:10" ht="15">
      <c r="A638" s="344" t="s">
        <v>26739</v>
      </c>
      <c r="B638" s="340" t="s">
        <v>11251</v>
      </c>
      <c r="C638" s="341"/>
      <c r="D638" s="341"/>
      <c r="E638" s="346">
        <f t="shared" si="10"/>
        <v>0</v>
      </c>
      <c r="H638" s="137"/>
      <c r="J638" s="344" t="s">
        <v>26739</v>
      </c>
    </row>
    <row r="639" spans="1:10" ht="57">
      <c r="A639" s="345" t="s">
        <v>26740</v>
      </c>
      <c r="B639" s="346" t="s">
        <v>35880</v>
      </c>
      <c r="C639" s="346" t="s">
        <v>2</v>
      </c>
      <c r="D639" s="347">
        <v>1101.1400000000001</v>
      </c>
      <c r="E639" s="346">
        <f t="shared" si="10"/>
        <v>1101.1400000000001</v>
      </c>
      <c r="H639" s="138"/>
      <c r="J639" s="345" t="s">
        <v>26740</v>
      </c>
    </row>
    <row r="640" spans="1:10" ht="15">
      <c r="A640" s="344" t="s">
        <v>26741</v>
      </c>
      <c r="B640" s="340" t="s">
        <v>11252</v>
      </c>
      <c r="C640" s="341"/>
      <c r="D640" s="341"/>
      <c r="E640" s="346">
        <f t="shared" si="10"/>
        <v>0</v>
      </c>
      <c r="H640" s="137"/>
      <c r="J640" s="344" t="s">
        <v>26741</v>
      </c>
    </row>
    <row r="641" spans="1:10" ht="42.75">
      <c r="A641" s="345" t="s">
        <v>26742</v>
      </c>
      <c r="B641" s="346" t="s">
        <v>11253</v>
      </c>
      <c r="C641" s="346" t="s">
        <v>2</v>
      </c>
      <c r="D641" s="346">
        <v>315.79000000000002</v>
      </c>
      <c r="E641" s="346">
        <f t="shared" si="10"/>
        <v>315.79000000000002</v>
      </c>
      <c r="H641" s="138"/>
      <c r="J641" s="345" t="s">
        <v>26742</v>
      </c>
    </row>
    <row r="642" spans="1:10" ht="28.5">
      <c r="A642" s="345" t="s">
        <v>26743</v>
      </c>
      <c r="B642" s="346" t="s">
        <v>1209</v>
      </c>
      <c r="C642" s="346" t="s">
        <v>2</v>
      </c>
      <c r="D642" s="346">
        <v>172.68</v>
      </c>
      <c r="E642" s="346">
        <f t="shared" si="10"/>
        <v>172.68</v>
      </c>
      <c r="H642" s="138"/>
      <c r="J642" s="345" t="s">
        <v>26743</v>
      </c>
    </row>
    <row r="643" spans="1:10" ht="42.75">
      <c r="A643" s="345" t="s">
        <v>26744</v>
      </c>
      <c r="B643" s="346" t="s">
        <v>11254</v>
      </c>
      <c r="C643" s="346" t="s">
        <v>2</v>
      </c>
      <c r="D643" s="346">
        <v>346.47</v>
      </c>
      <c r="E643" s="346">
        <f t="shared" si="10"/>
        <v>346.47</v>
      </c>
      <c r="H643" s="138"/>
      <c r="J643" s="345" t="s">
        <v>26744</v>
      </c>
    </row>
    <row r="644" spans="1:10" ht="15">
      <c r="A644" s="344" t="s">
        <v>26745</v>
      </c>
      <c r="B644" s="340" t="s">
        <v>11251</v>
      </c>
      <c r="C644" s="341"/>
      <c r="D644" s="341"/>
      <c r="E644" s="346">
        <f t="shared" si="10"/>
        <v>0</v>
      </c>
      <c r="H644" s="137"/>
      <c r="J644" s="344" t="s">
        <v>26745</v>
      </c>
    </row>
    <row r="645" spans="1:10" ht="28.5">
      <c r="A645" s="345" t="s">
        <v>26746</v>
      </c>
      <c r="B645" s="346" t="s">
        <v>11255</v>
      </c>
      <c r="C645" s="346" t="s">
        <v>2</v>
      </c>
      <c r="D645" s="346">
        <v>103.08</v>
      </c>
      <c r="E645" s="346">
        <f t="shared" si="10"/>
        <v>103.08</v>
      </c>
      <c r="H645" s="138"/>
      <c r="J645" s="345" t="s">
        <v>26746</v>
      </c>
    </row>
    <row r="646" spans="1:10" ht="28.5">
      <c r="A646" s="345" t="s">
        <v>26747</v>
      </c>
      <c r="B646" s="346" t="s">
        <v>1210</v>
      </c>
      <c r="C646" s="346" t="s">
        <v>2</v>
      </c>
      <c r="D646" s="346">
        <v>9.3800000000000008</v>
      </c>
      <c r="E646" s="346">
        <f t="shared" si="10"/>
        <v>9.3800000000000008</v>
      </c>
      <c r="H646" s="138"/>
      <c r="J646" s="345" t="s">
        <v>26747</v>
      </c>
    </row>
    <row r="647" spans="1:10" ht="28.5">
      <c r="A647" s="345" t="s">
        <v>26748</v>
      </c>
      <c r="B647" s="346" t="s">
        <v>1211</v>
      </c>
      <c r="C647" s="346" t="s">
        <v>2</v>
      </c>
      <c r="D647" s="346">
        <v>9.3800000000000008</v>
      </c>
      <c r="E647" s="346">
        <f t="shared" si="10"/>
        <v>9.3800000000000008</v>
      </c>
      <c r="H647" s="138"/>
      <c r="J647" s="345" t="s">
        <v>26748</v>
      </c>
    </row>
    <row r="648" spans="1:10" ht="28.5">
      <c r="A648" s="345" t="s">
        <v>26749</v>
      </c>
      <c r="B648" s="346" t="s">
        <v>1212</v>
      </c>
      <c r="C648" s="346" t="s">
        <v>2</v>
      </c>
      <c r="D648" s="346">
        <v>9.3800000000000008</v>
      </c>
      <c r="E648" s="346">
        <f t="shared" si="10"/>
        <v>9.3800000000000008</v>
      </c>
      <c r="H648" s="138"/>
      <c r="J648" s="345" t="s">
        <v>26749</v>
      </c>
    </row>
    <row r="649" spans="1:10" ht="28.5">
      <c r="A649" s="345" t="s">
        <v>26750</v>
      </c>
      <c r="B649" s="346" t="s">
        <v>1213</v>
      </c>
      <c r="C649" s="346" t="s">
        <v>2</v>
      </c>
      <c r="D649" s="346">
        <v>9.3800000000000008</v>
      </c>
      <c r="E649" s="346">
        <f t="shared" si="10"/>
        <v>9.3800000000000008</v>
      </c>
      <c r="H649" s="138"/>
      <c r="J649" s="345" t="s">
        <v>26750</v>
      </c>
    </row>
    <row r="650" spans="1:10" ht="28.5">
      <c r="A650" s="345" t="s">
        <v>26751</v>
      </c>
      <c r="B650" s="346" t="s">
        <v>1214</v>
      </c>
      <c r="C650" s="346" t="s">
        <v>2</v>
      </c>
      <c r="D650" s="346">
        <v>17.12</v>
      </c>
      <c r="E650" s="346">
        <f t="shared" si="10"/>
        <v>17.12</v>
      </c>
      <c r="H650" s="138"/>
      <c r="J650" s="345" t="s">
        <v>26751</v>
      </c>
    </row>
    <row r="651" spans="1:10" ht="28.5">
      <c r="A651" s="345" t="s">
        <v>26752</v>
      </c>
      <c r="B651" s="346" t="s">
        <v>1215</v>
      </c>
      <c r="C651" s="346" t="s">
        <v>2</v>
      </c>
      <c r="D651" s="346">
        <v>38.770000000000003</v>
      </c>
      <c r="E651" s="346">
        <f t="shared" si="10"/>
        <v>38.770000000000003</v>
      </c>
      <c r="H651" s="138"/>
      <c r="J651" s="345" t="s">
        <v>26752</v>
      </c>
    </row>
    <row r="652" spans="1:10" ht="28.5">
      <c r="A652" s="345" t="s">
        <v>26753</v>
      </c>
      <c r="B652" s="346" t="s">
        <v>1216</v>
      </c>
      <c r="C652" s="346" t="s">
        <v>2</v>
      </c>
      <c r="D652" s="346">
        <v>38.770000000000003</v>
      </c>
      <c r="E652" s="346">
        <f t="shared" si="10"/>
        <v>38.770000000000003</v>
      </c>
      <c r="H652" s="138"/>
      <c r="J652" s="345" t="s">
        <v>26753</v>
      </c>
    </row>
    <row r="653" spans="1:10" ht="28.5">
      <c r="A653" s="345" t="s">
        <v>26754</v>
      </c>
      <c r="B653" s="346" t="s">
        <v>1217</v>
      </c>
      <c r="C653" s="346" t="s">
        <v>2</v>
      </c>
      <c r="D653" s="346">
        <v>38.770000000000003</v>
      </c>
      <c r="E653" s="346">
        <f t="shared" si="10"/>
        <v>38.770000000000003</v>
      </c>
      <c r="H653" s="138"/>
      <c r="J653" s="345" t="s">
        <v>26754</v>
      </c>
    </row>
    <row r="654" spans="1:10" ht="28.5">
      <c r="A654" s="345" t="s">
        <v>26755</v>
      </c>
      <c r="B654" s="346" t="s">
        <v>1218</v>
      </c>
      <c r="C654" s="346" t="s">
        <v>2</v>
      </c>
      <c r="D654" s="346">
        <v>38.770000000000003</v>
      </c>
      <c r="E654" s="346">
        <f t="shared" si="10"/>
        <v>38.770000000000003</v>
      </c>
      <c r="H654" s="138"/>
      <c r="J654" s="345" t="s">
        <v>26755</v>
      </c>
    </row>
    <row r="655" spans="1:10" ht="28.5">
      <c r="A655" s="345" t="s">
        <v>26756</v>
      </c>
      <c r="B655" s="346" t="s">
        <v>1219</v>
      </c>
      <c r="C655" s="346" t="s">
        <v>2</v>
      </c>
      <c r="D655" s="346">
        <v>47.15</v>
      </c>
      <c r="E655" s="346">
        <f t="shared" si="10"/>
        <v>47.15</v>
      </c>
      <c r="H655" s="138"/>
      <c r="J655" s="345" t="s">
        <v>26756</v>
      </c>
    </row>
    <row r="656" spans="1:10" ht="28.5">
      <c r="A656" s="345" t="s">
        <v>26757</v>
      </c>
      <c r="B656" s="346" t="s">
        <v>1220</v>
      </c>
      <c r="C656" s="346" t="s">
        <v>2</v>
      </c>
      <c r="D656" s="346">
        <v>52.38</v>
      </c>
      <c r="E656" s="346">
        <f t="shared" si="10"/>
        <v>52.38</v>
      </c>
      <c r="H656" s="138"/>
      <c r="J656" s="345" t="s">
        <v>26757</v>
      </c>
    </row>
    <row r="657" spans="1:10" ht="28.5">
      <c r="A657" s="345" t="s">
        <v>26758</v>
      </c>
      <c r="B657" s="346" t="s">
        <v>1221</v>
      </c>
      <c r="C657" s="346" t="s">
        <v>2</v>
      </c>
      <c r="D657" s="346">
        <v>48.64</v>
      </c>
      <c r="E657" s="346">
        <f t="shared" si="10"/>
        <v>48.64</v>
      </c>
      <c r="H657" s="138"/>
      <c r="J657" s="345" t="s">
        <v>26758</v>
      </c>
    </row>
    <row r="658" spans="1:10" ht="28.5">
      <c r="A658" s="345" t="s">
        <v>26759</v>
      </c>
      <c r="B658" s="346" t="s">
        <v>1222</v>
      </c>
      <c r="C658" s="346" t="s">
        <v>2</v>
      </c>
      <c r="D658" s="346">
        <v>48.64</v>
      </c>
      <c r="E658" s="346">
        <f t="shared" si="10"/>
        <v>48.64</v>
      </c>
      <c r="H658" s="138"/>
      <c r="J658" s="345" t="s">
        <v>26759</v>
      </c>
    </row>
    <row r="659" spans="1:10" ht="28.5">
      <c r="A659" s="345" t="s">
        <v>26760</v>
      </c>
      <c r="B659" s="346" t="s">
        <v>1223</v>
      </c>
      <c r="C659" s="346" t="s">
        <v>2</v>
      </c>
      <c r="D659" s="346">
        <v>48.64</v>
      </c>
      <c r="E659" s="346">
        <f t="shared" si="10"/>
        <v>48.64</v>
      </c>
      <c r="H659" s="138"/>
      <c r="J659" s="345" t="s">
        <v>26760</v>
      </c>
    </row>
    <row r="660" spans="1:10" ht="28.5">
      <c r="A660" s="345" t="s">
        <v>26761</v>
      </c>
      <c r="B660" s="346" t="s">
        <v>1224</v>
      </c>
      <c r="C660" s="346" t="s">
        <v>2</v>
      </c>
      <c r="D660" s="346">
        <v>48.64</v>
      </c>
      <c r="E660" s="346">
        <f t="shared" si="10"/>
        <v>48.64</v>
      </c>
      <c r="H660" s="138"/>
      <c r="J660" s="345" t="s">
        <v>26761</v>
      </c>
    </row>
    <row r="661" spans="1:10" ht="28.5">
      <c r="A661" s="345" t="s">
        <v>26762</v>
      </c>
      <c r="B661" s="346" t="s">
        <v>1225</v>
      </c>
      <c r="C661" s="346" t="s">
        <v>2</v>
      </c>
      <c r="D661" s="346">
        <v>61.1</v>
      </c>
      <c r="E661" s="346">
        <f t="shared" si="10"/>
        <v>61.1</v>
      </c>
      <c r="H661" s="138"/>
      <c r="J661" s="345" t="s">
        <v>26762</v>
      </c>
    </row>
    <row r="662" spans="1:10" ht="28.5">
      <c r="A662" s="345" t="s">
        <v>26763</v>
      </c>
      <c r="B662" s="346" t="s">
        <v>1226</v>
      </c>
      <c r="C662" s="346" t="s">
        <v>2</v>
      </c>
      <c r="D662" s="346">
        <v>61.1</v>
      </c>
      <c r="E662" s="346">
        <f t="shared" si="10"/>
        <v>61.1</v>
      </c>
      <c r="H662" s="138"/>
      <c r="J662" s="345" t="s">
        <v>26763</v>
      </c>
    </row>
    <row r="663" spans="1:10" ht="28.5">
      <c r="A663" s="345" t="s">
        <v>26764</v>
      </c>
      <c r="B663" s="346" t="s">
        <v>1227</v>
      </c>
      <c r="C663" s="346" t="s">
        <v>2</v>
      </c>
      <c r="D663" s="346">
        <v>123.64</v>
      </c>
      <c r="E663" s="346">
        <f t="shared" si="10"/>
        <v>123.64</v>
      </c>
      <c r="H663" s="138"/>
      <c r="J663" s="345" t="s">
        <v>26764</v>
      </c>
    </row>
    <row r="664" spans="1:10" ht="28.5">
      <c r="A664" s="345" t="s">
        <v>26765</v>
      </c>
      <c r="B664" s="346" t="s">
        <v>11256</v>
      </c>
      <c r="C664" s="346" t="s">
        <v>2</v>
      </c>
      <c r="D664" s="346">
        <v>98.81</v>
      </c>
      <c r="E664" s="346">
        <f t="shared" si="10"/>
        <v>98.81</v>
      </c>
      <c r="H664" s="138"/>
      <c r="J664" s="345" t="s">
        <v>26765</v>
      </c>
    </row>
    <row r="665" spans="1:10" ht="15">
      <c r="A665" s="344" t="s">
        <v>26766</v>
      </c>
      <c r="B665" s="340" t="s">
        <v>11251</v>
      </c>
      <c r="C665" s="341"/>
      <c r="D665" s="341"/>
      <c r="E665" s="346">
        <f t="shared" si="10"/>
        <v>0</v>
      </c>
      <c r="H665" s="137"/>
      <c r="J665" s="344" t="s">
        <v>26766</v>
      </c>
    </row>
    <row r="666" spans="1:10" ht="28.5">
      <c r="A666" s="345" t="s">
        <v>26767</v>
      </c>
      <c r="B666" s="346" t="s">
        <v>1228</v>
      </c>
      <c r="C666" s="346" t="s">
        <v>2</v>
      </c>
      <c r="D666" s="346">
        <v>155.35</v>
      </c>
      <c r="E666" s="346">
        <f t="shared" si="10"/>
        <v>155.35</v>
      </c>
      <c r="H666" s="138"/>
      <c r="J666" s="345" t="s">
        <v>26767</v>
      </c>
    </row>
    <row r="667" spans="1:10" ht="28.5">
      <c r="A667" s="345" t="s">
        <v>26768</v>
      </c>
      <c r="B667" s="346" t="s">
        <v>1229</v>
      </c>
      <c r="C667" s="346" t="s">
        <v>2</v>
      </c>
      <c r="D667" s="346">
        <v>90.35</v>
      </c>
      <c r="E667" s="346">
        <f t="shared" si="10"/>
        <v>90.35</v>
      </c>
      <c r="H667" s="138"/>
      <c r="J667" s="345" t="s">
        <v>26768</v>
      </c>
    </row>
    <row r="668" spans="1:10" ht="28.5">
      <c r="A668" s="345" t="s">
        <v>26769</v>
      </c>
      <c r="B668" s="346" t="s">
        <v>11257</v>
      </c>
      <c r="C668" s="346" t="s">
        <v>2</v>
      </c>
      <c r="D668" s="346">
        <v>384.05</v>
      </c>
      <c r="E668" s="346">
        <f t="shared" si="10"/>
        <v>384.05</v>
      </c>
      <c r="H668" s="138"/>
      <c r="J668" s="345" t="s">
        <v>26769</v>
      </c>
    </row>
    <row r="669" spans="1:10" ht="28.5">
      <c r="A669" s="345" t="s">
        <v>26770</v>
      </c>
      <c r="B669" s="346" t="s">
        <v>1230</v>
      </c>
      <c r="C669" s="346" t="s">
        <v>2</v>
      </c>
      <c r="D669" s="346">
        <v>9.3800000000000008</v>
      </c>
      <c r="E669" s="346">
        <f t="shared" si="10"/>
        <v>9.3800000000000008</v>
      </c>
      <c r="H669" s="138"/>
      <c r="J669" s="345" t="s">
        <v>26770</v>
      </c>
    </row>
    <row r="670" spans="1:10" ht="28.5">
      <c r="A670" s="345" t="s">
        <v>26771</v>
      </c>
      <c r="B670" s="346" t="s">
        <v>11258</v>
      </c>
      <c r="C670" s="346" t="s">
        <v>2</v>
      </c>
      <c r="D670" s="346">
        <v>160.33000000000001</v>
      </c>
      <c r="E670" s="346">
        <f t="shared" si="10"/>
        <v>160.33000000000001</v>
      </c>
      <c r="H670" s="138"/>
      <c r="J670" s="345" t="s">
        <v>26771</v>
      </c>
    </row>
    <row r="671" spans="1:10" ht="28.5">
      <c r="A671" s="345" t="s">
        <v>26772</v>
      </c>
      <c r="B671" s="346" t="s">
        <v>1231</v>
      </c>
      <c r="C671" s="346" t="s">
        <v>2</v>
      </c>
      <c r="D671" s="346">
        <v>19.48</v>
      </c>
      <c r="E671" s="346">
        <f t="shared" si="10"/>
        <v>19.48</v>
      </c>
      <c r="H671" s="138"/>
      <c r="J671" s="345" t="s">
        <v>26772</v>
      </c>
    </row>
    <row r="672" spans="1:10" ht="28.5">
      <c r="A672" s="345" t="s">
        <v>26773</v>
      </c>
      <c r="B672" s="346" t="s">
        <v>1232</v>
      </c>
      <c r="C672" s="346" t="s">
        <v>2</v>
      </c>
      <c r="D672" s="346">
        <v>23.92</v>
      </c>
      <c r="E672" s="346">
        <f t="shared" si="10"/>
        <v>23.92</v>
      </c>
      <c r="H672" s="138"/>
      <c r="J672" s="345" t="s">
        <v>26773</v>
      </c>
    </row>
    <row r="673" spans="1:10" ht="28.5">
      <c r="A673" s="345" t="s">
        <v>26774</v>
      </c>
      <c r="B673" s="346" t="s">
        <v>1233</v>
      </c>
      <c r="C673" s="346" t="s">
        <v>2</v>
      </c>
      <c r="D673" s="346">
        <v>17.47</v>
      </c>
      <c r="E673" s="346">
        <f t="shared" si="10"/>
        <v>17.47</v>
      </c>
      <c r="H673" s="138"/>
      <c r="J673" s="345" t="s">
        <v>26774</v>
      </c>
    </row>
    <row r="674" spans="1:10" ht="57">
      <c r="A674" s="345" t="s">
        <v>26775</v>
      </c>
      <c r="B674" s="346" t="s">
        <v>35881</v>
      </c>
      <c r="C674" s="346" t="s">
        <v>2</v>
      </c>
      <c r="D674" s="346">
        <v>385.29</v>
      </c>
      <c r="E674" s="346">
        <f t="shared" si="10"/>
        <v>385.29</v>
      </c>
      <c r="H674" s="138"/>
      <c r="J674" s="345" t="s">
        <v>26775</v>
      </c>
    </row>
    <row r="675" spans="1:10" ht="15">
      <c r="A675" s="344" t="s">
        <v>26776</v>
      </c>
      <c r="B675" s="340" t="s">
        <v>11251</v>
      </c>
      <c r="C675" s="341"/>
      <c r="D675" s="341"/>
      <c r="E675" s="346">
        <f t="shared" si="10"/>
        <v>0</v>
      </c>
      <c r="H675" s="137"/>
      <c r="J675" s="344" t="s">
        <v>26776</v>
      </c>
    </row>
    <row r="676" spans="1:10" ht="57">
      <c r="A676" s="345" t="s">
        <v>26777</v>
      </c>
      <c r="B676" s="346" t="s">
        <v>35882</v>
      </c>
      <c r="C676" s="346" t="s">
        <v>2</v>
      </c>
      <c r="D676" s="346">
        <v>361.08</v>
      </c>
      <c r="E676" s="346">
        <f t="shared" si="10"/>
        <v>361.08</v>
      </c>
      <c r="H676" s="138"/>
      <c r="J676" s="345" t="s">
        <v>26777</v>
      </c>
    </row>
    <row r="677" spans="1:10" ht="28.5">
      <c r="A677" s="345" t="s">
        <v>26778</v>
      </c>
      <c r="B677" s="346" t="s">
        <v>1234</v>
      </c>
      <c r="C677" s="346" t="s">
        <v>2</v>
      </c>
      <c r="D677" s="346">
        <v>47.71</v>
      </c>
      <c r="E677" s="346">
        <f t="shared" si="10"/>
        <v>47.71</v>
      </c>
      <c r="H677" s="138"/>
      <c r="J677" s="345" t="s">
        <v>26778</v>
      </c>
    </row>
    <row r="678" spans="1:10" ht="28.5">
      <c r="A678" s="345" t="s">
        <v>26779</v>
      </c>
      <c r="B678" s="346" t="s">
        <v>1235</v>
      </c>
      <c r="C678" s="346" t="s">
        <v>2</v>
      </c>
      <c r="D678" s="346">
        <v>21.66</v>
      </c>
      <c r="E678" s="346">
        <f t="shared" si="10"/>
        <v>21.66</v>
      </c>
      <c r="H678" s="138"/>
      <c r="J678" s="345" t="s">
        <v>26779</v>
      </c>
    </row>
    <row r="679" spans="1:10" ht="28.5">
      <c r="A679" s="345" t="s">
        <v>26780</v>
      </c>
      <c r="B679" s="346" t="s">
        <v>1236</v>
      </c>
      <c r="C679" s="346" t="s">
        <v>2</v>
      </c>
      <c r="D679" s="346">
        <v>40.5</v>
      </c>
      <c r="E679" s="346">
        <f t="shared" si="10"/>
        <v>40.5</v>
      </c>
      <c r="H679" s="138"/>
      <c r="J679" s="345" t="s">
        <v>26780</v>
      </c>
    </row>
    <row r="680" spans="1:10" ht="28.5">
      <c r="A680" s="345" t="s">
        <v>26781</v>
      </c>
      <c r="B680" s="346" t="s">
        <v>1237</v>
      </c>
      <c r="C680" s="346" t="s">
        <v>2</v>
      </c>
      <c r="D680" s="346">
        <v>55.45</v>
      </c>
      <c r="E680" s="346">
        <f t="shared" si="10"/>
        <v>55.45</v>
      </c>
      <c r="H680" s="138"/>
      <c r="J680" s="345" t="s">
        <v>26781</v>
      </c>
    </row>
    <row r="681" spans="1:10" ht="28.5">
      <c r="A681" s="345" t="s">
        <v>26782</v>
      </c>
      <c r="B681" s="346" t="s">
        <v>1238</v>
      </c>
      <c r="C681" s="346" t="s">
        <v>2</v>
      </c>
      <c r="D681" s="346">
        <v>82.07</v>
      </c>
      <c r="E681" s="346">
        <f t="shared" si="10"/>
        <v>82.07</v>
      </c>
      <c r="H681" s="138"/>
      <c r="J681" s="345" t="s">
        <v>26782</v>
      </c>
    </row>
    <row r="682" spans="1:10" ht="15">
      <c r="A682" s="344" t="s">
        <v>26783</v>
      </c>
      <c r="B682" s="340" t="s">
        <v>11259</v>
      </c>
      <c r="C682" s="341"/>
      <c r="D682" s="341"/>
      <c r="E682" s="346">
        <f t="shared" si="10"/>
        <v>0</v>
      </c>
      <c r="H682" s="137"/>
      <c r="J682" s="344" t="s">
        <v>26783</v>
      </c>
    </row>
    <row r="683" spans="1:10" ht="28.5">
      <c r="A683" s="345" t="s">
        <v>26784</v>
      </c>
      <c r="B683" s="346" t="s">
        <v>1239</v>
      </c>
      <c r="C683" s="346" t="s">
        <v>2</v>
      </c>
      <c r="D683" s="346">
        <v>104.9</v>
      </c>
      <c r="E683" s="346">
        <f t="shared" si="10"/>
        <v>104.9</v>
      </c>
      <c r="H683" s="138"/>
      <c r="J683" s="345" t="s">
        <v>26784</v>
      </c>
    </row>
    <row r="684" spans="1:10" ht="28.5">
      <c r="A684" s="345" t="s">
        <v>26785</v>
      </c>
      <c r="B684" s="346" t="s">
        <v>11260</v>
      </c>
      <c r="C684" s="346" t="s">
        <v>2</v>
      </c>
      <c r="D684" s="346">
        <v>478.17</v>
      </c>
      <c r="E684" s="346">
        <f t="shared" si="10"/>
        <v>478.17</v>
      </c>
      <c r="H684" s="138"/>
      <c r="J684" s="345" t="s">
        <v>26785</v>
      </c>
    </row>
    <row r="685" spans="1:10" ht="28.5">
      <c r="A685" s="345" t="s">
        <v>26786</v>
      </c>
      <c r="B685" s="346" t="s">
        <v>1240</v>
      </c>
      <c r="C685" s="346" t="s">
        <v>2</v>
      </c>
      <c r="D685" s="346">
        <v>47.71</v>
      </c>
      <c r="E685" s="346">
        <f t="shared" si="10"/>
        <v>47.71</v>
      </c>
      <c r="H685" s="138"/>
      <c r="J685" s="345" t="s">
        <v>26786</v>
      </c>
    </row>
    <row r="686" spans="1:10" ht="28.5">
      <c r="A686" s="345" t="s">
        <v>26787</v>
      </c>
      <c r="B686" s="346" t="s">
        <v>11261</v>
      </c>
      <c r="C686" s="346" t="s">
        <v>2</v>
      </c>
      <c r="D686" s="346">
        <v>361.08</v>
      </c>
      <c r="E686" s="346">
        <f t="shared" si="10"/>
        <v>361.08</v>
      </c>
      <c r="H686" s="138"/>
      <c r="J686" s="345" t="s">
        <v>26787</v>
      </c>
    </row>
    <row r="687" spans="1:10" ht="15">
      <c r="A687" s="344" t="s">
        <v>26788</v>
      </c>
      <c r="B687" s="340" t="s">
        <v>11221</v>
      </c>
      <c r="C687" s="341"/>
      <c r="D687" s="341"/>
      <c r="E687" s="346">
        <f t="shared" si="10"/>
        <v>0</v>
      </c>
      <c r="H687" s="137"/>
      <c r="J687" s="344" t="s">
        <v>26788</v>
      </c>
    </row>
    <row r="688" spans="1:10" ht="28.5">
      <c r="A688" s="345" t="s">
        <v>26789</v>
      </c>
      <c r="B688" s="346" t="s">
        <v>1241</v>
      </c>
      <c r="C688" s="346" t="s">
        <v>2</v>
      </c>
      <c r="D688" s="346">
        <v>26.52</v>
      </c>
      <c r="E688" s="346">
        <f t="shared" si="10"/>
        <v>26.52</v>
      </c>
      <c r="H688" s="138"/>
      <c r="J688" s="345" t="s">
        <v>26789</v>
      </c>
    </row>
    <row r="689" spans="1:10" ht="28.5">
      <c r="A689" s="345" t="s">
        <v>26790</v>
      </c>
      <c r="B689" s="346" t="s">
        <v>1242</v>
      </c>
      <c r="C689" s="346" t="s">
        <v>2</v>
      </c>
      <c r="D689" s="346">
        <v>37.200000000000003</v>
      </c>
      <c r="E689" s="346">
        <f t="shared" si="10"/>
        <v>37.200000000000003</v>
      </c>
      <c r="H689" s="138"/>
      <c r="J689" s="345" t="s">
        <v>26790</v>
      </c>
    </row>
    <row r="690" spans="1:10" ht="28.5">
      <c r="A690" s="345" t="s">
        <v>26791</v>
      </c>
      <c r="B690" s="346" t="s">
        <v>1243</v>
      </c>
      <c r="C690" s="346" t="s">
        <v>2</v>
      </c>
      <c r="D690" s="346">
        <v>56.77</v>
      </c>
      <c r="E690" s="346">
        <f t="shared" si="10"/>
        <v>56.77</v>
      </c>
      <c r="H690" s="138"/>
      <c r="J690" s="345" t="s">
        <v>26791</v>
      </c>
    </row>
    <row r="691" spans="1:10" ht="28.5">
      <c r="A691" s="345" t="s">
        <v>26792</v>
      </c>
      <c r="B691" s="346" t="s">
        <v>1244</v>
      </c>
      <c r="C691" s="346" t="s">
        <v>2</v>
      </c>
      <c r="D691" s="346">
        <v>99.16</v>
      </c>
      <c r="E691" s="346">
        <f t="shared" si="10"/>
        <v>99.16</v>
      </c>
      <c r="H691" s="138"/>
      <c r="J691" s="345" t="s">
        <v>26792</v>
      </c>
    </row>
    <row r="692" spans="1:10" ht="42.75">
      <c r="A692" s="345" t="s">
        <v>26793</v>
      </c>
      <c r="B692" s="346" t="s">
        <v>1245</v>
      </c>
      <c r="C692" s="346" t="s">
        <v>2</v>
      </c>
      <c r="D692" s="346">
        <v>85.97</v>
      </c>
      <c r="E692" s="346">
        <f t="shared" si="10"/>
        <v>85.97</v>
      </c>
      <c r="H692" s="138"/>
      <c r="J692" s="345" t="s">
        <v>26793</v>
      </c>
    </row>
    <row r="693" spans="1:10" ht="42.75">
      <c r="A693" s="345" t="s">
        <v>26794</v>
      </c>
      <c r="B693" s="346" t="s">
        <v>1246</v>
      </c>
      <c r="C693" s="346" t="s">
        <v>2</v>
      </c>
      <c r="D693" s="346">
        <v>358.45</v>
      </c>
      <c r="E693" s="346">
        <f t="shared" ref="E693:E756" si="11">D693</f>
        <v>358.45</v>
      </c>
      <c r="H693" s="138"/>
      <c r="J693" s="345" t="s">
        <v>26794</v>
      </c>
    </row>
    <row r="694" spans="1:10" ht="42.75">
      <c r="A694" s="345" t="s">
        <v>26795</v>
      </c>
      <c r="B694" s="346" t="s">
        <v>11262</v>
      </c>
      <c r="C694" s="346" t="s">
        <v>2</v>
      </c>
      <c r="D694" s="346">
        <v>647.32000000000005</v>
      </c>
      <c r="E694" s="346">
        <f t="shared" si="11"/>
        <v>647.32000000000005</v>
      </c>
      <c r="H694" s="138"/>
      <c r="J694" s="345" t="s">
        <v>26795</v>
      </c>
    </row>
    <row r="695" spans="1:10" ht="42.75">
      <c r="A695" s="345" t="s">
        <v>26796</v>
      </c>
      <c r="B695" s="346" t="s">
        <v>11263</v>
      </c>
      <c r="C695" s="346" t="s">
        <v>2</v>
      </c>
      <c r="D695" s="347">
        <v>1884.68</v>
      </c>
      <c r="E695" s="346">
        <f t="shared" si="11"/>
        <v>1884.68</v>
      </c>
      <c r="H695" s="138"/>
      <c r="J695" s="345" t="s">
        <v>26796</v>
      </c>
    </row>
    <row r="696" spans="1:10" ht="28.5">
      <c r="A696" s="345" t="s">
        <v>26797</v>
      </c>
      <c r="B696" s="346" t="s">
        <v>1247</v>
      </c>
      <c r="C696" s="346" t="s">
        <v>2</v>
      </c>
      <c r="D696" s="346">
        <v>58.64</v>
      </c>
      <c r="E696" s="346">
        <f t="shared" si="11"/>
        <v>58.64</v>
      </c>
      <c r="H696" s="138"/>
      <c r="J696" s="345" t="s">
        <v>26797</v>
      </c>
    </row>
    <row r="697" spans="1:10">
      <c r="A697" s="345" t="s">
        <v>26798</v>
      </c>
      <c r="B697" s="346" t="s">
        <v>35883</v>
      </c>
      <c r="C697" s="346" t="s">
        <v>2</v>
      </c>
      <c r="D697" s="346">
        <v>28.95</v>
      </c>
      <c r="E697" s="346">
        <f t="shared" si="11"/>
        <v>28.95</v>
      </c>
      <c r="H697" s="138"/>
      <c r="J697" s="345" t="s">
        <v>26798</v>
      </c>
    </row>
    <row r="698" spans="1:10" ht="15" customHeight="1">
      <c r="A698" s="344" t="s">
        <v>26799</v>
      </c>
      <c r="B698" s="340" t="s">
        <v>11264</v>
      </c>
      <c r="C698" s="341"/>
      <c r="D698" s="341"/>
      <c r="E698" s="346">
        <f t="shared" si="11"/>
        <v>0</v>
      </c>
      <c r="H698" s="137"/>
      <c r="J698" s="344" t="s">
        <v>26799</v>
      </c>
    </row>
    <row r="699" spans="1:10" ht="28.5">
      <c r="A699" s="345" t="s">
        <v>26800</v>
      </c>
      <c r="B699" s="346" t="s">
        <v>35884</v>
      </c>
      <c r="C699" s="346" t="s">
        <v>2</v>
      </c>
      <c r="D699" s="346">
        <v>2.44</v>
      </c>
      <c r="E699" s="346">
        <f t="shared" si="11"/>
        <v>2.44</v>
      </c>
      <c r="H699" s="138"/>
      <c r="J699" s="345" t="s">
        <v>26800</v>
      </c>
    </row>
    <row r="700" spans="1:10" ht="15" customHeight="1">
      <c r="A700" s="344" t="s">
        <v>26801</v>
      </c>
      <c r="B700" s="340" t="s">
        <v>11264</v>
      </c>
      <c r="C700" s="341"/>
      <c r="D700" s="341"/>
      <c r="E700" s="346">
        <f t="shared" si="11"/>
        <v>0</v>
      </c>
      <c r="H700" s="137"/>
      <c r="J700" s="344" t="s">
        <v>26801</v>
      </c>
    </row>
    <row r="701" spans="1:10" ht="42.75">
      <c r="A701" s="345" t="s">
        <v>26802</v>
      </c>
      <c r="B701" s="346" t="s">
        <v>35885</v>
      </c>
      <c r="C701" s="346" t="s">
        <v>2</v>
      </c>
      <c r="D701" s="346">
        <v>16.63</v>
      </c>
      <c r="E701" s="346">
        <f t="shared" si="11"/>
        <v>16.63</v>
      </c>
      <c r="H701" s="138"/>
      <c r="J701" s="345" t="s">
        <v>26802</v>
      </c>
    </row>
    <row r="702" spans="1:10" ht="15">
      <c r="A702" s="344" t="s">
        <v>26803</v>
      </c>
      <c r="B702" s="340" t="s">
        <v>1248</v>
      </c>
      <c r="C702" s="341"/>
      <c r="D702" s="341"/>
      <c r="E702" s="346">
        <f t="shared" si="11"/>
        <v>0</v>
      </c>
      <c r="H702" s="137"/>
      <c r="J702" s="344" t="s">
        <v>26803</v>
      </c>
    </row>
    <row r="703" spans="1:10" ht="28.5">
      <c r="A703" s="345" t="s">
        <v>26804</v>
      </c>
      <c r="B703" s="346" t="s">
        <v>1249</v>
      </c>
      <c r="C703" s="346" t="s">
        <v>2</v>
      </c>
      <c r="D703" s="347">
        <v>3554.72</v>
      </c>
      <c r="E703" s="346">
        <f t="shared" si="11"/>
        <v>3554.72</v>
      </c>
      <c r="H703" s="138"/>
      <c r="J703" s="345" t="s">
        <v>26804</v>
      </c>
    </row>
    <row r="704" spans="1:10" ht="57">
      <c r="A704" s="345" t="s">
        <v>26805</v>
      </c>
      <c r="B704" s="346" t="s">
        <v>11265</v>
      </c>
      <c r="C704" s="346" t="s">
        <v>2</v>
      </c>
      <c r="D704" s="347">
        <v>12231.19</v>
      </c>
      <c r="E704" s="346">
        <f t="shared" si="11"/>
        <v>12231.19</v>
      </c>
      <c r="H704" s="138"/>
      <c r="J704" s="345" t="s">
        <v>26805</v>
      </c>
    </row>
    <row r="705" spans="1:10" ht="57">
      <c r="A705" s="345" t="s">
        <v>26806</v>
      </c>
      <c r="B705" s="346" t="s">
        <v>11266</v>
      </c>
      <c r="C705" s="346" t="s">
        <v>2</v>
      </c>
      <c r="D705" s="347">
        <v>3377.36</v>
      </c>
      <c r="E705" s="346">
        <f t="shared" si="11"/>
        <v>3377.36</v>
      </c>
      <c r="H705" s="138"/>
      <c r="J705" s="345" t="s">
        <v>26806</v>
      </c>
    </row>
    <row r="706" spans="1:10" ht="57">
      <c r="A706" s="345" t="s">
        <v>26807</v>
      </c>
      <c r="B706" s="346" t="s">
        <v>11267</v>
      </c>
      <c r="C706" s="346" t="s">
        <v>2</v>
      </c>
      <c r="D706" s="347">
        <v>2030.33</v>
      </c>
      <c r="E706" s="346">
        <f t="shared" si="11"/>
        <v>2030.33</v>
      </c>
      <c r="H706" s="138"/>
      <c r="J706" s="345" t="s">
        <v>26807</v>
      </c>
    </row>
    <row r="707" spans="1:10" ht="71.25">
      <c r="A707" s="345" t="s">
        <v>26808</v>
      </c>
      <c r="B707" s="346" t="s">
        <v>11268</v>
      </c>
      <c r="C707" s="346" t="s">
        <v>2</v>
      </c>
      <c r="D707" s="347">
        <v>3954.42</v>
      </c>
      <c r="E707" s="346">
        <f t="shared" si="11"/>
        <v>3954.42</v>
      </c>
      <c r="H707" s="138"/>
      <c r="J707" s="345" t="s">
        <v>26808</v>
      </c>
    </row>
    <row r="708" spans="1:10" ht="15" customHeight="1">
      <c r="A708" s="344" t="s">
        <v>26809</v>
      </c>
      <c r="B708" s="340" t="s">
        <v>11269</v>
      </c>
      <c r="C708" s="341"/>
      <c r="D708" s="341"/>
      <c r="E708" s="346">
        <f t="shared" si="11"/>
        <v>0</v>
      </c>
      <c r="H708" s="137"/>
      <c r="J708" s="344" t="s">
        <v>26809</v>
      </c>
    </row>
    <row r="709" spans="1:10" ht="42.75">
      <c r="A709" s="345" t="s">
        <v>26810</v>
      </c>
      <c r="B709" s="346" t="s">
        <v>1250</v>
      </c>
      <c r="C709" s="346" t="s">
        <v>2</v>
      </c>
      <c r="D709" s="346">
        <v>15.52</v>
      </c>
      <c r="E709" s="346">
        <f t="shared" si="11"/>
        <v>15.52</v>
      </c>
      <c r="H709" s="138"/>
      <c r="J709" s="345" t="s">
        <v>26810</v>
      </c>
    </row>
    <row r="710" spans="1:10" ht="42.75">
      <c r="A710" s="345" t="s">
        <v>26811</v>
      </c>
      <c r="B710" s="346" t="s">
        <v>1251</v>
      </c>
      <c r="C710" s="346" t="s">
        <v>2</v>
      </c>
      <c r="D710" s="346">
        <v>20.100000000000001</v>
      </c>
      <c r="E710" s="346">
        <f t="shared" si="11"/>
        <v>20.100000000000001</v>
      </c>
      <c r="H710" s="138"/>
      <c r="J710" s="345" t="s">
        <v>26811</v>
      </c>
    </row>
    <row r="711" spans="1:10" ht="42.75">
      <c r="A711" s="345" t="s">
        <v>26812</v>
      </c>
      <c r="B711" s="346" t="s">
        <v>1252</v>
      </c>
      <c r="C711" s="346" t="s">
        <v>2</v>
      </c>
      <c r="D711" s="346">
        <v>17.600000000000001</v>
      </c>
      <c r="E711" s="346">
        <f t="shared" si="11"/>
        <v>17.600000000000001</v>
      </c>
      <c r="H711" s="138"/>
      <c r="J711" s="345" t="s">
        <v>26812</v>
      </c>
    </row>
    <row r="712" spans="1:10" ht="42.75">
      <c r="A712" s="345" t="s">
        <v>26813</v>
      </c>
      <c r="B712" s="346" t="s">
        <v>1253</v>
      </c>
      <c r="C712" s="346" t="s">
        <v>2</v>
      </c>
      <c r="D712" s="346">
        <v>21.47</v>
      </c>
      <c r="E712" s="346">
        <f t="shared" si="11"/>
        <v>21.47</v>
      </c>
      <c r="H712" s="138"/>
      <c r="J712" s="345" t="s">
        <v>26813</v>
      </c>
    </row>
    <row r="713" spans="1:10" ht="42.75">
      <c r="A713" s="345" t="s">
        <v>26814</v>
      </c>
      <c r="B713" s="346" t="s">
        <v>1254</v>
      </c>
      <c r="C713" s="346" t="s">
        <v>2</v>
      </c>
      <c r="D713" s="346">
        <v>19.38</v>
      </c>
      <c r="E713" s="346">
        <f t="shared" si="11"/>
        <v>19.38</v>
      </c>
      <c r="H713" s="138"/>
      <c r="J713" s="345" t="s">
        <v>26814</v>
      </c>
    </row>
    <row r="714" spans="1:10" ht="28.5">
      <c r="A714" s="345" t="s">
        <v>26815</v>
      </c>
      <c r="B714" s="346" t="s">
        <v>1255</v>
      </c>
      <c r="C714" s="346" t="s">
        <v>2</v>
      </c>
      <c r="D714" s="346">
        <v>21.56</v>
      </c>
      <c r="E714" s="346">
        <f t="shared" si="11"/>
        <v>21.56</v>
      </c>
      <c r="H714" s="138"/>
      <c r="J714" s="345" t="s">
        <v>26815</v>
      </c>
    </row>
    <row r="715" spans="1:10">
      <c r="A715" s="345" t="s">
        <v>26816</v>
      </c>
      <c r="B715" s="346" t="s">
        <v>35886</v>
      </c>
      <c r="C715" s="346" t="s">
        <v>2</v>
      </c>
      <c r="D715" s="346">
        <v>6.8</v>
      </c>
      <c r="E715" s="346">
        <f t="shared" si="11"/>
        <v>6.8</v>
      </c>
      <c r="H715" s="138"/>
      <c r="J715" s="345" t="s">
        <v>26816</v>
      </c>
    </row>
    <row r="716" spans="1:10">
      <c r="A716" s="345" t="s">
        <v>26817</v>
      </c>
      <c r="B716" s="346" t="s">
        <v>35887</v>
      </c>
      <c r="C716" s="346" t="s">
        <v>2</v>
      </c>
      <c r="D716" s="346">
        <v>15.87</v>
      </c>
      <c r="E716" s="346">
        <f t="shared" si="11"/>
        <v>15.87</v>
      </c>
      <c r="H716" s="138"/>
      <c r="J716" s="345" t="s">
        <v>26817</v>
      </c>
    </row>
    <row r="717" spans="1:10" ht="15" customHeight="1">
      <c r="A717" s="344" t="s">
        <v>26818</v>
      </c>
      <c r="B717" s="340" t="s">
        <v>11270</v>
      </c>
      <c r="C717" s="341"/>
      <c r="D717" s="341"/>
      <c r="E717" s="346">
        <f t="shared" si="11"/>
        <v>0</v>
      </c>
      <c r="H717" s="137"/>
      <c r="J717" s="344" t="s">
        <v>26818</v>
      </c>
    </row>
    <row r="718" spans="1:10" ht="28.5">
      <c r="A718" s="345" t="s">
        <v>26819</v>
      </c>
      <c r="B718" s="346" t="s">
        <v>35888</v>
      </c>
      <c r="C718" s="346" t="s">
        <v>2</v>
      </c>
      <c r="D718" s="346">
        <v>9.5399999999999991</v>
      </c>
      <c r="E718" s="346">
        <f t="shared" si="11"/>
        <v>9.5399999999999991</v>
      </c>
      <c r="H718" s="138"/>
      <c r="J718" s="345" t="s">
        <v>26819</v>
      </c>
    </row>
    <row r="719" spans="1:10" ht="28.5">
      <c r="A719" s="345" t="s">
        <v>26820</v>
      </c>
      <c r="B719" s="346" t="s">
        <v>35889</v>
      </c>
      <c r="C719" s="346" t="s">
        <v>2</v>
      </c>
      <c r="D719" s="346">
        <v>17.260000000000002</v>
      </c>
      <c r="E719" s="346">
        <f t="shared" si="11"/>
        <v>17.260000000000002</v>
      </c>
      <c r="H719" s="138"/>
      <c r="J719" s="345" t="s">
        <v>26820</v>
      </c>
    </row>
    <row r="720" spans="1:10" ht="15" customHeight="1">
      <c r="A720" s="344" t="s">
        <v>26821</v>
      </c>
      <c r="B720" s="340" t="s">
        <v>11271</v>
      </c>
      <c r="C720" s="341"/>
      <c r="D720" s="341"/>
      <c r="E720" s="346">
        <f t="shared" si="11"/>
        <v>0</v>
      </c>
      <c r="H720" s="137"/>
      <c r="J720" s="344" t="s">
        <v>26821</v>
      </c>
    </row>
    <row r="721" spans="1:10" ht="28.5">
      <c r="A721" s="345" t="s">
        <v>26822</v>
      </c>
      <c r="B721" s="346" t="s">
        <v>26823</v>
      </c>
      <c r="C721" s="346" t="s">
        <v>2</v>
      </c>
      <c r="D721" s="346">
        <v>21.05</v>
      </c>
      <c r="E721" s="346">
        <f t="shared" si="11"/>
        <v>21.05</v>
      </c>
      <c r="H721" s="138"/>
      <c r="J721" s="345" t="s">
        <v>26822</v>
      </c>
    </row>
    <row r="722" spans="1:10" ht="28.5">
      <c r="A722" s="345" t="s">
        <v>26824</v>
      </c>
      <c r="B722" s="346" t="s">
        <v>1256</v>
      </c>
      <c r="C722" s="346" t="s">
        <v>2</v>
      </c>
      <c r="D722" s="346">
        <v>57.49</v>
      </c>
      <c r="E722" s="346">
        <f t="shared" si="11"/>
        <v>57.49</v>
      </c>
      <c r="H722" s="138"/>
      <c r="J722" s="345" t="s">
        <v>26824</v>
      </c>
    </row>
    <row r="723" spans="1:10" ht="15">
      <c r="A723" s="344" t="s">
        <v>26825</v>
      </c>
      <c r="B723" s="340" t="s">
        <v>11272</v>
      </c>
      <c r="C723" s="341"/>
      <c r="D723" s="341"/>
      <c r="E723" s="346">
        <f t="shared" si="11"/>
        <v>0</v>
      </c>
      <c r="H723" s="137"/>
      <c r="J723" s="344" t="s">
        <v>26825</v>
      </c>
    </row>
    <row r="724" spans="1:10" ht="42.75">
      <c r="A724" s="345" t="s">
        <v>26826</v>
      </c>
      <c r="B724" s="346" t="s">
        <v>11273</v>
      </c>
      <c r="C724" s="346" t="s">
        <v>2</v>
      </c>
      <c r="D724" s="346">
        <v>6.42</v>
      </c>
      <c r="E724" s="346">
        <f t="shared" si="11"/>
        <v>6.42</v>
      </c>
      <c r="H724" s="138"/>
      <c r="J724" s="345" t="s">
        <v>26826</v>
      </c>
    </row>
    <row r="725" spans="1:10">
      <c r="A725" s="345" t="s">
        <v>26827</v>
      </c>
      <c r="B725" s="346" t="s">
        <v>1257</v>
      </c>
      <c r="C725" s="346" t="s">
        <v>2</v>
      </c>
      <c r="D725" s="346">
        <v>26.87</v>
      </c>
      <c r="E725" s="346">
        <f t="shared" si="11"/>
        <v>26.87</v>
      </c>
      <c r="H725" s="138"/>
      <c r="J725" s="345" t="s">
        <v>26827</v>
      </c>
    </row>
    <row r="726" spans="1:10" ht="42.75">
      <c r="A726" s="345" t="s">
        <v>26828</v>
      </c>
      <c r="B726" s="346" t="s">
        <v>11274</v>
      </c>
      <c r="C726" s="346" t="s">
        <v>2</v>
      </c>
      <c r="D726" s="346">
        <v>18.2</v>
      </c>
      <c r="E726" s="346">
        <f t="shared" si="11"/>
        <v>18.2</v>
      </c>
      <c r="H726" s="138"/>
      <c r="J726" s="345" t="s">
        <v>26828</v>
      </c>
    </row>
    <row r="727" spans="1:10" ht="28.5">
      <c r="A727" s="345" t="s">
        <v>26829</v>
      </c>
      <c r="B727" s="346" t="s">
        <v>1258</v>
      </c>
      <c r="C727" s="346" t="s">
        <v>2</v>
      </c>
      <c r="D727" s="346">
        <v>82.21</v>
      </c>
      <c r="E727" s="346">
        <f t="shared" si="11"/>
        <v>82.21</v>
      </c>
      <c r="H727" s="138"/>
      <c r="J727" s="345" t="s">
        <v>26829</v>
      </c>
    </row>
    <row r="728" spans="1:10" ht="28.5">
      <c r="A728" s="345" t="s">
        <v>26830</v>
      </c>
      <c r="B728" s="346" t="s">
        <v>1259</v>
      </c>
      <c r="C728" s="346" t="s">
        <v>2</v>
      </c>
      <c r="D728" s="346">
        <v>21.19</v>
      </c>
      <c r="E728" s="346">
        <f t="shared" si="11"/>
        <v>21.19</v>
      </c>
      <c r="H728" s="138"/>
      <c r="J728" s="345" t="s">
        <v>26830</v>
      </c>
    </row>
    <row r="729" spans="1:10" ht="28.5">
      <c r="A729" s="345" t="s">
        <v>26831</v>
      </c>
      <c r="B729" s="346" t="s">
        <v>1260</v>
      </c>
      <c r="C729" s="346" t="s">
        <v>2</v>
      </c>
      <c r="D729" s="346">
        <v>21.19</v>
      </c>
      <c r="E729" s="346">
        <f t="shared" si="11"/>
        <v>21.19</v>
      </c>
      <c r="H729" s="138"/>
      <c r="J729" s="345" t="s">
        <v>26831</v>
      </c>
    </row>
    <row r="730" spans="1:10" ht="15">
      <c r="A730" s="344" t="s">
        <v>26832</v>
      </c>
      <c r="B730" s="340" t="s">
        <v>11275</v>
      </c>
      <c r="C730" s="341"/>
      <c r="D730" s="341"/>
      <c r="E730" s="346">
        <f t="shared" si="11"/>
        <v>0</v>
      </c>
      <c r="H730" s="137"/>
      <c r="J730" s="344" t="s">
        <v>26832</v>
      </c>
    </row>
    <row r="731" spans="1:10" ht="57">
      <c r="A731" s="345" t="s">
        <v>26833</v>
      </c>
      <c r="B731" s="346" t="s">
        <v>1261</v>
      </c>
      <c r="C731" s="346" t="s">
        <v>2</v>
      </c>
      <c r="D731" s="346">
        <v>42.36</v>
      </c>
      <c r="E731" s="346">
        <f t="shared" si="11"/>
        <v>42.36</v>
      </c>
      <c r="H731" s="138"/>
      <c r="J731" s="345" t="s">
        <v>26833</v>
      </c>
    </row>
    <row r="732" spans="1:10" ht="28.5">
      <c r="A732" s="345" t="s">
        <v>26834</v>
      </c>
      <c r="B732" s="346" t="s">
        <v>35890</v>
      </c>
      <c r="C732" s="346" t="s">
        <v>2</v>
      </c>
      <c r="D732" s="346">
        <v>32.130000000000003</v>
      </c>
      <c r="E732" s="346">
        <f t="shared" si="11"/>
        <v>32.130000000000003</v>
      </c>
      <c r="H732" s="138"/>
      <c r="J732" s="345" t="s">
        <v>26834</v>
      </c>
    </row>
    <row r="733" spans="1:10" ht="71.25">
      <c r="A733" s="345" t="s">
        <v>26835</v>
      </c>
      <c r="B733" s="346" t="s">
        <v>26836</v>
      </c>
      <c r="C733" s="346" t="s">
        <v>2</v>
      </c>
      <c r="D733" s="346">
        <v>106.9</v>
      </c>
      <c r="E733" s="346">
        <f t="shared" si="11"/>
        <v>106.9</v>
      </c>
      <c r="H733" s="138"/>
      <c r="J733" s="345" t="s">
        <v>26835</v>
      </c>
    </row>
    <row r="734" spans="1:10" ht="15">
      <c r="A734" s="344" t="s">
        <v>26837</v>
      </c>
      <c r="B734" s="340" t="s">
        <v>11276</v>
      </c>
      <c r="C734" s="341"/>
      <c r="D734" s="341"/>
      <c r="E734" s="346">
        <f t="shared" si="11"/>
        <v>0</v>
      </c>
      <c r="H734" s="137"/>
      <c r="J734" s="344" t="s">
        <v>26837</v>
      </c>
    </row>
    <row r="735" spans="1:10" ht="85.5">
      <c r="A735" s="345" t="s">
        <v>26838</v>
      </c>
      <c r="B735" s="346" t="s">
        <v>17167</v>
      </c>
      <c r="C735" s="346" t="s">
        <v>2</v>
      </c>
      <c r="D735" s="346">
        <v>112.04</v>
      </c>
      <c r="E735" s="346">
        <f t="shared" si="11"/>
        <v>112.04</v>
      </c>
      <c r="H735" s="138"/>
      <c r="J735" s="345" t="s">
        <v>26838</v>
      </c>
    </row>
    <row r="736" spans="1:10" ht="85.5">
      <c r="A736" s="345" t="s">
        <v>26839</v>
      </c>
      <c r="B736" s="346" t="s">
        <v>17168</v>
      </c>
      <c r="C736" s="346" t="s">
        <v>2</v>
      </c>
      <c r="D736" s="346">
        <v>148.04</v>
      </c>
      <c r="E736" s="346">
        <f t="shared" si="11"/>
        <v>148.04</v>
      </c>
      <c r="H736" s="138"/>
      <c r="J736" s="345" t="s">
        <v>26839</v>
      </c>
    </row>
    <row r="737" spans="1:10" ht="15">
      <c r="A737" s="344" t="s">
        <v>26840</v>
      </c>
      <c r="B737" s="340" t="s">
        <v>11276</v>
      </c>
      <c r="C737" s="341"/>
      <c r="D737" s="341"/>
      <c r="E737" s="346">
        <f t="shared" si="11"/>
        <v>0</v>
      </c>
      <c r="H737" s="137"/>
      <c r="J737" s="344" t="s">
        <v>26840</v>
      </c>
    </row>
    <row r="738" spans="1:10" ht="85.5">
      <c r="A738" s="345" t="s">
        <v>26841</v>
      </c>
      <c r="B738" s="346" t="s">
        <v>17169</v>
      </c>
      <c r="C738" s="346" t="s">
        <v>2</v>
      </c>
      <c r="D738" s="346">
        <v>147.26</v>
      </c>
      <c r="E738" s="346">
        <f t="shared" si="11"/>
        <v>147.26</v>
      </c>
      <c r="H738" s="138"/>
      <c r="J738" s="345" t="s">
        <v>26841</v>
      </c>
    </row>
    <row r="739" spans="1:10" ht="15">
      <c r="A739" s="344" t="s">
        <v>26842</v>
      </c>
      <c r="B739" s="340" t="s">
        <v>11277</v>
      </c>
      <c r="C739" s="341"/>
      <c r="D739" s="341"/>
      <c r="E739" s="346">
        <f t="shared" si="11"/>
        <v>0</v>
      </c>
      <c r="H739" s="137"/>
      <c r="J739" s="344" t="s">
        <v>26842</v>
      </c>
    </row>
    <row r="740" spans="1:10" ht="57">
      <c r="A740" s="345" t="s">
        <v>26843</v>
      </c>
      <c r="B740" s="346" t="s">
        <v>1262</v>
      </c>
      <c r="C740" s="346" t="s">
        <v>2</v>
      </c>
      <c r="D740" s="346">
        <v>462.23</v>
      </c>
      <c r="E740" s="346">
        <f t="shared" si="11"/>
        <v>462.23</v>
      </c>
      <c r="H740" s="138"/>
      <c r="J740" s="345" t="s">
        <v>26843</v>
      </c>
    </row>
    <row r="741" spans="1:10" ht="85.5">
      <c r="A741" s="345" t="s">
        <v>26844</v>
      </c>
      <c r="B741" s="346" t="s">
        <v>17170</v>
      </c>
      <c r="C741" s="346" t="s">
        <v>2</v>
      </c>
      <c r="D741" s="346">
        <v>192.87</v>
      </c>
      <c r="E741" s="346">
        <f t="shared" si="11"/>
        <v>192.87</v>
      </c>
      <c r="H741" s="138"/>
      <c r="J741" s="345" t="s">
        <v>26844</v>
      </c>
    </row>
    <row r="742" spans="1:10" ht="85.5">
      <c r="A742" s="345" t="s">
        <v>26845</v>
      </c>
      <c r="B742" s="346" t="s">
        <v>17171</v>
      </c>
      <c r="C742" s="346" t="s">
        <v>2</v>
      </c>
      <c r="D742" s="346">
        <v>92.15</v>
      </c>
      <c r="E742" s="346">
        <f t="shared" si="11"/>
        <v>92.15</v>
      </c>
      <c r="H742" s="138"/>
      <c r="J742" s="345" t="s">
        <v>26845</v>
      </c>
    </row>
    <row r="743" spans="1:10" ht="15">
      <c r="A743" s="344" t="s">
        <v>26846</v>
      </c>
      <c r="B743" s="340" t="s">
        <v>11278</v>
      </c>
      <c r="C743" s="341"/>
      <c r="D743" s="341"/>
      <c r="E743" s="346">
        <f t="shared" si="11"/>
        <v>0</v>
      </c>
      <c r="H743" s="137"/>
      <c r="J743" s="344" t="s">
        <v>26846</v>
      </c>
    </row>
    <row r="744" spans="1:10" ht="28.5">
      <c r="A744" s="345" t="s">
        <v>26847</v>
      </c>
      <c r="B744" s="346" t="s">
        <v>1263</v>
      </c>
      <c r="C744" s="346" t="s">
        <v>2</v>
      </c>
      <c r="D744" s="346">
        <v>157.59</v>
      </c>
      <c r="E744" s="346">
        <f t="shared" si="11"/>
        <v>157.59</v>
      </c>
      <c r="H744" s="138"/>
      <c r="J744" s="345" t="s">
        <v>26847</v>
      </c>
    </row>
    <row r="745" spans="1:10" ht="28.5">
      <c r="A745" s="345" t="s">
        <v>26848</v>
      </c>
      <c r="B745" s="346" t="s">
        <v>1264</v>
      </c>
      <c r="C745" s="346" t="s">
        <v>2</v>
      </c>
      <c r="D745" s="346">
        <v>865.32</v>
      </c>
      <c r="E745" s="346">
        <f t="shared" si="11"/>
        <v>865.32</v>
      </c>
      <c r="H745" s="138"/>
      <c r="J745" s="345" t="s">
        <v>26848</v>
      </c>
    </row>
    <row r="746" spans="1:10" ht="28.5">
      <c r="A746" s="345" t="s">
        <v>26849</v>
      </c>
      <c r="B746" s="346" t="s">
        <v>1265</v>
      </c>
      <c r="C746" s="346" t="s">
        <v>2</v>
      </c>
      <c r="D746" s="347">
        <v>1112.6300000000001</v>
      </c>
      <c r="E746" s="346">
        <f t="shared" si="11"/>
        <v>1112.6300000000001</v>
      </c>
      <c r="H746" s="138"/>
      <c r="J746" s="345" t="s">
        <v>26849</v>
      </c>
    </row>
    <row r="747" spans="1:10" ht="28.5">
      <c r="A747" s="345" t="s">
        <v>26850</v>
      </c>
      <c r="B747" s="346" t="s">
        <v>1266</v>
      </c>
      <c r="C747" s="346" t="s">
        <v>2</v>
      </c>
      <c r="D747" s="346">
        <v>79.13</v>
      </c>
      <c r="E747" s="346">
        <f t="shared" si="11"/>
        <v>79.13</v>
      </c>
      <c r="H747" s="138"/>
      <c r="J747" s="345" t="s">
        <v>26850</v>
      </c>
    </row>
    <row r="748" spans="1:10" ht="28.5">
      <c r="A748" s="345" t="s">
        <v>26851</v>
      </c>
      <c r="B748" s="346" t="s">
        <v>1267</v>
      </c>
      <c r="C748" s="346" t="s">
        <v>2</v>
      </c>
      <c r="D748" s="347">
        <v>1816.18</v>
      </c>
      <c r="E748" s="346">
        <f t="shared" si="11"/>
        <v>1816.18</v>
      </c>
      <c r="H748" s="138"/>
      <c r="J748" s="345" t="s">
        <v>26851</v>
      </c>
    </row>
    <row r="749" spans="1:10" ht="28.5">
      <c r="A749" s="345" t="s">
        <v>26852</v>
      </c>
      <c r="B749" s="346" t="s">
        <v>1268</v>
      </c>
      <c r="C749" s="346" t="s">
        <v>2</v>
      </c>
      <c r="D749" s="347">
        <v>4611.1499999999996</v>
      </c>
      <c r="E749" s="346">
        <f t="shared" si="11"/>
        <v>4611.1499999999996</v>
      </c>
      <c r="H749" s="138"/>
      <c r="J749" s="345" t="s">
        <v>26852</v>
      </c>
    </row>
    <row r="750" spans="1:10" ht="15" customHeight="1">
      <c r="A750" s="344" t="s">
        <v>26853</v>
      </c>
      <c r="B750" s="340" t="s">
        <v>11279</v>
      </c>
      <c r="C750" s="341"/>
      <c r="D750" s="341"/>
      <c r="E750" s="346">
        <f t="shared" si="11"/>
        <v>0</v>
      </c>
      <c r="H750" s="137"/>
      <c r="J750" s="344" t="s">
        <v>26853</v>
      </c>
    </row>
    <row r="751" spans="1:10" ht="28.5">
      <c r="A751" s="345" t="s">
        <v>26854</v>
      </c>
      <c r="B751" s="346" t="s">
        <v>1269</v>
      </c>
      <c r="C751" s="346" t="s">
        <v>2</v>
      </c>
      <c r="D751" s="347">
        <v>1680.15</v>
      </c>
      <c r="E751" s="346">
        <f t="shared" si="11"/>
        <v>1680.15</v>
      </c>
      <c r="H751" s="138"/>
      <c r="J751" s="345" t="s">
        <v>26854</v>
      </c>
    </row>
    <row r="752" spans="1:10" ht="28.5">
      <c r="A752" s="345" t="s">
        <v>26855</v>
      </c>
      <c r="B752" s="346" t="s">
        <v>1270</v>
      </c>
      <c r="C752" s="346" t="s">
        <v>2</v>
      </c>
      <c r="D752" s="347">
        <v>1585.28</v>
      </c>
      <c r="E752" s="346">
        <f t="shared" si="11"/>
        <v>1585.28</v>
      </c>
      <c r="H752" s="138"/>
      <c r="J752" s="345" t="s">
        <v>26855</v>
      </c>
    </row>
    <row r="753" spans="1:10" ht="15" customHeight="1">
      <c r="A753" s="344" t="s">
        <v>26856</v>
      </c>
      <c r="B753" s="340" t="s">
        <v>11279</v>
      </c>
      <c r="C753" s="341"/>
      <c r="D753" s="341"/>
      <c r="E753" s="346">
        <f t="shared" si="11"/>
        <v>0</v>
      </c>
      <c r="H753" s="137"/>
      <c r="J753" s="344" t="s">
        <v>26856</v>
      </c>
    </row>
    <row r="754" spans="1:10" ht="57">
      <c r="A754" s="345" t="s">
        <v>26857</v>
      </c>
      <c r="B754" s="346" t="s">
        <v>11280</v>
      </c>
      <c r="C754" s="346" t="s">
        <v>2</v>
      </c>
      <c r="D754" s="347">
        <v>4433.87</v>
      </c>
      <c r="E754" s="346">
        <f t="shared" si="11"/>
        <v>4433.87</v>
      </c>
      <c r="H754" s="138"/>
      <c r="J754" s="345" t="s">
        <v>26857</v>
      </c>
    </row>
    <row r="755" spans="1:10" ht="71.25">
      <c r="A755" s="345" t="s">
        <v>26858</v>
      </c>
      <c r="B755" s="346" t="s">
        <v>11281</v>
      </c>
      <c r="C755" s="346" t="s">
        <v>2</v>
      </c>
      <c r="D755" s="347">
        <v>6038.86</v>
      </c>
      <c r="E755" s="346">
        <f t="shared" si="11"/>
        <v>6038.86</v>
      </c>
      <c r="H755" s="138"/>
      <c r="J755" s="345" t="s">
        <v>26858</v>
      </c>
    </row>
    <row r="756" spans="1:10" ht="28.5">
      <c r="A756" s="345" t="s">
        <v>26859</v>
      </c>
      <c r="B756" s="346" t="s">
        <v>1271</v>
      </c>
      <c r="C756" s="346" t="s">
        <v>2</v>
      </c>
      <c r="D756" s="347">
        <v>1295.4100000000001</v>
      </c>
      <c r="E756" s="346">
        <f t="shared" si="11"/>
        <v>1295.4100000000001</v>
      </c>
      <c r="H756" s="138"/>
      <c r="J756" s="345" t="s">
        <v>26859</v>
      </c>
    </row>
    <row r="757" spans="1:10" ht="15" customHeight="1">
      <c r="A757" s="344" t="s">
        <v>26860</v>
      </c>
      <c r="B757" s="340" t="s">
        <v>11282</v>
      </c>
      <c r="C757" s="341"/>
      <c r="D757" s="341"/>
      <c r="E757" s="346">
        <f t="shared" ref="E757:E820" si="12">D757</f>
        <v>0</v>
      </c>
      <c r="H757" s="137"/>
      <c r="J757" s="344" t="s">
        <v>26860</v>
      </c>
    </row>
    <row r="758" spans="1:10" ht="57">
      <c r="A758" s="345" t="s">
        <v>26861</v>
      </c>
      <c r="B758" s="346" t="s">
        <v>11283</v>
      </c>
      <c r="C758" s="346" t="s">
        <v>2</v>
      </c>
      <c r="D758" s="347">
        <v>2329.8200000000002</v>
      </c>
      <c r="E758" s="346">
        <f t="shared" si="12"/>
        <v>2329.8200000000002</v>
      </c>
      <c r="H758" s="138"/>
      <c r="J758" s="345" t="s">
        <v>26861</v>
      </c>
    </row>
    <row r="759" spans="1:10" ht="28.5">
      <c r="A759" s="345" t="s">
        <v>26862</v>
      </c>
      <c r="B759" s="346" t="s">
        <v>1272</v>
      </c>
      <c r="C759" s="346" t="s">
        <v>2</v>
      </c>
      <c r="D759" s="346">
        <v>84.1</v>
      </c>
      <c r="E759" s="346">
        <f t="shared" si="12"/>
        <v>84.1</v>
      </c>
      <c r="H759" s="138"/>
      <c r="J759" s="345" t="s">
        <v>26862</v>
      </c>
    </row>
    <row r="760" spans="1:10" ht="28.5">
      <c r="A760" s="345" t="s">
        <v>26863</v>
      </c>
      <c r="B760" s="346" t="s">
        <v>1273</v>
      </c>
      <c r="C760" s="346" t="s">
        <v>2</v>
      </c>
      <c r="D760" s="346">
        <v>237.45</v>
      </c>
      <c r="E760" s="346">
        <f t="shared" si="12"/>
        <v>237.45</v>
      </c>
      <c r="H760" s="138"/>
      <c r="J760" s="345" t="s">
        <v>26863</v>
      </c>
    </row>
    <row r="761" spans="1:10" ht="57">
      <c r="A761" s="345" t="s">
        <v>26864</v>
      </c>
      <c r="B761" s="346" t="s">
        <v>11284</v>
      </c>
      <c r="C761" s="346" t="s">
        <v>2</v>
      </c>
      <c r="D761" s="347">
        <v>9870.9599999999991</v>
      </c>
      <c r="E761" s="346">
        <f t="shared" si="12"/>
        <v>9870.9599999999991</v>
      </c>
      <c r="H761" s="138"/>
      <c r="J761" s="345" t="s">
        <v>26864</v>
      </c>
    </row>
    <row r="762" spans="1:10" ht="15">
      <c r="A762" s="344" t="s">
        <v>26865</v>
      </c>
      <c r="B762" s="340" t="s">
        <v>11285</v>
      </c>
      <c r="C762" s="341"/>
      <c r="D762" s="341"/>
      <c r="E762" s="346">
        <f t="shared" si="12"/>
        <v>0</v>
      </c>
      <c r="H762" s="137"/>
      <c r="J762" s="344" t="s">
        <v>26865</v>
      </c>
    </row>
    <row r="763" spans="1:10" ht="28.5">
      <c r="A763" s="345" t="s">
        <v>26866</v>
      </c>
      <c r="B763" s="346" t="s">
        <v>35891</v>
      </c>
      <c r="C763" s="346" t="s">
        <v>2</v>
      </c>
      <c r="D763" s="346">
        <v>83.37</v>
      </c>
      <c r="E763" s="346">
        <f t="shared" si="12"/>
        <v>83.37</v>
      </c>
      <c r="H763" s="138"/>
      <c r="J763" s="345" t="s">
        <v>26866</v>
      </c>
    </row>
    <row r="764" spans="1:10" ht="42.75">
      <c r="A764" s="345" t="s">
        <v>26867</v>
      </c>
      <c r="B764" s="346" t="s">
        <v>35892</v>
      </c>
      <c r="C764" s="346" t="s">
        <v>2</v>
      </c>
      <c r="D764" s="346">
        <v>139.78</v>
      </c>
      <c r="E764" s="346">
        <f t="shared" si="12"/>
        <v>139.78</v>
      </c>
      <c r="H764" s="138"/>
      <c r="J764" s="345" t="s">
        <v>26867</v>
      </c>
    </row>
    <row r="765" spans="1:10" ht="42.75">
      <c r="A765" s="345" t="s">
        <v>26868</v>
      </c>
      <c r="B765" s="346" t="s">
        <v>1274</v>
      </c>
      <c r="C765" s="346" t="s">
        <v>2</v>
      </c>
      <c r="D765" s="346">
        <v>95.15</v>
      </c>
      <c r="E765" s="346">
        <f t="shared" si="12"/>
        <v>95.15</v>
      </c>
      <c r="H765" s="138"/>
      <c r="J765" s="345" t="s">
        <v>26868</v>
      </c>
    </row>
    <row r="766" spans="1:10" ht="28.5">
      <c r="A766" s="345" t="s">
        <v>26869</v>
      </c>
      <c r="B766" s="346" t="s">
        <v>1275</v>
      </c>
      <c r="C766" s="346" t="s">
        <v>2</v>
      </c>
      <c r="D766" s="346">
        <v>17.46</v>
      </c>
      <c r="E766" s="346">
        <f t="shared" si="12"/>
        <v>17.46</v>
      </c>
      <c r="H766" s="138"/>
      <c r="J766" s="345" t="s">
        <v>26869</v>
      </c>
    </row>
    <row r="767" spans="1:10" ht="28.5">
      <c r="A767" s="345" t="s">
        <v>26870</v>
      </c>
      <c r="B767" s="346" t="s">
        <v>35893</v>
      </c>
      <c r="C767" s="346" t="s">
        <v>2</v>
      </c>
      <c r="D767" s="346">
        <v>145.21</v>
      </c>
      <c r="E767" s="346">
        <f t="shared" si="12"/>
        <v>145.21</v>
      </c>
      <c r="H767" s="138"/>
      <c r="J767" s="345" t="s">
        <v>26870</v>
      </c>
    </row>
    <row r="768" spans="1:10" ht="28.5">
      <c r="A768" s="345" t="s">
        <v>26871</v>
      </c>
      <c r="B768" s="346" t="s">
        <v>35894</v>
      </c>
      <c r="C768" s="346" t="s">
        <v>2</v>
      </c>
      <c r="D768" s="346">
        <v>176.82</v>
      </c>
      <c r="E768" s="346">
        <f t="shared" si="12"/>
        <v>176.82</v>
      </c>
      <c r="H768" s="138"/>
      <c r="J768" s="345" t="s">
        <v>26871</v>
      </c>
    </row>
    <row r="769" spans="1:10" ht="42.75">
      <c r="A769" s="345" t="s">
        <v>26872</v>
      </c>
      <c r="B769" s="346" t="s">
        <v>35895</v>
      </c>
      <c r="C769" s="346" t="s">
        <v>2</v>
      </c>
      <c r="D769" s="346">
        <v>22.22</v>
      </c>
      <c r="E769" s="346">
        <f t="shared" si="12"/>
        <v>22.22</v>
      </c>
      <c r="H769" s="138"/>
      <c r="J769" s="345" t="s">
        <v>26872</v>
      </c>
    </row>
    <row r="770" spans="1:10" ht="28.5">
      <c r="A770" s="345" t="s">
        <v>26873</v>
      </c>
      <c r="B770" s="346" t="s">
        <v>1276</v>
      </c>
      <c r="C770" s="346" t="s">
        <v>2</v>
      </c>
      <c r="D770" s="346">
        <v>258.51</v>
      </c>
      <c r="E770" s="346">
        <f t="shared" si="12"/>
        <v>258.51</v>
      </c>
      <c r="H770" s="138"/>
      <c r="J770" s="345" t="s">
        <v>26873</v>
      </c>
    </row>
    <row r="771" spans="1:10" ht="28.5">
      <c r="A771" s="345" t="s">
        <v>26874</v>
      </c>
      <c r="B771" s="346" t="s">
        <v>35896</v>
      </c>
      <c r="C771" s="346" t="s">
        <v>2</v>
      </c>
      <c r="D771" s="346">
        <v>16.579999999999998</v>
      </c>
      <c r="E771" s="346">
        <f t="shared" si="12"/>
        <v>16.579999999999998</v>
      </c>
      <c r="H771" s="138"/>
      <c r="J771" s="345" t="s">
        <v>26874</v>
      </c>
    </row>
    <row r="772" spans="1:10" ht="42.75">
      <c r="A772" s="345" t="s">
        <v>26875</v>
      </c>
      <c r="B772" s="346" t="s">
        <v>35897</v>
      </c>
      <c r="C772" s="346" t="s">
        <v>2</v>
      </c>
      <c r="D772" s="346">
        <v>6.19</v>
      </c>
      <c r="E772" s="346">
        <f t="shared" si="12"/>
        <v>6.19</v>
      </c>
      <c r="H772" s="138"/>
      <c r="J772" s="345" t="s">
        <v>26875</v>
      </c>
    </row>
    <row r="773" spans="1:10" ht="42.75">
      <c r="A773" s="345" t="s">
        <v>26876</v>
      </c>
      <c r="B773" s="346" t="s">
        <v>1277</v>
      </c>
      <c r="C773" s="346" t="s">
        <v>2</v>
      </c>
      <c r="D773" s="346">
        <v>36.729999999999997</v>
      </c>
      <c r="E773" s="346">
        <f t="shared" si="12"/>
        <v>36.729999999999997</v>
      </c>
      <c r="H773" s="138"/>
      <c r="J773" s="345" t="s">
        <v>26876</v>
      </c>
    </row>
    <row r="774" spans="1:10" ht="28.5">
      <c r="A774" s="345" t="s">
        <v>26877</v>
      </c>
      <c r="B774" s="346" t="s">
        <v>1278</v>
      </c>
      <c r="C774" s="346" t="s">
        <v>2</v>
      </c>
      <c r="D774" s="346">
        <v>11.19</v>
      </c>
      <c r="E774" s="346">
        <f t="shared" si="12"/>
        <v>11.19</v>
      </c>
      <c r="H774" s="138"/>
      <c r="J774" s="345" t="s">
        <v>26877</v>
      </c>
    </row>
    <row r="775" spans="1:10" ht="42.75">
      <c r="A775" s="345" t="s">
        <v>26878</v>
      </c>
      <c r="B775" s="346" t="s">
        <v>1279</v>
      </c>
      <c r="C775" s="346" t="s">
        <v>2</v>
      </c>
      <c r="D775" s="346">
        <v>31.15</v>
      </c>
      <c r="E775" s="346">
        <f t="shared" si="12"/>
        <v>31.15</v>
      </c>
      <c r="H775" s="138"/>
      <c r="J775" s="345" t="s">
        <v>26878</v>
      </c>
    </row>
    <row r="776" spans="1:10" ht="28.5">
      <c r="A776" s="345" t="s">
        <v>26879</v>
      </c>
      <c r="B776" s="346" t="s">
        <v>1280</v>
      </c>
      <c r="C776" s="346" t="s">
        <v>2</v>
      </c>
      <c r="D776" s="346">
        <v>9.68</v>
      </c>
      <c r="E776" s="346">
        <f t="shared" si="12"/>
        <v>9.68</v>
      </c>
      <c r="H776" s="138"/>
      <c r="J776" s="345" t="s">
        <v>26879</v>
      </c>
    </row>
    <row r="777" spans="1:10" ht="42.75">
      <c r="A777" s="345" t="s">
        <v>26880</v>
      </c>
      <c r="B777" s="346" t="s">
        <v>1281</v>
      </c>
      <c r="C777" s="346" t="s">
        <v>2</v>
      </c>
      <c r="D777" s="346">
        <v>13.68</v>
      </c>
      <c r="E777" s="346">
        <f t="shared" si="12"/>
        <v>13.68</v>
      </c>
      <c r="H777" s="138"/>
      <c r="J777" s="345" t="s">
        <v>26880</v>
      </c>
    </row>
    <row r="778" spans="1:10" ht="42.75">
      <c r="A778" s="345" t="s">
        <v>26881</v>
      </c>
      <c r="B778" s="346" t="s">
        <v>35898</v>
      </c>
      <c r="C778" s="346" t="s">
        <v>2</v>
      </c>
      <c r="D778" s="346">
        <v>24.04</v>
      </c>
      <c r="E778" s="346">
        <f t="shared" si="12"/>
        <v>24.04</v>
      </c>
      <c r="H778" s="138"/>
      <c r="J778" s="345" t="s">
        <v>26881</v>
      </c>
    </row>
    <row r="779" spans="1:10" ht="28.5">
      <c r="A779" s="345" t="s">
        <v>26882</v>
      </c>
      <c r="B779" s="346" t="s">
        <v>26883</v>
      </c>
      <c r="C779" s="346" t="s">
        <v>2</v>
      </c>
      <c r="D779" s="346">
        <v>2.5499999999999998</v>
      </c>
      <c r="E779" s="346">
        <f t="shared" si="12"/>
        <v>2.5499999999999998</v>
      </c>
      <c r="H779" s="138"/>
      <c r="J779" s="345" t="s">
        <v>26882</v>
      </c>
    </row>
    <row r="780" spans="1:10" ht="57">
      <c r="A780" s="345" t="s">
        <v>26884</v>
      </c>
      <c r="B780" s="346" t="s">
        <v>11286</v>
      </c>
      <c r="C780" s="346" t="s">
        <v>2</v>
      </c>
      <c r="D780" s="346">
        <v>1.54</v>
      </c>
      <c r="E780" s="346">
        <f t="shared" si="12"/>
        <v>1.54</v>
      </c>
      <c r="H780" s="138"/>
      <c r="J780" s="345" t="s">
        <v>26884</v>
      </c>
    </row>
    <row r="781" spans="1:10" ht="28.5">
      <c r="A781" s="345" t="s">
        <v>26885</v>
      </c>
      <c r="B781" s="346" t="s">
        <v>35899</v>
      </c>
      <c r="C781" s="346" t="s">
        <v>2</v>
      </c>
      <c r="D781" s="346">
        <v>78.8</v>
      </c>
      <c r="E781" s="346">
        <f t="shared" si="12"/>
        <v>78.8</v>
      </c>
      <c r="H781" s="138"/>
      <c r="J781" s="345" t="s">
        <v>26885</v>
      </c>
    </row>
    <row r="782" spans="1:10" ht="15">
      <c r="A782" s="344" t="s">
        <v>26886</v>
      </c>
      <c r="B782" s="340" t="s">
        <v>11287</v>
      </c>
      <c r="C782" s="341"/>
      <c r="D782" s="341"/>
      <c r="E782" s="346">
        <f t="shared" si="12"/>
        <v>0</v>
      </c>
      <c r="H782" s="137"/>
      <c r="J782" s="344" t="s">
        <v>26886</v>
      </c>
    </row>
    <row r="783" spans="1:10" ht="42.75">
      <c r="A783" s="345" t="s">
        <v>26887</v>
      </c>
      <c r="B783" s="346" t="s">
        <v>35900</v>
      </c>
      <c r="C783" s="346" t="s">
        <v>2</v>
      </c>
      <c r="D783" s="346">
        <v>16.579999999999998</v>
      </c>
      <c r="E783" s="346">
        <f t="shared" si="12"/>
        <v>16.579999999999998</v>
      </c>
      <c r="H783" s="138"/>
      <c r="J783" s="345" t="s">
        <v>26887</v>
      </c>
    </row>
    <row r="784" spans="1:10" ht="28.5">
      <c r="A784" s="345" t="s">
        <v>26888</v>
      </c>
      <c r="B784" s="346" t="s">
        <v>35901</v>
      </c>
      <c r="C784" s="346" t="s">
        <v>2</v>
      </c>
      <c r="D784" s="346">
        <v>8.64</v>
      </c>
      <c r="E784" s="346">
        <f t="shared" si="12"/>
        <v>8.64</v>
      </c>
      <c r="H784" s="138"/>
      <c r="J784" s="345" t="s">
        <v>26888</v>
      </c>
    </row>
    <row r="785" spans="1:10" ht="28.5">
      <c r="A785" s="345" t="s">
        <v>26889</v>
      </c>
      <c r="B785" s="346" t="s">
        <v>1282</v>
      </c>
      <c r="C785" s="346" t="s">
        <v>2</v>
      </c>
      <c r="D785" s="346">
        <v>7.17</v>
      </c>
      <c r="E785" s="346">
        <f t="shared" si="12"/>
        <v>7.17</v>
      </c>
      <c r="H785" s="138"/>
      <c r="J785" s="345" t="s">
        <v>26889</v>
      </c>
    </row>
    <row r="786" spans="1:10" ht="28.5">
      <c r="A786" s="345" t="s">
        <v>26890</v>
      </c>
      <c r="B786" s="346" t="s">
        <v>1283</v>
      </c>
      <c r="C786" s="346" t="s">
        <v>2</v>
      </c>
      <c r="D786" s="346">
        <v>54.06</v>
      </c>
      <c r="E786" s="346">
        <f t="shared" si="12"/>
        <v>54.06</v>
      </c>
      <c r="H786" s="138"/>
      <c r="J786" s="345" t="s">
        <v>26890</v>
      </c>
    </row>
    <row r="787" spans="1:10" ht="28.5">
      <c r="A787" s="345" t="s">
        <v>26891</v>
      </c>
      <c r="B787" s="346" t="s">
        <v>1284</v>
      </c>
      <c r="C787" s="346" t="s">
        <v>1</v>
      </c>
      <c r="D787" s="346">
        <v>87.87</v>
      </c>
      <c r="E787" s="346">
        <f t="shared" si="12"/>
        <v>87.87</v>
      </c>
      <c r="H787" s="138"/>
      <c r="J787" s="345" t="s">
        <v>26891</v>
      </c>
    </row>
    <row r="788" spans="1:10" ht="28.5">
      <c r="A788" s="345" t="s">
        <v>26892</v>
      </c>
      <c r="B788" s="346" t="s">
        <v>1285</v>
      </c>
      <c r="C788" s="346" t="s">
        <v>1</v>
      </c>
      <c r="D788" s="346">
        <v>67.150000000000006</v>
      </c>
      <c r="E788" s="346">
        <f t="shared" si="12"/>
        <v>67.150000000000006</v>
      </c>
      <c r="H788" s="138"/>
      <c r="J788" s="345" t="s">
        <v>26892</v>
      </c>
    </row>
    <row r="789" spans="1:10" ht="28.5">
      <c r="A789" s="345" t="s">
        <v>26893</v>
      </c>
      <c r="B789" s="346" t="s">
        <v>1286</v>
      </c>
      <c r="C789" s="346" t="s">
        <v>1</v>
      </c>
      <c r="D789" s="346">
        <v>36.86</v>
      </c>
      <c r="E789" s="346">
        <f t="shared" si="12"/>
        <v>36.86</v>
      </c>
      <c r="H789" s="138"/>
      <c r="J789" s="345" t="s">
        <v>26893</v>
      </c>
    </row>
    <row r="790" spans="1:10" ht="15">
      <c r="A790" s="344" t="s">
        <v>26894</v>
      </c>
      <c r="B790" s="340" t="s">
        <v>1043</v>
      </c>
      <c r="C790" s="341"/>
      <c r="D790" s="341"/>
      <c r="E790" s="346">
        <f t="shared" si="12"/>
        <v>0</v>
      </c>
      <c r="H790" s="137"/>
      <c r="J790" s="344" t="s">
        <v>26894</v>
      </c>
    </row>
    <row r="791" spans="1:10" ht="28.5">
      <c r="A791" s="345" t="s">
        <v>26895</v>
      </c>
      <c r="B791" s="346" t="s">
        <v>35902</v>
      </c>
      <c r="C791" s="346" t="s">
        <v>2</v>
      </c>
      <c r="D791" s="346">
        <v>15.34</v>
      </c>
      <c r="E791" s="346">
        <f t="shared" si="12"/>
        <v>15.34</v>
      </c>
      <c r="H791" s="138"/>
      <c r="J791" s="345" t="s">
        <v>26895</v>
      </c>
    </row>
    <row r="792" spans="1:10" ht="15">
      <c r="A792" s="344" t="s">
        <v>26896</v>
      </c>
      <c r="B792" s="340" t="s">
        <v>11198</v>
      </c>
      <c r="C792" s="341"/>
      <c r="D792" s="341"/>
      <c r="E792" s="346">
        <f t="shared" si="12"/>
        <v>0</v>
      </c>
      <c r="H792" s="137"/>
      <c r="J792" s="344" t="s">
        <v>26896</v>
      </c>
    </row>
    <row r="793" spans="1:10">
      <c r="A793" s="345" t="s">
        <v>26897</v>
      </c>
      <c r="B793" s="346" t="s">
        <v>1287</v>
      </c>
      <c r="C793" s="346" t="s">
        <v>2</v>
      </c>
      <c r="D793" s="346">
        <v>521.41999999999996</v>
      </c>
      <c r="E793" s="346">
        <f t="shared" si="12"/>
        <v>521.41999999999996</v>
      </c>
      <c r="H793" s="138"/>
      <c r="J793" s="345" t="s">
        <v>26897</v>
      </c>
    </row>
    <row r="794" spans="1:10" ht="28.5">
      <c r="A794" s="345" t="s">
        <v>26898</v>
      </c>
      <c r="B794" s="346" t="s">
        <v>1288</v>
      </c>
      <c r="C794" s="346" t="s">
        <v>2</v>
      </c>
      <c r="D794" s="346">
        <v>40.26</v>
      </c>
      <c r="E794" s="346">
        <f t="shared" si="12"/>
        <v>40.26</v>
      </c>
      <c r="H794" s="138"/>
      <c r="J794" s="345" t="s">
        <v>26898</v>
      </c>
    </row>
    <row r="795" spans="1:10" ht="28.5">
      <c r="A795" s="345" t="s">
        <v>26899</v>
      </c>
      <c r="B795" s="346" t="s">
        <v>1289</v>
      </c>
      <c r="C795" s="346" t="s">
        <v>2</v>
      </c>
      <c r="D795" s="346">
        <v>103.21</v>
      </c>
      <c r="E795" s="346">
        <f t="shared" si="12"/>
        <v>103.21</v>
      </c>
      <c r="H795" s="138"/>
      <c r="J795" s="345" t="s">
        <v>26899</v>
      </c>
    </row>
    <row r="796" spans="1:10" ht="42.75">
      <c r="A796" s="345" t="s">
        <v>26900</v>
      </c>
      <c r="B796" s="346" t="s">
        <v>1290</v>
      </c>
      <c r="C796" s="346" t="s">
        <v>2</v>
      </c>
      <c r="D796" s="346">
        <v>15.52</v>
      </c>
      <c r="E796" s="346">
        <f t="shared" si="12"/>
        <v>15.52</v>
      </c>
      <c r="H796" s="138"/>
      <c r="J796" s="345" t="s">
        <v>26900</v>
      </c>
    </row>
    <row r="797" spans="1:10" ht="28.5">
      <c r="A797" s="345" t="s">
        <v>26901</v>
      </c>
      <c r="B797" s="346" t="s">
        <v>1291</v>
      </c>
      <c r="C797" s="346" t="s">
        <v>2</v>
      </c>
      <c r="D797" s="346">
        <v>7.43</v>
      </c>
      <c r="E797" s="346">
        <f t="shared" si="12"/>
        <v>7.43</v>
      </c>
      <c r="H797" s="138"/>
      <c r="J797" s="345" t="s">
        <v>26901</v>
      </c>
    </row>
    <row r="798" spans="1:10" ht="42.75">
      <c r="A798" s="345" t="s">
        <v>26902</v>
      </c>
      <c r="B798" s="346" t="s">
        <v>1292</v>
      </c>
      <c r="C798" s="346" t="s">
        <v>1</v>
      </c>
      <c r="D798" s="346">
        <v>62.63</v>
      </c>
      <c r="E798" s="346">
        <f t="shared" si="12"/>
        <v>62.63</v>
      </c>
      <c r="H798" s="138"/>
      <c r="J798" s="345" t="s">
        <v>26902</v>
      </c>
    </row>
    <row r="799" spans="1:10" ht="15" customHeight="1">
      <c r="A799" s="344" t="s">
        <v>26903</v>
      </c>
      <c r="B799" s="340" t="s">
        <v>11288</v>
      </c>
      <c r="C799" s="341"/>
      <c r="D799" s="341"/>
      <c r="E799" s="346">
        <f t="shared" si="12"/>
        <v>0</v>
      </c>
      <c r="H799" s="137"/>
      <c r="J799" s="344" t="s">
        <v>26903</v>
      </c>
    </row>
    <row r="800" spans="1:10" ht="42.75">
      <c r="A800" s="345" t="s">
        <v>26904</v>
      </c>
      <c r="B800" s="346" t="s">
        <v>11289</v>
      </c>
      <c r="C800" s="346" t="s">
        <v>2</v>
      </c>
      <c r="D800" s="346">
        <v>35.5</v>
      </c>
      <c r="E800" s="346">
        <f t="shared" si="12"/>
        <v>35.5</v>
      </c>
      <c r="H800" s="138"/>
      <c r="J800" s="345" t="s">
        <v>26904</v>
      </c>
    </row>
    <row r="801" spans="1:10" ht="42.75">
      <c r="A801" s="345" t="s">
        <v>26905</v>
      </c>
      <c r="B801" s="346" t="s">
        <v>35903</v>
      </c>
      <c r="C801" s="346" t="s">
        <v>2</v>
      </c>
      <c r="D801" s="346">
        <v>1.58</v>
      </c>
      <c r="E801" s="346">
        <f t="shared" si="12"/>
        <v>1.58</v>
      </c>
      <c r="H801" s="138"/>
      <c r="J801" s="345" t="s">
        <v>26905</v>
      </c>
    </row>
    <row r="802" spans="1:10" ht="28.5">
      <c r="A802" s="345" t="s">
        <v>26906</v>
      </c>
      <c r="B802" s="346" t="s">
        <v>1293</v>
      </c>
      <c r="C802" s="346" t="s">
        <v>2</v>
      </c>
      <c r="D802" s="346">
        <v>266.27</v>
      </c>
      <c r="E802" s="346">
        <f t="shared" si="12"/>
        <v>266.27</v>
      </c>
      <c r="H802" s="138"/>
      <c r="J802" s="345" t="s">
        <v>26906</v>
      </c>
    </row>
    <row r="803" spans="1:10" ht="15" customHeight="1">
      <c r="A803" s="344" t="s">
        <v>26907</v>
      </c>
      <c r="B803" s="340" t="s">
        <v>11288</v>
      </c>
      <c r="C803" s="341"/>
      <c r="D803" s="341"/>
      <c r="E803" s="346">
        <f t="shared" si="12"/>
        <v>0</v>
      </c>
      <c r="H803" s="137"/>
      <c r="J803" s="344" t="s">
        <v>26907</v>
      </c>
    </row>
    <row r="804" spans="1:10" ht="42.75">
      <c r="A804" s="345" t="s">
        <v>26908</v>
      </c>
      <c r="B804" s="346" t="s">
        <v>35904</v>
      </c>
      <c r="C804" s="346" t="s">
        <v>2</v>
      </c>
      <c r="D804" s="346">
        <v>1.26</v>
      </c>
      <c r="E804" s="346">
        <f t="shared" si="12"/>
        <v>1.26</v>
      </c>
      <c r="H804" s="138"/>
      <c r="J804" s="345" t="s">
        <v>26908</v>
      </c>
    </row>
    <row r="805" spans="1:10" ht="42.75">
      <c r="A805" s="345" t="s">
        <v>26909</v>
      </c>
      <c r="B805" s="346" t="s">
        <v>35905</v>
      </c>
      <c r="C805" s="346" t="s">
        <v>2</v>
      </c>
      <c r="D805" s="346">
        <v>1.61</v>
      </c>
      <c r="E805" s="346">
        <f t="shared" si="12"/>
        <v>1.61</v>
      </c>
      <c r="H805" s="138"/>
      <c r="J805" s="345" t="s">
        <v>26909</v>
      </c>
    </row>
    <row r="806" spans="1:10" ht="42.75">
      <c r="A806" s="345" t="s">
        <v>26910</v>
      </c>
      <c r="B806" s="346" t="s">
        <v>35906</v>
      </c>
      <c r="C806" s="346" t="s">
        <v>2</v>
      </c>
      <c r="D806" s="346">
        <v>3.23</v>
      </c>
      <c r="E806" s="346">
        <f t="shared" si="12"/>
        <v>3.23</v>
      </c>
      <c r="H806" s="138"/>
      <c r="J806" s="345" t="s">
        <v>26910</v>
      </c>
    </row>
    <row r="807" spans="1:10" ht="42.75">
      <c r="A807" s="345" t="s">
        <v>26911</v>
      </c>
      <c r="B807" s="346" t="s">
        <v>35907</v>
      </c>
      <c r="C807" s="346" t="s">
        <v>2</v>
      </c>
      <c r="D807" s="346">
        <v>5.74</v>
      </c>
      <c r="E807" s="346">
        <f t="shared" si="12"/>
        <v>5.74</v>
      </c>
      <c r="H807" s="138"/>
      <c r="J807" s="345" t="s">
        <v>26911</v>
      </c>
    </row>
    <row r="808" spans="1:10" ht="42.75">
      <c r="A808" s="345" t="s">
        <v>26912</v>
      </c>
      <c r="B808" s="346" t="s">
        <v>35908</v>
      </c>
      <c r="C808" s="346" t="s">
        <v>2</v>
      </c>
      <c r="D808" s="346">
        <v>9.5299999999999994</v>
      </c>
      <c r="E808" s="346">
        <f t="shared" si="12"/>
        <v>9.5299999999999994</v>
      </c>
      <c r="H808" s="138"/>
      <c r="J808" s="345" t="s">
        <v>26912</v>
      </c>
    </row>
    <row r="809" spans="1:10" ht="42.75">
      <c r="A809" s="345" t="s">
        <v>26913</v>
      </c>
      <c r="B809" s="346" t="s">
        <v>35909</v>
      </c>
      <c r="C809" s="346" t="s">
        <v>2</v>
      </c>
      <c r="D809" s="346">
        <v>13.49</v>
      </c>
      <c r="E809" s="346">
        <f t="shared" si="12"/>
        <v>13.49</v>
      </c>
      <c r="H809" s="138"/>
      <c r="J809" s="345" t="s">
        <v>26913</v>
      </c>
    </row>
    <row r="810" spans="1:10" ht="42.75">
      <c r="A810" s="345" t="s">
        <v>26914</v>
      </c>
      <c r="B810" s="346" t="s">
        <v>35910</v>
      </c>
      <c r="C810" s="346" t="s">
        <v>2</v>
      </c>
      <c r="D810" s="346">
        <v>49.24</v>
      </c>
      <c r="E810" s="346">
        <f t="shared" si="12"/>
        <v>49.24</v>
      </c>
      <c r="H810" s="138"/>
      <c r="J810" s="345" t="s">
        <v>26914</v>
      </c>
    </row>
    <row r="811" spans="1:10" ht="28.5">
      <c r="A811" s="345" t="s">
        <v>26915</v>
      </c>
      <c r="B811" s="346" t="s">
        <v>35911</v>
      </c>
      <c r="C811" s="346" t="s">
        <v>2</v>
      </c>
      <c r="D811" s="346">
        <v>0.69</v>
      </c>
      <c r="E811" s="346">
        <f t="shared" si="12"/>
        <v>0.69</v>
      </c>
      <c r="H811" s="138"/>
      <c r="J811" s="345" t="s">
        <v>26915</v>
      </c>
    </row>
    <row r="812" spans="1:10" ht="28.5">
      <c r="A812" s="345" t="s">
        <v>26916</v>
      </c>
      <c r="B812" s="346" t="s">
        <v>35912</v>
      </c>
      <c r="C812" s="346" t="s">
        <v>2</v>
      </c>
      <c r="D812" s="346">
        <v>1.26</v>
      </c>
      <c r="E812" s="346">
        <f t="shared" si="12"/>
        <v>1.26</v>
      </c>
      <c r="H812" s="138"/>
      <c r="J812" s="345" t="s">
        <v>26916</v>
      </c>
    </row>
    <row r="813" spans="1:10" ht="28.5">
      <c r="A813" s="345" t="s">
        <v>26917</v>
      </c>
      <c r="B813" s="346" t="s">
        <v>35913</v>
      </c>
      <c r="C813" s="346" t="s">
        <v>2</v>
      </c>
      <c r="D813" s="346">
        <v>1.89</v>
      </c>
      <c r="E813" s="346">
        <f t="shared" si="12"/>
        <v>1.89</v>
      </c>
      <c r="H813" s="138"/>
      <c r="J813" s="345" t="s">
        <v>26917</v>
      </c>
    </row>
    <row r="814" spans="1:10" ht="28.5">
      <c r="A814" s="345" t="s">
        <v>26918</v>
      </c>
      <c r="B814" s="346" t="s">
        <v>35914</v>
      </c>
      <c r="C814" s="346" t="s">
        <v>2</v>
      </c>
      <c r="D814" s="346">
        <v>2.2200000000000002</v>
      </c>
      <c r="E814" s="346">
        <f t="shared" si="12"/>
        <v>2.2200000000000002</v>
      </c>
      <c r="H814" s="138"/>
      <c r="J814" s="345" t="s">
        <v>26918</v>
      </c>
    </row>
    <row r="815" spans="1:10" ht="28.5">
      <c r="A815" s="345" t="s">
        <v>26919</v>
      </c>
      <c r="B815" s="346" t="s">
        <v>35915</v>
      </c>
      <c r="C815" s="346" t="s">
        <v>2</v>
      </c>
      <c r="D815" s="346">
        <v>3.01</v>
      </c>
      <c r="E815" s="346">
        <f t="shared" si="12"/>
        <v>3.01</v>
      </c>
      <c r="H815" s="138"/>
      <c r="J815" s="345" t="s">
        <v>26919</v>
      </c>
    </row>
    <row r="816" spans="1:10" ht="28.5">
      <c r="A816" s="345" t="s">
        <v>26920</v>
      </c>
      <c r="B816" s="346" t="s">
        <v>35916</v>
      </c>
      <c r="C816" s="346" t="s">
        <v>2</v>
      </c>
      <c r="D816" s="346">
        <v>9.25</v>
      </c>
      <c r="E816" s="346">
        <f t="shared" si="12"/>
        <v>9.25</v>
      </c>
      <c r="H816" s="138"/>
      <c r="J816" s="345" t="s">
        <v>26920</v>
      </c>
    </row>
    <row r="817" spans="1:10" ht="28.5">
      <c r="A817" s="345" t="s">
        <v>26921</v>
      </c>
      <c r="B817" s="346" t="s">
        <v>35917</v>
      </c>
      <c r="C817" s="346" t="s">
        <v>2</v>
      </c>
      <c r="D817" s="346">
        <v>10.84</v>
      </c>
      <c r="E817" s="346">
        <f t="shared" si="12"/>
        <v>10.84</v>
      </c>
      <c r="H817" s="138"/>
      <c r="J817" s="345" t="s">
        <v>26921</v>
      </c>
    </row>
    <row r="818" spans="1:10" ht="28.5">
      <c r="A818" s="345" t="s">
        <v>26922</v>
      </c>
      <c r="B818" s="346" t="s">
        <v>35918</v>
      </c>
      <c r="C818" s="346" t="s">
        <v>2</v>
      </c>
      <c r="D818" s="346">
        <v>29.57</v>
      </c>
      <c r="E818" s="346">
        <f t="shared" si="12"/>
        <v>29.57</v>
      </c>
      <c r="H818" s="138"/>
      <c r="J818" s="345" t="s">
        <v>26922</v>
      </c>
    </row>
    <row r="819" spans="1:10" ht="28.5">
      <c r="A819" s="345" t="s">
        <v>26923</v>
      </c>
      <c r="B819" s="346" t="s">
        <v>35919</v>
      </c>
      <c r="C819" s="346" t="s">
        <v>2</v>
      </c>
      <c r="D819" s="346">
        <v>0.6</v>
      </c>
      <c r="E819" s="346">
        <f t="shared" si="12"/>
        <v>0.6</v>
      </c>
      <c r="H819" s="138"/>
      <c r="J819" s="345" t="s">
        <v>26923</v>
      </c>
    </row>
    <row r="820" spans="1:10" ht="28.5">
      <c r="A820" s="345" t="s">
        <v>26924</v>
      </c>
      <c r="B820" s="346" t="s">
        <v>35920</v>
      </c>
      <c r="C820" s="346" t="s">
        <v>2</v>
      </c>
      <c r="D820" s="346">
        <v>1.46</v>
      </c>
      <c r="E820" s="346">
        <f t="shared" si="12"/>
        <v>1.46</v>
      </c>
      <c r="H820" s="138"/>
      <c r="J820" s="345" t="s">
        <v>26924</v>
      </c>
    </row>
    <row r="821" spans="1:10" ht="28.5">
      <c r="A821" s="345" t="s">
        <v>26925</v>
      </c>
      <c r="B821" s="346" t="s">
        <v>35921</v>
      </c>
      <c r="C821" s="346" t="s">
        <v>2</v>
      </c>
      <c r="D821" s="346">
        <v>5.08</v>
      </c>
      <c r="E821" s="346">
        <f t="shared" ref="E821:E884" si="13">D821</f>
        <v>5.08</v>
      </c>
      <c r="H821" s="138"/>
      <c r="J821" s="345" t="s">
        <v>26925</v>
      </c>
    </row>
    <row r="822" spans="1:10" ht="28.5">
      <c r="A822" s="345" t="s">
        <v>26926</v>
      </c>
      <c r="B822" s="346" t="s">
        <v>35922</v>
      </c>
      <c r="C822" s="346" t="s">
        <v>2</v>
      </c>
      <c r="D822" s="346">
        <v>3.27</v>
      </c>
      <c r="E822" s="346">
        <f t="shared" si="13"/>
        <v>3.27</v>
      </c>
      <c r="H822" s="138"/>
      <c r="J822" s="345" t="s">
        <v>26926</v>
      </c>
    </row>
    <row r="823" spans="1:10" ht="15" customHeight="1">
      <c r="A823" s="344" t="s">
        <v>26927</v>
      </c>
      <c r="B823" s="340" t="s">
        <v>11288</v>
      </c>
      <c r="C823" s="341"/>
      <c r="D823" s="341"/>
      <c r="E823" s="346">
        <f t="shared" si="13"/>
        <v>0</v>
      </c>
      <c r="H823" s="137"/>
      <c r="J823" s="344" t="s">
        <v>26927</v>
      </c>
    </row>
    <row r="824" spans="1:10" ht="28.5">
      <c r="A824" s="345" t="s">
        <v>26928</v>
      </c>
      <c r="B824" s="346" t="s">
        <v>35923</v>
      </c>
      <c r="C824" s="346" t="s">
        <v>2</v>
      </c>
      <c r="D824" s="346">
        <v>3.63</v>
      </c>
      <c r="E824" s="346">
        <f t="shared" si="13"/>
        <v>3.63</v>
      </c>
      <c r="H824" s="138"/>
      <c r="J824" s="345" t="s">
        <v>26928</v>
      </c>
    </row>
    <row r="825" spans="1:10" ht="28.5">
      <c r="A825" s="345" t="s">
        <v>26929</v>
      </c>
      <c r="B825" s="346" t="s">
        <v>35924</v>
      </c>
      <c r="C825" s="346" t="s">
        <v>2</v>
      </c>
      <c r="D825" s="346">
        <v>7.33</v>
      </c>
      <c r="E825" s="346">
        <f t="shared" si="13"/>
        <v>7.33</v>
      </c>
      <c r="H825" s="138"/>
      <c r="J825" s="345" t="s">
        <v>26929</v>
      </c>
    </row>
    <row r="826" spans="1:10" ht="28.5">
      <c r="A826" s="345" t="s">
        <v>26930</v>
      </c>
      <c r="B826" s="346" t="s">
        <v>35925</v>
      </c>
      <c r="C826" s="346" t="s">
        <v>2</v>
      </c>
      <c r="D826" s="346">
        <v>10.18</v>
      </c>
      <c r="E826" s="346">
        <f t="shared" si="13"/>
        <v>10.18</v>
      </c>
      <c r="H826" s="138"/>
      <c r="J826" s="345" t="s">
        <v>26930</v>
      </c>
    </row>
    <row r="827" spans="1:10" ht="28.5">
      <c r="A827" s="345" t="s">
        <v>26931</v>
      </c>
      <c r="B827" s="346" t="s">
        <v>35926</v>
      </c>
      <c r="C827" s="346" t="s">
        <v>2</v>
      </c>
      <c r="D827" s="346">
        <v>18.54</v>
      </c>
      <c r="E827" s="346">
        <f t="shared" si="13"/>
        <v>18.54</v>
      </c>
      <c r="H827" s="138"/>
      <c r="J827" s="345" t="s">
        <v>26931</v>
      </c>
    </row>
    <row r="828" spans="1:10" ht="28.5">
      <c r="A828" s="345" t="s">
        <v>26932</v>
      </c>
      <c r="B828" s="346" t="s">
        <v>11290</v>
      </c>
      <c r="C828" s="346" t="s">
        <v>1</v>
      </c>
      <c r="D828" s="346">
        <v>4.6399999999999997</v>
      </c>
      <c r="E828" s="346">
        <f t="shared" si="13"/>
        <v>4.6399999999999997</v>
      </c>
      <c r="H828" s="138"/>
      <c r="J828" s="345" t="s">
        <v>26932</v>
      </c>
    </row>
    <row r="829" spans="1:10" ht="28.5">
      <c r="A829" s="345" t="s">
        <v>26933</v>
      </c>
      <c r="B829" s="346" t="s">
        <v>1294</v>
      </c>
      <c r="C829" s="346" t="s">
        <v>1</v>
      </c>
      <c r="D829" s="346">
        <v>44.71</v>
      </c>
      <c r="E829" s="346">
        <f t="shared" si="13"/>
        <v>44.71</v>
      </c>
      <c r="H829" s="138"/>
      <c r="J829" s="345" t="s">
        <v>26933</v>
      </c>
    </row>
    <row r="830" spans="1:10" ht="28.5">
      <c r="A830" s="345" t="s">
        <v>26934</v>
      </c>
      <c r="B830" s="346" t="s">
        <v>35927</v>
      </c>
      <c r="C830" s="346" t="s">
        <v>2</v>
      </c>
      <c r="D830" s="346">
        <v>0.4</v>
      </c>
      <c r="E830" s="346">
        <f t="shared" si="13"/>
        <v>0.4</v>
      </c>
      <c r="H830" s="138"/>
      <c r="J830" s="345" t="s">
        <v>26934</v>
      </c>
    </row>
    <row r="831" spans="1:10" ht="15">
      <c r="A831" s="344" t="s">
        <v>26935</v>
      </c>
      <c r="B831" s="340" t="s">
        <v>11291</v>
      </c>
      <c r="C831" s="341"/>
      <c r="D831" s="341"/>
      <c r="E831" s="346">
        <f t="shared" si="13"/>
        <v>0</v>
      </c>
      <c r="H831" s="137"/>
      <c r="J831" s="344" t="s">
        <v>26935</v>
      </c>
    </row>
    <row r="832" spans="1:10" ht="28.5">
      <c r="A832" s="345" t="s">
        <v>26936</v>
      </c>
      <c r="B832" s="346" t="s">
        <v>35928</v>
      </c>
      <c r="C832" s="346" t="s">
        <v>1</v>
      </c>
      <c r="D832" s="346">
        <v>13.56</v>
      </c>
      <c r="E832" s="346">
        <f t="shared" si="13"/>
        <v>13.56</v>
      </c>
      <c r="H832" s="138"/>
      <c r="J832" s="345" t="s">
        <v>26936</v>
      </c>
    </row>
    <row r="833" spans="1:10" ht="28.5">
      <c r="A833" s="345" t="s">
        <v>26937</v>
      </c>
      <c r="B833" s="346" t="s">
        <v>35929</v>
      </c>
      <c r="C833" s="346" t="s">
        <v>2</v>
      </c>
      <c r="D833" s="346">
        <v>125.8</v>
      </c>
      <c r="E833" s="346">
        <f t="shared" si="13"/>
        <v>125.8</v>
      </c>
      <c r="H833" s="138"/>
      <c r="J833" s="345" t="s">
        <v>26937</v>
      </c>
    </row>
    <row r="834" spans="1:10" ht="28.5">
      <c r="A834" s="345" t="s">
        <v>26938</v>
      </c>
      <c r="B834" s="346" t="s">
        <v>35930</v>
      </c>
      <c r="C834" s="346" t="s">
        <v>2</v>
      </c>
      <c r="D834" s="346">
        <v>99.13</v>
      </c>
      <c r="E834" s="346">
        <f t="shared" si="13"/>
        <v>99.13</v>
      </c>
      <c r="H834" s="138"/>
      <c r="J834" s="345" t="s">
        <v>26938</v>
      </c>
    </row>
    <row r="835" spans="1:10">
      <c r="A835" s="345" t="s">
        <v>26939</v>
      </c>
      <c r="B835" s="346" t="s">
        <v>1295</v>
      </c>
      <c r="C835" s="346" t="s">
        <v>2</v>
      </c>
      <c r="D835" s="346">
        <v>1.72</v>
      </c>
      <c r="E835" s="346">
        <f t="shared" si="13"/>
        <v>1.72</v>
      </c>
      <c r="H835" s="138"/>
      <c r="J835" s="345" t="s">
        <v>26939</v>
      </c>
    </row>
    <row r="836" spans="1:10" ht="28.5">
      <c r="A836" s="345" t="s">
        <v>26940</v>
      </c>
      <c r="B836" s="346" t="s">
        <v>1296</v>
      </c>
      <c r="C836" s="346" t="s">
        <v>2</v>
      </c>
      <c r="D836" s="346">
        <v>31.85</v>
      </c>
      <c r="E836" s="346">
        <f t="shared" si="13"/>
        <v>31.85</v>
      </c>
      <c r="H836" s="138"/>
      <c r="J836" s="345" t="s">
        <v>26940</v>
      </c>
    </row>
    <row r="837" spans="1:10">
      <c r="A837" s="345" t="s">
        <v>26941</v>
      </c>
      <c r="B837" s="346" t="s">
        <v>1297</v>
      </c>
      <c r="C837" s="346" t="s">
        <v>2</v>
      </c>
      <c r="D837" s="346">
        <v>155.33000000000001</v>
      </c>
      <c r="E837" s="346">
        <f t="shared" si="13"/>
        <v>155.33000000000001</v>
      </c>
      <c r="H837" s="138"/>
      <c r="J837" s="345" t="s">
        <v>26941</v>
      </c>
    </row>
    <row r="838" spans="1:10" ht="57">
      <c r="A838" s="345" t="s">
        <v>26942</v>
      </c>
      <c r="B838" s="346" t="s">
        <v>11292</v>
      </c>
      <c r="C838" s="346" t="s">
        <v>2</v>
      </c>
      <c r="D838" s="346">
        <v>101.49</v>
      </c>
      <c r="E838" s="346">
        <f t="shared" si="13"/>
        <v>101.49</v>
      </c>
      <c r="H838" s="138"/>
      <c r="J838" s="345" t="s">
        <v>26942</v>
      </c>
    </row>
    <row r="839" spans="1:10" ht="28.5">
      <c r="A839" s="345" t="s">
        <v>26943</v>
      </c>
      <c r="B839" s="346" t="s">
        <v>35931</v>
      </c>
      <c r="C839" s="346" t="s">
        <v>2</v>
      </c>
      <c r="D839" s="346">
        <v>147.5</v>
      </c>
      <c r="E839" s="346">
        <f t="shared" si="13"/>
        <v>147.5</v>
      </c>
      <c r="H839" s="138"/>
      <c r="J839" s="345" t="s">
        <v>26943</v>
      </c>
    </row>
    <row r="840" spans="1:10" ht="28.5">
      <c r="A840" s="345" t="s">
        <v>26944</v>
      </c>
      <c r="B840" s="346" t="s">
        <v>1298</v>
      </c>
      <c r="C840" s="346" t="s">
        <v>2</v>
      </c>
      <c r="D840" s="346">
        <v>601.55999999999995</v>
      </c>
      <c r="E840" s="346">
        <f t="shared" si="13"/>
        <v>601.55999999999995</v>
      </c>
      <c r="H840" s="138"/>
      <c r="J840" s="345" t="s">
        <v>26944</v>
      </c>
    </row>
    <row r="841" spans="1:10" ht="28.5">
      <c r="A841" s="345" t="s">
        <v>26945</v>
      </c>
      <c r="B841" s="346" t="s">
        <v>35932</v>
      </c>
      <c r="C841" s="346" t="s">
        <v>2</v>
      </c>
      <c r="D841" s="346">
        <v>52.51</v>
      </c>
      <c r="E841" s="346">
        <f t="shared" si="13"/>
        <v>52.51</v>
      </c>
      <c r="H841" s="138"/>
      <c r="J841" s="345" t="s">
        <v>26945</v>
      </c>
    </row>
    <row r="842" spans="1:10" ht="15">
      <c r="A842" s="344" t="s">
        <v>26946</v>
      </c>
      <c r="B842" s="340" t="s">
        <v>11156</v>
      </c>
      <c r="C842" s="341"/>
      <c r="D842" s="341"/>
      <c r="E842" s="346">
        <f t="shared" si="13"/>
        <v>0</v>
      </c>
      <c r="H842" s="137"/>
      <c r="J842" s="344" t="s">
        <v>26946</v>
      </c>
    </row>
    <row r="843" spans="1:10" ht="28.5">
      <c r="A843" s="345" t="s">
        <v>26947</v>
      </c>
      <c r="B843" s="346" t="s">
        <v>1299</v>
      </c>
      <c r="C843" s="346" t="s">
        <v>2</v>
      </c>
      <c r="D843" s="346">
        <v>27.64</v>
      </c>
      <c r="E843" s="346">
        <f t="shared" si="13"/>
        <v>27.64</v>
      </c>
      <c r="H843" s="138"/>
      <c r="J843" s="345" t="s">
        <v>26947</v>
      </c>
    </row>
    <row r="844" spans="1:10" ht="15">
      <c r="A844" s="344" t="s">
        <v>26948</v>
      </c>
      <c r="B844" s="340" t="s">
        <v>11198</v>
      </c>
      <c r="C844" s="341"/>
      <c r="D844" s="341"/>
      <c r="E844" s="346">
        <f t="shared" si="13"/>
        <v>0</v>
      </c>
      <c r="H844" s="137"/>
      <c r="J844" s="344" t="s">
        <v>26948</v>
      </c>
    </row>
    <row r="845" spans="1:10" ht="28.5">
      <c r="A845" s="345" t="s">
        <v>26949</v>
      </c>
      <c r="B845" s="346" t="s">
        <v>35933</v>
      </c>
      <c r="C845" s="346" t="s">
        <v>1</v>
      </c>
      <c r="D845" s="346">
        <v>5.09</v>
      </c>
      <c r="E845" s="346">
        <f t="shared" si="13"/>
        <v>5.09</v>
      </c>
      <c r="H845" s="138"/>
      <c r="J845" s="345" t="s">
        <v>26949</v>
      </c>
    </row>
    <row r="846" spans="1:10" ht="42.75">
      <c r="A846" s="345" t="s">
        <v>26950</v>
      </c>
      <c r="B846" s="346" t="s">
        <v>1300</v>
      </c>
      <c r="C846" s="346" t="s">
        <v>1</v>
      </c>
      <c r="D846" s="346">
        <v>100</v>
      </c>
      <c r="E846" s="346">
        <f t="shared" si="13"/>
        <v>100</v>
      </c>
      <c r="H846" s="138"/>
      <c r="J846" s="345" t="s">
        <v>26950</v>
      </c>
    </row>
    <row r="847" spans="1:10" ht="28.5">
      <c r="A847" s="345" t="s">
        <v>26951</v>
      </c>
      <c r="B847" s="346" t="s">
        <v>1301</v>
      </c>
      <c r="C847" s="346" t="s">
        <v>2</v>
      </c>
      <c r="D847" s="346">
        <v>46.53</v>
      </c>
      <c r="E847" s="346">
        <f t="shared" si="13"/>
        <v>46.53</v>
      </c>
      <c r="H847" s="138"/>
      <c r="J847" s="345" t="s">
        <v>26951</v>
      </c>
    </row>
    <row r="848" spans="1:10" ht="42.75">
      <c r="A848" s="345" t="s">
        <v>26952</v>
      </c>
      <c r="B848" s="346" t="s">
        <v>1302</v>
      </c>
      <c r="C848" s="346" t="s">
        <v>1</v>
      </c>
      <c r="D848" s="346">
        <v>149.91999999999999</v>
      </c>
      <c r="E848" s="346">
        <f t="shared" si="13"/>
        <v>149.91999999999999</v>
      </c>
      <c r="H848" s="138"/>
      <c r="J848" s="345" t="s">
        <v>26952</v>
      </c>
    </row>
    <row r="849" spans="1:10" ht="15">
      <c r="A849" s="344" t="s">
        <v>26953</v>
      </c>
      <c r="B849" s="340" t="s">
        <v>11293</v>
      </c>
      <c r="C849" s="341"/>
      <c r="D849" s="341"/>
      <c r="E849" s="346">
        <f t="shared" si="13"/>
        <v>0</v>
      </c>
      <c r="H849" s="137"/>
      <c r="J849" s="344" t="s">
        <v>26953</v>
      </c>
    </row>
    <row r="850" spans="1:10" ht="42.75">
      <c r="A850" s="345" t="s">
        <v>26954</v>
      </c>
      <c r="B850" s="346" t="s">
        <v>11294</v>
      </c>
      <c r="C850" s="346" t="s">
        <v>2</v>
      </c>
      <c r="D850" s="346">
        <v>27.38</v>
      </c>
      <c r="E850" s="346">
        <f t="shared" si="13"/>
        <v>27.38</v>
      </c>
      <c r="H850" s="138"/>
      <c r="J850" s="345" t="s">
        <v>26954</v>
      </c>
    </row>
    <row r="851" spans="1:10" ht="28.5">
      <c r="A851" s="345" t="s">
        <v>26955</v>
      </c>
      <c r="B851" s="346" t="s">
        <v>35934</v>
      </c>
      <c r="C851" s="346" t="s">
        <v>2</v>
      </c>
      <c r="D851" s="346">
        <v>195.4</v>
      </c>
      <c r="E851" s="346">
        <f t="shared" si="13"/>
        <v>195.4</v>
      </c>
      <c r="H851" s="138"/>
      <c r="J851" s="345" t="s">
        <v>26955</v>
      </c>
    </row>
    <row r="852" spans="1:10" ht="28.5">
      <c r="A852" s="345" t="s">
        <v>26956</v>
      </c>
      <c r="B852" s="346" t="s">
        <v>35935</v>
      </c>
      <c r="C852" s="346" t="s">
        <v>2</v>
      </c>
      <c r="D852" s="346">
        <v>4.1500000000000004</v>
      </c>
      <c r="E852" s="346">
        <f t="shared" si="13"/>
        <v>4.1500000000000004</v>
      </c>
      <c r="H852" s="138"/>
      <c r="J852" s="345" t="s">
        <v>26956</v>
      </c>
    </row>
    <row r="853" spans="1:10" ht="28.5">
      <c r="A853" s="345" t="s">
        <v>26957</v>
      </c>
      <c r="B853" s="346" t="s">
        <v>1303</v>
      </c>
      <c r="C853" s="346" t="s">
        <v>2</v>
      </c>
      <c r="D853" s="346">
        <v>40.72</v>
      </c>
      <c r="E853" s="346">
        <f t="shared" si="13"/>
        <v>40.72</v>
      </c>
      <c r="H853" s="138"/>
      <c r="J853" s="345" t="s">
        <v>26957</v>
      </c>
    </row>
    <row r="854" spans="1:10" ht="15">
      <c r="A854" s="344" t="s">
        <v>26958</v>
      </c>
      <c r="B854" s="340" t="s">
        <v>11293</v>
      </c>
      <c r="C854" s="341"/>
      <c r="D854" s="341"/>
      <c r="E854" s="346">
        <f t="shared" si="13"/>
        <v>0</v>
      </c>
      <c r="H854" s="137"/>
      <c r="J854" s="344" t="s">
        <v>26958</v>
      </c>
    </row>
    <row r="855" spans="1:10" ht="28.5">
      <c r="A855" s="345" t="s">
        <v>26959</v>
      </c>
      <c r="B855" s="346" t="s">
        <v>1304</v>
      </c>
      <c r="C855" s="346" t="s">
        <v>2</v>
      </c>
      <c r="D855" s="346">
        <v>471.33</v>
      </c>
      <c r="E855" s="346">
        <f t="shared" si="13"/>
        <v>471.33</v>
      </c>
      <c r="H855" s="138"/>
      <c r="J855" s="345" t="s">
        <v>26959</v>
      </c>
    </row>
    <row r="856" spans="1:10">
      <c r="A856" s="345" t="s">
        <v>26960</v>
      </c>
      <c r="B856" s="346" t="s">
        <v>1305</v>
      </c>
      <c r="C856" s="346" t="s">
        <v>2</v>
      </c>
      <c r="D856" s="346">
        <v>4.16</v>
      </c>
      <c r="E856" s="346">
        <f t="shared" si="13"/>
        <v>4.16</v>
      </c>
      <c r="H856" s="138"/>
      <c r="J856" s="345" t="s">
        <v>26960</v>
      </c>
    </row>
    <row r="857" spans="1:10" ht="28.5">
      <c r="A857" s="345" t="s">
        <v>26961</v>
      </c>
      <c r="B857" s="346" t="s">
        <v>1306</v>
      </c>
      <c r="C857" s="346" t="s">
        <v>2</v>
      </c>
      <c r="D857" s="346">
        <v>45.02</v>
      </c>
      <c r="E857" s="346">
        <f t="shared" si="13"/>
        <v>45.02</v>
      </c>
      <c r="H857" s="138"/>
      <c r="J857" s="345" t="s">
        <v>26961</v>
      </c>
    </row>
    <row r="858" spans="1:10" ht="42.75">
      <c r="A858" s="345" t="s">
        <v>26962</v>
      </c>
      <c r="B858" s="346" t="s">
        <v>35936</v>
      </c>
      <c r="C858" s="346" t="s">
        <v>2</v>
      </c>
      <c r="D858" s="346">
        <v>4.21</v>
      </c>
      <c r="E858" s="346">
        <f t="shared" si="13"/>
        <v>4.21</v>
      </c>
      <c r="H858" s="138"/>
      <c r="J858" s="345" t="s">
        <v>26962</v>
      </c>
    </row>
    <row r="859" spans="1:10" ht="28.5">
      <c r="A859" s="345" t="s">
        <v>26963</v>
      </c>
      <c r="B859" s="346" t="s">
        <v>1307</v>
      </c>
      <c r="C859" s="346" t="s">
        <v>2</v>
      </c>
      <c r="D859" s="346">
        <v>144.56</v>
      </c>
      <c r="E859" s="346">
        <f t="shared" si="13"/>
        <v>144.56</v>
      </c>
      <c r="H859" s="138"/>
      <c r="J859" s="345" t="s">
        <v>26963</v>
      </c>
    </row>
    <row r="860" spans="1:10" ht="57">
      <c r="A860" s="345" t="s">
        <v>26964</v>
      </c>
      <c r="B860" s="346" t="s">
        <v>1308</v>
      </c>
      <c r="C860" s="346" t="s">
        <v>2</v>
      </c>
      <c r="D860" s="346">
        <v>269.12</v>
      </c>
      <c r="E860" s="346">
        <f t="shared" si="13"/>
        <v>269.12</v>
      </c>
      <c r="H860" s="138"/>
      <c r="J860" s="345" t="s">
        <v>26964</v>
      </c>
    </row>
    <row r="861" spans="1:10" ht="42.75">
      <c r="A861" s="345" t="s">
        <v>26965</v>
      </c>
      <c r="B861" s="346" t="s">
        <v>1309</v>
      </c>
      <c r="C861" s="346" t="s">
        <v>2</v>
      </c>
      <c r="D861" s="347">
        <v>2038.69</v>
      </c>
      <c r="E861" s="346">
        <f t="shared" si="13"/>
        <v>2038.69</v>
      </c>
      <c r="H861" s="138"/>
      <c r="J861" s="345" t="s">
        <v>26965</v>
      </c>
    </row>
    <row r="862" spans="1:10" ht="15">
      <c r="A862" s="344" t="s">
        <v>26966</v>
      </c>
      <c r="B862" s="340" t="s">
        <v>11295</v>
      </c>
      <c r="C862" s="341"/>
      <c r="D862" s="341"/>
      <c r="E862" s="346">
        <f t="shared" si="13"/>
        <v>0</v>
      </c>
      <c r="H862" s="137"/>
      <c r="J862" s="344" t="s">
        <v>26966</v>
      </c>
    </row>
    <row r="863" spans="1:10" ht="28.5">
      <c r="A863" s="345" t="s">
        <v>26967</v>
      </c>
      <c r="B863" s="346" t="s">
        <v>1310</v>
      </c>
      <c r="C863" s="346" t="s">
        <v>2</v>
      </c>
      <c r="D863" s="346">
        <v>4.6900000000000004</v>
      </c>
      <c r="E863" s="346">
        <f t="shared" si="13"/>
        <v>4.6900000000000004</v>
      </c>
      <c r="H863" s="138"/>
      <c r="J863" s="345" t="s">
        <v>26967</v>
      </c>
    </row>
    <row r="864" spans="1:10" ht="28.5">
      <c r="A864" s="345" t="s">
        <v>26968</v>
      </c>
      <c r="B864" s="346" t="s">
        <v>1311</v>
      </c>
      <c r="C864" s="346" t="s">
        <v>2</v>
      </c>
      <c r="D864" s="346">
        <v>6.77</v>
      </c>
      <c r="E864" s="346">
        <f t="shared" si="13"/>
        <v>6.77</v>
      </c>
      <c r="H864" s="138"/>
      <c r="J864" s="345" t="s">
        <v>26968</v>
      </c>
    </row>
    <row r="865" spans="1:10" ht="28.5">
      <c r="A865" s="345" t="s">
        <v>26969</v>
      </c>
      <c r="B865" s="346" t="s">
        <v>1312</v>
      </c>
      <c r="C865" s="346" t="s">
        <v>2</v>
      </c>
      <c r="D865" s="346">
        <v>7.26</v>
      </c>
      <c r="E865" s="346">
        <f t="shared" si="13"/>
        <v>7.26</v>
      </c>
      <c r="H865" s="138"/>
      <c r="J865" s="345" t="s">
        <v>26969</v>
      </c>
    </row>
    <row r="866" spans="1:10" ht="28.5">
      <c r="A866" s="345" t="s">
        <v>26970</v>
      </c>
      <c r="B866" s="346" t="s">
        <v>1313</v>
      </c>
      <c r="C866" s="346" t="s">
        <v>2</v>
      </c>
      <c r="D866" s="346">
        <v>4.5199999999999996</v>
      </c>
      <c r="E866" s="346">
        <f t="shared" si="13"/>
        <v>4.5199999999999996</v>
      </c>
      <c r="H866" s="138"/>
      <c r="J866" s="345" t="s">
        <v>26970</v>
      </c>
    </row>
    <row r="867" spans="1:10" ht="57">
      <c r="A867" s="345" t="s">
        <v>26971</v>
      </c>
      <c r="B867" s="346" t="s">
        <v>11296</v>
      </c>
      <c r="C867" s="346" t="s">
        <v>2</v>
      </c>
      <c r="D867" s="346">
        <v>5.88</v>
      </c>
      <c r="E867" s="346">
        <f t="shared" si="13"/>
        <v>5.88</v>
      </c>
      <c r="H867" s="138"/>
      <c r="J867" s="345" t="s">
        <v>26971</v>
      </c>
    </row>
    <row r="868" spans="1:10" ht="28.5">
      <c r="A868" s="345" t="s">
        <v>26972</v>
      </c>
      <c r="B868" s="346" t="s">
        <v>1314</v>
      </c>
      <c r="C868" s="346" t="s">
        <v>2</v>
      </c>
      <c r="D868" s="346">
        <v>13.14</v>
      </c>
      <c r="E868" s="346">
        <f t="shared" si="13"/>
        <v>13.14</v>
      </c>
      <c r="H868" s="138"/>
      <c r="J868" s="345" t="s">
        <v>26972</v>
      </c>
    </row>
    <row r="869" spans="1:10" ht="28.5">
      <c r="A869" s="345" t="s">
        <v>26973</v>
      </c>
      <c r="B869" s="346" t="s">
        <v>1315</v>
      </c>
      <c r="C869" s="346" t="s">
        <v>2</v>
      </c>
      <c r="D869" s="346">
        <v>102.11</v>
      </c>
      <c r="E869" s="346">
        <f t="shared" si="13"/>
        <v>102.11</v>
      </c>
      <c r="H869" s="138"/>
      <c r="J869" s="345" t="s">
        <v>26973</v>
      </c>
    </row>
    <row r="870" spans="1:10" ht="28.5">
      <c r="A870" s="345" t="s">
        <v>26974</v>
      </c>
      <c r="B870" s="346" t="s">
        <v>1316</v>
      </c>
      <c r="C870" s="346" t="s">
        <v>2</v>
      </c>
      <c r="D870" s="346">
        <v>133.56</v>
      </c>
      <c r="E870" s="346">
        <f t="shared" si="13"/>
        <v>133.56</v>
      </c>
      <c r="H870" s="138"/>
      <c r="J870" s="345" t="s">
        <v>26974</v>
      </c>
    </row>
    <row r="871" spans="1:10" ht="28.5">
      <c r="A871" s="345" t="s">
        <v>26975</v>
      </c>
      <c r="B871" s="346" t="s">
        <v>11297</v>
      </c>
      <c r="C871" s="346" t="s">
        <v>2</v>
      </c>
      <c r="D871" s="346">
        <v>25.1</v>
      </c>
      <c r="E871" s="346">
        <f t="shared" si="13"/>
        <v>25.1</v>
      </c>
      <c r="H871" s="138"/>
      <c r="J871" s="345" t="s">
        <v>26975</v>
      </c>
    </row>
    <row r="872" spans="1:10" ht="42.75">
      <c r="A872" s="345" t="s">
        <v>26976</v>
      </c>
      <c r="B872" s="346" t="s">
        <v>11298</v>
      </c>
      <c r="C872" s="346" t="s">
        <v>2</v>
      </c>
      <c r="D872" s="346">
        <v>38.9</v>
      </c>
      <c r="E872" s="346">
        <f t="shared" si="13"/>
        <v>38.9</v>
      </c>
      <c r="H872" s="138"/>
      <c r="J872" s="345" t="s">
        <v>26976</v>
      </c>
    </row>
    <row r="873" spans="1:10" ht="28.5">
      <c r="A873" s="345" t="s">
        <v>26977</v>
      </c>
      <c r="B873" s="346" t="s">
        <v>1317</v>
      </c>
      <c r="C873" s="346" t="s">
        <v>2</v>
      </c>
      <c r="D873" s="346">
        <v>13.3</v>
      </c>
      <c r="E873" s="346">
        <f t="shared" si="13"/>
        <v>13.3</v>
      </c>
      <c r="H873" s="138"/>
      <c r="J873" s="345" t="s">
        <v>26977</v>
      </c>
    </row>
    <row r="874" spans="1:10" ht="15">
      <c r="A874" s="344" t="s">
        <v>26978</v>
      </c>
      <c r="B874" s="340" t="s">
        <v>11299</v>
      </c>
      <c r="C874" s="341"/>
      <c r="D874" s="341"/>
      <c r="E874" s="346">
        <f t="shared" si="13"/>
        <v>0</v>
      </c>
      <c r="H874" s="137"/>
      <c r="J874" s="344" t="s">
        <v>26978</v>
      </c>
    </row>
    <row r="875" spans="1:10" ht="28.5">
      <c r="A875" s="345" t="s">
        <v>26979</v>
      </c>
      <c r="B875" s="346" t="s">
        <v>1318</v>
      </c>
      <c r="C875" s="346" t="s">
        <v>2</v>
      </c>
      <c r="D875" s="346">
        <v>15.02</v>
      </c>
      <c r="E875" s="346">
        <f t="shared" si="13"/>
        <v>15.02</v>
      </c>
      <c r="H875" s="138"/>
      <c r="J875" s="345" t="s">
        <v>26979</v>
      </c>
    </row>
    <row r="876" spans="1:10" ht="28.5">
      <c r="A876" s="345" t="s">
        <v>26980</v>
      </c>
      <c r="B876" s="346" t="s">
        <v>35937</v>
      </c>
      <c r="C876" s="346" t="s">
        <v>2</v>
      </c>
      <c r="D876" s="346">
        <v>4.83</v>
      </c>
      <c r="E876" s="346">
        <f t="shared" si="13"/>
        <v>4.83</v>
      </c>
      <c r="H876" s="138"/>
      <c r="J876" s="345" t="s">
        <v>26980</v>
      </c>
    </row>
    <row r="877" spans="1:10" ht="28.5">
      <c r="A877" s="345" t="s">
        <v>26981</v>
      </c>
      <c r="B877" s="346" t="s">
        <v>35938</v>
      </c>
      <c r="C877" s="346" t="s">
        <v>2</v>
      </c>
      <c r="D877" s="346">
        <v>480.19</v>
      </c>
      <c r="E877" s="346">
        <f t="shared" si="13"/>
        <v>480.19</v>
      </c>
      <c r="H877" s="138"/>
      <c r="J877" s="345" t="s">
        <v>26981</v>
      </c>
    </row>
    <row r="878" spans="1:10" ht="28.5">
      <c r="A878" s="345" t="s">
        <v>26982</v>
      </c>
      <c r="B878" s="346" t="s">
        <v>1319</v>
      </c>
      <c r="C878" s="346" t="s">
        <v>2</v>
      </c>
      <c r="D878" s="346">
        <v>73.33</v>
      </c>
      <c r="E878" s="346">
        <f t="shared" si="13"/>
        <v>73.33</v>
      </c>
      <c r="H878" s="138"/>
      <c r="J878" s="345" t="s">
        <v>26982</v>
      </c>
    </row>
    <row r="879" spans="1:10" ht="28.5">
      <c r="A879" s="345" t="s">
        <v>26983</v>
      </c>
      <c r="B879" s="346" t="s">
        <v>1320</v>
      </c>
      <c r="C879" s="346" t="s">
        <v>2</v>
      </c>
      <c r="D879" s="346">
        <v>107.48</v>
      </c>
      <c r="E879" s="346">
        <f t="shared" si="13"/>
        <v>107.48</v>
      </c>
      <c r="H879" s="138"/>
      <c r="J879" s="345" t="s">
        <v>26983</v>
      </c>
    </row>
    <row r="880" spans="1:10" ht="28.5">
      <c r="A880" s="345" t="s">
        <v>26984</v>
      </c>
      <c r="B880" s="346" t="s">
        <v>1321</v>
      </c>
      <c r="C880" s="346" t="s">
        <v>2</v>
      </c>
      <c r="D880" s="346">
        <v>1.51</v>
      </c>
      <c r="E880" s="346">
        <f t="shared" si="13"/>
        <v>1.51</v>
      </c>
      <c r="H880" s="138"/>
      <c r="J880" s="345" t="s">
        <v>26984</v>
      </c>
    </row>
    <row r="881" spans="1:10" ht="28.5">
      <c r="A881" s="345" t="s">
        <v>26985</v>
      </c>
      <c r="B881" s="346" t="s">
        <v>11300</v>
      </c>
      <c r="C881" s="346" t="s">
        <v>2</v>
      </c>
      <c r="D881" s="346">
        <v>11.3</v>
      </c>
      <c r="E881" s="346">
        <f t="shared" si="13"/>
        <v>11.3</v>
      </c>
      <c r="H881" s="138"/>
      <c r="J881" s="345" t="s">
        <v>26985</v>
      </c>
    </row>
    <row r="882" spans="1:10" ht="28.5">
      <c r="A882" s="345" t="s">
        <v>26986</v>
      </c>
      <c r="B882" s="346" t="s">
        <v>11301</v>
      </c>
      <c r="C882" s="346" t="s">
        <v>2</v>
      </c>
      <c r="D882" s="346">
        <v>20.62</v>
      </c>
      <c r="E882" s="346">
        <f t="shared" si="13"/>
        <v>20.62</v>
      </c>
      <c r="H882" s="138"/>
      <c r="J882" s="345" t="s">
        <v>26986</v>
      </c>
    </row>
    <row r="883" spans="1:10" ht="15">
      <c r="A883" s="344" t="s">
        <v>26987</v>
      </c>
      <c r="B883" s="340" t="s">
        <v>1043</v>
      </c>
      <c r="C883" s="341"/>
      <c r="D883" s="341"/>
      <c r="E883" s="346">
        <f t="shared" si="13"/>
        <v>0</v>
      </c>
      <c r="H883" s="137"/>
      <c r="J883" s="344" t="s">
        <v>26987</v>
      </c>
    </row>
    <row r="884" spans="1:10" ht="28.5">
      <c r="A884" s="345" t="s">
        <v>26988</v>
      </c>
      <c r="B884" s="346" t="s">
        <v>1322</v>
      </c>
      <c r="C884" s="346" t="s">
        <v>2</v>
      </c>
      <c r="D884" s="346">
        <v>4.16</v>
      </c>
      <c r="E884" s="346">
        <f t="shared" si="13"/>
        <v>4.16</v>
      </c>
      <c r="H884" s="138"/>
      <c r="J884" s="345" t="s">
        <v>26988</v>
      </c>
    </row>
    <row r="885" spans="1:10" ht="28.5">
      <c r="A885" s="345" t="s">
        <v>26989</v>
      </c>
      <c r="B885" s="346" t="s">
        <v>1323</v>
      </c>
      <c r="C885" s="346" t="s">
        <v>2</v>
      </c>
      <c r="D885" s="346">
        <v>29.93</v>
      </c>
      <c r="E885" s="346">
        <f t="shared" ref="E885:E948" si="14">D885</f>
        <v>29.93</v>
      </c>
      <c r="H885" s="138"/>
      <c r="J885" s="345" t="s">
        <v>26989</v>
      </c>
    </row>
    <row r="886" spans="1:10" ht="28.5">
      <c r="A886" s="345" t="s">
        <v>26990</v>
      </c>
      <c r="B886" s="346" t="s">
        <v>1324</v>
      </c>
      <c r="C886" s="346" t="s">
        <v>2</v>
      </c>
      <c r="D886" s="346">
        <v>2.77</v>
      </c>
      <c r="E886" s="346">
        <f t="shared" si="14"/>
        <v>2.77</v>
      </c>
      <c r="H886" s="138"/>
      <c r="J886" s="345" t="s">
        <v>26990</v>
      </c>
    </row>
    <row r="887" spans="1:10">
      <c r="A887" s="345" t="s">
        <v>26991</v>
      </c>
      <c r="B887" s="346" t="s">
        <v>1325</v>
      </c>
      <c r="C887" s="346" t="s">
        <v>2</v>
      </c>
      <c r="D887" s="346">
        <v>4.16</v>
      </c>
      <c r="E887" s="346">
        <f t="shared" si="14"/>
        <v>4.16</v>
      </c>
      <c r="H887" s="138"/>
      <c r="J887" s="345" t="s">
        <v>26991</v>
      </c>
    </row>
    <row r="888" spans="1:10" ht="42.75">
      <c r="A888" s="345" t="s">
        <v>26992</v>
      </c>
      <c r="B888" s="346" t="s">
        <v>1326</v>
      </c>
      <c r="C888" s="346" t="s">
        <v>2</v>
      </c>
      <c r="D888" s="346">
        <v>801</v>
      </c>
      <c r="E888" s="346">
        <f t="shared" si="14"/>
        <v>801</v>
      </c>
      <c r="H888" s="138"/>
      <c r="J888" s="345" t="s">
        <v>26992</v>
      </c>
    </row>
    <row r="889" spans="1:10" ht="28.5">
      <c r="A889" s="345" t="s">
        <v>26993</v>
      </c>
      <c r="B889" s="346" t="s">
        <v>1327</v>
      </c>
      <c r="C889" s="346" t="s">
        <v>2</v>
      </c>
      <c r="D889" s="346">
        <v>21.01</v>
      </c>
      <c r="E889" s="346">
        <f t="shared" si="14"/>
        <v>21.01</v>
      </c>
      <c r="H889" s="138"/>
      <c r="J889" s="345" t="s">
        <v>26993</v>
      </c>
    </row>
    <row r="890" spans="1:10" ht="57">
      <c r="A890" s="345" t="s">
        <v>26994</v>
      </c>
      <c r="B890" s="346" t="s">
        <v>11302</v>
      </c>
      <c r="C890" s="346" t="s">
        <v>2</v>
      </c>
      <c r="D890" s="346">
        <v>11.57</v>
      </c>
      <c r="E890" s="346">
        <f t="shared" si="14"/>
        <v>11.57</v>
      </c>
      <c r="H890" s="138"/>
      <c r="J890" s="345" t="s">
        <v>26994</v>
      </c>
    </row>
    <row r="891" spans="1:10" ht="42.75">
      <c r="A891" s="345" t="s">
        <v>26995</v>
      </c>
      <c r="B891" s="346" t="s">
        <v>35939</v>
      </c>
      <c r="C891" s="346" t="s">
        <v>1</v>
      </c>
      <c r="D891" s="346">
        <v>20.02</v>
      </c>
      <c r="E891" s="346">
        <f t="shared" si="14"/>
        <v>20.02</v>
      </c>
      <c r="H891" s="138"/>
      <c r="J891" s="345" t="s">
        <v>26995</v>
      </c>
    </row>
    <row r="892" spans="1:10" ht="28.5">
      <c r="A892" s="345" t="s">
        <v>26996</v>
      </c>
      <c r="B892" s="346" t="s">
        <v>11303</v>
      </c>
      <c r="C892" s="346" t="s">
        <v>2</v>
      </c>
      <c r="D892" s="346">
        <v>25.43</v>
      </c>
      <c r="E892" s="346">
        <f t="shared" si="14"/>
        <v>25.43</v>
      </c>
      <c r="H892" s="138"/>
      <c r="J892" s="345" t="s">
        <v>26996</v>
      </c>
    </row>
    <row r="893" spans="1:10" ht="28.5">
      <c r="A893" s="345" t="s">
        <v>26997</v>
      </c>
      <c r="B893" s="346" t="s">
        <v>35940</v>
      </c>
      <c r="C893" s="346" t="s">
        <v>2</v>
      </c>
      <c r="D893" s="346">
        <v>21.71</v>
      </c>
      <c r="E893" s="346">
        <f t="shared" si="14"/>
        <v>21.71</v>
      </c>
      <c r="H893" s="138"/>
      <c r="J893" s="345" t="s">
        <v>26997</v>
      </c>
    </row>
    <row r="894" spans="1:10" ht="28.5">
      <c r="A894" s="345" t="s">
        <v>26998</v>
      </c>
      <c r="B894" s="346" t="s">
        <v>35941</v>
      </c>
      <c r="C894" s="346" t="s">
        <v>2</v>
      </c>
      <c r="D894" s="346">
        <v>4.68</v>
      </c>
      <c r="E894" s="346">
        <f t="shared" si="14"/>
        <v>4.68</v>
      </c>
      <c r="H894" s="138"/>
      <c r="J894" s="345" t="s">
        <v>26998</v>
      </c>
    </row>
    <row r="895" spans="1:10" ht="28.5">
      <c r="A895" s="345" t="s">
        <v>26999</v>
      </c>
      <c r="B895" s="346" t="s">
        <v>35942</v>
      </c>
      <c r="C895" s="346" t="s">
        <v>2</v>
      </c>
      <c r="D895" s="346">
        <v>8.68</v>
      </c>
      <c r="E895" s="346">
        <f t="shared" si="14"/>
        <v>8.68</v>
      </c>
      <c r="H895" s="138"/>
      <c r="J895" s="345" t="s">
        <v>26999</v>
      </c>
    </row>
    <row r="896" spans="1:10" ht="28.5">
      <c r="A896" s="345" t="s">
        <v>27000</v>
      </c>
      <c r="B896" s="346" t="s">
        <v>35943</v>
      </c>
      <c r="C896" s="346" t="s">
        <v>2</v>
      </c>
      <c r="D896" s="346">
        <v>8.2100000000000009</v>
      </c>
      <c r="E896" s="346">
        <f t="shared" si="14"/>
        <v>8.2100000000000009</v>
      </c>
      <c r="H896" s="138"/>
      <c r="J896" s="345" t="s">
        <v>27000</v>
      </c>
    </row>
    <row r="897" spans="1:10" ht="15">
      <c r="A897" s="344" t="s">
        <v>27001</v>
      </c>
      <c r="B897" s="340" t="s">
        <v>11156</v>
      </c>
      <c r="C897" s="341"/>
      <c r="D897" s="341"/>
      <c r="E897" s="346">
        <f t="shared" si="14"/>
        <v>0</v>
      </c>
      <c r="H897" s="137"/>
      <c r="J897" s="344" t="s">
        <v>27001</v>
      </c>
    </row>
    <row r="898" spans="1:10" ht="28.5">
      <c r="A898" s="345" t="s">
        <v>27002</v>
      </c>
      <c r="B898" s="346" t="s">
        <v>35944</v>
      </c>
      <c r="C898" s="346" t="s">
        <v>1</v>
      </c>
      <c r="D898" s="346">
        <v>12.9</v>
      </c>
      <c r="E898" s="346">
        <f t="shared" si="14"/>
        <v>12.9</v>
      </c>
      <c r="H898" s="138"/>
      <c r="J898" s="345" t="s">
        <v>27002</v>
      </c>
    </row>
    <row r="899" spans="1:10" ht="42.75">
      <c r="A899" s="345" t="s">
        <v>27003</v>
      </c>
      <c r="B899" s="346" t="s">
        <v>11304</v>
      </c>
      <c r="C899" s="346" t="s">
        <v>2</v>
      </c>
      <c r="D899" s="346">
        <v>3.91</v>
      </c>
      <c r="E899" s="346">
        <f t="shared" si="14"/>
        <v>3.91</v>
      </c>
      <c r="H899" s="138"/>
      <c r="J899" s="345" t="s">
        <v>27003</v>
      </c>
    </row>
    <row r="900" spans="1:10" ht="28.5">
      <c r="A900" s="345" t="s">
        <v>27004</v>
      </c>
      <c r="B900" s="346" t="s">
        <v>11305</v>
      </c>
      <c r="C900" s="346" t="s">
        <v>2</v>
      </c>
      <c r="D900" s="346">
        <v>1.69</v>
      </c>
      <c r="E900" s="346">
        <f t="shared" si="14"/>
        <v>1.69</v>
      </c>
      <c r="H900" s="138"/>
      <c r="J900" s="345" t="s">
        <v>27004</v>
      </c>
    </row>
    <row r="901" spans="1:10" ht="28.5">
      <c r="A901" s="345" t="s">
        <v>27005</v>
      </c>
      <c r="B901" s="346" t="s">
        <v>1328</v>
      </c>
      <c r="C901" s="346" t="s">
        <v>2</v>
      </c>
      <c r="D901" s="346">
        <v>471.33</v>
      </c>
      <c r="E901" s="346">
        <f t="shared" si="14"/>
        <v>471.33</v>
      </c>
      <c r="H901" s="138"/>
      <c r="J901" s="345" t="s">
        <v>27005</v>
      </c>
    </row>
    <row r="902" spans="1:10" ht="28.5">
      <c r="A902" s="345" t="s">
        <v>27006</v>
      </c>
      <c r="B902" s="346" t="s">
        <v>1329</v>
      </c>
      <c r="C902" s="346" t="s">
        <v>2</v>
      </c>
      <c r="D902" s="346">
        <v>38.479999999999997</v>
      </c>
      <c r="E902" s="346">
        <f t="shared" si="14"/>
        <v>38.479999999999997</v>
      </c>
      <c r="H902" s="138"/>
      <c r="J902" s="345" t="s">
        <v>27006</v>
      </c>
    </row>
    <row r="903" spans="1:10" ht="42.75">
      <c r="A903" s="345" t="s">
        <v>27007</v>
      </c>
      <c r="B903" s="346" t="s">
        <v>35945</v>
      </c>
      <c r="C903" s="346" t="s">
        <v>1</v>
      </c>
      <c r="D903" s="346">
        <v>16.600000000000001</v>
      </c>
      <c r="E903" s="346">
        <f t="shared" si="14"/>
        <v>16.600000000000001</v>
      </c>
      <c r="H903" s="138"/>
      <c r="J903" s="345" t="s">
        <v>27007</v>
      </c>
    </row>
    <row r="904" spans="1:10" ht="28.5">
      <c r="A904" s="345" t="s">
        <v>27008</v>
      </c>
      <c r="B904" s="346" t="s">
        <v>35946</v>
      </c>
      <c r="C904" s="346" t="s">
        <v>2</v>
      </c>
      <c r="D904" s="346">
        <v>38.049999999999997</v>
      </c>
      <c r="E904" s="346">
        <f t="shared" si="14"/>
        <v>38.049999999999997</v>
      </c>
      <c r="H904" s="138"/>
      <c r="J904" s="345" t="s">
        <v>27008</v>
      </c>
    </row>
    <row r="905" spans="1:10" ht="28.5">
      <c r="A905" s="345" t="s">
        <v>27009</v>
      </c>
      <c r="B905" s="346" t="s">
        <v>11306</v>
      </c>
      <c r="C905" s="346" t="s">
        <v>2</v>
      </c>
      <c r="D905" s="346">
        <v>35.97</v>
      </c>
      <c r="E905" s="346">
        <f t="shared" si="14"/>
        <v>35.97</v>
      </c>
      <c r="H905" s="138"/>
      <c r="J905" s="345" t="s">
        <v>27009</v>
      </c>
    </row>
    <row r="906" spans="1:10" ht="28.5">
      <c r="A906" s="345" t="s">
        <v>27010</v>
      </c>
      <c r="B906" s="346" t="s">
        <v>1330</v>
      </c>
      <c r="C906" s="346" t="s">
        <v>2</v>
      </c>
      <c r="D906" s="346">
        <v>5.04</v>
      </c>
      <c r="E906" s="346">
        <f t="shared" si="14"/>
        <v>5.04</v>
      </c>
      <c r="H906" s="138"/>
      <c r="J906" s="345" t="s">
        <v>27010</v>
      </c>
    </row>
    <row r="907" spans="1:10">
      <c r="A907" s="345" t="s">
        <v>27011</v>
      </c>
      <c r="B907" s="346" t="s">
        <v>35947</v>
      </c>
      <c r="C907" s="346" t="s">
        <v>2</v>
      </c>
      <c r="D907" s="346">
        <v>70.39</v>
      </c>
      <c r="E907" s="346">
        <f t="shared" si="14"/>
        <v>70.39</v>
      </c>
      <c r="H907" s="138"/>
      <c r="J907" s="345" t="s">
        <v>27011</v>
      </c>
    </row>
    <row r="908" spans="1:10" ht="28.5">
      <c r="A908" s="345" t="s">
        <v>27012</v>
      </c>
      <c r="B908" s="346" t="s">
        <v>1331</v>
      </c>
      <c r="C908" s="346" t="s">
        <v>2</v>
      </c>
      <c r="D908" s="346">
        <v>33.299999999999997</v>
      </c>
      <c r="E908" s="346">
        <f t="shared" si="14"/>
        <v>33.299999999999997</v>
      </c>
      <c r="H908" s="138"/>
      <c r="J908" s="345" t="s">
        <v>27012</v>
      </c>
    </row>
    <row r="909" spans="1:10" ht="28.5">
      <c r="A909" s="345" t="s">
        <v>27013</v>
      </c>
      <c r="B909" s="346" t="s">
        <v>35948</v>
      </c>
      <c r="C909" s="346" t="s">
        <v>2</v>
      </c>
      <c r="D909" s="346">
        <v>69.180000000000007</v>
      </c>
      <c r="E909" s="346">
        <f t="shared" si="14"/>
        <v>69.180000000000007</v>
      </c>
      <c r="H909" s="138"/>
      <c r="J909" s="345" t="s">
        <v>27013</v>
      </c>
    </row>
    <row r="910" spans="1:10">
      <c r="A910" s="345" t="s">
        <v>27014</v>
      </c>
      <c r="B910" s="346" t="s">
        <v>35949</v>
      </c>
      <c r="C910" s="346" t="s">
        <v>2</v>
      </c>
      <c r="D910" s="346">
        <v>94.26</v>
      </c>
      <c r="E910" s="346">
        <f t="shared" si="14"/>
        <v>94.26</v>
      </c>
      <c r="H910" s="138"/>
      <c r="J910" s="345" t="s">
        <v>27014</v>
      </c>
    </row>
    <row r="911" spans="1:10" ht="15">
      <c r="A911" s="344" t="s">
        <v>27015</v>
      </c>
      <c r="B911" s="340" t="s">
        <v>1043</v>
      </c>
      <c r="C911" s="341"/>
      <c r="D911" s="341"/>
      <c r="E911" s="346">
        <f t="shared" si="14"/>
        <v>0</v>
      </c>
      <c r="H911" s="137"/>
      <c r="J911" s="344" t="s">
        <v>27015</v>
      </c>
    </row>
    <row r="912" spans="1:10" ht="28.5">
      <c r="A912" s="345" t="s">
        <v>27016</v>
      </c>
      <c r="B912" s="346" t="s">
        <v>11307</v>
      </c>
      <c r="C912" s="346" t="s">
        <v>2</v>
      </c>
      <c r="D912" s="346">
        <v>10.38</v>
      </c>
      <c r="E912" s="346">
        <f t="shared" si="14"/>
        <v>10.38</v>
      </c>
      <c r="H912" s="138"/>
      <c r="J912" s="345" t="s">
        <v>27016</v>
      </c>
    </row>
    <row r="913" spans="1:10" ht="42.75">
      <c r="A913" s="345" t="s">
        <v>27017</v>
      </c>
      <c r="B913" s="346" t="s">
        <v>17172</v>
      </c>
      <c r="C913" s="346" t="s">
        <v>1</v>
      </c>
      <c r="D913" s="346">
        <v>125.18</v>
      </c>
      <c r="E913" s="346">
        <f t="shared" si="14"/>
        <v>125.18</v>
      </c>
      <c r="H913" s="138"/>
      <c r="J913" s="345" t="s">
        <v>27017</v>
      </c>
    </row>
    <row r="914" spans="1:10" ht="28.5">
      <c r="A914" s="345" t="s">
        <v>27018</v>
      </c>
      <c r="B914" s="346" t="s">
        <v>1332</v>
      </c>
      <c r="C914" s="346" t="s">
        <v>2</v>
      </c>
      <c r="D914" s="346">
        <v>34.14</v>
      </c>
      <c r="E914" s="346">
        <f t="shared" si="14"/>
        <v>34.14</v>
      </c>
      <c r="H914" s="138"/>
      <c r="J914" s="345" t="s">
        <v>27018</v>
      </c>
    </row>
    <row r="915" spans="1:10" ht="28.5">
      <c r="A915" s="345" t="s">
        <v>27019</v>
      </c>
      <c r="B915" s="346" t="s">
        <v>1333</v>
      </c>
      <c r="C915" s="346" t="s">
        <v>2</v>
      </c>
      <c r="D915" s="346">
        <v>14.74</v>
      </c>
      <c r="E915" s="346">
        <f t="shared" si="14"/>
        <v>14.74</v>
      </c>
      <c r="H915" s="138"/>
      <c r="J915" s="345" t="s">
        <v>27019</v>
      </c>
    </row>
    <row r="916" spans="1:10" ht="15">
      <c r="A916" s="344" t="s">
        <v>27020</v>
      </c>
      <c r="B916" s="340" t="s">
        <v>11198</v>
      </c>
      <c r="C916" s="341"/>
      <c r="D916" s="341"/>
      <c r="E916" s="346">
        <f t="shared" si="14"/>
        <v>0</v>
      </c>
      <c r="H916" s="137"/>
      <c r="J916" s="344" t="s">
        <v>27020</v>
      </c>
    </row>
    <row r="917" spans="1:10" ht="28.5">
      <c r="A917" s="345" t="s">
        <v>27021</v>
      </c>
      <c r="B917" s="346" t="s">
        <v>1334</v>
      </c>
      <c r="C917" s="346" t="s">
        <v>2</v>
      </c>
      <c r="D917" s="346">
        <v>4.68</v>
      </c>
      <c r="E917" s="346">
        <f t="shared" si="14"/>
        <v>4.68</v>
      </c>
      <c r="H917" s="138"/>
      <c r="J917" s="345" t="s">
        <v>27021</v>
      </c>
    </row>
    <row r="918" spans="1:10" ht="28.5">
      <c r="A918" s="345" t="s">
        <v>27022</v>
      </c>
      <c r="B918" s="346" t="s">
        <v>1335</v>
      </c>
      <c r="C918" s="346" t="s">
        <v>2</v>
      </c>
      <c r="D918" s="346">
        <v>5.04</v>
      </c>
      <c r="E918" s="346">
        <f t="shared" si="14"/>
        <v>5.04</v>
      </c>
      <c r="H918" s="138"/>
      <c r="J918" s="345" t="s">
        <v>27022</v>
      </c>
    </row>
    <row r="919" spans="1:10" ht="28.5">
      <c r="A919" s="345" t="s">
        <v>27023</v>
      </c>
      <c r="B919" s="346" t="s">
        <v>1336</v>
      </c>
      <c r="C919" s="346" t="s">
        <v>2</v>
      </c>
      <c r="D919" s="346">
        <v>9.32</v>
      </c>
      <c r="E919" s="346">
        <f t="shared" si="14"/>
        <v>9.32</v>
      </c>
      <c r="H919" s="138"/>
      <c r="J919" s="345" t="s">
        <v>27023</v>
      </c>
    </row>
    <row r="920" spans="1:10" ht="28.5">
      <c r="A920" s="345" t="s">
        <v>27024</v>
      </c>
      <c r="B920" s="346" t="s">
        <v>1337</v>
      </c>
      <c r="C920" s="346" t="s">
        <v>2</v>
      </c>
      <c r="D920" s="346">
        <v>10.51</v>
      </c>
      <c r="E920" s="346">
        <f t="shared" si="14"/>
        <v>10.51</v>
      </c>
      <c r="H920" s="138"/>
      <c r="J920" s="345" t="s">
        <v>27024</v>
      </c>
    </row>
    <row r="921" spans="1:10" ht="28.5">
      <c r="A921" s="345" t="s">
        <v>27025</v>
      </c>
      <c r="B921" s="346" t="s">
        <v>1338</v>
      </c>
      <c r="C921" s="346" t="s">
        <v>2</v>
      </c>
      <c r="D921" s="346">
        <v>17.66</v>
      </c>
      <c r="E921" s="346">
        <f t="shared" si="14"/>
        <v>17.66</v>
      </c>
      <c r="H921" s="138"/>
      <c r="J921" s="345" t="s">
        <v>27025</v>
      </c>
    </row>
    <row r="922" spans="1:10" ht="28.5">
      <c r="A922" s="345" t="s">
        <v>27026</v>
      </c>
      <c r="B922" s="346" t="s">
        <v>1339</v>
      </c>
      <c r="C922" s="346" t="s">
        <v>2</v>
      </c>
      <c r="D922" s="346">
        <v>23.35</v>
      </c>
      <c r="E922" s="346">
        <f t="shared" si="14"/>
        <v>23.35</v>
      </c>
      <c r="H922" s="138"/>
      <c r="J922" s="345" t="s">
        <v>27026</v>
      </c>
    </row>
    <row r="923" spans="1:10" ht="28.5">
      <c r="A923" s="345" t="s">
        <v>27027</v>
      </c>
      <c r="B923" s="346" t="s">
        <v>1340</v>
      </c>
      <c r="C923" s="346" t="s">
        <v>2</v>
      </c>
      <c r="D923" s="346">
        <v>33.799999999999997</v>
      </c>
      <c r="E923" s="346">
        <f t="shared" si="14"/>
        <v>33.799999999999997</v>
      </c>
      <c r="H923" s="138"/>
      <c r="J923" s="345" t="s">
        <v>27027</v>
      </c>
    </row>
    <row r="924" spans="1:10" ht="28.5">
      <c r="A924" s="345" t="s">
        <v>27028</v>
      </c>
      <c r="B924" s="346" t="s">
        <v>1341</v>
      </c>
      <c r="C924" s="346" t="s">
        <v>2</v>
      </c>
      <c r="D924" s="346">
        <v>242.42</v>
      </c>
      <c r="E924" s="346">
        <f t="shared" si="14"/>
        <v>242.42</v>
      </c>
      <c r="H924" s="138"/>
      <c r="J924" s="345" t="s">
        <v>27028</v>
      </c>
    </row>
    <row r="925" spans="1:10">
      <c r="A925" s="345" t="s">
        <v>27029</v>
      </c>
      <c r="B925" s="346" t="s">
        <v>35950</v>
      </c>
      <c r="C925" s="346" t="s">
        <v>2</v>
      </c>
      <c r="D925" s="346">
        <v>2.08</v>
      </c>
      <c r="E925" s="346">
        <f t="shared" si="14"/>
        <v>2.08</v>
      </c>
      <c r="H925" s="138"/>
      <c r="J925" s="345" t="s">
        <v>27029</v>
      </c>
    </row>
    <row r="926" spans="1:10" ht="42.75">
      <c r="A926" s="345" t="s">
        <v>27030</v>
      </c>
      <c r="B926" s="346" t="s">
        <v>1342</v>
      </c>
      <c r="C926" s="346" t="s">
        <v>2</v>
      </c>
      <c r="D926" s="346">
        <v>107.47</v>
      </c>
      <c r="E926" s="346">
        <f t="shared" si="14"/>
        <v>107.47</v>
      </c>
      <c r="H926" s="138"/>
      <c r="J926" s="345" t="s">
        <v>27030</v>
      </c>
    </row>
    <row r="927" spans="1:10" ht="28.5">
      <c r="A927" s="345" t="s">
        <v>27031</v>
      </c>
      <c r="B927" s="346" t="s">
        <v>35951</v>
      </c>
      <c r="C927" s="346" t="s">
        <v>2</v>
      </c>
      <c r="D927" s="346">
        <v>5.61</v>
      </c>
      <c r="E927" s="346">
        <f t="shared" si="14"/>
        <v>5.61</v>
      </c>
      <c r="H927" s="138"/>
      <c r="J927" s="345" t="s">
        <v>27031</v>
      </c>
    </row>
    <row r="928" spans="1:10" ht="28.5">
      <c r="A928" s="345" t="s">
        <v>27032</v>
      </c>
      <c r="B928" s="346" t="s">
        <v>1343</v>
      </c>
      <c r="C928" s="346" t="s">
        <v>2</v>
      </c>
      <c r="D928" s="346">
        <v>61.92</v>
      </c>
      <c r="E928" s="346">
        <f t="shared" si="14"/>
        <v>61.92</v>
      </c>
      <c r="H928" s="138"/>
      <c r="J928" s="345" t="s">
        <v>27032</v>
      </c>
    </row>
    <row r="929" spans="1:10" ht="15">
      <c r="A929" s="344" t="s">
        <v>27033</v>
      </c>
      <c r="B929" s="340" t="s">
        <v>11308</v>
      </c>
      <c r="C929" s="341"/>
      <c r="D929" s="341"/>
      <c r="E929" s="346">
        <f t="shared" si="14"/>
        <v>0</v>
      </c>
      <c r="H929" s="137"/>
      <c r="J929" s="344" t="s">
        <v>27033</v>
      </c>
    </row>
    <row r="930" spans="1:10" ht="42.75">
      <c r="A930" s="345" t="s">
        <v>27034</v>
      </c>
      <c r="B930" s="346" t="s">
        <v>1344</v>
      </c>
      <c r="C930" s="346" t="s">
        <v>2</v>
      </c>
      <c r="D930" s="346">
        <v>238.89</v>
      </c>
      <c r="E930" s="346">
        <f t="shared" si="14"/>
        <v>238.89</v>
      </c>
      <c r="H930" s="138"/>
      <c r="J930" s="345" t="s">
        <v>27034</v>
      </c>
    </row>
    <row r="931" spans="1:10" ht="28.5">
      <c r="A931" s="345" t="s">
        <v>27035</v>
      </c>
      <c r="B931" s="346" t="s">
        <v>1345</v>
      </c>
      <c r="C931" s="346" t="s">
        <v>2</v>
      </c>
      <c r="D931" s="346">
        <v>296.79000000000002</v>
      </c>
      <c r="E931" s="346">
        <f t="shared" si="14"/>
        <v>296.79000000000002</v>
      </c>
      <c r="H931" s="138"/>
      <c r="J931" s="345" t="s">
        <v>27035</v>
      </c>
    </row>
    <row r="932" spans="1:10" ht="71.25">
      <c r="A932" s="345" t="s">
        <v>27036</v>
      </c>
      <c r="B932" s="346" t="s">
        <v>27037</v>
      </c>
      <c r="C932" s="346" t="s">
        <v>27038</v>
      </c>
      <c r="D932" s="346">
        <v>0.87</v>
      </c>
      <c r="E932" s="346">
        <f t="shared" si="14"/>
        <v>0.87</v>
      </c>
      <c r="H932" s="138"/>
      <c r="J932" s="345" t="s">
        <v>27036</v>
      </c>
    </row>
    <row r="933" spans="1:10" ht="15" customHeight="1">
      <c r="A933" s="344" t="s">
        <v>23835</v>
      </c>
      <c r="B933" s="340" t="s">
        <v>11309</v>
      </c>
      <c r="C933" s="341"/>
      <c r="D933" s="341"/>
      <c r="E933" s="346">
        <f t="shared" si="14"/>
        <v>0</v>
      </c>
      <c r="H933" s="137"/>
      <c r="J933" s="344" t="s">
        <v>23835</v>
      </c>
    </row>
    <row r="934" spans="1:10" ht="15">
      <c r="A934" s="344" t="s">
        <v>23836</v>
      </c>
      <c r="B934" s="340" t="s">
        <v>11310</v>
      </c>
      <c r="C934" s="341"/>
      <c r="D934" s="341"/>
      <c r="E934" s="346">
        <f t="shared" si="14"/>
        <v>0</v>
      </c>
      <c r="H934" s="137"/>
      <c r="J934" s="344" t="s">
        <v>23836</v>
      </c>
    </row>
    <row r="935" spans="1:10" ht="28.5">
      <c r="A935" s="345" t="s">
        <v>27039</v>
      </c>
      <c r="B935" s="346" t="s">
        <v>11311</v>
      </c>
      <c r="C935" s="346" t="s">
        <v>2</v>
      </c>
      <c r="D935" s="346">
        <v>37.86</v>
      </c>
      <c r="E935" s="346">
        <f t="shared" si="14"/>
        <v>37.86</v>
      </c>
      <c r="H935" s="138"/>
      <c r="J935" s="345" t="s">
        <v>27039</v>
      </c>
    </row>
    <row r="936" spans="1:10" ht="28.5">
      <c r="A936" s="345" t="s">
        <v>27040</v>
      </c>
      <c r="B936" s="346" t="s">
        <v>11312</v>
      </c>
      <c r="C936" s="346" t="s">
        <v>2</v>
      </c>
      <c r="D936" s="346">
        <v>24.66</v>
      </c>
      <c r="E936" s="346">
        <f t="shared" si="14"/>
        <v>24.66</v>
      </c>
      <c r="H936" s="138"/>
      <c r="J936" s="345" t="s">
        <v>27040</v>
      </c>
    </row>
    <row r="937" spans="1:10" ht="28.5">
      <c r="A937" s="345" t="s">
        <v>27041</v>
      </c>
      <c r="B937" s="346" t="s">
        <v>17173</v>
      </c>
      <c r="C937" s="346" t="s">
        <v>2</v>
      </c>
      <c r="D937" s="346">
        <v>0.86</v>
      </c>
      <c r="E937" s="346">
        <f t="shared" si="14"/>
        <v>0.86</v>
      </c>
      <c r="H937" s="138"/>
      <c r="J937" s="345" t="s">
        <v>27041</v>
      </c>
    </row>
    <row r="938" spans="1:10" ht="28.5">
      <c r="A938" s="345" t="s">
        <v>27042</v>
      </c>
      <c r="B938" s="346" t="s">
        <v>11313</v>
      </c>
      <c r="C938" s="346" t="s">
        <v>1</v>
      </c>
      <c r="D938" s="346">
        <v>82.32</v>
      </c>
      <c r="E938" s="346">
        <f t="shared" si="14"/>
        <v>82.32</v>
      </c>
      <c r="H938" s="138"/>
      <c r="J938" s="345" t="s">
        <v>27042</v>
      </c>
    </row>
    <row r="939" spans="1:10" ht="28.5">
      <c r="A939" s="345" t="s">
        <v>27043</v>
      </c>
      <c r="B939" s="346" t="s">
        <v>35952</v>
      </c>
      <c r="C939" s="346" t="s">
        <v>2</v>
      </c>
      <c r="D939" s="346">
        <v>4.04</v>
      </c>
      <c r="E939" s="346">
        <f t="shared" si="14"/>
        <v>4.04</v>
      </c>
      <c r="H939" s="138"/>
      <c r="J939" s="345" t="s">
        <v>27043</v>
      </c>
    </row>
    <row r="940" spans="1:10" ht="28.5">
      <c r="A940" s="345" t="s">
        <v>27044</v>
      </c>
      <c r="B940" s="346" t="s">
        <v>35953</v>
      </c>
      <c r="C940" s="346" t="s">
        <v>2</v>
      </c>
      <c r="D940" s="346">
        <v>11.08</v>
      </c>
      <c r="E940" s="346">
        <f t="shared" si="14"/>
        <v>11.08</v>
      </c>
      <c r="H940" s="138"/>
      <c r="J940" s="345" t="s">
        <v>27044</v>
      </c>
    </row>
    <row r="941" spans="1:10" ht="28.5">
      <c r="A941" s="345" t="s">
        <v>27045</v>
      </c>
      <c r="B941" s="346" t="s">
        <v>11314</v>
      </c>
      <c r="C941" s="346" t="s">
        <v>2</v>
      </c>
      <c r="D941" s="346">
        <v>48.25</v>
      </c>
      <c r="E941" s="346">
        <f t="shared" si="14"/>
        <v>48.25</v>
      </c>
      <c r="H941" s="138"/>
      <c r="J941" s="345" t="s">
        <v>27045</v>
      </c>
    </row>
    <row r="942" spans="1:10" ht="28.5">
      <c r="A942" s="345" t="s">
        <v>27046</v>
      </c>
      <c r="B942" s="346" t="s">
        <v>11315</v>
      </c>
      <c r="C942" s="346" t="s">
        <v>1</v>
      </c>
      <c r="D942" s="346">
        <v>32.31</v>
      </c>
      <c r="E942" s="346">
        <f t="shared" si="14"/>
        <v>32.31</v>
      </c>
      <c r="H942" s="138"/>
      <c r="J942" s="345" t="s">
        <v>27046</v>
      </c>
    </row>
    <row r="943" spans="1:10" ht="28.5">
      <c r="A943" s="345" t="s">
        <v>27047</v>
      </c>
      <c r="B943" s="346" t="s">
        <v>11316</v>
      </c>
      <c r="C943" s="346" t="s">
        <v>2</v>
      </c>
      <c r="D943" s="346">
        <v>44.25</v>
      </c>
      <c r="E943" s="346">
        <f t="shared" si="14"/>
        <v>44.25</v>
      </c>
      <c r="H943" s="138"/>
      <c r="J943" s="345" t="s">
        <v>27047</v>
      </c>
    </row>
    <row r="944" spans="1:10" ht="15">
      <c r="A944" s="344" t="s">
        <v>27048</v>
      </c>
      <c r="B944" s="340" t="s">
        <v>11317</v>
      </c>
      <c r="C944" s="341"/>
      <c r="D944" s="341"/>
      <c r="E944" s="346">
        <f t="shared" si="14"/>
        <v>0</v>
      </c>
      <c r="H944" s="137"/>
      <c r="J944" s="344" t="s">
        <v>27048</v>
      </c>
    </row>
    <row r="945" spans="1:10" ht="28.5">
      <c r="A945" s="345" t="s">
        <v>27049</v>
      </c>
      <c r="B945" s="346" t="s">
        <v>35954</v>
      </c>
      <c r="C945" s="346" t="s">
        <v>2</v>
      </c>
      <c r="D945" s="346">
        <v>12.35</v>
      </c>
      <c r="E945" s="346">
        <f t="shared" si="14"/>
        <v>12.35</v>
      </c>
      <c r="H945" s="138"/>
      <c r="J945" s="345" t="s">
        <v>27049</v>
      </c>
    </row>
    <row r="946" spans="1:10" ht="28.5">
      <c r="A946" s="345" t="s">
        <v>27050</v>
      </c>
      <c r="B946" s="346" t="s">
        <v>1346</v>
      </c>
      <c r="C946" s="346" t="s">
        <v>2</v>
      </c>
      <c r="D946" s="346">
        <v>57.15</v>
      </c>
      <c r="E946" s="346">
        <f t="shared" si="14"/>
        <v>57.15</v>
      </c>
      <c r="H946" s="138"/>
      <c r="J946" s="345" t="s">
        <v>27050</v>
      </c>
    </row>
    <row r="947" spans="1:10" ht="28.5">
      <c r="A947" s="345" t="s">
        <v>27051</v>
      </c>
      <c r="B947" s="346" t="s">
        <v>35955</v>
      </c>
      <c r="C947" s="346" t="s">
        <v>2</v>
      </c>
      <c r="D947" s="346">
        <v>36.11</v>
      </c>
      <c r="E947" s="346">
        <f t="shared" si="14"/>
        <v>36.11</v>
      </c>
      <c r="H947" s="138"/>
      <c r="J947" s="345" t="s">
        <v>27051</v>
      </c>
    </row>
    <row r="948" spans="1:10" ht="42.75">
      <c r="A948" s="345" t="s">
        <v>27052</v>
      </c>
      <c r="B948" s="346" t="s">
        <v>35956</v>
      </c>
      <c r="C948" s="346" t="s">
        <v>2</v>
      </c>
      <c r="D948" s="346">
        <v>27</v>
      </c>
      <c r="E948" s="346">
        <f t="shared" si="14"/>
        <v>27</v>
      </c>
      <c r="H948" s="138"/>
      <c r="J948" s="345" t="s">
        <v>27052</v>
      </c>
    </row>
    <row r="949" spans="1:10" ht="42.75">
      <c r="A949" s="345" t="s">
        <v>27053</v>
      </c>
      <c r="B949" s="346" t="s">
        <v>35957</v>
      </c>
      <c r="C949" s="346" t="s">
        <v>2</v>
      </c>
      <c r="D949" s="346">
        <v>21.05</v>
      </c>
      <c r="E949" s="346">
        <f t="shared" ref="E949:E1012" si="15">D949</f>
        <v>21.05</v>
      </c>
      <c r="H949" s="138"/>
      <c r="J949" s="345" t="s">
        <v>27053</v>
      </c>
    </row>
    <row r="950" spans="1:10" ht="28.5">
      <c r="A950" s="345" t="s">
        <v>27054</v>
      </c>
      <c r="B950" s="346" t="s">
        <v>35958</v>
      </c>
      <c r="C950" s="346" t="s">
        <v>2</v>
      </c>
      <c r="D950" s="346">
        <v>13.97</v>
      </c>
      <c r="E950" s="346">
        <f t="shared" si="15"/>
        <v>13.97</v>
      </c>
      <c r="H950" s="138"/>
      <c r="J950" s="345" t="s">
        <v>27054</v>
      </c>
    </row>
    <row r="951" spans="1:10" ht="28.5">
      <c r="A951" s="345" t="s">
        <v>27055</v>
      </c>
      <c r="B951" s="346" t="s">
        <v>35959</v>
      </c>
      <c r="C951" s="346" t="s">
        <v>2</v>
      </c>
      <c r="D951" s="346">
        <v>90.97</v>
      </c>
      <c r="E951" s="346">
        <f t="shared" si="15"/>
        <v>90.97</v>
      </c>
      <c r="H951" s="138"/>
      <c r="J951" s="345" t="s">
        <v>27055</v>
      </c>
    </row>
    <row r="952" spans="1:10" ht="28.5">
      <c r="A952" s="345" t="s">
        <v>27056</v>
      </c>
      <c r="B952" s="346" t="s">
        <v>35960</v>
      </c>
      <c r="C952" s="346" t="s">
        <v>2</v>
      </c>
      <c r="D952" s="346">
        <v>100.47</v>
      </c>
      <c r="E952" s="346">
        <f t="shared" si="15"/>
        <v>100.47</v>
      </c>
      <c r="H952" s="138"/>
      <c r="J952" s="345" t="s">
        <v>27056</v>
      </c>
    </row>
    <row r="953" spans="1:10" ht="15">
      <c r="A953" s="344" t="s">
        <v>27057</v>
      </c>
      <c r="B953" s="340" t="s">
        <v>11318</v>
      </c>
      <c r="C953" s="341"/>
      <c r="D953" s="341"/>
      <c r="E953" s="346">
        <f t="shared" si="15"/>
        <v>0</v>
      </c>
      <c r="H953" s="137"/>
      <c r="J953" s="344" t="s">
        <v>27057</v>
      </c>
    </row>
    <row r="954" spans="1:10" ht="28.5">
      <c r="A954" s="345" t="s">
        <v>27058</v>
      </c>
      <c r="B954" s="346" t="s">
        <v>11319</v>
      </c>
      <c r="C954" s="346" t="s">
        <v>2</v>
      </c>
      <c r="D954" s="346">
        <v>339.93</v>
      </c>
      <c r="E954" s="346">
        <f t="shared" si="15"/>
        <v>339.93</v>
      </c>
      <c r="H954" s="138"/>
      <c r="J954" s="345" t="s">
        <v>27058</v>
      </c>
    </row>
    <row r="955" spans="1:10">
      <c r="A955" s="345" t="s">
        <v>27059</v>
      </c>
      <c r="B955" s="346" t="s">
        <v>11320</v>
      </c>
      <c r="C955" s="346" t="s">
        <v>2</v>
      </c>
      <c r="D955" s="346">
        <v>300.26</v>
      </c>
      <c r="E955" s="346">
        <f t="shared" si="15"/>
        <v>300.26</v>
      </c>
      <c r="H955" s="138"/>
      <c r="J955" s="345" t="s">
        <v>27059</v>
      </c>
    </row>
    <row r="956" spans="1:10" ht="114">
      <c r="A956" s="345" t="s">
        <v>27060</v>
      </c>
      <c r="B956" s="346" t="s">
        <v>35961</v>
      </c>
      <c r="C956" s="346" t="s">
        <v>2</v>
      </c>
      <c r="D956" s="347">
        <v>1730.64</v>
      </c>
      <c r="E956" s="346">
        <f t="shared" si="15"/>
        <v>1730.64</v>
      </c>
      <c r="H956" s="138"/>
      <c r="J956" s="345" t="s">
        <v>27060</v>
      </c>
    </row>
    <row r="957" spans="1:10" ht="28.5">
      <c r="A957" s="345" t="s">
        <v>27061</v>
      </c>
      <c r="B957" s="346" t="s">
        <v>35962</v>
      </c>
      <c r="C957" s="346" t="s">
        <v>2</v>
      </c>
      <c r="D957" s="346">
        <v>55.08</v>
      </c>
      <c r="E957" s="346">
        <f t="shared" si="15"/>
        <v>55.08</v>
      </c>
      <c r="H957" s="138"/>
      <c r="J957" s="345" t="s">
        <v>27061</v>
      </c>
    </row>
    <row r="958" spans="1:10" ht="99.75">
      <c r="A958" s="345" t="s">
        <v>27062</v>
      </c>
      <c r="B958" s="346" t="s">
        <v>35963</v>
      </c>
      <c r="C958" s="346" t="s">
        <v>2</v>
      </c>
      <c r="D958" s="346">
        <v>531.39</v>
      </c>
      <c r="E958" s="346">
        <f t="shared" si="15"/>
        <v>531.39</v>
      </c>
      <c r="H958" s="138"/>
      <c r="J958" s="345" t="s">
        <v>27062</v>
      </c>
    </row>
    <row r="959" spans="1:10" ht="57">
      <c r="A959" s="345" t="s">
        <v>27063</v>
      </c>
      <c r="B959" s="346" t="s">
        <v>27064</v>
      </c>
      <c r="C959" s="346" t="s">
        <v>2</v>
      </c>
      <c r="D959" s="346">
        <v>707.6</v>
      </c>
      <c r="E959" s="346">
        <f t="shared" si="15"/>
        <v>707.6</v>
      </c>
      <c r="H959" s="138"/>
      <c r="J959" s="345" t="s">
        <v>27063</v>
      </c>
    </row>
    <row r="960" spans="1:10" ht="57">
      <c r="A960" s="345" t="s">
        <v>27065</v>
      </c>
      <c r="B960" s="346" t="s">
        <v>11321</v>
      </c>
      <c r="C960" s="346" t="s">
        <v>2</v>
      </c>
      <c r="D960" s="346">
        <v>613.51</v>
      </c>
      <c r="E960" s="346">
        <f t="shared" si="15"/>
        <v>613.51</v>
      </c>
      <c r="H960" s="138"/>
      <c r="J960" s="345" t="s">
        <v>27065</v>
      </c>
    </row>
    <row r="961" spans="1:10" ht="57">
      <c r="A961" s="345" t="s">
        <v>27066</v>
      </c>
      <c r="B961" s="346" t="s">
        <v>11322</v>
      </c>
      <c r="C961" s="346" t="s">
        <v>2</v>
      </c>
      <c r="D961" s="346">
        <v>339.93</v>
      </c>
      <c r="E961" s="346">
        <f t="shared" si="15"/>
        <v>339.93</v>
      </c>
      <c r="H961" s="138"/>
      <c r="J961" s="345" t="s">
        <v>27066</v>
      </c>
    </row>
    <row r="962" spans="1:10" ht="28.5">
      <c r="A962" s="345" t="s">
        <v>27067</v>
      </c>
      <c r="B962" s="346" t="s">
        <v>35964</v>
      </c>
      <c r="C962" s="346" t="s">
        <v>2</v>
      </c>
      <c r="D962" s="346">
        <v>69.63</v>
      </c>
      <c r="E962" s="346">
        <f t="shared" si="15"/>
        <v>69.63</v>
      </c>
      <c r="H962" s="138"/>
      <c r="J962" s="345" t="s">
        <v>27067</v>
      </c>
    </row>
    <row r="963" spans="1:10" ht="99.75">
      <c r="A963" s="345" t="s">
        <v>27068</v>
      </c>
      <c r="B963" s="346" t="s">
        <v>35965</v>
      </c>
      <c r="C963" s="346" t="s">
        <v>2</v>
      </c>
      <c r="D963" s="346">
        <v>473.48</v>
      </c>
      <c r="E963" s="346">
        <f t="shared" si="15"/>
        <v>473.48</v>
      </c>
      <c r="H963" s="138"/>
      <c r="J963" s="345" t="s">
        <v>27068</v>
      </c>
    </row>
    <row r="964" spans="1:10" ht="28.5">
      <c r="A964" s="345" t="s">
        <v>27069</v>
      </c>
      <c r="B964" s="346" t="s">
        <v>11323</v>
      </c>
      <c r="C964" s="346" t="s">
        <v>2</v>
      </c>
      <c r="D964" s="346">
        <v>473.34</v>
      </c>
      <c r="E964" s="346">
        <f t="shared" si="15"/>
        <v>473.34</v>
      </c>
      <c r="H964" s="138"/>
      <c r="J964" s="345" t="s">
        <v>27069</v>
      </c>
    </row>
    <row r="965" spans="1:10" ht="15">
      <c r="A965" s="344" t="s">
        <v>27070</v>
      </c>
      <c r="B965" s="340" t="s">
        <v>11324</v>
      </c>
      <c r="C965" s="341"/>
      <c r="D965" s="341"/>
      <c r="E965" s="346">
        <f t="shared" si="15"/>
        <v>0</v>
      </c>
      <c r="H965" s="137"/>
      <c r="J965" s="344" t="s">
        <v>27070</v>
      </c>
    </row>
    <row r="966" spans="1:10" ht="28.5">
      <c r="A966" s="345" t="s">
        <v>27071</v>
      </c>
      <c r="B966" s="346" t="s">
        <v>11325</v>
      </c>
      <c r="C966" s="346" t="s">
        <v>2</v>
      </c>
      <c r="D966" s="347">
        <v>3819.48</v>
      </c>
      <c r="E966" s="346">
        <f t="shared" si="15"/>
        <v>3819.48</v>
      </c>
      <c r="H966" s="138"/>
      <c r="J966" s="345" t="s">
        <v>27071</v>
      </c>
    </row>
    <row r="967" spans="1:10" ht="28.5">
      <c r="A967" s="345" t="s">
        <v>27072</v>
      </c>
      <c r="B967" s="346" t="s">
        <v>35966</v>
      </c>
      <c r="C967" s="346" t="s">
        <v>2</v>
      </c>
      <c r="D967" s="347">
        <v>2466.17</v>
      </c>
      <c r="E967" s="346">
        <f t="shared" si="15"/>
        <v>2466.17</v>
      </c>
      <c r="H967" s="138"/>
      <c r="J967" s="345" t="s">
        <v>27072</v>
      </c>
    </row>
    <row r="968" spans="1:10" ht="99.75">
      <c r="A968" s="345" t="s">
        <v>27073</v>
      </c>
      <c r="B968" s="346" t="s">
        <v>35967</v>
      </c>
      <c r="C968" s="346" t="s">
        <v>2</v>
      </c>
      <c r="D968" s="346">
        <v>698.83</v>
      </c>
      <c r="E968" s="346">
        <f t="shared" si="15"/>
        <v>698.83</v>
      </c>
      <c r="H968" s="138"/>
      <c r="J968" s="345" t="s">
        <v>27073</v>
      </c>
    </row>
    <row r="969" spans="1:10" ht="28.5">
      <c r="A969" s="345" t="s">
        <v>27074</v>
      </c>
      <c r="B969" s="346" t="s">
        <v>11326</v>
      </c>
      <c r="C969" s="346" t="s">
        <v>2</v>
      </c>
      <c r="D969" s="347">
        <v>1009.93</v>
      </c>
      <c r="E969" s="346">
        <f t="shared" si="15"/>
        <v>1009.93</v>
      </c>
      <c r="H969" s="138"/>
      <c r="J969" s="345" t="s">
        <v>27074</v>
      </c>
    </row>
    <row r="970" spans="1:10" ht="114">
      <c r="A970" s="345" t="s">
        <v>27075</v>
      </c>
      <c r="B970" s="346" t="s">
        <v>35968</v>
      </c>
      <c r="C970" s="346" t="s">
        <v>2</v>
      </c>
      <c r="D970" s="347">
        <v>2184.7600000000002</v>
      </c>
      <c r="E970" s="346">
        <f t="shared" si="15"/>
        <v>2184.7600000000002</v>
      </c>
      <c r="H970" s="138"/>
      <c r="J970" s="345" t="s">
        <v>27075</v>
      </c>
    </row>
    <row r="971" spans="1:10" ht="57">
      <c r="A971" s="345" t="s">
        <v>27076</v>
      </c>
      <c r="B971" s="346" t="s">
        <v>11327</v>
      </c>
      <c r="C971" s="346" t="s">
        <v>2</v>
      </c>
      <c r="D971" s="346">
        <v>639.66999999999996</v>
      </c>
      <c r="E971" s="346">
        <f t="shared" si="15"/>
        <v>639.66999999999996</v>
      </c>
      <c r="H971" s="138"/>
      <c r="J971" s="345" t="s">
        <v>27076</v>
      </c>
    </row>
    <row r="972" spans="1:10" ht="114">
      <c r="A972" s="345" t="s">
        <v>27077</v>
      </c>
      <c r="B972" s="346" t="s">
        <v>35969</v>
      </c>
      <c r="C972" s="346" t="s">
        <v>2</v>
      </c>
      <c r="D972" s="347">
        <v>2018.5</v>
      </c>
      <c r="E972" s="346">
        <f t="shared" si="15"/>
        <v>2018.5</v>
      </c>
      <c r="H972" s="138"/>
      <c r="J972" s="345" t="s">
        <v>27077</v>
      </c>
    </row>
    <row r="973" spans="1:10" ht="99.75">
      <c r="A973" s="345" t="s">
        <v>27078</v>
      </c>
      <c r="B973" s="346" t="s">
        <v>35970</v>
      </c>
      <c r="C973" s="346" t="s">
        <v>2</v>
      </c>
      <c r="D973" s="346">
        <v>773.29</v>
      </c>
      <c r="E973" s="346">
        <f t="shared" si="15"/>
        <v>773.29</v>
      </c>
      <c r="H973" s="138"/>
      <c r="J973" s="345" t="s">
        <v>27078</v>
      </c>
    </row>
    <row r="974" spans="1:10" ht="128.25">
      <c r="A974" s="345" t="s">
        <v>27079</v>
      </c>
      <c r="B974" s="346" t="s">
        <v>35971</v>
      </c>
      <c r="C974" s="346" t="s">
        <v>2</v>
      </c>
      <c r="D974" s="347">
        <v>2459.41</v>
      </c>
      <c r="E974" s="346">
        <f t="shared" si="15"/>
        <v>2459.41</v>
      </c>
      <c r="H974" s="138"/>
      <c r="J974" s="345" t="s">
        <v>27079</v>
      </c>
    </row>
    <row r="975" spans="1:10" ht="15">
      <c r="A975" s="344" t="s">
        <v>27080</v>
      </c>
      <c r="B975" s="340" t="s">
        <v>1043</v>
      </c>
      <c r="C975" s="341"/>
      <c r="D975" s="341"/>
      <c r="E975" s="346">
        <f t="shared" si="15"/>
        <v>0</v>
      </c>
      <c r="H975" s="137"/>
      <c r="J975" s="344" t="s">
        <v>27080</v>
      </c>
    </row>
    <row r="976" spans="1:10" ht="28.5">
      <c r="A976" s="345" t="s">
        <v>27081</v>
      </c>
      <c r="B976" s="346" t="s">
        <v>1347</v>
      </c>
      <c r="C976" s="346" t="s">
        <v>2</v>
      </c>
      <c r="D976" s="346">
        <v>4.0199999999999996</v>
      </c>
      <c r="E976" s="346">
        <f t="shared" si="15"/>
        <v>4.0199999999999996</v>
      </c>
      <c r="H976" s="138"/>
      <c r="J976" s="345" t="s">
        <v>27081</v>
      </c>
    </row>
    <row r="977" spans="1:10" ht="28.5">
      <c r="A977" s="345" t="s">
        <v>27082</v>
      </c>
      <c r="B977" s="346" t="s">
        <v>1348</v>
      </c>
      <c r="C977" s="346" t="s">
        <v>2</v>
      </c>
      <c r="D977" s="346">
        <v>28.48</v>
      </c>
      <c r="E977" s="346">
        <f t="shared" si="15"/>
        <v>28.48</v>
      </c>
      <c r="H977" s="138"/>
      <c r="J977" s="345" t="s">
        <v>27082</v>
      </c>
    </row>
    <row r="978" spans="1:10" ht="28.5">
      <c r="A978" s="345" t="s">
        <v>27083</v>
      </c>
      <c r="B978" s="346" t="s">
        <v>11328</v>
      </c>
      <c r="C978" s="346" t="s">
        <v>2</v>
      </c>
      <c r="D978" s="346">
        <v>201.24</v>
      </c>
      <c r="E978" s="346">
        <f t="shared" si="15"/>
        <v>201.24</v>
      </c>
      <c r="H978" s="138"/>
      <c r="J978" s="345" t="s">
        <v>27083</v>
      </c>
    </row>
    <row r="979" spans="1:10" ht="28.5">
      <c r="A979" s="345" t="s">
        <v>27084</v>
      </c>
      <c r="B979" s="346" t="s">
        <v>11329</v>
      </c>
      <c r="C979" s="346" t="s">
        <v>2</v>
      </c>
      <c r="D979" s="346">
        <v>242.72</v>
      </c>
      <c r="E979" s="346">
        <f t="shared" si="15"/>
        <v>242.72</v>
      </c>
      <c r="H979" s="138"/>
      <c r="J979" s="345" t="s">
        <v>27084</v>
      </c>
    </row>
    <row r="980" spans="1:10" ht="28.5">
      <c r="A980" s="345" t="s">
        <v>27085</v>
      </c>
      <c r="B980" s="346" t="s">
        <v>35972</v>
      </c>
      <c r="C980" s="346" t="s">
        <v>2</v>
      </c>
      <c r="D980" s="346">
        <v>105.95</v>
      </c>
      <c r="E980" s="346">
        <f t="shared" si="15"/>
        <v>105.95</v>
      </c>
      <c r="H980" s="138"/>
      <c r="J980" s="345" t="s">
        <v>27085</v>
      </c>
    </row>
    <row r="981" spans="1:10" ht="28.5">
      <c r="A981" s="345" t="s">
        <v>27086</v>
      </c>
      <c r="B981" s="346" t="s">
        <v>11330</v>
      </c>
      <c r="C981" s="346" t="s">
        <v>2</v>
      </c>
      <c r="D981" s="346">
        <v>284.8</v>
      </c>
      <c r="E981" s="346">
        <f t="shared" si="15"/>
        <v>284.8</v>
      </c>
      <c r="H981" s="138"/>
      <c r="J981" s="345" t="s">
        <v>27086</v>
      </c>
    </row>
    <row r="982" spans="1:10" ht="28.5">
      <c r="A982" s="345" t="s">
        <v>27087</v>
      </c>
      <c r="B982" s="346" t="s">
        <v>35973</v>
      </c>
      <c r="C982" s="346" t="s">
        <v>2</v>
      </c>
      <c r="D982" s="347">
        <v>4982.05</v>
      </c>
      <c r="E982" s="346">
        <f t="shared" si="15"/>
        <v>4982.05</v>
      </c>
      <c r="H982" s="138"/>
      <c r="J982" s="345" t="s">
        <v>27087</v>
      </c>
    </row>
    <row r="983" spans="1:10" ht="15">
      <c r="A983" s="344" t="s">
        <v>23861</v>
      </c>
      <c r="B983" s="340" t="s">
        <v>11331</v>
      </c>
      <c r="C983" s="341"/>
      <c r="D983" s="341"/>
      <c r="E983" s="346">
        <f t="shared" si="15"/>
        <v>0</v>
      </c>
      <c r="H983" s="137"/>
      <c r="J983" s="344" t="s">
        <v>23861</v>
      </c>
    </row>
    <row r="984" spans="1:10" ht="15">
      <c r="A984" s="344" t="s">
        <v>23862</v>
      </c>
      <c r="B984" s="340" t="s">
        <v>11332</v>
      </c>
      <c r="C984" s="341"/>
      <c r="D984" s="341"/>
      <c r="E984" s="346">
        <f t="shared" si="15"/>
        <v>0</v>
      </c>
      <c r="H984" s="137"/>
      <c r="J984" s="344" t="s">
        <v>23862</v>
      </c>
    </row>
    <row r="985" spans="1:10" ht="28.5">
      <c r="A985" s="345" t="s">
        <v>23863</v>
      </c>
      <c r="B985" s="346" t="s">
        <v>11333</v>
      </c>
      <c r="C985" s="346" t="s">
        <v>1</v>
      </c>
      <c r="D985" s="346">
        <v>84.77</v>
      </c>
      <c r="E985" s="346">
        <f t="shared" si="15"/>
        <v>84.77</v>
      </c>
      <c r="H985" s="138"/>
      <c r="J985" s="345" t="s">
        <v>23863</v>
      </c>
    </row>
    <row r="986" spans="1:10" ht="42.75">
      <c r="A986" s="345" t="s">
        <v>27088</v>
      </c>
      <c r="B986" s="346" t="s">
        <v>11334</v>
      </c>
      <c r="C986" s="346" t="s">
        <v>1</v>
      </c>
      <c r="D986" s="346">
        <v>63.84</v>
      </c>
      <c r="E986" s="346">
        <f t="shared" si="15"/>
        <v>63.84</v>
      </c>
      <c r="H986" s="138"/>
      <c r="J986" s="345" t="s">
        <v>27088</v>
      </c>
    </row>
    <row r="987" spans="1:10" ht="15">
      <c r="A987" s="344" t="s">
        <v>27089</v>
      </c>
      <c r="B987" s="340" t="s">
        <v>11335</v>
      </c>
      <c r="C987" s="341"/>
      <c r="D987" s="341"/>
      <c r="E987" s="346">
        <f t="shared" si="15"/>
        <v>0</v>
      </c>
      <c r="H987" s="137"/>
      <c r="J987" s="344" t="s">
        <v>27089</v>
      </c>
    </row>
    <row r="988" spans="1:10" ht="28.5">
      <c r="A988" s="345" t="s">
        <v>27090</v>
      </c>
      <c r="B988" s="346" t="s">
        <v>35974</v>
      </c>
      <c r="C988" s="346" t="s">
        <v>2</v>
      </c>
      <c r="D988" s="346">
        <v>31.09</v>
      </c>
      <c r="E988" s="346">
        <f t="shared" si="15"/>
        <v>31.09</v>
      </c>
      <c r="H988" s="138"/>
      <c r="J988" s="345" t="s">
        <v>27090</v>
      </c>
    </row>
    <row r="989" spans="1:10">
      <c r="A989" s="345" t="s">
        <v>27091</v>
      </c>
      <c r="B989" s="346" t="s">
        <v>35975</v>
      </c>
      <c r="C989" s="346" t="s">
        <v>2</v>
      </c>
      <c r="D989" s="346">
        <v>52.71</v>
      </c>
      <c r="E989" s="346">
        <f t="shared" si="15"/>
        <v>52.71</v>
      </c>
      <c r="H989" s="138"/>
      <c r="J989" s="345" t="s">
        <v>27091</v>
      </c>
    </row>
    <row r="990" spans="1:10">
      <c r="A990" s="345" t="s">
        <v>27092</v>
      </c>
      <c r="B990" s="346" t="s">
        <v>35976</v>
      </c>
      <c r="C990" s="346" t="s">
        <v>2</v>
      </c>
      <c r="D990" s="346">
        <v>106.42</v>
      </c>
      <c r="E990" s="346">
        <f t="shared" si="15"/>
        <v>106.42</v>
      </c>
      <c r="H990" s="138"/>
      <c r="J990" s="345" t="s">
        <v>27092</v>
      </c>
    </row>
    <row r="991" spans="1:10" ht="15" customHeight="1">
      <c r="A991" s="344" t="s">
        <v>27093</v>
      </c>
      <c r="B991" s="340" t="s">
        <v>11336</v>
      </c>
      <c r="C991" s="341"/>
      <c r="D991" s="341"/>
      <c r="E991" s="346">
        <f t="shared" si="15"/>
        <v>0</v>
      </c>
      <c r="H991" s="137"/>
      <c r="J991" s="344" t="s">
        <v>27093</v>
      </c>
    </row>
    <row r="992" spans="1:10" ht="28.5">
      <c r="A992" s="345" t="s">
        <v>27094</v>
      </c>
      <c r="B992" s="346" t="s">
        <v>35977</v>
      </c>
      <c r="C992" s="346" t="s">
        <v>2</v>
      </c>
      <c r="D992" s="346">
        <v>162.44</v>
      </c>
      <c r="E992" s="346">
        <f t="shared" si="15"/>
        <v>162.44</v>
      </c>
      <c r="H992" s="138"/>
      <c r="J992" s="345" t="s">
        <v>27094</v>
      </c>
    </row>
    <row r="993" spans="1:10" ht="28.5">
      <c r="A993" s="345" t="s">
        <v>27095</v>
      </c>
      <c r="B993" s="346" t="s">
        <v>35978</v>
      </c>
      <c r="C993" s="346" t="s">
        <v>2</v>
      </c>
      <c r="D993" s="346">
        <v>41</v>
      </c>
      <c r="E993" s="346">
        <f t="shared" si="15"/>
        <v>41</v>
      </c>
      <c r="H993" s="138"/>
      <c r="J993" s="345" t="s">
        <v>27095</v>
      </c>
    </row>
    <row r="994" spans="1:10" ht="15" customHeight="1">
      <c r="A994" s="344" t="s">
        <v>27096</v>
      </c>
      <c r="B994" s="340" t="s">
        <v>11336</v>
      </c>
      <c r="C994" s="341"/>
      <c r="D994" s="341"/>
      <c r="E994" s="346">
        <f t="shared" si="15"/>
        <v>0</v>
      </c>
      <c r="H994" s="137"/>
      <c r="J994" s="344" t="s">
        <v>27096</v>
      </c>
    </row>
    <row r="995" spans="1:10" ht="28.5">
      <c r="A995" s="345" t="s">
        <v>27097</v>
      </c>
      <c r="B995" s="346" t="s">
        <v>35979</v>
      </c>
      <c r="C995" s="346" t="s">
        <v>1</v>
      </c>
      <c r="D995" s="346">
        <v>19.86</v>
      </c>
      <c r="E995" s="346">
        <f t="shared" si="15"/>
        <v>19.86</v>
      </c>
      <c r="H995" s="138"/>
      <c r="J995" s="345" t="s">
        <v>27097</v>
      </c>
    </row>
    <row r="996" spans="1:10" ht="28.5">
      <c r="A996" s="345" t="s">
        <v>27098</v>
      </c>
      <c r="B996" s="346" t="s">
        <v>35980</v>
      </c>
      <c r="C996" s="346" t="s">
        <v>1</v>
      </c>
      <c r="D996" s="346">
        <v>25.26</v>
      </c>
      <c r="E996" s="346">
        <f t="shared" si="15"/>
        <v>25.26</v>
      </c>
      <c r="H996" s="138"/>
      <c r="J996" s="345" t="s">
        <v>27098</v>
      </c>
    </row>
    <row r="997" spans="1:10" ht="28.5">
      <c r="A997" s="345" t="s">
        <v>27099</v>
      </c>
      <c r="B997" s="346" t="s">
        <v>35981</v>
      </c>
      <c r="C997" s="346" t="s">
        <v>1</v>
      </c>
      <c r="D997" s="346">
        <v>29.66</v>
      </c>
      <c r="E997" s="346">
        <f t="shared" si="15"/>
        <v>29.66</v>
      </c>
      <c r="H997" s="138"/>
      <c r="J997" s="345" t="s">
        <v>27099</v>
      </c>
    </row>
    <row r="998" spans="1:10" ht="28.5">
      <c r="A998" s="345" t="s">
        <v>27100</v>
      </c>
      <c r="B998" s="346" t="s">
        <v>35982</v>
      </c>
      <c r="C998" s="346" t="s">
        <v>1</v>
      </c>
      <c r="D998" s="346">
        <v>37.840000000000003</v>
      </c>
      <c r="E998" s="346">
        <f t="shared" si="15"/>
        <v>37.840000000000003</v>
      </c>
      <c r="H998" s="138"/>
      <c r="J998" s="345" t="s">
        <v>27100</v>
      </c>
    </row>
    <row r="999" spans="1:10" ht="28.5">
      <c r="A999" s="345" t="s">
        <v>27101</v>
      </c>
      <c r="B999" s="346" t="s">
        <v>35983</v>
      </c>
      <c r="C999" s="346" t="s">
        <v>1</v>
      </c>
      <c r="D999" s="346">
        <v>48.38</v>
      </c>
      <c r="E999" s="346">
        <f t="shared" si="15"/>
        <v>48.38</v>
      </c>
      <c r="H999" s="138"/>
      <c r="J999" s="345" t="s">
        <v>27101</v>
      </c>
    </row>
    <row r="1000" spans="1:10" ht="28.5">
      <c r="A1000" s="345" t="s">
        <v>27102</v>
      </c>
      <c r="B1000" s="346" t="s">
        <v>35984</v>
      </c>
      <c r="C1000" s="346" t="s">
        <v>1</v>
      </c>
      <c r="D1000" s="346">
        <v>60.15</v>
      </c>
      <c r="E1000" s="346">
        <f t="shared" si="15"/>
        <v>60.15</v>
      </c>
      <c r="H1000" s="138"/>
      <c r="J1000" s="345" t="s">
        <v>27102</v>
      </c>
    </row>
    <row r="1001" spans="1:10" ht="28.5">
      <c r="A1001" s="345" t="s">
        <v>27103</v>
      </c>
      <c r="B1001" s="346" t="s">
        <v>35985</v>
      </c>
      <c r="C1001" s="346" t="s">
        <v>1</v>
      </c>
      <c r="D1001" s="346">
        <v>82.6</v>
      </c>
      <c r="E1001" s="346">
        <f t="shared" si="15"/>
        <v>82.6</v>
      </c>
      <c r="H1001" s="138"/>
      <c r="J1001" s="345" t="s">
        <v>27103</v>
      </c>
    </row>
    <row r="1002" spans="1:10" ht="28.5">
      <c r="A1002" s="345" t="s">
        <v>27104</v>
      </c>
      <c r="B1002" s="346" t="s">
        <v>35986</v>
      </c>
      <c r="C1002" s="346" t="s">
        <v>1</v>
      </c>
      <c r="D1002" s="346">
        <v>98.65</v>
      </c>
      <c r="E1002" s="346">
        <f t="shared" si="15"/>
        <v>98.65</v>
      </c>
      <c r="H1002" s="138"/>
      <c r="J1002" s="345" t="s">
        <v>27104</v>
      </c>
    </row>
    <row r="1003" spans="1:10" ht="28.5">
      <c r="A1003" s="345" t="s">
        <v>27105</v>
      </c>
      <c r="B1003" s="346" t="s">
        <v>35987</v>
      </c>
      <c r="C1003" s="346" t="s">
        <v>1</v>
      </c>
      <c r="D1003" s="346">
        <v>147.25</v>
      </c>
      <c r="E1003" s="346">
        <f t="shared" si="15"/>
        <v>147.25</v>
      </c>
      <c r="H1003" s="138"/>
      <c r="J1003" s="345" t="s">
        <v>27105</v>
      </c>
    </row>
    <row r="1004" spans="1:10" ht="28.5">
      <c r="A1004" s="345" t="s">
        <v>27106</v>
      </c>
      <c r="B1004" s="346" t="s">
        <v>35988</v>
      </c>
      <c r="C1004" s="346" t="s">
        <v>2</v>
      </c>
      <c r="D1004" s="346">
        <v>53.03</v>
      </c>
      <c r="E1004" s="346">
        <f t="shared" si="15"/>
        <v>53.03</v>
      </c>
      <c r="H1004" s="138"/>
      <c r="J1004" s="345" t="s">
        <v>27106</v>
      </c>
    </row>
    <row r="1005" spans="1:10" ht="28.5">
      <c r="A1005" s="345" t="s">
        <v>27107</v>
      </c>
      <c r="B1005" s="346" t="s">
        <v>35989</v>
      </c>
      <c r="C1005" s="346" t="s">
        <v>2</v>
      </c>
      <c r="D1005" s="346">
        <v>85.62</v>
      </c>
      <c r="E1005" s="346">
        <f t="shared" si="15"/>
        <v>85.62</v>
      </c>
      <c r="H1005" s="138"/>
      <c r="J1005" s="345" t="s">
        <v>27107</v>
      </c>
    </row>
    <row r="1006" spans="1:10" ht="28.5">
      <c r="A1006" s="345" t="s">
        <v>27108</v>
      </c>
      <c r="B1006" s="346" t="s">
        <v>35990</v>
      </c>
      <c r="C1006" s="346" t="s">
        <v>2</v>
      </c>
      <c r="D1006" s="346">
        <v>155.53</v>
      </c>
      <c r="E1006" s="346">
        <f t="shared" si="15"/>
        <v>155.53</v>
      </c>
      <c r="H1006" s="138"/>
      <c r="J1006" s="345" t="s">
        <v>27108</v>
      </c>
    </row>
    <row r="1007" spans="1:10" ht="28.5">
      <c r="A1007" s="345" t="s">
        <v>27109</v>
      </c>
      <c r="B1007" s="346" t="s">
        <v>35991</v>
      </c>
      <c r="C1007" s="346" t="s">
        <v>2</v>
      </c>
      <c r="D1007" s="346">
        <v>38.380000000000003</v>
      </c>
      <c r="E1007" s="346">
        <f t="shared" si="15"/>
        <v>38.380000000000003</v>
      </c>
      <c r="H1007" s="138"/>
      <c r="J1007" s="345" t="s">
        <v>27109</v>
      </c>
    </row>
    <row r="1008" spans="1:10" ht="28.5">
      <c r="A1008" s="345" t="s">
        <v>27110</v>
      </c>
      <c r="B1008" s="346" t="s">
        <v>35992</v>
      </c>
      <c r="C1008" s="346" t="s">
        <v>2</v>
      </c>
      <c r="D1008" s="346">
        <v>124.36</v>
      </c>
      <c r="E1008" s="346">
        <f t="shared" si="15"/>
        <v>124.36</v>
      </c>
      <c r="H1008" s="138"/>
      <c r="J1008" s="345" t="s">
        <v>27110</v>
      </c>
    </row>
    <row r="1009" spans="1:10" ht="28.5">
      <c r="A1009" s="345" t="s">
        <v>27111</v>
      </c>
      <c r="B1009" s="346" t="s">
        <v>35993</v>
      </c>
      <c r="C1009" s="346" t="s">
        <v>2</v>
      </c>
      <c r="D1009" s="346">
        <v>65.319999999999993</v>
      </c>
      <c r="E1009" s="346">
        <f t="shared" si="15"/>
        <v>65.319999999999993</v>
      </c>
      <c r="H1009" s="138"/>
      <c r="J1009" s="345" t="s">
        <v>27111</v>
      </c>
    </row>
    <row r="1010" spans="1:10" ht="28.5">
      <c r="A1010" s="345" t="s">
        <v>27112</v>
      </c>
      <c r="B1010" s="346" t="s">
        <v>35994</v>
      </c>
      <c r="C1010" s="346" t="s">
        <v>2</v>
      </c>
      <c r="D1010" s="346">
        <v>39.24</v>
      </c>
      <c r="E1010" s="346">
        <f t="shared" si="15"/>
        <v>39.24</v>
      </c>
      <c r="H1010" s="138"/>
      <c r="J1010" s="345" t="s">
        <v>27112</v>
      </c>
    </row>
    <row r="1011" spans="1:10" ht="28.5">
      <c r="A1011" s="345" t="s">
        <v>27113</v>
      </c>
      <c r="B1011" s="346" t="s">
        <v>35995</v>
      </c>
      <c r="C1011" s="346" t="s">
        <v>2</v>
      </c>
      <c r="D1011" s="346">
        <v>133.01</v>
      </c>
      <c r="E1011" s="346">
        <f t="shared" si="15"/>
        <v>133.01</v>
      </c>
      <c r="H1011" s="138"/>
      <c r="J1011" s="345" t="s">
        <v>27113</v>
      </c>
    </row>
    <row r="1012" spans="1:10" ht="28.5">
      <c r="A1012" s="345" t="s">
        <v>27114</v>
      </c>
      <c r="B1012" s="346" t="s">
        <v>35996</v>
      </c>
      <c r="C1012" s="346" t="s">
        <v>2</v>
      </c>
      <c r="D1012" s="346">
        <v>71.5</v>
      </c>
      <c r="E1012" s="346">
        <f t="shared" si="15"/>
        <v>71.5</v>
      </c>
      <c r="H1012" s="138"/>
      <c r="J1012" s="345" t="s">
        <v>27114</v>
      </c>
    </row>
    <row r="1013" spans="1:10" ht="15" customHeight="1">
      <c r="A1013" s="344" t="s">
        <v>27115</v>
      </c>
      <c r="B1013" s="340" t="s">
        <v>11336</v>
      </c>
      <c r="C1013" s="341"/>
      <c r="D1013" s="341"/>
      <c r="E1013" s="346">
        <f t="shared" ref="E1013:E1076" si="16">D1013</f>
        <v>0</v>
      </c>
      <c r="H1013" s="137"/>
      <c r="J1013" s="344" t="s">
        <v>27115</v>
      </c>
    </row>
    <row r="1014" spans="1:10" ht="28.5">
      <c r="A1014" s="345" t="s">
        <v>27116</v>
      </c>
      <c r="B1014" s="346" t="s">
        <v>35997</v>
      </c>
      <c r="C1014" s="346" t="s">
        <v>2</v>
      </c>
      <c r="D1014" s="346">
        <v>224.52</v>
      </c>
      <c r="E1014" s="346">
        <f t="shared" si="16"/>
        <v>224.52</v>
      </c>
      <c r="H1014" s="138"/>
      <c r="J1014" s="345" t="s">
        <v>27116</v>
      </c>
    </row>
    <row r="1015" spans="1:10" ht="28.5">
      <c r="A1015" s="345" t="s">
        <v>27117</v>
      </c>
      <c r="B1015" s="346" t="s">
        <v>35998</v>
      </c>
      <c r="C1015" s="346" t="s">
        <v>2</v>
      </c>
      <c r="D1015" s="346">
        <v>232.28</v>
      </c>
      <c r="E1015" s="346">
        <f t="shared" si="16"/>
        <v>232.28</v>
      </c>
      <c r="H1015" s="138"/>
      <c r="J1015" s="345" t="s">
        <v>27117</v>
      </c>
    </row>
    <row r="1016" spans="1:10" ht="15">
      <c r="A1016" s="344" t="s">
        <v>27118</v>
      </c>
      <c r="B1016" s="340" t="s">
        <v>11337</v>
      </c>
      <c r="C1016" s="341"/>
      <c r="D1016" s="341"/>
      <c r="E1016" s="346">
        <f t="shared" si="16"/>
        <v>0</v>
      </c>
      <c r="H1016" s="137"/>
      <c r="J1016" s="344" t="s">
        <v>27118</v>
      </c>
    </row>
    <row r="1017" spans="1:10" ht="28.5">
      <c r="A1017" s="345" t="s">
        <v>27119</v>
      </c>
      <c r="B1017" s="346" t="s">
        <v>35999</v>
      </c>
      <c r="C1017" s="346" t="s">
        <v>2</v>
      </c>
      <c r="D1017" s="346">
        <v>294.8</v>
      </c>
      <c r="E1017" s="346">
        <f t="shared" si="16"/>
        <v>294.8</v>
      </c>
      <c r="H1017" s="138"/>
      <c r="J1017" s="345" t="s">
        <v>27119</v>
      </c>
    </row>
    <row r="1018" spans="1:10" ht="15">
      <c r="A1018" s="344" t="s">
        <v>27120</v>
      </c>
      <c r="B1018" s="340" t="s">
        <v>11338</v>
      </c>
      <c r="C1018" s="341"/>
      <c r="D1018" s="341"/>
      <c r="E1018" s="346">
        <f t="shared" si="16"/>
        <v>0</v>
      </c>
      <c r="H1018" s="137"/>
      <c r="J1018" s="344" t="s">
        <v>27120</v>
      </c>
    </row>
    <row r="1019" spans="1:10" ht="42.75">
      <c r="A1019" s="345" t="s">
        <v>27121</v>
      </c>
      <c r="B1019" s="346" t="s">
        <v>36000</v>
      </c>
      <c r="C1019" s="346" t="s">
        <v>1</v>
      </c>
      <c r="D1019" s="346">
        <v>535.39</v>
      </c>
      <c r="E1019" s="346">
        <f t="shared" si="16"/>
        <v>535.39</v>
      </c>
      <c r="H1019" s="138"/>
      <c r="J1019" s="345" t="s">
        <v>27121</v>
      </c>
    </row>
    <row r="1020" spans="1:10" ht="15">
      <c r="A1020" s="344" t="s">
        <v>27122</v>
      </c>
      <c r="B1020" s="340" t="s">
        <v>11339</v>
      </c>
      <c r="C1020" s="341"/>
      <c r="D1020" s="341"/>
      <c r="E1020" s="346">
        <f t="shared" si="16"/>
        <v>0</v>
      </c>
      <c r="H1020" s="137"/>
      <c r="J1020" s="344" t="s">
        <v>27122</v>
      </c>
    </row>
    <row r="1021" spans="1:10" ht="28.5">
      <c r="A1021" s="345" t="s">
        <v>27123</v>
      </c>
      <c r="B1021" s="346" t="s">
        <v>27124</v>
      </c>
      <c r="C1021" s="346" t="s">
        <v>2</v>
      </c>
      <c r="D1021" s="346">
        <v>14.31</v>
      </c>
      <c r="E1021" s="346">
        <f t="shared" si="16"/>
        <v>14.31</v>
      </c>
      <c r="H1021" s="138"/>
      <c r="J1021" s="345" t="s">
        <v>27123</v>
      </c>
    </row>
    <row r="1022" spans="1:10" ht="28.5">
      <c r="A1022" s="345" t="s">
        <v>27125</v>
      </c>
      <c r="B1022" s="346" t="s">
        <v>27126</v>
      </c>
      <c r="C1022" s="346" t="s">
        <v>2</v>
      </c>
      <c r="D1022" s="346">
        <v>17.3</v>
      </c>
      <c r="E1022" s="346">
        <f t="shared" si="16"/>
        <v>17.3</v>
      </c>
      <c r="H1022" s="138"/>
      <c r="J1022" s="345" t="s">
        <v>27125</v>
      </c>
    </row>
    <row r="1023" spans="1:10" ht="28.5">
      <c r="A1023" s="345" t="s">
        <v>27127</v>
      </c>
      <c r="B1023" s="346" t="s">
        <v>27128</v>
      </c>
      <c r="C1023" s="346" t="s">
        <v>2</v>
      </c>
      <c r="D1023" s="346">
        <v>28.3</v>
      </c>
      <c r="E1023" s="346">
        <f t="shared" si="16"/>
        <v>28.3</v>
      </c>
      <c r="H1023" s="138"/>
      <c r="J1023" s="345" t="s">
        <v>27127</v>
      </c>
    </row>
    <row r="1024" spans="1:10" ht="28.5">
      <c r="A1024" s="345" t="s">
        <v>27129</v>
      </c>
      <c r="B1024" s="346" t="s">
        <v>27130</v>
      </c>
      <c r="C1024" s="346" t="s">
        <v>2</v>
      </c>
      <c r="D1024" s="346">
        <v>28.57</v>
      </c>
      <c r="E1024" s="346">
        <f t="shared" si="16"/>
        <v>28.57</v>
      </c>
      <c r="H1024" s="138"/>
      <c r="J1024" s="345" t="s">
        <v>27129</v>
      </c>
    </row>
    <row r="1025" spans="1:10" ht="28.5">
      <c r="A1025" s="345" t="s">
        <v>27131</v>
      </c>
      <c r="B1025" s="346" t="s">
        <v>27132</v>
      </c>
      <c r="C1025" s="346" t="s">
        <v>2</v>
      </c>
      <c r="D1025" s="346">
        <v>32.71</v>
      </c>
      <c r="E1025" s="346">
        <f t="shared" si="16"/>
        <v>32.71</v>
      </c>
      <c r="H1025" s="138"/>
      <c r="J1025" s="345" t="s">
        <v>27131</v>
      </c>
    </row>
    <row r="1026" spans="1:10" ht="28.5">
      <c r="A1026" s="345" t="s">
        <v>27133</v>
      </c>
      <c r="B1026" s="346" t="s">
        <v>27134</v>
      </c>
      <c r="C1026" s="346" t="s">
        <v>2</v>
      </c>
      <c r="D1026" s="346">
        <v>58.46</v>
      </c>
      <c r="E1026" s="346">
        <f t="shared" si="16"/>
        <v>58.46</v>
      </c>
      <c r="H1026" s="138"/>
      <c r="J1026" s="345" t="s">
        <v>27133</v>
      </c>
    </row>
    <row r="1027" spans="1:10" ht="28.5">
      <c r="A1027" s="345" t="s">
        <v>27135</v>
      </c>
      <c r="B1027" s="346" t="s">
        <v>27136</v>
      </c>
      <c r="C1027" s="346" t="s">
        <v>2</v>
      </c>
      <c r="D1027" s="346">
        <v>278.27</v>
      </c>
      <c r="E1027" s="346">
        <f t="shared" si="16"/>
        <v>278.27</v>
      </c>
      <c r="H1027" s="138"/>
      <c r="J1027" s="345" t="s">
        <v>27135</v>
      </c>
    </row>
    <row r="1028" spans="1:10" ht="28.5">
      <c r="A1028" s="345" t="s">
        <v>27137</v>
      </c>
      <c r="B1028" s="346" t="s">
        <v>36001</v>
      </c>
      <c r="C1028" s="346" t="s">
        <v>2</v>
      </c>
      <c r="D1028" s="346">
        <v>0.9</v>
      </c>
      <c r="E1028" s="346">
        <f t="shared" si="16"/>
        <v>0.9</v>
      </c>
      <c r="H1028" s="138"/>
      <c r="J1028" s="345" t="s">
        <v>27137</v>
      </c>
    </row>
    <row r="1029" spans="1:10" ht="28.5">
      <c r="A1029" s="345" t="s">
        <v>27138</v>
      </c>
      <c r="B1029" s="346" t="s">
        <v>36002</v>
      </c>
      <c r="C1029" s="346" t="s">
        <v>2</v>
      </c>
      <c r="D1029" s="346">
        <v>2.8</v>
      </c>
      <c r="E1029" s="346">
        <f t="shared" si="16"/>
        <v>2.8</v>
      </c>
      <c r="H1029" s="138"/>
      <c r="J1029" s="345" t="s">
        <v>27138</v>
      </c>
    </row>
    <row r="1030" spans="1:10" ht="28.5">
      <c r="A1030" s="345" t="s">
        <v>27139</v>
      </c>
      <c r="B1030" s="346" t="s">
        <v>36003</v>
      </c>
      <c r="C1030" s="346" t="s">
        <v>2</v>
      </c>
      <c r="D1030" s="346">
        <v>6.77</v>
      </c>
      <c r="E1030" s="346">
        <f t="shared" si="16"/>
        <v>6.77</v>
      </c>
      <c r="H1030" s="138"/>
      <c r="J1030" s="345" t="s">
        <v>27139</v>
      </c>
    </row>
    <row r="1031" spans="1:10" ht="28.5">
      <c r="A1031" s="345" t="s">
        <v>27140</v>
      </c>
      <c r="B1031" s="346" t="s">
        <v>1349</v>
      </c>
      <c r="C1031" s="346" t="s">
        <v>2</v>
      </c>
      <c r="D1031" s="346">
        <v>1.36</v>
      </c>
      <c r="E1031" s="346">
        <f t="shared" si="16"/>
        <v>1.36</v>
      </c>
      <c r="H1031" s="138"/>
      <c r="J1031" s="345" t="s">
        <v>27140</v>
      </c>
    </row>
    <row r="1032" spans="1:10" ht="28.5">
      <c r="A1032" s="345" t="s">
        <v>27141</v>
      </c>
      <c r="B1032" s="346" t="s">
        <v>1350</v>
      </c>
      <c r="C1032" s="346" t="s">
        <v>2</v>
      </c>
      <c r="D1032" s="346">
        <v>8.5500000000000007</v>
      </c>
      <c r="E1032" s="346">
        <f t="shared" si="16"/>
        <v>8.5500000000000007</v>
      </c>
      <c r="H1032" s="138"/>
      <c r="J1032" s="345" t="s">
        <v>27141</v>
      </c>
    </row>
    <row r="1033" spans="1:10" ht="28.5">
      <c r="A1033" s="345" t="s">
        <v>27142</v>
      </c>
      <c r="B1033" s="346" t="s">
        <v>1351</v>
      </c>
      <c r="C1033" s="346" t="s">
        <v>2</v>
      </c>
      <c r="D1033" s="346">
        <v>6.46</v>
      </c>
      <c r="E1033" s="346">
        <f t="shared" si="16"/>
        <v>6.46</v>
      </c>
      <c r="H1033" s="138"/>
      <c r="J1033" s="345" t="s">
        <v>27142</v>
      </c>
    </row>
    <row r="1034" spans="1:10" ht="15" customHeight="1">
      <c r="A1034" s="344" t="s">
        <v>23909</v>
      </c>
      <c r="B1034" s="340" t="s">
        <v>11340</v>
      </c>
      <c r="C1034" s="341"/>
      <c r="D1034" s="341"/>
      <c r="E1034" s="346">
        <f t="shared" si="16"/>
        <v>0</v>
      </c>
      <c r="H1034" s="137"/>
      <c r="J1034" s="344" t="s">
        <v>23909</v>
      </c>
    </row>
    <row r="1035" spans="1:10" ht="28.5">
      <c r="A1035" s="345" t="s">
        <v>27143</v>
      </c>
      <c r="B1035" s="346" t="s">
        <v>36004</v>
      </c>
      <c r="C1035" s="346" t="s">
        <v>2</v>
      </c>
      <c r="D1035" s="346">
        <v>4.2699999999999996</v>
      </c>
      <c r="E1035" s="346">
        <f t="shared" si="16"/>
        <v>4.2699999999999996</v>
      </c>
      <c r="H1035" s="138"/>
      <c r="J1035" s="345" t="s">
        <v>27143</v>
      </c>
    </row>
    <row r="1036" spans="1:10" ht="28.5">
      <c r="A1036" s="345" t="s">
        <v>27144</v>
      </c>
      <c r="B1036" s="346" t="s">
        <v>36005</v>
      </c>
      <c r="C1036" s="346" t="s">
        <v>2</v>
      </c>
      <c r="D1036" s="346">
        <v>3.97</v>
      </c>
      <c r="E1036" s="346">
        <f t="shared" si="16"/>
        <v>3.97</v>
      </c>
      <c r="H1036" s="138"/>
      <c r="J1036" s="345" t="s">
        <v>27144</v>
      </c>
    </row>
    <row r="1037" spans="1:10" ht="28.5">
      <c r="A1037" s="345" t="s">
        <v>27145</v>
      </c>
      <c r="B1037" s="346" t="s">
        <v>36006</v>
      </c>
      <c r="C1037" s="346" t="s">
        <v>2</v>
      </c>
      <c r="D1037" s="346">
        <v>3.4</v>
      </c>
      <c r="E1037" s="346">
        <f t="shared" si="16"/>
        <v>3.4</v>
      </c>
      <c r="H1037" s="138"/>
      <c r="J1037" s="345" t="s">
        <v>27145</v>
      </c>
    </row>
    <row r="1038" spans="1:10" ht="42.75">
      <c r="A1038" s="345" t="s">
        <v>27146</v>
      </c>
      <c r="B1038" s="346" t="s">
        <v>36007</v>
      </c>
      <c r="C1038" s="346" t="s">
        <v>1</v>
      </c>
      <c r="D1038" s="346">
        <v>92.31</v>
      </c>
      <c r="E1038" s="346">
        <f t="shared" si="16"/>
        <v>92.31</v>
      </c>
      <c r="H1038" s="138"/>
      <c r="J1038" s="345" t="s">
        <v>27146</v>
      </c>
    </row>
    <row r="1039" spans="1:10" ht="15">
      <c r="A1039" s="344" t="s">
        <v>27147</v>
      </c>
      <c r="B1039" s="340" t="s">
        <v>11341</v>
      </c>
      <c r="C1039" s="341"/>
      <c r="D1039" s="341"/>
      <c r="E1039" s="346">
        <f t="shared" si="16"/>
        <v>0</v>
      </c>
      <c r="H1039" s="137"/>
      <c r="J1039" s="344" t="s">
        <v>27147</v>
      </c>
    </row>
    <row r="1040" spans="1:10" ht="28.5">
      <c r="A1040" s="345" t="s">
        <v>27148</v>
      </c>
      <c r="B1040" s="346" t="s">
        <v>1352</v>
      </c>
      <c r="C1040" s="346" t="s">
        <v>2</v>
      </c>
      <c r="D1040" s="346">
        <v>7.63</v>
      </c>
      <c r="E1040" s="346">
        <f t="shared" si="16"/>
        <v>7.63</v>
      </c>
      <c r="H1040" s="138"/>
      <c r="J1040" s="345" t="s">
        <v>27148</v>
      </c>
    </row>
    <row r="1041" spans="1:10" ht="28.5">
      <c r="A1041" s="345" t="s">
        <v>27149</v>
      </c>
      <c r="B1041" s="346" t="s">
        <v>1353</v>
      </c>
      <c r="C1041" s="346" t="s">
        <v>2</v>
      </c>
      <c r="D1041" s="346">
        <v>26.3</v>
      </c>
      <c r="E1041" s="346">
        <f t="shared" si="16"/>
        <v>26.3</v>
      </c>
      <c r="H1041" s="138"/>
      <c r="J1041" s="345" t="s">
        <v>27149</v>
      </c>
    </row>
    <row r="1042" spans="1:10" ht="28.5">
      <c r="A1042" s="345" t="s">
        <v>27150</v>
      </c>
      <c r="B1042" s="346" t="s">
        <v>1354</v>
      </c>
      <c r="C1042" s="346" t="s">
        <v>2</v>
      </c>
      <c r="D1042" s="346">
        <v>44.49</v>
      </c>
      <c r="E1042" s="346">
        <f t="shared" si="16"/>
        <v>44.49</v>
      </c>
      <c r="H1042" s="138"/>
      <c r="J1042" s="345" t="s">
        <v>27150</v>
      </c>
    </row>
    <row r="1043" spans="1:10" ht="28.5">
      <c r="A1043" s="345" t="s">
        <v>27151</v>
      </c>
      <c r="B1043" s="346" t="s">
        <v>1355</v>
      </c>
      <c r="C1043" s="346" t="s">
        <v>2</v>
      </c>
      <c r="D1043" s="346">
        <v>30.97</v>
      </c>
      <c r="E1043" s="346">
        <f t="shared" si="16"/>
        <v>30.97</v>
      </c>
      <c r="H1043" s="138"/>
      <c r="J1043" s="345" t="s">
        <v>27151</v>
      </c>
    </row>
    <row r="1044" spans="1:10">
      <c r="A1044" s="345" t="s">
        <v>27152</v>
      </c>
      <c r="B1044" s="346" t="s">
        <v>1356</v>
      </c>
      <c r="C1044" s="346" t="s">
        <v>2</v>
      </c>
      <c r="D1044" s="346">
        <v>14</v>
      </c>
      <c r="E1044" s="346">
        <f t="shared" si="16"/>
        <v>14</v>
      </c>
      <c r="H1044" s="138"/>
      <c r="J1044" s="345" t="s">
        <v>27152</v>
      </c>
    </row>
    <row r="1045" spans="1:10" ht="28.5">
      <c r="A1045" s="345" t="s">
        <v>27153</v>
      </c>
      <c r="B1045" s="346" t="s">
        <v>1357</v>
      </c>
      <c r="C1045" s="346" t="s">
        <v>2</v>
      </c>
      <c r="D1045" s="346">
        <v>68.56</v>
      </c>
      <c r="E1045" s="346">
        <f t="shared" si="16"/>
        <v>68.56</v>
      </c>
      <c r="H1045" s="138"/>
      <c r="J1045" s="345" t="s">
        <v>27153</v>
      </c>
    </row>
    <row r="1046" spans="1:10" ht="15" customHeight="1">
      <c r="A1046" s="344" t="s">
        <v>23912</v>
      </c>
      <c r="B1046" s="340" t="s">
        <v>11342</v>
      </c>
      <c r="C1046" s="341"/>
      <c r="D1046" s="341"/>
      <c r="E1046" s="346">
        <f t="shared" si="16"/>
        <v>0</v>
      </c>
      <c r="H1046" s="137"/>
      <c r="J1046" s="344" t="s">
        <v>23912</v>
      </c>
    </row>
    <row r="1047" spans="1:10" ht="42.75">
      <c r="A1047" s="345" t="s">
        <v>23913</v>
      </c>
      <c r="B1047" s="346" t="s">
        <v>11343</v>
      </c>
      <c r="C1047" s="346" t="s">
        <v>1</v>
      </c>
      <c r="D1047" s="346">
        <v>4.9800000000000004</v>
      </c>
      <c r="E1047" s="346">
        <f t="shared" si="16"/>
        <v>4.9800000000000004</v>
      </c>
      <c r="H1047" s="138"/>
      <c r="J1047" s="345" t="s">
        <v>23913</v>
      </c>
    </row>
    <row r="1048" spans="1:10" ht="42.75">
      <c r="A1048" s="345" t="s">
        <v>23914</v>
      </c>
      <c r="B1048" s="346" t="s">
        <v>11344</v>
      </c>
      <c r="C1048" s="346" t="s">
        <v>1</v>
      </c>
      <c r="D1048" s="346">
        <v>6.29</v>
      </c>
      <c r="E1048" s="346">
        <f t="shared" si="16"/>
        <v>6.29</v>
      </c>
      <c r="H1048" s="138"/>
      <c r="J1048" s="345" t="s">
        <v>23914</v>
      </c>
    </row>
    <row r="1049" spans="1:10" ht="42.75">
      <c r="A1049" s="345" t="s">
        <v>23915</v>
      </c>
      <c r="B1049" s="346" t="s">
        <v>11345</v>
      </c>
      <c r="C1049" s="346" t="s">
        <v>1</v>
      </c>
      <c r="D1049" s="346">
        <v>9.5299999999999994</v>
      </c>
      <c r="E1049" s="346">
        <f t="shared" si="16"/>
        <v>9.5299999999999994</v>
      </c>
      <c r="H1049" s="138"/>
      <c r="J1049" s="345" t="s">
        <v>23915</v>
      </c>
    </row>
    <row r="1050" spans="1:10" ht="42.75">
      <c r="A1050" s="345" t="s">
        <v>23916</v>
      </c>
      <c r="B1050" s="346" t="s">
        <v>11346</v>
      </c>
      <c r="C1050" s="346" t="s">
        <v>1</v>
      </c>
      <c r="D1050" s="346">
        <v>13.31</v>
      </c>
      <c r="E1050" s="346">
        <f t="shared" si="16"/>
        <v>13.31</v>
      </c>
      <c r="H1050" s="138"/>
      <c r="J1050" s="345" t="s">
        <v>23916</v>
      </c>
    </row>
    <row r="1051" spans="1:10" ht="42.75">
      <c r="A1051" s="345" t="s">
        <v>23917</v>
      </c>
      <c r="B1051" s="346" t="s">
        <v>11347</v>
      </c>
      <c r="C1051" s="346" t="s">
        <v>1</v>
      </c>
      <c r="D1051" s="346">
        <v>20.79</v>
      </c>
      <c r="E1051" s="346">
        <f t="shared" si="16"/>
        <v>20.79</v>
      </c>
      <c r="H1051" s="138"/>
      <c r="J1051" s="345" t="s">
        <v>23917</v>
      </c>
    </row>
    <row r="1052" spans="1:10" ht="42.75">
      <c r="A1052" s="345" t="s">
        <v>27154</v>
      </c>
      <c r="B1052" s="346" t="s">
        <v>11348</v>
      </c>
      <c r="C1052" s="346" t="s">
        <v>1</v>
      </c>
      <c r="D1052" s="346">
        <v>35.54</v>
      </c>
      <c r="E1052" s="346">
        <f t="shared" si="16"/>
        <v>35.54</v>
      </c>
      <c r="H1052" s="138"/>
      <c r="J1052" s="345" t="s">
        <v>27154</v>
      </c>
    </row>
    <row r="1053" spans="1:10" ht="42.75">
      <c r="A1053" s="345" t="s">
        <v>27155</v>
      </c>
      <c r="B1053" s="346" t="s">
        <v>11349</v>
      </c>
      <c r="C1053" s="346" t="s">
        <v>1</v>
      </c>
      <c r="D1053" s="346">
        <v>58</v>
      </c>
      <c r="E1053" s="346">
        <f t="shared" si="16"/>
        <v>58</v>
      </c>
      <c r="H1053" s="138"/>
      <c r="J1053" s="345" t="s">
        <v>27155</v>
      </c>
    </row>
    <row r="1054" spans="1:10" ht="42.75">
      <c r="A1054" s="345" t="s">
        <v>27156</v>
      </c>
      <c r="B1054" s="346" t="s">
        <v>11350</v>
      </c>
      <c r="C1054" s="346" t="s">
        <v>1</v>
      </c>
      <c r="D1054" s="346">
        <v>76.040000000000006</v>
      </c>
      <c r="E1054" s="346">
        <f t="shared" si="16"/>
        <v>76.040000000000006</v>
      </c>
      <c r="H1054" s="138"/>
      <c r="J1054" s="345" t="s">
        <v>27156</v>
      </c>
    </row>
    <row r="1055" spans="1:10" ht="28.5">
      <c r="A1055" s="345" t="s">
        <v>27157</v>
      </c>
      <c r="B1055" s="346" t="s">
        <v>1358</v>
      </c>
      <c r="C1055" s="346" t="s">
        <v>2</v>
      </c>
      <c r="D1055" s="346">
        <v>1.1000000000000001</v>
      </c>
      <c r="E1055" s="346">
        <f t="shared" si="16"/>
        <v>1.1000000000000001</v>
      </c>
      <c r="H1055" s="138"/>
      <c r="J1055" s="345" t="s">
        <v>27157</v>
      </c>
    </row>
    <row r="1056" spans="1:10" ht="28.5">
      <c r="A1056" s="345" t="s">
        <v>27158</v>
      </c>
      <c r="B1056" s="346" t="s">
        <v>1359</v>
      </c>
      <c r="C1056" s="346" t="s">
        <v>2</v>
      </c>
      <c r="D1056" s="346">
        <v>3.97</v>
      </c>
      <c r="E1056" s="346">
        <f t="shared" si="16"/>
        <v>3.97</v>
      </c>
      <c r="H1056" s="138"/>
      <c r="J1056" s="345" t="s">
        <v>27158</v>
      </c>
    </row>
    <row r="1057" spans="1:10" ht="28.5">
      <c r="A1057" s="345" t="s">
        <v>27159</v>
      </c>
      <c r="B1057" s="346" t="s">
        <v>1360</v>
      </c>
      <c r="C1057" s="346" t="s">
        <v>2</v>
      </c>
      <c r="D1057" s="346">
        <v>7.97</v>
      </c>
      <c r="E1057" s="346">
        <f t="shared" si="16"/>
        <v>7.97</v>
      </c>
      <c r="H1057" s="138"/>
      <c r="J1057" s="345" t="s">
        <v>27159</v>
      </c>
    </row>
    <row r="1058" spans="1:10">
      <c r="A1058" s="345" t="s">
        <v>27160</v>
      </c>
      <c r="B1058" s="346" t="s">
        <v>1361</v>
      </c>
      <c r="C1058" s="346" t="s">
        <v>2</v>
      </c>
      <c r="D1058" s="346">
        <v>2.33</v>
      </c>
      <c r="E1058" s="346">
        <f t="shared" si="16"/>
        <v>2.33</v>
      </c>
      <c r="H1058" s="138"/>
      <c r="J1058" s="345" t="s">
        <v>27160</v>
      </c>
    </row>
    <row r="1059" spans="1:10">
      <c r="A1059" s="345" t="s">
        <v>27161</v>
      </c>
      <c r="B1059" s="346" t="s">
        <v>1362</v>
      </c>
      <c r="C1059" s="346" t="s">
        <v>2</v>
      </c>
      <c r="D1059" s="346">
        <v>4.7300000000000004</v>
      </c>
      <c r="E1059" s="346">
        <f t="shared" si="16"/>
        <v>4.7300000000000004</v>
      </c>
      <c r="H1059" s="138"/>
      <c r="J1059" s="345" t="s">
        <v>27161</v>
      </c>
    </row>
    <row r="1060" spans="1:10" ht="57">
      <c r="A1060" s="345" t="s">
        <v>27162</v>
      </c>
      <c r="B1060" s="346" t="s">
        <v>36008</v>
      </c>
      <c r="C1060" s="346" t="s">
        <v>1</v>
      </c>
      <c r="D1060" s="346">
        <v>8.08</v>
      </c>
      <c r="E1060" s="346">
        <f t="shared" si="16"/>
        <v>8.08</v>
      </c>
      <c r="H1060" s="138"/>
      <c r="J1060" s="345" t="s">
        <v>27162</v>
      </c>
    </row>
    <row r="1061" spans="1:10" ht="57">
      <c r="A1061" s="345" t="s">
        <v>27163</v>
      </c>
      <c r="B1061" s="346" t="s">
        <v>36009</v>
      </c>
      <c r="C1061" s="346" t="s">
        <v>1</v>
      </c>
      <c r="D1061" s="346">
        <v>11.88</v>
      </c>
      <c r="E1061" s="346">
        <f t="shared" si="16"/>
        <v>11.88</v>
      </c>
      <c r="H1061" s="138"/>
      <c r="J1061" s="345" t="s">
        <v>27163</v>
      </c>
    </row>
    <row r="1062" spans="1:10" ht="57">
      <c r="A1062" s="345" t="s">
        <v>27164</v>
      </c>
      <c r="B1062" s="346" t="s">
        <v>36010</v>
      </c>
      <c r="C1062" s="346" t="s">
        <v>1</v>
      </c>
      <c r="D1062" s="346">
        <v>19.239999999999998</v>
      </c>
      <c r="E1062" s="346">
        <f t="shared" si="16"/>
        <v>19.239999999999998</v>
      </c>
      <c r="H1062" s="138"/>
      <c r="J1062" s="345" t="s">
        <v>27164</v>
      </c>
    </row>
    <row r="1063" spans="1:10" ht="57">
      <c r="A1063" s="345" t="s">
        <v>27165</v>
      </c>
      <c r="B1063" s="346" t="s">
        <v>36011</v>
      </c>
      <c r="C1063" s="346" t="s">
        <v>1</v>
      </c>
      <c r="D1063" s="346">
        <v>24.72</v>
      </c>
      <c r="E1063" s="346">
        <f t="shared" si="16"/>
        <v>24.72</v>
      </c>
      <c r="H1063" s="138"/>
      <c r="J1063" s="345" t="s">
        <v>27165</v>
      </c>
    </row>
    <row r="1064" spans="1:10" ht="57">
      <c r="A1064" s="345" t="s">
        <v>27166</v>
      </c>
      <c r="B1064" s="346" t="s">
        <v>36012</v>
      </c>
      <c r="C1064" s="346" t="s">
        <v>1</v>
      </c>
      <c r="D1064" s="346">
        <v>42.26</v>
      </c>
      <c r="E1064" s="346">
        <f t="shared" si="16"/>
        <v>42.26</v>
      </c>
      <c r="H1064" s="138"/>
      <c r="J1064" s="345" t="s">
        <v>27166</v>
      </c>
    </row>
    <row r="1065" spans="1:10" ht="57">
      <c r="A1065" s="345" t="s">
        <v>27167</v>
      </c>
      <c r="B1065" s="346" t="s">
        <v>36013</v>
      </c>
      <c r="C1065" s="346" t="s">
        <v>1</v>
      </c>
      <c r="D1065" s="346">
        <v>90.08</v>
      </c>
      <c r="E1065" s="346">
        <f t="shared" si="16"/>
        <v>90.08</v>
      </c>
      <c r="H1065" s="138"/>
      <c r="J1065" s="345" t="s">
        <v>27167</v>
      </c>
    </row>
    <row r="1066" spans="1:10" ht="28.5">
      <c r="A1066" s="345" t="s">
        <v>27168</v>
      </c>
      <c r="B1066" s="346" t="s">
        <v>1363</v>
      </c>
      <c r="C1066" s="346" t="s">
        <v>2</v>
      </c>
      <c r="D1066" s="346">
        <v>2.77</v>
      </c>
      <c r="E1066" s="346">
        <f t="shared" si="16"/>
        <v>2.77</v>
      </c>
      <c r="H1066" s="138"/>
      <c r="J1066" s="345" t="s">
        <v>27168</v>
      </c>
    </row>
    <row r="1067" spans="1:10" ht="28.5">
      <c r="A1067" s="345" t="s">
        <v>27169</v>
      </c>
      <c r="B1067" s="346" t="s">
        <v>1364</v>
      </c>
      <c r="C1067" s="346" t="s">
        <v>2</v>
      </c>
      <c r="D1067" s="346">
        <v>2.5299999999999998</v>
      </c>
      <c r="E1067" s="346">
        <f t="shared" si="16"/>
        <v>2.5299999999999998</v>
      </c>
      <c r="H1067" s="138"/>
      <c r="J1067" s="345" t="s">
        <v>27169</v>
      </c>
    </row>
    <row r="1068" spans="1:10" ht="28.5">
      <c r="A1068" s="345" t="s">
        <v>27170</v>
      </c>
      <c r="B1068" s="346" t="s">
        <v>1365</v>
      </c>
      <c r="C1068" s="346" t="s">
        <v>2</v>
      </c>
      <c r="D1068" s="346">
        <v>8.6300000000000008</v>
      </c>
      <c r="E1068" s="346">
        <f t="shared" si="16"/>
        <v>8.6300000000000008</v>
      </c>
      <c r="H1068" s="138"/>
      <c r="J1068" s="345" t="s">
        <v>27170</v>
      </c>
    </row>
    <row r="1069" spans="1:10" ht="28.5">
      <c r="A1069" s="345" t="s">
        <v>27171</v>
      </c>
      <c r="B1069" s="346" t="s">
        <v>1366</v>
      </c>
      <c r="C1069" s="346" t="s">
        <v>2</v>
      </c>
      <c r="D1069" s="346">
        <v>9.8000000000000007</v>
      </c>
      <c r="E1069" s="346">
        <f t="shared" si="16"/>
        <v>9.8000000000000007</v>
      </c>
      <c r="H1069" s="138"/>
      <c r="J1069" s="345" t="s">
        <v>27171</v>
      </c>
    </row>
    <row r="1070" spans="1:10" ht="28.5">
      <c r="A1070" s="345" t="s">
        <v>27172</v>
      </c>
      <c r="B1070" s="346" t="s">
        <v>36014</v>
      </c>
      <c r="C1070" s="346" t="s">
        <v>2</v>
      </c>
      <c r="D1070" s="346">
        <v>4.63</v>
      </c>
      <c r="E1070" s="346">
        <f t="shared" si="16"/>
        <v>4.63</v>
      </c>
      <c r="H1070" s="138"/>
      <c r="J1070" s="345" t="s">
        <v>27172</v>
      </c>
    </row>
    <row r="1071" spans="1:10" ht="28.5">
      <c r="A1071" s="345" t="s">
        <v>27173</v>
      </c>
      <c r="B1071" s="346" t="s">
        <v>36015</v>
      </c>
      <c r="C1071" s="346" t="s">
        <v>2</v>
      </c>
      <c r="D1071" s="346">
        <v>20.3</v>
      </c>
      <c r="E1071" s="346">
        <f t="shared" si="16"/>
        <v>20.3</v>
      </c>
      <c r="H1071" s="138"/>
      <c r="J1071" s="345" t="s">
        <v>27173</v>
      </c>
    </row>
    <row r="1072" spans="1:10" ht="28.5">
      <c r="A1072" s="345" t="s">
        <v>27174</v>
      </c>
      <c r="B1072" s="346" t="s">
        <v>36016</v>
      </c>
      <c r="C1072" s="346" t="s">
        <v>2</v>
      </c>
      <c r="D1072" s="346">
        <v>18.670000000000002</v>
      </c>
      <c r="E1072" s="346">
        <f t="shared" si="16"/>
        <v>18.670000000000002</v>
      </c>
      <c r="H1072" s="138"/>
      <c r="J1072" s="345" t="s">
        <v>27174</v>
      </c>
    </row>
    <row r="1073" spans="1:10">
      <c r="A1073" s="345" t="s">
        <v>27175</v>
      </c>
      <c r="B1073" s="346" t="s">
        <v>1367</v>
      </c>
      <c r="C1073" s="346" t="s">
        <v>2</v>
      </c>
      <c r="D1073" s="346">
        <v>1.19</v>
      </c>
      <c r="E1073" s="346">
        <f t="shared" si="16"/>
        <v>1.19</v>
      </c>
      <c r="H1073" s="138"/>
      <c r="J1073" s="345" t="s">
        <v>27175</v>
      </c>
    </row>
    <row r="1074" spans="1:10" ht="28.5">
      <c r="A1074" s="345" t="s">
        <v>27176</v>
      </c>
      <c r="B1074" s="346" t="s">
        <v>1368</v>
      </c>
      <c r="C1074" s="346" t="s">
        <v>2</v>
      </c>
      <c r="D1074" s="346">
        <v>71.97</v>
      </c>
      <c r="E1074" s="346">
        <f t="shared" si="16"/>
        <v>71.97</v>
      </c>
      <c r="H1074" s="138"/>
      <c r="J1074" s="345" t="s">
        <v>27176</v>
      </c>
    </row>
    <row r="1075" spans="1:10" ht="28.5">
      <c r="A1075" s="345" t="s">
        <v>27177</v>
      </c>
      <c r="B1075" s="346" t="s">
        <v>1369</v>
      </c>
      <c r="C1075" s="346" t="s">
        <v>2</v>
      </c>
      <c r="D1075" s="346">
        <v>8.8699999999999992</v>
      </c>
      <c r="E1075" s="346">
        <f t="shared" si="16"/>
        <v>8.8699999999999992</v>
      </c>
      <c r="H1075" s="138"/>
      <c r="J1075" s="345" t="s">
        <v>27177</v>
      </c>
    </row>
    <row r="1076" spans="1:10" ht="28.5">
      <c r="A1076" s="345" t="s">
        <v>27178</v>
      </c>
      <c r="B1076" s="346" t="s">
        <v>1370</v>
      </c>
      <c r="C1076" s="346" t="s">
        <v>2</v>
      </c>
      <c r="D1076" s="346">
        <v>1.97</v>
      </c>
      <c r="E1076" s="346">
        <f t="shared" si="16"/>
        <v>1.97</v>
      </c>
      <c r="H1076" s="138"/>
      <c r="J1076" s="345" t="s">
        <v>27178</v>
      </c>
    </row>
    <row r="1077" spans="1:10" ht="15" customHeight="1">
      <c r="A1077" s="344" t="s">
        <v>27179</v>
      </c>
      <c r="B1077" s="340" t="s">
        <v>11351</v>
      </c>
      <c r="C1077" s="341"/>
      <c r="D1077" s="341"/>
      <c r="E1077" s="346">
        <f t="shared" ref="E1077:E1140" si="17">D1077</f>
        <v>0</v>
      </c>
      <c r="H1077" s="137"/>
      <c r="J1077" s="344" t="s">
        <v>27179</v>
      </c>
    </row>
    <row r="1078" spans="1:10" ht="28.5">
      <c r="A1078" s="345" t="s">
        <v>27180</v>
      </c>
      <c r="B1078" s="346" t="s">
        <v>36017</v>
      </c>
      <c r="C1078" s="346" t="s">
        <v>2</v>
      </c>
      <c r="D1078" s="346">
        <v>15.3</v>
      </c>
      <c r="E1078" s="346">
        <f t="shared" si="17"/>
        <v>15.3</v>
      </c>
      <c r="H1078" s="138"/>
      <c r="J1078" s="345" t="s">
        <v>27180</v>
      </c>
    </row>
    <row r="1079" spans="1:10" ht="15" customHeight="1">
      <c r="A1079" s="344" t="s">
        <v>27181</v>
      </c>
      <c r="B1079" s="340" t="s">
        <v>11352</v>
      </c>
      <c r="C1079" s="341"/>
      <c r="D1079" s="341"/>
      <c r="E1079" s="346">
        <f t="shared" si="17"/>
        <v>0</v>
      </c>
      <c r="H1079" s="137"/>
      <c r="J1079" s="344" t="s">
        <v>27181</v>
      </c>
    </row>
    <row r="1080" spans="1:10" ht="28.5">
      <c r="A1080" s="345" t="s">
        <v>27182</v>
      </c>
      <c r="B1080" s="346" t="s">
        <v>36018</v>
      </c>
      <c r="C1080" s="346" t="s">
        <v>1</v>
      </c>
      <c r="D1080" s="346">
        <v>21.65</v>
      </c>
      <c r="E1080" s="346">
        <f t="shared" si="17"/>
        <v>21.65</v>
      </c>
      <c r="H1080" s="138"/>
      <c r="J1080" s="345" t="s">
        <v>27182</v>
      </c>
    </row>
    <row r="1081" spans="1:10" ht="28.5">
      <c r="A1081" s="345" t="s">
        <v>27183</v>
      </c>
      <c r="B1081" s="346" t="s">
        <v>36019</v>
      </c>
      <c r="C1081" s="346" t="s">
        <v>1</v>
      </c>
      <c r="D1081" s="346">
        <v>38.67</v>
      </c>
      <c r="E1081" s="346">
        <f t="shared" si="17"/>
        <v>38.67</v>
      </c>
      <c r="H1081" s="138"/>
      <c r="J1081" s="345" t="s">
        <v>27183</v>
      </c>
    </row>
    <row r="1082" spans="1:10" ht="15" customHeight="1">
      <c r="A1082" s="344" t="s">
        <v>27184</v>
      </c>
      <c r="B1082" s="340" t="s">
        <v>11352</v>
      </c>
      <c r="C1082" s="341"/>
      <c r="D1082" s="341"/>
      <c r="E1082" s="346">
        <f t="shared" si="17"/>
        <v>0</v>
      </c>
      <c r="H1082" s="137"/>
      <c r="J1082" s="344" t="s">
        <v>27184</v>
      </c>
    </row>
    <row r="1083" spans="1:10">
      <c r="A1083" s="345" t="s">
        <v>27185</v>
      </c>
      <c r="B1083" s="346" t="s">
        <v>36020</v>
      </c>
      <c r="C1083" s="346" t="s">
        <v>2</v>
      </c>
      <c r="D1083" s="346">
        <v>4.53</v>
      </c>
      <c r="E1083" s="346">
        <f t="shared" si="17"/>
        <v>4.53</v>
      </c>
      <c r="H1083" s="138"/>
      <c r="J1083" s="345" t="s">
        <v>27185</v>
      </c>
    </row>
    <row r="1084" spans="1:10">
      <c r="A1084" s="345" t="s">
        <v>27186</v>
      </c>
      <c r="B1084" s="346" t="s">
        <v>36021</v>
      </c>
      <c r="C1084" s="346" t="s">
        <v>2</v>
      </c>
      <c r="D1084" s="346">
        <v>8.77</v>
      </c>
      <c r="E1084" s="346">
        <f t="shared" si="17"/>
        <v>8.77</v>
      </c>
      <c r="H1084" s="138"/>
      <c r="J1084" s="345" t="s">
        <v>27186</v>
      </c>
    </row>
    <row r="1085" spans="1:10" ht="28.5">
      <c r="A1085" s="345" t="s">
        <v>27187</v>
      </c>
      <c r="B1085" s="346" t="s">
        <v>36022</v>
      </c>
      <c r="C1085" s="346" t="s">
        <v>2</v>
      </c>
      <c r="D1085" s="346">
        <v>9.91</v>
      </c>
      <c r="E1085" s="346">
        <f t="shared" si="17"/>
        <v>9.91</v>
      </c>
      <c r="H1085" s="138"/>
      <c r="J1085" s="345" t="s">
        <v>27187</v>
      </c>
    </row>
    <row r="1086" spans="1:10" ht="15">
      <c r="A1086" s="344" t="s">
        <v>27188</v>
      </c>
      <c r="B1086" s="340" t="s">
        <v>11353</v>
      </c>
      <c r="C1086" s="341"/>
      <c r="D1086" s="341"/>
      <c r="E1086" s="346">
        <f t="shared" si="17"/>
        <v>0</v>
      </c>
      <c r="H1086" s="137"/>
      <c r="J1086" s="344" t="s">
        <v>27188</v>
      </c>
    </row>
    <row r="1087" spans="1:10" ht="42.75">
      <c r="A1087" s="345" t="s">
        <v>27189</v>
      </c>
      <c r="B1087" s="346" t="s">
        <v>36023</v>
      </c>
      <c r="C1087" s="346" t="s">
        <v>1</v>
      </c>
      <c r="D1087" s="346">
        <v>20.51</v>
      </c>
      <c r="E1087" s="346">
        <f t="shared" si="17"/>
        <v>20.51</v>
      </c>
      <c r="H1087" s="138"/>
      <c r="J1087" s="345" t="s">
        <v>27189</v>
      </c>
    </row>
    <row r="1088" spans="1:10" ht="28.5">
      <c r="A1088" s="345" t="s">
        <v>27190</v>
      </c>
      <c r="B1088" s="346" t="s">
        <v>36024</v>
      </c>
      <c r="C1088" s="346" t="s">
        <v>1</v>
      </c>
      <c r="D1088" s="346">
        <v>43.62</v>
      </c>
      <c r="E1088" s="346">
        <f t="shared" si="17"/>
        <v>43.62</v>
      </c>
      <c r="H1088" s="138"/>
      <c r="J1088" s="345" t="s">
        <v>27190</v>
      </c>
    </row>
    <row r="1089" spans="1:10" ht="15">
      <c r="A1089" s="344" t="s">
        <v>27191</v>
      </c>
      <c r="B1089" s="340" t="s">
        <v>11354</v>
      </c>
      <c r="C1089" s="341"/>
      <c r="D1089" s="341"/>
      <c r="E1089" s="346">
        <f t="shared" si="17"/>
        <v>0</v>
      </c>
      <c r="H1089" s="137"/>
      <c r="J1089" s="344" t="s">
        <v>27191</v>
      </c>
    </row>
    <row r="1090" spans="1:10" ht="28.5">
      <c r="A1090" s="345" t="s">
        <v>27192</v>
      </c>
      <c r="B1090" s="346" t="s">
        <v>36025</v>
      </c>
      <c r="C1090" s="346" t="s">
        <v>1</v>
      </c>
      <c r="D1090" s="346">
        <v>68.239999999999995</v>
      </c>
      <c r="E1090" s="346">
        <f t="shared" si="17"/>
        <v>68.239999999999995</v>
      </c>
      <c r="H1090" s="138"/>
      <c r="J1090" s="345" t="s">
        <v>27192</v>
      </c>
    </row>
    <row r="1091" spans="1:10" ht="28.5">
      <c r="A1091" s="345" t="s">
        <v>27193</v>
      </c>
      <c r="B1091" s="346" t="s">
        <v>36026</v>
      </c>
      <c r="C1091" s="346" t="s">
        <v>1</v>
      </c>
      <c r="D1091" s="346">
        <v>69.88</v>
      </c>
      <c r="E1091" s="346">
        <f t="shared" si="17"/>
        <v>69.88</v>
      </c>
      <c r="H1091" s="138"/>
      <c r="J1091" s="345" t="s">
        <v>27193</v>
      </c>
    </row>
    <row r="1092" spans="1:10" ht="28.5">
      <c r="A1092" s="345" t="s">
        <v>27194</v>
      </c>
      <c r="B1092" s="346" t="s">
        <v>36027</v>
      </c>
      <c r="C1092" s="346" t="s">
        <v>1</v>
      </c>
      <c r="D1092" s="346">
        <v>13.14</v>
      </c>
      <c r="E1092" s="346">
        <f t="shared" si="17"/>
        <v>13.14</v>
      </c>
      <c r="H1092" s="138"/>
      <c r="J1092" s="345" t="s">
        <v>27194</v>
      </c>
    </row>
    <row r="1093" spans="1:10" ht="42.75">
      <c r="A1093" s="345" t="s">
        <v>27195</v>
      </c>
      <c r="B1093" s="346" t="s">
        <v>36028</v>
      </c>
      <c r="C1093" s="346" t="s">
        <v>1</v>
      </c>
      <c r="D1093" s="346">
        <v>27.73</v>
      </c>
      <c r="E1093" s="346">
        <f t="shared" si="17"/>
        <v>27.73</v>
      </c>
      <c r="H1093" s="138"/>
      <c r="J1093" s="345" t="s">
        <v>27195</v>
      </c>
    </row>
    <row r="1094" spans="1:10" ht="42.75">
      <c r="A1094" s="345" t="s">
        <v>27196</v>
      </c>
      <c r="B1094" s="346" t="s">
        <v>36029</v>
      </c>
      <c r="C1094" s="346" t="s">
        <v>1</v>
      </c>
      <c r="D1094" s="346">
        <v>34.630000000000003</v>
      </c>
      <c r="E1094" s="346">
        <f t="shared" si="17"/>
        <v>34.630000000000003</v>
      </c>
      <c r="H1094" s="138"/>
      <c r="J1094" s="345" t="s">
        <v>27196</v>
      </c>
    </row>
    <row r="1095" spans="1:10" ht="28.5">
      <c r="A1095" s="345" t="s">
        <v>27197</v>
      </c>
      <c r="B1095" s="346" t="s">
        <v>36030</v>
      </c>
      <c r="C1095" s="346" t="s">
        <v>1</v>
      </c>
      <c r="D1095" s="346">
        <v>112.89</v>
      </c>
      <c r="E1095" s="346">
        <f t="shared" si="17"/>
        <v>112.89</v>
      </c>
      <c r="H1095" s="138"/>
      <c r="J1095" s="345" t="s">
        <v>27197</v>
      </c>
    </row>
    <row r="1096" spans="1:10" ht="28.5">
      <c r="A1096" s="345" t="s">
        <v>27198</v>
      </c>
      <c r="B1096" s="346" t="s">
        <v>36031</v>
      </c>
      <c r="C1096" s="346" t="s">
        <v>1</v>
      </c>
      <c r="D1096" s="346">
        <v>86.53</v>
      </c>
      <c r="E1096" s="346">
        <f t="shared" si="17"/>
        <v>86.53</v>
      </c>
      <c r="H1096" s="138"/>
      <c r="J1096" s="345" t="s">
        <v>27198</v>
      </c>
    </row>
    <row r="1097" spans="1:10" ht="15">
      <c r="A1097" s="344" t="s">
        <v>27199</v>
      </c>
      <c r="B1097" s="340" t="s">
        <v>27200</v>
      </c>
      <c r="C1097" s="341"/>
      <c r="D1097" s="341"/>
      <c r="E1097" s="346">
        <f t="shared" si="17"/>
        <v>0</v>
      </c>
      <c r="H1097" s="137"/>
      <c r="J1097" s="344" t="s">
        <v>27199</v>
      </c>
    </row>
    <row r="1098" spans="1:10">
      <c r="A1098" s="345" t="s">
        <v>27201</v>
      </c>
      <c r="B1098" s="346" t="s">
        <v>27202</v>
      </c>
      <c r="C1098" s="346" t="s">
        <v>2</v>
      </c>
      <c r="D1098" s="346">
        <v>2.29</v>
      </c>
      <c r="E1098" s="346">
        <f t="shared" si="17"/>
        <v>2.29</v>
      </c>
      <c r="H1098" s="138"/>
      <c r="J1098" s="345" t="s">
        <v>27201</v>
      </c>
    </row>
    <row r="1099" spans="1:10" ht="15">
      <c r="A1099" s="344" t="s">
        <v>27203</v>
      </c>
      <c r="B1099" s="340" t="s">
        <v>11355</v>
      </c>
      <c r="C1099" s="341"/>
      <c r="D1099" s="341"/>
      <c r="E1099" s="346">
        <f t="shared" si="17"/>
        <v>0</v>
      </c>
      <c r="H1099" s="137"/>
      <c r="J1099" s="344" t="s">
        <v>27203</v>
      </c>
    </row>
    <row r="1100" spans="1:10" ht="28.5">
      <c r="A1100" s="345" t="s">
        <v>27204</v>
      </c>
      <c r="B1100" s="346" t="s">
        <v>1371</v>
      </c>
      <c r="C1100" s="346" t="s">
        <v>2</v>
      </c>
      <c r="D1100" s="346">
        <v>293.99</v>
      </c>
      <c r="E1100" s="346">
        <f t="shared" si="17"/>
        <v>293.99</v>
      </c>
      <c r="H1100" s="138"/>
      <c r="J1100" s="345" t="s">
        <v>27204</v>
      </c>
    </row>
    <row r="1101" spans="1:10" ht="15">
      <c r="A1101" s="344" t="s">
        <v>27205</v>
      </c>
      <c r="B1101" s="340" t="s">
        <v>11356</v>
      </c>
      <c r="C1101" s="341"/>
      <c r="D1101" s="341"/>
      <c r="E1101" s="346">
        <f t="shared" si="17"/>
        <v>0</v>
      </c>
      <c r="H1101" s="137"/>
      <c r="J1101" s="344" t="s">
        <v>27205</v>
      </c>
    </row>
    <row r="1102" spans="1:10" ht="28.5">
      <c r="A1102" s="345" t="s">
        <v>27206</v>
      </c>
      <c r="B1102" s="346" t="s">
        <v>36032</v>
      </c>
      <c r="C1102" s="346" t="s">
        <v>2</v>
      </c>
      <c r="D1102" s="346">
        <v>32.39</v>
      </c>
      <c r="E1102" s="346">
        <f t="shared" si="17"/>
        <v>32.39</v>
      </c>
      <c r="H1102" s="138"/>
      <c r="J1102" s="345" t="s">
        <v>27206</v>
      </c>
    </row>
    <row r="1103" spans="1:10" ht="28.5">
      <c r="A1103" s="345" t="s">
        <v>27207</v>
      </c>
      <c r="B1103" s="346" t="s">
        <v>36033</v>
      </c>
      <c r="C1103" s="346" t="s">
        <v>2</v>
      </c>
      <c r="D1103" s="346">
        <v>42.03</v>
      </c>
      <c r="E1103" s="346">
        <f t="shared" si="17"/>
        <v>42.03</v>
      </c>
      <c r="H1103" s="138"/>
      <c r="J1103" s="345" t="s">
        <v>27207</v>
      </c>
    </row>
    <row r="1104" spans="1:10" ht="28.5">
      <c r="A1104" s="345" t="s">
        <v>27208</v>
      </c>
      <c r="B1104" s="346" t="s">
        <v>36034</v>
      </c>
      <c r="C1104" s="346" t="s">
        <v>2</v>
      </c>
      <c r="D1104" s="346">
        <v>61.6</v>
      </c>
      <c r="E1104" s="346">
        <f t="shared" si="17"/>
        <v>61.6</v>
      </c>
      <c r="H1104" s="138"/>
      <c r="J1104" s="345" t="s">
        <v>27208</v>
      </c>
    </row>
    <row r="1105" spans="1:10" ht="28.5">
      <c r="A1105" s="345" t="s">
        <v>27209</v>
      </c>
      <c r="B1105" s="346" t="s">
        <v>36035</v>
      </c>
      <c r="C1105" s="346" t="s">
        <v>2</v>
      </c>
      <c r="D1105" s="346">
        <v>87.96</v>
      </c>
      <c r="E1105" s="346">
        <f t="shared" si="17"/>
        <v>87.96</v>
      </c>
      <c r="H1105" s="138"/>
      <c r="J1105" s="345" t="s">
        <v>27209</v>
      </c>
    </row>
    <row r="1106" spans="1:10" ht="28.5">
      <c r="A1106" s="345" t="s">
        <v>27210</v>
      </c>
      <c r="B1106" s="346" t="s">
        <v>36036</v>
      </c>
      <c r="C1106" s="346" t="s">
        <v>2</v>
      </c>
      <c r="D1106" s="346">
        <v>113.46</v>
      </c>
      <c r="E1106" s="346">
        <f t="shared" si="17"/>
        <v>113.46</v>
      </c>
      <c r="H1106" s="138"/>
      <c r="J1106" s="345" t="s">
        <v>27210</v>
      </c>
    </row>
    <row r="1107" spans="1:10" ht="28.5">
      <c r="A1107" s="345" t="s">
        <v>27211</v>
      </c>
      <c r="B1107" s="346" t="s">
        <v>36037</v>
      </c>
      <c r="C1107" s="346" t="s">
        <v>2</v>
      </c>
      <c r="D1107" s="346">
        <v>184.95</v>
      </c>
      <c r="E1107" s="346">
        <f t="shared" si="17"/>
        <v>184.95</v>
      </c>
      <c r="H1107" s="138"/>
      <c r="J1107" s="345" t="s">
        <v>27211</v>
      </c>
    </row>
    <row r="1108" spans="1:10" ht="28.5">
      <c r="A1108" s="345" t="s">
        <v>27212</v>
      </c>
      <c r="B1108" s="346" t="s">
        <v>36038</v>
      </c>
      <c r="C1108" s="346" t="s">
        <v>2</v>
      </c>
      <c r="D1108" s="346">
        <v>369.1</v>
      </c>
      <c r="E1108" s="346">
        <f t="shared" si="17"/>
        <v>369.1</v>
      </c>
      <c r="H1108" s="138"/>
      <c r="J1108" s="345" t="s">
        <v>27212</v>
      </c>
    </row>
    <row r="1109" spans="1:10" ht="28.5">
      <c r="A1109" s="345" t="s">
        <v>27213</v>
      </c>
      <c r="B1109" s="346" t="s">
        <v>36039</v>
      </c>
      <c r="C1109" s="346" t="s">
        <v>2</v>
      </c>
      <c r="D1109" s="346">
        <v>547.02</v>
      </c>
      <c r="E1109" s="346">
        <f t="shared" si="17"/>
        <v>547.02</v>
      </c>
      <c r="H1109" s="138"/>
      <c r="J1109" s="345" t="s">
        <v>27213</v>
      </c>
    </row>
    <row r="1110" spans="1:10" ht="28.5">
      <c r="A1110" s="345" t="s">
        <v>27214</v>
      </c>
      <c r="B1110" s="346" t="s">
        <v>36040</v>
      </c>
      <c r="C1110" s="346" t="s">
        <v>2</v>
      </c>
      <c r="D1110" s="346">
        <v>87.63</v>
      </c>
      <c r="E1110" s="346">
        <f t="shared" si="17"/>
        <v>87.63</v>
      </c>
      <c r="H1110" s="138"/>
      <c r="J1110" s="345" t="s">
        <v>27214</v>
      </c>
    </row>
    <row r="1111" spans="1:10" ht="28.5">
      <c r="A1111" s="345" t="s">
        <v>27215</v>
      </c>
      <c r="B1111" s="346" t="s">
        <v>36041</v>
      </c>
      <c r="C1111" s="346" t="s">
        <v>2</v>
      </c>
      <c r="D1111" s="346">
        <v>95.31</v>
      </c>
      <c r="E1111" s="346">
        <f t="shared" si="17"/>
        <v>95.31</v>
      </c>
      <c r="H1111" s="138"/>
      <c r="J1111" s="345" t="s">
        <v>27215</v>
      </c>
    </row>
    <row r="1112" spans="1:10" ht="28.5">
      <c r="A1112" s="345" t="s">
        <v>27216</v>
      </c>
      <c r="B1112" s="346" t="s">
        <v>36042</v>
      </c>
      <c r="C1112" s="346" t="s">
        <v>2</v>
      </c>
      <c r="D1112" s="346">
        <v>137.44999999999999</v>
      </c>
      <c r="E1112" s="346">
        <f t="shared" si="17"/>
        <v>137.44999999999999</v>
      </c>
      <c r="H1112" s="138"/>
      <c r="J1112" s="345" t="s">
        <v>27216</v>
      </c>
    </row>
    <row r="1113" spans="1:10" ht="28.5">
      <c r="A1113" s="345" t="s">
        <v>27217</v>
      </c>
      <c r="B1113" s="346" t="s">
        <v>36043</v>
      </c>
      <c r="C1113" s="346" t="s">
        <v>2</v>
      </c>
      <c r="D1113" s="346">
        <v>201.68</v>
      </c>
      <c r="E1113" s="346">
        <f t="shared" si="17"/>
        <v>201.68</v>
      </c>
      <c r="H1113" s="138"/>
      <c r="J1113" s="345" t="s">
        <v>27217</v>
      </c>
    </row>
    <row r="1114" spans="1:10" ht="42.75">
      <c r="A1114" s="345" t="s">
        <v>27218</v>
      </c>
      <c r="B1114" s="346" t="s">
        <v>36044</v>
      </c>
      <c r="C1114" s="346" t="s">
        <v>2</v>
      </c>
      <c r="D1114" s="346">
        <v>88.39</v>
      </c>
      <c r="E1114" s="346">
        <f t="shared" si="17"/>
        <v>88.39</v>
      </c>
      <c r="H1114" s="138"/>
      <c r="J1114" s="345" t="s">
        <v>27218</v>
      </c>
    </row>
    <row r="1115" spans="1:10" ht="42.75">
      <c r="A1115" s="345" t="s">
        <v>27219</v>
      </c>
      <c r="B1115" s="346" t="s">
        <v>36045</v>
      </c>
      <c r="C1115" s="346" t="s">
        <v>2</v>
      </c>
      <c r="D1115" s="346">
        <v>101.41</v>
      </c>
      <c r="E1115" s="346">
        <f t="shared" si="17"/>
        <v>101.41</v>
      </c>
      <c r="H1115" s="138"/>
      <c r="J1115" s="345" t="s">
        <v>27219</v>
      </c>
    </row>
    <row r="1116" spans="1:10" ht="28.5">
      <c r="A1116" s="345" t="s">
        <v>27220</v>
      </c>
      <c r="B1116" s="346" t="s">
        <v>36046</v>
      </c>
      <c r="C1116" s="346" t="s">
        <v>2</v>
      </c>
      <c r="D1116" s="346">
        <v>180.09</v>
      </c>
      <c r="E1116" s="346">
        <f t="shared" si="17"/>
        <v>180.09</v>
      </c>
      <c r="H1116" s="138"/>
      <c r="J1116" s="345" t="s">
        <v>27220</v>
      </c>
    </row>
    <row r="1117" spans="1:10" ht="28.5">
      <c r="A1117" s="345" t="s">
        <v>27221</v>
      </c>
      <c r="B1117" s="346" t="s">
        <v>36047</v>
      </c>
      <c r="C1117" s="346" t="s">
        <v>2</v>
      </c>
      <c r="D1117" s="346">
        <v>41.83</v>
      </c>
      <c r="E1117" s="346">
        <f t="shared" si="17"/>
        <v>41.83</v>
      </c>
      <c r="H1117" s="138"/>
      <c r="J1117" s="345" t="s">
        <v>27221</v>
      </c>
    </row>
    <row r="1118" spans="1:10" ht="28.5">
      <c r="A1118" s="345" t="s">
        <v>27222</v>
      </c>
      <c r="B1118" s="346" t="s">
        <v>36048</v>
      </c>
      <c r="C1118" s="346" t="s">
        <v>2</v>
      </c>
      <c r="D1118" s="346">
        <v>48.82</v>
      </c>
      <c r="E1118" s="346">
        <f t="shared" si="17"/>
        <v>48.82</v>
      </c>
      <c r="H1118" s="138"/>
      <c r="J1118" s="345" t="s">
        <v>27222</v>
      </c>
    </row>
    <row r="1119" spans="1:10" ht="28.5">
      <c r="A1119" s="345" t="s">
        <v>27223</v>
      </c>
      <c r="B1119" s="346" t="s">
        <v>36049</v>
      </c>
      <c r="C1119" s="346" t="s">
        <v>2</v>
      </c>
      <c r="D1119" s="346">
        <v>37.92</v>
      </c>
      <c r="E1119" s="346">
        <f t="shared" si="17"/>
        <v>37.92</v>
      </c>
      <c r="H1119" s="138"/>
      <c r="J1119" s="345" t="s">
        <v>27223</v>
      </c>
    </row>
    <row r="1120" spans="1:10" ht="28.5">
      <c r="A1120" s="345" t="s">
        <v>27224</v>
      </c>
      <c r="B1120" s="346" t="s">
        <v>36050</v>
      </c>
      <c r="C1120" s="346" t="s">
        <v>2</v>
      </c>
      <c r="D1120" s="346">
        <v>853.32</v>
      </c>
      <c r="E1120" s="346">
        <f t="shared" si="17"/>
        <v>853.32</v>
      </c>
      <c r="H1120" s="138"/>
      <c r="J1120" s="345" t="s">
        <v>27224</v>
      </c>
    </row>
    <row r="1121" spans="1:10" ht="15">
      <c r="A1121" s="344" t="s">
        <v>27225</v>
      </c>
      <c r="B1121" s="340" t="s">
        <v>11357</v>
      </c>
      <c r="C1121" s="341"/>
      <c r="D1121" s="341"/>
      <c r="E1121" s="346">
        <f t="shared" si="17"/>
        <v>0</v>
      </c>
      <c r="H1121" s="137"/>
      <c r="J1121" s="344" t="s">
        <v>27225</v>
      </c>
    </row>
    <row r="1122" spans="1:10" ht="28.5">
      <c r="A1122" s="345" t="s">
        <v>27226</v>
      </c>
      <c r="B1122" s="346" t="s">
        <v>1372</v>
      </c>
      <c r="C1122" s="346" t="s">
        <v>2</v>
      </c>
      <c r="D1122" s="346">
        <v>50.63</v>
      </c>
      <c r="E1122" s="346">
        <f t="shared" si="17"/>
        <v>50.63</v>
      </c>
      <c r="H1122" s="138"/>
      <c r="J1122" s="345" t="s">
        <v>27226</v>
      </c>
    </row>
    <row r="1123" spans="1:10" ht="28.5">
      <c r="A1123" s="345" t="s">
        <v>27227</v>
      </c>
      <c r="B1123" s="346" t="s">
        <v>36051</v>
      </c>
      <c r="C1123" s="346" t="s">
        <v>2</v>
      </c>
      <c r="D1123" s="346">
        <v>35.75</v>
      </c>
      <c r="E1123" s="346">
        <f t="shared" si="17"/>
        <v>35.75</v>
      </c>
      <c r="H1123" s="138"/>
      <c r="J1123" s="345" t="s">
        <v>27227</v>
      </c>
    </row>
    <row r="1124" spans="1:10" ht="28.5">
      <c r="A1124" s="345" t="s">
        <v>27228</v>
      </c>
      <c r="B1124" s="346" t="s">
        <v>36052</v>
      </c>
      <c r="C1124" s="346" t="s">
        <v>2</v>
      </c>
      <c r="D1124" s="346">
        <v>69.5</v>
      </c>
      <c r="E1124" s="346">
        <f t="shared" si="17"/>
        <v>69.5</v>
      </c>
      <c r="H1124" s="138"/>
      <c r="J1124" s="345" t="s">
        <v>27228</v>
      </c>
    </row>
    <row r="1125" spans="1:10" ht="28.5">
      <c r="A1125" s="345" t="s">
        <v>27229</v>
      </c>
      <c r="B1125" s="346" t="s">
        <v>36053</v>
      </c>
      <c r="C1125" s="346" t="s">
        <v>2</v>
      </c>
      <c r="D1125" s="346">
        <v>298.70999999999998</v>
      </c>
      <c r="E1125" s="346">
        <f t="shared" si="17"/>
        <v>298.70999999999998</v>
      </c>
      <c r="H1125" s="138"/>
      <c r="J1125" s="345" t="s">
        <v>27229</v>
      </c>
    </row>
    <row r="1126" spans="1:10">
      <c r="A1126" s="345" t="s">
        <v>27230</v>
      </c>
      <c r="B1126" s="346" t="s">
        <v>36054</v>
      </c>
      <c r="C1126" s="346" t="s">
        <v>2</v>
      </c>
      <c r="D1126" s="346">
        <v>14.27</v>
      </c>
      <c r="E1126" s="346">
        <f t="shared" si="17"/>
        <v>14.27</v>
      </c>
      <c r="H1126" s="138"/>
      <c r="J1126" s="345" t="s">
        <v>27230</v>
      </c>
    </row>
    <row r="1127" spans="1:10">
      <c r="A1127" s="345" t="s">
        <v>27231</v>
      </c>
      <c r="B1127" s="346" t="s">
        <v>36055</v>
      </c>
      <c r="C1127" s="346" t="s">
        <v>2</v>
      </c>
      <c r="D1127" s="346">
        <v>12.53</v>
      </c>
      <c r="E1127" s="346">
        <f t="shared" si="17"/>
        <v>12.53</v>
      </c>
      <c r="H1127" s="138"/>
      <c r="J1127" s="345" t="s">
        <v>27231</v>
      </c>
    </row>
    <row r="1128" spans="1:10" ht="28.5">
      <c r="A1128" s="345" t="s">
        <v>27232</v>
      </c>
      <c r="B1128" s="346" t="s">
        <v>36056</v>
      </c>
      <c r="C1128" s="346" t="s">
        <v>2</v>
      </c>
      <c r="D1128" s="346">
        <v>281.69</v>
      </c>
      <c r="E1128" s="346">
        <f t="shared" si="17"/>
        <v>281.69</v>
      </c>
      <c r="H1128" s="138"/>
      <c r="J1128" s="345" t="s">
        <v>27232</v>
      </c>
    </row>
    <row r="1129" spans="1:10" ht="28.5">
      <c r="A1129" s="345" t="s">
        <v>27233</v>
      </c>
      <c r="B1129" s="346" t="s">
        <v>36057</v>
      </c>
      <c r="C1129" s="346" t="s">
        <v>2</v>
      </c>
      <c r="D1129" s="346">
        <v>164.57</v>
      </c>
      <c r="E1129" s="346">
        <f t="shared" si="17"/>
        <v>164.57</v>
      </c>
      <c r="H1129" s="138"/>
      <c r="J1129" s="345" t="s">
        <v>27233</v>
      </c>
    </row>
    <row r="1130" spans="1:10" ht="28.5">
      <c r="A1130" s="345" t="s">
        <v>27234</v>
      </c>
      <c r="B1130" s="346" t="s">
        <v>1373</v>
      </c>
      <c r="C1130" s="346" t="s">
        <v>2</v>
      </c>
      <c r="D1130" s="346">
        <v>89.7</v>
      </c>
      <c r="E1130" s="346">
        <f t="shared" si="17"/>
        <v>89.7</v>
      </c>
      <c r="H1130" s="138"/>
      <c r="J1130" s="345" t="s">
        <v>27234</v>
      </c>
    </row>
    <row r="1131" spans="1:10" ht="28.5">
      <c r="A1131" s="345" t="s">
        <v>27235</v>
      </c>
      <c r="B1131" s="346" t="s">
        <v>1374</v>
      </c>
      <c r="C1131" s="346" t="s">
        <v>2</v>
      </c>
      <c r="D1131" s="346">
        <v>111.87</v>
      </c>
      <c r="E1131" s="346">
        <f t="shared" si="17"/>
        <v>111.87</v>
      </c>
      <c r="H1131" s="138"/>
      <c r="J1131" s="345" t="s">
        <v>27235</v>
      </c>
    </row>
    <row r="1132" spans="1:10" ht="28.5">
      <c r="A1132" s="345" t="s">
        <v>27236</v>
      </c>
      <c r="B1132" s="346" t="s">
        <v>1375</v>
      </c>
      <c r="C1132" s="346" t="s">
        <v>2</v>
      </c>
      <c r="D1132" s="346">
        <v>138.41999999999999</v>
      </c>
      <c r="E1132" s="346">
        <f t="shared" si="17"/>
        <v>138.41999999999999</v>
      </c>
      <c r="H1132" s="138"/>
      <c r="J1132" s="345" t="s">
        <v>27236</v>
      </c>
    </row>
    <row r="1133" spans="1:10" ht="28.5">
      <c r="A1133" s="345" t="s">
        <v>27237</v>
      </c>
      <c r="B1133" s="346" t="s">
        <v>1376</v>
      </c>
      <c r="C1133" s="346" t="s">
        <v>2</v>
      </c>
      <c r="D1133" s="346">
        <v>224.42</v>
      </c>
      <c r="E1133" s="346">
        <f t="shared" si="17"/>
        <v>224.42</v>
      </c>
      <c r="H1133" s="138"/>
      <c r="J1133" s="345" t="s">
        <v>27237</v>
      </c>
    </row>
    <row r="1134" spans="1:10" ht="28.5">
      <c r="A1134" s="345" t="s">
        <v>27238</v>
      </c>
      <c r="B1134" s="346" t="s">
        <v>1377</v>
      </c>
      <c r="C1134" s="346" t="s">
        <v>2</v>
      </c>
      <c r="D1134" s="346">
        <v>276.45999999999998</v>
      </c>
      <c r="E1134" s="346">
        <f t="shared" si="17"/>
        <v>276.45999999999998</v>
      </c>
      <c r="H1134" s="138"/>
      <c r="J1134" s="345" t="s">
        <v>27238</v>
      </c>
    </row>
    <row r="1135" spans="1:10" ht="28.5">
      <c r="A1135" s="345" t="s">
        <v>27239</v>
      </c>
      <c r="B1135" s="346" t="s">
        <v>1378</v>
      </c>
      <c r="C1135" s="346" t="s">
        <v>2</v>
      </c>
      <c r="D1135" s="346">
        <v>382.86</v>
      </c>
      <c r="E1135" s="346">
        <f t="shared" si="17"/>
        <v>382.86</v>
      </c>
      <c r="H1135" s="138"/>
      <c r="J1135" s="345" t="s">
        <v>27239</v>
      </c>
    </row>
    <row r="1136" spans="1:10" ht="28.5">
      <c r="A1136" s="345" t="s">
        <v>27240</v>
      </c>
      <c r="B1136" s="346" t="s">
        <v>1379</v>
      </c>
      <c r="C1136" s="346" t="s">
        <v>2</v>
      </c>
      <c r="D1136" s="346">
        <v>663.76</v>
      </c>
      <c r="E1136" s="346">
        <f t="shared" si="17"/>
        <v>663.76</v>
      </c>
      <c r="H1136" s="138"/>
      <c r="J1136" s="345" t="s">
        <v>27240</v>
      </c>
    </row>
    <row r="1137" spans="1:10" ht="28.5">
      <c r="A1137" s="345" t="s">
        <v>27241</v>
      </c>
      <c r="B1137" s="346" t="s">
        <v>36058</v>
      </c>
      <c r="C1137" s="346" t="s">
        <v>2</v>
      </c>
      <c r="D1137" s="346">
        <v>919.18</v>
      </c>
      <c r="E1137" s="346">
        <f t="shared" si="17"/>
        <v>919.18</v>
      </c>
      <c r="H1137" s="138"/>
      <c r="J1137" s="345" t="s">
        <v>27241</v>
      </c>
    </row>
    <row r="1138" spans="1:10" ht="28.5">
      <c r="A1138" s="345" t="s">
        <v>27242</v>
      </c>
      <c r="B1138" s="346" t="s">
        <v>11358</v>
      </c>
      <c r="C1138" s="346" t="s">
        <v>2</v>
      </c>
      <c r="D1138" s="347">
        <v>1330.76</v>
      </c>
      <c r="E1138" s="346">
        <f t="shared" si="17"/>
        <v>1330.76</v>
      </c>
      <c r="H1138" s="138"/>
      <c r="J1138" s="345" t="s">
        <v>27242</v>
      </c>
    </row>
    <row r="1139" spans="1:10" ht="28.5">
      <c r="A1139" s="345" t="s">
        <v>27243</v>
      </c>
      <c r="B1139" s="346" t="s">
        <v>36059</v>
      </c>
      <c r="C1139" s="346" t="s">
        <v>2</v>
      </c>
      <c r="D1139" s="346">
        <v>140.72</v>
      </c>
      <c r="E1139" s="346">
        <f t="shared" si="17"/>
        <v>140.72</v>
      </c>
      <c r="H1139" s="138"/>
      <c r="J1139" s="345" t="s">
        <v>27243</v>
      </c>
    </row>
    <row r="1140" spans="1:10" ht="28.5">
      <c r="A1140" s="345" t="s">
        <v>27244</v>
      </c>
      <c r="B1140" s="346" t="s">
        <v>36060</v>
      </c>
      <c r="C1140" s="346" t="s">
        <v>2</v>
      </c>
      <c r="D1140" s="346">
        <v>73.72</v>
      </c>
      <c r="E1140" s="346">
        <f t="shared" si="17"/>
        <v>73.72</v>
      </c>
      <c r="H1140" s="138"/>
      <c r="J1140" s="345" t="s">
        <v>27244</v>
      </c>
    </row>
    <row r="1141" spans="1:10" ht="28.5">
      <c r="A1141" s="345" t="s">
        <v>27245</v>
      </c>
      <c r="B1141" s="346" t="s">
        <v>36061</v>
      </c>
      <c r="C1141" s="346" t="s">
        <v>2</v>
      </c>
      <c r="D1141" s="346">
        <v>60.96</v>
      </c>
      <c r="E1141" s="346">
        <f t="shared" ref="E1141:E1204" si="18">D1141</f>
        <v>60.96</v>
      </c>
      <c r="H1141" s="138"/>
      <c r="J1141" s="345" t="s">
        <v>27245</v>
      </c>
    </row>
    <row r="1142" spans="1:10" ht="28.5">
      <c r="A1142" s="345" t="s">
        <v>27246</v>
      </c>
      <c r="B1142" s="346" t="s">
        <v>36062</v>
      </c>
      <c r="C1142" s="346" t="s">
        <v>2</v>
      </c>
      <c r="D1142" s="346">
        <v>152.96</v>
      </c>
      <c r="E1142" s="346">
        <f t="shared" si="18"/>
        <v>152.96</v>
      </c>
      <c r="H1142" s="138"/>
      <c r="J1142" s="345" t="s">
        <v>27246</v>
      </c>
    </row>
    <row r="1143" spans="1:10" ht="28.5">
      <c r="A1143" s="345" t="s">
        <v>27247</v>
      </c>
      <c r="B1143" s="346" t="s">
        <v>36063</v>
      </c>
      <c r="C1143" s="346" t="s">
        <v>2</v>
      </c>
      <c r="D1143" s="346">
        <v>231.32</v>
      </c>
      <c r="E1143" s="346">
        <f t="shared" si="18"/>
        <v>231.32</v>
      </c>
      <c r="H1143" s="138"/>
      <c r="J1143" s="345" t="s">
        <v>27247</v>
      </c>
    </row>
    <row r="1144" spans="1:10" ht="28.5">
      <c r="A1144" s="345" t="s">
        <v>27248</v>
      </c>
      <c r="B1144" s="346" t="s">
        <v>36064</v>
      </c>
      <c r="C1144" s="346" t="s">
        <v>2</v>
      </c>
      <c r="D1144" s="346">
        <v>406.23</v>
      </c>
      <c r="E1144" s="346">
        <f t="shared" si="18"/>
        <v>406.23</v>
      </c>
      <c r="H1144" s="138"/>
      <c r="J1144" s="345" t="s">
        <v>27248</v>
      </c>
    </row>
    <row r="1145" spans="1:10" ht="28.5">
      <c r="A1145" s="345" t="s">
        <v>27249</v>
      </c>
      <c r="B1145" s="346" t="s">
        <v>36065</v>
      </c>
      <c r="C1145" s="346" t="s">
        <v>2</v>
      </c>
      <c r="D1145" s="346">
        <v>545.13</v>
      </c>
      <c r="E1145" s="346">
        <f t="shared" si="18"/>
        <v>545.13</v>
      </c>
      <c r="H1145" s="138"/>
      <c r="J1145" s="345" t="s">
        <v>27249</v>
      </c>
    </row>
    <row r="1146" spans="1:10" ht="28.5">
      <c r="A1146" s="345" t="s">
        <v>27250</v>
      </c>
      <c r="B1146" s="346" t="s">
        <v>1380</v>
      </c>
      <c r="C1146" s="346" t="s">
        <v>2</v>
      </c>
      <c r="D1146" s="346">
        <v>53.97</v>
      </c>
      <c r="E1146" s="346">
        <f t="shared" si="18"/>
        <v>53.97</v>
      </c>
      <c r="H1146" s="138"/>
      <c r="J1146" s="345" t="s">
        <v>27250</v>
      </c>
    </row>
    <row r="1147" spans="1:10" ht="28.5">
      <c r="A1147" s="345" t="s">
        <v>27251</v>
      </c>
      <c r="B1147" s="346" t="s">
        <v>36066</v>
      </c>
      <c r="C1147" s="346" t="s">
        <v>2</v>
      </c>
      <c r="D1147" s="346">
        <v>77.58</v>
      </c>
      <c r="E1147" s="346">
        <f t="shared" si="18"/>
        <v>77.58</v>
      </c>
      <c r="H1147" s="138"/>
      <c r="J1147" s="345" t="s">
        <v>27251</v>
      </c>
    </row>
    <row r="1148" spans="1:10" ht="28.5">
      <c r="A1148" s="345" t="s">
        <v>27252</v>
      </c>
      <c r="B1148" s="346" t="s">
        <v>36067</v>
      </c>
      <c r="C1148" s="346" t="s">
        <v>2</v>
      </c>
      <c r="D1148" s="346">
        <v>12.53</v>
      </c>
      <c r="E1148" s="346">
        <f t="shared" si="18"/>
        <v>12.53</v>
      </c>
      <c r="H1148" s="138"/>
      <c r="J1148" s="345" t="s">
        <v>27252</v>
      </c>
    </row>
    <row r="1149" spans="1:10" ht="28.5">
      <c r="A1149" s="345" t="s">
        <v>27253</v>
      </c>
      <c r="B1149" s="346" t="s">
        <v>36068</v>
      </c>
      <c r="C1149" s="346" t="s">
        <v>2</v>
      </c>
      <c r="D1149" s="346">
        <v>281.69</v>
      </c>
      <c r="E1149" s="346">
        <f t="shared" si="18"/>
        <v>281.69</v>
      </c>
      <c r="H1149" s="138"/>
      <c r="J1149" s="345" t="s">
        <v>27253</v>
      </c>
    </row>
    <row r="1150" spans="1:10" ht="28.5">
      <c r="A1150" s="345" t="s">
        <v>27254</v>
      </c>
      <c r="B1150" s="346" t="s">
        <v>36069</v>
      </c>
      <c r="C1150" s="346" t="s">
        <v>2</v>
      </c>
      <c r="D1150" s="346">
        <v>298.70999999999998</v>
      </c>
      <c r="E1150" s="346">
        <f t="shared" si="18"/>
        <v>298.70999999999998</v>
      </c>
      <c r="H1150" s="138"/>
      <c r="J1150" s="345" t="s">
        <v>27254</v>
      </c>
    </row>
    <row r="1151" spans="1:10" ht="15">
      <c r="A1151" s="344" t="s">
        <v>27255</v>
      </c>
      <c r="B1151" s="340" t="s">
        <v>11359</v>
      </c>
      <c r="C1151" s="341"/>
      <c r="D1151" s="341"/>
      <c r="E1151" s="346">
        <f t="shared" si="18"/>
        <v>0</v>
      </c>
      <c r="H1151" s="137"/>
      <c r="J1151" s="344" t="s">
        <v>27255</v>
      </c>
    </row>
    <row r="1152" spans="1:10" ht="28.5">
      <c r="A1152" s="345" t="s">
        <v>27256</v>
      </c>
      <c r="B1152" s="346" t="s">
        <v>36070</v>
      </c>
      <c r="C1152" s="346" t="s">
        <v>2</v>
      </c>
      <c r="D1152" s="346">
        <v>916.91</v>
      </c>
      <c r="E1152" s="346">
        <f t="shared" si="18"/>
        <v>916.91</v>
      </c>
      <c r="H1152" s="138"/>
      <c r="J1152" s="345" t="s">
        <v>27256</v>
      </c>
    </row>
    <row r="1153" spans="1:10" ht="28.5">
      <c r="A1153" s="345" t="s">
        <v>27257</v>
      </c>
      <c r="B1153" s="346" t="s">
        <v>36071</v>
      </c>
      <c r="C1153" s="346" t="s">
        <v>2</v>
      </c>
      <c r="D1153" s="346">
        <v>94</v>
      </c>
      <c r="E1153" s="346">
        <f t="shared" si="18"/>
        <v>94</v>
      </c>
      <c r="H1153" s="138"/>
      <c r="J1153" s="345" t="s">
        <v>27257</v>
      </c>
    </row>
    <row r="1154" spans="1:10" ht="15">
      <c r="A1154" s="344" t="s">
        <v>27258</v>
      </c>
      <c r="B1154" s="340" t="s">
        <v>11360</v>
      </c>
      <c r="C1154" s="341"/>
      <c r="D1154" s="341"/>
      <c r="E1154" s="346">
        <f t="shared" si="18"/>
        <v>0</v>
      </c>
      <c r="H1154" s="137"/>
      <c r="J1154" s="344" t="s">
        <v>27258</v>
      </c>
    </row>
    <row r="1155" spans="1:10" ht="28.5">
      <c r="A1155" s="345" t="s">
        <v>27259</v>
      </c>
      <c r="B1155" s="346" t="s">
        <v>36072</v>
      </c>
      <c r="C1155" s="346" t="s">
        <v>2</v>
      </c>
      <c r="D1155" s="346">
        <v>149.30000000000001</v>
      </c>
      <c r="E1155" s="346">
        <f t="shared" si="18"/>
        <v>149.30000000000001</v>
      </c>
      <c r="H1155" s="138"/>
      <c r="J1155" s="345" t="s">
        <v>27259</v>
      </c>
    </row>
    <row r="1156" spans="1:10">
      <c r="A1156" s="345" t="s">
        <v>27260</v>
      </c>
      <c r="B1156" s="346" t="s">
        <v>36073</v>
      </c>
      <c r="C1156" s="346" t="s">
        <v>2</v>
      </c>
      <c r="D1156" s="346">
        <v>215.99</v>
      </c>
      <c r="E1156" s="346">
        <f t="shared" si="18"/>
        <v>215.99</v>
      </c>
      <c r="H1156" s="138"/>
      <c r="J1156" s="345" t="s">
        <v>27260</v>
      </c>
    </row>
    <row r="1157" spans="1:10" ht="28.5">
      <c r="A1157" s="345" t="s">
        <v>27261</v>
      </c>
      <c r="B1157" s="346" t="s">
        <v>36074</v>
      </c>
      <c r="C1157" s="346" t="s">
        <v>2</v>
      </c>
      <c r="D1157" s="346">
        <v>166.96</v>
      </c>
      <c r="E1157" s="346">
        <f t="shared" si="18"/>
        <v>166.96</v>
      </c>
      <c r="H1157" s="138"/>
      <c r="J1157" s="345" t="s">
        <v>27261</v>
      </c>
    </row>
    <row r="1158" spans="1:10" ht="28.5">
      <c r="A1158" s="345" t="s">
        <v>27262</v>
      </c>
      <c r="B1158" s="346" t="s">
        <v>36075</v>
      </c>
      <c r="C1158" s="346" t="s">
        <v>2</v>
      </c>
      <c r="D1158" s="346">
        <v>15.93</v>
      </c>
      <c r="E1158" s="346">
        <f t="shared" si="18"/>
        <v>15.93</v>
      </c>
      <c r="H1158" s="138"/>
      <c r="J1158" s="345" t="s">
        <v>27262</v>
      </c>
    </row>
    <row r="1159" spans="1:10" ht="28.5">
      <c r="A1159" s="345" t="s">
        <v>27263</v>
      </c>
      <c r="B1159" s="346" t="s">
        <v>36076</v>
      </c>
      <c r="C1159" s="346" t="s">
        <v>2</v>
      </c>
      <c r="D1159" s="346">
        <v>205.77</v>
      </c>
      <c r="E1159" s="346">
        <f t="shared" si="18"/>
        <v>205.77</v>
      </c>
      <c r="H1159" s="138"/>
      <c r="J1159" s="345" t="s">
        <v>27263</v>
      </c>
    </row>
    <row r="1160" spans="1:10">
      <c r="A1160" s="345" t="s">
        <v>27264</v>
      </c>
      <c r="B1160" s="346" t="s">
        <v>36077</v>
      </c>
      <c r="C1160" s="346" t="s">
        <v>2</v>
      </c>
      <c r="D1160" s="346">
        <v>18.38</v>
      </c>
      <c r="E1160" s="346">
        <f t="shared" si="18"/>
        <v>18.38</v>
      </c>
      <c r="H1160" s="138"/>
      <c r="J1160" s="345" t="s">
        <v>27264</v>
      </c>
    </row>
    <row r="1161" spans="1:10" ht="28.5">
      <c r="A1161" s="345" t="s">
        <v>27265</v>
      </c>
      <c r="B1161" s="346" t="s">
        <v>36078</v>
      </c>
      <c r="C1161" s="346" t="s">
        <v>2</v>
      </c>
      <c r="D1161" s="346">
        <v>18.38</v>
      </c>
      <c r="E1161" s="346">
        <f t="shared" si="18"/>
        <v>18.38</v>
      </c>
      <c r="H1161" s="138"/>
      <c r="J1161" s="345" t="s">
        <v>27265</v>
      </c>
    </row>
    <row r="1162" spans="1:10" ht="28.5">
      <c r="A1162" s="345" t="s">
        <v>27266</v>
      </c>
      <c r="B1162" s="346" t="s">
        <v>1381</v>
      </c>
      <c r="C1162" s="346" t="s">
        <v>2</v>
      </c>
      <c r="D1162" s="346">
        <v>37.299999999999997</v>
      </c>
      <c r="E1162" s="346">
        <f t="shared" si="18"/>
        <v>37.299999999999997</v>
      </c>
      <c r="H1162" s="138"/>
      <c r="J1162" s="345" t="s">
        <v>27266</v>
      </c>
    </row>
    <row r="1163" spans="1:10" ht="15">
      <c r="A1163" s="344" t="s">
        <v>27267</v>
      </c>
      <c r="B1163" s="340" t="s">
        <v>1043</v>
      </c>
      <c r="C1163" s="341"/>
      <c r="D1163" s="341"/>
      <c r="E1163" s="346">
        <f t="shared" si="18"/>
        <v>0</v>
      </c>
      <c r="H1163" s="137"/>
      <c r="J1163" s="344" t="s">
        <v>27267</v>
      </c>
    </row>
    <row r="1164" spans="1:10" ht="28.5">
      <c r="A1164" s="345" t="s">
        <v>27268</v>
      </c>
      <c r="B1164" s="346" t="s">
        <v>1382</v>
      </c>
      <c r="C1164" s="346" t="s">
        <v>1</v>
      </c>
      <c r="D1164" s="346">
        <v>38.42</v>
      </c>
      <c r="E1164" s="346">
        <f t="shared" si="18"/>
        <v>38.42</v>
      </c>
      <c r="H1164" s="138"/>
      <c r="J1164" s="345" t="s">
        <v>27268</v>
      </c>
    </row>
    <row r="1165" spans="1:10" ht="28.5">
      <c r="A1165" s="345" t="s">
        <v>27269</v>
      </c>
      <c r="B1165" s="346" t="s">
        <v>1383</v>
      </c>
      <c r="C1165" s="346" t="s">
        <v>2</v>
      </c>
      <c r="D1165" s="346">
        <v>32.35</v>
      </c>
      <c r="E1165" s="346">
        <f t="shared" si="18"/>
        <v>32.35</v>
      </c>
      <c r="H1165" s="138"/>
      <c r="J1165" s="345" t="s">
        <v>27269</v>
      </c>
    </row>
    <row r="1166" spans="1:10" ht="28.5">
      <c r="A1166" s="345" t="s">
        <v>27270</v>
      </c>
      <c r="B1166" s="346" t="s">
        <v>36079</v>
      </c>
      <c r="C1166" s="346" t="s">
        <v>2</v>
      </c>
      <c r="D1166" s="346">
        <v>22.55</v>
      </c>
      <c r="E1166" s="346">
        <f t="shared" si="18"/>
        <v>22.55</v>
      </c>
      <c r="H1166" s="138"/>
      <c r="J1166" s="345" t="s">
        <v>27270</v>
      </c>
    </row>
    <row r="1167" spans="1:10" ht="28.5">
      <c r="A1167" s="345" t="s">
        <v>27271</v>
      </c>
      <c r="B1167" s="346" t="s">
        <v>1384</v>
      </c>
      <c r="C1167" s="346" t="s">
        <v>2</v>
      </c>
      <c r="D1167" s="346">
        <v>36.06</v>
      </c>
      <c r="E1167" s="346">
        <f t="shared" si="18"/>
        <v>36.06</v>
      </c>
      <c r="H1167" s="138"/>
      <c r="J1167" s="345" t="s">
        <v>27271</v>
      </c>
    </row>
    <row r="1168" spans="1:10" ht="28.5">
      <c r="A1168" s="345" t="s">
        <v>27272</v>
      </c>
      <c r="B1168" s="346" t="s">
        <v>36080</v>
      </c>
      <c r="C1168" s="346" t="s">
        <v>2</v>
      </c>
      <c r="D1168" s="346">
        <v>61.47</v>
      </c>
      <c r="E1168" s="346">
        <f t="shared" si="18"/>
        <v>61.47</v>
      </c>
      <c r="H1168" s="138"/>
      <c r="J1168" s="345" t="s">
        <v>27272</v>
      </c>
    </row>
    <row r="1169" spans="1:10" ht="42.75">
      <c r="A1169" s="345" t="s">
        <v>27273</v>
      </c>
      <c r="B1169" s="346" t="s">
        <v>1385</v>
      </c>
      <c r="C1169" s="346" t="s">
        <v>2</v>
      </c>
      <c r="D1169" s="346">
        <v>635.04999999999995</v>
      </c>
      <c r="E1169" s="346">
        <f t="shared" si="18"/>
        <v>635.04999999999995</v>
      </c>
      <c r="H1169" s="138"/>
      <c r="J1169" s="345" t="s">
        <v>27273</v>
      </c>
    </row>
    <row r="1170" spans="1:10" ht="28.5">
      <c r="A1170" s="345" t="s">
        <v>27274</v>
      </c>
      <c r="B1170" s="346" t="s">
        <v>11361</v>
      </c>
      <c r="C1170" s="346" t="s">
        <v>2</v>
      </c>
      <c r="D1170" s="346">
        <v>20.88</v>
      </c>
      <c r="E1170" s="346">
        <f t="shared" si="18"/>
        <v>20.88</v>
      </c>
      <c r="H1170" s="138"/>
      <c r="J1170" s="345" t="s">
        <v>27274</v>
      </c>
    </row>
    <row r="1171" spans="1:10" ht="15" customHeight="1">
      <c r="A1171" s="344" t="s">
        <v>27275</v>
      </c>
      <c r="B1171" s="340" t="s">
        <v>11362</v>
      </c>
      <c r="C1171" s="341"/>
      <c r="D1171" s="341"/>
      <c r="E1171" s="346">
        <f t="shared" si="18"/>
        <v>0</v>
      </c>
      <c r="H1171" s="137"/>
      <c r="J1171" s="344" t="s">
        <v>27275</v>
      </c>
    </row>
    <row r="1172" spans="1:10" ht="28.5">
      <c r="A1172" s="345" t="s">
        <v>27276</v>
      </c>
      <c r="B1172" s="346" t="s">
        <v>1386</v>
      </c>
      <c r="C1172" s="346" t="s">
        <v>2</v>
      </c>
      <c r="D1172" s="346">
        <v>44.37</v>
      </c>
      <c r="E1172" s="346">
        <f t="shared" si="18"/>
        <v>44.37</v>
      </c>
      <c r="H1172" s="138"/>
      <c r="J1172" s="345" t="s">
        <v>27276</v>
      </c>
    </row>
    <row r="1173" spans="1:10" ht="28.5">
      <c r="A1173" s="345" t="s">
        <v>27277</v>
      </c>
      <c r="B1173" s="346" t="s">
        <v>1387</v>
      </c>
      <c r="C1173" s="346" t="s">
        <v>2</v>
      </c>
      <c r="D1173" s="346">
        <v>425.24</v>
      </c>
      <c r="E1173" s="346">
        <f t="shared" si="18"/>
        <v>425.24</v>
      </c>
      <c r="H1173" s="138"/>
      <c r="J1173" s="345" t="s">
        <v>27277</v>
      </c>
    </row>
    <row r="1174" spans="1:10" ht="28.5">
      <c r="A1174" s="345" t="s">
        <v>27278</v>
      </c>
      <c r="B1174" s="346" t="s">
        <v>1388</v>
      </c>
      <c r="C1174" s="346" t="s">
        <v>2</v>
      </c>
      <c r="D1174" s="347">
        <v>3220.29</v>
      </c>
      <c r="E1174" s="346">
        <f t="shared" si="18"/>
        <v>3220.29</v>
      </c>
      <c r="H1174" s="138"/>
      <c r="J1174" s="345" t="s">
        <v>27278</v>
      </c>
    </row>
    <row r="1175" spans="1:10" ht="28.5">
      <c r="A1175" s="345" t="s">
        <v>27279</v>
      </c>
      <c r="B1175" s="346" t="s">
        <v>1389</v>
      </c>
      <c r="C1175" s="346" t="s">
        <v>2</v>
      </c>
      <c r="D1175" s="347">
        <v>1241.42</v>
      </c>
      <c r="E1175" s="346">
        <f t="shared" si="18"/>
        <v>1241.42</v>
      </c>
      <c r="H1175" s="138"/>
      <c r="J1175" s="345" t="s">
        <v>27279</v>
      </c>
    </row>
    <row r="1176" spans="1:10" ht="28.5">
      <c r="A1176" s="345" t="s">
        <v>27280</v>
      </c>
      <c r="B1176" s="346" t="s">
        <v>1390</v>
      </c>
      <c r="C1176" s="346" t="s">
        <v>2</v>
      </c>
      <c r="D1176" s="346">
        <v>301.39999999999998</v>
      </c>
      <c r="E1176" s="346">
        <f t="shared" si="18"/>
        <v>301.39999999999998</v>
      </c>
      <c r="H1176" s="138"/>
      <c r="J1176" s="345" t="s">
        <v>27280</v>
      </c>
    </row>
    <row r="1177" spans="1:10" ht="71.25">
      <c r="A1177" s="345" t="s">
        <v>27281</v>
      </c>
      <c r="B1177" s="346" t="s">
        <v>27282</v>
      </c>
      <c r="C1177" s="346" t="s">
        <v>2</v>
      </c>
      <c r="D1177" s="347">
        <v>15499.82</v>
      </c>
      <c r="E1177" s="346">
        <f t="shared" si="18"/>
        <v>15499.82</v>
      </c>
      <c r="H1177" s="138"/>
      <c r="J1177" s="345" t="s">
        <v>27281</v>
      </c>
    </row>
    <row r="1178" spans="1:10" ht="28.5">
      <c r="A1178" s="345" t="s">
        <v>27283</v>
      </c>
      <c r="B1178" s="346" t="s">
        <v>1391</v>
      </c>
      <c r="C1178" s="346" t="s">
        <v>2</v>
      </c>
      <c r="D1178" s="346">
        <v>246.74</v>
      </c>
      <c r="E1178" s="346">
        <f t="shared" si="18"/>
        <v>246.74</v>
      </c>
      <c r="H1178" s="138"/>
      <c r="J1178" s="345" t="s">
        <v>27283</v>
      </c>
    </row>
    <row r="1179" spans="1:10" ht="28.5">
      <c r="A1179" s="345" t="s">
        <v>27284</v>
      </c>
      <c r="B1179" s="346" t="s">
        <v>1392</v>
      </c>
      <c r="C1179" s="346" t="s">
        <v>2</v>
      </c>
      <c r="D1179" s="347">
        <v>1926.91</v>
      </c>
      <c r="E1179" s="346">
        <f t="shared" si="18"/>
        <v>1926.91</v>
      </c>
      <c r="H1179" s="138"/>
      <c r="J1179" s="345" t="s">
        <v>27284</v>
      </c>
    </row>
    <row r="1180" spans="1:10" ht="28.5">
      <c r="A1180" s="345" t="s">
        <v>27285</v>
      </c>
      <c r="B1180" s="346" t="s">
        <v>1393</v>
      </c>
      <c r="C1180" s="346" t="s">
        <v>2</v>
      </c>
      <c r="D1180" s="347">
        <v>1282.3</v>
      </c>
      <c r="E1180" s="346">
        <f t="shared" si="18"/>
        <v>1282.3</v>
      </c>
      <c r="H1180" s="138"/>
      <c r="J1180" s="345" t="s">
        <v>27285</v>
      </c>
    </row>
    <row r="1181" spans="1:10" ht="28.5">
      <c r="A1181" s="345" t="s">
        <v>27286</v>
      </c>
      <c r="B1181" s="346" t="s">
        <v>1394</v>
      </c>
      <c r="C1181" s="346" t="s">
        <v>2</v>
      </c>
      <c r="D1181" s="347">
        <v>11091.78</v>
      </c>
      <c r="E1181" s="346">
        <f t="shared" si="18"/>
        <v>11091.78</v>
      </c>
      <c r="H1181" s="138"/>
      <c r="J1181" s="345" t="s">
        <v>27286</v>
      </c>
    </row>
    <row r="1182" spans="1:10" ht="15">
      <c r="A1182" s="344" t="s">
        <v>27287</v>
      </c>
      <c r="B1182" s="340" t="s">
        <v>11363</v>
      </c>
      <c r="C1182" s="341"/>
      <c r="D1182" s="341"/>
      <c r="E1182" s="346">
        <f t="shared" si="18"/>
        <v>0</v>
      </c>
      <c r="H1182" s="137"/>
      <c r="J1182" s="344" t="s">
        <v>27287</v>
      </c>
    </row>
    <row r="1183" spans="1:10" ht="28.5">
      <c r="A1183" s="345" t="s">
        <v>27288</v>
      </c>
      <c r="B1183" s="346" t="s">
        <v>1395</v>
      </c>
      <c r="C1183" s="346" t="s">
        <v>2</v>
      </c>
      <c r="D1183" s="347">
        <v>1272.31</v>
      </c>
      <c r="E1183" s="346">
        <f t="shared" si="18"/>
        <v>1272.31</v>
      </c>
      <c r="H1183" s="138"/>
      <c r="J1183" s="345" t="s">
        <v>27288</v>
      </c>
    </row>
    <row r="1184" spans="1:10" ht="57">
      <c r="A1184" s="345" t="s">
        <v>27289</v>
      </c>
      <c r="B1184" s="346" t="s">
        <v>11364</v>
      </c>
      <c r="C1184" s="346" t="s">
        <v>2</v>
      </c>
      <c r="D1184" s="346">
        <v>220.55</v>
      </c>
      <c r="E1184" s="346">
        <f t="shared" si="18"/>
        <v>220.55</v>
      </c>
      <c r="H1184" s="138"/>
      <c r="J1184" s="345" t="s">
        <v>27289</v>
      </c>
    </row>
    <row r="1185" spans="1:10" ht="28.5">
      <c r="A1185" s="345" t="s">
        <v>27290</v>
      </c>
      <c r="B1185" s="346" t="s">
        <v>1396</v>
      </c>
      <c r="C1185" s="346" t="s">
        <v>2</v>
      </c>
      <c r="D1185" s="346">
        <v>625.76</v>
      </c>
      <c r="E1185" s="346">
        <f t="shared" si="18"/>
        <v>625.76</v>
      </c>
      <c r="H1185" s="138"/>
      <c r="J1185" s="345" t="s">
        <v>27290</v>
      </c>
    </row>
    <row r="1186" spans="1:10" ht="15">
      <c r="A1186" s="344" t="s">
        <v>27291</v>
      </c>
      <c r="B1186" s="340" t="s">
        <v>11363</v>
      </c>
      <c r="C1186" s="341"/>
      <c r="D1186" s="341"/>
      <c r="E1186" s="346">
        <f t="shared" si="18"/>
        <v>0</v>
      </c>
      <c r="H1186" s="137"/>
      <c r="J1186" s="344" t="s">
        <v>27291</v>
      </c>
    </row>
    <row r="1187" spans="1:10" ht="28.5">
      <c r="A1187" s="345" t="s">
        <v>27292</v>
      </c>
      <c r="B1187" s="346" t="s">
        <v>1397</v>
      </c>
      <c r="C1187" s="346" t="s">
        <v>2</v>
      </c>
      <c r="D1187" s="346">
        <v>189.67</v>
      </c>
      <c r="E1187" s="346">
        <f t="shared" si="18"/>
        <v>189.67</v>
      </c>
      <c r="H1187" s="138"/>
      <c r="J1187" s="345" t="s">
        <v>27292</v>
      </c>
    </row>
    <row r="1188" spans="1:10" ht="28.5">
      <c r="A1188" s="345" t="s">
        <v>27293</v>
      </c>
      <c r="B1188" s="346" t="s">
        <v>1398</v>
      </c>
      <c r="C1188" s="346" t="s">
        <v>2</v>
      </c>
      <c r="D1188" s="346">
        <v>414.89</v>
      </c>
      <c r="E1188" s="346">
        <f t="shared" si="18"/>
        <v>414.89</v>
      </c>
      <c r="H1188" s="138"/>
      <c r="J1188" s="345" t="s">
        <v>27293</v>
      </c>
    </row>
    <row r="1189" spans="1:10" ht="28.5">
      <c r="A1189" s="345" t="s">
        <v>27294</v>
      </c>
      <c r="B1189" s="346" t="s">
        <v>1399</v>
      </c>
      <c r="C1189" s="346" t="s">
        <v>2</v>
      </c>
      <c r="D1189" s="346">
        <v>33.64</v>
      </c>
      <c r="E1189" s="346">
        <f t="shared" si="18"/>
        <v>33.64</v>
      </c>
      <c r="H1189" s="138"/>
      <c r="J1189" s="345" t="s">
        <v>27294</v>
      </c>
    </row>
    <row r="1190" spans="1:10" ht="28.5">
      <c r="A1190" s="345" t="s">
        <v>27295</v>
      </c>
      <c r="B1190" s="346" t="s">
        <v>1400</v>
      </c>
      <c r="C1190" s="346" t="s">
        <v>2</v>
      </c>
      <c r="D1190" s="346">
        <v>204.67</v>
      </c>
      <c r="E1190" s="346">
        <f t="shared" si="18"/>
        <v>204.67</v>
      </c>
      <c r="H1190" s="138"/>
      <c r="J1190" s="345" t="s">
        <v>27295</v>
      </c>
    </row>
    <row r="1191" spans="1:10" ht="28.5">
      <c r="A1191" s="345" t="s">
        <v>27296</v>
      </c>
      <c r="B1191" s="346" t="s">
        <v>1401</v>
      </c>
      <c r="C1191" s="346" t="s">
        <v>2</v>
      </c>
      <c r="D1191" s="346">
        <v>101.41</v>
      </c>
      <c r="E1191" s="346">
        <f t="shared" si="18"/>
        <v>101.41</v>
      </c>
      <c r="H1191" s="138"/>
      <c r="J1191" s="345" t="s">
        <v>27296</v>
      </c>
    </row>
    <row r="1192" spans="1:10" ht="28.5">
      <c r="A1192" s="345" t="s">
        <v>27297</v>
      </c>
      <c r="B1192" s="346" t="s">
        <v>1402</v>
      </c>
      <c r="C1192" s="346" t="s">
        <v>1</v>
      </c>
      <c r="D1192" s="347">
        <v>1191.92</v>
      </c>
      <c r="E1192" s="346">
        <f t="shared" si="18"/>
        <v>1191.92</v>
      </c>
      <c r="H1192" s="138"/>
      <c r="J1192" s="345" t="s">
        <v>27297</v>
      </c>
    </row>
    <row r="1193" spans="1:10" ht="28.5">
      <c r="A1193" s="345" t="s">
        <v>27298</v>
      </c>
      <c r="B1193" s="346" t="s">
        <v>1403</v>
      </c>
      <c r="C1193" s="346" t="s">
        <v>2</v>
      </c>
      <c r="D1193" s="347">
        <v>1483.27</v>
      </c>
      <c r="E1193" s="346">
        <f t="shared" si="18"/>
        <v>1483.27</v>
      </c>
      <c r="H1193" s="138"/>
      <c r="J1193" s="345" t="s">
        <v>27298</v>
      </c>
    </row>
    <row r="1194" spans="1:10" ht="28.5">
      <c r="A1194" s="345" t="s">
        <v>27299</v>
      </c>
      <c r="B1194" s="346" t="s">
        <v>1404</v>
      </c>
      <c r="C1194" s="346" t="s">
        <v>2</v>
      </c>
      <c r="D1194" s="347">
        <v>1411.29</v>
      </c>
      <c r="E1194" s="346">
        <f t="shared" si="18"/>
        <v>1411.29</v>
      </c>
      <c r="H1194" s="138"/>
      <c r="J1194" s="345" t="s">
        <v>27299</v>
      </c>
    </row>
    <row r="1195" spans="1:10" ht="28.5">
      <c r="A1195" s="345" t="s">
        <v>27300</v>
      </c>
      <c r="B1195" s="346" t="s">
        <v>1405</v>
      </c>
      <c r="C1195" s="346" t="s">
        <v>2</v>
      </c>
      <c r="D1195" s="347">
        <v>1068.74</v>
      </c>
      <c r="E1195" s="346">
        <f t="shared" si="18"/>
        <v>1068.74</v>
      </c>
      <c r="H1195" s="138"/>
      <c r="J1195" s="345" t="s">
        <v>27300</v>
      </c>
    </row>
    <row r="1196" spans="1:10" ht="28.5">
      <c r="A1196" s="345" t="s">
        <v>27301</v>
      </c>
      <c r="B1196" s="346" t="s">
        <v>1406</v>
      </c>
      <c r="C1196" s="346" t="s">
        <v>2</v>
      </c>
      <c r="D1196" s="346">
        <v>23.59</v>
      </c>
      <c r="E1196" s="346">
        <f t="shared" si="18"/>
        <v>23.59</v>
      </c>
      <c r="H1196" s="138"/>
      <c r="J1196" s="345" t="s">
        <v>27301</v>
      </c>
    </row>
    <row r="1197" spans="1:10">
      <c r="A1197" s="345" t="s">
        <v>27302</v>
      </c>
      <c r="B1197" s="346" t="s">
        <v>1407</v>
      </c>
      <c r="C1197" s="346" t="s">
        <v>2</v>
      </c>
      <c r="D1197" s="346">
        <v>17.22</v>
      </c>
      <c r="E1197" s="346">
        <f t="shared" si="18"/>
        <v>17.22</v>
      </c>
      <c r="H1197" s="138"/>
      <c r="J1197" s="345" t="s">
        <v>27302</v>
      </c>
    </row>
    <row r="1198" spans="1:10" ht="28.5">
      <c r="A1198" s="345" t="s">
        <v>27303</v>
      </c>
      <c r="B1198" s="346" t="s">
        <v>1408</v>
      </c>
      <c r="C1198" s="346" t="s">
        <v>2</v>
      </c>
      <c r="D1198" s="346">
        <v>664.2</v>
      </c>
      <c r="E1198" s="346">
        <f t="shared" si="18"/>
        <v>664.2</v>
      </c>
      <c r="H1198" s="138"/>
      <c r="J1198" s="345" t="s">
        <v>27303</v>
      </c>
    </row>
    <row r="1199" spans="1:10" ht="28.5">
      <c r="A1199" s="345" t="s">
        <v>27304</v>
      </c>
      <c r="B1199" s="346" t="s">
        <v>1409</v>
      </c>
      <c r="C1199" s="346" t="s">
        <v>2</v>
      </c>
      <c r="D1199" s="346">
        <v>79.36</v>
      </c>
      <c r="E1199" s="346">
        <f t="shared" si="18"/>
        <v>79.36</v>
      </c>
      <c r="H1199" s="138"/>
      <c r="J1199" s="345" t="s">
        <v>27304</v>
      </c>
    </row>
    <row r="1200" spans="1:10" ht="28.5">
      <c r="A1200" s="345" t="s">
        <v>27305</v>
      </c>
      <c r="B1200" s="346" t="s">
        <v>1410</v>
      </c>
      <c r="C1200" s="346" t="s">
        <v>1</v>
      </c>
      <c r="D1200" s="347">
        <v>1111.58</v>
      </c>
      <c r="E1200" s="346">
        <f t="shared" si="18"/>
        <v>1111.58</v>
      </c>
      <c r="H1200" s="138"/>
      <c r="J1200" s="345" t="s">
        <v>27305</v>
      </c>
    </row>
    <row r="1201" spans="1:10" ht="28.5">
      <c r="A1201" s="345" t="s">
        <v>27306</v>
      </c>
      <c r="B1201" s="346" t="s">
        <v>1411</v>
      </c>
      <c r="C1201" s="346" t="s">
        <v>1</v>
      </c>
      <c r="D1201" s="347">
        <v>1111.58</v>
      </c>
      <c r="E1201" s="346">
        <f t="shared" si="18"/>
        <v>1111.58</v>
      </c>
      <c r="H1201" s="138"/>
      <c r="J1201" s="345" t="s">
        <v>27306</v>
      </c>
    </row>
    <row r="1202" spans="1:10" ht="28.5">
      <c r="A1202" s="345" t="s">
        <v>27307</v>
      </c>
      <c r="B1202" s="346" t="s">
        <v>1412</v>
      </c>
      <c r="C1202" s="346" t="s">
        <v>1</v>
      </c>
      <c r="D1202" s="347">
        <v>1191.92</v>
      </c>
      <c r="E1202" s="346">
        <f t="shared" si="18"/>
        <v>1191.92</v>
      </c>
      <c r="H1202" s="138"/>
      <c r="J1202" s="345" t="s">
        <v>27307</v>
      </c>
    </row>
    <row r="1203" spans="1:10" ht="28.5">
      <c r="A1203" s="345" t="s">
        <v>27308</v>
      </c>
      <c r="B1203" s="346" t="s">
        <v>1413</v>
      </c>
      <c r="C1203" s="346" t="s">
        <v>2</v>
      </c>
      <c r="D1203" s="347">
        <v>2004.54</v>
      </c>
      <c r="E1203" s="346">
        <f t="shared" si="18"/>
        <v>2004.54</v>
      </c>
      <c r="H1203" s="138"/>
      <c r="J1203" s="345" t="s">
        <v>27308</v>
      </c>
    </row>
    <row r="1204" spans="1:10" ht="28.5">
      <c r="A1204" s="345" t="s">
        <v>27309</v>
      </c>
      <c r="B1204" s="346" t="s">
        <v>1414</v>
      </c>
      <c r="C1204" s="346" t="s">
        <v>2</v>
      </c>
      <c r="D1204" s="347">
        <v>3320.72</v>
      </c>
      <c r="E1204" s="346">
        <f t="shared" si="18"/>
        <v>3320.72</v>
      </c>
      <c r="H1204" s="138"/>
      <c r="J1204" s="345" t="s">
        <v>27309</v>
      </c>
    </row>
    <row r="1205" spans="1:10" ht="28.5">
      <c r="A1205" s="345" t="s">
        <v>27310</v>
      </c>
      <c r="B1205" s="346" t="s">
        <v>1415</v>
      </c>
      <c r="C1205" s="346" t="s">
        <v>2</v>
      </c>
      <c r="D1205" s="347">
        <v>1365.95</v>
      </c>
      <c r="E1205" s="346">
        <f t="shared" ref="E1205:E1268" si="19">D1205</f>
        <v>1365.95</v>
      </c>
      <c r="H1205" s="138"/>
      <c r="J1205" s="345" t="s">
        <v>27310</v>
      </c>
    </row>
    <row r="1206" spans="1:10" ht="28.5">
      <c r="A1206" s="345" t="s">
        <v>27311</v>
      </c>
      <c r="B1206" s="346" t="s">
        <v>1416</v>
      </c>
      <c r="C1206" s="346" t="s">
        <v>2</v>
      </c>
      <c r="D1206" s="347">
        <v>2630.11</v>
      </c>
      <c r="E1206" s="346">
        <f t="shared" si="19"/>
        <v>2630.11</v>
      </c>
      <c r="H1206" s="138"/>
      <c r="J1206" s="345" t="s">
        <v>27311</v>
      </c>
    </row>
    <row r="1207" spans="1:10" ht="28.5">
      <c r="A1207" s="345" t="s">
        <v>27312</v>
      </c>
      <c r="B1207" s="346" t="s">
        <v>1417</v>
      </c>
      <c r="C1207" s="346" t="s">
        <v>1</v>
      </c>
      <c r="D1207" s="347">
        <v>1111.58</v>
      </c>
      <c r="E1207" s="346">
        <f t="shared" si="19"/>
        <v>1111.58</v>
      </c>
      <c r="H1207" s="138"/>
      <c r="J1207" s="345" t="s">
        <v>27312</v>
      </c>
    </row>
    <row r="1208" spans="1:10" ht="28.5">
      <c r="A1208" s="345" t="s">
        <v>27313</v>
      </c>
      <c r="B1208" s="346" t="s">
        <v>1418</v>
      </c>
      <c r="C1208" s="346" t="s">
        <v>2</v>
      </c>
      <c r="D1208" s="346">
        <v>268.62</v>
      </c>
      <c r="E1208" s="346">
        <f t="shared" si="19"/>
        <v>268.62</v>
      </c>
      <c r="H1208" s="138"/>
      <c r="J1208" s="345" t="s">
        <v>27313</v>
      </c>
    </row>
    <row r="1209" spans="1:10" ht="28.5">
      <c r="A1209" s="345" t="s">
        <v>27314</v>
      </c>
      <c r="B1209" s="346" t="s">
        <v>1419</v>
      </c>
      <c r="C1209" s="346" t="s">
        <v>2</v>
      </c>
      <c r="D1209" s="346">
        <v>216.6</v>
      </c>
      <c r="E1209" s="346">
        <f t="shared" si="19"/>
        <v>216.6</v>
      </c>
      <c r="H1209" s="138"/>
      <c r="J1209" s="345" t="s">
        <v>27314</v>
      </c>
    </row>
    <row r="1210" spans="1:10" ht="15">
      <c r="A1210" s="344" t="s">
        <v>27315</v>
      </c>
      <c r="B1210" s="340" t="s">
        <v>11363</v>
      </c>
      <c r="C1210" s="341"/>
      <c r="D1210" s="341"/>
      <c r="E1210" s="346">
        <f t="shared" si="19"/>
        <v>0</v>
      </c>
      <c r="H1210" s="137"/>
      <c r="J1210" s="344" t="s">
        <v>27315</v>
      </c>
    </row>
    <row r="1211" spans="1:10" ht="28.5">
      <c r="A1211" s="345" t="s">
        <v>27316</v>
      </c>
      <c r="B1211" s="346" t="s">
        <v>1420</v>
      </c>
      <c r="C1211" s="346" t="s">
        <v>2</v>
      </c>
      <c r="D1211" s="346">
        <v>26.16</v>
      </c>
      <c r="E1211" s="346">
        <f t="shared" si="19"/>
        <v>26.16</v>
      </c>
      <c r="H1211" s="138"/>
      <c r="J1211" s="345" t="s">
        <v>27316</v>
      </c>
    </row>
    <row r="1212" spans="1:10" ht="28.5">
      <c r="A1212" s="345" t="s">
        <v>27317</v>
      </c>
      <c r="B1212" s="346" t="s">
        <v>1421</v>
      </c>
      <c r="C1212" s="346" t="s">
        <v>2</v>
      </c>
      <c r="D1212" s="346">
        <v>62.5</v>
      </c>
      <c r="E1212" s="346">
        <f t="shared" si="19"/>
        <v>62.5</v>
      </c>
      <c r="H1212" s="138"/>
      <c r="J1212" s="345" t="s">
        <v>27317</v>
      </c>
    </row>
    <row r="1213" spans="1:10" ht="28.5">
      <c r="A1213" s="345" t="s">
        <v>27318</v>
      </c>
      <c r="B1213" s="346" t="s">
        <v>1422</v>
      </c>
      <c r="C1213" s="346" t="s">
        <v>2</v>
      </c>
      <c r="D1213" s="346">
        <v>94.76</v>
      </c>
      <c r="E1213" s="346">
        <f t="shared" si="19"/>
        <v>94.76</v>
      </c>
      <c r="H1213" s="138"/>
      <c r="J1213" s="345" t="s">
        <v>27318</v>
      </c>
    </row>
    <row r="1214" spans="1:10" ht="28.5">
      <c r="A1214" s="345" t="s">
        <v>27319</v>
      </c>
      <c r="B1214" s="346" t="s">
        <v>1423</v>
      </c>
      <c r="C1214" s="346" t="s">
        <v>2</v>
      </c>
      <c r="D1214" s="346">
        <v>195.1</v>
      </c>
      <c r="E1214" s="346">
        <f t="shared" si="19"/>
        <v>195.1</v>
      </c>
      <c r="H1214" s="138"/>
      <c r="J1214" s="345" t="s">
        <v>27319</v>
      </c>
    </row>
    <row r="1215" spans="1:10" ht="28.5">
      <c r="A1215" s="345" t="s">
        <v>27320</v>
      </c>
      <c r="B1215" s="346" t="s">
        <v>1424</v>
      </c>
      <c r="C1215" s="346" t="s">
        <v>2</v>
      </c>
      <c r="D1215" s="346">
        <v>99.02</v>
      </c>
      <c r="E1215" s="346">
        <f t="shared" si="19"/>
        <v>99.02</v>
      </c>
      <c r="H1215" s="138"/>
      <c r="J1215" s="345" t="s">
        <v>27320</v>
      </c>
    </row>
    <row r="1216" spans="1:10" ht="15">
      <c r="A1216" s="344" t="s">
        <v>27321</v>
      </c>
      <c r="B1216" s="340" t="s">
        <v>11363</v>
      </c>
      <c r="C1216" s="341"/>
      <c r="D1216" s="341"/>
      <c r="E1216" s="346">
        <f t="shared" si="19"/>
        <v>0</v>
      </c>
      <c r="H1216" s="137"/>
      <c r="J1216" s="344" t="s">
        <v>27321</v>
      </c>
    </row>
    <row r="1217" spans="1:10" ht="28.5">
      <c r="A1217" s="345" t="s">
        <v>27322</v>
      </c>
      <c r="B1217" s="346" t="s">
        <v>1425</v>
      </c>
      <c r="C1217" s="346" t="s">
        <v>2</v>
      </c>
      <c r="D1217" s="346">
        <v>203.82</v>
      </c>
      <c r="E1217" s="346">
        <f t="shared" si="19"/>
        <v>203.82</v>
      </c>
      <c r="H1217" s="138"/>
      <c r="J1217" s="345" t="s">
        <v>27322</v>
      </c>
    </row>
    <row r="1218" spans="1:10" ht="15">
      <c r="A1218" s="344" t="s">
        <v>27323</v>
      </c>
      <c r="B1218" s="340" t="s">
        <v>11363</v>
      </c>
      <c r="C1218" s="341"/>
      <c r="D1218" s="341"/>
      <c r="E1218" s="346">
        <f t="shared" si="19"/>
        <v>0</v>
      </c>
      <c r="H1218" s="137"/>
      <c r="J1218" s="344" t="s">
        <v>27323</v>
      </c>
    </row>
    <row r="1219" spans="1:10" ht="28.5">
      <c r="A1219" s="345" t="s">
        <v>27324</v>
      </c>
      <c r="B1219" s="346" t="s">
        <v>1426</v>
      </c>
      <c r="C1219" s="346" t="s">
        <v>2</v>
      </c>
      <c r="D1219" s="346">
        <v>491.48</v>
      </c>
      <c r="E1219" s="346">
        <f t="shared" si="19"/>
        <v>491.48</v>
      </c>
      <c r="H1219" s="138"/>
      <c r="J1219" s="345" t="s">
        <v>27324</v>
      </c>
    </row>
    <row r="1220" spans="1:10" ht="28.5">
      <c r="A1220" s="345" t="s">
        <v>27325</v>
      </c>
      <c r="B1220" s="346" t="s">
        <v>1427</v>
      </c>
      <c r="C1220" s="346" t="s">
        <v>2</v>
      </c>
      <c r="D1220" s="347">
        <v>1760.84</v>
      </c>
      <c r="E1220" s="346">
        <f t="shared" si="19"/>
        <v>1760.84</v>
      </c>
      <c r="H1220" s="138"/>
      <c r="J1220" s="345" t="s">
        <v>27325</v>
      </c>
    </row>
    <row r="1221" spans="1:10" ht="28.5">
      <c r="A1221" s="345" t="s">
        <v>27326</v>
      </c>
      <c r="B1221" s="346" t="s">
        <v>1428</v>
      </c>
      <c r="C1221" s="346" t="s">
        <v>2</v>
      </c>
      <c r="D1221" s="347">
        <v>2376.27</v>
      </c>
      <c r="E1221" s="346">
        <f t="shared" si="19"/>
        <v>2376.27</v>
      </c>
      <c r="H1221" s="138"/>
      <c r="J1221" s="345" t="s">
        <v>27326</v>
      </c>
    </row>
    <row r="1222" spans="1:10" ht="42.75">
      <c r="A1222" s="345" t="s">
        <v>27327</v>
      </c>
      <c r="B1222" s="346" t="s">
        <v>1429</v>
      </c>
      <c r="C1222" s="346" t="s">
        <v>2</v>
      </c>
      <c r="D1222" s="346">
        <v>199.68</v>
      </c>
      <c r="E1222" s="346">
        <f t="shared" si="19"/>
        <v>199.68</v>
      </c>
      <c r="H1222" s="138"/>
      <c r="J1222" s="345" t="s">
        <v>27327</v>
      </c>
    </row>
    <row r="1223" spans="1:10" ht="28.5">
      <c r="A1223" s="345" t="s">
        <v>27328</v>
      </c>
      <c r="B1223" s="346" t="s">
        <v>1430</v>
      </c>
      <c r="C1223" s="346" t="s">
        <v>2</v>
      </c>
      <c r="D1223" s="346">
        <v>231.85</v>
      </c>
      <c r="E1223" s="346">
        <f t="shared" si="19"/>
        <v>231.85</v>
      </c>
      <c r="H1223" s="138"/>
      <c r="J1223" s="345" t="s">
        <v>27328</v>
      </c>
    </row>
    <row r="1224" spans="1:10" ht="28.5">
      <c r="A1224" s="345" t="s">
        <v>27329</v>
      </c>
      <c r="B1224" s="346" t="s">
        <v>1431</v>
      </c>
      <c r="C1224" s="346" t="s">
        <v>2</v>
      </c>
      <c r="D1224" s="346">
        <v>374.11</v>
      </c>
      <c r="E1224" s="346">
        <f t="shared" si="19"/>
        <v>374.11</v>
      </c>
      <c r="H1224" s="138"/>
      <c r="J1224" s="345" t="s">
        <v>27329</v>
      </c>
    </row>
    <row r="1225" spans="1:10" ht="28.5">
      <c r="A1225" s="345" t="s">
        <v>27330</v>
      </c>
      <c r="B1225" s="346" t="s">
        <v>1432</v>
      </c>
      <c r="C1225" s="346" t="s">
        <v>2</v>
      </c>
      <c r="D1225" s="347">
        <v>1684.68</v>
      </c>
      <c r="E1225" s="346">
        <f t="shared" si="19"/>
        <v>1684.68</v>
      </c>
      <c r="H1225" s="138"/>
      <c r="J1225" s="345" t="s">
        <v>27330</v>
      </c>
    </row>
    <row r="1226" spans="1:10" ht="15">
      <c r="A1226" s="344" t="s">
        <v>27331</v>
      </c>
      <c r="B1226" s="340" t="s">
        <v>11363</v>
      </c>
      <c r="C1226" s="341"/>
      <c r="D1226" s="341"/>
      <c r="E1226" s="346">
        <f t="shared" si="19"/>
        <v>0</v>
      </c>
      <c r="H1226" s="137"/>
      <c r="J1226" s="344" t="s">
        <v>27331</v>
      </c>
    </row>
    <row r="1227" spans="1:10" ht="28.5">
      <c r="A1227" s="345" t="s">
        <v>27332</v>
      </c>
      <c r="B1227" s="346" t="s">
        <v>1433</v>
      </c>
      <c r="C1227" s="346" t="s">
        <v>2</v>
      </c>
      <c r="D1227" s="346">
        <v>298</v>
      </c>
      <c r="E1227" s="346">
        <f t="shared" si="19"/>
        <v>298</v>
      </c>
      <c r="H1227" s="138"/>
      <c r="J1227" s="345" t="s">
        <v>27332</v>
      </c>
    </row>
    <row r="1228" spans="1:10" ht="28.5">
      <c r="A1228" s="345" t="s">
        <v>27333</v>
      </c>
      <c r="B1228" s="346" t="s">
        <v>11365</v>
      </c>
      <c r="C1228" s="346" t="s">
        <v>2</v>
      </c>
      <c r="D1228" s="346">
        <v>450.2</v>
      </c>
      <c r="E1228" s="346">
        <f t="shared" si="19"/>
        <v>450.2</v>
      </c>
      <c r="H1228" s="138"/>
      <c r="J1228" s="345" t="s">
        <v>27333</v>
      </c>
    </row>
    <row r="1229" spans="1:10" ht="28.5">
      <c r="A1229" s="345" t="s">
        <v>27334</v>
      </c>
      <c r="B1229" s="346" t="s">
        <v>1434</v>
      </c>
      <c r="C1229" s="346" t="s">
        <v>2</v>
      </c>
      <c r="D1229" s="347">
        <v>1255.24</v>
      </c>
      <c r="E1229" s="346">
        <f t="shared" si="19"/>
        <v>1255.24</v>
      </c>
      <c r="H1229" s="138"/>
      <c r="J1229" s="345" t="s">
        <v>27334</v>
      </c>
    </row>
    <row r="1230" spans="1:10" ht="15">
      <c r="A1230" s="344" t="s">
        <v>27335</v>
      </c>
      <c r="B1230" s="340" t="s">
        <v>11366</v>
      </c>
      <c r="C1230" s="341"/>
      <c r="D1230" s="341"/>
      <c r="E1230" s="346">
        <f t="shared" si="19"/>
        <v>0</v>
      </c>
      <c r="H1230" s="137"/>
      <c r="J1230" s="344" t="s">
        <v>27335</v>
      </c>
    </row>
    <row r="1231" spans="1:10">
      <c r="A1231" s="345" t="s">
        <v>27336</v>
      </c>
      <c r="B1231" s="346" t="s">
        <v>1435</v>
      </c>
      <c r="C1231" s="346" t="s">
        <v>2</v>
      </c>
      <c r="D1231" s="346">
        <v>190.68</v>
      </c>
      <c r="E1231" s="346">
        <f t="shared" si="19"/>
        <v>190.68</v>
      </c>
      <c r="H1231" s="138"/>
      <c r="J1231" s="345" t="s">
        <v>27336</v>
      </c>
    </row>
    <row r="1232" spans="1:10" ht="28.5">
      <c r="A1232" s="345" t="s">
        <v>27337</v>
      </c>
      <c r="B1232" s="346" t="s">
        <v>1436</v>
      </c>
      <c r="C1232" s="346" t="s">
        <v>2</v>
      </c>
      <c r="D1232" s="346">
        <v>134.69</v>
      </c>
      <c r="E1232" s="346">
        <f t="shared" si="19"/>
        <v>134.69</v>
      </c>
      <c r="H1232" s="138"/>
      <c r="J1232" s="345" t="s">
        <v>27337</v>
      </c>
    </row>
    <row r="1233" spans="1:10" ht="28.5">
      <c r="A1233" s="345" t="s">
        <v>27338</v>
      </c>
      <c r="B1233" s="346" t="s">
        <v>36081</v>
      </c>
      <c r="C1233" s="346" t="s">
        <v>2</v>
      </c>
      <c r="D1233" s="346">
        <v>149.38999999999999</v>
      </c>
      <c r="E1233" s="346">
        <f t="shared" si="19"/>
        <v>149.38999999999999</v>
      </c>
      <c r="H1233" s="138"/>
      <c r="J1233" s="345" t="s">
        <v>27338</v>
      </c>
    </row>
    <row r="1234" spans="1:10" ht="28.5">
      <c r="A1234" s="345" t="s">
        <v>27339</v>
      </c>
      <c r="B1234" s="346" t="s">
        <v>1437</v>
      </c>
      <c r="C1234" s="346" t="s">
        <v>2</v>
      </c>
      <c r="D1234" s="346">
        <v>157.9</v>
      </c>
      <c r="E1234" s="346">
        <f t="shared" si="19"/>
        <v>157.9</v>
      </c>
      <c r="H1234" s="138"/>
      <c r="J1234" s="345" t="s">
        <v>27339</v>
      </c>
    </row>
    <row r="1235" spans="1:10" ht="28.5">
      <c r="A1235" s="345" t="s">
        <v>27340</v>
      </c>
      <c r="B1235" s="346" t="s">
        <v>36082</v>
      </c>
      <c r="C1235" s="346" t="s">
        <v>2</v>
      </c>
      <c r="D1235" s="346">
        <v>88.68</v>
      </c>
      <c r="E1235" s="346">
        <f t="shared" si="19"/>
        <v>88.68</v>
      </c>
      <c r="H1235" s="138"/>
      <c r="J1235" s="345" t="s">
        <v>27340</v>
      </c>
    </row>
    <row r="1236" spans="1:10" ht="28.5">
      <c r="A1236" s="345" t="s">
        <v>27341</v>
      </c>
      <c r="B1236" s="346" t="s">
        <v>36083</v>
      </c>
      <c r="C1236" s="346" t="s">
        <v>2</v>
      </c>
      <c r="D1236" s="346">
        <v>28.2</v>
      </c>
      <c r="E1236" s="346">
        <f t="shared" si="19"/>
        <v>28.2</v>
      </c>
      <c r="H1236" s="138"/>
      <c r="J1236" s="345" t="s">
        <v>27341</v>
      </c>
    </row>
    <row r="1237" spans="1:10" ht="28.5">
      <c r="A1237" s="345" t="s">
        <v>27342</v>
      </c>
      <c r="B1237" s="346" t="s">
        <v>1438</v>
      </c>
      <c r="C1237" s="346" t="s">
        <v>2</v>
      </c>
      <c r="D1237" s="346">
        <v>289.49</v>
      </c>
      <c r="E1237" s="346">
        <f t="shared" si="19"/>
        <v>289.49</v>
      </c>
      <c r="H1237" s="138"/>
      <c r="J1237" s="345" t="s">
        <v>27342</v>
      </c>
    </row>
    <row r="1238" spans="1:10" ht="28.5">
      <c r="A1238" s="345" t="s">
        <v>27343</v>
      </c>
      <c r="B1238" s="346" t="s">
        <v>36084</v>
      </c>
      <c r="C1238" s="346" t="s">
        <v>2</v>
      </c>
      <c r="D1238" s="346">
        <v>201.14</v>
      </c>
      <c r="E1238" s="346">
        <f t="shared" si="19"/>
        <v>201.14</v>
      </c>
      <c r="H1238" s="138"/>
      <c r="J1238" s="345" t="s">
        <v>27343</v>
      </c>
    </row>
    <row r="1239" spans="1:10" ht="42.75">
      <c r="A1239" s="345" t="s">
        <v>27344</v>
      </c>
      <c r="B1239" s="346" t="s">
        <v>36085</v>
      </c>
      <c r="C1239" s="346" t="s">
        <v>2</v>
      </c>
      <c r="D1239" s="346">
        <v>90.59</v>
      </c>
      <c r="E1239" s="346">
        <f t="shared" si="19"/>
        <v>90.59</v>
      </c>
      <c r="H1239" s="138"/>
      <c r="J1239" s="345" t="s">
        <v>27344</v>
      </c>
    </row>
    <row r="1240" spans="1:10" ht="28.5">
      <c r="A1240" s="345" t="s">
        <v>27345</v>
      </c>
      <c r="B1240" s="346" t="s">
        <v>1439</v>
      </c>
      <c r="C1240" s="346" t="s">
        <v>2</v>
      </c>
      <c r="D1240" s="346">
        <v>16.45</v>
      </c>
      <c r="E1240" s="346">
        <f t="shared" si="19"/>
        <v>16.45</v>
      </c>
      <c r="H1240" s="138"/>
      <c r="J1240" s="345" t="s">
        <v>27345</v>
      </c>
    </row>
    <row r="1241" spans="1:10" ht="28.5">
      <c r="A1241" s="345" t="s">
        <v>27346</v>
      </c>
      <c r="B1241" s="346" t="s">
        <v>36086</v>
      </c>
      <c r="C1241" s="346" t="s">
        <v>2</v>
      </c>
      <c r="D1241" s="346">
        <v>190.68</v>
      </c>
      <c r="E1241" s="346">
        <f t="shared" si="19"/>
        <v>190.68</v>
      </c>
      <c r="H1241" s="138"/>
      <c r="J1241" s="345" t="s">
        <v>27346</v>
      </c>
    </row>
    <row r="1242" spans="1:10" ht="28.5">
      <c r="A1242" s="345" t="s">
        <v>27347</v>
      </c>
      <c r="B1242" s="346" t="s">
        <v>36087</v>
      </c>
      <c r="C1242" s="346" t="s">
        <v>2</v>
      </c>
      <c r="D1242" s="346">
        <v>393.47</v>
      </c>
      <c r="E1242" s="346">
        <f t="shared" si="19"/>
        <v>393.47</v>
      </c>
      <c r="H1242" s="138"/>
      <c r="J1242" s="345" t="s">
        <v>27347</v>
      </c>
    </row>
    <row r="1243" spans="1:10" ht="15">
      <c r="A1243" s="344" t="s">
        <v>27348</v>
      </c>
      <c r="B1243" s="340" t="s">
        <v>11366</v>
      </c>
      <c r="C1243" s="341"/>
      <c r="D1243" s="341"/>
      <c r="E1243" s="346">
        <f t="shared" si="19"/>
        <v>0</v>
      </c>
      <c r="H1243" s="137"/>
      <c r="J1243" s="344" t="s">
        <v>27348</v>
      </c>
    </row>
    <row r="1244" spans="1:10" ht="28.5">
      <c r="A1244" s="345" t="s">
        <v>27349</v>
      </c>
      <c r="B1244" s="346" t="s">
        <v>36088</v>
      </c>
      <c r="C1244" s="346" t="s">
        <v>2</v>
      </c>
      <c r="D1244" s="346">
        <v>134.69</v>
      </c>
      <c r="E1244" s="346">
        <f t="shared" si="19"/>
        <v>134.69</v>
      </c>
      <c r="H1244" s="138"/>
      <c r="J1244" s="345" t="s">
        <v>27349</v>
      </c>
    </row>
    <row r="1245" spans="1:10" ht="28.5">
      <c r="A1245" s="345" t="s">
        <v>27350</v>
      </c>
      <c r="B1245" s="346" t="s">
        <v>1440</v>
      </c>
      <c r="C1245" s="346" t="s">
        <v>2</v>
      </c>
      <c r="D1245" s="346">
        <v>161.94999999999999</v>
      </c>
      <c r="E1245" s="346">
        <f t="shared" si="19"/>
        <v>161.94999999999999</v>
      </c>
      <c r="H1245" s="138"/>
      <c r="J1245" s="345" t="s">
        <v>27350</v>
      </c>
    </row>
    <row r="1246" spans="1:10" ht="57">
      <c r="A1246" s="345" t="s">
        <v>27351</v>
      </c>
      <c r="B1246" s="346" t="s">
        <v>17174</v>
      </c>
      <c r="C1246" s="346" t="s">
        <v>2</v>
      </c>
      <c r="D1246" s="346">
        <v>733.65</v>
      </c>
      <c r="E1246" s="346">
        <f t="shared" si="19"/>
        <v>733.65</v>
      </c>
      <c r="H1246" s="138"/>
      <c r="J1246" s="345" t="s">
        <v>27351</v>
      </c>
    </row>
    <row r="1247" spans="1:10" ht="15">
      <c r="A1247" s="344" t="s">
        <v>27352</v>
      </c>
      <c r="B1247" s="340" t="s">
        <v>11363</v>
      </c>
      <c r="C1247" s="341"/>
      <c r="D1247" s="341"/>
      <c r="E1247" s="346">
        <f t="shared" si="19"/>
        <v>0</v>
      </c>
      <c r="H1247" s="137"/>
      <c r="J1247" s="344" t="s">
        <v>27352</v>
      </c>
    </row>
    <row r="1248" spans="1:10" ht="28.5">
      <c r="A1248" s="345" t="s">
        <v>27353</v>
      </c>
      <c r="B1248" s="346" t="s">
        <v>1441</v>
      </c>
      <c r="C1248" s="346" t="s">
        <v>2</v>
      </c>
      <c r="D1248" s="347">
        <v>1039.6400000000001</v>
      </c>
      <c r="E1248" s="346">
        <f t="shared" si="19"/>
        <v>1039.6400000000001</v>
      </c>
      <c r="H1248" s="138"/>
      <c r="J1248" s="345" t="s">
        <v>27353</v>
      </c>
    </row>
    <row r="1249" spans="1:10" ht="15">
      <c r="A1249" s="344" t="s">
        <v>27354</v>
      </c>
      <c r="B1249" s="340" t="s">
        <v>11366</v>
      </c>
      <c r="C1249" s="341"/>
      <c r="D1249" s="341"/>
      <c r="E1249" s="346">
        <f t="shared" si="19"/>
        <v>0</v>
      </c>
      <c r="H1249" s="137"/>
      <c r="J1249" s="344" t="s">
        <v>27354</v>
      </c>
    </row>
    <row r="1250" spans="1:10" ht="71.25">
      <c r="A1250" s="345" t="s">
        <v>27355</v>
      </c>
      <c r="B1250" s="346" t="s">
        <v>11367</v>
      </c>
      <c r="C1250" s="346" t="s">
        <v>2</v>
      </c>
      <c r="D1250" s="346">
        <v>512.91999999999996</v>
      </c>
      <c r="E1250" s="346">
        <f t="shared" si="19"/>
        <v>512.91999999999996</v>
      </c>
      <c r="H1250" s="138"/>
      <c r="J1250" s="345" t="s">
        <v>27355</v>
      </c>
    </row>
    <row r="1251" spans="1:10" ht="28.5">
      <c r="A1251" s="345" t="s">
        <v>27356</v>
      </c>
      <c r="B1251" s="346" t="s">
        <v>1442</v>
      </c>
      <c r="C1251" s="346" t="s">
        <v>2</v>
      </c>
      <c r="D1251" s="346">
        <v>242.36</v>
      </c>
      <c r="E1251" s="346">
        <f t="shared" si="19"/>
        <v>242.36</v>
      </c>
      <c r="H1251" s="138"/>
      <c r="J1251" s="345" t="s">
        <v>27356</v>
      </c>
    </row>
    <row r="1252" spans="1:10" ht="28.5">
      <c r="A1252" s="345" t="s">
        <v>27357</v>
      </c>
      <c r="B1252" s="346" t="s">
        <v>1443</v>
      </c>
      <c r="C1252" s="346" t="s">
        <v>2</v>
      </c>
      <c r="D1252" s="346">
        <v>691.92</v>
      </c>
      <c r="E1252" s="346">
        <f t="shared" si="19"/>
        <v>691.92</v>
      </c>
      <c r="H1252" s="138"/>
      <c r="J1252" s="345" t="s">
        <v>27357</v>
      </c>
    </row>
    <row r="1253" spans="1:10" ht="28.5">
      <c r="A1253" s="345" t="s">
        <v>27358</v>
      </c>
      <c r="B1253" s="346" t="s">
        <v>11368</v>
      </c>
      <c r="C1253" s="346" t="s">
        <v>2</v>
      </c>
      <c r="D1253" s="346">
        <v>343.64</v>
      </c>
      <c r="E1253" s="346">
        <f t="shared" si="19"/>
        <v>343.64</v>
      </c>
      <c r="H1253" s="138"/>
      <c r="J1253" s="345" t="s">
        <v>27358</v>
      </c>
    </row>
    <row r="1254" spans="1:10" ht="15">
      <c r="A1254" s="344" t="s">
        <v>27359</v>
      </c>
      <c r="B1254" s="340" t="s">
        <v>11369</v>
      </c>
      <c r="C1254" s="341"/>
      <c r="D1254" s="341"/>
      <c r="E1254" s="346">
        <f t="shared" si="19"/>
        <v>0</v>
      </c>
      <c r="H1254" s="137"/>
      <c r="J1254" s="344" t="s">
        <v>27359</v>
      </c>
    </row>
    <row r="1255" spans="1:10" ht="28.5">
      <c r="A1255" s="345" t="s">
        <v>27360</v>
      </c>
      <c r="B1255" s="346" t="s">
        <v>1444</v>
      </c>
      <c r="C1255" s="346" t="s">
        <v>2</v>
      </c>
      <c r="D1255" s="347">
        <v>1135.6500000000001</v>
      </c>
      <c r="E1255" s="346">
        <f t="shared" si="19"/>
        <v>1135.6500000000001</v>
      </c>
      <c r="H1255" s="138"/>
      <c r="J1255" s="345" t="s">
        <v>27360</v>
      </c>
    </row>
    <row r="1256" spans="1:10" ht="15" customHeight="1">
      <c r="A1256" s="344" t="s">
        <v>27361</v>
      </c>
      <c r="B1256" s="340" t="s">
        <v>11370</v>
      </c>
      <c r="C1256" s="341"/>
      <c r="D1256" s="341"/>
      <c r="E1256" s="346">
        <f t="shared" si="19"/>
        <v>0</v>
      </c>
      <c r="H1256" s="137"/>
      <c r="J1256" s="344" t="s">
        <v>27361</v>
      </c>
    </row>
    <row r="1257" spans="1:10" ht="42.75">
      <c r="A1257" s="345" t="s">
        <v>27362</v>
      </c>
      <c r="B1257" s="346" t="s">
        <v>1445</v>
      </c>
      <c r="C1257" s="346" t="s">
        <v>2</v>
      </c>
      <c r="D1257" s="346">
        <v>404.51</v>
      </c>
      <c r="E1257" s="346">
        <f t="shared" si="19"/>
        <v>404.51</v>
      </c>
      <c r="H1257" s="138"/>
      <c r="J1257" s="345" t="s">
        <v>27362</v>
      </c>
    </row>
    <row r="1258" spans="1:10" ht="28.5">
      <c r="A1258" s="345" t="s">
        <v>27363</v>
      </c>
      <c r="B1258" s="346" t="s">
        <v>1446</v>
      </c>
      <c r="C1258" s="346" t="s">
        <v>2</v>
      </c>
      <c r="D1258" s="346">
        <v>678.91</v>
      </c>
      <c r="E1258" s="346">
        <f t="shared" si="19"/>
        <v>678.91</v>
      </c>
      <c r="H1258" s="138"/>
      <c r="J1258" s="345" t="s">
        <v>27363</v>
      </c>
    </row>
    <row r="1259" spans="1:10" ht="28.5">
      <c r="A1259" s="345" t="s">
        <v>27364</v>
      </c>
      <c r="B1259" s="346" t="s">
        <v>1447</v>
      </c>
      <c r="C1259" s="346" t="s">
        <v>2</v>
      </c>
      <c r="D1259" s="346">
        <v>300.19</v>
      </c>
      <c r="E1259" s="346">
        <f t="shared" si="19"/>
        <v>300.19</v>
      </c>
      <c r="H1259" s="138"/>
      <c r="J1259" s="345" t="s">
        <v>27364</v>
      </c>
    </row>
    <row r="1260" spans="1:10" ht="28.5">
      <c r="A1260" s="345" t="s">
        <v>27365</v>
      </c>
      <c r="B1260" s="346" t="s">
        <v>27366</v>
      </c>
      <c r="C1260" s="346" t="s">
        <v>2</v>
      </c>
      <c r="D1260" s="346">
        <v>77.92</v>
      </c>
      <c r="E1260" s="346">
        <f t="shared" si="19"/>
        <v>77.92</v>
      </c>
      <c r="H1260" s="138"/>
      <c r="J1260" s="345" t="s">
        <v>27365</v>
      </c>
    </row>
    <row r="1261" spans="1:10">
      <c r="A1261" s="345" t="s">
        <v>27367</v>
      </c>
      <c r="B1261" s="346" t="s">
        <v>1448</v>
      </c>
      <c r="C1261" s="346" t="s">
        <v>2</v>
      </c>
      <c r="D1261" s="346">
        <v>16.829999999999998</v>
      </c>
      <c r="E1261" s="346">
        <f t="shared" si="19"/>
        <v>16.829999999999998</v>
      </c>
      <c r="H1261" s="138"/>
      <c r="J1261" s="345" t="s">
        <v>27367</v>
      </c>
    </row>
    <row r="1262" spans="1:10">
      <c r="A1262" s="345" t="s">
        <v>27368</v>
      </c>
      <c r="B1262" s="346" t="s">
        <v>1449</v>
      </c>
      <c r="C1262" s="346" t="s">
        <v>2</v>
      </c>
      <c r="D1262" s="346">
        <v>181.78</v>
      </c>
      <c r="E1262" s="346">
        <f t="shared" si="19"/>
        <v>181.78</v>
      </c>
      <c r="H1262" s="138"/>
      <c r="J1262" s="345" t="s">
        <v>27368</v>
      </c>
    </row>
    <row r="1263" spans="1:10" ht="28.5">
      <c r="A1263" s="345" t="s">
        <v>27369</v>
      </c>
      <c r="B1263" s="346" t="s">
        <v>1450</v>
      </c>
      <c r="C1263" s="346" t="s">
        <v>2</v>
      </c>
      <c r="D1263" s="346">
        <v>166.08</v>
      </c>
      <c r="E1263" s="346">
        <f t="shared" si="19"/>
        <v>166.08</v>
      </c>
      <c r="H1263" s="138"/>
      <c r="J1263" s="345" t="s">
        <v>27369</v>
      </c>
    </row>
    <row r="1264" spans="1:10" ht="28.5">
      <c r="A1264" s="345" t="s">
        <v>27370</v>
      </c>
      <c r="B1264" s="346" t="s">
        <v>1451</v>
      </c>
      <c r="C1264" s="346" t="s">
        <v>2</v>
      </c>
      <c r="D1264" s="346">
        <v>184.22</v>
      </c>
      <c r="E1264" s="346">
        <f t="shared" si="19"/>
        <v>184.22</v>
      </c>
      <c r="H1264" s="138"/>
      <c r="J1264" s="345" t="s">
        <v>27370</v>
      </c>
    </row>
    <row r="1265" spans="1:10" ht="28.5">
      <c r="A1265" s="345" t="s">
        <v>27371</v>
      </c>
      <c r="B1265" s="346" t="s">
        <v>1452</v>
      </c>
      <c r="C1265" s="346" t="s">
        <v>2</v>
      </c>
      <c r="D1265" s="346">
        <v>179.59</v>
      </c>
      <c r="E1265" s="346">
        <f t="shared" si="19"/>
        <v>179.59</v>
      </c>
      <c r="H1265" s="138"/>
      <c r="J1265" s="345" t="s">
        <v>27371</v>
      </c>
    </row>
    <row r="1266" spans="1:10" ht="28.5">
      <c r="A1266" s="345" t="s">
        <v>27372</v>
      </c>
      <c r="B1266" s="346" t="s">
        <v>1453</v>
      </c>
      <c r="C1266" s="346" t="s">
        <v>2</v>
      </c>
      <c r="D1266" s="346">
        <v>826.17</v>
      </c>
      <c r="E1266" s="346">
        <f t="shared" si="19"/>
        <v>826.17</v>
      </c>
      <c r="H1266" s="138"/>
      <c r="J1266" s="345" t="s">
        <v>27372</v>
      </c>
    </row>
    <row r="1267" spans="1:10" ht="28.5">
      <c r="A1267" s="345" t="s">
        <v>27373</v>
      </c>
      <c r="B1267" s="346" t="s">
        <v>1454</v>
      </c>
      <c r="C1267" s="346" t="s">
        <v>2</v>
      </c>
      <c r="D1267" s="346">
        <v>286.89</v>
      </c>
      <c r="E1267" s="346">
        <f t="shared" si="19"/>
        <v>286.89</v>
      </c>
      <c r="H1267" s="138"/>
      <c r="J1267" s="345" t="s">
        <v>27373</v>
      </c>
    </row>
    <row r="1268" spans="1:10" ht="28.5">
      <c r="A1268" s="345" t="s">
        <v>27374</v>
      </c>
      <c r="B1268" s="346" t="s">
        <v>1455</v>
      </c>
      <c r="C1268" s="346" t="s">
        <v>2</v>
      </c>
      <c r="D1268" s="346">
        <v>79.59</v>
      </c>
      <c r="E1268" s="346">
        <f t="shared" si="19"/>
        <v>79.59</v>
      </c>
      <c r="H1268" s="138"/>
      <c r="J1268" s="345" t="s">
        <v>27374</v>
      </c>
    </row>
    <row r="1269" spans="1:10" ht="42.75">
      <c r="A1269" s="345" t="s">
        <v>27375</v>
      </c>
      <c r="B1269" s="346" t="s">
        <v>1456</v>
      </c>
      <c r="C1269" s="346" t="s">
        <v>2</v>
      </c>
      <c r="D1269" s="346">
        <v>499.85</v>
      </c>
      <c r="E1269" s="346">
        <f t="shared" ref="E1269:E1332" si="20">D1269</f>
        <v>499.85</v>
      </c>
      <c r="H1269" s="138"/>
      <c r="J1269" s="345" t="s">
        <v>27375</v>
      </c>
    </row>
    <row r="1270" spans="1:10" ht="28.5">
      <c r="A1270" s="345" t="s">
        <v>27376</v>
      </c>
      <c r="B1270" s="346" t="s">
        <v>36089</v>
      </c>
      <c r="C1270" s="346" t="s">
        <v>2</v>
      </c>
      <c r="D1270" s="346">
        <v>21.79</v>
      </c>
      <c r="E1270" s="346">
        <f t="shared" si="20"/>
        <v>21.79</v>
      </c>
      <c r="H1270" s="138"/>
      <c r="J1270" s="345" t="s">
        <v>27376</v>
      </c>
    </row>
    <row r="1271" spans="1:10" ht="28.5">
      <c r="A1271" s="345" t="s">
        <v>27377</v>
      </c>
      <c r="B1271" s="346" t="s">
        <v>1457</v>
      </c>
      <c r="C1271" s="346" t="s">
        <v>2</v>
      </c>
      <c r="D1271" s="346">
        <v>633.79</v>
      </c>
      <c r="E1271" s="346">
        <f t="shared" si="20"/>
        <v>633.79</v>
      </c>
      <c r="H1271" s="138"/>
      <c r="J1271" s="345" t="s">
        <v>27377</v>
      </c>
    </row>
    <row r="1272" spans="1:10" ht="28.5">
      <c r="A1272" s="345" t="s">
        <v>27378</v>
      </c>
      <c r="B1272" s="346" t="s">
        <v>1458</v>
      </c>
      <c r="C1272" s="346" t="s">
        <v>2</v>
      </c>
      <c r="D1272" s="346">
        <v>137.82</v>
      </c>
      <c r="E1272" s="346">
        <f t="shared" si="20"/>
        <v>137.82</v>
      </c>
      <c r="H1272" s="138"/>
      <c r="J1272" s="345" t="s">
        <v>27378</v>
      </c>
    </row>
    <row r="1273" spans="1:10" ht="57">
      <c r="A1273" s="345" t="s">
        <v>27379</v>
      </c>
      <c r="B1273" s="346" t="s">
        <v>1459</v>
      </c>
      <c r="C1273" s="346" t="s">
        <v>2</v>
      </c>
      <c r="D1273" s="346">
        <v>13.89</v>
      </c>
      <c r="E1273" s="346">
        <f t="shared" si="20"/>
        <v>13.89</v>
      </c>
      <c r="H1273" s="138"/>
      <c r="J1273" s="345" t="s">
        <v>27379</v>
      </c>
    </row>
    <row r="1274" spans="1:10" ht="28.5">
      <c r="A1274" s="345" t="s">
        <v>27380</v>
      </c>
      <c r="B1274" s="346" t="s">
        <v>36090</v>
      </c>
      <c r="C1274" s="346" t="s">
        <v>2</v>
      </c>
      <c r="D1274" s="346">
        <v>154.63</v>
      </c>
      <c r="E1274" s="346">
        <f t="shared" si="20"/>
        <v>154.63</v>
      </c>
      <c r="H1274" s="138"/>
      <c r="J1274" s="345" t="s">
        <v>27380</v>
      </c>
    </row>
    <row r="1275" spans="1:10" ht="15" customHeight="1">
      <c r="A1275" s="344" t="s">
        <v>27381</v>
      </c>
      <c r="B1275" s="340" t="s">
        <v>11370</v>
      </c>
      <c r="C1275" s="341"/>
      <c r="D1275" s="341"/>
      <c r="E1275" s="346">
        <f t="shared" si="20"/>
        <v>0</v>
      </c>
      <c r="H1275" s="137"/>
      <c r="J1275" s="344" t="s">
        <v>27381</v>
      </c>
    </row>
    <row r="1276" spans="1:10" ht="28.5">
      <c r="A1276" s="345" t="s">
        <v>27382</v>
      </c>
      <c r="B1276" s="346" t="s">
        <v>11371</v>
      </c>
      <c r="C1276" s="346" t="s">
        <v>2</v>
      </c>
      <c r="D1276" s="346">
        <v>144.22</v>
      </c>
      <c r="E1276" s="346">
        <f t="shared" si="20"/>
        <v>144.22</v>
      </c>
      <c r="H1276" s="138"/>
      <c r="J1276" s="345" t="s">
        <v>27382</v>
      </c>
    </row>
    <row r="1277" spans="1:10" ht="15">
      <c r="A1277" s="344" t="s">
        <v>27383</v>
      </c>
      <c r="B1277" s="340" t="s">
        <v>11372</v>
      </c>
      <c r="C1277" s="341"/>
      <c r="D1277" s="341"/>
      <c r="E1277" s="346">
        <f t="shared" si="20"/>
        <v>0</v>
      </c>
      <c r="H1277" s="137"/>
      <c r="J1277" s="344" t="s">
        <v>27383</v>
      </c>
    </row>
    <row r="1278" spans="1:10" ht="28.5">
      <c r="A1278" s="345" t="s">
        <v>27384</v>
      </c>
      <c r="B1278" s="346" t="s">
        <v>1460</v>
      </c>
      <c r="C1278" s="346" t="s">
        <v>2</v>
      </c>
      <c r="D1278" s="346">
        <v>26.25</v>
      </c>
      <c r="E1278" s="346">
        <f t="shared" si="20"/>
        <v>26.25</v>
      </c>
      <c r="H1278" s="138"/>
      <c r="J1278" s="345" t="s">
        <v>27384</v>
      </c>
    </row>
    <row r="1279" spans="1:10" ht="28.5">
      <c r="A1279" s="345" t="s">
        <v>27385</v>
      </c>
      <c r="B1279" s="346" t="s">
        <v>1461</v>
      </c>
      <c r="C1279" s="346" t="s">
        <v>2</v>
      </c>
      <c r="D1279" s="346">
        <v>24.3</v>
      </c>
      <c r="E1279" s="346">
        <f t="shared" si="20"/>
        <v>24.3</v>
      </c>
      <c r="H1279" s="138"/>
      <c r="J1279" s="345" t="s">
        <v>27385</v>
      </c>
    </row>
    <row r="1280" spans="1:10" ht="42.75">
      <c r="A1280" s="345" t="s">
        <v>27386</v>
      </c>
      <c r="B1280" s="346" t="s">
        <v>1462</v>
      </c>
      <c r="C1280" s="346" t="s">
        <v>2</v>
      </c>
      <c r="D1280" s="346">
        <v>47.35</v>
      </c>
      <c r="E1280" s="346">
        <f t="shared" si="20"/>
        <v>47.35</v>
      </c>
      <c r="H1280" s="138"/>
      <c r="J1280" s="345" t="s">
        <v>27386</v>
      </c>
    </row>
    <row r="1281" spans="1:10" ht="28.5">
      <c r="A1281" s="345" t="s">
        <v>27387</v>
      </c>
      <c r="B1281" s="346" t="s">
        <v>1463</v>
      </c>
      <c r="C1281" s="346" t="s">
        <v>2</v>
      </c>
      <c r="D1281" s="346">
        <v>11.71</v>
      </c>
      <c r="E1281" s="346">
        <f t="shared" si="20"/>
        <v>11.71</v>
      </c>
      <c r="H1281" s="138"/>
      <c r="J1281" s="345" t="s">
        <v>27387</v>
      </c>
    </row>
    <row r="1282" spans="1:10" ht="28.5">
      <c r="A1282" s="345" t="s">
        <v>27388</v>
      </c>
      <c r="B1282" s="346" t="s">
        <v>1464</v>
      </c>
      <c r="C1282" s="346" t="s">
        <v>2</v>
      </c>
      <c r="D1282" s="346">
        <v>22.63</v>
      </c>
      <c r="E1282" s="346">
        <f t="shared" si="20"/>
        <v>22.63</v>
      </c>
      <c r="H1282" s="138"/>
      <c r="J1282" s="345" t="s">
        <v>27388</v>
      </c>
    </row>
    <row r="1283" spans="1:10" ht="28.5">
      <c r="A1283" s="345" t="s">
        <v>27389</v>
      </c>
      <c r="B1283" s="346" t="s">
        <v>1465</v>
      </c>
      <c r="C1283" s="346" t="s">
        <v>2</v>
      </c>
      <c r="D1283" s="346">
        <v>49.43</v>
      </c>
      <c r="E1283" s="346">
        <f t="shared" si="20"/>
        <v>49.43</v>
      </c>
      <c r="H1283" s="138"/>
      <c r="J1283" s="345" t="s">
        <v>27389</v>
      </c>
    </row>
    <row r="1284" spans="1:10" ht="28.5">
      <c r="A1284" s="345" t="s">
        <v>27390</v>
      </c>
      <c r="B1284" s="346" t="s">
        <v>1466</v>
      </c>
      <c r="C1284" s="346" t="s">
        <v>2</v>
      </c>
      <c r="D1284" s="346">
        <v>35.47</v>
      </c>
      <c r="E1284" s="346">
        <f t="shared" si="20"/>
        <v>35.47</v>
      </c>
      <c r="H1284" s="138"/>
      <c r="J1284" s="345" t="s">
        <v>27390</v>
      </c>
    </row>
    <row r="1285" spans="1:10" ht="28.5">
      <c r="A1285" s="345" t="s">
        <v>27391</v>
      </c>
      <c r="B1285" s="346" t="s">
        <v>1467</v>
      </c>
      <c r="C1285" s="346" t="s">
        <v>2</v>
      </c>
      <c r="D1285" s="346">
        <v>26.25</v>
      </c>
      <c r="E1285" s="346">
        <f t="shared" si="20"/>
        <v>26.25</v>
      </c>
      <c r="H1285" s="138"/>
      <c r="J1285" s="345" t="s">
        <v>27391</v>
      </c>
    </row>
    <row r="1286" spans="1:10" ht="15">
      <c r="A1286" s="344" t="s">
        <v>27392</v>
      </c>
      <c r="B1286" s="340" t="s">
        <v>11373</v>
      </c>
      <c r="C1286" s="341"/>
      <c r="D1286" s="341"/>
      <c r="E1286" s="346">
        <f t="shared" si="20"/>
        <v>0</v>
      </c>
      <c r="H1286" s="137"/>
      <c r="J1286" s="344" t="s">
        <v>27392</v>
      </c>
    </row>
    <row r="1287" spans="1:10" ht="28.5">
      <c r="A1287" s="345" t="s">
        <v>27393</v>
      </c>
      <c r="B1287" s="346" t="s">
        <v>1468</v>
      </c>
      <c r="C1287" s="346" t="s">
        <v>2</v>
      </c>
      <c r="D1287" s="346">
        <v>44.97</v>
      </c>
      <c r="E1287" s="346">
        <f t="shared" si="20"/>
        <v>44.97</v>
      </c>
      <c r="H1287" s="138"/>
      <c r="J1287" s="345" t="s">
        <v>27393</v>
      </c>
    </row>
    <row r="1288" spans="1:10" ht="28.5">
      <c r="A1288" s="345" t="s">
        <v>27394</v>
      </c>
      <c r="B1288" s="346" t="s">
        <v>1469</v>
      </c>
      <c r="C1288" s="346" t="s">
        <v>2</v>
      </c>
      <c r="D1288" s="346">
        <v>32.299999999999997</v>
      </c>
      <c r="E1288" s="346">
        <f t="shared" si="20"/>
        <v>32.299999999999997</v>
      </c>
      <c r="H1288" s="138"/>
      <c r="J1288" s="345" t="s">
        <v>27394</v>
      </c>
    </row>
    <row r="1289" spans="1:10" ht="28.5">
      <c r="A1289" s="345" t="s">
        <v>27395</v>
      </c>
      <c r="B1289" s="346" t="s">
        <v>1470</v>
      </c>
      <c r="C1289" s="346" t="s">
        <v>2</v>
      </c>
      <c r="D1289" s="346">
        <v>9.9700000000000006</v>
      </c>
      <c r="E1289" s="346">
        <f t="shared" si="20"/>
        <v>9.9700000000000006</v>
      </c>
      <c r="H1289" s="138"/>
      <c r="J1289" s="345" t="s">
        <v>27395</v>
      </c>
    </row>
    <row r="1290" spans="1:10" ht="15">
      <c r="A1290" s="344" t="s">
        <v>27396</v>
      </c>
      <c r="B1290" s="340" t="s">
        <v>11374</v>
      </c>
      <c r="C1290" s="341"/>
      <c r="D1290" s="341"/>
      <c r="E1290" s="346">
        <f t="shared" si="20"/>
        <v>0</v>
      </c>
      <c r="H1290" s="137"/>
      <c r="J1290" s="344" t="s">
        <v>27396</v>
      </c>
    </row>
    <row r="1291" spans="1:10" ht="28.5">
      <c r="A1291" s="345" t="s">
        <v>27397</v>
      </c>
      <c r="B1291" s="346" t="s">
        <v>1471</v>
      </c>
      <c r="C1291" s="346" t="s">
        <v>1</v>
      </c>
      <c r="D1291" s="346">
        <v>14</v>
      </c>
      <c r="E1291" s="346">
        <f t="shared" si="20"/>
        <v>14</v>
      </c>
      <c r="H1291" s="138"/>
      <c r="J1291" s="345" t="s">
        <v>27397</v>
      </c>
    </row>
    <row r="1292" spans="1:10" ht="28.5">
      <c r="A1292" s="345" t="s">
        <v>27398</v>
      </c>
      <c r="B1292" s="346" t="s">
        <v>27399</v>
      </c>
      <c r="C1292" s="346" t="s">
        <v>2</v>
      </c>
      <c r="D1292" s="346">
        <v>31</v>
      </c>
      <c r="E1292" s="346">
        <f t="shared" si="20"/>
        <v>31</v>
      </c>
      <c r="H1292" s="138"/>
      <c r="J1292" s="345" t="s">
        <v>27398</v>
      </c>
    </row>
    <row r="1293" spans="1:10" ht="28.5">
      <c r="A1293" s="345" t="s">
        <v>27400</v>
      </c>
      <c r="B1293" s="346" t="s">
        <v>1472</v>
      </c>
      <c r="C1293" s="346" t="s">
        <v>4</v>
      </c>
      <c r="D1293" s="346">
        <v>117.13</v>
      </c>
      <c r="E1293" s="346">
        <f t="shared" si="20"/>
        <v>117.13</v>
      </c>
      <c r="H1293" s="138"/>
      <c r="J1293" s="345" t="s">
        <v>27400</v>
      </c>
    </row>
    <row r="1294" spans="1:10" ht="28.5">
      <c r="A1294" s="345" t="s">
        <v>27401</v>
      </c>
      <c r="B1294" s="346" t="s">
        <v>1473</v>
      </c>
      <c r="C1294" s="346" t="s">
        <v>1</v>
      </c>
      <c r="D1294" s="346">
        <v>167.78</v>
      </c>
      <c r="E1294" s="346">
        <f t="shared" si="20"/>
        <v>167.78</v>
      </c>
      <c r="H1294" s="138"/>
      <c r="J1294" s="345" t="s">
        <v>27401</v>
      </c>
    </row>
    <row r="1295" spans="1:10" ht="28.5">
      <c r="A1295" s="345" t="s">
        <v>27402</v>
      </c>
      <c r="B1295" s="346" t="s">
        <v>1474</v>
      </c>
      <c r="C1295" s="346" t="s">
        <v>4</v>
      </c>
      <c r="D1295" s="346">
        <v>176.62</v>
      </c>
      <c r="E1295" s="346">
        <f t="shared" si="20"/>
        <v>176.62</v>
      </c>
      <c r="H1295" s="138"/>
      <c r="J1295" s="345" t="s">
        <v>27402</v>
      </c>
    </row>
    <row r="1296" spans="1:10" ht="15" customHeight="1">
      <c r="A1296" s="344" t="s">
        <v>27403</v>
      </c>
      <c r="B1296" s="340" t="s">
        <v>11375</v>
      </c>
      <c r="C1296" s="341"/>
      <c r="D1296" s="341"/>
      <c r="E1296" s="346">
        <f t="shared" si="20"/>
        <v>0</v>
      </c>
      <c r="H1296" s="137"/>
      <c r="J1296" s="344" t="s">
        <v>27403</v>
      </c>
    </row>
    <row r="1297" spans="1:10" ht="28.5">
      <c r="A1297" s="345" t="s">
        <v>27404</v>
      </c>
      <c r="B1297" s="346" t="s">
        <v>1475</v>
      </c>
      <c r="C1297" s="346" t="s">
        <v>2</v>
      </c>
      <c r="D1297" s="346">
        <v>320.47000000000003</v>
      </c>
      <c r="E1297" s="346">
        <f t="shared" si="20"/>
        <v>320.47000000000003</v>
      </c>
      <c r="H1297" s="138"/>
      <c r="J1297" s="345" t="s">
        <v>27404</v>
      </c>
    </row>
    <row r="1298" spans="1:10" ht="15">
      <c r="A1298" s="344" t="s">
        <v>27405</v>
      </c>
      <c r="B1298" s="340" t="s">
        <v>27406</v>
      </c>
      <c r="C1298" s="341"/>
      <c r="D1298" s="341"/>
      <c r="E1298" s="346">
        <f t="shared" si="20"/>
        <v>0</v>
      </c>
      <c r="H1298" s="137"/>
      <c r="J1298" s="344" t="s">
        <v>27405</v>
      </c>
    </row>
    <row r="1299" spans="1:10" ht="71.25">
      <c r="A1299" s="345" t="s">
        <v>27407</v>
      </c>
      <c r="B1299" s="346" t="s">
        <v>36091</v>
      </c>
      <c r="C1299" s="346" t="s">
        <v>1</v>
      </c>
      <c r="D1299" s="346">
        <v>17.309999999999999</v>
      </c>
      <c r="E1299" s="346">
        <f t="shared" si="20"/>
        <v>17.309999999999999</v>
      </c>
      <c r="H1299" s="138"/>
      <c r="J1299" s="345" t="s">
        <v>27407</v>
      </c>
    </row>
    <row r="1300" spans="1:10" ht="15">
      <c r="A1300" s="344" t="s">
        <v>27408</v>
      </c>
      <c r="B1300" s="340" t="s">
        <v>11156</v>
      </c>
      <c r="C1300" s="341"/>
      <c r="D1300" s="341"/>
      <c r="E1300" s="346">
        <f t="shared" si="20"/>
        <v>0</v>
      </c>
      <c r="H1300" s="137"/>
      <c r="J1300" s="344" t="s">
        <v>27408</v>
      </c>
    </row>
    <row r="1301" spans="1:10" ht="28.5">
      <c r="A1301" s="345" t="s">
        <v>27409</v>
      </c>
      <c r="B1301" s="346" t="s">
        <v>1476</v>
      </c>
      <c r="C1301" s="346" t="s">
        <v>2</v>
      </c>
      <c r="D1301" s="346">
        <v>68.87</v>
      </c>
      <c r="E1301" s="346">
        <f t="shared" si="20"/>
        <v>68.87</v>
      </c>
      <c r="H1301" s="138"/>
      <c r="J1301" s="345" t="s">
        <v>27409</v>
      </c>
    </row>
    <row r="1302" spans="1:10" ht="42.75">
      <c r="A1302" s="345" t="s">
        <v>27410</v>
      </c>
      <c r="B1302" s="346" t="s">
        <v>36092</v>
      </c>
      <c r="C1302" s="346" t="s">
        <v>1</v>
      </c>
      <c r="D1302" s="346">
        <v>10.85</v>
      </c>
      <c r="E1302" s="346">
        <f t="shared" si="20"/>
        <v>10.85</v>
      </c>
      <c r="H1302" s="138"/>
      <c r="J1302" s="345" t="s">
        <v>27410</v>
      </c>
    </row>
    <row r="1303" spans="1:10" ht="28.5">
      <c r="A1303" s="345" t="s">
        <v>27411</v>
      </c>
      <c r="B1303" s="346" t="s">
        <v>36093</v>
      </c>
      <c r="C1303" s="346" t="s">
        <v>2</v>
      </c>
      <c r="D1303" s="346">
        <v>212.76</v>
      </c>
      <c r="E1303" s="346">
        <f t="shared" si="20"/>
        <v>212.76</v>
      </c>
      <c r="H1303" s="138"/>
      <c r="J1303" s="345" t="s">
        <v>27411</v>
      </c>
    </row>
    <row r="1304" spans="1:10" ht="42.75">
      <c r="A1304" s="345" t="s">
        <v>27412</v>
      </c>
      <c r="B1304" s="346" t="s">
        <v>11376</v>
      </c>
      <c r="C1304" s="346" t="s">
        <v>2</v>
      </c>
      <c r="D1304" s="346">
        <v>792.13</v>
      </c>
      <c r="E1304" s="346">
        <f t="shared" si="20"/>
        <v>792.13</v>
      </c>
      <c r="H1304" s="138"/>
      <c r="J1304" s="345" t="s">
        <v>27412</v>
      </c>
    </row>
    <row r="1305" spans="1:10" ht="15">
      <c r="A1305" s="344" t="s">
        <v>27413</v>
      </c>
      <c r="B1305" s="340" t="s">
        <v>11377</v>
      </c>
      <c r="C1305" s="341"/>
      <c r="D1305" s="341"/>
      <c r="E1305" s="346">
        <f t="shared" si="20"/>
        <v>0</v>
      </c>
      <c r="H1305" s="137"/>
      <c r="J1305" s="344" t="s">
        <v>27413</v>
      </c>
    </row>
    <row r="1306" spans="1:10" ht="42.75">
      <c r="A1306" s="345" t="s">
        <v>27414</v>
      </c>
      <c r="B1306" s="346" t="s">
        <v>36094</v>
      </c>
      <c r="C1306" s="346" t="s">
        <v>2</v>
      </c>
      <c r="D1306" s="346">
        <v>166.1</v>
      </c>
      <c r="E1306" s="346">
        <f t="shared" si="20"/>
        <v>166.1</v>
      </c>
      <c r="H1306" s="138"/>
      <c r="J1306" s="345" t="s">
        <v>27414</v>
      </c>
    </row>
    <row r="1307" spans="1:10" ht="28.5">
      <c r="A1307" s="345" t="s">
        <v>27415</v>
      </c>
      <c r="B1307" s="346" t="s">
        <v>11378</v>
      </c>
      <c r="C1307" s="346" t="s">
        <v>4</v>
      </c>
      <c r="D1307" s="346">
        <v>53.39</v>
      </c>
      <c r="E1307" s="346">
        <f t="shared" si="20"/>
        <v>53.39</v>
      </c>
      <c r="H1307" s="138"/>
      <c r="J1307" s="345" t="s">
        <v>27415</v>
      </c>
    </row>
    <row r="1308" spans="1:10" ht="42.75">
      <c r="A1308" s="345" t="s">
        <v>27416</v>
      </c>
      <c r="B1308" s="346" t="s">
        <v>11379</v>
      </c>
      <c r="C1308" s="346" t="s">
        <v>2</v>
      </c>
      <c r="D1308" s="347">
        <v>1732.8</v>
      </c>
      <c r="E1308" s="346">
        <f t="shared" si="20"/>
        <v>1732.8</v>
      </c>
      <c r="H1308" s="138"/>
      <c r="J1308" s="345" t="s">
        <v>27416</v>
      </c>
    </row>
    <row r="1309" spans="1:10" ht="15">
      <c r="A1309" s="344" t="s">
        <v>27417</v>
      </c>
      <c r="B1309" s="340" t="s">
        <v>11198</v>
      </c>
      <c r="C1309" s="341"/>
      <c r="D1309" s="341"/>
      <c r="E1309" s="346">
        <f t="shared" si="20"/>
        <v>0</v>
      </c>
      <c r="H1309" s="137"/>
      <c r="J1309" s="344" t="s">
        <v>27417</v>
      </c>
    </row>
    <row r="1310" spans="1:10" ht="28.5">
      <c r="A1310" s="345" t="s">
        <v>27418</v>
      </c>
      <c r="B1310" s="346" t="s">
        <v>1477</v>
      </c>
      <c r="C1310" s="346" t="s">
        <v>2</v>
      </c>
      <c r="D1310" s="347">
        <v>1597.88</v>
      </c>
      <c r="E1310" s="346">
        <f t="shared" si="20"/>
        <v>1597.88</v>
      </c>
      <c r="H1310" s="138"/>
      <c r="J1310" s="345" t="s">
        <v>27418</v>
      </c>
    </row>
    <row r="1311" spans="1:10" ht="42.75">
      <c r="A1311" s="345" t="s">
        <v>27419</v>
      </c>
      <c r="B1311" s="346" t="s">
        <v>1478</v>
      </c>
      <c r="C1311" s="346" t="s">
        <v>2</v>
      </c>
      <c r="D1311" s="346">
        <v>93.03</v>
      </c>
      <c r="E1311" s="346">
        <f t="shared" si="20"/>
        <v>93.03</v>
      </c>
      <c r="H1311" s="138"/>
      <c r="J1311" s="345" t="s">
        <v>27419</v>
      </c>
    </row>
    <row r="1312" spans="1:10" ht="28.5">
      <c r="A1312" s="345" t="s">
        <v>27420</v>
      </c>
      <c r="B1312" s="346" t="s">
        <v>1479</v>
      </c>
      <c r="C1312" s="346" t="s">
        <v>2</v>
      </c>
      <c r="D1312" s="346">
        <v>370.36</v>
      </c>
      <c r="E1312" s="346">
        <f t="shared" si="20"/>
        <v>370.36</v>
      </c>
      <c r="H1312" s="138"/>
      <c r="J1312" s="345" t="s">
        <v>27420</v>
      </c>
    </row>
    <row r="1313" spans="1:10" ht="57">
      <c r="A1313" s="345" t="s">
        <v>27421</v>
      </c>
      <c r="B1313" s="346" t="s">
        <v>11380</v>
      </c>
      <c r="C1313" s="346" t="s">
        <v>2</v>
      </c>
      <c r="D1313" s="347">
        <v>1753.55</v>
      </c>
      <c r="E1313" s="346">
        <f t="shared" si="20"/>
        <v>1753.55</v>
      </c>
      <c r="H1313" s="138"/>
      <c r="J1313" s="345" t="s">
        <v>27421</v>
      </c>
    </row>
    <row r="1314" spans="1:10" ht="15">
      <c r="A1314" s="344" t="s">
        <v>27422</v>
      </c>
      <c r="B1314" s="340" t="s">
        <v>1043</v>
      </c>
      <c r="C1314" s="341"/>
      <c r="D1314" s="341"/>
      <c r="E1314" s="346">
        <f t="shared" si="20"/>
        <v>0</v>
      </c>
      <c r="H1314" s="137"/>
      <c r="J1314" s="344" t="s">
        <v>27422</v>
      </c>
    </row>
    <row r="1315" spans="1:10" ht="28.5">
      <c r="A1315" s="345" t="s">
        <v>27423</v>
      </c>
      <c r="B1315" s="346" t="s">
        <v>36095</v>
      </c>
      <c r="C1315" s="346" t="s">
        <v>2</v>
      </c>
      <c r="D1315" s="346">
        <v>11.93</v>
      </c>
      <c r="E1315" s="346">
        <f t="shared" si="20"/>
        <v>11.93</v>
      </c>
      <c r="H1315" s="138"/>
      <c r="J1315" s="345" t="s">
        <v>27423</v>
      </c>
    </row>
    <row r="1316" spans="1:10">
      <c r="A1316" s="345" t="s">
        <v>27424</v>
      </c>
      <c r="B1316" s="346" t="s">
        <v>1480</v>
      </c>
      <c r="C1316" s="346" t="s">
        <v>2</v>
      </c>
      <c r="D1316" s="346">
        <v>9.6</v>
      </c>
      <c r="E1316" s="346">
        <f t="shared" si="20"/>
        <v>9.6</v>
      </c>
      <c r="H1316" s="138"/>
      <c r="J1316" s="345" t="s">
        <v>27424</v>
      </c>
    </row>
    <row r="1317" spans="1:10">
      <c r="A1317" s="345" t="s">
        <v>27425</v>
      </c>
      <c r="B1317" s="346" t="s">
        <v>1481</v>
      </c>
      <c r="C1317" s="346" t="s">
        <v>2</v>
      </c>
      <c r="D1317" s="346">
        <v>37.299999999999997</v>
      </c>
      <c r="E1317" s="346">
        <f t="shared" si="20"/>
        <v>37.299999999999997</v>
      </c>
      <c r="H1317" s="138"/>
      <c r="J1317" s="345" t="s">
        <v>27425</v>
      </c>
    </row>
    <row r="1318" spans="1:10" ht="28.5">
      <c r="A1318" s="345" t="s">
        <v>27426</v>
      </c>
      <c r="B1318" s="346" t="s">
        <v>11381</v>
      </c>
      <c r="C1318" s="346" t="s">
        <v>3</v>
      </c>
      <c r="D1318" s="346">
        <v>275.60000000000002</v>
      </c>
      <c r="E1318" s="346">
        <f t="shared" si="20"/>
        <v>275.60000000000002</v>
      </c>
      <c r="H1318" s="138"/>
      <c r="J1318" s="345" t="s">
        <v>27426</v>
      </c>
    </row>
    <row r="1319" spans="1:10" ht="28.5">
      <c r="A1319" s="345" t="s">
        <v>27427</v>
      </c>
      <c r="B1319" s="346" t="s">
        <v>1482</v>
      </c>
      <c r="C1319" s="346" t="s">
        <v>2</v>
      </c>
      <c r="D1319" s="346">
        <v>52.92</v>
      </c>
      <c r="E1319" s="346">
        <f t="shared" si="20"/>
        <v>52.92</v>
      </c>
      <c r="H1319" s="138"/>
      <c r="J1319" s="345" t="s">
        <v>27427</v>
      </c>
    </row>
    <row r="1320" spans="1:10">
      <c r="A1320" s="345" t="s">
        <v>27428</v>
      </c>
      <c r="B1320" s="346" t="s">
        <v>1483</v>
      </c>
      <c r="C1320" s="346" t="s">
        <v>1</v>
      </c>
      <c r="D1320" s="346">
        <v>0.15</v>
      </c>
      <c r="E1320" s="346">
        <f t="shared" si="20"/>
        <v>0.15</v>
      </c>
      <c r="H1320" s="138"/>
      <c r="J1320" s="345" t="s">
        <v>27428</v>
      </c>
    </row>
    <row r="1321" spans="1:10" ht="28.5">
      <c r="A1321" s="345" t="s">
        <v>27429</v>
      </c>
      <c r="B1321" s="346" t="s">
        <v>1484</v>
      </c>
      <c r="C1321" s="346" t="s">
        <v>3</v>
      </c>
      <c r="D1321" s="346">
        <v>66.680000000000007</v>
      </c>
      <c r="E1321" s="346">
        <f t="shared" si="20"/>
        <v>66.680000000000007</v>
      </c>
      <c r="H1321" s="138"/>
      <c r="J1321" s="345" t="s">
        <v>27429</v>
      </c>
    </row>
    <row r="1322" spans="1:10" ht="28.5">
      <c r="A1322" s="345" t="s">
        <v>27430</v>
      </c>
      <c r="B1322" s="346" t="s">
        <v>1485</v>
      </c>
      <c r="C1322" s="346" t="s">
        <v>10</v>
      </c>
      <c r="D1322" s="346">
        <v>73.3</v>
      </c>
      <c r="E1322" s="346">
        <f t="shared" si="20"/>
        <v>73.3</v>
      </c>
      <c r="H1322" s="138"/>
      <c r="J1322" s="345" t="s">
        <v>27430</v>
      </c>
    </row>
    <row r="1323" spans="1:10" ht="28.5">
      <c r="A1323" s="345" t="s">
        <v>27431</v>
      </c>
      <c r="B1323" s="346" t="s">
        <v>1486</v>
      </c>
      <c r="C1323" s="346" t="s">
        <v>2</v>
      </c>
      <c r="D1323" s="346">
        <v>98.51</v>
      </c>
      <c r="E1323" s="346">
        <f t="shared" si="20"/>
        <v>98.51</v>
      </c>
      <c r="H1323" s="138"/>
      <c r="J1323" s="345" t="s">
        <v>27431</v>
      </c>
    </row>
    <row r="1324" spans="1:10" ht="28.5">
      <c r="A1324" s="345" t="s">
        <v>27432</v>
      </c>
      <c r="B1324" s="346" t="s">
        <v>1487</v>
      </c>
      <c r="C1324" s="346" t="s">
        <v>2</v>
      </c>
      <c r="D1324" s="346">
        <v>131.34</v>
      </c>
      <c r="E1324" s="346">
        <f t="shared" si="20"/>
        <v>131.34</v>
      </c>
      <c r="H1324" s="138"/>
      <c r="J1324" s="345" t="s">
        <v>27432</v>
      </c>
    </row>
    <row r="1325" spans="1:10" ht="28.5">
      <c r="A1325" s="345" t="s">
        <v>27433</v>
      </c>
      <c r="B1325" s="346" t="s">
        <v>36096</v>
      </c>
      <c r="C1325" s="346" t="s">
        <v>2</v>
      </c>
      <c r="D1325" s="346">
        <v>98.51</v>
      </c>
      <c r="E1325" s="346">
        <f t="shared" si="20"/>
        <v>98.51</v>
      </c>
      <c r="H1325" s="138"/>
      <c r="J1325" s="345" t="s">
        <v>27433</v>
      </c>
    </row>
    <row r="1326" spans="1:10" ht="28.5">
      <c r="A1326" s="345" t="s">
        <v>27434</v>
      </c>
      <c r="B1326" s="346" t="s">
        <v>1488</v>
      </c>
      <c r="C1326" s="346" t="s">
        <v>2</v>
      </c>
      <c r="D1326" s="346">
        <v>235.68</v>
      </c>
      <c r="E1326" s="346">
        <f t="shared" si="20"/>
        <v>235.68</v>
      </c>
      <c r="H1326" s="138"/>
      <c r="J1326" s="345" t="s">
        <v>27434</v>
      </c>
    </row>
    <row r="1327" spans="1:10" ht="28.5">
      <c r="A1327" s="345" t="s">
        <v>27435</v>
      </c>
      <c r="B1327" s="346" t="s">
        <v>1489</v>
      </c>
      <c r="C1327" s="346" t="s">
        <v>2</v>
      </c>
      <c r="D1327" s="347">
        <v>2210.8000000000002</v>
      </c>
      <c r="E1327" s="346">
        <f t="shared" si="20"/>
        <v>2210.8000000000002</v>
      </c>
      <c r="H1327" s="138"/>
      <c r="J1327" s="345" t="s">
        <v>27435</v>
      </c>
    </row>
    <row r="1328" spans="1:10" ht="28.5">
      <c r="A1328" s="345" t="s">
        <v>27436</v>
      </c>
      <c r="B1328" s="346" t="s">
        <v>1490</v>
      </c>
      <c r="C1328" s="346" t="s">
        <v>2</v>
      </c>
      <c r="D1328" s="347">
        <v>4302.13</v>
      </c>
      <c r="E1328" s="346">
        <f t="shared" si="20"/>
        <v>4302.13</v>
      </c>
      <c r="H1328" s="138"/>
      <c r="J1328" s="345" t="s">
        <v>27436</v>
      </c>
    </row>
    <row r="1329" spans="1:10" ht="42.75">
      <c r="A1329" s="345" t="s">
        <v>27437</v>
      </c>
      <c r="B1329" s="346" t="s">
        <v>1491</v>
      </c>
      <c r="C1329" s="346" t="s">
        <v>2</v>
      </c>
      <c r="D1329" s="347">
        <v>5506.64</v>
      </c>
      <c r="E1329" s="346">
        <f t="shared" si="20"/>
        <v>5506.64</v>
      </c>
      <c r="H1329" s="138"/>
      <c r="J1329" s="345" t="s">
        <v>27437</v>
      </c>
    </row>
    <row r="1330" spans="1:10" ht="28.5">
      <c r="A1330" s="345" t="s">
        <v>27438</v>
      </c>
      <c r="B1330" s="346" t="s">
        <v>36097</v>
      </c>
      <c r="C1330" s="346" t="s">
        <v>2</v>
      </c>
      <c r="D1330" s="346">
        <v>148.43</v>
      </c>
      <c r="E1330" s="346">
        <f t="shared" si="20"/>
        <v>148.43</v>
      </c>
      <c r="H1330" s="138"/>
      <c r="J1330" s="345" t="s">
        <v>27438</v>
      </c>
    </row>
    <row r="1331" spans="1:10" ht="28.5">
      <c r="A1331" s="345" t="s">
        <v>27439</v>
      </c>
      <c r="B1331" s="346" t="s">
        <v>1492</v>
      </c>
      <c r="C1331" s="346" t="s">
        <v>2</v>
      </c>
      <c r="D1331" s="346">
        <v>9.6</v>
      </c>
      <c r="E1331" s="346">
        <f t="shared" si="20"/>
        <v>9.6</v>
      </c>
      <c r="H1331" s="138"/>
      <c r="J1331" s="345" t="s">
        <v>27439</v>
      </c>
    </row>
    <row r="1332" spans="1:10" ht="28.5">
      <c r="A1332" s="345" t="s">
        <v>27440</v>
      </c>
      <c r="B1332" s="346" t="s">
        <v>36098</v>
      </c>
      <c r="C1332" s="346" t="s">
        <v>2</v>
      </c>
      <c r="D1332" s="346">
        <v>9.6</v>
      </c>
      <c r="E1332" s="346">
        <f t="shared" si="20"/>
        <v>9.6</v>
      </c>
      <c r="H1332" s="138"/>
      <c r="J1332" s="345" t="s">
        <v>27440</v>
      </c>
    </row>
    <row r="1333" spans="1:10" ht="28.5">
      <c r="A1333" s="345" t="s">
        <v>27441</v>
      </c>
      <c r="B1333" s="346" t="s">
        <v>1493</v>
      </c>
      <c r="C1333" s="346" t="s">
        <v>3</v>
      </c>
      <c r="D1333" s="346">
        <v>65.56</v>
      </c>
      <c r="E1333" s="346">
        <f t="shared" ref="E1333:E1396" si="21">D1333</f>
        <v>65.56</v>
      </c>
      <c r="H1333" s="138"/>
      <c r="J1333" s="345" t="s">
        <v>27441</v>
      </c>
    </row>
    <row r="1334" spans="1:10" ht="15">
      <c r="A1334" s="344" t="s">
        <v>27442</v>
      </c>
      <c r="B1334" s="340" t="s">
        <v>11308</v>
      </c>
      <c r="C1334" s="341"/>
      <c r="D1334" s="341"/>
      <c r="E1334" s="346">
        <f t="shared" si="21"/>
        <v>0</v>
      </c>
      <c r="H1334" s="137"/>
      <c r="J1334" s="344" t="s">
        <v>27442</v>
      </c>
    </row>
    <row r="1335" spans="1:10" ht="28.5">
      <c r="A1335" s="345" t="s">
        <v>27443</v>
      </c>
      <c r="B1335" s="346" t="s">
        <v>1494</v>
      </c>
      <c r="C1335" s="346" t="s">
        <v>2</v>
      </c>
      <c r="D1335" s="347">
        <v>2038.8</v>
      </c>
      <c r="E1335" s="346">
        <f t="shared" si="21"/>
        <v>2038.8</v>
      </c>
      <c r="H1335" s="138"/>
      <c r="J1335" s="345" t="s">
        <v>27443</v>
      </c>
    </row>
    <row r="1336" spans="1:10" ht="28.5">
      <c r="A1336" s="345" t="s">
        <v>27444</v>
      </c>
      <c r="B1336" s="346" t="s">
        <v>1495</v>
      </c>
      <c r="C1336" s="346" t="s">
        <v>2</v>
      </c>
      <c r="D1336" s="346">
        <v>49.72</v>
      </c>
      <c r="E1336" s="346">
        <f t="shared" si="21"/>
        <v>49.72</v>
      </c>
      <c r="H1336" s="138"/>
      <c r="J1336" s="345" t="s">
        <v>27444</v>
      </c>
    </row>
    <row r="1337" spans="1:10" ht="28.5">
      <c r="A1337" s="345" t="s">
        <v>27445</v>
      </c>
      <c r="B1337" s="346" t="s">
        <v>1496</v>
      </c>
      <c r="C1337" s="346" t="s">
        <v>2</v>
      </c>
      <c r="D1337" s="346">
        <v>97.87</v>
      </c>
      <c r="E1337" s="346">
        <f t="shared" si="21"/>
        <v>97.87</v>
      </c>
      <c r="H1337" s="138"/>
      <c r="J1337" s="345" t="s">
        <v>27445</v>
      </c>
    </row>
    <row r="1338" spans="1:10" ht="28.5">
      <c r="A1338" s="345" t="s">
        <v>27446</v>
      </c>
      <c r="B1338" s="346" t="s">
        <v>36099</v>
      </c>
      <c r="C1338" s="346" t="s">
        <v>2</v>
      </c>
      <c r="D1338" s="346">
        <v>117.33</v>
      </c>
      <c r="E1338" s="346">
        <f t="shared" si="21"/>
        <v>117.33</v>
      </c>
      <c r="H1338" s="138"/>
      <c r="J1338" s="345" t="s">
        <v>27446</v>
      </c>
    </row>
    <row r="1339" spans="1:10" ht="28.5">
      <c r="A1339" s="345" t="s">
        <v>27447</v>
      </c>
      <c r="B1339" s="346" t="s">
        <v>36100</v>
      </c>
      <c r="C1339" s="346" t="s">
        <v>2</v>
      </c>
      <c r="D1339" s="346">
        <v>122.11</v>
      </c>
      <c r="E1339" s="346">
        <f t="shared" si="21"/>
        <v>122.11</v>
      </c>
      <c r="H1339" s="138"/>
      <c r="J1339" s="345" t="s">
        <v>27447</v>
      </c>
    </row>
    <row r="1340" spans="1:10" ht="28.5">
      <c r="A1340" s="345" t="s">
        <v>27448</v>
      </c>
      <c r="B1340" s="346" t="s">
        <v>11382</v>
      </c>
      <c r="C1340" s="346" t="s">
        <v>2</v>
      </c>
      <c r="D1340" s="346">
        <v>161.30000000000001</v>
      </c>
      <c r="E1340" s="346">
        <f t="shared" si="21"/>
        <v>161.30000000000001</v>
      </c>
      <c r="H1340" s="138"/>
      <c r="J1340" s="345" t="s">
        <v>27448</v>
      </c>
    </row>
    <row r="1341" spans="1:10" ht="28.5">
      <c r="A1341" s="345" t="s">
        <v>27449</v>
      </c>
      <c r="B1341" s="346" t="s">
        <v>1497</v>
      </c>
      <c r="C1341" s="346" t="s">
        <v>2</v>
      </c>
      <c r="D1341" s="346">
        <v>582.87</v>
      </c>
      <c r="E1341" s="346">
        <f t="shared" si="21"/>
        <v>582.87</v>
      </c>
      <c r="H1341" s="138"/>
      <c r="J1341" s="345" t="s">
        <v>27449</v>
      </c>
    </row>
    <row r="1342" spans="1:10" ht="28.5">
      <c r="A1342" s="345" t="s">
        <v>27450</v>
      </c>
      <c r="B1342" s="346" t="s">
        <v>1498</v>
      </c>
      <c r="C1342" s="346" t="s">
        <v>2</v>
      </c>
      <c r="D1342" s="346">
        <v>647.77</v>
      </c>
      <c r="E1342" s="346">
        <f t="shared" si="21"/>
        <v>647.77</v>
      </c>
      <c r="H1342" s="138"/>
      <c r="J1342" s="345" t="s">
        <v>27450</v>
      </c>
    </row>
    <row r="1343" spans="1:10" ht="15" customHeight="1">
      <c r="A1343" s="344" t="s">
        <v>27451</v>
      </c>
      <c r="B1343" s="340" t="s">
        <v>11383</v>
      </c>
      <c r="C1343" s="341"/>
      <c r="D1343" s="341"/>
      <c r="E1343" s="346">
        <f t="shared" si="21"/>
        <v>0</v>
      </c>
      <c r="H1343" s="137"/>
      <c r="J1343" s="344" t="s">
        <v>27451</v>
      </c>
    </row>
    <row r="1344" spans="1:10" ht="28.5">
      <c r="A1344" s="345" t="s">
        <v>27452</v>
      </c>
      <c r="B1344" s="346" t="s">
        <v>1499</v>
      </c>
      <c r="C1344" s="346" t="s">
        <v>2</v>
      </c>
      <c r="D1344" s="346">
        <v>59.74</v>
      </c>
      <c r="E1344" s="346">
        <f t="shared" si="21"/>
        <v>59.74</v>
      </c>
      <c r="H1344" s="138"/>
      <c r="J1344" s="345" t="s">
        <v>27452</v>
      </c>
    </row>
    <row r="1345" spans="1:10" ht="15">
      <c r="A1345" s="344" t="s">
        <v>23918</v>
      </c>
      <c r="B1345" s="340" t="s">
        <v>1043</v>
      </c>
      <c r="C1345" s="341"/>
      <c r="D1345" s="341"/>
      <c r="E1345" s="346">
        <f t="shared" si="21"/>
        <v>0</v>
      </c>
      <c r="H1345" s="137"/>
      <c r="J1345" s="344" t="s">
        <v>23918</v>
      </c>
    </row>
    <row r="1346" spans="1:10" ht="15">
      <c r="A1346" s="344" t="s">
        <v>27453</v>
      </c>
      <c r="B1346" s="340" t="s">
        <v>1043</v>
      </c>
      <c r="C1346" s="341"/>
      <c r="D1346" s="341"/>
      <c r="E1346" s="346">
        <f t="shared" si="21"/>
        <v>0</v>
      </c>
      <c r="H1346" s="137"/>
      <c r="J1346" s="344" t="s">
        <v>27453</v>
      </c>
    </row>
    <row r="1347" spans="1:10" ht="57">
      <c r="A1347" s="345" t="s">
        <v>27454</v>
      </c>
      <c r="B1347" s="346" t="s">
        <v>1500</v>
      </c>
      <c r="C1347" s="346" t="s">
        <v>7</v>
      </c>
      <c r="D1347" s="346">
        <v>65.33</v>
      </c>
      <c r="E1347" s="346">
        <f t="shared" si="21"/>
        <v>65.33</v>
      </c>
      <c r="H1347" s="138"/>
      <c r="J1347" s="345" t="s">
        <v>27454</v>
      </c>
    </row>
    <row r="1348" spans="1:10" ht="15">
      <c r="A1348" s="344" t="s">
        <v>27455</v>
      </c>
      <c r="B1348" s="340" t="s">
        <v>11293</v>
      </c>
      <c r="C1348" s="341"/>
      <c r="D1348" s="341"/>
      <c r="E1348" s="346">
        <f t="shared" si="21"/>
        <v>0</v>
      </c>
      <c r="H1348" s="137"/>
      <c r="J1348" s="344" t="s">
        <v>27455</v>
      </c>
    </row>
    <row r="1349" spans="1:10" ht="28.5">
      <c r="A1349" s="345" t="s">
        <v>27456</v>
      </c>
      <c r="B1349" s="346" t="s">
        <v>36101</v>
      </c>
      <c r="C1349" s="346" t="s">
        <v>1</v>
      </c>
      <c r="D1349" s="346">
        <v>12.56</v>
      </c>
      <c r="E1349" s="346">
        <f t="shared" si="21"/>
        <v>12.56</v>
      </c>
      <c r="H1349" s="138"/>
      <c r="J1349" s="345" t="s">
        <v>27456</v>
      </c>
    </row>
    <row r="1350" spans="1:10" ht="15">
      <c r="A1350" s="344" t="s">
        <v>27457</v>
      </c>
      <c r="B1350" s="340" t="s">
        <v>11293</v>
      </c>
      <c r="C1350" s="341"/>
      <c r="D1350" s="341"/>
      <c r="E1350" s="346">
        <f t="shared" si="21"/>
        <v>0</v>
      </c>
      <c r="H1350" s="137"/>
      <c r="J1350" s="344" t="s">
        <v>27457</v>
      </c>
    </row>
    <row r="1351" spans="1:10" ht="28.5">
      <c r="A1351" s="345" t="s">
        <v>27458</v>
      </c>
      <c r="B1351" s="346" t="s">
        <v>36102</v>
      </c>
      <c r="C1351" s="346" t="s">
        <v>1</v>
      </c>
      <c r="D1351" s="346">
        <v>82.75</v>
      </c>
      <c r="E1351" s="346">
        <f t="shared" si="21"/>
        <v>82.75</v>
      </c>
      <c r="H1351" s="138"/>
      <c r="J1351" s="345" t="s">
        <v>27458</v>
      </c>
    </row>
    <row r="1352" spans="1:10" ht="28.5">
      <c r="A1352" s="345" t="s">
        <v>27459</v>
      </c>
      <c r="B1352" s="346" t="s">
        <v>36103</v>
      </c>
      <c r="C1352" s="346" t="s">
        <v>1</v>
      </c>
      <c r="D1352" s="346">
        <v>36.450000000000003</v>
      </c>
      <c r="E1352" s="346">
        <f t="shared" si="21"/>
        <v>36.450000000000003</v>
      </c>
      <c r="H1352" s="138"/>
      <c r="J1352" s="345" t="s">
        <v>27459</v>
      </c>
    </row>
    <row r="1353" spans="1:10" ht="15">
      <c r="A1353" s="344" t="s">
        <v>27460</v>
      </c>
      <c r="B1353" s="340" t="s">
        <v>11293</v>
      </c>
      <c r="C1353" s="341"/>
      <c r="D1353" s="341"/>
      <c r="E1353" s="346">
        <f t="shared" si="21"/>
        <v>0</v>
      </c>
      <c r="H1353" s="137"/>
      <c r="J1353" s="344" t="s">
        <v>27460</v>
      </c>
    </row>
    <row r="1354" spans="1:10" ht="28.5">
      <c r="A1354" s="345" t="s">
        <v>27461</v>
      </c>
      <c r="B1354" s="346" t="s">
        <v>1501</v>
      </c>
      <c r="C1354" s="346" t="s">
        <v>2</v>
      </c>
      <c r="D1354" s="346">
        <v>555</v>
      </c>
      <c r="E1354" s="346">
        <f t="shared" si="21"/>
        <v>555</v>
      </c>
      <c r="H1354" s="138"/>
      <c r="J1354" s="345" t="s">
        <v>27461</v>
      </c>
    </row>
    <row r="1355" spans="1:10" ht="15">
      <c r="A1355" s="344" t="s">
        <v>27462</v>
      </c>
      <c r="B1355" s="340" t="s">
        <v>11293</v>
      </c>
      <c r="C1355" s="341"/>
      <c r="D1355" s="341"/>
      <c r="E1355" s="346">
        <f t="shared" si="21"/>
        <v>0</v>
      </c>
      <c r="H1355" s="137"/>
      <c r="J1355" s="344" t="s">
        <v>27462</v>
      </c>
    </row>
    <row r="1356" spans="1:10">
      <c r="A1356" s="345" t="s">
        <v>27463</v>
      </c>
      <c r="B1356" s="346" t="s">
        <v>1502</v>
      </c>
      <c r="C1356" s="346" t="s">
        <v>4</v>
      </c>
      <c r="D1356" s="346">
        <v>50.25</v>
      </c>
      <c r="E1356" s="346">
        <f t="shared" si="21"/>
        <v>50.25</v>
      </c>
      <c r="H1356" s="138"/>
      <c r="J1356" s="345" t="s">
        <v>27463</v>
      </c>
    </row>
    <row r="1357" spans="1:10" ht="15">
      <c r="A1357" s="344" t="s">
        <v>27464</v>
      </c>
      <c r="B1357" s="340" t="s">
        <v>11293</v>
      </c>
      <c r="C1357" s="341"/>
      <c r="D1357" s="341"/>
      <c r="E1357" s="346">
        <f t="shared" si="21"/>
        <v>0</v>
      </c>
      <c r="H1357" s="137"/>
      <c r="J1357" s="344" t="s">
        <v>27464</v>
      </c>
    </row>
    <row r="1358" spans="1:10" ht="28.5">
      <c r="A1358" s="345" t="s">
        <v>27465</v>
      </c>
      <c r="B1358" s="346" t="s">
        <v>36104</v>
      </c>
      <c r="C1358" s="346" t="s">
        <v>1</v>
      </c>
      <c r="D1358" s="346">
        <v>27.84</v>
      </c>
      <c r="E1358" s="346">
        <f t="shared" si="21"/>
        <v>27.84</v>
      </c>
      <c r="H1358" s="138"/>
      <c r="J1358" s="345" t="s">
        <v>27465</v>
      </c>
    </row>
    <row r="1359" spans="1:10" ht="28.5">
      <c r="A1359" s="345" t="s">
        <v>27466</v>
      </c>
      <c r="B1359" s="346" t="s">
        <v>36105</v>
      </c>
      <c r="C1359" s="346" t="s">
        <v>1</v>
      </c>
      <c r="D1359" s="346">
        <v>96.6</v>
      </c>
      <c r="E1359" s="346">
        <f t="shared" si="21"/>
        <v>96.6</v>
      </c>
      <c r="H1359" s="138"/>
      <c r="J1359" s="345" t="s">
        <v>27466</v>
      </c>
    </row>
    <row r="1360" spans="1:10" ht="15">
      <c r="A1360" s="344" t="s">
        <v>27467</v>
      </c>
      <c r="B1360" s="340" t="s">
        <v>11293</v>
      </c>
      <c r="C1360" s="341"/>
      <c r="D1360" s="341"/>
      <c r="E1360" s="346">
        <f t="shared" si="21"/>
        <v>0</v>
      </c>
      <c r="H1360" s="137"/>
      <c r="J1360" s="344" t="s">
        <v>27467</v>
      </c>
    </row>
    <row r="1361" spans="1:10" ht="28.5">
      <c r="A1361" s="345" t="s">
        <v>27468</v>
      </c>
      <c r="B1361" s="346" t="s">
        <v>11384</v>
      </c>
      <c r="C1361" s="346" t="s">
        <v>2</v>
      </c>
      <c r="D1361" s="346">
        <v>155.38</v>
      </c>
      <c r="E1361" s="346">
        <f t="shared" si="21"/>
        <v>155.38</v>
      </c>
      <c r="H1361" s="138"/>
      <c r="J1361" s="345" t="s">
        <v>27468</v>
      </c>
    </row>
    <row r="1362" spans="1:10" ht="15">
      <c r="A1362" s="344" t="s">
        <v>23926</v>
      </c>
      <c r="B1362" s="340" t="s">
        <v>11293</v>
      </c>
      <c r="C1362" s="341"/>
      <c r="D1362" s="341"/>
      <c r="E1362" s="346">
        <f t="shared" si="21"/>
        <v>0</v>
      </c>
      <c r="H1362" s="137"/>
      <c r="J1362" s="344" t="s">
        <v>23926</v>
      </c>
    </row>
    <row r="1363" spans="1:10" ht="28.5">
      <c r="A1363" s="345" t="s">
        <v>27469</v>
      </c>
      <c r="B1363" s="346" t="s">
        <v>1503</v>
      </c>
      <c r="C1363" s="346" t="s">
        <v>845</v>
      </c>
      <c r="D1363" s="346">
        <v>759</v>
      </c>
      <c r="E1363" s="346">
        <f t="shared" si="21"/>
        <v>759</v>
      </c>
      <c r="H1363" s="138"/>
      <c r="J1363" s="345" t="s">
        <v>27469</v>
      </c>
    </row>
    <row r="1364" spans="1:10" ht="42.75">
      <c r="A1364" s="345" t="s">
        <v>27470</v>
      </c>
      <c r="B1364" s="346" t="s">
        <v>1504</v>
      </c>
      <c r="C1364" s="346" t="s">
        <v>4</v>
      </c>
      <c r="D1364" s="346">
        <v>9.77</v>
      </c>
      <c r="E1364" s="346">
        <f t="shared" si="21"/>
        <v>9.77</v>
      </c>
      <c r="H1364" s="138"/>
      <c r="J1364" s="345" t="s">
        <v>27470</v>
      </c>
    </row>
    <row r="1365" spans="1:10" ht="15">
      <c r="A1365" s="344" t="s">
        <v>23932</v>
      </c>
      <c r="B1365" s="340" t="s">
        <v>11293</v>
      </c>
      <c r="C1365" s="341"/>
      <c r="D1365" s="341"/>
      <c r="E1365" s="346">
        <f t="shared" si="21"/>
        <v>0</v>
      </c>
      <c r="H1365" s="137"/>
      <c r="J1365" s="344" t="s">
        <v>23932</v>
      </c>
    </row>
    <row r="1366" spans="1:10" ht="42.75">
      <c r="A1366" s="345" t="s">
        <v>27471</v>
      </c>
      <c r="B1366" s="346" t="s">
        <v>1505</v>
      </c>
      <c r="C1366" s="346" t="s">
        <v>2</v>
      </c>
      <c r="D1366" s="347">
        <v>1833.5</v>
      </c>
      <c r="E1366" s="346">
        <f t="shared" si="21"/>
        <v>1833.5</v>
      </c>
      <c r="H1366" s="138"/>
      <c r="J1366" s="345" t="s">
        <v>27471</v>
      </c>
    </row>
    <row r="1367" spans="1:10" ht="28.5">
      <c r="A1367" s="345" t="s">
        <v>27472</v>
      </c>
      <c r="B1367" s="346" t="s">
        <v>36106</v>
      </c>
      <c r="C1367" s="346" t="s">
        <v>1</v>
      </c>
      <c r="D1367" s="346">
        <v>55.55</v>
      </c>
      <c r="E1367" s="346">
        <f t="shared" si="21"/>
        <v>55.55</v>
      </c>
      <c r="H1367" s="138"/>
      <c r="J1367" s="345" t="s">
        <v>27472</v>
      </c>
    </row>
    <row r="1368" spans="1:10" ht="42.75">
      <c r="A1368" s="345" t="s">
        <v>27473</v>
      </c>
      <c r="B1368" s="346" t="s">
        <v>1506</v>
      </c>
      <c r="C1368" s="346" t="s">
        <v>2</v>
      </c>
      <c r="D1368" s="346">
        <v>202.92</v>
      </c>
      <c r="E1368" s="346">
        <f t="shared" si="21"/>
        <v>202.92</v>
      </c>
      <c r="H1368" s="138"/>
      <c r="J1368" s="345" t="s">
        <v>27473</v>
      </c>
    </row>
    <row r="1369" spans="1:10" ht="15">
      <c r="A1369" s="344" t="s">
        <v>27474</v>
      </c>
      <c r="B1369" s="340" t="s">
        <v>11293</v>
      </c>
      <c r="C1369" s="341"/>
      <c r="D1369" s="341"/>
      <c r="E1369" s="346">
        <f t="shared" si="21"/>
        <v>0</v>
      </c>
      <c r="H1369" s="137"/>
      <c r="J1369" s="344" t="s">
        <v>27474</v>
      </c>
    </row>
    <row r="1370" spans="1:10" ht="28.5">
      <c r="A1370" s="345" t="s">
        <v>27475</v>
      </c>
      <c r="B1370" s="346" t="s">
        <v>36107</v>
      </c>
      <c r="C1370" s="346" t="s">
        <v>1507</v>
      </c>
      <c r="D1370" s="346">
        <v>260.62</v>
      </c>
      <c r="E1370" s="346">
        <f t="shared" si="21"/>
        <v>260.62</v>
      </c>
      <c r="H1370" s="138"/>
      <c r="J1370" s="345" t="s">
        <v>27475</v>
      </c>
    </row>
    <row r="1371" spans="1:10" ht="42.75">
      <c r="A1371" s="345" t="s">
        <v>27476</v>
      </c>
      <c r="B1371" s="346" t="s">
        <v>11385</v>
      </c>
      <c r="C1371" s="346" t="s">
        <v>2</v>
      </c>
      <c r="D1371" s="346">
        <v>16.73</v>
      </c>
      <c r="E1371" s="346">
        <f t="shared" si="21"/>
        <v>16.73</v>
      </c>
      <c r="H1371" s="138"/>
      <c r="J1371" s="345" t="s">
        <v>27476</v>
      </c>
    </row>
    <row r="1372" spans="1:10" ht="15">
      <c r="A1372" s="344" t="s">
        <v>27477</v>
      </c>
      <c r="B1372" s="340" t="s">
        <v>11293</v>
      </c>
      <c r="C1372" s="341"/>
      <c r="D1372" s="341"/>
      <c r="E1372" s="346">
        <f t="shared" si="21"/>
        <v>0</v>
      </c>
      <c r="H1372" s="137"/>
      <c r="J1372" s="344" t="s">
        <v>27477</v>
      </c>
    </row>
    <row r="1373" spans="1:10" ht="28.5">
      <c r="A1373" s="345" t="s">
        <v>27478</v>
      </c>
      <c r="B1373" s="346" t="s">
        <v>1508</v>
      </c>
      <c r="C1373" s="346" t="s">
        <v>845</v>
      </c>
      <c r="D1373" s="346">
        <v>764.25</v>
      </c>
      <c r="E1373" s="346">
        <f t="shared" si="21"/>
        <v>764.25</v>
      </c>
      <c r="H1373" s="138"/>
      <c r="J1373" s="345" t="s">
        <v>27478</v>
      </c>
    </row>
    <row r="1374" spans="1:10" ht="15">
      <c r="A1374" s="344" t="s">
        <v>27479</v>
      </c>
      <c r="B1374" s="340" t="s">
        <v>11293</v>
      </c>
      <c r="C1374" s="341"/>
      <c r="D1374" s="341"/>
      <c r="E1374" s="346">
        <f t="shared" si="21"/>
        <v>0</v>
      </c>
      <c r="H1374" s="137"/>
      <c r="J1374" s="344" t="s">
        <v>27479</v>
      </c>
    </row>
    <row r="1375" spans="1:10" ht="28.5">
      <c r="A1375" s="345" t="s">
        <v>27480</v>
      </c>
      <c r="B1375" s="346" t="s">
        <v>1509</v>
      </c>
      <c r="C1375" s="346" t="s">
        <v>845</v>
      </c>
      <c r="D1375" s="347">
        <v>1156.75</v>
      </c>
      <c r="E1375" s="346">
        <f t="shared" si="21"/>
        <v>1156.75</v>
      </c>
      <c r="H1375" s="138"/>
      <c r="J1375" s="345" t="s">
        <v>27480</v>
      </c>
    </row>
    <row r="1376" spans="1:10" ht="28.5">
      <c r="A1376" s="345" t="s">
        <v>27481</v>
      </c>
      <c r="B1376" s="346" t="s">
        <v>1510</v>
      </c>
      <c r="C1376" s="346" t="s">
        <v>845</v>
      </c>
      <c r="D1376" s="347">
        <v>1181.75</v>
      </c>
      <c r="E1376" s="346">
        <f t="shared" si="21"/>
        <v>1181.75</v>
      </c>
      <c r="H1376" s="138"/>
      <c r="J1376" s="345" t="s">
        <v>27481</v>
      </c>
    </row>
    <row r="1377" spans="1:10" ht="15">
      <c r="A1377" s="344" t="s">
        <v>27482</v>
      </c>
      <c r="B1377" s="340" t="s">
        <v>11293</v>
      </c>
      <c r="C1377" s="341"/>
      <c r="D1377" s="341"/>
      <c r="E1377" s="346">
        <f t="shared" si="21"/>
        <v>0</v>
      </c>
      <c r="H1377" s="137"/>
      <c r="J1377" s="344" t="s">
        <v>27482</v>
      </c>
    </row>
    <row r="1378" spans="1:10" ht="28.5">
      <c r="A1378" s="345" t="s">
        <v>27483</v>
      </c>
      <c r="B1378" s="346" t="s">
        <v>1511</v>
      </c>
      <c r="C1378" s="346" t="s">
        <v>2</v>
      </c>
      <c r="D1378" s="346">
        <v>78.17</v>
      </c>
      <c r="E1378" s="346">
        <f t="shared" si="21"/>
        <v>78.17</v>
      </c>
      <c r="H1378" s="138"/>
      <c r="J1378" s="345" t="s">
        <v>27483</v>
      </c>
    </row>
    <row r="1379" spans="1:10" ht="15">
      <c r="A1379" s="344" t="s">
        <v>27484</v>
      </c>
      <c r="B1379" s="340" t="s">
        <v>11293</v>
      </c>
      <c r="C1379" s="341"/>
      <c r="D1379" s="341"/>
      <c r="E1379" s="346">
        <f t="shared" si="21"/>
        <v>0</v>
      </c>
      <c r="H1379" s="137"/>
      <c r="J1379" s="344" t="s">
        <v>27484</v>
      </c>
    </row>
    <row r="1380" spans="1:10" ht="28.5">
      <c r="A1380" s="345" t="s">
        <v>27485</v>
      </c>
      <c r="B1380" s="346" t="s">
        <v>1512</v>
      </c>
      <c r="C1380" s="346" t="s">
        <v>2</v>
      </c>
      <c r="D1380" s="346">
        <v>22.41</v>
      </c>
      <c r="E1380" s="346">
        <f t="shared" si="21"/>
        <v>22.41</v>
      </c>
      <c r="H1380" s="138"/>
      <c r="J1380" s="345" t="s">
        <v>27485</v>
      </c>
    </row>
    <row r="1381" spans="1:10" ht="15">
      <c r="A1381" s="344" t="s">
        <v>27486</v>
      </c>
      <c r="B1381" s="340" t="s">
        <v>1043</v>
      </c>
      <c r="C1381" s="341"/>
      <c r="D1381" s="341"/>
      <c r="E1381" s="346">
        <f t="shared" si="21"/>
        <v>0</v>
      </c>
      <c r="H1381" s="137"/>
      <c r="J1381" s="344" t="s">
        <v>27486</v>
      </c>
    </row>
    <row r="1382" spans="1:10" ht="28.5">
      <c r="A1382" s="345" t="s">
        <v>27487</v>
      </c>
      <c r="B1382" s="346" t="s">
        <v>36108</v>
      </c>
      <c r="C1382" s="346" t="s">
        <v>1</v>
      </c>
      <c r="D1382" s="346">
        <v>7.08</v>
      </c>
      <c r="E1382" s="346">
        <f t="shared" si="21"/>
        <v>7.08</v>
      </c>
      <c r="H1382" s="138"/>
      <c r="J1382" s="345" t="s">
        <v>27487</v>
      </c>
    </row>
    <row r="1383" spans="1:10" ht="15">
      <c r="A1383" s="344" t="s">
        <v>27488</v>
      </c>
      <c r="B1383" s="340" t="s">
        <v>11156</v>
      </c>
      <c r="C1383" s="341"/>
      <c r="D1383" s="341"/>
      <c r="E1383" s="346">
        <f t="shared" si="21"/>
        <v>0</v>
      </c>
      <c r="H1383" s="137"/>
      <c r="J1383" s="344" t="s">
        <v>27488</v>
      </c>
    </row>
    <row r="1384" spans="1:10" ht="42.75">
      <c r="A1384" s="345" t="s">
        <v>27489</v>
      </c>
      <c r="B1384" s="346" t="s">
        <v>1513</v>
      </c>
      <c r="C1384" s="346" t="s">
        <v>845</v>
      </c>
      <c r="D1384" s="347">
        <v>1156.75</v>
      </c>
      <c r="E1384" s="346">
        <f t="shared" si="21"/>
        <v>1156.75</v>
      </c>
      <c r="H1384" s="138"/>
      <c r="J1384" s="345" t="s">
        <v>27489</v>
      </c>
    </row>
    <row r="1385" spans="1:10" ht="15">
      <c r="A1385" s="344" t="s">
        <v>27490</v>
      </c>
      <c r="B1385" s="340" t="s">
        <v>1043</v>
      </c>
      <c r="C1385" s="341"/>
      <c r="D1385" s="341"/>
      <c r="E1385" s="346">
        <f t="shared" si="21"/>
        <v>0</v>
      </c>
      <c r="H1385" s="137"/>
      <c r="J1385" s="344" t="s">
        <v>27490</v>
      </c>
    </row>
    <row r="1386" spans="1:10" ht="28.5">
      <c r="A1386" s="345" t="s">
        <v>27491</v>
      </c>
      <c r="B1386" s="346" t="s">
        <v>1514</v>
      </c>
      <c r="C1386" s="346" t="s">
        <v>2</v>
      </c>
      <c r="D1386" s="346">
        <v>563.33000000000004</v>
      </c>
      <c r="E1386" s="346">
        <f t="shared" si="21"/>
        <v>563.33000000000004</v>
      </c>
      <c r="H1386" s="138"/>
      <c r="J1386" s="345" t="s">
        <v>27491</v>
      </c>
    </row>
    <row r="1387" spans="1:10" ht="42.75">
      <c r="A1387" s="345" t="s">
        <v>27492</v>
      </c>
      <c r="B1387" s="346" t="s">
        <v>36109</v>
      </c>
      <c r="C1387" s="346" t="s">
        <v>2</v>
      </c>
      <c r="D1387" s="346">
        <v>8.01</v>
      </c>
      <c r="E1387" s="346">
        <f t="shared" si="21"/>
        <v>8.01</v>
      </c>
      <c r="H1387" s="138"/>
      <c r="J1387" s="345" t="s">
        <v>27492</v>
      </c>
    </row>
    <row r="1388" spans="1:10" ht="15">
      <c r="A1388" s="344" t="s">
        <v>27493</v>
      </c>
      <c r="B1388" s="340" t="s">
        <v>11386</v>
      </c>
      <c r="C1388" s="341"/>
      <c r="D1388" s="341"/>
      <c r="E1388" s="346">
        <f t="shared" si="21"/>
        <v>0</v>
      </c>
      <c r="H1388" s="137"/>
      <c r="J1388" s="344" t="s">
        <v>27493</v>
      </c>
    </row>
    <row r="1389" spans="1:10" ht="42.75">
      <c r="A1389" s="345" t="s">
        <v>27494</v>
      </c>
      <c r="B1389" s="346" t="s">
        <v>1515</v>
      </c>
      <c r="C1389" s="346" t="s">
        <v>845</v>
      </c>
      <c r="D1389" s="347">
        <v>1081.75</v>
      </c>
      <c r="E1389" s="346">
        <f t="shared" si="21"/>
        <v>1081.75</v>
      </c>
      <c r="H1389" s="138"/>
      <c r="J1389" s="345" t="s">
        <v>27494</v>
      </c>
    </row>
    <row r="1390" spans="1:10" ht="15">
      <c r="A1390" s="344" t="s">
        <v>27495</v>
      </c>
      <c r="B1390" s="340" t="s">
        <v>1043</v>
      </c>
      <c r="C1390" s="341"/>
      <c r="D1390" s="341"/>
      <c r="E1390" s="346">
        <f t="shared" si="21"/>
        <v>0</v>
      </c>
      <c r="H1390" s="137"/>
      <c r="J1390" s="344" t="s">
        <v>27495</v>
      </c>
    </row>
    <row r="1391" spans="1:10" ht="28.5">
      <c r="A1391" s="345" t="s">
        <v>27496</v>
      </c>
      <c r="B1391" s="346" t="s">
        <v>36110</v>
      </c>
      <c r="C1391" s="346" t="s">
        <v>1</v>
      </c>
      <c r="D1391" s="346">
        <v>4.8099999999999996</v>
      </c>
      <c r="E1391" s="346">
        <f t="shared" si="21"/>
        <v>4.8099999999999996</v>
      </c>
      <c r="H1391" s="138"/>
      <c r="J1391" s="345" t="s">
        <v>27496</v>
      </c>
    </row>
    <row r="1392" spans="1:10" ht="28.5">
      <c r="A1392" s="345" t="s">
        <v>27497</v>
      </c>
      <c r="B1392" s="346" t="s">
        <v>36111</v>
      </c>
      <c r="C1392" s="346" t="s">
        <v>1</v>
      </c>
      <c r="D1392" s="346">
        <v>4.0599999999999996</v>
      </c>
      <c r="E1392" s="346">
        <f t="shared" si="21"/>
        <v>4.0599999999999996</v>
      </c>
      <c r="H1392" s="138"/>
      <c r="J1392" s="345" t="s">
        <v>27497</v>
      </c>
    </row>
    <row r="1393" spans="1:10" ht="28.5">
      <c r="A1393" s="345" t="s">
        <v>27498</v>
      </c>
      <c r="B1393" s="346" t="s">
        <v>36112</v>
      </c>
      <c r="C1393" s="346" t="s">
        <v>1</v>
      </c>
      <c r="D1393" s="346">
        <v>5.65</v>
      </c>
      <c r="E1393" s="346">
        <f t="shared" si="21"/>
        <v>5.65</v>
      </c>
      <c r="H1393" s="138"/>
      <c r="J1393" s="345" t="s">
        <v>27498</v>
      </c>
    </row>
    <row r="1394" spans="1:10" ht="28.5">
      <c r="A1394" s="345" t="s">
        <v>27499</v>
      </c>
      <c r="B1394" s="346" t="s">
        <v>36113</v>
      </c>
      <c r="C1394" s="346" t="s">
        <v>1</v>
      </c>
      <c r="D1394" s="346">
        <v>6.24</v>
      </c>
      <c r="E1394" s="346">
        <f t="shared" si="21"/>
        <v>6.24</v>
      </c>
      <c r="H1394" s="138"/>
      <c r="J1394" s="345" t="s">
        <v>27499</v>
      </c>
    </row>
    <row r="1395" spans="1:10" ht="28.5">
      <c r="A1395" s="345" t="s">
        <v>27500</v>
      </c>
      <c r="B1395" s="346" t="s">
        <v>36114</v>
      </c>
      <c r="C1395" s="346" t="s">
        <v>1</v>
      </c>
      <c r="D1395" s="346">
        <v>4.3</v>
      </c>
      <c r="E1395" s="346">
        <f t="shared" si="21"/>
        <v>4.3</v>
      </c>
      <c r="H1395" s="138"/>
      <c r="J1395" s="345" t="s">
        <v>27500</v>
      </c>
    </row>
    <row r="1396" spans="1:10" ht="15">
      <c r="A1396" s="344" t="s">
        <v>27501</v>
      </c>
      <c r="B1396" s="340" t="s">
        <v>11198</v>
      </c>
      <c r="C1396" s="341"/>
      <c r="D1396" s="341"/>
      <c r="E1396" s="346">
        <f t="shared" si="21"/>
        <v>0</v>
      </c>
      <c r="H1396" s="137"/>
      <c r="J1396" s="344" t="s">
        <v>27501</v>
      </c>
    </row>
    <row r="1397" spans="1:10" ht="28.5">
      <c r="A1397" s="345" t="s">
        <v>27502</v>
      </c>
      <c r="B1397" s="346" t="s">
        <v>1516</v>
      </c>
      <c r="C1397" s="346" t="s">
        <v>2</v>
      </c>
      <c r="D1397" s="346">
        <v>143.31</v>
      </c>
      <c r="E1397" s="346">
        <f t="shared" ref="E1397:E1460" si="22">D1397</f>
        <v>143.31</v>
      </c>
      <c r="H1397" s="138"/>
      <c r="J1397" s="345" t="s">
        <v>27502</v>
      </c>
    </row>
    <row r="1398" spans="1:10" ht="15">
      <c r="A1398" s="344" t="s">
        <v>27503</v>
      </c>
      <c r="B1398" s="340" t="s">
        <v>11386</v>
      </c>
      <c r="C1398" s="341"/>
      <c r="D1398" s="341"/>
      <c r="E1398" s="346">
        <f t="shared" si="22"/>
        <v>0</v>
      </c>
      <c r="H1398" s="137"/>
      <c r="J1398" s="344" t="s">
        <v>27503</v>
      </c>
    </row>
    <row r="1399" spans="1:10" ht="28.5">
      <c r="A1399" s="345" t="s">
        <v>27504</v>
      </c>
      <c r="B1399" s="346" t="s">
        <v>1517</v>
      </c>
      <c r="C1399" s="346" t="s">
        <v>2</v>
      </c>
      <c r="D1399" s="346">
        <v>29.33</v>
      </c>
      <c r="E1399" s="346">
        <f t="shared" si="22"/>
        <v>29.33</v>
      </c>
      <c r="H1399" s="138"/>
      <c r="J1399" s="345" t="s">
        <v>27504</v>
      </c>
    </row>
    <row r="1400" spans="1:10" ht="28.5">
      <c r="A1400" s="345" t="s">
        <v>27505</v>
      </c>
      <c r="B1400" s="346" t="s">
        <v>1518</v>
      </c>
      <c r="C1400" s="346" t="s">
        <v>2</v>
      </c>
      <c r="D1400" s="346">
        <v>89.02</v>
      </c>
      <c r="E1400" s="346">
        <f t="shared" si="22"/>
        <v>89.02</v>
      </c>
      <c r="H1400" s="138"/>
      <c r="J1400" s="345" t="s">
        <v>27505</v>
      </c>
    </row>
    <row r="1401" spans="1:10" ht="28.5">
      <c r="A1401" s="345" t="s">
        <v>27506</v>
      </c>
      <c r="B1401" s="346" t="s">
        <v>36115</v>
      </c>
      <c r="C1401" s="346" t="s">
        <v>1</v>
      </c>
      <c r="D1401" s="346">
        <v>10.75</v>
      </c>
      <c r="E1401" s="346">
        <f t="shared" si="22"/>
        <v>10.75</v>
      </c>
      <c r="H1401" s="138"/>
      <c r="J1401" s="345" t="s">
        <v>27506</v>
      </c>
    </row>
    <row r="1402" spans="1:10" ht="15">
      <c r="A1402" s="344" t="s">
        <v>27507</v>
      </c>
      <c r="B1402" s="340" t="s">
        <v>1043</v>
      </c>
      <c r="C1402" s="341"/>
      <c r="D1402" s="341"/>
      <c r="E1402" s="346">
        <f t="shared" si="22"/>
        <v>0</v>
      </c>
      <c r="H1402" s="137"/>
      <c r="J1402" s="344" t="s">
        <v>27507</v>
      </c>
    </row>
    <row r="1403" spans="1:10" ht="28.5">
      <c r="A1403" s="345" t="s">
        <v>27508</v>
      </c>
      <c r="B1403" s="346" t="s">
        <v>36116</v>
      </c>
      <c r="C1403" s="346" t="s">
        <v>1</v>
      </c>
      <c r="D1403" s="346">
        <v>8.81</v>
      </c>
      <c r="E1403" s="346">
        <f t="shared" si="22"/>
        <v>8.81</v>
      </c>
      <c r="H1403" s="138"/>
      <c r="J1403" s="345" t="s">
        <v>27508</v>
      </c>
    </row>
    <row r="1404" spans="1:10" ht="42.75">
      <c r="A1404" s="345" t="s">
        <v>27509</v>
      </c>
      <c r="B1404" s="346" t="s">
        <v>36117</v>
      </c>
      <c r="C1404" s="346" t="s">
        <v>2</v>
      </c>
      <c r="D1404" s="346">
        <v>34.700000000000003</v>
      </c>
      <c r="E1404" s="346">
        <f t="shared" si="22"/>
        <v>34.700000000000003</v>
      </c>
      <c r="H1404" s="138"/>
      <c r="J1404" s="345" t="s">
        <v>27509</v>
      </c>
    </row>
    <row r="1405" spans="1:10" ht="15">
      <c r="A1405" s="344" t="s">
        <v>27510</v>
      </c>
      <c r="B1405" s="340" t="s">
        <v>11387</v>
      </c>
      <c r="C1405" s="341"/>
      <c r="D1405" s="341"/>
      <c r="E1405" s="346">
        <f t="shared" si="22"/>
        <v>0</v>
      </c>
      <c r="H1405" s="137"/>
      <c r="J1405" s="344" t="s">
        <v>27510</v>
      </c>
    </row>
    <row r="1406" spans="1:10" ht="28.5">
      <c r="A1406" s="345" t="s">
        <v>27511</v>
      </c>
      <c r="B1406" s="346" t="s">
        <v>36118</v>
      </c>
      <c r="C1406" s="346" t="s">
        <v>1</v>
      </c>
      <c r="D1406" s="346">
        <v>5.88</v>
      </c>
      <c r="E1406" s="346">
        <f t="shared" si="22"/>
        <v>5.88</v>
      </c>
      <c r="H1406" s="138"/>
      <c r="J1406" s="345" t="s">
        <v>27511</v>
      </c>
    </row>
    <row r="1407" spans="1:10" ht="15">
      <c r="A1407" s="344" t="s">
        <v>27512</v>
      </c>
      <c r="B1407" s="340" t="s">
        <v>11387</v>
      </c>
      <c r="C1407" s="341"/>
      <c r="D1407" s="341"/>
      <c r="E1407" s="346">
        <f t="shared" si="22"/>
        <v>0</v>
      </c>
      <c r="H1407" s="137"/>
      <c r="J1407" s="344" t="s">
        <v>27512</v>
      </c>
    </row>
    <row r="1408" spans="1:10">
      <c r="A1408" s="345" t="s">
        <v>27513</v>
      </c>
      <c r="B1408" s="346" t="s">
        <v>17175</v>
      </c>
      <c r="C1408" s="346" t="s">
        <v>3</v>
      </c>
      <c r="D1408" s="346">
        <v>46.86</v>
      </c>
      <c r="E1408" s="346">
        <f t="shared" si="22"/>
        <v>46.86</v>
      </c>
      <c r="H1408" s="138"/>
      <c r="J1408" s="345" t="s">
        <v>27513</v>
      </c>
    </row>
    <row r="1409" spans="1:10">
      <c r="A1409" s="345" t="s">
        <v>27514</v>
      </c>
      <c r="B1409" s="346" t="s">
        <v>11388</v>
      </c>
      <c r="C1409" s="346" t="s">
        <v>3</v>
      </c>
      <c r="D1409" s="346">
        <v>58.34</v>
      </c>
      <c r="E1409" s="346">
        <f t="shared" si="22"/>
        <v>58.34</v>
      </c>
      <c r="H1409" s="138"/>
      <c r="J1409" s="345" t="s">
        <v>27514</v>
      </c>
    </row>
    <row r="1410" spans="1:10">
      <c r="A1410" s="345" t="s">
        <v>27515</v>
      </c>
      <c r="B1410" s="346" t="s">
        <v>11389</v>
      </c>
      <c r="C1410" s="346" t="s">
        <v>3</v>
      </c>
      <c r="D1410" s="346">
        <v>57.03</v>
      </c>
      <c r="E1410" s="346">
        <f t="shared" si="22"/>
        <v>57.03</v>
      </c>
      <c r="H1410" s="138"/>
      <c r="J1410" s="345" t="s">
        <v>27515</v>
      </c>
    </row>
    <row r="1411" spans="1:10" ht="15">
      <c r="A1411" s="344" t="s">
        <v>27516</v>
      </c>
      <c r="B1411" s="340" t="s">
        <v>11293</v>
      </c>
      <c r="C1411" s="341"/>
      <c r="D1411" s="341"/>
      <c r="E1411" s="346">
        <f t="shared" si="22"/>
        <v>0</v>
      </c>
      <c r="H1411" s="137"/>
      <c r="J1411" s="344" t="s">
        <v>27516</v>
      </c>
    </row>
    <row r="1412" spans="1:10" ht="28.5">
      <c r="A1412" s="345" t="s">
        <v>27517</v>
      </c>
      <c r="B1412" s="346" t="s">
        <v>36119</v>
      </c>
      <c r="C1412" s="346" t="s">
        <v>1</v>
      </c>
      <c r="D1412" s="346">
        <v>202.94</v>
      </c>
      <c r="E1412" s="346">
        <f t="shared" si="22"/>
        <v>202.94</v>
      </c>
      <c r="H1412" s="138"/>
      <c r="J1412" s="345" t="s">
        <v>27517</v>
      </c>
    </row>
    <row r="1413" spans="1:10" ht="28.5">
      <c r="A1413" s="345" t="s">
        <v>27518</v>
      </c>
      <c r="B1413" s="346" t="s">
        <v>1519</v>
      </c>
      <c r="C1413" s="346" t="s">
        <v>2</v>
      </c>
      <c r="D1413" s="346">
        <v>43.75</v>
      </c>
      <c r="E1413" s="346">
        <f t="shared" si="22"/>
        <v>43.75</v>
      </c>
      <c r="H1413" s="138"/>
      <c r="J1413" s="345" t="s">
        <v>27518</v>
      </c>
    </row>
    <row r="1414" spans="1:10">
      <c r="A1414" s="345" t="s">
        <v>27519</v>
      </c>
      <c r="B1414" s="346" t="s">
        <v>1520</v>
      </c>
      <c r="C1414" s="346" t="s">
        <v>3</v>
      </c>
      <c r="D1414" s="346">
        <v>3.27</v>
      </c>
      <c r="E1414" s="346">
        <f t="shared" si="22"/>
        <v>3.27</v>
      </c>
      <c r="H1414" s="138"/>
      <c r="J1414" s="345" t="s">
        <v>27519</v>
      </c>
    </row>
    <row r="1415" spans="1:10" ht="15">
      <c r="A1415" s="344" t="s">
        <v>27520</v>
      </c>
      <c r="B1415" s="340" t="s">
        <v>11390</v>
      </c>
      <c r="C1415" s="341"/>
      <c r="D1415" s="341"/>
      <c r="E1415" s="346">
        <f t="shared" si="22"/>
        <v>0</v>
      </c>
      <c r="H1415" s="137"/>
      <c r="J1415" s="344" t="s">
        <v>27520</v>
      </c>
    </row>
    <row r="1416" spans="1:10" ht="28.5">
      <c r="A1416" s="345" t="s">
        <v>27521</v>
      </c>
      <c r="B1416" s="346" t="s">
        <v>11391</v>
      </c>
      <c r="C1416" s="346" t="s">
        <v>4</v>
      </c>
      <c r="D1416" s="346">
        <v>62.4</v>
      </c>
      <c r="E1416" s="346">
        <f t="shared" si="22"/>
        <v>62.4</v>
      </c>
      <c r="H1416" s="138"/>
      <c r="J1416" s="345" t="s">
        <v>27521</v>
      </c>
    </row>
    <row r="1417" spans="1:10" ht="15">
      <c r="A1417" s="344" t="s">
        <v>27522</v>
      </c>
      <c r="B1417" s="340" t="s">
        <v>11293</v>
      </c>
      <c r="C1417" s="341"/>
      <c r="D1417" s="341"/>
      <c r="E1417" s="346">
        <f t="shared" si="22"/>
        <v>0</v>
      </c>
      <c r="H1417" s="137"/>
      <c r="J1417" s="344" t="s">
        <v>27522</v>
      </c>
    </row>
    <row r="1418" spans="1:10" ht="28.5">
      <c r="A1418" s="345" t="s">
        <v>27523</v>
      </c>
      <c r="B1418" s="346" t="s">
        <v>27524</v>
      </c>
      <c r="C1418" s="346" t="s">
        <v>24</v>
      </c>
      <c r="D1418" s="346">
        <v>553.63</v>
      </c>
      <c r="E1418" s="346">
        <f t="shared" si="22"/>
        <v>553.63</v>
      </c>
      <c r="H1418" s="138"/>
      <c r="J1418" s="345" t="s">
        <v>27523</v>
      </c>
    </row>
    <row r="1419" spans="1:10" ht="15" customHeight="1">
      <c r="A1419" s="344" t="s">
        <v>23975</v>
      </c>
      <c r="B1419" s="340" t="s">
        <v>11392</v>
      </c>
      <c r="C1419" s="341"/>
      <c r="D1419" s="341"/>
      <c r="E1419" s="346">
        <f t="shared" si="22"/>
        <v>0</v>
      </c>
      <c r="H1419" s="137"/>
      <c r="J1419" s="344" t="s">
        <v>23975</v>
      </c>
    </row>
    <row r="1420" spans="1:10" ht="15" customHeight="1">
      <c r="A1420" s="344" t="s">
        <v>23976</v>
      </c>
      <c r="B1420" s="340" t="s">
        <v>11392</v>
      </c>
      <c r="C1420" s="341"/>
      <c r="D1420" s="341"/>
      <c r="E1420" s="346">
        <f t="shared" si="22"/>
        <v>0</v>
      </c>
      <c r="H1420" s="137"/>
      <c r="J1420" s="344" t="s">
        <v>23976</v>
      </c>
    </row>
    <row r="1421" spans="1:10" ht="28.5">
      <c r="A1421" s="345" t="s">
        <v>27525</v>
      </c>
      <c r="B1421" s="346" t="s">
        <v>11393</v>
      </c>
      <c r="C1421" s="346" t="s">
        <v>7</v>
      </c>
      <c r="D1421" s="346">
        <v>65</v>
      </c>
      <c r="E1421" s="346">
        <f t="shared" si="22"/>
        <v>65</v>
      </c>
      <c r="H1421" s="138"/>
      <c r="J1421" s="345" t="s">
        <v>27525</v>
      </c>
    </row>
    <row r="1422" spans="1:10" ht="28.5">
      <c r="A1422" s="345" t="s">
        <v>27526</v>
      </c>
      <c r="B1422" s="346" t="s">
        <v>11394</v>
      </c>
      <c r="C1422" s="346" t="s">
        <v>3</v>
      </c>
      <c r="D1422" s="346">
        <v>271.67</v>
      </c>
      <c r="E1422" s="346">
        <f t="shared" si="22"/>
        <v>271.67</v>
      </c>
      <c r="H1422" s="138"/>
      <c r="J1422" s="345" t="s">
        <v>27526</v>
      </c>
    </row>
    <row r="1423" spans="1:10" ht="28.5">
      <c r="A1423" s="345" t="s">
        <v>27527</v>
      </c>
      <c r="B1423" s="346" t="s">
        <v>36120</v>
      </c>
      <c r="C1423" s="346" t="s">
        <v>1</v>
      </c>
      <c r="D1423" s="346">
        <v>3.95</v>
      </c>
      <c r="E1423" s="346">
        <f t="shared" si="22"/>
        <v>3.95</v>
      </c>
      <c r="H1423" s="138"/>
      <c r="J1423" s="345" t="s">
        <v>27527</v>
      </c>
    </row>
    <row r="1424" spans="1:10" ht="28.5">
      <c r="A1424" s="345" t="s">
        <v>27528</v>
      </c>
      <c r="B1424" s="346" t="s">
        <v>36121</v>
      </c>
      <c r="C1424" s="346" t="s">
        <v>1</v>
      </c>
      <c r="D1424" s="346">
        <v>14.06</v>
      </c>
      <c r="E1424" s="346">
        <f t="shared" si="22"/>
        <v>14.06</v>
      </c>
      <c r="H1424" s="138"/>
      <c r="J1424" s="345" t="s">
        <v>27528</v>
      </c>
    </row>
    <row r="1425" spans="1:10" ht="42.75">
      <c r="A1425" s="345" t="s">
        <v>27529</v>
      </c>
      <c r="B1425" s="346" t="s">
        <v>36122</v>
      </c>
      <c r="C1425" s="346" t="s">
        <v>1</v>
      </c>
      <c r="D1425" s="346">
        <v>21.28</v>
      </c>
      <c r="E1425" s="346">
        <f t="shared" si="22"/>
        <v>21.28</v>
      </c>
      <c r="H1425" s="138"/>
      <c r="J1425" s="345" t="s">
        <v>27529</v>
      </c>
    </row>
    <row r="1426" spans="1:10" ht="28.5">
      <c r="A1426" s="345" t="s">
        <v>27530</v>
      </c>
      <c r="B1426" s="346" t="s">
        <v>36123</v>
      </c>
      <c r="C1426" s="346" t="s">
        <v>1</v>
      </c>
      <c r="D1426" s="346">
        <v>7.86</v>
      </c>
      <c r="E1426" s="346">
        <f t="shared" si="22"/>
        <v>7.86</v>
      </c>
      <c r="H1426" s="138"/>
      <c r="J1426" s="345" t="s">
        <v>27530</v>
      </c>
    </row>
    <row r="1427" spans="1:10" ht="28.5">
      <c r="A1427" s="345" t="s">
        <v>27531</v>
      </c>
      <c r="B1427" s="346" t="s">
        <v>36124</v>
      </c>
      <c r="C1427" s="346" t="s">
        <v>3</v>
      </c>
      <c r="D1427" s="346">
        <v>8.39</v>
      </c>
      <c r="E1427" s="346">
        <f t="shared" si="22"/>
        <v>8.39</v>
      </c>
      <c r="H1427" s="138"/>
      <c r="J1427" s="345" t="s">
        <v>27531</v>
      </c>
    </row>
    <row r="1428" spans="1:10" ht="28.5">
      <c r="A1428" s="345" t="s">
        <v>27532</v>
      </c>
      <c r="B1428" s="346" t="s">
        <v>36125</v>
      </c>
      <c r="C1428" s="346" t="s">
        <v>3</v>
      </c>
      <c r="D1428" s="346">
        <v>7.65</v>
      </c>
      <c r="E1428" s="346">
        <f t="shared" si="22"/>
        <v>7.65</v>
      </c>
      <c r="H1428" s="138"/>
      <c r="J1428" s="345" t="s">
        <v>27532</v>
      </c>
    </row>
    <row r="1429" spans="1:10" ht="28.5">
      <c r="A1429" s="345" t="s">
        <v>27533</v>
      </c>
      <c r="B1429" s="346" t="s">
        <v>36126</v>
      </c>
      <c r="C1429" s="346" t="s">
        <v>3</v>
      </c>
      <c r="D1429" s="346">
        <v>8.68</v>
      </c>
      <c r="E1429" s="346">
        <f t="shared" si="22"/>
        <v>8.68</v>
      </c>
      <c r="H1429" s="138"/>
      <c r="J1429" s="345" t="s">
        <v>27533</v>
      </c>
    </row>
    <row r="1430" spans="1:10">
      <c r="A1430" s="345" t="s">
        <v>27534</v>
      </c>
      <c r="B1430" s="346" t="s">
        <v>36127</v>
      </c>
      <c r="C1430" s="346" t="s">
        <v>1</v>
      </c>
      <c r="D1430" s="346">
        <v>9.9600000000000009</v>
      </c>
      <c r="E1430" s="346">
        <f t="shared" si="22"/>
        <v>9.9600000000000009</v>
      </c>
      <c r="H1430" s="138"/>
      <c r="J1430" s="345" t="s">
        <v>27534</v>
      </c>
    </row>
    <row r="1431" spans="1:10" ht="15" customHeight="1">
      <c r="A1431" s="344" t="s">
        <v>23979</v>
      </c>
      <c r="B1431" s="340" t="s">
        <v>11395</v>
      </c>
      <c r="C1431" s="341"/>
      <c r="D1431" s="341"/>
      <c r="E1431" s="346">
        <f t="shared" si="22"/>
        <v>0</v>
      </c>
      <c r="H1431" s="137"/>
      <c r="J1431" s="344" t="s">
        <v>23979</v>
      </c>
    </row>
    <row r="1432" spans="1:10" ht="28.5">
      <c r="A1432" s="345" t="s">
        <v>23980</v>
      </c>
      <c r="B1432" s="346" t="s">
        <v>36128</v>
      </c>
      <c r="C1432" s="346" t="s">
        <v>3</v>
      </c>
      <c r="D1432" s="346">
        <v>10.92</v>
      </c>
      <c r="E1432" s="346">
        <f t="shared" si="22"/>
        <v>10.92</v>
      </c>
      <c r="H1432" s="138"/>
      <c r="J1432" s="345" t="s">
        <v>23980</v>
      </c>
    </row>
    <row r="1433" spans="1:10" ht="28.5">
      <c r="A1433" s="345" t="s">
        <v>23981</v>
      </c>
      <c r="B1433" s="346" t="s">
        <v>1521</v>
      </c>
      <c r="C1433" s="346" t="s">
        <v>3</v>
      </c>
      <c r="D1433" s="346">
        <v>13</v>
      </c>
      <c r="E1433" s="346">
        <f t="shared" si="22"/>
        <v>13</v>
      </c>
      <c r="H1433" s="138"/>
      <c r="J1433" s="345" t="s">
        <v>23981</v>
      </c>
    </row>
    <row r="1434" spans="1:10" ht="28.5">
      <c r="A1434" s="345" t="s">
        <v>27535</v>
      </c>
      <c r="B1434" s="346" t="s">
        <v>36129</v>
      </c>
      <c r="C1434" s="346" t="s">
        <v>1</v>
      </c>
      <c r="D1434" s="346">
        <v>204.61</v>
      </c>
      <c r="E1434" s="346">
        <f t="shared" si="22"/>
        <v>204.61</v>
      </c>
      <c r="H1434" s="138"/>
      <c r="J1434" s="345" t="s">
        <v>27535</v>
      </c>
    </row>
    <row r="1435" spans="1:10" ht="28.5">
      <c r="A1435" s="345" t="s">
        <v>23983</v>
      </c>
      <c r="B1435" s="346" t="s">
        <v>36130</v>
      </c>
      <c r="C1435" s="346" t="s">
        <v>1</v>
      </c>
      <c r="D1435" s="346">
        <v>123.43</v>
      </c>
      <c r="E1435" s="346">
        <f t="shared" si="22"/>
        <v>123.43</v>
      </c>
      <c r="H1435" s="138"/>
      <c r="J1435" s="345" t="s">
        <v>23983</v>
      </c>
    </row>
    <row r="1436" spans="1:10" ht="28.5">
      <c r="A1436" s="345" t="s">
        <v>27536</v>
      </c>
      <c r="B1436" s="346" t="s">
        <v>36131</v>
      </c>
      <c r="C1436" s="346" t="s">
        <v>3</v>
      </c>
      <c r="D1436" s="346">
        <v>10.92</v>
      </c>
      <c r="E1436" s="346">
        <f t="shared" si="22"/>
        <v>10.92</v>
      </c>
      <c r="H1436" s="138"/>
      <c r="J1436" s="345" t="s">
        <v>27536</v>
      </c>
    </row>
    <row r="1437" spans="1:10" ht="15">
      <c r="A1437" s="344" t="s">
        <v>24017</v>
      </c>
      <c r="B1437" s="340" t="s">
        <v>11396</v>
      </c>
      <c r="C1437" s="341"/>
      <c r="D1437" s="341"/>
      <c r="E1437" s="346">
        <f t="shared" si="22"/>
        <v>0</v>
      </c>
      <c r="H1437" s="137"/>
      <c r="J1437" s="344" t="s">
        <v>24017</v>
      </c>
    </row>
    <row r="1438" spans="1:10" ht="15">
      <c r="A1438" s="344" t="s">
        <v>24057</v>
      </c>
      <c r="B1438" s="340" t="s">
        <v>11397</v>
      </c>
      <c r="C1438" s="341"/>
      <c r="D1438" s="341"/>
      <c r="E1438" s="346">
        <f t="shared" si="22"/>
        <v>0</v>
      </c>
      <c r="H1438" s="137"/>
      <c r="J1438" s="344" t="s">
        <v>24057</v>
      </c>
    </row>
    <row r="1439" spans="1:10" ht="28.5">
      <c r="A1439" s="345" t="s">
        <v>27537</v>
      </c>
      <c r="B1439" s="346" t="s">
        <v>36132</v>
      </c>
      <c r="C1439" s="346" t="s">
        <v>2</v>
      </c>
      <c r="D1439" s="346">
        <v>201.78</v>
      </c>
      <c r="E1439" s="346">
        <f t="shared" si="22"/>
        <v>201.78</v>
      </c>
      <c r="H1439" s="138"/>
      <c r="J1439" s="345" t="s">
        <v>27537</v>
      </c>
    </row>
    <row r="1440" spans="1:10" ht="15">
      <c r="A1440" s="344" t="s">
        <v>27538</v>
      </c>
      <c r="B1440" s="340" t="s">
        <v>11276</v>
      </c>
      <c r="C1440" s="341"/>
      <c r="D1440" s="341"/>
      <c r="E1440" s="346">
        <f t="shared" si="22"/>
        <v>0</v>
      </c>
      <c r="H1440" s="137"/>
      <c r="J1440" s="344" t="s">
        <v>27538</v>
      </c>
    </row>
    <row r="1441" spans="1:10" ht="85.5">
      <c r="A1441" s="345" t="s">
        <v>27539</v>
      </c>
      <c r="B1441" s="346" t="s">
        <v>17176</v>
      </c>
      <c r="C1441" s="346" t="s">
        <v>2</v>
      </c>
      <c r="D1441" s="346">
        <v>186.66</v>
      </c>
      <c r="E1441" s="346">
        <f t="shared" si="22"/>
        <v>186.66</v>
      </c>
      <c r="H1441" s="138"/>
      <c r="J1441" s="345" t="s">
        <v>27539</v>
      </c>
    </row>
    <row r="1442" spans="1:10" ht="99.75">
      <c r="A1442" s="345" t="s">
        <v>27540</v>
      </c>
      <c r="B1442" s="346" t="s">
        <v>27541</v>
      </c>
      <c r="C1442" s="346" t="s">
        <v>2</v>
      </c>
      <c r="D1442" s="346">
        <v>499.08</v>
      </c>
      <c r="E1442" s="346">
        <f t="shared" si="22"/>
        <v>499.08</v>
      </c>
      <c r="H1442" s="138"/>
      <c r="J1442" s="345" t="s">
        <v>27540</v>
      </c>
    </row>
    <row r="1443" spans="1:10" ht="15">
      <c r="A1443" s="344" t="s">
        <v>27542</v>
      </c>
      <c r="B1443" s="340" t="s">
        <v>11214</v>
      </c>
      <c r="C1443" s="341"/>
      <c r="D1443" s="341"/>
      <c r="E1443" s="346">
        <f t="shared" si="22"/>
        <v>0</v>
      </c>
      <c r="H1443" s="137"/>
      <c r="J1443" s="344" t="s">
        <v>27542</v>
      </c>
    </row>
    <row r="1444" spans="1:10" ht="42.75">
      <c r="A1444" s="345" t="s">
        <v>27543</v>
      </c>
      <c r="B1444" s="346" t="s">
        <v>11398</v>
      </c>
      <c r="C1444" s="346" t="s">
        <v>2</v>
      </c>
      <c r="D1444" s="346">
        <v>55.75</v>
      </c>
      <c r="E1444" s="346">
        <f t="shared" si="22"/>
        <v>55.75</v>
      </c>
      <c r="H1444" s="138"/>
      <c r="J1444" s="345" t="s">
        <v>27543</v>
      </c>
    </row>
    <row r="1445" spans="1:10" ht="42.75">
      <c r="A1445" s="345" t="s">
        <v>27544</v>
      </c>
      <c r="B1445" s="346" t="s">
        <v>11399</v>
      </c>
      <c r="C1445" s="346" t="s">
        <v>2</v>
      </c>
      <c r="D1445" s="346">
        <v>75.400000000000006</v>
      </c>
      <c r="E1445" s="346">
        <f t="shared" si="22"/>
        <v>75.400000000000006</v>
      </c>
      <c r="H1445" s="138"/>
      <c r="J1445" s="345" t="s">
        <v>27544</v>
      </c>
    </row>
    <row r="1446" spans="1:10" ht="15">
      <c r="A1446" s="344" t="s">
        <v>27545</v>
      </c>
      <c r="B1446" s="340" t="s">
        <v>11204</v>
      </c>
      <c r="C1446" s="341"/>
      <c r="D1446" s="341"/>
      <c r="E1446" s="346">
        <f t="shared" si="22"/>
        <v>0</v>
      </c>
      <c r="H1446" s="137"/>
      <c r="J1446" s="344" t="s">
        <v>27545</v>
      </c>
    </row>
    <row r="1447" spans="1:10" ht="42.75">
      <c r="A1447" s="345" t="s">
        <v>27546</v>
      </c>
      <c r="B1447" s="346" t="s">
        <v>9384</v>
      </c>
      <c r="C1447" s="346" t="s">
        <v>2</v>
      </c>
      <c r="D1447" s="346">
        <v>17.77</v>
      </c>
      <c r="E1447" s="346">
        <f t="shared" si="22"/>
        <v>17.77</v>
      </c>
      <c r="H1447" s="138"/>
      <c r="J1447" s="345" t="s">
        <v>27546</v>
      </c>
    </row>
    <row r="1448" spans="1:10" ht="15">
      <c r="A1448" s="344" t="s">
        <v>24194</v>
      </c>
      <c r="B1448" s="340" t="s">
        <v>11400</v>
      </c>
      <c r="C1448" s="341"/>
      <c r="D1448" s="341"/>
      <c r="E1448" s="346">
        <f t="shared" si="22"/>
        <v>0</v>
      </c>
      <c r="H1448" s="137"/>
      <c r="J1448" s="344" t="s">
        <v>24194</v>
      </c>
    </row>
    <row r="1449" spans="1:10" ht="15" customHeight="1">
      <c r="A1449" s="344" t="s">
        <v>27547</v>
      </c>
      <c r="B1449" s="340" t="s">
        <v>11401</v>
      </c>
      <c r="C1449" s="341"/>
      <c r="D1449" s="341"/>
      <c r="E1449" s="346">
        <f t="shared" si="22"/>
        <v>0</v>
      </c>
      <c r="H1449" s="137"/>
      <c r="J1449" s="344" t="s">
        <v>27547</v>
      </c>
    </row>
    <row r="1450" spans="1:10" ht="42.75">
      <c r="A1450" s="345" t="s">
        <v>27548</v>
      </c>
      <c r="B1450" s="346" t="s">
        <v>1522</v>
      </c>
      <c r="C1450" s="346" t="s">
        <v>4</v>
      </c>
      <c r="D1450" s="346">
        <v>48.26</v>
      </c>
      <c r="E1450" s="346">
        <f t="shared" si="22"/>
        <v>48.26</v>
      </c>
      <c r="H1450" s="138"/>
      <c r="J1450" s="345" t="s">
        <v>27548</v>
      </c>
    </row>
    <row r="1451" spans="1:10" ht="15">
      <c r="A1451" s="344" t="s">
        <v>24226</v>
      </c>
      <c r="B1451" s="340" t="s">
        <v>11402</v>
      </c>
      <c r="C1451" s="341"/>
      <c r="D1451" s="341"/>
      <c r="E1451" s="346">
        <f t="shared" si="22"/>
        <v>0</v>
      </c>
      <c r="H1451" s="137"/>
      <c r="J1451" s="344" t="s">
        <v>24226</v>
      </c>
    </row>
    <row r="1452" spans="1:10" ht="28.5">
      <c r="A1452" s="345" t="s">
        <v>27549</v>
      </c>
      <c r="B1452" s="346" t="s">
        <v>1523</v>
      </c>
      <c r="C1452" s="346" t="s">
        <v>2</v>
      </c>
      <c r="D1452" s="347">
        <v>2213.34</v>
      </c>
      <c r="E1452" s="346">
        <f t="shared" si="22"/>
        <v>2213.34</v>
      </c>
      <c r="H1452" s="138"/>
      <c r="J1452" s="345" t="s">
        <v>27549</v>
      </c>
    </row>
    <row r="1453" spans="1:10" ht="15">
      <c r="A1453" s="344" t="s">
        <v>24231</v>
      </c>
      <c r="B1453" s="340" t="s">
        <v>27550</v>
      </c>
      <c r="C1453" s="341"/>
      <c r="D1453" s="341"/>
      <c r="E1453" s="346">
        <f t="shared" si="22"/>
        <v>0</v>
      </c>
      <c r="H1453" s="137"/>
      <c r="J1453" s="344" t="s">
        <v>24231</v>
      </c>
    </row>
    <row r="1454" spans="1:10" ht="28.5">
      <c r="A1454" s="345" t="s">
        <v>24260</v>
      </c>
      <c r="B1454" s="346" t="s">
        <v>27551</v>
      </c>
      <c r="C1454" s="346" t="s">
        <v>2</v>
      </c>
      <c r="D1454" s="346">
        <v>2.29</v>
      </c>
      <c r="E1454" s="346">
        <f t="shared" si="22"/>
        <v>2.29</v>
      </c>
      <c r="H1454" s="138"/>
      <c r="J1454" s="345" t="s">
        <v>24260</v>
      </c>
    </row>
    <row r="1455" spans="1:10" ht="15">
      <c r="A1455" s="344" t="s">
        <v>27552</v>
      </c>
      <c r="B1455" s="340" t="s">
        <v>11403</v>
      </c>
      <c r="C1455" s="341"/>
      <c r="D1455" s="341"/>
      <c r="E1455" s="346">
        <f t="shared" si="22"/>
        <v>0</v>
      </c>
      <c r="H1455" s="137"/>
      <c r="J1455" s="344" t="s">
        <v>27552</v>
      </c>
    </row>
    <row r="1456" spans="1:10" ht="15" customHeight="1">
      <c r="A1456" s="344" t="s">
        <v>27553</v>
      </c>
      <c r="B1456" s="340" t="s">
        <v>11404</v>
      </c>
      <c r="C1456" s="341"/>
      <c r="D1456" s="341"/>
      <c r="E1456" s="346">
        <f t="shared" si="22"/>
        <v>0</v>
      </c>
      <c r="H1456" s="137"/>
      <c r="J1456" s="344" t="s">
        <v>27553</v>
      </c>
    </row>
    <row r="1457" spans="1:10">
      <c r="A1457" s="345" t="s">
        <v>27554</v>
      </c>
      <c r="B1457" s="346" t="s">
        <v>1524</v>
      </c>
      <c r="C1457" s="346" t="s">
        <v>7</v>
      </c>
      <c r="D1457" s="346">
        <v>176.11</v>
      </c>
      <c r="E1457" s="346">
        <f t="shared" si="22"/>
        <v>176.11</v>
      </c>
      <c r="H1457" s="138"/>
      <c r="J1457" s="345" t="s">
        <v>27554</v>
      </c>
    </row>
    <row r="1458" spans="1:10" ht="15">
      <c r="A1458" s="344" t="s">
        <v>27555</v>
      </c>
      <c r="B1458" s="340" t="s">
        <v>11405</v>
      </c>
      <c r="C1458" s="341"/>
      <c r="D1458" s="341"/>
      <c r="E1458" s="346">
        <f t="shared" si="22"/>
        <v>0</v>
      </c>
      <c r="H1458" s="137"/>
      <c r="J1458" s="344" t="s">
        <v>27555</v>
      </c>
    </row>
    <row r="1459" spans="1:10" ht="15">
      <c r="A1459" s="344" t="s">
        <v>27556</v>
      </c>
      <c r="B1459" s="340" t="s">
        <v>11406</v>
      </c>
      <c r="C1459" s="341"/>
      <c r="D1459" s="341"/>
      <c r="E1459" s="346">
        <f t="shared" si="22"/>
        <v>0</v>
      </c>
      <c r="H1459" s="137"/>
      <c r="J1459" s="344" t="s">
        <v>27556</v>
      </c>
    </row>
    <row r="1460" spans="1:10">
      <c r="A1460" s="345" t="s">
        <v>27557</v>
      </c>
      <c r="B1460" s="346" t="s">
        <v>13</v>
      </c>
      <c r="C1460" s="346" t="s">
        <v>10</v>
      </c>
      <c r="D1460" s="346">
        <v>5.43</v>
      </c>
      <c r="E1460" s="346">
        <f t="shared" si="22"/>
        <v>5.43</v>
      </c>
      <c r="H1460" s="138"/>
      <c r="J1460" s="345" t="s">
        <v>27557</v>
      </c>
    </row>
    <row r="1461" spans="1:10">
      <c r="A1461" s="345" t="s">
        <v>27558</v>
      </c>
      <c r="B1461" s="346" t="s">
        <v>27559</v>
      </c>
      <c r="C1461" s="346" t="s">
        <v>10</v>
      </c>
      <c r="D1461" s="346">
        <v>5.79</v>
      </c>
      <c r="E1461" s="346">
        <f t="shared" ref="E1461:E1524" si="23">D1461</f>
        <v>5.79</v>
      </c>
      <c r="H1461" s="138"/>
      <c r="J1461" s="345" t="s">
        <v>27558</v>
      </c>
    </row>
    <row r="1462" spans="1:10" ht="15">
      <c r="A1462" s="344" t="s">
        <v>27560</v>
      </c>
      <c r="B1462" s="340" t="s">
        <v>11407</v>
      </c>
      <c r="C1462" s="341"/>
      <c r="D1462" s="341"/>
      <c r="E1462" s="346">
        <f t="shared" si="23"/>
        <v>0</v>
      </c>
      <c r="H1462" s="137"/>
      <c r="J1462" s="344" t="s">
        <v>27560</v>
      </c>
    </row>
    <row r="1463" spans="1:10">
      <c r="A1463" s="345" t="s">
        <v>27561</v>
      </c>
      <c r="B1463" s="346" t="s">
        <v>1525</v>
      </c>
      <c r="C1463" s="346" t="s">
        <v>3</v>
      </c>
      <c r="D1463" s="346">
        <v>15.92</v>
      </c>
      <c r="E1463" s="346">
        <f t="shared" si="23"/>
        <v>15.92</v>
      </c>
      <c r="H1463" s="138"/>
      <c r="J1463" s="345" t="s">
        <v>27561</v>
      </c>
    </row>
    <row r="1464" spans="1:10" ht="28.5">
      <c r="A1464" s="345" t="s">
        <v>27562</v>
      </c>
      <c r="B1464" s="346" t="s">
        <v>27563</v>
      </c>
      <c r="C1464" s="346" t="s">
        <v>27564</v>
      </c>
      <c r="D1464" s="346">
        <v>5.41</v>
      </c>
      <c r="E1464" s="346">
        <f t="shared" si="23"/>
        <v>5.41</v>
      </c>
      <c r="H1464" s="138"/>
      <c r="J1464" s="345" t="s">
        <v>27562</v>
      </c>
    </row>
    <row r="1465" spans="1:10" ht="15">
      <c r="A1465" s="344" t="s">
        <v>27565</v>
      </c>
      <c r="B1465" s="340" t="s">
        <v>11408</v>
      </c>
      <c r="C1465" s="341"/>
      <c r="D1465" s="341"/>
      <c r="E1465" s="346">
        <f t="shared" si="23"/>
        <v>0</v>
      </c>
      <c r="H1465" s="137"/>
      <c r="J1465" s="344" t="s">
        <v>27565</v>
      </c>
    </row>
    <row r="1466" spans="1:10" ht="15">
      <c r="A1466" s="344" t="s">
        <v>27566</v>
      </c>
      <c r="B1466" s="340" t="s">
        <v>11409</v>
      </c>
      <c r="C1466" s="341"/>
      <c r="D1466" s="341"/>
      <c r="E1466" s="346">
        <f t="shared" si="23"/>
        <v>0</v>
      </c>
      <c r="H1466" s="137"/>
      <c r="J1466" s="344" t="s">
        <v>27566</v>
      </c>
    </row>
    <row r="1467" spans="1:10">
      <c r="A1467" s="345" t="s">
        <v>27567</v>
      </c>
      <c r="B1467" s="346" t="s">
        <v>1526</v>
      </c>
      <c r="C1467" s="346" t="s">
        <v>2</v>
      </c>
      <c r="D1467" s="346">
        <v>129.86000000000001</v>
      </c>
      <c r="E1467" s="346">
        <f t="shared" si="23"/>
        <v>129.86000000000001</v>
      </c>
      <c r="H1467" s="138"/>
      <c r="J1467" s="345" t="s">
        <v>27567</v>
      </c>
    </row>
    <row r="1468" spans="1:10" ht="28.5">
      <c r="A1468" s="345" t="s">
        <v>27568</v>
      </c>
      <c r="B1468" s="346" t="s">
        <v>1527</v>
      </c>
      <c r="C1468" s="346" t="s">
        <v>2</v>
      </c>
      <c r="D1468" s="346">
        <v>140.68</v>
      </c>
      <c r="E1468" s="346">
        <f t="shared" si="23"/>
        <v>140.68</v>
      </c>
      <c r="H1468" s="138"/>
      <c r="J1468" s="345" t="s">
        <v>27568</v>
      </c>
    </row>
    <row r="1469" spans="1:10">
      <c r="A1469" s="345" t="s">
        <v>27569</v>
      </c>
      <c r="B1469" s="346" t="s">
        <v>1528</v>
      </c>
      <c r="C1469" s="346" t="s">
        <v>2</v>
      </c>
      <c r="D1469" s="346">
        <v>26.79</v>
      </c>
      <c r="E1469" s="346">
        <f t="shared" si="23"/>
        <v>26.79</v>
      </c>
      <c r="H1469" s="138"/>
      <c r="J1469" s="345" t="s">
        <v>27569</v>
      </c>
    </row>
    <row r="1470" spans="1:10" ht="28.5">
      <c r="A1470" s="345" t="s">
        <v>27570</v>
      </c>
      <c r="B1470" s="346" t="s">
        <v>1529</v>
      </c>
      <c r="C1470" s="346" t="s">
        <v>2</v>
      </c>
      <c r="D1470" s="346">
        <v>29.05</v>
      </c>
      <c r="E1470" s="346">
        <f t="shared" si="23"/>
        <v>29.05</v>
      </c>
      <c r="H1470" s="138"/>
      <c r="J1470" s="345" t="s">
        <v>27570</v>
      </c>
    </row>
    <row r="1471" spans="1:10" ht="28.5">
      <c r="A1471" s="345" t="s">
        <v>27571</v>
      </c>
      <c r="B1471" s="346" t="s">
        <v>1530</v>
      </c>
      <c r="C1471" s="346" t="s">
        <v>2</v>
      </c>
      <c r="D1471" s="346">
        <v>12.67</v>
      </c>
      <c r="E1471" s="346">
        <f t="shared" si="23"/>
        <v>12.67</v>
      </c>
      <c r="H1471" s="138"/>
      <c r="J1471" s="345" t="s">
        <v>27571</v>
      </c>
    </row>
    <row r="1472" spans="1:10">
      <c r="A1472" s="345" t="s">
        <v>27572</v>
      </c>
      <c r="B1472" s="346" t="s">
        <v>1531</v>
      </c>
      <c r="C1472" s="346" t="s">
        <v>2</v>
      </c>
      <c r="D1472" s="346">
        <v>62.09</v>
      </c>
      <c r="E1472" s="346">
        <f t="shared" si="23"/>
        <v>62.09</v>
      </c>
      <c r="H1472" s="138"/>
      <c r="J1472" s="345" t="s">
        <v>27572</v>
      </c>
    </row>
    <row r="1473" spans="1:10">
      <c r="A1473" s="345" t="s">
        <v>27573</v>
      </c>
      <c r="B1473" s="346" t="s">
        <v>1532</v>
      </c>
      <c r="C1473" s="346" t="s">
        <v>2</v>
      </c>
      <c r="D1473" s="346">
        <v>4.54</v>
      </c>
      <c r="E1473" s="346">
        <f t="shared" si="23"/>
        <v>4.54</v>
      </c>
      <c r="H1473" s="138"/>
      <c r="J1473" s="345" t="s">
        <v>27573</v>
      </c>
    </row>
    <row r="1474" spans="1:10">
      <c r="A1474" s="345" t="s">
        <v>27574</v>
      </c>
      <c r="B1474" s="346" t="s">
        <v>1533</v>
      </c>
      <c r="C1474" s="346" t="s">
        <v>2</v>
      </c>
      <c r="D1474" s="346">
        <v>14.01</v>
      </c>
      <c r="E1474" s="346">
        <f t="shared" si="23"/>
        <v>14.01</v>
      </c>
      <c r="H1474" s="138"/>
      <c r="J1474" s="345" t="s">
        <v>27574</v>
      </c>
    </row>
    <row r="1475" spans="1:10">
      <c r="A1475" s="345" t="s">
        <v>27575</v>
      </c>
      <c r="B1475" s="346" t="s">
        <v>1534</v>
      </c>
      <c r="C1475" s="346" t="s">
        <v>2</v>
      </c>
      <c r="D1475" s="346">
        <v>2.3199999999999998</v>
      </c>
      <c r="E1475" s="346">
        <f t="shared" si="23"/>
        <v>2.3199999999999998</v>
      </c>
      <c r="H1475" s="138"/>
      <c r="J1475" s="345" t="s">
        <v>27575</v>
      </c>
    </row>
    <row r="1476" spans="1:10" ht="15">
      <c r="A1476" s="344" t="s">
        <v>27576</v>
      </c>
      <c r="B1476" s="340" t="s">
        <v>11410</v>
      </c>
      <c r="C1476" s="341"/>
      <c r="D1476" s="341"/>
      <c r="E1476" s="346">
        <f t="shared" si="23"/>
        <v>0</v>
      </c>
      <c r="H1476" s="137"/>
      <c r="J1476" s="344" t="s">
        <v>27576</v>
      </c>
    </row>
    <row r="1477" spans="1:10" ht="15" customHeight="1">
      <c r="A1477" s="344" t="s">
        <v>27577</v>
      </c>
      <c r="B1477" s="340" t="s">
        <v>11411</v>
      </c>
      <c r="C1477" s="341"/>
      <c r="D1477" s="341"/>
      <c r="E1477" s="346">
        <f t="shared" si="23"/>
        <v>0</v>
      </c>
      <c r="H1477" s="137"/>
      <c r="J1477" s="344" t="s">
        <v>27577</v>
      </c>
    </row>
    <row r="1478" spans="1:10">
      <c r="A1478" s="345" t="s">
        <v>27578</v>
      </c>
      <c r="B1478" s="346" t="s">
        <v>1535</v>
      </c>
      <c r="C1478" s="346" t="s">
        <v>2</v>
      </c>
      <c r="D1478" s="346">
        <v>115.45</v>
      </c>
      <c r="E1478" s="346">
        <f t="shared" si="23"/>
        <v>115.45</v>
      </c>
      <c r="H1478" s="138"/>
      <c r="J1478" s="345" t="s">
        <v>27578</v>
      </c>
    </row>
    <row r="1479" spans="1:10">
      <c r="A1479" s="345" t="s">
        <v>27579</v>
      </c>
      <c r="B1479" s="346" t="s">
        <v>1536</v>
      </c>
      <c r="C1479" s="346" t="s">
        <v>2</v>
      </c>
      <c r="D1479" s="346">
        <v>49.01</v>
      </c>
      <c r="E1479" s="346">
        <f t="shared" si="23"/>
        <v>49.01</v>
      </c>
      <c r="H1479" s="138"/>
      <c r="J1479" s="345" t="s">
        <v>27579</v>
      </c>
    </row>
    <row r="1480" spans="1:10">
      <c r="A1480" s="345" t="s">
        <v>27580</v>
      </c>
      <c r="B1480" s="346" t="s">
        <v>1537</v>
      </c>
      <c r="C1480" s="346" t="s">
        <v>2</v>
      </c>
      <c r="D1480" s="346">
        <v>53.76</v>
      </c>
      <c r="E1480" s="346">
        <f t="shared" si="23"/>
        <v>53.76</v>
      </c>
      <c r="H1480" s="138"/>
      <c r="J1480" s="345" t="s">
        <v>27580</v>
      </c>
    </row>
    <row r="1481" spans="1:10">
      <c r="A1481" s="345" t="s">
        <v>27581</v>
      </c>
      <c r="B1481" s="346" t="s">
        <v>36133</v>
      </c>
      <c r="C1481" s="346" t="s">
        <v>2</v>
      </c>
      <c r="D1481" s="346">
        <v>83.17</v>
      </c>
      <c r="E1481" s="346">
        <f t="shared" si="23"/>
        <v>83.17</v>
      </c>
      <c r="H1481" s="138"/>
      <c r="J1481" s="345" t="s">
        <v>27581</v>
      </c>
    </row>
    <row r="1482" spans="1:10">
      <c r="A1482" s="345" t="s">
        <v>27582</v>
      </c>
      <c r="B1482" s="346" t="s">
        <v>1538</v>
      </c>
      <c r="C1482" s="346" t="s">
        <v>2</v>
      </c>
      <c r="D1482" s="346">
        <v>39.17</v>
      </c>
      <c r="E1482" s="346">
        <f t="shared" si="23"/>
        <v>39.17</v>
      </c>
      <c r="H1482" s="138"/>
      <c r="J1482" s="345" t="s">
        <v>27582</v>
      </c>
    </row>
    <row r="1483" spans="1:10">
      <c r="A1483" s="345" t="s">
        <v>27583</v>
      </c>
      <c r="B1483" s="346" t="s">
        <v>36134</v>
      </c>
      <c r="C1483" s="346" t="s">
        <v>2</v>
      </c>
      <c r="D1483" s="346">
        <v>41.57</v>
      </c>
      <c r="E1483" s="346">
        <f t="shared" si="23"/>
        <v>41.57</v>
      </c>
      <c r="H1483" s="138"/>
      <c r="J1483" s="345" t="s">
        <v>27583</v>
      </c>
    </row>
    <row r="1484" spans="1:10">
      <c r="A1484" s="345" t="s">
        <v>27584</v>
      </c>
      <c r="B1484" s="346" t="s">
        <v>36135</v>
      </c>
      <c r="C1484" s="346" t="s">
        <v>2</v>
      </c>
      <c r="D1484" s="346">
        <v>43.71</v>
      </c>
      <c r="E1484" s="346">
        <f t="shared" si="23"/>
        <v>43.71</v>
      </c>
      <c r="H1484" s="138"/>
      <c r="J1484" s="345" t="s">
        <v>27584</v>
      </c>
    </row>
    <row r="1485" spans="1:10">
      <c r="A1485" s="345" t="s">
        <v>27585</v>
      </c>
      <c r="B1485" s="346" t="s">
        <v>1539</v>
      </c>
      <c r="C1485" s="346" t="s">
        <v>2</v>
      </c>
      <c r="D1485" s="346">
        <v>163.52000000000001</v>
      </c>
      <c r="E1485" s="346">
        <f t="shared" si="23"/>
        <v>163.52000000000001</v>
      </c>
      <c r="H1485" s="138"/>
      <c r="J1485" s="345" t="s">
        <v>27585</v>
      </c>
    </row>
    <row r="1486" spans="1:10" ht="28.5">
      <c r="A1486" s="345" t="s">
        <v>27586</v>
      </c>
      <c r="B1486" s="346" t="s">
        <v>36136</v>
      </c>
      <c r="C1486" s="346" t="s">
        <v>2</v>
      </c>
      <c r="D1486" s="346">
        <v>66.94</v>
      </c>
      <c r="E1486" s="346">
        <f t="shared" si="23"/>
        <v>66.94</v>
      </c>
      <c r="H1486" s="138"/>
      <c r="J1486" s="345" t="s">
        <v>27586</v>
      </c>
    </row>
    <row r="1487" spans="1:10">
      <c r="A1487" s="345" t="s">
        <v>27587</v>
      </c>
      <c r="B1487" s="346" t="s">
        <v>1540</v>
      </c>
      <c r="C1487" s="346" t="s">
        <v>2</v>
      </c>
      <c r="D1487" s="346">
        <v>48.61</v>
      </c>
      <c r="E1487" s="346">
        <f t="shared" si="23"/>
        <v>48.61</v>
      </c>
      <c r="H1487" s="138"/>
      <c r="J1487" s="345" t="s">
        <v>27587</v>
      </c>
    </row>
    <row r="1488" spans="1:10">
      <c r="A1488" s="345" t="s">
        <v>27588</v>
      </c>
      <c r="B1488" s="346" t="s">
        <v>1541</v>
      </c>
      <c r="C1488" s="346" t="s">
        <v>2</v>
      </c>
      <c r="D1488" s="346">
        <v>71</v>
      </c>
      <c r="E1488" s="346">
        <f t="shared" si="23"/>
        <v>71</v>
      </c>
      <c r="H1488" s="138"/>
      <c r="J1488" s="345" t="s">
        <v>27588</v>
      </c>
    </row>
    <row r="1489" spans="1:10">
      <c r="A1489" s="345" t="s">
        <v>27589</v>
      </c>
      <c r="B1489" s="346" t="s">
        <v>1542</v>
      </c>
      <c r="C1489" s="346" t="s">
        <v>2</v>
      </c>
      <c r="D1489" s="346">
        <v>504.27</v>
      </c>
      <c r="E1489" s="346">
        <f t="shared" si="23"/>
        <v>504.27</v>
      </c>
      <c r="H1489" s="138"/>
      <c r="J1489" s="345" t="s">
        <v>27589</v>
      </c>
    </row>
    <row r="1490" spans="1:10">
      <c r="A1490" s="345" t="s">
        <v>27590</v>
      </c>
      <c r="B1490" s="346" t="s">
        <v>1543</v>
      </c>
      <c r="C1490" s="346" t="s">
        <v>2</v>
      </c>
      <c r="D1490" s="346">
        <v>763.2</v>
      </c>
      <c r="E1490" s="346">
        <f t="shared" si="23"/>
        <v>763.2</v>
      </c>
      <c r="H1490" s="138"/>
      <c r="J1490" s="345" t="s">
        <v>27590</v>
      </c>
    </row>
    <row r="1491" spans="1:10">
      <c r="A1491" s="345" t="s">
        <v>27591</v>
      </c>
      <c r="B1491" s="346" t="s">
        <v>1544</v>
      </c>
      <c r="C1491" s="346" t="s">
        <v>2</v>
      </c>
      <c r="D1491" s="346">
        <v>252.5</v>
      </c>
      <c r="E1491" s="346">
        <f t="shared" si="23"/>
        <v>252.5</v>
      </c>
      <c r="H1491" s="138"/>
      <c r="J1491" s="345" t="s">
        <v>27591</v>
      </c>
    </row>
    <row r="1492" spans="1:10" ht="15">
      <c r="A1492" s="344" t="s">
        <v>27592</v>
      </c>
      <c r="B1492" s="340" t="s">
        <v>11412</v>
      </c>
      <c r="C1492" s="341"/>
      <c r="D1492" s="341"/>
      <c r="E1492" s="346">
        <f t="shared" si="23"/>
        <v>0</v>
      </c>
      <c r="H1492" s="137"/>
      <c r="J1492" s="344" t="s">
        <v>27592</v>
      </c>
    </row>
    <row r="1493" spans="1:10" ht="15">
      <c r="A1493" s="344" t="s">
        <v>27593</v>
      </c>
      <c r="B1493" s="340" t="s">
        <v>11413</v>
      </c>
      <c r="C1493" s="341"/>
      <c r="D1493" s="341"/>
      <c r="E1493" s="346">
        <f t="shared" si="23"/>
        <v>0</v>
      </c>
      <c r="H1493" s="137"/>
      <c r="J1493" s="344" t="s">
        <v>27593</v>
      </c>
    </row>
    <row r="1494" spans="1:10" ht="28.5">
      <c r="A1494" s="345" t="s">
        <v>27594</v>
      </c>
      <c r="B1494" s="346" t="s">
        <v>1545</v>
      </c>
      <c r="C1494" s="346" t="s">
        <v>845</v>
      </c>
      <c r="D1494" s="347">
        <v>1308.51</v>
      </c>
      <c r="E1494" s="346">
        <f t="shared" si="23"/>
        <v>1308.51</v>
      </c>
      <c r="H1494" s="138"/>
      <c r="J1494" s="345" t="s">
        <v>27594</v>
      </c>
    </row>
    <row r="1495" spans="1:10" ht="15">
      <c r="A1495" s="344" t="s">
        <v>27595</v>
      </c>
      <c r="B1495" s="340" t="s">
        <v>27596</v>
      </c>
      <c r="C1495" s="341"/>
      <c r="D1495" s="341"/>
      <c r="E1495" s="346">
        <f t="shared" si="23"/>
        <v>0</v>
      </c>
      <c r="H1495" s="137"/>
      <c r="J1495" s="344" t="s">
        <v>27595</v>
      </c>
    </row>
    <row r="1496" spans="1:10" ht="28.5">
      <c r="A1496" s="345" t="s">
        <v>27597</v>
      </c>
      <c r="B1496" s="346" t="s">
        <v>27598</v>
      </c>
      <c r="C1496" s="346" t="s">
        <v>4007</v>
      </c>
      <c r="D1496" s="347">
        <v>10793.15</v>
      </c>
      <c r="E1496" s="346">
        <f t="shared" si="23"/>
        <v>10793.15</v>
      </c>
      <c r="H1496" s="138"/>
      <c r="J1496" s="345" t="s">
        <v>27597</v>
      </c>
    </row>
    <row r="1497" spans="1:10" ht="28.5">
      <c r="A1497" s="345" t="s">
        <v>27599</v>
      </c>
      <c r="B1497" s="346" t="s">
        <v>27600</v>
      </c>
      <c r="C1497" s="346" t="s">
        <v>4007</v>
      </c>
      <c r="D1497" s="347">
        <v>28277.23</v>
      </c>
      <c r="E1497" s="346">
        <f t="shared" si="23"/>
        <v>28277.23</v>
      </c>
      <c r="H1497" s="138"/>
      <c r="J1497" s="345" t="s">
        <v>27599</v>
      </c>
    </row>
    <row r="1498" spans="1:10" ht="28.5">
      <c r="A1498" s="345" t="s">
        <v>27601</v>
      </c>
      <c r="B1498" s="346" t="s">
        <v>27602</v>
      </c>
      <c r="C1498" s="346" t="s">
        <v>4007</v>
      </c>
      <c r="D1498" s="347">
        <v>11752.7</v>
      </c>
      <c r="E1498" s="346">
        <f t="shared" si="23"/>
        <v>11752.7</v>
      </c>
      <c r="H1498" s="138"/>
      <c r="J1498" s="345" t="s">
        <v>27601</v>
      </c>
    </row>
    <row r="1499" spans="1:10" ht="28.5">
      <c r="A1499" s="345" t="s">
        <v>27603</v>
      </c>
      <c r="B1499" s="346" t="s">
        <v>27604</v>
      </c>
      <c r="C1499" s="346" t="s">
        <v>4007</v>
      </c>
      <c r="D1499" s="347">
        <v>3589.66</v>
      </c>
      <c r="E1499" s="346">
        <f t="shared" si="23"/>
        <v>3589.66</v>
      </c>
      <c r="H1499" s="138"/>
      <c r="J1499" s="345" t="s">
        <v>27603</v>
      </c>
    </row>
    <row r="1500" spans="1:10" ht="28.5">
      <c r="A1500" s="345" t="s">
        <v>27605</v>
      </c>
      <c r="B1500" s="346" t="s">
        <v>27606</v>
      </c>
      <c r="C1500" s="346" t="s">
        <v>4007</v>
      </c>
      <c r="D1500" s="347">
        <v>20222.919999999998</v>
      </c>
      <c r="E1500" s="346">
        <f t="shared" si="23"/>
        <v>20222.919999999998</v>
      </c>
      <c r="H1500" s="138"/>
      <c r="J1500" s="345" t="s">
        <v>27605</v>
      </c>
    </row>
    <row r="1501" spans="1:10" ht="28.5">
      <c r="A1501" s="345" t="s">
        <v>27607</v>
      </c>
      <c r="B1501" s="346" t="s">
        <v>27608</v>
      </c>
      <c r="C1501" s="346" t="s">
        <v>4007</v>
      </c>
      <c r="D1501" s="347">
        <v>8634.73</v>
      </c>
      <c r="E1501" s="346">
        <f t="shared" si="23"/>
        <v>8634.73</v>
      </c>
      <c r="H1501" s="138"/>
      <c r="J1501" s="345" t="s">
        <v>27607</v>
      </c>
    </row>
    <row r="1502" spans="1:10" ht="28.5">
      <c r="A1502" s="345" t="s">
        <v>27609</v>
      </c>
      <c r="B1502" s="346" t="s">
        <v>27610</v>
      </c>
      <c r="C1502" s="346" t="s">
        <v>4007</v>
      </c>
      <c r="D1502" s="347">
        <v>6906.65</v>
      </c>
      <c r="E1502" s="346">
        <f t="shared" si="23"/>
        <v>6906.65</v>
      </c>
      <c r="H1502" s="138"/>
      <c r="J1502" s="345" t="s">
        <v>27609</v>
      </c>
    </row>
    <row r="1503" spans="1:10" ht="28.5">
      <c r="A1503" s="345" t="s">
        <v>27611</v>
      </c>
      <c r="B1503" s="346" t="s">
        <v>27612</v>
      </c>
      <c r="C1503" s="346" t="s">
        <v>4007</v>
      </c>
      <c r="D1503" s="347">
        <v>16153.49</v>
      </c>
      <c r="E1503" s="346">
        <f t="shared" si="23"/>
        <v>16153.49</v>
      </c>
      <c r="H1503" s="138"/>
      <c r="J1503" s="345" t="s">
        <v>27611</v>
      </c>
    </row>
    <row r="1504" spans="1:10" ht="28.5">
      <c r="A1504" s="345" t="s">
        <v>27613</v>
      </c>
      <c r="B1504" s="346" t="s">
        <v>27614</v>
      </c>
      <c r="C1504" s="346" t="s">
        <v>4007</v>
      </c>
      <c r="D1504" s="347">
        <v>13374.95</v>
      </c>
      <c r="E1504" s="346">
        <f t="shared" si="23"/>
        <v>13374.95</v>
      </c>
      <c r="H1504" s="138"/>
      <c r="J1504" s="345" t="s">
        <v>27613</v>
      </c>
    </row>
    <row r="1505" spans="1:10" ht="28.5">
      <c r="A1505" s="345" t="s">
        <v>27615</v>
      </c>
      <c r="B1505" s="346" t="s">
        <v>27616</v>
      </c>
      <c r="C1505" s="346" t="s">
        <v>4007</v>
      </c>
      <c r="D1505" s="347">
        <v>13374.95</v>
      </c>
      <c r="E1505" s="346">
        <f t="shared" si="23"/>
        <v>13374.95</v>
      </c>
      <c r="H1505" s="138"/>
      <c r="J1505" s="345" t="s">
        <v>27615</v>
      </c>
    </row>
    <row r="1506" spans="1:10" ht="42.75">
      <c r="A1506" s="345" t="s">
        <v>27617</v>
      </c>
      <c r="B1506" s="346" t="s">
        <v>27618</v>
      </c>
      <c r="C1506" s="346" t="s">
        <v>4007</v>
      </c>
      <c r="D1506" s="347">
        <v>12391.24</v>
      </c>
      <c r="E1506" s="346">
        <f t="shared" si="23"/>
        <v>12391.24</v>
      </c>
      <c r="H1506" s="138"/>
      <c r="J1506" s="345" t="s">
        <v>27617</v>
      </c>
    </row>
    <row r="1507" spans="1:10" ht="28.5">
      <c r="A1507" s="345" t="s">
        <v>27619</v>
      </c>
      <c r="B1507" s="346" t="s">
        <v>27620</v>
      </c>
      <c r="C1507" s="346" t="s">
        <v>4007</v>
      </c>
      <c r="D1507" s="347">
        <v>12520.68</v>
      </c>
      <c r="E1507" s="346">
        <f t="shared" si="23"/>
        <v>12520.68</v>
      </c>
      <c r="H1507" s="138"/>
      <c r="J1507" s="345" t="s">
        <v>27619</v>
      </c>
    </row>
    <row r="1508" spans="1:10" ht="28.5">
      <c r="A1508" s="345" t="s">
        <v>27621</v>
      </c>
      <c r="B1508" s="346" t="s">
        <v>27622</v>
      </c>
      <c r="C1508" s="346" t="s">
        <v>4007</v>
      </c>
      <c r="D1508" s="347">
        <v>13374.95</v>
      </c>
      <c r="E1508" s="346">
        <f t="shared" si="23"/>
        <v>13374.95</v>
      </c>
      <c r="H1508" s="138"/>
      <c r="J1508" s="345" t="s">
        <v>27621</v>
      </c>
    </row>
    <row r="1509" spans="1:10" ht="42.75">
      <c r="A1509" s="345" t="s">
        <v>27623</v>
      </c>
      <c r="B1509" s="346" t="s">
        <v>27624</v>
      </c>
      <c r="C1509" s="346" t="s">
        <v>4007</v>
      </c>
      <c r="D1509" s="347">
        <v>28950.3</v>
      </c>
      <c r="E1509" s="346">
        <f t="shared" si="23"/>
        <v>28950.3</v>
      </c>
      <c r="H1509" s="138"/>
      <c r="J1509" s="345" t="s">
        <v>27623</v>
      </c>
    </row>
    <row r="1510" spans="1:10" ht="28.5">
      <c r="A1510" s="345" t="s">
        <v>27625</v>
      </c>
      <c r="B1510" s="346" t="s">
        <v>27626</v>
      </c>
      <c r="C1510" s="346" t="s">
        <v>4007</v>
      </c>
      <c r="D1510" s="347">
        <v>7179.33</v>
      </c>
      <c r="E1510" s="346">
        <f t="shared" si="23"/>
        <v>7179.33</v>
      </c>
      <c r="H1510" s="138"/>
      <c r="J1510" s="345" t="s">
        <v>27625</v>
      </c>
    </row>
    <row r="1511" spans="1:10" ht="28.5">
      <c r="A1511" s="345" t="s">
        <v>27627</v>
      </c>
      <c r="B1511" s="346" t="s">
        <v>27628</v>
      </c>
      <c r="C1511" s="346" t="s">
        <v>4007</v>
      </c>
      <c r="D1511" s="347">
        <v>16153.49</v>
      </c>
      <c r="E1511" s="346">
        <f t="shared" si="23"/>
        <v>16153.49</v>
      </c>
      <c r="H1511" s="138"/>
      <c r="J1511" s="345" t="s">
        <v>27627</v>
      </c>
    </row>
    <row r="1512" spans="1:10" ht="28.5">
      <c r="A1512" s="345" t="s">
        <v>27629</v>
      </c>
      <c r="B1512" s="346" t="s">
        <v>27630</v>
      </c>
      <c r="C1512" s="346" t="s">
        <v>845</v>
      </c>
      <c r="D1512" s="347">
        <v>24219.88</v>
      </c>
      <c r="E1512" s="346">
        <f t="shared" si="23"/>
        <v>24219.88</v>
      </c>
      <c r="H1512" s="138"/>
      <c r="J1512" s="345" t="s">
        <v>27629</v>
      </c>
    </row>
    <row r="1513" spans="1:10" ht="28.5">
      <c r="A1513" s="345" t="s">
        <v>27631</v>
      </c>
      <c r="B1513" s="346" t="s">
        <v>27632</v>
      </c>
      <c r="C1513" s="346" t="s">
        <v>4007</v>
      </c>
      <c r="D1513" s="347">
        <v>3356.34</v>
      </c>
      <c r="E1513" s="346">
        <f t="shared" si="23"/>
        <v>3356.34</v>
      </c>
      <c r="H1513" s="138"/>
      <c r="J1513" s="345" t="s">
        <v>27631</v>
      </c>
    </row>
    <row r="1514" spans="1:10" ht="28.5">
      <c r="A1514" s="345" t="s">
        <v>27633</v>
      </c>
      <c r="B1514" s="346" t="s">
        <v>27634</v>
      </c>
      <c r="C1514" s="346" t="s">
        <v>4007</v>
      </c>
      <c r="D1514" s="347">
        <v>6071.02</v>
      </c>
      <c r="E1514" s="346">
        <f t="shared" si="23"/>
        <v>6071.02</v>
      </c>
      <c r="H1514" s="138"/>
      <c r="J1514" s="345" t="s">
        <v>27633</v>
      </c>
    </row>
    <row r="1515" spans="1:10">
      <c r="A1515" s="345" t="s">
        <v>27635</v>
      </c>
      <c r="B1515" s="346" t="s">
        <v>27636</v>
      </c>
      <c r="C1515" s="346" t="s">
        <v>4007</v>
      </c>
      <c r="D1515" s="347">
        <v>2490.67</v>
      </c>
      <c r="E1515" s="346">
        <f t="shared" si="23"/>
        <v>2490.67</v>
      </c>
      <c r="H1515" s="138"/>
      <c r="J1515" s="345" t="s">
        <v>27635</v>
      </c>
    </row>
    <row r="1516" spans="1:10" ht="28.5">
      <c r="A1516" s="345" t="s">
        <v>27637</v>
      </c>
      <c r="B1516" s="346" t="s">
        <v>27638</v>
      </c>
      <c r="C1516" s="346" t="s">
        <v>4007</v>
      </c>
      <c r="D1516" s="347">
        <v>2490.67</v>
      </c>
      <c r="E1516" s="346">
        <f t="shared" si="23"/>
        <v>2490.67</v>
      </c>
      <c r="H1516" s="138"/>
      <c r="J1516" s="345" t="s">
        <v>27637</v>
      </c>
    </row>
    <row r="1517" spans="1:10" ht="28.5">
      <c r="A1517" s="345" t="s">
        <v>27639</v>
      </c>
      <c r="B1517" s="346" t="s">
        <v>27640</v>
      </c>
      <c r="C1517" s="346" t="s">
        <v>845</v>
      </c>
      <c r="D1517" s="347">
        <v>9310.33</v>
      </c>
      <c r="E1517" s="346">
        <f t="shared" si="23"/>
        <v>9310.33</v>
      </c>
      <c r="H1517" s="138"/>
      <c r="J1517" s="345" t="s">
        <v>27639</v>
      </c>
    </row>
    <row r="1518" spans="1:10" ht="28.5">
      <c r="A1518" s="345" t="s">
        <v>27641</v>
      </c>
      <c r="B1518" s="346" t="s">
        <v>27642</v>
      </c>
      <c r="C1518" s="346" t="s">
        <v>845</v>
      </c>
      <c r="D1518" s="347">
        <v>24392.35</v>
      </c>
      <c r="E1518" s="346">
        <f t="shared" si="23"/>
        <v>24392.35</v>
      </c>
      <c r="H1518" s="138"/>
      <c r="J1518" s="345" t="s">
        <v>27641</v>
      </c>
    </row>
    <row r="1519" spans="1:10" ht="28.5">
      <c r="A1519" s="345" t="s">
        <v>27643</v>
      </c>
      <c r="B1519" s="346" t="s">
        <v>27644</v>
      </c>
      <c r="C1519" s="346" t="s">
        <v>845</v>
      </c>
      <c r="D1519" s="347">
        <v>10138.049999999999</v>
      </c>
      <c r="E1519" s="346">
        <f t="shared" si="23"/>
        <v>10138.049999999999</v>
      </c>
      <c r="H1519" s="138"/>
      <c r="J1519" s="345" t="s">
        <v>27643</v>
      </c>
    </row>
    <row r="1520" spans="1:10" ht="28.5">
      <c r="A1520" s="345" t="s">
        <v>27645</v>
      </c>
      <c r="B1520" s="346" t="s">
        <v>27646</v>
      </c>
      <c r="C1520" s="346" t="s">
        <v>845</v>
      </c>
      <c r="D1520" s="347">
        <v>3096.5</v>
      </c>
      <c r="E1520" s="346">
        <f t="shared" si="23"/>
        <v>3096.5</v>
      </c>
      <c r="H1520" s="138"/>
      <c r="J1520" s="345" t="s">
        <v>27645</v>
      </c>
    </row>
    <row r="1521" spans="1:10" ht="28.5">
      <c r="A1521" s="345" t="s">
        <v>27647</v>
      </c>
      <c r="B1521" s="346" t="s">
        <v>27648</v>
      </c>
      <c r="C1521" s="346" t="s">
        <v>845</v>
      </c>
      <c r="D1521" s="347">
        <v>17444.59</v>
      </c>
      <c r="E1521" s="346">
        <f t="shared" si="23"/>
        <v>17444.59</v>
      </c>
      <c r="H1521" s="138"/>
      <c r="J1521" s="345" t="s">
        <v>27647</v>
      </c>
    </row>
    <row r="1522" spans="1:10" ht="28.5">
      <c r="A1522" s="345" t="s">
        <v>27649</v>
      </c>
      <c r="B1522" s="346" t="s">
        <v>27650</v>
      </c>
      <c r="C1522" s="346" t="s">
        <v>845</v>
      </c>
      <c r="D1522" s="347">
        <v>7448.44</v>
      </c>
      <c r="E1522" s="346">
        <f t="shared" si="23"/>
        <v>7448.44</v>
      </c>
      <c r="H1522" s="138"/>
      <c r="J1522" s="345" t="s">
        <v>27649</v>
      </c>
    </row>
    <row r="1523" spans="1:10" ht="28.5">
      <c r="A1523" s="345" t="s">
        <v>27651</v>
      </c>
      <c r="B1523" s="346" t="s">
        <v>27652</v>
      </c>
      <c r="C1523" s="346" t="s">
        <v>845</v>
      </c>
      <c r="D1523" s="347">
        <v>5957.78</v>
      </c>
      <c r="E1523" s="346">
        <f t="shared" si="23"/>
        <v>5957.78</v>
      </c>
      <c r="H1523" s="138"/>
      <c r="J1523" s="345" t="s">
        <v>27651</v>
      </c>
    </row>
    <row r="1524" spans="1:10" ht="28.5">
      <c r="A1524" s="345" t="s">
        <v>27653</v>
      </c>
      <c r="B1524" s="346" t="s">
        <v>27654</v>
      </c>
      <c r="C1524" s="346" t="s">
        <v>845</v>
      </c>
      <c r="D1524" s="347">
        <v>13934.23</v>
      </c>
      <c r="E1524" s="346">
        <f t="shared" si="23"/>
        <v>13934.23</v>
      </c>
      <c r="H1524" s="138"/>
      <c r="J1524" s="345" t="s">
        <v>27653</v>
      </c>
    </row>
    <row r="1525" spans="1:10" ht="28.5">
      <c r="A1525" s="345" t="s">
        <v>27655</v>
      </c>
      <c r="B1525" s="346" t="s">
        <v>27656</v>
      </c>
      <c r="C1525" s="346" t="s">
        <v>845</v>
      </c>
      <c r="D1525" s="347">
        <v>11537.43</v>
      </c>
      <c r="E1525" s="346">
        <f t="shared" ref="E1525:E1588" si="24">D1525</f>
        <v>11537.43</v>
      </c>
      <c r="H1525" s="138"/>
      <c r="J1525" s="345" t="s">
        <v>27655</v>
      </c>
    </row>
    <row r="1526" spans="1:10" ht="28.5">
      <c r="A1526" s="345" t="s">
        <v>27657</v>
      </c>
      <c r="B1526" s="346" t="s">
        <v>27658</v>
      </c>
      <c r="C1526" s="346" t="s">
        <v>845</v>
      </c>
      <c r="D1526" s="347">
        <v>11537.43</v>
      </c>
      <c r="E1526" s="346">
        <f t="shared" si="24"/>
        <v>11537.43</v>
      </c>
      <c r="H1526" s="138"/>
      <c r="J1526" s="345" t="s">
        <v>27657</v>
      </c>
    </row>
    <row r="1527" spans="1:10" ht="42.75">
      <c r="A1527" s="345" t="s">
        <v>27659</v>
      </c>
      <c r="B1527" s="346" t="s">
        <v>27660</v>
      </c>
      <c r="C1527" s="346" t="s">
        <v>845</v>
      </c>
      <c r="D1527" s="347">
        <v>10688.87</v>
      </c>
      <c r="E1527" s="346">
        <f t="shared" si="24"/>
        <v>10688.87</v>
      </c>
      <c r="H1527" s="138"/>
      <c r="J1527" s="345" t="s">
        <v>27659</v>
      </c>
    </row>
    <row r="1528" spans="1:10" ht="28.5">
      <c r="A1528" s="345" t="s">
        <v>27661</v>
      </c>
      <c r="B1528" s="346" t="s">
        <v>27662</v>
      </c>
      <c r="C1528" s="346" t="s">
        <v>845</v>
      </c>
      <c r="D1528" s="347">
        <v>10800.52</v>
      </c>
      <c r="E1528" s="346">
        <f t="shared" si="24"/>
        <v>10800.52</v>
      </c>
      <c r="H1528" s="138"/>
      <c r="J1528" s="345" t="s">
        <v>27661</v>
      </c>
    </row>
    <row r="1529" spans="1:10" ht="42.75">
      <c r="A1529" s="345" t="s">
        <v>27663</v>
      </c>
      <c r="B1529" s="346" t="s">
        <v>27664</v>
      </c>
      <c r="C1529" s="346" t="s">
        <v>845</v>
      </c>
      <c r="D1529" s="347">
        <v>11537.43</v>
      </c>
      <c r="E1529" s="346">
        <f t="shared" si="24"/>
        <v>11537.43</v>
      </c>
      <c r="H1529" s="138"/>
      <c r="J1529" s="345" t="s">
        <v>27663</v>
      </c>
    </row>
    <row r="1530" spans="1:10" ht="42.75">
      <c r="A1530" s="345" t="s">
        <v>27665</v>
      </c>
      <c r="B1530" s="346" t="s">
        <v>27666</v>
      </c>
      <c r="C1530" s="346" t="s">
        <v>845</v>
      </c>
      <c r="D1530" s="347">
        <v>24972.94</v>
      </c>
      <c r="E1530" s="346">
        <f t="shared" si="24"/>
        <v>24972.94</v>
      </c>
      <c r="H1530" s="138"/>
      <c r="J1530" s="345" t="s">
        <v>27665</v>
      </c>
    </row>
    <row r="1531" spans="1:10" ht="28.5">
      <c r="A1531" s="345" t="s">
        <v>27667</v>
      </c>
      <c r="B1531" s="346" t="s">
        <v>27668</v>
      </c>
      <c r="C1531" s="346" t="s">
        <v>845</v>
      </c>
      <c r="D1531" s="347">
        <v>6192.99</v>
      </c>
      <c r="E1531" s="346">
        <f t="shared" si="24"/>
        <v>6192.99</v>
      </c>
      <c r="H1531" s="138"/>
      <c r="J1531" s="345" t="s">
        <v>27667</v>
      </c>
    </row>
    <row r="1532" spans="1:10" ht="28.5">
      <c r="A1532" s="345" t="s">
        <v>27669</v>
      </c>
      <c r="B1532" s="346" t="s">
        <v>27670</v>
      </c>
      <c r="C1532" s="346" t="s">
        <v>845</v>
      </c>
      <c r="D1532" s="347">
        <v>13934.23</v>
      </c>
      <c r="E1532" s="346">
        <f t="shared" si="24"/>
        <v>13934.23</v>
      </c>
      <c r="H1532" s="138"/>
      <c r="J1532" s="345" t="s">
        <v>27669</v>
      </c>
    </row>
    <row r="1533" spans="1:10" ht="28.5">
      <c r="A1533" s="345" t="s">
        <v>27671</v>
      </c>
      <c r="B1533" s="346" t="s">
        <v>27672</v>
      </c>
      <c r="C1533" s="346" t="s">
        <v>845</v>
      </c>
      <c r="D1533" s="347">
        <v>20892.419999999998</v>
      </c>
      <c r="E1533" s="346">
        <f t="shared" si="24"/>
        <v>20892.419999999998</v>
      </c>
      <c r="H1533" s="138"/>
      <c r="J1533" s="345" t="s">
        <v>27671</v>
      </c>
    </row>
    <row r="1534" spans="1:10" ht="28.5">
      <c r="A1534" s="345" t="s">
        <v>27673</v>
      </c>
      <c r="B1534" s="346" t="s">
        <v>27674</v>
      </c>
      <c r="C1534" s="346" t="s">
        <v>845</v>
      </c>
      <c r="D1534" s="347">
        <v>2895.22</v>
      </c>
      <c r="E1534" s="346">
        <f t="shared" si="24"/>
        <v>2895.22</v>
      </c>
      <c r="H1534" s="138"/>
      <c r="J1534" s="345" t="s">
        <v>27673</v>
      </c>
    </row>
    <row r="1535" spans="1:10" ht="28.5">
      <c r="A1535" s="345" t="s">
        <v>27675</v>
      </c>
      <c r="B1535" s="346" t="s">
        <v>27676</v>
      </c>
      <c r="C1535" s="346" t="s">
        <v>845</v>
      </c>
      <c r="D1535" s="347">
        <v>5236.95</v>
      </c>
      <c r="E1535" s="346">
        <f t="shared" si="24"/>
        <v>5236.95</v>
      </c>
      <c r="H1535" s="138"/>
      <c r="J1535" s="345" t="s">
        <v>27675</v>
      </c>
    </row>
    <row r="1536" spans="1:10">
      <c r="A1536" s="345" t="s">
        <v>27677</v>
      </c>
      <c r="B1536" s="346" t="s">
        <v>27678</v>
      </c>
      <c r="C1536" s="346" t="s">
        <v>845</v>
      </c>
      <c r="D1536" s="347">
        <v>2148.4899999999998</v>
      </c>
      <c r="E1536" s="346">
        <f t="shared" si="24"/>
        <v>2148.4899999999998</v>
      </c>
      <c r="H1536" s="138"/>
      <c r="J1536" s="345" t="s">
        <v>27677</v>
      </c>
    </row>
    <row r="1537" spans="1:10" ht="28.5">
      <c r="A1537" s="345" t="s">
        <v>27679</v>
      </c>
      <c r="B1537" s="346" t="s">
        <v>27680</v>
      </c>
      <c r="C1537" s="346" t="s">
        <v>845</v>
      </c>
      <c r="D1537" s="347">
        <v>2148.4899999999998</v>
      </c>
      <c r="E1537" s="346">
        <f t="shared" si="24"/>
        <v>2148.4899999999998</v>
      </c>
      <c r="H1537" s="138"/>
      <c r="J1537" s="345" t="s">
        <v>27679</v>
      </c>
    </row>
    <row r="1538" spans="1:10" ht="28.5">
      <c r="A1538" s="345" t="s">
        <v>27681</v>
      </c>
      <c r="B1538" s="346" t="s">
        <v>27682</v>
      </c>
      <c r="C1538" s="346" t="s">
        <v>845</v>
      </c>
      <c r="D1538" s="347">
        <v>4028.42</v>
      </c>
      <c r="E1538" s="346">
        <f t="shared" si="24"/>
        <v>4028.42</v>
      </c>
      <c r="H1538" s="138"/>
      <c r="J1538" s="345" t="s">
        <v>27681</v>
      </c>
    </row>
    <row r="1539" spans="1:10" ht="15" customHeight="1">
      <c r="A1539" s="345" t="s">
        <v>36137</v>
      </c>
      <c r="B1539" s="346" t="s">
        <v>36138</v>
      </c>
      <c r="C1539" s="346" t="s">
        <v>845</v>
      </c>
      <c r="D1539" s="347">
        <v>9323.4599999999991</v>
      </c>
      <c r="E1539" s="346">
        <f t="shared" si="24"/>
        <v>9323.4599999999991</v>
      </c>
      <c r="H1539" s="137"/>
      <c r="J1539" s="345" t="s">
        <v>36137</v>
      </c>
    </row>
    <row r="1540" spans="1:10" ht="15" customHeight="1">
      <c r="A1540" s="345" t="s">
        <v>36139</v>
      </c>
      <c r="B1540" s="346" t="s">
        <v>36140</v>
      </c>
      <c r="C1540" s="346" t="s">
        <v>845</v>
      </c>
      <c r="D1540" s="347">
        <v>24426.76</v>
      </c>
      <c r="E1540" s="346">
        <f t="shared" si="24"/>
        <v>24426.76</v>
      </c>
      <c r="H1540" s="137"/>
      <c r="J1540" s="345" t="s">
        <v>36139</v>
      </c>
    </row>
    <row r="1541" spans="1:10" ht="28.5">
      <c r="A1541" s="345" t="s">
        <v>36141</v>
      </c>
      <c r="B1541" s="346" t="s">
        <v>36142</v>
      </c>
      <c r="C1541" s="346" t="s">
        <v>845</v>
      </c>
      <c r="D1541" s="347">
        <v>10152.35</v>
      </c>
      <c r="E1541" s="346">
        <f t="shared" si="24"/>
        <v>10152.35</v>
      </c>
      <c r="H1541" s="138"/>
      <c r="J1541" s="345" t="s">
        <v>36141</v>
      </c>
    </row>
    <row r="1542" spans="1:10" ht="28.5">
      <c r="A1542" s="345" t="s">
        <v>36143</v>
      </c>
      <c r="B1542" s="346" t="s">
        <v>36144</v>
      </c>
      <c r="C1542" s="346" t="s">
        <v>845</v>
      </c>
      <c r="D1542" s="347">
        <v>3100.86</v>
      </c>
      <c r="E1542" s="346">
        <f t="shared" si="24"/>
        <v>3100.86</v>
      </c>
      <c r="H1542" s="138"/>
      <c r="J1542" s="345" t="s">
        <v>36143</v>
      </c>
    </row>
    <row r="1543" spans="1:10" ht="28.5">
      <c r="A1543" s="345" t="s">
        <v>36145</v>
      </c>
      <c r="B1543" s="346" t="s">
        <v>36146</v>
      </c>
      <c r="C1543" s="346" t="s">
        <v>845</v>
      </c>
      <c r="D1543" s="347">
        <v>17469.189999999999</v>
      </c>
      <c r="E1543" s="346">
        <f t="shared" si="24"/>
        <v>17469.189999999999</v>
      </c>
      <c r="H1543" s="138"/>
      <c r="J1543" s="345" t="s">
        <v>36145</v>
      </c>
    </row>
    <row r="1544" spans="1:10" ht="28.5">
      <c r="A1544" s="345" t="s">
        <v>36147</v>
      </c>
      <c r="B1544" s="346" t="s">
        <v>36148</v>
      </c>
      <c r="C1544" s="346" t="s">
        <v>845</v>
      </c>
      <c r="D1544" s="347">
        <v>7458.95</v>
      </c>
      <c r="E1544" s="346">
        <f t="shared" si="24"/>
        <v>7458.95</v>
      </c>
      <c r="H1544" s="138"/>
      <c r="J1544" s="345" t="s">
        <v>36147</v>
      </c>
    </row>
    <row r="1545" spans="1:10" ht="28.5">
      <c r="A1545" s="345" t="s">
        <v>36149</v>
      </c>
      <c r="B1545" s="346" t="s">
        <v>36150</v>
      </c>
      <c r="C1545" s="346" t="s">
        <v>845</v>
      </c>
      <c r="D1545" s="347">
        <v>5966.18</v>
      </c>
      <c r="E1545" s="346">
        <f t="shared" si="24"/>
        <v>5966.18</v>
      </c>
      <c r="H1545" s="138"/>
      <c r="J1545" s="345" t="s">
        <v>36149</v>
      </c>
    </row>
    <row r="1546" spans="1:10" ht="28.5">
      <c r="A1546" s="345" t="s">
        <v>36151</v>
      </c>
      <c r="B1546" s="346" t="s">
        <v>36152</v>
      </c>
      <c r="C1546" s="346" t="s">
        <v>845</v>
      </c>
      <c r="D1546" s="347">
        <v>13953.89</v>
      </c>
      <c r="E1546" s="346">
        <f t="shared" si="24"/>
        <v>13953.89</v>
      </c>
      <c r="H1546" s="138"/>
      <c r="J1546" s="345" t="s">
        <v>36151</v>
      </c>
    </row>
    <row r="1547" spans="1:10" ht="28.5">
      <c r="A1547" s="345" t="s">
        <v>36153</v>
      </c>
      <c r="B1547" s="346" t="s">
        <v>36154</v>
      </c>
      <c r="C1547" s="346" t="s">
        <v>845</v>
      </c>
      <c r="D1547" s="347">
        <v>11553.7</v>
      </c>
      <c r="E1547" s="346">
        <f t="shared" si="24"/>
        <v>11553.7</v>
      </c>
      <c r="H1547" s="138"/>
      <c r="J1547" s="345" t="s">
        <v>36153</v>
      </c>
    </row>
    <row r="1548" spans="1:10" ht="15" customHeight="1">
      <c r="A1548" s="345" t="s">
        <v>36155</v>
      </c>
      <c r="B1548" s="346" t="s">
        <v>36156</v>
      </c>
      <c r="C1548" s="346" t="s">
        <v>845</v>
      </c>
      <c r="D1548" s="347">
        <v>11553.7</v>
      </c>
      <c r="E1548" s="346">
        <f t="shared" si="24"/>
        <v>11553.7</v>
      </c>
      <c r="H1548" s="137"/>
      <c r="J1548" s="345" t="s">
        <v>36155</v>
      </c>
    </row>
    <row r="1549" spans="1:10" ht="15" customHeight="1">
      <c r="A1549" s="345" t="s">
        <v>36157</v>
      </c>
      <c r="B1549" s="346" t="s">
        <v>36158</v>
      </c>
      <c r="C1549" s="346" t="s">
        <v>845</v>
      </c>
      <c r="D1549" s="347">
        <v>10703.94</v>
      </c>
      <c r="E1549" s="346">
        <f t="shared" si="24"/>
        <v>10703.94</v>
      </c>
      <c r="H1549" s="137"/>
      <c r="J1549" s="345" t="s">
        <v>36157</v>
      </c>
    </row>
    <row r="1550" spans="1:10" ht="28.5">
      <c r="A1550" s="345" t="s">
        <v>36159</v>
      </c>
      <c r="B1550" s="346" t="s">
        <v>36160</v>
      </c>
      <c r="C1550" s="346" t="s">
        <v>845</v>
      </c>
      <c r="D1550" s="347">
        <v>10815.75</v>
      </c>
      <c r="E1550" s="346">
        <f t="shared" si="24"/>
        <v>10815.75</v>
      </c>
      <c r="H1550" s="138"/>
      <c r="J1550" s="345" t="s">
        <v>36159</v>
      </c>
    </row>
    <row r="1551" spans="1:10" ht="42.75">
      <c r="A1551" s="345" t="s">
        <v>36161</v>
      </c>
      <c r="B1551" s="346" t="s">
        <v>36162</v>
      </c>
      <c r="C1551" s="346" t="s">
        <v>845</v>
      </c>
      <c r="D1551" s="347">
        <v>11553.7</v>
      </c>
      <c r="E1551" s="346">
        <f t="shared" si="24"/>
        <v>11553.7</v>
      </c>
      <c r="H1551" s="138"/>
      <c r="J1551" s="345" t="s">
        <v>36161</v>
      </c>
    </row>
    <row r="1552" spans="1:10" ht="42.75">
      <c r="A1552" s="345" t="s">
        <v>36163</v>
      </c>
      <c r="B1552" s="346" t="s">
        <v>36164</v>
      </c>
      <c r="C1552" s="346" t="s">
        <v>845</v>
      </c>
      <c r="D1552" s="347">
        <v>25008.17</v>
      </c>
      <c r="E1552" s="346">
        <f t="shared" si="24"/>
        <v>25008.17</v>
      </c>
      <c r="H1552" s="136"/>
      <c r="J1552" s="345" t="s">
        <v>36163</v>
      </c>
    </row>
    <row r="1553" spans="1:10" ht="28.5">
      <c r="A1553" s="345" t="s">
        <v>36165</v>
      </c>
      <c r="B1553" s="346" t="s">
        <v>36166</v>
      </c>
      <c r="C1553" s="346" t="s">
        <v>845</v>
      </c>
      <c r="D1553" s="347">
        <v>6201.73</v>
      </c>
      <c r="E1553" s="346">
        <f t="shared" si="24"/>
        <v>6201.73</v>
      </c>
      <c r="H1553" s="139"/>
      <c r="J1553" s="345" t="s">
        <v>36165</v>
      </c>
    </row>
    <row r="1554" spans="1:10" ht="28.5">
      <c r="A1554" s="345" t="s">
        <v>36167</v>
      </c>
      <c r="B1554" s="346" t="s">
        <v>36168</v>
      </c>
      <c r="C1554" s="346" t="s">
        <v>845</v>
      </c>
      <c r="D1554" s="347">
        <v>13953.89</v>
      </c>
      <c r="E1554" s="346">
        <f t="shared" si="24"/>
        <v>13953.89</v>
      </c>
      <c r="H1554" s="136"/>
      <c r="J1554" s="345" t="s">
        <v>36167</v>
      </c>
    </row>
    <row r="1555" spans="1:10" ht="28.5">
      <c r="A1555" s="345" t="s">
        <v>36169</v>
      </c>
      <c r="B1555" s="346" t="s">
        <v>36170</v>
      </c>
      <c r="C1555" s="346" t="s">
        <v>845</v>
      </c>
      <c r="D1555" s="347">
        <v>20921.89</v>
      </c>
      <c r="E1555" s="346">
        <f t="shared" si="24"/>
        <v>20921.89</v>
      </c>
      <c r="H1555" s="140"/>
      <c r="J1555" s="345" t="s">
        <v>36169</v>
      </c>
    </row>
    <row r="1556" spans="1:10" ht="15" customHeight="1">
      <c r="A1556" s="345" t="s">
        <v>36171</v>
      </c>
      <c r="B1556" s="346" t="s">
        <v>36172</v>
      </c>
      <c r="C1556" s="346" t="s">
        <v>845</v>
      </c>
      <c r="D1556" s="347">
        <v>2722.2</v>
      </c>
      <c r="E1556" s="346">
        <f t="shared" si="24"/>
        <v>2722.2</v>
      </c>
      <c r="H1556" s="137"/>
      <c r="J1556" s="345" t="s">
        <v>36171</v>
      </c>
    </row>
    <row r="1557" spans="1:10" ht="15" customHeight="1">
      <c r="A1557" s="345" t="s">
        <v>36173</v>
      </c>
      <c r="B1557" s="346" t="s">
        <v>36174</v>
      </c>
      <c r="C1557" s="346" t="s">
        <v>845</v>
      </c>
      <c r="D1557" s="347">
        <v>4924.5600000000004</v>
      </c>
      <c r="E1557" s="346">
        <f t="shared" si="24"/>
        <v>4924.5600000000004</v>
      </c>
      <c r="H1557" s="137"/>
      <c r="J1557" s="345" t="s">
        <v>36173</v>
      </c>
    </row>
    <row r="1558" spans="1:10">
      <c r="A1558" s="345" t="s">
        <v>36175</v>
      </c>
      <c r="B1558" s="346" t="s">
        <v>36176</v>
      </c>
      <c r="C1558" s="346" t="s">
        <v>845</v>
      </c>
      <c r="D1558" s="347">
        <v>2020.33</v>
      </c>
      <c r="E1558" s="346">
        <f t="shared" si="24"/>
        <v>2020.33</v>
      </c>
      <c r="H1558" s="138"/>
      <c r="J1558" s="345" t="s">
        <v>36175</v>
      </c>
    </row>
    <row r="1559" spans="1:10" ht="28.5">
      <c r="A1559" s="345" t="s">
        <v>36177</v>
      </c>
      <c r="B1559" s="346" t="s">
        <v>36178</v>
      </c>
      <c r="C1559" s="346" t="s">
        <v>845</v>
      </c>
      <c r="D1559" s="347">
        <v>2020.33</v>
      </c>
      <c r="E1559" s="346">
        <f t="shared" si="24"/>
        <v>2020.33</v>
      </c>
      <c r="H1559" s="138"/>
      <c r="J1559" s="345" t="s">
        <v>36177</v>
      </c>
    </row>
    <row r="1560" spans="1:10" ht="15" customHeight="1">
      <c r="A1560" s="345" t="s">
        <v>36179</v>
      </c>
      <c r="B1560" s="346" t="s">
        <v>36180</v>
      </c>
      <c r="C1560" s="346" t="s">
        <v>845</v>
      </c>
      <c r="D1560" s="347">
        <v>3788.12</v>
      </c>
      <c r="E1560" s="346">
        <f t="shared" si="24"/>
        <v>3788.12</v>
      </c>
      <c r="H1560" s="137"/>
      <c r="J1560" s="345" t="s">
        <v>36179</v>
      </c>
    </row>
    <row r="1561" spans="1:10" ht="28.5">
      <c r="A1561" s="345" t="s">
        <v>36181</v>
      </c>
      <c r="B1561" s="346" t="s">
        <v>36182</v>
      </c>
      <c r="C1561" s="346" t="s">
        <v>2</v>
      </c>
      <c r="D1561" s="347">
        <v>4773.54</v>
      </c>
      <c r="E1561" s="346">
        <f t="shared" si="24"/>
        <v>4773.54</v>
      </c>
      <c r="H1561" s="138"/>
      <c r="J1561" s="345" t="s">
        <v>36181</v>
      </c>
    </row>
    <row r="1562" spans="1:10" ht="15" customHeight="1">
      <c r="A1562" s="345" t="s">
        <v>36183</v>
      </c>
      <c r="B1562" s="346" t="s">
        <v>36184</v>
      </c>
      <c r="C1562" s="346" t="s">
        <v>845</v>
      </c>
      <c r="D1562" s="347">
        <v>10815.04</v>
      </c>
      <c r="E1562" s="346">
        <f t="shared" si="24"/>
        <v>10815.04</v>
      </c>
      <c r="H1562" s="137"/>
      <c r="J1562" s="345" t="s">
        <v>36183</v>
      </c>
    </row>
    <row r="1563" spans="1:10" ht="28.5">
      <c r="A1563" s="345" t="s">
        <v>36185</v>
      </c>
      <c r="B1563" s="346" t="s">
        <v>36186</v>
      </c>
      <c r="C1563" s="346" t="s">
        <v>845</v>
      </c>
      <c r="D1563" s="347">
        <v>28334.58</v>
      </c>
      <c r="E1563" s="346">
        <f t="shared" si="24"/>
        <v>28334.58</v>
      </c>
      <c r="H1563" s="138"/>
      <c r="J1563" s="345" t="s">
        <v>36185</v>
      </c>
    </row>
    <row r="1564" spans="1:10" ht="15" customHeight="1">
      <c r="A1564" s="345" t="s">
        <v>36187</v>
      </c>
      <c r="B1564" s="346" t="s">
        <v>36188</v>
      </c>
      <c r="C1564" s="346" t="s">
        <v>845</v>
      </c>
      <c r="D1564" s="347">
        <v>11776.53</v>
      </c>
      <c r="E1564" s="346">
        <f t="shared" si="24"/>
        <v>11776.53</v>
      </c>
      <c r="H1564" s="137"/>
      <c r="J1564" s="345" t="s">
        <v>36187</v>
      </c>
    </row>
    <row r="1565" spans="1:10" ht="28.5">
      <c r="A1565" s="345" t="s">
        <v>36189</v>
      </c>
      <c r="B1565" s="346" t="s">
        <v>36190</v>
      </c>
      <c r="C1565" s="346" t="s">
        <v>845</v>
      </c>
      <c r="D1565" s="347">
        <v>3596.94</v>
      </c>
      <c r="E1565" s="346">
        <f t="shared" si="24"/>
        <v>3596.94</v>
      </c>
      <c r="H1565" s="138"/>
      <c r="J1565" s="345" t="s">
        <v>36189</v>
      </c>
    </row>
    <row r="1566" spans="1:10" ht="28.5">
      <c r="A1566" s="345" t="s">
        <v>36191</v>
      </c>
      <c r="B1566" s="346" t="s">
        <v>36192</v>
      </c>
      <c r="C1566" s="346" t="s">
        <v>845</v>
      </c>
      <c r="D1566" s="347">
        <v>20263.939999999999</v>
      </c>
      <c r="E1566" s="346">
        <f t="shared" si="24"/>
        <v>20263.939999999999</v>
      </c>
      <c r="H1566" s="138"/>
      <c r="J1566" s="345" t="s">
        <v>36191</v>
      </c>
    </row>
    <row r="1567" spans="1:10" ht="28.5">
      <c r="A1567" s="345" t="s">
        <v>36193</v>
      </c>
      <c r="B1567" s="346" t="s">
        <v>36194</v>
      </c>
      <c r="C1567" s="346" t="s">
        <v>845</v>
      </c>
      <c r="D1567" s="347">
        <v>8652.24</v>
      </c>
      <c r="E1567" s="346">
        <f t="shared" si="24"/>
        <v>8652.24</v>
      </c>
      <c r="H1567" s="138"/>
      <c r="J1567" s="345" t="s">
        <v>36193</v>
      </c>
    </row>
    <row r="1568" spans="1:10" ht="28.5">
      <c r="A1568" s="345" t="s">
        <v>36195</v>
      </c>
      <c r="B1568" s="346" t="s">
        <v>36196</v>
      </c>
      <c r="C1568" s="346" t="s">
        <v>845</v>
      </c>
      <c r="D1568" s="347">
        <v>6920.66</v>
      </c>
      <c r="E1568" s="346">
        <f t="shared" si="24"/>
        <v>6920.66</v>
      </c>
      <c r="H1568" s="138"/>
      <c r="J1568" s="345" t="s">
        <v>36195</v>
      </c>
    </row>
    <row r="1569" spans="1:10" ht="28.5">
      <c r="A1569" s="345" t="s">
        <v>36197</v>
      </c>
      <c r="B1569" s="346" t="s">
        <v>36198</v>
      </c>
      <c r="C1569" s="346" t="s">
        <v>845</v>
      </c>
      <c r="D1569" s="347">
        <v>16186.25</v>
      </c>
      <c r="E1569" s="346">
        <f t="shared" si="24"/>
        <v>16186.25</v>
      </c>
      <c r="H1569" s="138"/>
      <c r="J1569" s="345" t="s">
        <v>36197</v>
      </c>
    </row>
    <row r="1570" spans="1:10" ht="28.5">
      <c r="A1570" s="345" t="s">
        <v>36199</v>
      </c>
      <c r="B1570" s="346" t="s">
        <v>36200</v>
      </c>
      <c r="C1570" s="346" t="s">
        <v>845</v>
      </c>
      <c r="D1570" s="347">
        <v>13402.08</v>
      </c>
      <c r="E1570" s="346">
        <f t="shared" si="24"/>
        <v>13402.08</v>
      </c>
      <c r="H1570" s="138"/>
      <c r="J1570" s="345" t="s">
        <v>36199</v>
      </c>
    </row>
    <row r="1571" spans="1:10" ht="28.5">
      <c r="A1571" s="345" t="s">
        <v>36201</v>
      </c>
      <c r="B1571" s="346" t="s">
        <v>36202</v>
      </c>
      <c r="C1571" s="346" t="s">
        <v>845</v>
      </c>
      <c r="D1571" s="347">
        <v>13402.08</v>
      </c>
      <c r="E1571" s="346">
        <f t="shared" si="24"/>
        <v>13402.08</v>
      </c>
      <c r="H1571" s="138"/>
      <c r="J1571" s="345" t="s">
        <v>36201</v>
      </c>
    </row>
    <row r="1572" spans="1:10" ht="42.75">
      <c r="A1572" s="345" t="s">
        <v>36203</v>
      </c>
      <c r="B1572" s="346" t="s">
        <v>36204</v>
      </c>
      <c r="C1572" s="346" t="s">
        <v>845</v>
      </c>
      <c r="D1572" s="347">
        <v>12416.37</v>
      </c>
      <c r="E1572" s="346">
        <f t="shared" si="24"/>
        <v>12416.37</v>
      </c>
      <c r="H1572" s="138"/>
      <c r="J1572" s="345" t="s">
        <v>36203</v>
      </c>
    </row>
    <row r="1573" spans="1:10" ht="28.5">
      <c r="A1573" s="345" t="s">
        <v>36205</v>
      </c>
      <c r="B1573" s="346" t="s">
        <v>36206</v>
      </c>
      <c r="C1573" s="346" t="s">
        <v>845</v>
      </c>
      <c r="D1573" s="347">
        <v>12546.07</v>
      </c>
      <c r="E1573" s="346">
        <f t="shared" si="24"/>
        <v>12546.07</v>
      </c>
      <c r="H1573" s="138"/>
      <c r="J1573" s="345" t="s">
        <v>36205</v>
      </c>
    </row>
    <row r="1574" spans="1:10" ht="28.5">
      <c r="A1574" s="345" t="s">
        <v>36207</v>
      </c>
      <c r="B1574" s="346" t="s">
        <v>36208</v>
      </c>
      <c r="C1574" s="346" t="s">
        <v>845</v>
      </c>
      <c r="D1574" s="347">
        <v>13402.08</v>
      </c>
      <c r="E1574" s="346">
        <f t="shared" si="24"/>
        <v>13402.08</v>
      </c>
      <c r="H1574" s="138"/>
      <c r="J1574" s="345" t="s">
        <v>36207</v>
      </c>
    </row>
    <row r="1575" spans="1:10" ht="42.75">
      <c r="A1575" s="345" t="s">
        <v>36209</v>
      </c>
      <c r="B1575" s="346" t="s">
        <v>36210</v>
      </c>
      <c r="C1575" s="346" t="s">
        <v>845</v>
      </c>
      <c r="D1575" s="347">
        <v>29009.01</v>
      </c>
      <c r="E1575" s="346">
        <f t="shared" si="24"/>
        <v>29009.01</v>
      </c>
      <c r="H1575" s="138"/>
      <c r="J1575" s="345" t="s">
        <v>36209</v>
      </c>
    </row>
    <row r="1576" spans="1:10" ht="28.5">
      <c r="A1576" s="345" t="s">
        <v>36211</v>
      </c>
      <c r="B1576" s="346" t="s">
        <v>36212</v>
      </c>
      <c r="C1576" s="346" t="s">
        <v>845</v>
      </c>
      <c r="D1576" s="347">
        <v>7193.89</v>
      </c>
      <c r="E1576" s="346">
        <f t="shared" si="24"/>
        <v>7193.89</v>
      </c>
      <c r="H1576" s="138"/>
      <c r="J1576" s="345" t="s">
        <v>36211</v>
      </c>
    </row>
    <row r="1577" spans="1:10" ht="28.5">
      <c r="A1577" s="345" t="s">
        <v>36213</v>
      </c>
      <c r="B1577" s="346" t="s">
        <v>36214</v>
      </c>
      <c r="C1577" s="346" t="s">
        <v>845</v>
      </c>
      <c r="D1577" s="347">
        <v>16186.25</v>
      </c>
      <c r="E1577" s="346">
        <f t="shared" si="24"/>
        <v>16186.25</v>
      </c>
      <c r="H1577" s="138"/>
      <c r="J1577" s="345" t="s">
        <v>36213</v>
      </c>
    </row>
    <row r="1578" spans="1:10" ht="28.5">
      <c r="A1578" s="345" t="s">
        <v>36215</v>
      </c>
      <c r="B1578" s="346" t="s">
        <v>36216</v>
      </c>
      <c r="C1578" s="346" t="s">
        <v>845</v>
      </c>
      <c r="D1578" s="347">
        <v>24269</v>
      </c>
      <c r="E1578" s="346">
        <f t="shared" si="24"/>
        <v>24269</v>
      </c>
      <c r="H1578" s="138"/>
      <c r="J1578" s="345" t="s">
        <v>36215</v>
      </c>
    </row>
    <row r="1579" spans="1:10" ht="28.5">
      <c r="A1579" s="345" t="s">
        <v>36217</v>
      </c>
      <c r="B1579" s="346" t="s">
        <v>36218</v>
      </c>
      <c r="C1579" s="346" t="s">
        <v>845</v>
      </c>
      <c r="D1579" s="347">
        <v>3157.7</v>
      </c>
      <c r="E1579" s="346">
        <f t="shared" si="24"/>
        <v>3157.7</v>
      </c>
      <c r="H1579" s="138"/>
      <c r="J1579" s="345" t="s">
        <v>36217</v>
      </c>
    </row>
    <row r="1580" spans="1:10" ht="28.5">
      <c r="A1580" s="345" t="s">
        <v>36219</v>
      </c>
      <c r="B1580" s="346" t="s">
        <v>36220</v>
      </c>
      <c r="C1580" s="346" t="s">
        <v>845</v>
      </c>
      <c r="D1580" s="347">
        <v>5712.4</v>
      </c>
      <c r="E1580" s="346">
        <f t="shared" si="24"/>
        <v>5712.4</v>
      </c>
      <c r="H1580" s="138"/>
      <c r="J1580" s="345" t="s">
        <v>36219</v>
      </c>
    </row>
    <row r="1581" spans="1:10" ht="15">
      <c r="A1581" s="344" t="s">
        <v>36221</v>
      </c>
      <c r="B1581" s="340" t="s">
        <v>36222</v>
      </c>
      <c r="C1581" s="341"/>
      <c r="D1581" s="341"/>
      <c r="E1581" s="346">
        <f t="shared" si="24"/>
        <v>0</v>
      </c>
      <c r="H1581" s="138"/>
      <c r="J1581" s="344" t="s">
        <v>36221</v>
      </c>
    </row>
    <row r="1582" spans="1:10">
      <c r="A1582" s="345" t="s">
        <v>36223</v>
      </c>
      <c r="B1582" s="346" t="s">
        <v>36224</v>
      </c>
      <c r="C1582" s="346" t="s">
        <v>845</v>
      </c>
      <c r="D1582" s="347">
        <v>2343.5500000000002</v>
      </c>
      <c r="E1582" s="346">
        <f t="shared" si="24"/>
        <v>2343.5500000000002</v>
      </c>
      <c r="H1582" s="138"/>
      <c r="J1582" s="345" t="s">
        <v>36223</v>
      </c>
    </row>
    <row r="1583" spans="1:10" ht="28.5">
      <c r="A1583" s="345" t="s">
        <v>36225</v>
      </c>
      <c r="B1583" s="346" t="s">
        <v>36226</v>
      </c>
      <c r="C1583" s="346" t="s">
        <v>845</v>
      </c>
      <c r="D1583" s="347">
        <v>2343.5500000000002</v>
      </c>
      <c r="E1583" s="346">
        <f t="shared" si="24"/>
        <v>2343.5500000000002</v>
      </c>
      <c r="H1583" s="138"/>
      <c r="J1583" s="345" t="s">
        <v>36225</v>
      </c>
    </row>
    <row r="1584" spans="1:10" ht="28.5">
      <c r="A1584" s="345" t="s">
        <v>36227</v>
      </c>
      <c r="B1584" s="346" t="s">
        <v>36228</v>
      </c>
      <c r="C1584" s="346" t="s">
        <v>845</v>
      </c>
      <c r="D1584" s="347">
        <v>4394.1499999999996</v>
      </c>
      <c r="E1584" s="346">
        <f t="shared" si="24"/>
        <v>4394.1499999999996</v>
      </c>
      <c r="H1584" s="138"/>
      <c r="J1584" s="345" t="s">
        <v>36227</v>
      </c>
    </row>
    <row r="1585" spans="1:10" ht="28.5">
      <c r="A1585" s="345" t="s">
        <v>36229</v>
      </c>
      <c r="B1585" s="346" t="s">
        <v>36230</v>
      </c>
      <c r="C1585" s="346" t="s">
        <v>845</v>
      </c>
      <c r="D1585" s="347">
        <v>5537.22</v>
      </c>
      <c r="E1585" s="346">
        <f t="shared" si="24"/>
        <v>5537.22</v>
      </c>
      <c r="H1585" s="138"/>
      <c r="J1585" s="345" t="s">
        <v>36229</v>
      </c>
    </row>
    <row r="1586" spans="1:10" ht="15">
      <c r="A1586" s="344" t="s">
        <v>27683</v>
      </c>
      <c r="B1586" s="340" t="s">
        <v>11414</v>
      </c>
      <c r="C1586" s="341"/>
      <c r="D1586" s="341"/>
      <c r="E1586" s="346">
        <f t="shared" si="24"/>
        <v>0</v>
      </c>
      <c r="H1586" s="138"/>
      <c r="J1586" s="344" t="s">
        <v>27683</v>
      </c>
    </row>
    <row r="1587" spans="1:10" ht="15">
      <c r="A1587" s="344" t="s">
        <v>27684</v>
      </c>
      <c r="B1587" s="340" t="s">
        <v>11415</v>
      </c>
      <c r="C1587" s="341"/>
      <c r="D1587" s="341"/>
      <c r="E1587" s="346">
        <f t="shared" si="24"/>
        <v>0</v>
      </c>
      <c r="H1587" s="138"/>
      <c r="J1587" s="344" t="s">
        <v>27684</v>
      </c>
    </row>
    <row r="1588" spans="1:10" ht="57">
      <c r="A1588" s="345" t="s">
        <v>27685</v>
      </c>
      <c r="B1588" s="346" t="s">
        <v>17177</v>
      </c>
      <c r="C1588" s="346" t="s">
        <v>2</v>
      </c>
      <c r="D1588" s="347">
        <v>1118</v>
      </c>
      <c r="E1588" s="346">
        <f t="shared" si="24"/>
        <v>1118</v>
      </c>
      <c r="H1588" s="138"/>
      <c r="J1588" s="345" t="s">
        <v>27685</v>
      </c>
    </row>
    <row r="1589" spans="1:10" ht="57">
      <c r="A1589" s="345" t="s">
        <v>27686</v>
      </c>
      <c r="B1589" s="346" t="s">
        <v>17178</v>
      </c>
      <c r="C1589" s="346" t="s">
        <v>2</v>
      </c>
      <c r="D1589" s="347">
        <v>2314</v>
      </c>
      <c r="E1589" s="346">
        <f t="shared" ref="E1589:E1624" si="25">D1589</f>
        <v>2314</v>
      </c>
      <c r="H1589" s="138"/>
      <c r="J1589" s="345" t="s">
        <v>27686</v>
      </c>
    </row>
    <row r="1590" spans="1:10" ht="57">
      <c r="A1590" s="345" t="s">
        <v>27687</v>
      </c>
      <c r="B1590" s="346" t="s">
        <v>17179</v>
      </c>
      <c r="C1590" s="346" t="s">
        <v>2</v>
      </c>
      <c r="D1590" s="346">
        <v>865</v>
      </c>
      <c r="E1590" s="346">
        <f t="shared" si="25"/>
        <v>865</v>
      </c>
      <c r="H1590" s="138"/>
      <c r="J1590" s="345" t="s">
        <v>27687</v>
      </c>
    </row>
    <row r="1591" spans="1:10" ht="57">
      <c r="A1591" s="345" t="s">
        <v>27688</v>
      </c>
      <c r="B1591" s="346" t="s">
        <v>17180</v>
      </c>
      <c r="C1591" s="346" t="s">
        <v>2</v>
      </c>
      <c r="D1591" s="346">
        <v>947.33</v>
      </c>
      <c r="E1591" s="346">
        <f t="shared" si="25"/>
        <v>947.33</v>
      </c>
      <c r="H1591" s="138"/>
      <c r="J1591" s="345" t="s">
        <v>27688</v>
      </c>
    </row>
    <row r="1592" spans="1:10" ht="57">
      <c r="A1592" s="345" t="s">
        <v>27689</v>
      </c>
      <c r="B1592" s="346" t="s">
        <v>17181</v>
      </c>
      <c r="C1592" s="346" t="s">
        <v>2</v>
      </c>
      <c r="D1592" s="347">
        <v>1266.67</v>
      </c>
      <c r="E1592" s="346">
        <f t="shared" si="25"/>
        <v>1266.67</v>
      </c>
      <c r="H1592" s="138"/>
      <c r="J1592" s="345" t="s">
        <v>27689</v>
      </c>
    </row>
    <row r="1593" spans="1:10" ht="42.75">
      <c r="A1593" s="345" t="s">
        <v>27690</v>
      </c>
      <c r="B1593" s="346" t="s">
        <v>11416</v>
      </c>
      <c r="C1593" s="346" t="s">
        <v>2</v>
      </c>
      <c r="D1593" s="347">
        <v>5736.67</v>
      </c>
      <c r="E1593" s="346">
        <f t="shared" si="25"/>
        <v>5736.67</v>
      </c>
      <c r="H1593" s="138"/>
      <c r="J1593" s="345" t="s">
        <v>27690</v>
      </c>
    </row>
    <row r="1594" spans="1:10" ht="42.75">
      <c r="A1594" s="345" t="s">
        <v>27691</v>
      </c>
      <c r="B1594" s="346" t="s">
        <v>36231</v>
      </c>
      <c r="C1594" s="346" t="s">
        <v>2</v>
      </c>
      <c r="D1594" s="346">
        <v>198.77</v>
      </c>
      <c r="E1594" s="346">
        <f t="shared" si="25"/>
        <v>198.77</v>
      </c>
      <c r="H1594" s="138"/>
      <c r="J1594" s="345" t="s">
        <v>27691</v>
      </c>
    </row>
    <row r="1595" spans="1:10" ht="15">
      <c r="A1595" s="344" t="s">
        <v>27692</v>
      </c>
      <c r="B1595" s="340" t="s">
        <v>1546</v>
      </c>
      <c r="C1595" s="341"/>
      <c r="D1595" s="341"/>
      <c r="E1595" s="346">
        <f t="shared" si="25"/>
        <v>0</v>
      </c>
      <c r="H1595" s="138"/>
      <c r="J1595" s="344" t="s">
        <v>27692</v>
      </c>
    </row>
    <row r="1596" spans="1:10" ht="15">
      <c r="A1596" s="344" t="s">
        <v>27693</v>
      </c>
      <c r="B1596" s="340" t="s">
        <v>11417</v>
      </c>
      <c r="C1596" s="341"/>
      <c r="D1596" s="341"/>
      <c r="E1596" s="346">
        <f t="shared" si="25"/>
        <v>0</v>
      </c>
      <c r="H1596" s="138"/>
      <c r="J1596" s="344" t="s">
        <v>27693</v>
      </c>
    </row>
    <row r="1597" spans="1:10" ht="42.75">
      <c r="A1597" s="345" t="s">
        <v>27694</v>
      </c>
      <c r="B1597" s="346" t="s">
        <v>1547</v>
      </c>
      <c r="C1597" s="346" t="s">
        <v>5</v>
      </c>
      <c r="D1597" s="346">
        <v>2.98</v>
      </c>
      <c r="E1597" s="346">
        <f t="shared" si="25"/>
        <v>2.98</v>
      </c>
      <c r="H1597" s="138"/>
      <c r="J1597" s="345" t="s">
        <v>27694</v>
      </c>
    </row>
    <row r="1598" spans="1:10" ht="42.75">
      <c r="A1598" s="345" t="s">
        <v>27695</v>
      </c>
      <c r="B1598" s="346" t="s">
        <v>1548</v>
      </c>
      <c r="C1598" s="346" t="s">
        <v>5</v>
      </c>
      <c r="D1598" s="346">
        <v>10.220000000000001</v>
      </c>
      <c r="E1598" s="346">
        <f t="shared" si="25"/>
        <v>10.220000000000001</v>
      </c>
      <c r="H1598" s="138"/>
      <c r="J1598" s="345" t="s">
        <v>27695</v>
      </c>
    </row>
    <row r="1599" spans="1:10">
      <c r="A1599" s="108"/>
      <c r="B1599" s="338"/>
      <c r="C1599" s="338"/>
      <c r="D1599" s="338"/>
      <c r="E1599" s="346">
        <f t="shared" si="25"/>
        <v>0</v>
      </c>
      <c r="H1599" s="138"/>
      <c r="J1599" s="108"/>
    </row>
    <row r="1600" spans="1:10" ht="15" customHeight="1">
      <c r="A1600" s="109" t="s">
        <v>36232</v>
      </c>
      <c r="B1600" s="341"/>
      <c r="C1600" s="341"/>
      <c r="D1600" s="341"/>
      <c r="E1600" s="346">
        <f t="shared" si="25"/>
        <v>0</v>
      </c>
      <c r="H1600" s="138"/>
      <c r="J1600" s="109" t="s">
        <v>36232</v>
      </c>
    </row>
    <row r="1601" spans="1:10">
      <c r="A1601" s="108"/>
      <c r="B1601" s="338"/>
      <c r="C1601" s="338"/>
      <c r="D1601" s="338"/>
      <c r="E1601" s="346">
        <f t="shared" si="25"/>
        <v>0</v>
      </c>
      <c r="H1601" s="138"/>
      <c r="J1601" s="108"/>
    </row>
    <row r="1602" spans="1:10" ht="15">
      <c r="A1602" s="95" t="s">
        <v>11116</v>
      </c>
      <c r="B1602" s="343" t="s">
        <v>11117</v>
      </c>
      <c r="C1602" s="343" t="s">
        <v>11118</v>
      </c>
      <c r="D1602" s="343" t="s">
        <v>11418</v>
      </c>
      <c r="E1602" s="346" t="str">
        <f t="shared" si="25"/>
        <v>Preço Prod.</v>
      </c>
      <c r="H1602" s="138"/>
      <c r="J1602" s="95" t="s">
        <v>11116</v>
      </c>
    </row>
    <row r="1603" spans="1:10" ht="15" customHeight="1">
      <c r="A1603" s="344" t="s">
        <v>23934</v>
      </c>
      <c r="B1603" s="340" t="s">
        <v>11419</v>
      </c>
      <c r="C1603" s="341"/>
      <c r="D1603" s="341"/>
      <c r="E1603" s="346">
        <f t="shared" si="25"/>
        <v>0</v>
      </c>
      <c r="H1603" s="138"/>
      <c r="J1603" s="344" t="s">
        <v>23934</v>
      </c>
    </row>
    <row r="1604" spans="1:10" ht="15" customHeight="1">
      <c r="A1604" s="344" t="s">
        <v>23939</v>
      </c>
      <c r="B1604" s="340" t="s">
        <v>11420</v>
      </c>
      <c r="C1604" s="341"/>
      <c r="D1604" s="341"/>
      <c r="E1604" s="346">
        <f t="shared" si="25"/>
        <v>0</v>
      </c>
      <c r="H1604" s="138"/>
      <c r="J1604" s="344" t="s">
        <v>23939</v>
      </c>
    </row>
    <row r="1605" spans="1:10" ht="28.5">
      <c r="A1605" s="345" t="s">
        <v>23940</v>
      </c>
      <c r="B1605" s="346" t="s">
        <v>1549</v>
      </c>
      <c r="C1605" s="346" t="s">
        <v>5</v>
      </c>
      <c r="D1605" s="346">
        <v>2.34</v>
      </c>
      <c r="E1605" s="346">
        <f t="shared" si="25"/>
        <v>2.34</v>
      </c>
      <c r="H1605" s="138"/>
      <c r="J1605" s="345" t="s">
        <v>23940</v>
      </c>
    </row>
    <row r="1606" spans="1:10" ht="28.5">
      <c r="A1606" s="345" t="s">
        <v>23941</v>
      </c>
      <c r="B1606" s="346" t="s">
        <v>1550</v>
      </c>
      <c r="C1606" s="346" t="s">
        <v>5</v>
      </c>
      <c r="D1606" s="346">
        <v>2.34</v>
      </c>
      <c r="E1606" s="346">
        <f t="shared" si="25"/>
        <v>2.34</v>
      </c>
      <c r="H1606" s="138"/>
      <c r="J1606" s="345" t="s">
        <v>23941</v>
      </c>
    </row>
    <row r="1607" spans="1:10" ht="15">
      <c r="A1607" s="344" t="s">
        <v>27696</v>
      </c>
      <c r="B1607" s="340" t="s">
        <v>11421</v>
      </c>
      <c r="C1607" s="341"/>
      <c r="D1607" s="341"/>
      <c r="E1607" s="346">
        <f t="shared" si="25"/>
        <v>0</v>
      </c>
      <c r="H1607" s="138"/>
      <c r="J1607" s="344" t="s">
        <v>27696</v>
      </c>
    </row>
    <row r="1608" spans="1:10" ht="57">
      <c r="A1608" s="345" t="s">
        <v>27697</v>
      </c>
      <c r="B1608" s="346" t="s">
        <v>11422</v>
      </c>
      <c r="C1608" s="346" t="s">
        <v>2</v>
      </c>
      <c r="D1608" s="346">
        <v>292.33999999999997</v>
      </c>
      <c r="E1608" s="346">
        <f t="shared" si="25"/>
        <v>292.33999999999997</v>
      </c>
      <c r="H1608" s="138"/>
      <c r="J1608" s="345" t="s">
        <v>27697</v>
      </c>
    </row>
    <row r="1609" spans="1:10" ht="15" customHeight="1">
      <c r="A1609" s="344" t="s">
        <v>27698</v>
      </c>
      <c r="B1609" s="340" t="s">
        <v>11423</v>
      </c>
      <c r="C1609" s="341"/>
      <c r="D1609" s="341"/>
      <c r="E1609" s="346">
        <f t="shared" si="25"/>
        <v>0</v>
      </c>
      <c r="H1609" s="138"/>
      <c r="J1609" s="344" t="s">
        <v>27698</v>
      </c>
    </row>
    <row r="1610" spans="1:10" ht="42.75">
      <c r="A1610" s="345" t="s">
        <v>27699</v>
      </c>
      <c r="B1610" s="346" t="s">
        <v>27700</v>
      </c>
      <c r="C1610" s="346" t="s">
        <v>2</v>
      </c>
      <c r="D1610" s="347">
        <v>78144</v>
      </c>
      <c r="E1610" s="346">
        <f t="shared" si="25"/>
        <v>78144</v>
      </c>
      <c r="H1610" s="138"/>
      <c r="J1610" s="345" t="s">
        <v>27699</v>
      </c>
    </row>
    <row r="1611" spans="1:10" ht="15" customHeight="1">
      <c r="A1611" s="344" t="s">
        <v>27701</v>
      </c>
      <c r="B1611" s="340" t="s">
        <v>27702</v>
      </c>
      <c r="C1611" s="341"/>
      <c r="D1611" s="341"/>
      <c r="E1611" s="346">
        <f t="shared" si="25"/>
        <v>0</v>
      </c>
      <c r="H1611" s="138"/>
      <c r="J1611" s="344" t="s">
        <v>27701</v>
      </c>
    </row>
    <row r="1612" spans="1:10" ht="71.25">
      <c r="A1612" s="345" t="s">
        <v>27703</v>
      </c>
      <c r="B1612" s="346" t="s">
        <v>27704</v>
      </c>
      <c r="C1612" s="346" t="s">
        <v>2</v>
      </c>
      <c r="D1612" s="347">
        <v>4853.37</v>
      </c>
      <c r="E1612" s="346">
        <f t="shared" si="25"/>
        <v>4853.37</v>
      </c>
      <c r="H1612" s="138"/>
      <c r="J1612" s="345" t="s">
        <v>27703</v>
      </c>
    </row>
    <row r="1613" spans="1:10" ht="85.5">
      <c r="A1613" s="345" t="s">
        <v>27705</v>
      </c>
      <c r="B1613" s="346" t="s">
        <v>27706</v>
      </c>
      <c r="C1613" s="346" t="s">
        <v>2</v>
      </c>
      <c r="D1613" s="347">
        <v>547702.68000000005</v>
      </c>
      <c r="E1613" s="346">
        <f t="shared" si="25"/>
        <v>547702.68000000005</v>
      </c>
      <c r="H1613" s="138"/>
      <c r="J1613" s="345" t="s">
        <v>27705</v>
      </c>
    </row>
    <row r="1614" spans="1:10" ht="57">
      <c r="A1614" s="345" t="s">
        <v>27707</v>
      </c>
      <c r="B1614" s="346" t="s">
        <v>27708</v>
      </c>
      <c r="C1614" s="346" t="s">
        <v>2</v>
      </c>
      <c r="D1614" s="347">
        <v>53076.92</v>
      </c>
      <c r="E1614" s="346">
        <f t="shared" si="25"/>
        <v>53076.92</v>
      </c>
      <c r="H1614" s="138"/>
      <c r="J1614" s="345" t="s">
        <v>27707</v>
      </c>
    </row>
    <row r="1615" spans="1:10" ht="42.75">
      <c r="A1615" s="345" t="s">
        <v>27709</v>
      </c>
      <c r="B1615" s="346" t="s">
        <v>27710</v>
      </c>
      <c r="C1615" s="346" t="s">
        <v>2</v>
      </c>
      <c r="D1615" s="347">
        <v>23191.78</v>
      </c>
      <c r="E1615" s="346">
        <f t="shared" si="25"/>
        <v>23191.78</v>
      </c>
      <c r="H1615" s="138"/>
      <c r="J1615" s="345" t="s">
        <v>27709</v>
      </c>
    </row>
    <row r="1616" spans="1:10" ht="57">
      <c r="A1616" s="345" t="s">
        <v>27711</v>
      </c>
      <c r="B1616" s="346" t="s">
        <v>27712</v>
      </c>
      <c r="C1616" s="346" t="s">
        <v>2</v>
      </c>
      <c r="D1616" s="347">
        <v>2807.88</v>
      </c>
      <c r="E1616" s="346">
        <f t="shared" si="25"/>
        <v>2807.88</v>
      </c>
      <c r="H1616" s="138"/>
      <c r="J1616" s="345" t="s">
        <v>27711</v>
      </c>
    </row>
    <row r="1617" spans="1:10" ht="128.25">
      <c r="A1617" s="345" t="s">
        <v>27713</v>
      </c>
      <c r="B1617" s="346" t="s">
        <v>27714</v>
      </c>
      <c r="C1617" s="346" t="s">
        <v>2</v>
      </c>
      <c r="D1617" s="347">
        <v>139625</v>
      </c>
      <c r="E1617" s="346">
        <f t="shared" si="25"/>
        <v>139625</v>
      </c>
      <c r="H1617" s="138"/>
      <c r="J1617" s="345" t="s">
        <v>27713</v>
      </c>
    </row>
    <row r="1618" spans="1:10" ht="85.5">
      <c r="A1618" s="345" t="s">
        <v>27715</v>
      </c>
      <c r="B1618" s="346" t="s">
        <v>27716</v>
      </c>
      <c r="C1618" s="346" t="s">
        <v>2</v>
      </c>
      <c r="D1618" s="347">
        <v>780000</v>
      </c>
      <c r="E1618" s="346">
        <f t="shared" si="25"/>
        <v>780000</v>
      </c>
      <c r="H1618" s="138"/>
      <c r="J1618" s="345" t="s">
        <v>27715</v>
      </c>
    </row>
    <row r="1619" spans="1:10" ht="85.5">
      <c r="A1619" s="345" t="s">
        <v>27717</v>
      </c>
      <c r="B1619" s="346" t="s">
        <v>36233</v>
      </c>
      <c r="C1619" s="346" t="s">
        <v>2</v>
      </c>
      <c r="D1619" s="347">
        <v>12358.02</v>
      </c>
      <c r="E1619" s="346">
        <f t="shared" si="25"/>
        <v>12358.02</v>
      </c>
      <c r="H1619" s="138"/>
      <c r="J1619" s="345" t="s">
        <v>27717</v>
      </c>
    </row>
    <row r="1620" spans="1:10" ht="57">
      <c r="A1620" s="345" t="s">
        <v>27718</v>
      </c>
      <c r="B1620" s="346" t="s">
        <v>27719</v>
      </c>
      <c r="C1620" s="346" t="s">
        <v>18</v>
      </c>
      <c r="D1620" s="347">
        <v>13530.62</v>
      </c>
      <c r="E1620" s="346">
        <f t="shared" si="25"/>
        <v>13530.62</v>
      </c>
      <c r="H1620" s="138"/>
      <c r="J1620" s="345" t="s">
        <v>27718</v>
      </c>
    </row>
    <row r="1621" spans="1:10" ht="142.5">
      <c r="A1621" s="345" t="s">
        <v>27720</v>
      </c>
      <c r="B1621" s="346" t="s">
        <v>27721</v>
      </c>
      <c r="C1621" s="346" t="s">
        <v>18</v>
      </c>
      <c r="D1621" s="347">
        <v>9166.7900000000009</v>
      </c>
      <c r="E1621" s="346">
        <f t="shared" si="25"/>
        <v>9166.7900000000009</v>
      </c>
      <c r="H1621" s="138"/>
      <c r="J1621" s="345" t="s">
        <v>27720</v>
      </c>
    </row>
    <row r="1622" spans="1:10" ht="128.25">
      <c r="A1622" s="345" t="s">
        <v>27722</v>
      </c>
      <c r="B1622" s="346" t="s">
        <v>27723</v>
      </c>
      <c r="C1622" s="346" t="s">
        <v>18</v>
      </c>
      <c r="D1622" s="347">
        <v>428707.3</v>
      </c>
      <c r="E1622" s="346">
        <f t="shared" si="25"/>
        <v>428707.3</v>
      </c>
      <c r="H1622" s="138"/>
      <c r="J1622" s="345" t="s">
        <v>27722</v>
      </c>
    </row>
    <row r="1623" spans="1:10" ht="71.25">
      <c r="A1623" s="345" t="s">
        <v>27724</v>
      </c>
      <c r="B1623" s="346" t="s">
        <v>27725</v>
      </c>
      <c r="C1623" s="346" t="s">
        <v>18</v>
      </c>
      <c r="D1623" s="347">
        <v>69217.47</v>
      </c>
      <c r="E1623" s="346">
        <f t="shared" si="25"/>
        <v>69217.47</v>
      </c>
      <c r="H1623" s="138"/>
      <c r="J1623" s="345" t="s">
        <v>27724</v>
      </c>
    </row>
    <row r="1624" spans="1:10" ht="85.5">
      <c r="A1624" s="345" t="s">
        <v>27726</v>
      </c>
      <c r="B1624" s="346" t="s">
        <v>27727</v>
      </c>
      <c r="C1624" s="346" t="s">
        <v>18</v>
      </c>
      <c r="D1624" s="347">
        <v>482500</v>
      </c>
      <c r="E1624" s="346">
        <f t="shared" si="25"/>
        <v>482500</v>
      </c>
      <c r="H1624" s="138"/>
      <c r="J1624" s="345" t="s">
        <v>27726</v>
      </c>
    </row>
    <row r="1625" spans="1:10">
      <c r="A1625" s="346"/>
      <c r="B1625" s="346"/>
      <c r="C1625" s="346"/>
      <c r="D1625" s="347"/>
      <c r="E1625" s="346"/>
      <c r="H1625" s="138"/>
      <c r="J1625" s="348"/>
    </row>
    <row r="1626" spans="1:10" ht="18">
      <c r="A1626" s="349" t="s">
        <v>25082</v>
      </c>
      <c r="B1626" s="349" t="s">
        <v>27728</v>
      </c>
      <c r="C1626" s="349" t="s">
        <v>25084</v>
      </c>
      <c r="D1626" s="349" t="s">
        <v>27729</v>
      </c>
      <c r="E1626" s="349" t="s">
        <v>27730</v>
      </c>
      <c r="F1626" s="121" t="s">
        <v>27731</v>
      </c>
      <c r="G1626" s="121" t="s">
        <v>27732</v>
      </c>
    </row>
    <row r="1627" spans="1:10" ht="18">
      <c r="A1627" s="346"/>
      <c r="B1627" s="350" t="s">
        <v>27733</v>
      </c>
      <c r="C1627" s="351"/>
      <c r="D1627" s="351"/>
      <c r="E1627" s="351"/>
      <c r="F1627" s="141"/>
      <c r="G1627" s="142"/>
    </row>
    <row r="1628" spans="1:10">
      <c r="A1628" s="352">
        <v>20039</v>
      </c>
      <c r="B1628" s="353" t="s">
        <v>27734</v>
      </c>
      <c r="C1628" s="353" t="s">
        <v>27735</v>
      </c>
      <c r="D1628" s="354">
        <v>1.01</v>
      </c>
      <c r="E1628" s="354">
        <v>6.06</v>
      </c>
      <c r="F1628" s="143">
        <v>157.27000000000001</v>
      </c>
      <c r="G1628" s="143">
        <v>15.61</v>
      </c>
    </row>
    <row r="1629" spans="1:10">
      <c r="A1629" s="352">
        <v>20050</v>
      </c>
      <c r="B1629" s="353" t="s">
        <v>27736</v>
      </c>
      <c r="C1629" s="353" t="s">
        <v>27735</v>
      </c>
      <c r="D1629" s="354">
        <v>1.01</v>
      </c>
      <c r="E1629" s="354">
        <v>6.06</v>
      </c>
      <c r="F1629" s="143">
        <v>157.27000000000001</v>
      </c>
      <c r="G1629" s="143">
        <v>15.61</v>
      </c>
    </row>
    <row r="1630" spans="1:10">
      <c r="A1630" s="352">
        <v>20151</v>
      </c>
      <c r="B1630" s="353" t="s">
        <v>27737</v>
      </c>
      <c r="C1630" s="353" t="s">
        <v>27735</v>
      </c>
      <c r="D1630" s="354">
        <v>1.01</v>
      </c>
      <c r="E1630" s="354">
        <v>6.06</v>
      </c>
      <c r="F1630" s="143">
        <v>157.27000000000001</v>
      </c>
      <c r="G1630" s="143">
        <v>15.61</v>
      </c>
    </row>
    <row r="1631" spans="1:10">
      <c r="A1631" s="352">
        <v>20061</v>
      </c>
      <c r="B1631" s="353" t="s">
        <v>27738</v>
      </c>
      <c r="C1631" s="353" t="s">
        <v>27735</v>
      </c>
      <c r="D1631" s="354">
        <v>1.01</v>
      </c>
      <c r="E1631" s="354">
        <v>6.06</v>
      </c>
      <c r="F1631" s="143">
        <v>157.27000000000001</v>
      </c>
      <c r="G1631" s="143">
        <v>15.61</v>
      </c>
    </row>
    <row r="1632" spans="1:10">
      <c r="A1632" s="352">
        <v>20072</v>
      </c>
      <c r="B1632" s="353" t="s">
        <v>27739</v>
      </c>
      <c r="C1632" s="353" t="s">
        <v>27735</v>
      </c>
      <c r="D1632" s="354">
        <v>1.01</v>
      </c>
      <c r="E1632" s="354">
        <v>6.06</v>
      </c>
      <c r="F1632" s="143">
        <v>157.27000000000001</v>
      </c>
      <c r="G1632" s="143">
        <v>15.61</v>
      </c>
    </row>
    <row r="1633" spans="1:7">
      <c r="A1633" s="352">
        <v>20083</v>
      </c>
      <c r="B1633" s="353" t="s">
        <v>27740</v>
      </c>
      <c r="C1633" s="353" t="s">
        <v>27735</v>
      </c>
      <c r="D1633" s="354">
        <v>1.01</v>
      </c>
      <c r="E1633" s="354">
        <v>6.06</v>
      </c>
      <c r="F1633" s="143">
        <v>157.27000000000001</v>
      </c>
      <c r="G1633" s="143">
        <v>15.61</v>
      </c>
    </row>
    <row r="1634" spans="1:7">
      <c r="A1634" s="352">
        <v>20094</v>
      </c>
      <c r="B1634" s="353" t="s">
        <v>27741</v>
      </c>
      <c r="C1634" s="353" t="s">
        <v>27735</v>
      </c>
      <c r="D1634" s="354">
        <v>1.65</v>
      </c>
      <c r="E1634" s="354">
        <v>9.91</v>
      </c>
      <c r="F1634" s="143">
        <v>157.27000000000001</v>
      </c>
      <c r="G1634" s="143">
        <v>25.5</v>
      </c>
    </row>
    <row r="1635" spans="1:7">
      <c r="A1635" s="352">
        <v>20012</v>
      </c>
      <c r="B1635" s="353" t="s">
        <v>27742</v>
      </c>
      <c r="C1635" s="353" t="s">
        <v>27735</v>
      </c>
      <c r="D1635" s="354">
        <v>1.65</v>
      </c>
      <c r="E1635" s="354">
        <v>9.91</v>
      </c>
      <c r="F1635" s="143">
        <v>157.27000000000001</v>
      </c>
      <c r="G1635" s="143">
        <v>25.5</v>
      </c>
    </row>
    <row r="1636" spans="1:7">
      <c r="A1636" s="352">
        <v>20020</v>
      </c>
      <c r="B1636" s="353" t="s">
        <v>27743</v>
      </c>
      <c r="C1636" s="353" t="s">
        <v>27735</v>
      </c>
      <c r="D1636" s="354">
        <v>1.24</v>
      </c>
      <c r="E1636" s="354">
        <v>7.45</v>
      </c>
      <c r="F1636" s="143">
        <v>157.27000000000001</v>
      </c>
      <c r="G1636" s="143">
        <v>19.16</v>
      </c>
    </row>
    <row r="1637" spans="1:7">
      <c r="A1637" s="352">
        <v>20022</v>
      </c>
      <c r="B1637" s="353" t="s">
        <v>27744</v>
      </c>
      <c r="C1637" s="353" t="s">
        <v>27735</v>
      </c>
      <c r="D1637" s="354">
        <v>1.01</v>
      </c>
      <c r="E1637" s="354">
        <v>6.06</v>
      </c>
      <c r="F1637" s="143">
        <v>157.27000000000001</v>
      </c>
      <c r="G1637" s="143">
        <v>15.61</v>
      </c>
    </row>
    <row r="1638" spans="1:7">
      <c r="A1638" s="352">
        <v>20027</v>
      </c>
      <c r="B1638" s="353" t="s">
        <v>27745</v>
      </c>
      <c r="C1638" s="353" t="s">
        <v>27735</v>
      </c>
      <c r="D1638" s="354">
        <v>1.01</v>
      </c>
      <c r="E1638" s="354">
        <v>6.06</v>
      </c>
      <c r="F1638" s="143">
        <v>157.27000000000001</v>
      </c>
      <c r="G1638" s="143">
        <v>15.61</v>
      </c>
    </row>
    <row r="1639" spans="1:7">
      <c r="A1639" s="352">
        <v>20033</v>
      </c>
      <c r="B1639" s="353" t="s">
        <v>27746</v>
      </c>
      <c r="C1639" s="353" t="s">
        <v>27735</v>
      </c>
      <c r="D1639" s="354">
        <v>1.96</v>
      </c>
      <c r="E1639" s="354">
        <v>11.77</v>
      </c>
      <c r="F1639" s="143">
        <v>157.27000000000001</v>
      </c>
      <c r="G1639" s="143">
        <v>30.29</v>
      </c>
    </row>
    <row r="1640" spans="1:7">
      <c r="A1640" s="352">
        <v>20034</v>
      </c>
      <c r="B1640" s="353" t="s">
        <v>27747</v>
      </c>
      <c r="C1640" s="353" t="s">
        <v>27735</v>
      </c>
      <c r="D1640" s="354">
        <v>1.96</v>
      </c>
      <c r="E1640" s="354">
        <v>11.77</v>
      </c>
      <c r="F1640" s="143">
        <v>157.27000000000001</v>
      </c>
      <c r="G1640" s="143">
        <v>30.29</v>
      </c>
    </row>
    <row r="1641" spans="1:7">
      <c r="A1641" s="352">
        <v>20035</v>
      </c>
      <c r="B1641" s="353" t="s">
        <v>27748</v>
      </c>
      <c r="C1641" s="353" t="s">
        <v>27735</v>
      </c>
      <c r="D1641" s="354">
        <v>1.24</v>
      </c>
      <c r="E1641" s="354">
        <v>7.45</v>
      </c>
      <c r="F1641" s="143">
        <v>157.27000000000001</v>
      </c>
      <c r="G1641" s="143">
        <v>19.16</v>
      </c>
    </row>
    <row r="1642" spans="1:7">
      <c r="A1642" s="352">
        <v>20037</v>
      </c>
      <c r="B1642" s="353" t="s">
        <v>27749</v>
      </c>
      <c r="C1642" s="353" t="s">
        <v>27735</v>
      </c>
      <c r="D1642" s="354">
        <v>2.35</v>
      </c>
      <c r="E1642" s="354">
        <v>14.11</v>
      </c>
      <c r="F1642" s="143">
        <v>157.27000000000001</v>
      </c>
      <c r="G1642" s="143">
        <v>36.32</v>
      </c>
    </row>
    <row r="1643" spans="1:7">
      <c r="A1643" s="352">
        <v>20038</v>
      </c>
      <c r="B1643" s="353" t="s">
        <v>27750</v>
      </c>
      <c r="C1643" s="353" t="s">
        <v>27735</v>
      </c>
      <c r="D1643" s="354">
        <v>1.24</v>
      </c>
      <c r="E1643" s="354">
        <v>7.45</v>
      </c>
      <c r="F1643" s="143">
        <v>157.27000000000001</v>
      </c>
      <c r="G1643" s="143">
        <v>19.16</v>
      </c>
    </row>
    <row r="1644" spans="1:7">
      <c r="A1644" s="352">
        <v>20040</v>
      </c>
      <c r="B1644" s="353" t="s">
        <v>27751</v>
      </c>
      <c r="C1644" s="353" t="s">
        <v>27735</v>
      </c>
      <c r="D1644" s="354">
        <v>1.65</v>
      </c>
      <c r="E1644" s="354">
        <v>9.91</v>
      </c>
      <c r="F1644" s="143">
        <v>157.27000000000001</v>
      </c>
      <c r="G1644" s="143">
        <v>25.5</v>
      </c>
    </row>
    <row r="1645" spans="1:7">
      <c r="A1645" s="352">
        <v>20041</v>
      </c>
      <c r="B1645" s="353" t="s">
        <v>27752</v>
      </c>
      <c r="C1645" s="353" t="s">
        <v>27735</v>
      </c>
      <c r="D1645" s="354">
        <v>1.24</v>
      </c>
      <c r="E1645" s="354">
        <v>7.45</v>
      </c>
      <c r="F1645" s="143">
        <v>157.27000000000001</v>
      </c>
      <c r="G1645" s="143">
        <v>19.16</v>
      </c>
    </row>
    <row r="1646" spans="1:7">
      <c r="A1646" s="352">
        <v>20042</v>
      </c>
      <c r="B1646" s="353" t="s">
        <v>27753</v>
      </c>
      <c r="C1646" s="353" t="s">
        <v>27735</v>
      </c>
      <c r="D1646" s="354">
        <v>1.24</v>
      </c>
      <c r="E1646" s="354">
        <v>7.45</v>
      </c>
      <c r="F1646" s="143">
        <v>157.27000000000001</v>
      </c>
      <c r="G1646" s="143">
        <v>19.16</v>
      </c>
    </row>
    <row r="1647" spans="1:7">
      <c r="A1647" s="352">
        <v>20056</v>
      </c>
      <c r="B1647" s="353" t="s">
        <v>27754</v>
      </c>
      <c r="C1647" s="353" t="s">
        <v>27735</v>
      </c>
      <c r="D1647" s="354">
        <v>1.24</v>
      </c>
      <c r="E1647" s="354">
        <v>7.45</v>
      </c>
      <c r="F1647" s="143">
        <v>157.27000000000001</v>
      </c>
      <c r="G1647" s="143">
        <v>19.16</v>
      </c>
    </row>
    <row r="1648" spans="1:7" ht="15" customHeight="1">
      <c r="A1648" s="352">
        <v>20057</v>
      </c>
      <c r="B1648" s="353" t="s">
        <v>27755</v>
      </c>
      <c r="C1648" s="353" t="s">
        <v>27735</v>
      </c>
      <c r="D1648" s="354">
        <v>2.35</v>
      </c>
      <c r="E1648" s="354">
        <v>14.11</v>
      </c>
      <c r="F1648" s="143">
        <v>157.27000000000001</v>
      </c>
      <c r="G1648" s="143">
        <v>36.32</v>
      </c>
    </row>
    <row r="1649" spans="1:7">
      <c r="A1649" s="352">
        <v>20058</v>
      </c>
      <c r="B1649" s="353" t="s">
        <v>27756</v>
      </c>
      <c r="C1649" s="353" t="s">
        <v>27735</v>
      </c>
      <c r="D1649" s="354">
        <v>2.35</v>
      </c>
      <c r="E1649" s="354">
        <v>14.11</v>
      </c>
      <c r="F1649" s="143">
        <v>157.27000000000001</v>
      </c>
      <c r="G1649" s="143">
        <v>36.32</v>
      </c>
    </row>
    <row r="1650" spans="1:7">
      <c r="A1650" s="352">
        <v>20059</v>
      </c>
      <c r="B1650" s="353" t="s">
        <v>27757</v>
      </c>
      <c r="C1650" s="353" t="s">
        <v>27735</v>
      </c>
      <c r="D1650" s="354">
        <v>2.2599999999999998</v>
      </c>
      <c r="E1650" s="354">
        <v>13.57</v>
      </c>
      <c r="F1650" s="143">
        <v>157.27000000000001</v>
      </c>
      <c r="G1650" s="143">
        <v>34.93</v>
      </c>
    </row>
    <row r="1651" spans="1:7" ht="15" customHeight="1">
      <c r="A1651" s="352">
        <v>20060</v>
      </c>
      <c r="B1651" s="353" t="s">
        <v>27758</v>
      </c>
      <c r="C1651" s="353" t="s">
        <v>27735</v>
      </c>
      <c r="D1651" s="354">
        <v>2.2599999999999998</v>
      </c>
      <c r="E1651" s="354">
        <v>13.57</v>
      </c>
      <c r="F1651" s="143">
        <v>157.27000000000001</v>
      </c>
      <c r="G1651" s="143">
        <v>34.93</v>
      </c>
    </row>
    <row r="1652" spans="1:7" ht="15" customHeight="1">
      <c r="A1652" s="352">
        <v>20065</v>
      </c>
      <c r="B1652" s="353" t="s">
        <v>27759</v>
      </c>
      <c r="C1652" s="353" t="s">
        <v>27735</v>
      </c>
      <c r="D1652" s="354">
        <v>2.2599999999999998</v>
      </c>
      <c r="E1652" s="354">
        <v>13.57</v>
      </c>
      <c r="F1652" s="143">
        <v>157.27000000000001</v>
      </c>
      <c r="G1652" s="143">
        <v>34.93</v>
      </c>
    </row>
    <row r="1653" spans="1:7">
      <c r="A1653" s="352">
        <v>20064</v>
      </c>
      <c r="B1653" s="353" t="s">
        <v>27760</v>
      </c>
      <c r="C1653" s="353" t="s">
        <v>27735</v>
      </c>
      <c r="D1653" s="354">
        <v>2.2599999999999998</v>
      </c>
      <c r="E1653" s="354">
        <v>13.57</v>
      </c>
      <c r="F1653" s="143">
        <v>157.27000000000001</v>
      </c>
      <c r="G1653" s="143">
        <v>34.93</v>
      </c>
    </row>
    <row r="1654" spans="1:7">
      <c r="A1654" s="352">
        <v>20063</v>
      </c>
      <c r="B1654" s="353" t="s">
        <v>27761</v>
      </c>
      <c r="C1654" s="353" t="s">
        <v>27735</v>
      </c>
      <c r="D1654" s="354">
        <v>2.2599999999999998</v>
      </c>
      <c r="E1654" s="354">
        <v>13.57</v>
      </c>
      <c r="F1654" s="143">
        <v>157.27000000000001</v>
      </c>
      <c r="G1654" s="143">
        <v>34.93</v>
      </c>
    </row>
    <row r="1655" spans="1:7">
      <c r="A1655" s="352">
        <v>20066</v>
      </c>
      <c r="B1655" s="353" t="s">
        <v>27762</v>
      </c>
      <c r="C1655" s="353" t="s">
        <v>27735</v>
      </c>
      <c r="D1655" s="354">
        <v>2.35</v>
      </c>
      <c r="E1655" s="354">
        <v>14.11</v>
      </c>
      <c r="F1655" s="143">
        <v>157.27000000000001</v>
      </c>
      <c r="G1655" s="143">
        <v>36.32</v>
      </c>
    </row>
    <row r="1656" spans="1:7">
      <c r="A1656" s="352">
        <v>20067</v>
      </c>
      <c r="B1656" s="353" t="s">
        <v>27763</v>
      </c>
      <c r="C1656" s="353" t="s">
        <v>27735</v>
      </c>
      <c r="D1656" s="354">
        <v>2.35</v>
      </c>
      <c r="E1656" s="354">
        <v>14.11</v>
      </c>
      <c r="F1656" s="143">
        <v>157.27000000000001</v>
      </c>
      <c r="G1656" s="143">
        <v>36.32</v>
      </c>
    </row>
    <row r="1657" spans="1:7" ht="15" customHeight="1">
      <c r="A1657" s="352">
        <v>20068</v>
      </c>
      <c r="B1657" s="353" t="s">
        <v>27764</v>
      </c>
      <c r="C1657" s="353" t="s">
        <v>27735</v>
      </c>
      <c r="D1657" s="354">
        <v>2.35</v>
      </c>
      <c r="E1657" s="354">
        <v>14.11</v>
      </c>
      <c r="F1657" s="143">
        <v>157.27000000000001</v>
      </c>
      <c r="G1657" s="143">
        <v>36.32</v>
      </c>
    </row>
    <row r="1658" spans="1:7">
      <c r="A1658" s="352">
        <v>99301</v>
      </c>
      <c r="B1658" s="353" t="s">
        <v>27765</v>
      </c>
      <c r="C1658" s="353" t="s">
        <v>27735</v>
      </c>
      <c r="D1658" s="354">
        <v>2.2599999999999998</v>
      </c>
      <c r="E1658" s="354">
        <v>13.57</v>
      </c>
      <c r="F1658" s="143">
        <v>157.27000000000001</v>
      </c>
      <c r="G1658" s="143">
        <v>34.93</v>
      </c>
    </row>
    <row r="1659" spans="1:7" ht="15" customHeight="1">
      <c r="A1659" s="352">
        <v>20062</v>
      </c>
      <c r="B1659" s="353" t="s">
        <v>27766</v>
      </c>
      <c r="C1659" s="353" t="s">
        <v>27735</v>
      </c>
      <c r="D1659" s="354">
        <v>2.2599999999999998</v>
      </c>
      <c r="E1659" s="354">
        <v>13.57</v>
      </c>
      <c r="F1659" s="143">
        <v>157.27000000000001</v>
      </c>
      <c r="G1659" s="143">
        <v>34.93</v>
      </c>
    </row>
    <row r="1660" spans="1:7">
      <c r="A1660" s="352">
        <v>20081</v>
      </c>
      <c r="B1660" s="353" t="s">
        <v>27767</v>
      </c>
      <c r="C1660" s="353" t="s">
        <v>27735</v>
      </c>
      <c r="D1660" s="354">
        <v>1.65</v>
      </c>
      <c r="E1660" s="354">
        <v>9.91</v>
      </c>
      <c r="F1660" s="143">
        <v>157.27000000000001</v>
      </c>
      <c r="G1660" s="143">
        <v>25.5</v>
      </c>
    </row>
    <row r="1661" spans="1:7">
      <c r="A1661" s="352">
        <v>20087</v>
      </c>
      <c r="B1661" s="353" t="s">
        <v>27768</v>
      </c>
      <c r="C1661" s="353" t="s">
        <v>27735</v>
      </c>
      <c r="D1661" s="354">
        <v>2.2599999999999998</v>
      </c>
      <c r="E1661" s="354">
        <v>13.57</v>
      </c>
      <c r="F1661" s="143">
        <v>157.27000000000001</v>
      </c>
      <c r="G1661" s="143">
        <v>34.93</v>
      </c>
    </row>
    <row r="1662" spans="1:7">
      <c r="A1662" s="352">
        <v>20088</v>
      </c>
      <c r="B1662" s="353" t="s">
        <v>27769</v>
      </c>
      <c r="C1662" s="353" t="s">
        <v>27735</v>
      </c>
      <c r="D1662" s="354">
        <v>1.24</v>
      </c>
      <c r="E1662" s="354">
        <v>7.45</v>
      </c>
      <c r="F1662" s="143">
        <v>157.27000000000001</v>
      </c>
      <c r="G1662" s="143">
        <v>19.16</v>
      </c>
    </row>
    <row r="1663" spans="1:7">
      <c r="A1663" s="352">
        <v>20157</v>
      </c>
      <c r="B1663" s="353" t="s">
        <v>27770</v>
      </c>
      <c r="C1663" s="353" t="s">
        <v>27735</v>
      </c>
      <c r="D1663" s="354">
        <v>5</v>
      </c>
      <c r="E1663" s="354">
        <v>30.04</v>
      </c>
      <c r="F1663" s="143">
        <v>157.27000000000001</v>
      </c>
      <c r="G1663" s="143">
        <v>77.290000000000006</v>
      </c>
    </row>
    <row r="1664" spans="1:7">
      <c r="A1664" s="352">
        <v>20092</v>
      </c>
      <c r="B1664" s="353" t="s">
        <v>27771</v>
      </c>
      <c r="C1664" s="353" t="s">
        <v>27735</v>
      </c>
      <c r="D1664" s="354">
        <v>1.24</v>
      </c>
      <c r="E1664" s="354">
        <v>7.45</v>
      </c>
      <c r="F1664" s="143">
        <v>157.27000000000001</v>
      </c>
      <c r="G1664" s="143">
        <v>19.16</v>
      </c>
    </row>
    <row r="1665" spans="1:7">
      <c r="A1665" s="352">
        <v>20093</v>
      </c>
      <c r="B1665" s="353" t="s">
        <v>27772</v>
      </c>
      <c r="C1665" s="353" t="s">
        <v>27735</v>
      </c>
      <c r="D1665" s="354">
        <v>1.24</v>
      </c>
      <c r="E1665" s="354">
        <v>7.45</v>
      </c>
      <c r="F1665" s="143">
        <v>157.27000000000001</v>
      </c>
      <c r="G1665" s="143">
        <v>19.16</v>
      </c>
    </row>
    <row r="1666" spans="1:7">
      <c r="A1666" s="352">
        <v>20095</v>
      </c>
      <c r="B1666" s="353" t="s">
        <v>27773</v>
      </c>
      <c r="C1666" s="353" t="s">
        <v>27735</v>
      </c>
      <c r="D1666" s="354">
        <v>1.24</v>
      </c>
      <c r="E1666" s="354">
        <v>7.45</v>
      </c>
      <c r="F1666" s="143">
        <v>157.27000000000001</v>
      </c>
      <c r="G1666" s="143">
        <v>19.16</v>
      </c>
    </row>
    <row r="1667" spans="1:7">
      <c r="A1667" s="352">
        <v>20096</v>
      </c>
      <c r="B1667" s="353" t="s">
        <v>27774</v>
      </c>
      <c r="C1667" s="353" t="s">
        <v>27735</v>
      </c>
      <c r="D1667" s="354">
        <v>1.96</v>
      </c>
      <c r="E1667" s="354">
        <v>11.77</v>
      </c>
      <c r="F1667" s="143">
        <v>157.27000000000001</v>
      </c>
      <c r="G1667" s="143">
        <v>30.29</v>
      </c>
    </row>
    <row r="1668" spans="1:7">
      <c r="A1668" s="352">
        <v>20097</v>
      </c>
      <c r="B1668" s="353" t="s">
        <v>27775</v>
      </c>
      <c r="C1668" s="353" t="s">
        <v>27735</v>
      </c>
      <c r="D1668" s="354">
        <v>2</v>
      </c>
      <c r="E1668" s="354">
        <v>12.01</v>
      </c>
      <c r="F1668" s="143">
        <v>157.27000000000001</v>
      </c>
      <c r="G1668" s="143">
        <v>30.91</v>
      </c>
    </row>
    <row r="1669" spans="1:7">
      <c r="A1669" s="352">
        <v>20099</v>
      </c>
      <c r="B1669" s="353" t="s">
        <v>27776</v>
      </c>
      <c r="C1669" s="353" t="s">
        <v>27735</v>
      </c>
      <c r="D1669" s="354">
        <v>1.65</v>
      </c>
      <c r="E1669" s="354">
        <v>9.91</v>
      </c>
      <c r="F1669" s="143">
        <v>157.27000000000001</v>
      </c>
      <c r="G1669" s="143">
        <v>25.5</v>
      </c>
    </row>
    <row r="1670" spans="1:7">
      <c r="A1670" s="352">
        <v>20100</v>
      </c>
      <c r="B1670" s="353" t="s">
        <v>27777</v>
      </c>
      <c r="C1670" s="353" t="s">
        <v>27735</v>
      </c>
      <c r="D1670" s="354">
        <v>1.65</v>
      </c>
      <c r="E1670" s="354">
        <v>9.91</v>
      </c>
      <c r="F1670" s="143">
        <v>157.27000000000001</v>
      </c>
      <c r="G1670" s="143">
        <v>25.5</v>
      </c>
    </row>
    <row r="1671" spans="1:7">
      <c r="A1671" s="352">
        <v>20101</v>
      </c>
      <c r="B1671" s="353" t="s">
        <v>27778</v>
      </c>
      <c r="C1671" s="353" t="s">
        <v>27735</v>
      </c>
      <c r="D1671" s="354">
        <v>1.55</v>
      </c>
      <c r="E1671" s="354">
        <v>9.31</v>
      </c>
      <c r="F1671" s="143">
        <v>157.27000000000001</v>
      </c>
      <c r="G1671" s="143">
        <v>23.96</v>
      </c>
    </row>
    <row r="1672" spans="1:7">
      <c r="A1672" s="352">
        <v>20102</v>
      </c>
      <c r="B1672" s="353" t="s">
        <v>27779</v>
      </c>
      <c r="C1672" s="353" t="s">
        <v>27735</v>
      </c>
      <c r="D1672" s="354">
        <v>1.96</v>
      </c>
      <c r="E1672" s="354">
        <v>11.77</v>
      </c>
      <c r="F1672" s="143">
        <v>157.27000000000001</v>
      </c>
      <c r="G1672" s="143">
        <v>30.29</v>
      </c>
    </row>
    <row r="1673" spans="1:7">
      <c r="A1673" s="352">
        <v>20103</v>
      </c>
      <c r="B1673" s="353" t="s">
        <v>27780</v>
      </c>
      <c r="C1673" s="353" t="s">
        <v>27735</v>
      </c>
      <c r="D1673" s="354">
        <v>1.55</v>
      </c>
      <c r="E1673" s="354">
        <v>9.31</v>
      </c>
      <c r="F1673" s="143">
        <v>157.27000000000001</v>
      </c>
      <c r="G1673" s="143">
        <v>23.96</v>
      </c>
    </row>
    <row r="1674" spans="1:7">
      <c r="A1674" s="352">
        <v>20104</v>
      </c>
      <c r="B1674" s="353" t="s">
        <v>27781</v>
      </c>
      <c r="C1674" s="353" t="s">
        <v>27735</v>
      </c>
      <c r="D1674" s="354">
        <v>1.96</v>
      </c>
      <c r="E1674" s="354">
        <v>11.77</v>
      </c>
      <c r="F1674" s="143">
        <v>157.27000000000001</v>
      </c>
      <c r="G1674" s="143">
        <v>30.29</v>
      </c>
    </row>
    <row r="1675" spans="1:7">
      <c r="A1675" s="352">
        <v>20173</v>
      </c>
      <c r="B1675" s="353" t="s">
        <v>27782</v>
      </c>
      <c r="C1675" s="353" t="s">
        <v>27735</v>
      </c>
      <c r="D1675" s="354">
        <v>1.24</v>
      </c>
      <c r="E1675" s="354">
        <v>7.45</v>
      </c>
      <c r="F1675" s="143">
        <v>157.27000000000001</v>
      </c>
      <c r="G1675" s="143">
        <v>19.16</v>
      </c>
    </row>
    <row r="1676" spans="1:7">
      <c r="A1676" s="352">
        <v>20106</v>
      </c>
      <c r="B1676" s="353" t="s">
        <v>27783</v>
      </c>
      <c r="C1676" s="353" t="s">
        <v>27735</v>
      </c>
      <c r="D1676" s="354">
        <v>1.96</v>
      </c>
      <c r="E1676" s="354">
        <v>11.77</v>
      </c>
      <c r="F1676" s="143">
        <v>157.27000000000001</v>
      </c>
      <c r="G1676" s="143">
        <v>30.29</v>
      </c>
    </row>
    <row r="1677" spans="1:7">
      <c r="A1677" s="352">
        <v>20107</v>
      </c>
      <c r="B1677" s="353" t="s">
        <v>27784</v>
      </c>
      <c r="C1677" s="353" t="s">
        <v>27735</v>
      </c>
      <c r="D1677" s="354">
        <v>1.02</v>
      </c>
      <c r="E1677" s="354">
        <v>6.12</v>
      </c>
      <c r="F1677" s="143">
        <v>157.27000000000001</v>
      </c>
      <c r="G1677" s="143">
        <v>15.76</v>
      </c>
    </row>
    <row r="1678" spans="1:7">
      <c r="A1678" s="352">
        <v>20108</v>
      </c>
      <c r="B1678" s="353" t="s">
        <v>27785</v>
      </c>
      <c r="C1678" s="353" t="s">
        <v>27735</v>
      </c>
      <c r="D1678" s="354">
        <v>1.55</v>
      </c>
      <c r="E1678" s="354">
        <v>9.31</v>
      </c>
      <c r="F1678" s="143">
        <v>157.27000000000001</v>
      </c>
      <c r="G1678" s="143">
        <v>23.96</v>
      </c>
    </row>
    <row r="1679" spans="1:7">
      <c r="A1679" s="352">
        <v>20109</v>
      </c>
      <c r="B1679" s="353" t="s">
        <v>27786</v>
      </c>
      <c r="C1679" s="353" t="s">
        <v>27735</v>
      </c>
      <c r="D1679" s="354">
        <v>1.24</v>
      </c>
      <c r="E1679" s="354">
        <v>7.45</v>
      </c>
      <c r="F1679" s="143">
        <v>157.27000000000001</v>
      </c>
      <c r="G1679" s="143">
        <v>19.16</v>
      </c>
    </row>
    <row r="1680" spans="1:7">
      <c r="A1680" s="352">
        <v>20110</v>
      </c>
      <c r="B1680" s="353" t="s">
        <v>27787</v>
      </c>
      <c r="C1680" s="353" t="s">
        <v>27735</v>
      </c>
      <c r="D1680" s="354">
        <v>1.65</v>
      </c>
      <c r="E1680" s="354">
        <v>9.91</v>
      </c>
      <c r="F1680" s="143">
        <v>157.27000000000001</v>
      </c>
      <c r="G1680" s="143">
        <v>25.5</v>
      </c>
    </row>
    <row r="1681" spans="1:7">
      <c r="A1681" s="352">
        <v>20111</v>
      </c>
      <c r="B1681" s="353" t="s">
        <v>27788</v>
      </c>
      <c r="C1681" s="353" t="s">
        <v>27735</v>
      </c>
      <c r="D1681" s="354">
        <v>1.24</v>
      </c>
      <c r="E1681" s="354">
        <v>7.45</v>
      </c>
      <c r="F1681" s="143">
        <v>157.27000000000001</v>
      </c>
      <c r="G1681" s="143">
        <v>19.16</v>
      </c>
    </row>
    <row r="1682" spans="1:7">
      <c r="A1682" s="352">
        <v>20112</v>
      </c>
      <c r="B1682" s="353" t="s">
        <v>27789</v>
      </c>
      <c r="C1682" s="353" t="s">
        <v>27735</v>
      </c>
      <c r="D1682" s="354">
        <v>1.24</v>
      </c>
      <c r="E1682" s="354">
        <v>7.45</v>
      </c>
      <c r="F1682" s="143">
        <v>157.27000000000001</v>
      </c>
      <c r="G1682" s="143">
        <v>19.16</v>
      </c>
    </row>
    <row r="1683" spans="1:7">
      <c r="A1683" s="352">
        <v>20156</v>
      </c>
      <c r="B1683" s="353" t="s">
        <v>27790</v>
      </c>
      <c r="C1683" s="353" t="s">
        <v>27735</v>
      </c>
      <c r="D1683" s="354">
        <v>1.24</v>
      </c>
      <c r="E1683" s="354">
        <v>7.45</v>
      </c>
      <c r="F1683" s="143">
        <v>157.27000000000001</v>
      </c>
      <c r="G1683" s="143">
        <v>19.16</v>
      </c>
    </row>
    <row r="1684" spans="1:7">
      <c r="A1684" s="352">
        <v>20115</v>
      </c>
      <c r="B1684" s="353" t="s">
        <v>27791</v>
      </c>
      <c r="C1684" s="353" t="s">
        <v>27735</v>
      </c>
      <c r="D1684" s="354">
        <v>1.65</v>
      </c>
      <c r="E1684" s="354">
        <v>9.91</v>
      </c>
      <c r="F1684" s="143">
        <v>157.27000000000001</v>
      </c>
      <c r="G1684" s="143">
        <v>25.5</v>
      </c>
    </row>
    <row r="1685" spans="1:7">
      <c r="A1685" s="352">
        <v>20002</v>
      </c>
      <c r="B1685" s="353" t="s">
        <v>27792</v>
      </c>
      <c r="C1685" s="353" t="s">
        <v>27735</v>
      </c>
      <c r="D1685" s="354">
        <v>1</v>
      </c>
      <c r="E1685" s="354">
        <v>6</v>
      </c>
      <c r="F1685" s="143">
        <v>157.27000000000001</v>
      </c>
      <c r="G1685" s="143">
        <v>15.45</v>
      </c>
    </row>
    <row r="1686" spans="1:7">
      <c r="A1686" s="352">
        <v>20003</v>
      </c>
      <c r="B1686" s="353" t="s">
        <v>27793</v>
      </c>
      <c r="C1686" s="353" t="s">
        <v>27735</v>
      </c>
      <c r="D1686" s="354">
        <v>1</v>
      </c>
      <c r="E1686" s="354">
        <v>6</v>
      </c>
      <c r="F1686" s="143">
        <v>157.27000000000001</v>
      </c>
      <c r="G1686" s="143">
        <v>15.45</v>
      </c>
    </row>
    <row r="1687" spans="1:7">
      <c r="A1687" s="352">
        <v>20004</v>
      </c>
      <c r="B1687" s="353" t="s">
        <v>27794</v>
      </c>
      <c r="C1687" s="353" t="s">
        <v>27735</v>
      </c>
      <c r="D1687" s="354">
        <v>1</v>
      </c>
      <c r="E1687" s="354">
        <v>6</v>
      </c>
      <c r="F1687" s="143">
        <v>157.27000000000001</v>
      </c>
      <c r="G1687" s="143">
        <v>15.45</v>
      </c>
    </row>
    <row r="1688" spans="1:7">
      <c r="A1688" s="352">
        <v>20005</v>
      </c>
      <c r="B1688" s="353" t="s">
        <v>27795</v>
      </c>
      <c r="C1688" s="353" t="s">
        <v>27735</v>
      </c>
      <c r="D1688" s="354">
        <v>1.96</v>
      </c>
      <c r="E1688" s="354">
        <v>11.77</v>
      </c>
      <c r="F1688" s="143">
        <v>157.27000000000001</v>
      </c>
      <c r="G1688" s="143">
        <v>30.29</v>
      </c>
    </row>
    <row r="1689" spans="1:7">
      <c r="A1689" s="352">
        <v>20006</v>
      </c>
      <c r="B1689" s="353" t="s">
        <v>27796</v>
      </c>
      <c r="C1689" s="353" t="s">
        <v>27735</v>
      </c>
      <c r="D1689" s="354">
        <v>1.96</v>
      </c>
      <c r="E1689" s="354">
        <v>11.77</v>
      </c>
      <c r="F1689" s="143">
        <v>157.27000000000001</v>
      </c>
      <c r="G1689" s="143">
        <v>30.29</v>
      </c>
    </row>
    <row r="1690" spans="1:7">
      <c r="A1690" s="352">
        <v>20117</v>
      </c>
      <c r="B1690" s="353" t="s">
        <v>27797</v>
      </c>
      <c r="C1690" s="353" t="s">
        <v>27735</v>
      </c>
      <c r="D1690" s="354">
        <v>5.14</v>
      </c>
      <c r="E1690" s="354">
        <v>30.88</v>
      </c>
      <c r="F1690" s="143">
        <v>157.27000000000001</v>
      </c>
      <c r="G1690" s="143">
        <v>79.45</v>
      </c>
    </row>
    <row r="1691" spans="1:7">
      <c r="A1691" s="352">
        <v>20017</v>
      </c>
      <c r="B1691" s="353" t="s">
        <v>27798</v>
      </c>
      <c r="C1691" s="353" t="s">
        <v>27735</v>
      </c>
      <c r="D1691" s="354">
        <v>1.65</v>
      </c>
      <c r="E1691" s="354">
        <v>9.91</v>
      </c>
      <c r="F1691" s="143">
        <v>157.27000000000001</v>
      </c>
      <c r="G1691" s="143">
        <v>25.5</v>
      </c>
    </row>
    <row r="1692" spans="1:7">
      <c r="A1692" s="352">
        <v>20018</v>
      </c>
      <c r="B1692" s="353" t="s">
        <v>27799</v>
      </c>
      <c r="C1692" s="353" t="s">
        <v>27735</v>
      </c>
      <c r="D1692" s="354">
        <v>1.65</v>
      </c>
      <c r="E1692" s="354">
        <v>9.91</v>
      </c>
      <c r="F1692" s="143">
        <v>157.27000000000001</v>
      </c>
      <c r="G1692" s="143">
        <v>25.5</v>
      </c>
    </row>
    <row r="1693" spans="1:7">
      <c r="A1693" s="352">
        <v>20019</v>
      </c>
      <c r="B1693" s="353" t="s">
        <v>27800</v>
      </c>
      <c r="C1693" s="353" t="s">
        <v>27735</v>
      </c>
      <c r="D1693" s="354">
        <v>1</v>
      </c>
      <c r="E1693" s="354">
        <v>6</v>
      </c>
      <c r="F1693" s="143">
        <v>157.27000000000001</v>
      </c>
      <c r="G1693" s="143">
        <v>15.45</v>
      </c>
    </row>
    <row r="1694" spans="1:7">
      <c r="A1694" s="346"/>
      <c r="B1694" s="350" t="s">
        <v>27801</v>
      </c>
      <c r="C1694" s="351"/>
      <c r="D1694" s="351"/>
      <c r="E1694" s="351"/>
      <c r="F1694" s="141"/>
      <c r="G1694" s="142"/>
    </row>
    <row r="1695" spans="1:7">
      <c r="A1695" s="352">
        <v>20028</v>
      </c>
      <c r="B1695" s="353" t="s">
        <v>27802</v>
      </c>
      <c r="C1695" s="353" t="s">
        <v>27803</v>
      </c>
      <c r="D1695" s="355"/>
      <c r="E1695" s="356">
        <v>5731.15</v>
      </c>
      <c r="F1695" s="143">
        <v>84.04</v>
      </c>
      <c r="G1695" s="144">
        <v>10547.6</v>
      </c>
    </row>
    <row r="1696" spans="1:7">
      <c r="A1696" s="352">
        <v>20105</v>
      </c>
      <c r="B1696" s="353" t="s">
        <v>27804</v>
      </c>
      <c r="C1696" s="353" t="s">
        <v>27803</v>
      </c>
      <c r="D1696" s="355"/>
      <c r="E1696" s="356">
        <v>3651.52</v>
      </c>
      <c r="F1696" s="143">
        <v>84.04</v>
      </c>
      <c r="G1696" s="144">
        <v>6720.25</v>
      </c>
    </row>
    <row r="1697" spans="1:7">
      <c r="A1697" s="352">
        <v>20001</v>
      </c>
      <c r="B1697" s="353" t="s">
        <v>27805</v>
      </c>
      <c r="C1697" s="353" t="s">
        <v>27803</v>
      </c>
      <c r="D1697" s="355"/>
      <c r="E1697" s="356">
        <v>8775.73</v>
      </c>
      <c r="F1697" s="143">
        <v>84.04</v>
      </c>
      <c r="G1697" s="144">
        <v>16150.85</v>
      </c>
    </row>
    <row r="1698" spans="1:7">
      <c r="A1698" s="352">
        <v>103585</v>
      </c>
      <c r="B1698" s="353" t="s">
        <v>27806</v>
      </c>
      <c r="C1698" s="353" t="s">
        <v>27803</v>
      </c>
      <c r="D1698" s="355"/>
      <c r="E1698" s="356">
        <v>4153.92</v>
      </c>
      <c r="F1698" s="143">
        <v>84.04</v>
      </c>
      <c r="G1698" s="144">
        <v>7644.87</v>
      </c>
    </row>
    <row r="1699" spans="1:7">
      <c r="A1699" s="352">
        <v>103584</v>
      </c>
      <c r="B1699" s="353" t="s">
        <v>27807</v>
      </c>
      <c r="C1699" s="353" t="s">
        <v>27803</v>
      </c>
      <c r="D1699" s="355"/>
      <c r="E1699" s="356">
        <v>5233.21</v>
      </c>
      <c r="F1699" s="143">
        <v>84.04</v>
      </c>
      <c r="G1699" s="144">
        <v>9631.19</v>
      </c>
    </row>
    <row r="1700" spans="1:7">
      <c r="A1700" s="352">
        <v>20021</v>
      </c>
      <c r="B1700" s="353" t="s">
        <v>27808</v>
      </c>
      <c r="C1700" s="353" t="s">
        <v>27803</v>
      </c>
      <c r="D1700" s="355"/>
      <c r="E1700" s="356">
        <v>1681.55</v>
      </c>
      <c r="F1700" s="143">
        <v>84.04</v>
      </c>
      <c r="G1700" s="144">
        <v>3094.72</v>
      </c>
    </row>
    <row r="1701" spans="1:7">
      <c r="A1701" s="352">
        <v>20024</v>
      </c>
      <c r="B1701" s="353" t="s">
        <v>27809</v>
      </c>
      <c r="C1701" s="353" t="s">
        <v>27803</v>
      </c>
      <c r="D1701" s="355"/>
      <c r="E1701" s="356">
        <v>5066.07</v>
      </c>
      <c r="F1701" s="143">
        <v>84.04</v>
      </c>
      <c r="G1701" s="144">
        <v>9323.59</v>
      </c>
    </row>
    <row r="1702" spans="1:7">
      <c r="A1702" s="352">
        <v>20025</v>
      </c>
      <c r="B1702" s="353" t="s">
        <v>27810</v>
      </c>
      <c r="C1702" s="353" t="s">
        <v>27803</v>
      </c>
      <c r="D1702" s="355"/>
      <c r="E1702" s="356">
        <v>1681.55</v>
      </c>
      <c r="F1702" s="143">
        <v>84.04</v>
      </c>
      <c r="G1702" s="144">
        <v>3094.72</v>
      </c>
    </row>
    <row r="1703" spans="1:7">
      <c r="A1703" s="352">
        <v>20026</v>
      </c>
      <c r="B1703" s="353" t="s">
        <v>27811</v>
      </c>
      <c r="C1703" s="353" t="s">
        <v>27803</v>
      </c>
      <c r="D1703" s="355"/>
      <c r="E1703" s="356">
        <v>1553.91</v>
      </c>
      <c r="F1703" s="143">
        <v>84.04</v>
      </c>
      <c r="G1703" s="144">
        <v>2859.81</v>
      </c>
    </row>
    <row r="1704" spans="1:7">
      <c r="A1704" s="352">
        <v>100387</v>
      </c>
      <c r="B1704" s="353" t="s">
        <v>27812</v>
      </c>
      <c r="C1704" s="353" t="s">
        <v>27803</v>
      </c>
      <c r="D1704" s="355"/>
      <c r="E1704" s="356">
        <v>1401.01</v>
      </c>
      <c r="F1704" s="143">
        <v>84.04</v>
      </c>
      <c r="G1704" s="144">
        <v>2578.41</v>
      </c>
    </row>
    <row r="1705" spans="1:7">
      <c r="A1705" s="352">
        <v>20029</v>
      </c>
      <c r="B1705" s="353" t="s">
        <v>27813</v>
      </c>
      <c r="C1705" s="353" t="s">
        <v>27803</v>
      </c>
      <c r="D1705" s="355"/>
      <c r="E1705" s="356">
        <v>1401.01</v>
      </c>
      <c r="F1705" s="143">
        <v>84.04</v>
      </c>
      <c r="G1705" s="144">
        <v>2578.41</v>
      </c>
    </row>
    <row r="1706" spans="1:7">
      <c r="A1706" s="352">
        <v>20031</v>
      </c>
      <c r="B1706" s="353" t="s">
        <v>27814</v>
      </c>
      <c r="C1706" s="353" t="s">
        <v>27803</v>
      </c>
      <c r="D1706" s="355"/>
      <c r="E1706" s="356">
        <v>1905.92</v>
      </c>
      <c r="F1706" s="143">
        <v>84.04</v>
      </c>
      <c r="G1706" s="144">
        <v>3507.65</v>
      </c>
    </row>
    <row r="1707" spans="1:7">
      <c r="A1707" s="352">
        <v>103587</v>
      </c>
      <c r="B1707" s="353" t="s">
        <v>27815</v>
      </c>
      <c r="C1707" s="353" t="s">
        <v>27803</v>
      </c>
      <c r="D1707" s="355"/>
      <c r="E1707" s="356">
        <v>4045.9</v>
      </c>
      <c r="F1707" s="143">
        <v>84.04</v>
      </c>
      <c r="G1707" s="144">
        <v>7446.07</v>
      </c>
    </row>
    <row r="1708" spans="1:7">
      <c r="A1708" s="352">
        <v>20044</v>
      </c>
      <c r="B1708" s="353" t="s">
        <v>27816</v>
      </c>
      <c r="C1708" s="353" t="s">
        <v>27803</v>
      </c>
      <c r="D1708" s="355"/>
      <c r="E1708" s="356">
        <v>5079.67</v>
      </c>
      <c r="F1708" s="143">
        <v>84.04</v>
      </c>
      <c r="G1708" s="144">
        <v>9348.6200000000008</v>
      </c>
    </row>
    <row r="1709" spans="1:7">
      <c r="A1709" s="352">
        <v>20048</v>
      </c>
      <c r="B1709" s="353" t="s">
        <v>27817</v>
      </c>
      <c r="C1709" s="353" t="s">
        <v>27803</v>
      </c>
      <c r="D1709" s="355"/>
      <c r="E1709" s="356">
        <v>3395.76</v>
      </c>
      <c r="F1709" s="143">
        <v>84.04</v>
      </c>
      <c r="G1709" s="144">
        <v>6249.55</v>
      </c>
    </row>
    <row r="1710" spans="1:7">
      <c r="A1710" s="352">
        <v>20051</v>
      </c>
      <c r="B1710" s="353" t="s">
        <v>27818</v>
      </c>
      <c r="C1710" s="353" t="s">
        <v>27803</v>
      </c>
      <c r="D1710" s="355"/>
      <c r="E1710" s="356">
        <v>7334.76</v>
      </c>
      <c r="F1710" s="143">
        <v>84.04</v>
      </c>
      <c r="G1710" s="144">
        <v>13498.89</v>
      </c>
    </row>
    <row r="1711" spans="1:7">
      <c r="A1711" s="352">
        <v>20052</v>
      </c>
      <c r="B1711" s="353" t="s">
        <v>27819</v>
      </c>
      <c r="C1711" s="353" t="s">
        <v>27803</v>
      </c>
      <c r="D1711" s="355"/>
      <c r="E1711" s="356">
        <v>1905.92</v>
      </c>
      <c r="F1711" s="143">
        <v>84.04</v>
      </c>
      <c r="G1711" s="144">
        <v>3507.65</v>
      </c>
    </row>
    <row r="1712" spans="1:7">
      <c r="A1712" s="352">
        <v>20054</v>
      </c>
      <c r="B1712" s="353" t="s">
        <v>27820</v>
      </c>
      <c r="C1712" s="353" t="s">
        <v>27803</v>
      </c>
      <c r="D1712" s="355"/>
      <c r="E1712" s="356">
        <v>5903.86</v>
      </c>
      <c r="F1712" s="143">
        <v>84.04</v>
      </c>
      <c r="G1712" s="144">
        <v>10865.46</v>
      </c>
    </row>
    <row r="1713" spans="1:7">
      <c r="A1713" s="352">
        <v>20077</v>
      </c>
      <c r="B1713" s="353" t="s">
        <v>27821</v>
      </c>
      <c r="C1713" s="353" t="s">
        <v>27803</v>
      </c>
      <c r="D1713" s="355"/>
      <c r="E1713" s="356">
        <v>10302</v>
      </c>
      <c r="F1713" s="143">
        <v>84.04</v>
      </c>
      <c r="G1713" s="144">
        <v>18959.8</v>
      </c>
    </row>
    <row r="1714" spans="1:7">
      <c r="A1714" s="352">
        <v>20073</v>
      </c>
      <c r="B1714" s="353" t="s">
        <v>27822</v>
      </c>
      <c r="C1714" s="353" t="s">
        <v>27803</v>
      </c>
      <c r="D1714" s="355"/>
      <c r="E1714" s="356">
        <v>16918.599999999999</v>
      </c>
      <c r="F1714" s="143">
        <v>84.04</v>
      </c>
      <c r="G1714" s="144">
        <v>31136.99</v>
      </c>
    </row>
    <row r="1715" spans="1:7">
      <c r="A1715" s="352">
        <v>20070</v>
      </c>
      <c r="B1715" s="353" t="s">
        <v>27823</v>
      </c>
      <c r="C1715" s="353" t="s">
        <v>27803</v>
      </c>
      <c r="D1715" s="355"/>
      <c r="E1715" s="356">
        <v>11067</v>
      </c>
      <c r="F1715" s="143">
        <v>84.04</v>
      </c>
      <c r="G1715" s="144">
        <v>20367.7</v>
      </c>
    </row>
    <row r="1716" spans="1:7">
      <c r="A1716" s="352">
        <v>20069</v>
      </c>
      <c r="B1716" s="353" t="s">
        <v>27824</v>
      </c>
      <c r="C1716" s="353" t="s">
        <v>27803</v>
      </c>
      <c r="D1716" s="355"/>
      <c r="E1716" s="356">
        <v>11294.64</v>
      </c>
      <c r="F1716" s="143">
        <v>84.04</v>
      </c>
      <c r="G1716" s="144">
        <v>20786.650000000001</v>
      </c>
    </row>
    <row r="1717" spans="1:7">
      <c r="A1717" s="352">
        <v>20079</v>
      </c>
      <c r="B1717" s="353" t="s">
        <v>27825</v>
      </c>
      <c r="C1717" s="353" t="s">
        <v>27803</v>
      </c>
      <c r="D1717" s="355"/>
      <c r="E1717" s="356">
        <v>14506.03</v>
      </c>
      <c r="F1717" s="143">
        <v>84.04</v>
      </c>
      <c r="G1717" s="144">
        <v>26696.89</v>
      </c>
    </row>
    <row r="1718" spans="1:7">
      <c r="A1718" s="352">
        <v>20153</v>
      </c>
      <c r="B1718" s="353" t="s">
        <v>27826</v>
      </c>
      <c r="C1718" s="353" t="s">
        <v>27803</v>
      </c>
      <c r="D1718" s="355"/>
      <c r="E1718" s="356">
        <v>14992.13</v>
      </c>
      <c r="F1718" s="143">
        <v>84.04</v>
      </c>
      <c r="G1718" s="144">
        <v>27591.51</v>
      </c>
    </row>
    <row r="1719" spans="1:7">
      <c r="A1719" s="352">
        <v>20084</v>
      </c>
      <c r="B1719" s="353" t="s">
        <v>27827</v>
      </c>
      <c r="C1719" s="353" t="s">
        <v>27803</v>
      </c>
      <c r="D1719" s="355"/>
      <c r="E1719" s="356">
        <v>13081.85</v>
      </c>
      <c r="F1719" s="143">
        <v>84.04</v>
      </c>
      <c r="G1719" s="144">
        <v>24075.83</v>
      </c>
    </row>
    <row r="1720" spans="1:7">
      <c r="A1720" s="352">
        <v>103588</v>
      </c>
      <c r="B1720" s="353" t="s">
        <v>27828</v>
      </c>
      <c r="C1720" s="353" t="s">
        <v>27803</v>
      </c>
      <c r="D1720" s="355"/>
      <c r="E1720" s="356">
        <v>4386.17</v>
      </c>
      <c r="F1720" s="143">
        <v>84.04</v>
      </c>
      <c r="G1720" s="144">
        <v>8072.3</v>
      </c>
    </row>
    <row r="1721" spans="1:7">
      <c r="A1721" s="352">
        <v>20089</v>
      </c>
      <c r="B1721" s="353" t="s">
        <v>27829</v>
      </c>
      <c r="C1721" s="353" t="s">
        <v>27803</v>
      </c>
      <c r="D1721" s="355"/>
      <c r="E1721" s="356">
        <v>3455.34</v>
      </c>
      <c r="F1721" s="143">
        <v>84.04</v>
      </c>
      <c r="G1721" s="144">
        <v>6359.2</v>
      </c>
    </row>
    <row r="1722" spans="1:7">
      <c r="A1722" s="352">
        <v>20090</v>
      </c>
      <c r="B1722" s="353" t="s">
        <v>27830</v>
      </c>
      <c r="C1722" s="353" t="s">
        <v>27803</v>
      </c>
      <c r="D1722" s="355"/>
      <c r="E1722" s="356">
        <v>2071.89</v>
      </c>
      <c r="F1722" s="143">
        <v>84.04</v>
      </c>
      <c r="G1722" s="144">
        <v>3813.1</v>
      </c>
    </row>
    <row r="1723" spans="1:7">
      <c r="A1723" s="352">
        <v>20091</v>
      </c>
      <c r="B1723" s="353" t="s">
        <v>27831</v>
      </c>
      <c r="C1723" s="353" t="s">
        <v>27803</v>
      </c>
      <c r="D1723" s="355"/>
      <c r="E1723" s="356">
        <v>5990.45</v>
      </c>
      <c r="F1723" s="143">
        <v>84.04</v>
      </c>
      <c r="G1723" s="144">
        <v>11024.82</v>
      </c>
    </row>
    <row r="1724" spans="1:7">
      <c r="A1724" s="352">
        <v>20098</v>
      </c>
      <c r="B1724" s="353" t="s">
        <v>27832</v>
      </c>
      <c r="C1724" s="353" t="s">
        <v>27803</v>
      </c>
      <c r="D1724" s="355"/>
      <c r="E1724" s="356">
        <v>2215.09</v>
      </c>
      <c r="F1724" s="143">
        <v>84.04</v>
      </c>
      <c r="G1724" s="144">
        <v>4076.65</v>
      </c>
    </row>
    <row r="1725" spans="1:7">
      <c r="A1725" s="352">
        <v>103586</v>
      </c>
      <c r="B1725" s="353" t="s">
        <v>27833</v>
      </c>
      <c r="C1725" s="353" t="s">
        <v>27803</v>
      </c>
      <c r="D1725" s="355"/>
      <c r="E1725" s="356">
        <v>3415.85</v>
      </c>
      <c r="F1725" s="143">
        <v>84.04</v>
      </c>
      <c r="G1725" s="144">
        <v>6286.53</v>
      </c>
    </row>
    <row r="1726" spans="1:7">
      <c r="A1726" s="352">
        <v>20114</v>
      </c>
      <c r="B1726" s="353" t="s">
        <v>27834</v>
      </c>
      <c r="C1726" s="353" t="s">
        <v>27803</v>
      </c>
      <c r="D1726" s="355"/>
      <c r="E1726" s="356">
        <v>2364.31</v>
      </c>
      <c r="F1726" s="143">
        <v>84.04</v>
      </c>
      <c r="G1726" s="144">
        <v>4351.2700000000004</v>
      </c>
    </row>
    <row r="1727" spans="1:7">
      <c r="A1727" s="352">
        <v>20174</v>
      </c>
      <c r="B1727" s="353" t="s">
        <v>27835</v>
      </c>
      <c r="C1727" s="353" t="s">
        <v>27803</v>
      </c>
      <c r="D1727" s="355"/>
      <c r="E1727" s="356">
        <v>1401.01</v>
      </c>
      <c r="F1727" s="143">
        <v>84.04</v>
      </c>
      <c r="G1727" s="144">
        <v>2578.41</v>
      </c>
    </row>
    <row r="1728" spans="1:7">
      <c r="A1728" s="352">
        <v>20007</v>
      </c>
      <c r="B1728" s="353" t="s">
        <v>27836</v>
      </c>
      <c r="C1728" s="353" t="s">
        <v>27803</v>
      </c>
      <c r="D1728" s="355"/>
      <c r="E1728" s="356">
        <v>3069.63</v>
      </c>
      <c r="F1728" s="143">
        <v>84.04</v>
      </c>
      <c r="G1728" s="144">
        <v>5649.34</v>
      </c>
    </row>
    <row r="1729" spans="1:7">
      <c r="A1729" s="352">
        <v>20009</v>
      </c>
      <c r="B1729" s="353" t="s">
        <v>27837</v>
      </c>
      <c r="C1729" s="353" t="s">
        <v>27803</v>
      </c>
      <c r="D1729" s="355"/>
      <c r="E1729" s="356">
        <v>4066.21</v>
      </c>
      <c r="F1729" s="143">
        <v>84.04</v>
      </c>
      <c r="G1729" s="144">
        <v>7483.45</v>
      </c>
    </row>
    <row r="1730" spans="1:7">
      <c r="A1730" s="352">
        <v>99872</v>
      </c>
      <c r="B1730" s="353" t="s">
        <v>27838</v>
      </c>
      <c r="C1730" s="353" t="s">
        <v>27803</v>
      </c>
      <c r="D1730" s="355"/>
      <c r="E1730" s="356">
        <v>5066.07</v>
      </c>
      <c r="F1730" s="143">
        <v>84.04</v>
      </c>
      <c r="G1730" s="144">
        <v>9323.59</v>
      </c>
    </row>
    <row r="1731" spans="1:7">
      <c r="A1731" s="352">
        <v>99873</v>
      </c>
      <c r="B1731" s="353" t="s">
        <v>27839</v>
      </c>
      <c r="C1731" s="353" t="s">
        <v>27803</v>
      </c>
      <c r="D1731" s="355"/>
      <c r="E1731" s="356">
        <v>6698.92</v>
      </c>
      <c r="F1731" s="143">
        <v>84.04</v>
      </c>
      <c r="G1731" s="144">
        <v>12328.69</v>
      </c>
    </row>
    <row r="1732" spans="1:7">
      <c r="A1732" s="352">
        <v>20008</v>
      </c>
      <c r="B1732" s="353" t="s">
        <v>27840</v>
      </c>
      <c r="C1732" s="353" t="s">
        <v>27803</v>
      </c>
      <c r="D1732" s="355"/>
      <c r="E1732" s="356">
        <v>3037.71</v>
      </c>
      <c r="F1732" s="143">
        <v>84.04</v>
      </c>
      <c r="G1732" s="144">
        <v>5590.6</v>
      </c>
    </row>
    <row r="1733" spans="1:7">
      <c r="A1733" s="352">
        <v>99302</v>
      </c>
      <c r="B1733" s="353" t="s">
        <v>27841</v>
      </c>
      <c r="C1733" s="353" t="s">
        <v>27803</v>
      </c>
      <c r="D1733" s="355"/>
      <c r="E1733" s="356">
        <v>4293.3999999999996</v>
      </c>
      <c r="F1733" s="143">
        <v>84.04</v>
      </c>
      <c r="G1733" s="144">
        <v>7901.57</v>
      </c>
    </row>
    <row r="1734" spans="1:7">
      <c r="A1734" s="352">
        <v>20010</v>
      </c>
      <c r="B1734" s="353" t="s">
        <v>27842</v>
      </c>
      <c r="C1734" s="353" t="s">
        <v>27803</v>
      </c>
      <c r="D1734" s="355"/>
      <c r="E1734" s="356">
        <v>3037.71</v>
      </c>
      <c r="F1734" s="143">
        <v>84.04</v>
      </c>
      <c r="G1734" s="144">
        <v>5590.6</v>
      </c>
    </row>
    <row r="1735" spans="1:7">
      <c r="A1735" s="352">
        <v>99874</v>
      </c>
      <c r="B1735" s="353" t="s">
        <v>27843</v>
      </c>
      <c r="C1735" s="353" t="s">
        <v>27803</v>
      </c>
      <c r="D1735" s="355"/>
      <c r="E1735" s="356">
        <v>8782.92</v>
      </c>
      <c r="F1735" s="143">
        <v>84.04</v>
      </c>
      <c r="G1735" s="144">
        <v>16164.08</v>
      </c>
    </row>
    <row r="1736" spans="1:7">
      <c r="A1736" s="352">
        <v>20014</v>
      </c>
      <c r="B1736" s="353" t="s">
        <v>27844</v>
      </c>
      <c r="C1736" s="353" t="s">
        <v>27803</v>
      </c>
      <c r="D1736" s="355"/>
      <c r="E1736" s="356">
        <v>3694.16</v>
      </c>
      <c r="F1736" s="143">
        <v>84.04</v>
      </c>
      <c r="G1736" s="144">
        <v>6798.73</v>
      </c>
    </row>
    <row r="1737" spans="1:7">
      <c r="A1737" s="352">
        <v>20015</v>
      </c>
      <c r="B1737" s="353" t="s">
        <v>27845</v>
      </c>
      <c r="C1737" s="353" t="s">
        <v>27803</v>
      </c>
      <c r="D1737" s="355"/>
      <c r="E1737" s="356">
        <v>2215.09</v>
      </c>
      <c r="F1737" s="143">
        <v>84.04</v>
      </c>
      <c r="G1737" s="144">
        <v>4076.65</v>
      </c>
    </row>
    <row r="1738" spans="1:7">
      <c r="A1738" s="352">
        <v>20016</v>
      </c>
      <c r="B1738" s="353" t="s">
        <v>27846</v>
      </c>
      <c r="C1738" s="353" t="s">
        <v>27803</v>
      </c>
      <c r="D1738" s="355"/>
      <c r="E1738" s="356">
        <v>6404.48</v>
      </c>
      <c r="F1738" s="143">
        <v>84.04</v>
      </c>
      <c r="G1738" s="144">
        <v>11786.8</v>
      </c>
    </row>
    <row r="1739" spans="1:7">
      <c r="A1739" s="352">
        <v>103589</v>
      </c>
      <c r="B1739" s="353" t="s">
        <v>27847</v>
      </c>
      <c r="C1739" s="353" t="s">
        <v>27803</v>
      </c>
      <c r="D1739" s="355"/>
      <c r="E1739" s="356">
        <v>11067</v>
      </c>
      <c r="F1739" s="143">
        <v>84.04</v>
      </c>
      <c r="G1739" s="144">
        <v>20367.7</v>
      </c>
    </row>
  </sheetData>
  <mergeCells count="8">
    <mergeCell ref="A7:B7"/>
    <mergeCell ref="C7:D7"/>
    <mergeCell ref="A3:E3"/>
    <mergeCell ref="A4:E4"/>
    <mergeCell ref="A1:E1"/>
    <mergeCell ref="A2:E2"/>
    <mergeCell ref="A5:E5"/>
    <mergeCell ref="A6:E6"/>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E7539"/>
  <sheetViews>
    <sheetView topLeftCell="A5896" zoomScale="85" zoomScaleNormal="85" workbookViewId="0">
      <selection activeCell="B5919" sqref="B5919"/>
    </sheetView>
  </sheetViews>
  <sheetFormatPr defaultRowHeight="14.25"/>
  <cols>
    <col min="1" max="1" width="10.25" customWidth="1"/>
    <col min="2" max="2" width="81.625" customWidth="1"/>
    <col min="3" max="3" width="10" style="111" customWidth="1"/>
    <col min="4" max="4" width="12" style="111" bestFit="1" customWidth="1"/>
  </cols>
  <sheetData>
    <row r="1" spans="1:5" ht="13.5" customHeight="1">
      <c r="A1" s="424" t="s">
        <v>36234</v>
      </c>
      <c r="B1" s="424"/>
      <c r="C1" s="424"/>
      <c r="D1" s="424"/>
      <c r="E1" s="357"/>
    </row>
    <row r="2" spans="1:5" ht="13.5" customHeight="1">
      <c r="A2" s="424" t="s">
        <v>36235</v>
      </c>
      <c r="B2" s="424"/>
      <c r="C2" s="424"/>
      <c r="D2" s="424"/>
      <c r="E2" s="357"/>
    </row>
    <row r="3" spans="1:5" ht="13.5" customHeight="1">
      <c r="A3" s="424" t="s">
        <v>36236</v>
      </c>
      <c r="B3" s="424"/>
      <c r="C3" s="424"/>
      <c r="D3" s="424"/>
      <c r="E3" s="357"/>
    </row>
    <row r="5" spans="1:5" ht="15">
      <c r="A5" s="90" t="s">
        <v>17795</v>
      </c>
      <c r="B5" s="90" t="s">
        <v>17796</v>
      </c>
      <c r="C5" s="358" t="s">
        <v>0</v>
      </c>
      <c r="D5" s="358" t="s">
        <v>17797</v>
      </c>
    </row>
    <row r="7" spans="1:5" ht="15">
      <c r="A7" s="90">
        <v>97141</v>
      </c>
      <c r="B7" s="90" t="s">
        <v>1732</v>
      </c>
      <c r="C7" s="358" t="s">
        <v>1</v>
      </c>
      <c r="D7" s="358">
        <v>8.67</v>
      </c>
    </row>
    <row r="8" spans="1:5" ht="15">
      <c r="A8" s="90">
        <v>97142</v>
      </c>
      <c r="B8" s="90" t="s">
        <v>1733</v>
      </c>
      <c r="C8" s="358" t="s">
        <v>1</v>
      </c>
      <c r="D8" s="358">
        <v>9.61</v>
      </c>
    </row>
    <row r="9" spans="1:5" ht="15">
      <c r="A9" s="90">
        <v>97143</v>
      </c>
      <c r="B9" s="90" t="s">
        <v>1734</v>
      </c>
      <c r="C9" s="358" t="s">
        <v>1</v>
      </c>
      <c r="D9" s="358">
        <v>11.97</v>
      </c>
    </row>
    <row r="10" spans="1:5" ht="15">
      <c r="A10" s="90">
        <v>97144</v>
      </c>
      <c r="B10" s="90" t="s">
        <v>1735</v>
      </c>
      <c r="C10" s="358" t="s">
        <v>1</v>
      </c>
      <c r="D10" s="358">
        <v>14.32</v>
      </c>
    </row>
    <row r="11" spans="1:5" ht="15">
      <c r="A11" s="90">
        <v>97145</v>
      </c>
      <c r="B11" s="90" t="s">
        <v>1736</v>
      </c>
      <c r="C11" s="358" t="s">
        <v>1</v>
      </c>
      <c r="D11" s="358">
        <v>16.71</v>
      </c>
    </row>
    <row r="12" spans="1:5" ht="15">
      <c r="A12" s="90">
        <v>97146</v>
      </c>
      <c r="B12" s="90" t="s">
        <v>1737</v>
      </c>
      <c r="C12" s="358" t="s">
        <v>1</v>
      </c>
      <c r="D12" s="358">
        <v>19.100000000000001</v>
      </c>
    </row>
    <row r="13" spans="1:5" ht="15">
      <c r="A13" s="90">
        <v>97147</v>
      </c>
      <c r="B13" s="90" t="s">
        <v>1738</v>
      </c>
      <c r="C13" s="358" t="s">
        <v>1</v>
      </c>
      <c r="D13" s="358">
        <v>21.5</v>
      </c>
    </row>
    <row r="14" spans="1:5" ht="15">
      <c r="A14" s="90">
        <v>97148</v>
      </c>
      <c r="B14" s="90" t="s">
        <v>1739</v>
      </c>
      <c r="C14" s="358" t="s">
        <v>1</v>
      </c>
      <c r="D14" s="358">
        <v>23.87</v>
      </c>
    </row>
    <row r="15" spans="1:5" ht="15">
      <c r="A15" s="90">
        <v>97149</v>
      </c>
      <c r="B15" s="90" t="s">
        <v>1740</v>
      </c>
      <c r="C15" s="358" t="s">
        <v>1</v>
      </c>
      <c r="D15" s="358">
        <v>26.29</v>
      </c>
    </row>
    <row r="16" spans="1:5" ht="15">
      <c r="A16" s="90">
        <v>97150</v>
      </c>
      <c r="B16" s="90" t="s">
        <v>1741</v>
      </c>
      <c r="C16" s="358" t="s">
        <v>1</v>
      </c>
      <c r="D16" s="358">
        <v>32.79</v>
      </c>
    </row>
    <row r="17" spans="1:4" ht="15">
      <c r="A17" s="90">
        <v>97151</v>
      </c>
      <c r="B17" s="90" t="s">
        <v>1742</v>
      </c>
      <c r="C17" s="358" t="s">
        <v>1</v>
      </c>
      <c r="D17" s="358">
        <v>38.19</v>
      </c>
    </row>
    <row r="18" spans="1:4" ht="15">
      <c r="A18" s="90">
        <v>97152</v>
      </c>
      <c r="B18" s="90" t="s">
        <v>1743</v>
      </c>
      <c r="C18" s="358" t="s">
        <v>1</v>
      </c>
      <c r="D18" s="358">
        <v>43.34</v>
      </c>
    </row>
    <row r="19" spans="1:4" ht="15">
      <c r="A19" s="90">
        <v>97153</v>
      </c>
      <c r="B19" s="90" t="s">
        <v>1744</v>
      </c>
      <c r="C19" s="358" t="s">
        <v>1</v>
      </c>
      <c r="D19" s="358">
        <v>48.63</v>
      </c>
    </row>
    <row r="20" spans="1:4" ht="15">
      <c r="A20" s="90">
        <v>97154</v>
      </c>
      <c r="B20" s="90" t="s">
        <v>1745</v>
      </c>
      <c r="C20" s="358" t="s">
        <v>1</v>
      </c>
      <c r="D20" s="358">
        <v>53.96</v>
      </c>
    </row>
    <row r="21" spans="1:4" ht="15">
      <c r="A21" s="90">
        <v>97155</v>
      </c>
      <c r="B21" s="90" t="s">
        <v>1746</v>
      </c>
      <c r="C21" s="358" t="s">
        <v>1</v>
      </c>
      <c r="D21" s="358">
        <v>59.3</v>
      </c>
    </row>
    <row r="22" spans="1:4" ht="15">
      <c r="A22" s="90">
        <v>97156</v>
      </c>
      <c r="B22" s="90" t="s">
        <v>1747</v>
      </c>
      <c r="C22" s="358" t="s">
        <v>1</v>
      </c>
      <c r="D22" s="358">
        <v>70.39</v>
      </c>
    </row>
    <row r="23" spans="1:4" ht="15">
      <c r="A23" s="90">
        <v>97157</v>
      </c>
      <c r="B23" s="90" t="s">
        <v>1748</v>
      </c>
      <c r="C23" s="358" t="s">
        <v>1</v>
      </c>
      <c r="D23" s="358">
        <v>5.21</v>
      </c>
    </row>
    <row r="24" spans="1:4" ht="15">
      <c r="A24" s="90">
        <v>97158</v>
      </c>
      <c r="B24" s="90" t="s">
        <v>1749</v>
      </c>
      <c r="C24" s="358" t="s">
        <v>1</v>
      </c>
      <c r="D24" s="358">
        <v>5.79</v>
      </c>
    </row>
    <row r="25" spans="1:4" ht="15">
      <c r="A25" s="90">
        <v>97159</v>
      </c>
      <c r="B25" s="90" t="s">
        <v>1750</v>
      </c>
      <c r="C25" s="358" t="s">
        <v>1</v>
      </c>
      <c r="D25" s="358">
        <v>7.23</v>
      </c>
    </row>
    <row r="26" spans="1:4" ht="15">
      <c r="A26" s="90">
        <v>97160</v>
      </c>
      <c r="B26" s="90" t="s">
        <v>1751</v>
      </c>
      <c r="C26" s="358" t="s">
        <v>1</v>
      </c>
      <c r="D26" s="358">
        <v>8.65</v>
      </c>
    </row>
    <row r="27" spans="1:4" ht="15">
      <c r="A27" s="90">
        <v>97161</v>
      </c>
      <c r="B27" s="90" t="s">
        <v>1752</v>
      </c>
      <c r="C27" s="358" t="s">
        <v>1</v>
      </c>
      <c r="D27" s="358">
        <v>10.130000000000001</v>
      </c>
    </row>
    <row r="28" spans="1:4" ht="15">
      <c r="A28" s="90">
        <v>97162</v>
      </c>
      <c r="B28" s="90" t="s">
        <v>1753</v>
      </c>
      <c r="C28" s="358" t="s">
        <v>1</v>
      </c>
      <c r="D28" s="358">
        <v>11.58</v>
      </c>
    </row>
    <row r="29" spans="1:4" ht="15">
      <c r="A29" s="90">
        <v>97163</v>
      </c>
      <c r="B29" s="90" t="s">
        <v>1754</v>
      </c>
      <c r="C29" s="358" t="s">
        <v>1</v>
      </c>
      <c r="D29" s="358">
        <v>13.05</v>
      </c>
    </row>
    <row r="30" spans="1:4" ht="15">
      <c r="A30" s="90">
        <v>97164</v>
      </c>
      <c r="B30" s="90" t="s">
        <v>1755</v>
      </c>
      <c r="C30" s="358" t="s">
        <v>1</v>
      </c>
      <c r="D30" s="358">
        <v>14.5</v>
      </c>
    </row>
    <row r="31" spans="1:4" ht="15">
      <c r="A31" s="90">
        <v>97165</v>
      </c>
      <c r="B31" s="90" t="s">
        <v>1756</v>
      </c>
      <c r="C31" s="358" t="s">
        <v>1</v>
      </c>
      <c r="D31" s="358">
        <v>15.98</v>
      </c>
    </row>
    <row r="32" spans="1:4" ht="15">
      <c r="A32" s="90">
        <v>97166</v>
      </c>
      <c r="B32" s="90" t="s">
        <v>1757</v>
      </c>
      <c r="C32" s="358" t="s">
        <v>1</v>
      </c>
      <c r="D32" s="358">
        <v>19.940000000000001</v>
      </c>
    </row>
    <row r="33" spans="1:4" ht="15">
      <c r="A33" s="90">
        <v>97167</v>
      </c>
      <c r="B33" s="90" t="s">
        <v>1758</v>
      </c>
      <c r="C33" s="358" t="s">
        <v>1</v>
      </c>
      <c r="D33" s="358">
        <v>23.27</v>
      </c>
    </row>
    <row r="34" spans="1:4" ht="15">
      <c r="A34" s="90">
        <v>97168</v>
      </c>
      <c r="B34" s="90" t="s">
        <v>1759</v>
      </c>
      <c r="C34" s="358" t="s">
        <v>1</v>
      </c>
      <c r="D34" s="358">
        <v>26.32</v>
      </c>
    </row>
    <row r="35" spans="1:4" ht="15">
      <c r="A35" s="90">
        <v>97169</v>
      </c>
      <c r="B35" s="90" t="s">
        <v>1760</v>
      </c>
      <c r="C35" s="358" t="s">
        <v>1</v>
      </c>
      <c r="D35" s="358">
        <v>29.54</v>
      </c>
    </row>
    <row r="36" spans="1:4" ht="15">
      <c r="A36" s="90">
        <v>97170</v>
      </c>
      <c r="B36" s="90" t="s">
        <v>1761</v>
      </c>
      <c r="C36" s="358" t="s">
        <v>1</v>
      </c>
      <c r="D36" s="358">
        <v>32.799999999999997</v>
      </c>
    </row>
    <row r="37" spans="1:4" ht="15">
      <c r="A37" s="90">
        <v>97171</v>
      </c>
      <c r="B37" s="90" t="s">
        <v>1762</v>
      </c>
      <c r="C37" s="358" t="s">
        <v>1</v>
      </c>
      <c r="D37" s="358">
        <v>36.06</v>
      </c>
    </row>
    <row r="38" spans="1:4" ht="15">
      <c r="A38" s="90">
        <v>97172</v>
      </c>
      <c r="B38" s="90" t="s">
        <v>1763</v>
      </c>
      <c r="C38" s="358" t="s">
        <v>1</v>
      </c>
      <c r="D38" s="358">
        <v>42.99</v>
      </c>
    </row>
    <row r="39" spans="1:4" ht="15">
      <c r="A39" s="90">
        <v>97173</v>
      </c>
      <c r="B39" s="90" t="s">
        <v>1764</v>
      </c>
      <c r="C39" s="358" t="s">
        <v>1</v>
      </c>
      <c r="D39" s="358">
        <v>37.409999999999997</v>
      </c>
    </row>
    <row r="40" spans="1:4" ht="15">
      <c r="A40" s="90">
        <v>97174</v>
      </c>
      <c r="B40" s="90" t="s">
        <v>1765</v>
      </c>
      <c r="C40" s="358" t="s">
        <v>1</v>
      </c>
      <c r="D40" s="358">
        <v>43.34</v>
      </c>
    </row>
    <row r="41" spans="1:4" ht="15">
      <c r="A41" s="90">
        <v>97175</v>
      </c>
      <c r="B41" s="90" t="s">
        <v>1766</v>
      </c>
      <c r="C41" s="358" t="s">
        <v>1</v>
      </c>
      <c r="D41" s="358">
        <v>49.26</v>
      </c>
    </row>
    <row r="42" spans="1:4" ht="15">
      <c r="A42" s="90">
        <v>97176</v>
      </c>
      <c r="B42" s="90" t="s">
        <v>1767</v>
      </c>
      <c r="C42" s="358" t="s">
        <v>1</v>
      </c>
      <c r="D42" s="358">
        <v>55.17</v>
      </c>
    </row>
    <row r="43" spans="1:4" ht="15">
      <c r="A43" s="90">
        <v>97177</v>
      </c>
      <c r="B43" s="90" t="s">
        <v>1768</v>
      </c>
      <c r="C43" s="358" t="s">
        <v>1</v>
      </c>
      <c r="D43" s="358">
        <v>67</v>
      </c>
    </row>
    <row r="44" spans="1:4" ht="15">
      <c r="A44" s="90">
        <v>97178</v>
      </c>
      <c r="B44" s="90" t="s">
        <v>1769</v>
      </c>
      <c r="C44" s="358" t="s">
        <v>1</v>
      </c>
      <c r="D44" s="358">
        <v>78.84</v>
      </c>
    </row>
    <row r="45" spans="1:4" ht="15">
      <c r="A45" s="90">
        <v>97179</v>
      </c>
      <c r="B45" s="90" t="s">
        <v>1770</v>
      </c>
      <c r="C45" s="358" t="s">
        <v>1</v>
      </c>
      <c r="D45" s="358">
        <v>90.67</v>
      </c>
    </row>
    <row r="46" spans="1:4" ht="15">
      <c r="A46" s="90">
        <v>97180</v>
      </c>
      <c r="B46" s="90" t="s">
        <v>1771</v>
      </c>
      <c r="C46" s="358" t="s">
        <v>1</v>
      </c>
      <c r="D46" s="358">
        <v>102.51</v>
      </c>
    </row>
    <row r="47" spans="1:4" ht="15">
      <c r="A47" s="90">
        <v>97181</v>
      </c>
      <c r="B47" s="90" t="s">
        <v>1772</v>
      </c>
      <c r="C47" s="358" t="s">
        <v>1</v>
      </c>
      <c r="D47" s="358">
        <v>118.96</v>
      </c>
    </row>
    <row r="48" spans="1:4" ht="15">
      <c r="A48" s="90">
        <v>97182</v>
      </c>
      <c r="B48" s="90" t="s">
        <v>1773</v>
      </c>
      <c r="C48" s="358" t="s">
        <v>1</v>
      </c>
      <c r="D48" s="358">
        <v>131.28</v>
      </c>
    </row>
    <row r="49" spans="1:4" ht="15">
      <c r="A49" s="90">
        <v>97183</v>
      </c>
      <c r="B49" s="90" t="s">
        <v>1774</v>
      </c>
      <c r="C49" s="358" t="s">
        <v>1</v>
      </c>
      <c r="D49" s="358">
        <v>30.11</v>
      </c>
    </row>
    <row r="50" spans="1:4" ht="15">
      <c r="A50" s="90">
        <v>97184</v>
      </c>
      <c r="B50" s="90" t="s">
        <v>1775</v>
      </c>
      <c r="C50" s="358" t="s">
        <v>1</v>
      </c>
      <c r="D50" s="358">
        <v>34.93</v>
      </c>
    </row>
    <row r="51" spans="1:4" ht="15">
      <c r="A51" s="90">
        <v>97185</v>
      </c>
      <c r="B51" s="90" t="s">
        <v>1776</v>
      </c>
      <c r="C51" s="358" t="s">
        <v>1</v>
      </c>
      <c r="D51" s="358">
        <v>39.770000000000003</v>
      </c>
    </row>
    <row r="52" spans="1:4" ht="15">
      <c r="A52" s="90">
        <v>97186</v>
      </c>
      <c r="B52" s="90" t="s">
        <v>1777</v>
      </c>
      <c r="C52" s="358" t="s">
        <v>1</v>
      </c>
      <c r="D52" s="358">
        <v>44.6</v>
      </c>
    </row>
    <row r="53" spans="1:4" ht="15">
      <c r="A53" s="90">
        <v>97187</v>
      </c>
      <c r="B53" s="90" t="s">
        <v>17798</v>
      </c>
      <c r="C53" s="358" t="s">
        <v>1</v>
      </c>
      <c r="D53" s="358">
        <v>54.24</v>
      </c>
    </row>
    <row r="54" spans="1:4" ht="15">
      <c r="A54" s="90">
        <v>97188</v>
      </c>
      <c r="B54" s="90" t="s">
        <v>17799</v>
      </c>
      <c r="C54" s="358" t="s">
        <v>1</v>
      </c>
      <c r="D54" s="358">
        <v>63.9</v>
      </c>
    </row>
    <row r="55" spans="1:4" ht="15">
      <c r="A55" s="90">
        <v>97189</v>
      </c>
      <c r="B55" s="90" t="s">
        <v>1778</v>
      </c>
      <c r="C55" s="358" t="s">
        <v>1</v>
      </c>
      <c r="D55" s="358">
        <v>73.56</v>
      </c>
    </row>
    <row r="56" spans="1:4" ht="15">
      <c r="A56" s="90">
        <v>97190</v>
      </c>
      <c r="B56" s="90" t="s">
        <v>1779</v>
      </c>
      <c r="C56" s="358" t="s">
        <v>1</v>
      </c>
      <c r="D56" s="358">
        <v>83.21</v>
      </c>
    </row>
    <row r="57" spans="1:4" ht="15">
      <c r="A57" s="90">
        <v>97191</v>
      </c>
      <c r="B57" s="90" t="s">
        <v>1780</v>
      </c>
      <c r="C57" s="358" t="s">
        <v>1</v>
      </c>
      <c r="D57" s="358">
        <v>96.23</v>
      </c>
    </row>
    <row r="58" spans="1:4" ht="15">
      <c r="A58" s="90">
        <v>97192</v>
      </c>
      <c r="B58" s="90" t="s">
        <v>1781</v>
      </c>
      <c r="C58" s="358" t="s">
        <v>1</v>
      </c>
      <c r="D58" s="358">
        <v>106.23</v>
      </c>
    </row>
    <row r="59" spans="1:4" ht="15">
      <c r="A59" s="90">
        <v>90694</v>
      </c>
      <c r="B59" s="90" t="s">
        <v>9398</v>
      </c>
      <c r="C59" s="358" t="s">
        <v>1</v>
      </c>
      <c r="D59" s="358">
        <v>54.07</v>
      </c>
    </row>
    <row r="60" spans="1:4" ht="15">
      <c r="A60" s="90">
        <v>90695</v>
      </c>
      <c r="B60" s="90" t="s">
        <v>9399</v>
      </c>
      <c r="C60" s="358" t="s">
        <v>1</v>
      </c>
      <c r="D60" s="358">
        <v>103.41</v>
      </c>
    </row>
    <row r="61" spans="1:4" ht="15">
      <c r="A61" s="90">
        <v>90696</v>
      </c>
      <c r="B61" s="90" t="s">
        <v>9400</v>
      </c>
      <c r="C61" s="358" t="s">
        <v>1</v>
      </c>
      <c r="D61" s="358">
        <v>173.37</v>
      </c>
    </row>
    <row r="62" spans="1:4" ht="15">
      <c r="A62" s="90">
        <v>90697</v>
      </c>
      <c r="B62" s="90" t="s">
        <v>9401</v>
      </c>
      <c r="C62" s="358" t="s">
        <v>1</v>
      </c>
      <c r="D62" s="358">
        <v>269.52999999999997</v>
      </c>
    </row>
    <row r="63" spans="1:4" ht="15">
      <c r="A63" s="90">
        <v>90698</v>
      </c>
      <c r="B63" s="90" t="s">
        <v>9402</v>
      </c>
      <c r="C63" s="358" t="s">
        <v>1</v>
      </c>
      <c r="D63" s="358">
        <v>412.6</v>
      </c>
    </row>
    <row r="64" spans="1:4" ht="15">
      <c r="A64" s="90">
        <v>90699</v>
      </c>
      <c r="B64" s="90" t="s">
        <v>9403</v>
      </c>
      <c r="C64" s="358" t="s">
        <v>1</v>
      </c>
      <c r="D64" s="358">
        <v>581.26</v>
      </c>
    </row>
    <row r="65" spans="1:4" ht="15">
      <c r="A65" s="90">
        <v>90700</v>
      </c>
      <c r="B65" s="90" t="s">
        <v>9404</v>
      </c>
      <c r="C65" s="358" t="s">
        <v>1</v>
      </c>
      <c r="D65" s="358">
        <v>679.03</v>
      </c>
    </row>
    <row r="66" spans="1:4" ht="15">
      <c r="A66" s="90">
        <v>90701</v>
      </c>
      <c r="B66" s="90" t="s">
        <v>9405</v>
      </c>
      <c r="C66" s="358" t="s">
        <v>1</v>
      </c>
      <c r="D66" s="358">
        <v>80.819999999999993</v>
      </c>
    </row>
    <row r="67" spans="1:4" ht="15">
      <c r="A67" s="90">
        <v>90702</v>
      </c>
      <c r="B67" s="90" t="s">
        <v>9406</v>
      </c>
      <c r="C67" s="358" t="s">
        <v>1</v>
      </c>
      <c r="D67" s="358">
        <v>134.49</v>
      </c>
    </row>
    <row r="68" spans="1:4" ht="15">
      <c r="A68" s="90">
        <v>90703</v>
      </c>
      <c r="B68" s="90" t="s">
        <v>9407</v>
      </c>
      <c r="C68" s="358" t="s">
        <v>1</v>
      </c>
      <c r="D68" s="358">
        <v>211.25</v>
      </c>
    </row>
    <row r="69" spans="1:4" ht="15">
      <c r="A69" s="90">
        <v>90704</v>
      </c>
      <c r="B69" s="90" t="s">
        <v>9408</v>
      </c>
      <c r="C69" s="358" t="s">
        <v>1</v>
      </c>
      <c r="D69" s="358">
        <v>314.51</v>
      </c>
    </row>
    <row r="70" spans="1:4" ht="15">
      <c r="A70" s="90">
        <v>90705</v>
      </c>
      <c r="B70" s="90" t="s">
        <v>9409</v>
      </c>
      <c r="C70" s="358" t="s">
        <v>1</v>
      </c>
      <c r="D70" s="358">
        <v>411.6</v>
      </c>
    </row>
    <row r="71" spans="1:4" ht="15">
      <c r="A71" s="90">
        <v>90706</v>
      </c>
      <c r="B71" s="90" t="s">
        <v>9410</v>
      </c>
      <c r="C71" s="358" t="s">
        <v>1</v>
      </c>
      <c r="D71" s="358">
        <v>545.99</v>
      </c>
    </row>
    <row r="72" spans="1:4" ht="15">
      <c r="A72" s="90">
        <v>90708</v>
      </c>
      <c r="B72" s="90" t="s">
        <v>9411</v>
      </c>
      <c r="C72" s="358" t="s">
        <v>1</v>
      </c>
      <c r="D72" s="358">
        <v>868.63</v>
      </c>
    </row>
    <row r="73" spans="1:4" ht="15">
      <c r="A73" s="90">
        <v>90724</v>
      </c>
      <c r="B73" s="90" t="s">
        <v>9412</v>
      </c>
      <c r="C73" s="358" t="s">
        <v>2</v>
      </c>
      <c r="D73" s="358">
        <v>22.51</v>
      </c>
    </row>
    <row r="74" spans="1:4" ht="15">
      <c r="A74" s="90">
        <v>90725</v>
      </c>
      <c r="B74" s="90" t="s">
        <v>9413</v>
      </c>
      <c r="C74" s="358" t="s">
        <v>2</v>
      </c>
      <c r="D74" s="358">
        <v>27.7</v>
      </c>
    </row>
    <row r="75" spans="1:4" ht="15">
      <c r="A75" s="90">
        <v>90726</v>
      </c>
      <c r="B75" s="90" t="s">
        <v>9414</v>
      </c>
      <c r="C75" s="358" t="s">
        <v>2</v>
      </c>
      <c r="D75" s="358">
        <v>32.96</v>
      </c>
    </row>
    <row r="76" spans="1:4" ht="15">
      <c r="A76" s="90">
        <v>90727</v>
      </c>
      <c r="B76" s="90" t="s">
        <v>9415</v>
      </c>
      <c r="C76" s="358" t="s">
        <v>2</v>
      </c>
      <c r="D76" s="358">
        <v>38.14</v>
      </c>
    </row>
    <row r="77" spans="1:4" ht="15">
      <c r="A77" s="90">
        <v>90728</v>
      </c>
      <c r="B77" s="90" t="s">
        <v>9416</v>
      </c>
      <c r="C77" s="358" t="s">
        <v>2</v>
      </c>
      <c r="D77" s="358">
        <v>43.33</v>
      </c>
    </row>
    <row r="78" spans="1:4" ht="15">
      <c r="A78" s="90">
        <v>90729</v>
      </c>
      <c r="B78" s="90" t="s">
        <v>9417</v>
      </c>
      <c r="C78" s="358" t="s">
        <v>2</v>
      </c>
      <c r="D78" s="358">
        <v>48.52</v>
      </c>
    </row>
    <row r="79" spans="1:4" ht="15">
      <c r="A79" s="90">
        <v>90730</v>
      </c>
      <c r="B79" s="90" t="s">
        <v>9418</v>
      </c>
      <c r="C79" s="358" t="s">
        <v>2</v>
      </c>
      <c r="D79" s="358">
        <v>53.72</v>
      </c>
    </row>
    <row r="80" spans="1:4" ht="15">
      <c r="A80" s="90">
        <v>90731</v>
      </c>
      <c r="B80" s="90" t="s">
        <v>9419</v>
      </c>
      <c r="C80" s="358" t="s">
        <v>2</v>
      </c>
      <c r="D80" s="358">
        <v>58.91</v>
      </c>
    </row>
    <row r="81" spans="1:4" ht="15">
      <c r="A81" s="90">
        <v>90732</v>
      </c>
      <c r="B81" s="90" t="s">
        <v>9420</v>
      </c>
      <c r="C81" s="358" t="s">
        <v>2</v>
      </c>
      <c r="D81" s="358">
        <v>74.48</v>
      </c>
    </row>
    <row r="82" spans="1:4" ht="15">
      <c r="A82" s="90">
        <v>90733</v>
      </c>
      <c r="B82" s="90" t="s">
        <v>9421</v>
      </c>
      <c r="C82" s="358" t="s">
        <v>1</v>
      </c>
      <c r="D82" s="358">
        <v>3.17</v>
      </c>
    </row>
    <row r="83" spans="1:4" ht="15">
      <c r="A83" s="90">
        <v>90734</v>
      </c>
      <c r="B83" s="90" t="s">
        <v>9422</v>
      </c>
      <c r="C83" s="358" t="s">
        <v>1</v>
      </c>
      <c r="D83" s="358">
        <v>3.75</v>
      </c>
    </row>
    <row r="84" spans="1:4" ht="15">
      <c r="A84" s="90">
        <v>90735</v>
      </c>
      <c r="B84" s="90" t="s">
        <v>9423</v>
      </c>
      <c r="C84" s="358" t="s">
        <v>1</v>
      </c>
      <c r="D84" s="358">
        <v>4.33</v>
      </c>
    </row>
    <row r="85" spans="1:4" ht="15">
      <c r="A85" s="90">
        <v>90736</v>
      </c>
      <c r="B85" s="90" t="s">
        <v>9424</v>
      </c>
      <c r="C85" s="358" t="s">
        <v>1</v>
      </c>
      <c r="D85" s="358">
        <v>4.92</v>
      </c>
    </row>
    <row r="86" spans="1:4" ht="15">
      <c r="A86" s="90">
        <v>90737</v>
      </c>
      <c r="B86" s="90" t="s">
        <v>9425</v>
      </c>
      <c r="C86" s="358" t="s">
        <v>1</v>
      </c>
      <c r="D86" s="358">
        <v>5.5</v>
      </c>
    </row>
    <row r="87" spans="1:4" ht="15">
      <c r="A87" s="90">
        <v>90738</v>
      </c>
      <c r="B87" s="90" t="s">
        <v>9426</v>
      </c>
      <c r="C87" s="358" t="s">
        <v>1</v>
      </c>
      <c r="D87" s="358">
        <v>6.09</v>
      </c>
    </row>
    <row r="88" spans="1:4" ht="15">
      <c r="A88" s="90">
        <v>90739</v>
      </c>
      <c r="B88" s="90" t="s">
        <v>9427</v>
      </c>
      <c r="C88" s="358" t="s">
        <v>1</v>
      </c>
      <c r="D88" s="358">
        <v>9.19</v>
      </c>
    </row>
    <row r="89" spans="1:4" ht="15">
      <c r="A89" s="90">
        <v>90740</v>
      </c>
      <c r="B89" s="90" t="s">
        <v>9428</v>
      </c>
      <c r="C89" s="358" t="s">
        <v>1</v>
      </c>
      <c r="D89" s="358">
        <v>4.18</v>
      </c>
    </row>
    <row r="90" spans="1:4" ht="15">
      <c r="A90" s="90">
        <v>90741</v>
      </c>
      <c r="B90" s="90" t="s">
        <v>9429</v>
      </c>
      <c r="C90" s="358" t="s">
        <v>1</v>
      </c>
      <c r="D90" s="358">
        <v>4.7699999999999996</v>
      </c>
    </row>
    <row r="91" spans="1:4" ht="15">
      <c r="A91" s="90">
        <v>90742</v>
      </c>
      <c r="B91" s="90" t="s">
        <v>9430</v>
      </c>
      <c r="C91" s="358" t="s">
        <v>1</v>
      </c>
      <c r="D91" s="358">
        <v>5.34</v>
      </c>
    </row>
    <row r="92" spans="1:4" ht="15">
      <c r="A92" s="90">
        <v>90743</v>
      </c>
      <c r="B92" s="90" t="s">
        <v>9431</v>
      </c>
      <c r="C92" s="358" t="s">
        <v>1</v>
      </c>
      <c r="D92" s="358">
        <v>5.93</v>
      </c>
    </row>
    <row r="93" spans="1:4" ht="15">
      <c r="A93" s="90">
        <v>90744</v>
      </c>
      <c r="B93" s="90" t="s">
        <v>9432</v>
      </c>
      <c r="C93" s="358" t="s">
        <v>1</v>
      </c>
      <c r="D93" s="358">
        <v>6.52</v>
      </c>
    </row>
    <row r="94" spans="1:4" ht="15">
      <c r="A94" s="90">
        <v>90745</v>
      </c>
      <c r="B94" s="90" t="s">
        <v>9433</v>
      </c>
      <c r="C94" s="358" t="s">
        <v>1</v>
      </c>
      <c r="D94" s="358">
        <v>10.26</v>
      </c>
    </row>
    <row r="95" spans="1:4" ht="15">
      <c r="A95" s="90">
        <v>90746</v>
      </c>
      <c r="B95" s="90" t="s">
        <v>9434</v>
      </c>
      <c r="C95" s="358" t="s">
        <v>1</v>
      </c>
      <c r="D95" s="358">
        <v>3.42</v>
      </c>
    </row>
    <row r="96" spans="1:4" ht="15">
      <c r="A96" s="90">
        <v>90747</v>
      </c>
      <c r="B96" s="90" t="s">
        <v>9435</v>
      </c>
      <c r="C96" s="358" t="s">
        <v>1</v>
      </c>
      <c r="D96" s="358">
        <v>16.77</v>
      </c>
    </row>
    <row r="97" spans="1:4" ht="15">
      <c r="A97" s="90">
        <v>94869</v>
      </c>
      <c r="B97" s="90" t="s">
        <v>9436</v>
      </c>
      <c r="C97" s="358" t="s">
        <v>1</v>
      </c>
      <c r="D97" s="358">
        <v>153.31</v>
      </c>
    </row>
    <row r="98" spans="1:4" ht="15">
      <c r="A98" s="90">
        <v>94870</v>
      </c>
      <c r="B98" s="90" t="s">
        <v>9437</v>
      </c>
      <c r="C98" s="358" t="s">
        <v>1</v>
      </c>
      <c r="D98" s="358">
        <v>1.86</v>
      </c>
    </row>
    <row r="99" spans="1:4" ht="15">
      <c r="A99" s="90">
        <v>94871</v>
      </c>
      <c r="B99" s="90" t="s">
        <v>9438</v>
      </c>
      <c r="C99" s="358" t="s">
        <v>1</v>
      </c>
      <c r="D99" s="358">
        <v>239.86</v>
      </c>
    </row>
    <row r="100" spans="1:4" ht="15">
      <c r="A100" s="90">
        <v>94872</v>
      </c>
      <c r="B100" s="90" t="s">
        <v>9439</v>
      </c>
      <c r="C100" s="358" t="s">
        <v>1</v>
      </c>
      <c r="D100" s="358">
        <v>2.59</v>
      </c>
    </row>
    <row r="101" spans="1:4" ht="15">
      <c r="A101" s="90">
        <v>94875</v>
      </c>
      <c r="B101" s="90" t="s">
        <v>9440</v>
      </c>
      <c r="C101" s="358" t="s">
        <v>1</v>
      </c>
      <c r="D101" s="359">
        <v>1410.75</v>
      </c>
    </row>
    <row r="102" spans="1:4" ht="15">
      <c r="A102" s="90">
        <v>94876</v>
      </c>
      <c r="B102" s="90" t="s">
        <v>9441</v>
      </c>
      <c r="C102" s="358" t="s">
        <v>1</v>
      </c>
      <c r="D102" s="358">
        <v>28.22</v>
      </c>
    </row>
    <row r="103" spans="1:4" ht="15">
      <c r="A103" s="90">
        <v>94878</v>
      </c>
      <c r="B103" s="90" t="s">
        <v>9975</v>
      </c>
      <c r="C103" s="358" t="s">
        <v>1</v>
      </c>
      <c r="D103" s="358">
        <v>32.64</v>
      </c>
    </row>
    <row r="104" spans="1:4" ht="15">
      <c r="A104" s="90">
        <v>94879</v>
      </c>
      <c r="B104" s="90" t="s">
        <v>9976</v>
      </c>
      <c r="C104" s="358" t="s">
        <v>1</v>
      </c>
      <c r="D104" s="359">
        <v>2171.91</v>
      </c>
    </row>
    <row r="105" spans="1:4" ht="15">
      <c r="A105" s="90">
        <v>94880</v>
      </c>
      <c r="B105" s="90" t="s">
        <v>9977</v>
      </c>
      <c r="C105" s="358" t="s">
        <v>1</v>
      </c>
      <c r="D105" s="358">
        <v>42.15</v>
      </c>
    </row>
    <row r="106" spans="1:4" ht="15">
      <c r="A106" s="90">
        <v>94881</v>
      </c>
      <c r="B106" s="90" t="s">
        <v>9978</v>
      </c>
      <c r="C106" s="358" t="s">
        <v>1</v>
      </c>
      <c r="D106" s="359">
        <v>2992.4</v>
      </c>
    </row>
    <row r="107" spans="1:4" ht="15">
      <c r="A107" s="90">
        <v>94882</v>
      </c>
      <c r="B107" s="90" t="s">
        <v>9979</v>
      </c>
      <c r="C107" s="358" t="s">
        <v>1</v>
      </c>
      <c r="D107" s="358">
        <v>48.94</v>
      </c>
    </row>
    <row r="108" spans="1:4" ht="15">
      <c r="A108" s="90">
        <v>94884</v>
      </c>
      <c r="B108" s="90" t="s">
        <v>9980</v>
      </c>
      <c r="C108" s="358" t="s">
        <v>1</v>
      </c>
      <c r="D108" s="358">
        <v>62.72</v>
      </c>
    </row>
    <row r="109" spans="1:4" ht="15">
      <c r="A109" s="90">
        <v>97121</v>
      </c>
      <c r="B109" s="90" t="s">
        <v>1782</v>
      </c>
      <c r="C109" s="358" t="s">
        <v>1</v>
      </c>
      <c r="D109" s="358">
        <v>1.9</v>
      </c>
    </row>
    <row r="110" spans="1:4" ht="15">
      <c r="A110" s="90">
        <v>97122</v>
      </c>
      <c r="B110" s="90" t="s">
        <v>1783</v>
      </c>
      <c r="C110" s="358" t="s">
        <v>1</v>
      </c>
      <c r="D110" s="358">
        <v>2.65</v>
      </c>
    </row>
    <row r="111" spans="1:4" ht="15">
      <c r="A111" s="90">
        <v>97123</v>
      </c>
      <c r="B111" s="90" t="s">
        <v>1784</v>
      </c>
      <c r="C111" s="358" t="s">
        <v>1</v>
      </c>
      <c r="D111" s="358">
        <v>3.35</v>
      </c>
    </row>
    <row r="112" spans="1:4" ht="15">
      <c r="A112" s="90">
        <v>97124</v>
      </c>
      <c r="B112" s="90" t="s">
        <v>1785</v>
      </c>
      <c r="C112" s="358" t="s">
        <v>1</v>
      </c>
      <c r="D112" s="358">
        <v>0.84</v>
      </c>
    </row>
    <row r="113" spans="1:4" ht="15">
      <c r="A113" s="90">
        <v>97125</v>
      </c>
      <c r="B113" s="90" t="s">
        <v>1786</v>
      </c>
      <c r="C113" s="358" t="s">
        <v>1</v>
      </c>
      <c r="D113" s="358">
        <v>1.21</v>
      </c>
    </row>
    <row r="114" spans="1:4" ht="15">
      <c r="A114" s="90">
        <v>97126</v>
      </c>
      <c r="B114" s="90" t="s">
        <v>1787</v>
      </c>
      <c r="C114" s="358" t="s">
        <v>1</v>
      </c>
      <c r="D114" s="358">
        <v>1.53</v>
      </c>
    </row>
    <row r="115" spans="1:4" ht="15">
      <c r="A115" s="90">
        <v>102264</v>
      </c>
      <c r="B115" s="90" t="s">
        <v>9442</v>
      </c>
      <c r="C115" s="358" t="s">
        <v>1</v>
      </c>
      <c r="D115" s="358">
        <v>22.86</v>
      </c>
    </row>
    <row r="116" spans="1:4" ht="15">
      <c r="A116" s="90">
        <v>102265</v>
      </c>
      <c r="B116" s="90" t="s">
        <v>9443</v>
      </c>
      <c r="C116" s="358" t="s">
        <v>2</v>
      </c>
      <c r="D116" s="358">
        <v>95.24</v>
      </c>
    </row>
    <row r="117" spans="1:4" ht="15">
      <c r="A117" s="90">
        <v>102266</v>
      </c>
      <c r="B117" s="90" t="s">
        <v>9444</v>
      </c>
      <c r="C117" s="358" t="s">
        <v>2</v>
      </c>
      <c r="D117" s="358">
        <v>105.62</v>
      </c>
    </row>
    <row r="118" spans="1:4" ht="15">
      <c r="A118" s="90">
        <v>102267</v>
      </c>
      <c r="B118" s="90" t="s">
        <v>9445</v>
      </c>
      <c r="C118" s="358" t="s">
        <v>2</v>
      </c>
      <c r="D118" s="358">
        <v>121.26</v>
      </c>
    </row>
    <row r="119" spans="1:4" ht="15">
      <c r="A119" s="90">
        <v>102268</v>
      </c>
      <c r="B119" s="90" t="s">
        <v>9446</v>
      </c>
      <c r="C119" s="358" t="s">
        <v>2</v>
      </c>
      <c r="D119" s="358">
        <v>136.82</v>
      </c>
    </row>
    <row r="120" spans="1:4" ht="15">
      <c r="A120" s="90">
        <v>102269</v>
      </c>
      <c r="B120" s="90" t="s">
        <v>9447</v>
      </c>
      <c r="C120" s="358" t="s">
        <v>2</v>
      </c>
      <c r="D120" s="358">
        <v>167.97</v>
      </c>
    </row>
    <row r="121" spans="1:4" ht="15">
      <c r="A121" s="90">
        <v>92833</v>
      </c>
      <c r="B121" s="90" t="s">
        <v>1788</v>
      </c>
      <c r="C121" s="358" t="s">
        <v>1</v>
      </c>
      <c r="D121" s="358">
        <v>191.12</v>
      </c>
    </row>
    <row r="122" spans="1:4" ht="15">
      <c r="A122" s="90">
        <v>92834</v>
      </c>
      <c r="B122" s="90" t="s">
        <v>1789</v>
      </c>
      <c r="C122" s="358" t="s">
        <v>1</v>
      </c>
      <c r="D122" s="358">
        <v>9.0299999999999994</v>
      </c>
    </row>
    <row r="123" spans="1:4" ht="15">
      <c r="A123" s="90">
        <v>92835</v>
      </c>
      <c r="B123" s="90" t="s">
        <v>1790</v>
      </c>
      <c r="C123" s="358" t="s">
        <v>1</v>
      </c>
      <c r="D123" s="358">
        <v>200.42</v>
      </c>
    </row>
    <row r="124" spans="1:4" ht="15">
      <c r="A124" s="90">
        <v>92836</v>
      </c>
      <c r="B124" s="90" t="s">
        <v>1791</v>
      </c>
      <c r="C124" s="358" t="s">
        <v>1</v>
      </c>
      <c r="D124" s="358">
        <v>11.53</v>
      </c>
    </row>
    <row r="125" spans="1:4" ht="15">
      <c r="A125" s="90">
        <v>92837</v>
      </c>
      <c r="B125" s="90" t="s">
        <v>1792</v>
      </c>
      <c r="C125" s="358" t="s">
        <v>1</v>
      </c>
      <c r="D125" s="358">
        <v>353.36</v>
      </c>
    </row>
    <row r="126" spans="1:4" ht="15">
      <c r="A126" s="90">
        <v>92838</v>
      </c>
      <c r="B126" s="90" t="s">
        <v>1793</v>
      </c>
      <c r="C126" s="358" t="s">
        <v>1</v>
      </c>
      <c r="D126" s="358">
        <v>13.84</v>
      </c>
    </row>
    <row r="127" spans="1:4" ht="15">
      <c r="A127" s="90">
        <v>92839</v>
      </c>
      <c r="B127" s="90" t="s">
        <v>1794</v>
      </c>
      <c r="C127" s="358" t="s">
        <v>1</v>
      </c>
      <c r="D127" s="358">
        <v>432.26</v>
      </c>
    </row>
    <row r="128" spans="1:4" ht="15">
      <c r="A128" s="90">
        <v>92840</v>
      </c>
      <c r="B128" s="90" t="s">
        <v>1795</v>
      </c>
      <c r="C128" s="358" t="s">
        <v>1</v>
      </c>
      <c r="D128" s="358">
        <v>16.399999999999999</v>
      </c>
    </row>
    <row r="129" spans="1:4" ht="15">
      <c r="A129" s="90">
        <v>92841</v>
      </c>
      <c r="B129" s="90" t="s">
        <v>1796</v>
      </c>
      <c r="C129" s="358" t="s">
        <v>1</v>
      </c>
      <c r="D129" s="358">
        <v>563.12</v>
      </c>
    </row>
    <row r="130" spans="1:4" ht="15">
      <c r="A130" s="90">
        <v>92842</v>
      </c>
      <c r="B130" s="90" t="s">
        <v>1797</v>
      </c>
      <c r="C130" s="358" t="s">
        <v>1</v>
      </c>
      <c r="D130" s="358">
        <v>18.72</v>
      </c>
    </row>
    <row r="131" spans="1:4" ht="15">
      <c r="A131" s="90">
        <v>92843</v>
      </c>
      <c r="B131" s="90" t="s">
        <v>8603</v>
      </c>
      <c r="C131" s="358" t="s">
        <v>1</v>
      </c>
      <c r="D131" s="358">
        <v>583.83000000000004</v>
      </c>
    </row>
    <row r="132" spans="1:4" ht="15">
      <c r="A132" s="90">
        <v>92844</v>
      </c>
      <c r="B132" s="90" t="s">
        <v>1798</v>
      </c>
      <c r="C132" s="358" t="s">
        <v>1</v>
      </c>
      <c r="D132" s="358">
        <v>21.29</v>
      </c>
    </row>
    <row r="133" spans="1:4" ht="15">
      <c r="A133" s="90">
        <v>92845</v>
      </c>
      <c r="B133" s="90" t="s">
        <v>8604</v>
      </c>
      <c r="C133" s="358" t="s">
        <v>1</v>
      </c>
      <c r="D133" s="358">
        <v>863.77</v>
      </c>
    </row>
    <row r="134" spans="1:4" ht="15">
      <c r="A134" s="90">
        <v>92846</v>
      </c>
      <c r="B134" s="90" t="s">
        <v>1799</v>
      </c>
      <c r="C134" s="358" t="s">
        <v>1</v>
      </c>
      <c r="D134" s="358">
        <v>23.59</v>
      </c>
    </row>
    <row r="135" spans="1:4" ht="15">
      <c r="A135" s="90">
        <v>92847</v>
      </c>
      <c r="B135" s="90" t="s">
        <v>1800</v>
      </c>
      <c r="C135" s="358" t="s">
        <v>1</v>
      </c>
      <c r="D135" s="358">
        <v>888.33</v>
      </c>
    </row>
    <row r="136" spans="1:4" ht="15">
      <c r="A136" s="90">
        <v>92848</v>
      </c>
      <c r="B136" s="90" t="s">
        <v>1801</v>
      </c>
      <c r="C136" s="358" t="s">
        <v>1</v>
      </c>
      <c r="D136" s="358">
        <v>26.18</v>
      </c>
    </row>
    <row r="137" spans="1:4" ht="15">
      <c r="A137" s="90">
        <v>92849</v>
      </c>
      <c r="B137" s="90" t="s">
        <v>1802</v>
      </c>
      <c r="C137" s="358" t="s">
        <v>1</v>
      </c>
      <c r="D137" s="358">
        <v>199.17</v>
      </c>
    </row>
    <row r="138" spans="1:4" ht="15">
      <c r="A138" s="90">
        <v>92850</v>
      </c>
      <c r="B138" s="90" t="s">
        <v>1803</v>
      </c>
      <c r="C138" s="358" t="s">
        <v>1</v>
      </c>
      <c r="D138" s="358">
        <v>17.079999999999998</v>
      </c>
    </row>
    <row r="139" spans="1:4" ht="15">
      <c r="A139" s="90">
        <v>92851</v>
      </c>
      <c r="B139" s="90" t="s">
        <v>1804</v>
      </c>
      <c r="C139" s="358" t="s">
        <v>1</v>
      </c>
      <c r="D139" s="358">
        <v>210.46</v>
      </c>
    </row>
    <row r="140" spans="1:4" ht="15">
      <c r="A140" s="90">
        <v>92852</v>
      </c>
      <c r="B140" s="90" t="s">
        <v>1805</v>
      </c>
      <c r="C140" s="358" t="s">
        <v>1</v>
      </c>
      <c r="D140" s="358">
        <v>21.57</v>
      </c>
    </row>
    <row r="141" spans="1:4" ht="15">
      <c r="A141" s="90">
        <v>92853</v>
      </c>
      <c r="B141" s="90" t="s">
        <v>1806</v>
      </c>
      <c r="C141" s="358" t="s">
        <v>1</v>
      </c>
      <c r="D141" s="358">
        <v>365.78</v>
      </c>
    </row>
    <row r="142" spans="1:4" ht="15">
      <c r="A142" s="90">
        <v>92854</v>
      </c>
      <c r="B142" s="90" t="s">
        <v>1807</v>
      </c>
      <c r="C142" s="358" t="s">
        <v>1</v>
      </c>
      <c r="D142" s="358">
        <v>26.26</v>
      </c>
    </row>
    <row r="143" spans="1:4" ht="15">
      <c r="A143" s="90">
        <v>92855</v>
      </c>
      <c r="B143" s="90" t="s">
        <v>1808</v>
      </c>
      <c r="C143" s="358" t="s">
        <v>1</v>
      </c>
      <c r="D143" s="358">
        <v>446.81</v>
      </c>
    </row>
    <row r="144" spans="1:4" ht="15">
      <c r="A144" s="90">
        <v>92856</v>
      </c>
      <c r="B144" s="90" t="s">
        <v>1809</v>
      </c>
      <c r="C144" s="358" t="s">
        <v>1</v>
      </c>
      <c r="D144" s="358">
        <v>30.95</v>
      </c>
    </row>
    <row r="145" spans="1:4" ht="15">
      <c r="A145" s="90">
        <v>92857</v>
      </c>
      <c r="B145" s="90" t="s">
        <v>1810</v>
      </c>
      <c r="C145" s="358" t="s">
        <v>1</v>
      </c>
      <c r="D145" s="358">
        <v>579.82000000000005</v>
      </c>
    </row>
    <row r="146" spans="1:4" ht="15">
      <c r="A146" s="90">
        <v>92858</v>
      </c>
      <c r="B146" s="90" t="s">
        <v>1811</v>
      </c>
      <c r="C146" s="358" t="s">
        <v>1</v>
      </c>
      <c r="D146" s="358">
        <v>35.42</v>
      </c>
    </row>
    <row r="147" spans="1:4" ht="15">
      <c r="A147" s="90">
        <v>92859</v>
      </c>
      <c r="B147" s="90" t="s">
        <v>8605</v>
      </c>
      <c r="C147" s="358" t="s">
        <v>1</v>
      </c>
      <c r="D147" s="358">
        <v>602.76</v>
      </c>
    </row>
    <row r="148" spans="1:4" ht="15">
      <c r="A148" s="90">
        <v>92860</v>
      </c>
      <c r="B148" s="90" t="s">
        <v>1812</v>
      </c>
      <c r="C148" s="358" t="s">
        <v>1</v>
      </c>
      <c r="D148" s="358">
        <v>40.22</v>
      </c>
    </row>
    <row r="149" spans="1:4" ht="15">
      <c r="A149" s="90">
        <v>92861</v>
      </c>
      <c r="B149" s="90" t="s">
        <v>8606</v>
      </c>
      <c r="C149" s="358" t="s">
        <v>1</v>
      </c>
      <c r="D149" s="358">
        <v>885.07</v>
      </c>
    </row>
    <row r="150" spans="1:4" ht="15">
      <c r="A150" s="90">
        <v>92862</v>
      </c>
      <c r="B150" s="90" t="s">
        <v>1813</v>
      </c>
      <c r="C150" s="358" t="s">
        <v>1</v>
      </c>
      <c r="D150" s="358">
        <v>44.89</v>
      </c>
    </row>
    <row r="151" spans="1:4" ht="15">
      <c r="A151" s="90">
        <v>92863</v>
      </c>
      <c r="B151" s="90" t="s">
        <v>1814</v>
      </c>
      <c r="C151" s="358" t="s">
        <v>1</v>
      </c>
      <c r="D151" s="358">
        <v>911.75</v>
      </c>
    </row>
    <row r="152" spans="1:4" ht="15">
      <c r="A152" s="90">
        <v>92864</v>
      </c>
      <c r="B152" s="90" t="s">
        <v>1815</v>
      </c>
      <c r="C152" s="358" t="s">
        <v>1</v>
      </c>
      <c r="D152" s="358">
        <v>49.6</v>
      </c>
    </row>
    <row r="153" spans="1:4" ht="15">
      <c r="A153" s="90">
        <v>92210</v>
      </c>
      <c r="B153" s="90" t="s">
        <v>1816</v>
      </c>
      <c r="C153" s="358" t="s">
        <v>1</v>
      </c>
      <c r="D153" s="358">
        <v>159.01</v>
      </c>
    </row>
    <row r="154" spans="1:4" ht="15">
      <c r="A154" s="90">
        <v>92211</v>
      </c>
      <c r="B154" s="90" t="s">
        <v>1817</v>
      </c>
      <c r="C154" s="358" t="s">
        <v>1</v>
      </c>
      <c r="D154" s="358">
        <v>191.16</v>
      </c>
    </row>
    <row r="155" spans="1:4" ht="15">
      <c r="A155" s="90">
        <v>92212</v>
      </c>
      <c r="B155" s="90" t="s">
        <v>1818</v>
      </c>
      <c r="C155" s="358" t="s">
        <v>1</v>
      </c>
      <c r="D155" s="358">
        <v>282.33999999999997</v>
      </c>
    </row>
    <row r="156" spans="1:4" ht="15">
      <c r="A156" s="90">
        <v>92213</v>
      </c>
      <c r="B156" s="90" t="s">
        <v>1819</v>
      </c>
      <c r="C156" s="358" t="s">
        <v>1</v>
      </c>
      <c r="D156" s="358">
        <v>369.33</v>
      </c>
    </row>
    <row r="157" spans="1:4" ht="15">
      <c r="A157" s="90">
        <v>92214</v>
      </c>
      <c r="B157" s="90" t="s">
        <v>1820</v>
      </c>
      <c r="C157" s="358" t="s">
        <v>1</v>
      </c>
      <c r="D157" s="358">
        <v>445.45</v>
      </c>
    </row>
    <row r="158" spans="1:4" ht="15">
      <c r="A158" s="90">
        <v>92215</v>
      </c>
      <c r="B158" s="90" t="s">
        <v>1821</v>
      </c>
      <c r="C158" s="358" t="s">
        <v>1</v>
      </c>
      <c r="D158" s="358">
        <v>511.25</v>
      </c>
    </row>
    <row r="159" spans="1:4" ht="15">
      <c r="A159" s="90">
        <v>92216</v>
      </c>
      <c r="B159" s="90" t="s">
        <v>1822</v>
      </c>
      <c r="C159" s="358" t="s">
        <v>1</v>
      </c>
      <c r="D159" s="358">
        <v>535.71</v>
      </c>
    </row>
    <row r="160" spans="1:4" ht="15">
      <c r="A160" s="90">
        <v>92219</v>
      </c>
      <c r="B160" s="90" t="s">
        <v>1823</v>
      </c>
      <c r="C160" s="358" t="s">
        <v>1</v>
      </c>
      <c r="D160" s="358">
        <v>169.04</v>
      </c>
    </row>
    <row r="161" spans="1:4" ht="15">
      <c r="A161" s="90">
        <v>92220</v>
      </c>
      <c r="B161" s="90" t="s">
        <v>1824</v>
      </c>
      <c r="C161" s="358" t="s">
        <v>1</v>
      </c>
      <c r="D161" s="358">
        <v>203.6</v>
      </c>
    </row>
    <row r="162" spans="1:4" ht="15">
      <c r="A162" s="90">
        <v>92221</v>
      </c>
      <c r="B162" s="90" t="s">
        <v>1825</v>
      </c>
      <c r="C162" s="358" t="s">
        <v>1</v>
      </c>
      <c r="D162" s="358">
        <v>296.89</v>
      </c>
    </row>
    <row r="163" spans="1:4" ht="15">
      <c r="A163" s="90">
        <v>92222</v>
      </c>
      <c r="B163" s="90" t="s">
        <v>1826</v>
      </c>
      <c r="C163" s="358" t="s">
        <v>1</v>
      </c>
      <c r="D163" s="358">
        <v>386.26</v>
      </c>
    </row>
    <row r="164" spans="1:4" ht="15">
      <c r="A164" s="90">
        <v>92223</v>
      </c>
      <c r="B164" s="90" t="s">
        <v>1827</v>
      </c>
      <c r="C164" s="358" t="s">
        <v>1</v>
      </c>
      <c r="D164" s="358">
        <v>464.38</v>
      </c>
    </row>
    <row r="165" spans="1:4" ht="15">
      <c r="A165" s="90">
        <v>92224</v>
      </c>
      <c r="B165" s="90" t="s">
        <v>1828</v>
      </c>
      <c r="C165" s="358" t="s">
        <v>1</v>
      </c>
      <c r="D165" s="358">
        <v>532.28</v>
      </c>
    </row>
    <row r="166" spans="1:4" ht="15">
      <c r="A166" s="90">
        <v>92226</v>
      </c>
      <c r="B166" s="90" t="s">
        <v>1829</v>
      </c>
      <c r="C166" s="358" t="s">
        <v>1</v>
      </c>
      <c r="D166" s="358">
        <v>559.23</v>
      </c>
    </row>
    <row r="167" spans="1:4" ht="15">
      <c r="A167" s="90">
        <v>92808</v>
      </c>
      <c r="B167" s="90" t="s">
        <v>1830</v>
      </c>
      <c r="C167" s="358" t="s">
        <v>1</v>
      </c>
      <c r="D167" s="358">
        <v>40.65</v>
      </c>
    </row>
    <row r="168" spans="1:4" ht="15">
      <c r="A168" s="90">
        <v>92809</v>
      </c>
      <c r="B168" s="90" t="s">
        <v>1831</v>
      </c>
      <c r="C168" s="358" t="s">
        <v>1</v>
      </c>
      <c r="D168" s="358">
        <v>52.14</v>
      </c>
    </row>
    <row r="169" spans="1:4" ht="15">
      <c r="A169" s="90">
        <v>92810</v>
      </c>
      <c r="B169" s="90" t="s">
        <v>1832</v>
      </c>
      <c r="C169" s="358" t="s">
        <v>1</v>
      </c>
      <c r="D169" s="358">
        <v>63.43</v>
      </c>
    </row>
    <row r="170" spans="1:4" ht="15">
      <c r="A170" s="90">
        <v>92811</v>
      </c>
      <c r="B170" s="90" t="s">
        <v>1833</v>
      </c>
      <c r="C170" s="358" t="s">
        <v>1</v>
      </c>
      <c r="D170" s="358">
        <v>75.53</v>
      </c>
    </row>
    <row r="171" spans="1:4" ht="15">
      <c r="A171" s="90">
        <v>92812</v>
      </c>
      <c r="B171" s="90" t="s">
        <v>1834</v>
      </c>
      <c r="C171" s="358" t="s">
        <v>1</v>
      </c>
      <c r="D171" s="358">
        <v>87.44</v>
      </c>
    </row>
    <row r="172" spans="1:4" ht="15">
      <c r="A172" s="90">
        <v>92813</v>
      </c>
      <c r="B172" s="90" t="s">
        <v>1835</v>
      </c>
      <c r="C172" s="358" t="s">
        <v>1</v>
      </c>
      <c r="D172" s="358">
        <v>101.35</v>
      </c>
    </row>
    <row r="173" spans="1:4" ht="15">
      <c r="A173" s="90">
        <v>92814</v>
      </c>
      <c r="B173" s="90" t="s">
        <v>1836</v>
      </c>
      <c r="C173" s="358" t="s">
        <v>1</v>
      </c>
      <c r="D173" s="358">
        <v>115.88</v>
      </c>
    </row>
    <row r="174" spans="1:4" ht="15">
      <c r="A174" s="90">
        <v>92815</v>
      </c>
      <c r="B174" s="90" t="s">
        <v>1837</v>
      </c>
      <c r="C174" s="358" t="s">
        <v>1</v>
      </c>
      <c r="D174" s="358">
        <v>132.52000000000001</v>
      </c>
    </row>
    <row r="175" spans="1:4" ht="15">
      <c r="A175" s="90">
        <v>92816</v>
      </c>
      <c r="B175" s="90" t="s">
        <v>1838</v>
      </c>
      <c r="C175" s="358" t="s">
        <v>1</v>
      </c>
      <c r="D175" s="358">
        <v>768.01</v>
      </c>
    </row>
    <row r="176" spans="1:4" ht="15">
      <c r="A176" s="90">
        <v>92817</v>
      </c>
      <c r="B176" s="90" t="s">
        <v>1839</v>
      </c>
      <c r="C176" s="358" t="s">
        <v>1</v>
      </c>
      <c r="D176" s="358">
        <v>165.83</v>
      </c>
    </row>
    <row r="177" spans="1:4" ht="15">
      <c r="A177" s="90">
        <v>92818</v>
      </c>
      <c r="B177" s="90" t="s">
        <v>1840</v>
      </c>
      <c r="C177" s="358" t="s">
        <v>1</v>
      </c>
      <c r="D177" s="359">
        <v>1095.67</v>
      </c>
    </row>
    <row r="178" spans="1:4" ht="15">
      <c r="A178" s="90">
        <v>92819</v>
      </c>
      <c r="B178" s="90" t="s">
        <v>1841</v>
      </c>
      <c r="C178" s="358" t="s">
        <v>1</v>
      </c>
      <c r="D178" s="358">
        <v>223.23</v>
      </c>
    </row>
    <row r="179" spans="1:4" ht="15">
      <c r="A179" s="90">
        <v>92820</v>
      </c>
      <c r="B179" s="90" t="s">
        <v>1842</v>
      </c>
      <c r="C179" s="358" t="s">
        <v>1</v>
      </c>
      <c r="D179" s="358">
        <v>48.5</v>
      </c>
    </row>
    <row r="180" spans="1:4" ht="15">
      <c r="A180" s="90">
        <v>92821</v>
      </c>
      <c r="B180" s="90" t="s">
        <v>1843</v>
      </c>
      <c r="C180" s="358" t="s">
        <v>1</v>
      </c>
      <c r="D180" s="358">
        <v>62.17</v>
      </c>
    </row>
    <row r="181" spans="1:4" ht="15">
      <c r="A181" s="90">
        <v>92822</v>
      </c>
      <c r="B181" s="90" t="s">
        <v>1844</v>
      </c>
      <c r="C181" s="358" t="s">
        <v>1</v>
      </c>
      <c r="D181" s="358">
        <v>75.87</v>
      </c>
    </row>
    <row r="182" spans="1:4" ht="15">
      <c r="A182" s="90">
        <v>92824</v>
      </c>
      <c r="B182" s="90" t="s">
        <v>1845</v>
      </c>
      <c r="C182" s="358" t="s">
        <v>1</v>
      </c>
      <c r="D182" s="358">
        <v>90.08</v>
      </c>
    </row>
    <row r="183" spans="1:4" ht="15">
      <c r="A183" s="90">
        <v>92825</v>
      </c>
      <c r="B183" s="90" t="s">
        <v>1846</v>
      </c>
      <c r="C183" s="358" t="s">
        <v>1</v>
      </c>
      <c r="D183" s="358">
        <v>104.37</v>
      </c>
    </row>
    <row r="184" spans="1:4" ht="15">
      <c r="A184" s="90">
        <v>92826</v>
      </c>
      <c r="B184" s="90" t="s">
        <v>1847</v>
      </c>
      <c r="C184" s="358" t="s">
        <v>1</v>
      </c>
      <c r="D184" s="358">
        <v>120.28</v>
      </c>
    </row>
    <row r="185" spans="1:4" ht="15">
      <c r="A185" s="90">
        <v>92827</v>
      </c>
      <c r="B185" s="90" t="s">
        <v>1848</v>
      </c>
      <c r="C185" s="358" t="s">
        <v>1</v>
      </c>
      <c r="D185" s="358">
        <v>136.91</v>
      </c>
    </row>
    <row r="186" spans="1:4" ht="15">
      <c r="A186" s="90">
        <v>92828</v>
      </c>
      <c r="B186" s="90" t="s">
        <v>1849</v>
      </c>
      <c r="C186" s="358" t="s">
        <v>1</v>
      </c>
      <c r="D186" s="358">
        <v>156.04</v>
      </c>
    </row>
    <row r="187" spans="1:4" ht="15">
      <c r="A187" s="90">
        <v>92829</v>
      </c>
      <c r="B187" s="90" t="s">
        <v>1850</v>
      </c>
      <c r="C187" s="358" t="s">
        <v>1</v>
      </c>
      <c r="D187" s="358">
        <v>795.77</v>
      </c>
    </row>
    <row r="188" spans="1:4" ht="15">
      <c r="A188" s="90">
        <v>92830</v>
      </c>
      <c r="B188" s="90" t="s">
        <v>1851</v>
      </c>
      <c r="C188" s="358" t="s">
        <v>1</v>
      </c>
      <c r="D188" s="358">
        <v>193.59</v>
      </c>
    </row>
    <row r="189" spans="1:4" ht="15">
      <c r="A189" s="90">
        <v>92831</v>
      </c>
      <c r="B189" s="90" t="s">
        <v>1852</v>
      </c>
      <c r="C189" s="358" t="s">
        <v>1</v>
      </c>
      <c r="D189" s="359">
        <v>1129.78</v>
      </c>
    </row>
    <row r="190" spans="1:4" ht="15">
      <c r="A190" s="90">
        <v>92832</v>
      </c>
      <c r="B190" s="90" t="s">
        <v>1853</v>
      </c>
      <c r="C190" s="358" t="s">
        <v>1</v>
      </c>
      <c r="D190" s="358">
        <v>257.33999999999997</v>
      </c>
    </row>
    <row r="191" spans="1:4" ht="15">
      <c r="A191" s="90">
        <v>95565</v>
      </c>
      <c r="B191" s="90" t="s">
        <v>1854</v>
      </c>
      <c r="C191" s="358" t="s">
        <v>1</v>
      </c>
      <c r="D191" s="358">
        <v>135.35</v>
      </c>
    </row>
    <row r="192" spans="1:4" ht="15">
      <c r="A192" s="90">
        <v>95566</v>
      </c>
      <c r="B192" s="90" t="s">
        <v>1855</v>
      </c>
      <c r="C192" s="358" t="s">
        <v>1</v>
      </c>
      <c r="D192" s="358">
        <v>143.19999999999999</v>
      </c>
    </row>
    <row r="193" spans="1:4" ht="15">
      <c r="A193" s="90">
        <v>95567</v>
      </c>
      <c r="B193" s="90" t="s">
        <v>1856</v>
      </c>
      <c r="C193" s="358" t="s">
        <v>1</v>
      </c>
      <c r="D193" s="358">
        <v>104.51</v>
      </c>
    </row>
    <row r="194" spans="1:4" ht="15">
      <c r="A194" s="90">
        <v>95568</v>
      </c>
      <c r="B194" s="90" t="s">
        <v>1857</v>
      </c>
      <c r="C194" s="358" t="s">
        <v>1</v>
      </c>
      <c r="D194" s="358">
        <v>127.59</v>
      </c>
    </row>
    <row r="195" spans="1:4" ht="15">
      <c r="A195" s="90">
        <v>95569</v>
      </c>
      <c r="B195" s="90" t="s">
        <v>1858</v>
      </c>
      <c r="C195" s="358" t="s">
        <v>1</v>
      </c>
      <c r="D195" s="358">
        <v>175.74</v>
      </c>
    </row>
    <row r="196" spans="1:4" ht="15">
      <c r="A196" s="90">
        <v>95570</v>
      </c>
      <c r="B196" s="90" t="s">
        <v>1859</v>
      </c>
      <c r="C196" s="358" t="s">
        <v>1</v>
      </c>
      <c r="D196" s="358">
        <v>112.36</v>
      </c>
    </row>
    <row r="197" spans="1:4" ht="15">
      <c r="A197" s="90">
        <v>95571</v>
      </c>
      <c r="B197" s="90" t="s">
        <v>1860</v>
      </c>
      <c r="C197" s="358" t="s">
        <v>1</v>
      </c>
      <c r="D197" s="358">
        <v>137.62</v>
      </c>
    </row>
    <row r="198" spans="1:4" ht="15">
      <c r="A198" s="90">
        <v>95572</v>
      </c>
      <c r="B198" s="90" t="s">
        <v>1861</v>
      </c>
      <c r="C198" s="358" t="s">
        <v>1</v>
      </c>
      <c r="D198" s="358">
        <v>188.18</v>
      </c>
    </row>
    <row r="199" spans="1:4" ht="15">
      <c r="A199" s="90">
        <v>97127</v>
      </c>
      <c r="B199" s="90" t="s">
        <v>1862</v>
      </c>
      <c r="C199" s="358" t="s">
        <v>1</v>
      </c>
      <c r="D199" s="358">
        <v>4.8099999999999996</v>
      </c>
    </row>
    <row r="200" spans="1:4" ht="15">
      <c r="A200" s="90">
        <v>97128</v>
      </c>
      <c r="B200" s="90" t="s">
        <v>1863</v>
      </c>
      <c r="C200" s="358" t="s">
        <v>1</v>
      </c>
      <c r="D200" s="358">
        <v>10.35</v>
      </c>
    </row>
    <row r="201" spans="1:4" ht="15">
      <c r="A201" s="90">
        <v>97129</v>
      </c>
      <c r="B201" s="90" t="s">
        <v>1864</v>
      </c>
      <c r="C201" s="358" t="s">
        <v>1</v>
      </c>
      <c r="D201" s="358">
        <v>12.75</v>
      </c>
    </row>
    <row r="202" spans="1:4" ht="15">
      <c r="A202" s="90">
        <v>97130</v>
      </c>
      <c r="B202" s="90" t="s">
        <v>1865</v>
      </c>
      <c r="C202" s="358" t="s">
        <v>1</v>
      </c>
      <c r="D202" s="358">
        <v>15.13</v>
      </c>
    </row>
    <row r="203" spans="1:4" ht="15">
      <c r="A203" s="90">
        <v>97131</v>
      </c>
      <c r="B203" s="90" t="s">
        <v>1866</v>
      </c>
      <c r="C203" s="358" t="s">
        <v>1</v>
      </c>
      <c r="D203" s="358">
        <v>17.5</v>
      </c>
    </row>
    <row r="204" spans="1:4" ht="15">
      <c r="A204" s="90">
        <v>97132</v>
      </c>
      <c r="B204" s="90" t="s">
        <v>1867</v>
      </c>
      <c r="C204" s="358" t="s">
        <v>1</v>
      </c>
      <c r="D204" s="358">
        <v>19.86</v>
      </c>
    </row>
    <row r="205" spans="1:4" ht="15">
      <c r="A205" s="90">
        <v>97133</v>
      </c>
      <c r="B205" s="90" t="s">
        <v>1868</v>
      </c>
      <c r="C205" s="358" t="s">
        <v>1</v>
      </c>
      <c r="D205" s="358">
        <v>24.62</v>
      </c>
    </row>
    <row r="206" spans="1:4" ht="15">
      <c r="A206" s="90">
        <v>97134</v>
      </c>
      <c r="B206" s="90" t="s">
        <v>1869</v>
      </c>
      <c r="C206" s="358" t="s">
        <v>1</v>
      </c>
      <c r="D206" s="358">
        <v>2.23</v>
      </c>
    </row>
    <row r="207" spans="1:4" ht="15">
      <c r="A207" s="90">
        <v>97135</v>
      </c>
      <c r="B207" s="90" t="s">
        <v>1870</v>
      </c>
      <c r="C207" s="358" t="s">
        <v>1</v>
      </c>
      <c r="D207" s="358">
        <v>5.31</v>
      </c>
    </row>
    <row r="208" spans="1:4" ht="15">
      <c r="A208" s="90">
        <v>97136</v>
      </c>
      <c r="B208" s="90" t="s">
        <v>1871</v>
      </c>
      <c r="C208" s="358" t="s">
        <v>1</v>
      </c>
      <c r="D208" s="358">
        <v>6.53</v>
      </c>
    </row>
    <row r="209" spans="1:4" ht="15">
      <c r="A209" s="90">
        <v>97137</v>
      </c>
      <c r="B209" s="90" t="s">
        <v>1872</v>
      </c>
      <c r="C209" s="358" t="s">
        <v>1</v>
      </c>
      <c r="D209" s="358">
        <v>7.77</v>
      </c>
    </row>
    <row r="210" spans="1:4" ht="15">
      <c r="A210" s="90">
        <v>97138</v>
      </c>
      <c r="B210" s="90" t="s">
        <v>1873</v>
      </c>
      <c r="C210" s="358" t="s">
        <v>1</v>
      </c>
      <c r="D210" s="358">
        <v>8.98</v>
      </c>
    </row>
    <row r="211" spans="1:4" ht="15">
      <c r="A211" s="90">
        <v>97139</v>
      </c>
      <c r="B211" s="90" t="s">
        <v>1874</v>
      </c>
      <c r="C211" s="358" t="s">
        <v>1</v>
      </c>
      <c r="D211" s="358">
        <v>10.199999999999999</v>
      </c>
    </row>
    <row r="212" spans="1:4" ht="15">
      <c r="A212" s="90">
        <v>97140</v>
      </c>
      <c r="B212" s="90" t="s">
        <v>1875</v>
      </c>
      <c r="C212" s="358" t="s">
        <v>1</v>
      </c>
      <c r="D212" s="358">
        <v>12.64</v>
      </c>
    </row>
    <row r="213" spans="1:4" ht="15">
      <c r="A213" s="90">
        <v>103089</v>
      </c>
      <c r="B213" s="90" t="s">
        <v>9981</v>
      </c>
      <c r="C213" s="358" t="s">
        <v>1</v>
      </c>
      <c r="D213" s="358">
        <v>10.8</v>
      </c>
    </row>
    <row r="214" spans="1:4" ht="15">
      <c r="A214" s="90">
        <v>103090</v>
      </c>
      <c r="B214" s="90" t="s">
        <v>9982</v>
      </c>
      <c r="C214" s="358" t="s">
        <v>1</v>
      </c>
      <c r="D214" s="358">
        <v>12.89</v>
      </c>
    </row>
    <row r="215" spans="1:4" ht="15">
      <c r="A215" s="90">
        <v>103091</v>
      </c>
      <c r="B215" s="90" t="s">
        <v>9983</v>
      </c>
      <c r="C215" s="358" t="s">
        <v>1</v>
      </c>
      <c r="D215" s="358">
        <v>18.12</v>
      </c>
    </row>
    <row r="216" spans="1:4" ht="15">
      <c r="A216" s="90">
        <v>103092</v>
      </c>
      <c r="B216" s="90" t="s">
        <v>9984</v>
      </c>
      <c r="C216" s="358" t="s">
        <v>1</v>
      </c>
      <c r="D216" s="358">
        <v>23.34</v>
      </c>
    </row>
    <row r="217" spans="1:4" ht="15">
      <c r="A217" s="90">
        <v>103093</v>
      </c>
      <c r="B217" s="90" t="s">
        <v>9985</v>
      </c>
      <c r="C217" s="358" t="s">
        <v>1</v>
      </c>
      <c r="D217" s="358">
        <v>35.659999999999997</v>
      </c>
    </row>
    <row r="218" spans="1:4" ht="15">
      <c r="A218" s="90">
        <v>103094</v>
      </c>
      <c r="B218" s="90" t="s">
        <v>9986</v>
      </c>
      <c r="C218" s="358" t="s">
        <v>1</v>
      </c>
      <c r="D218" s="358">
        <v>40.92</v>
      </c>
    </row>
    <row r="219" spans="1:4" ht="15">
      <c r="A219" s="90">
        <v>103095</v>
      </c>
      <c r="B219" s="90" t="s">
        <v>9987</v>
      </c>
      <c r="C219" s="358" t="s">
        <v>1</v>
      </c>
      <c r="D219" s="358">
        <v>53.22</v>
      </c>
    </row>
    <row r="220" spans="1:4" ht="15">
      <c r="A220" s="90">
        <v>103096</v>
      </c>
      <c r="B220" s="90" t="s">
        <v>9988</v>
      </c>
      <c r="C220" s="358" t="s">
        <v>1</v>
      </c>
      <c r="D220" s="358">
        <v>58.48</v>
      </c>
    </row>
    <row r="221" spans="1:4" ht="15">
      <c r="A221" s="90">
        <v>103097</v>
      </c>
      <c r="B221" s="90" t="s">
        <v>9989</v>
      </c>
      <c r="C221" s="358" t="s">
        <v>1</v>
      </c>
      <c r="D221" s="358">
        <v>70.790000000000006</v>
      </c>
    </row>
    <row r="222" spans="1:4" ht="15">
      <c r="A222" s="90">
        <v>103098</v>
      </c>
      <c r="B222" s="90" t="s">
        <v>9990</v>
      </c>
      <c r="C222" s="358" t="s">
        <v>1</v>
      </c>
      <c r="D222" s="358">
        <v>76.03</v>
      </c>
    </row>
    <row r="223" spans="1:4" ht="15">
      <c r="A223" s="90">
        <v>103099</v>
      </c>
      <c r="B223" s="90" t="s">
        <v>9991</v>
      </c>
      <c r="C223" s="358" t="s">
        <v>1</v>
      </c>
      <c r="D223" s="358">
        <v>86.48</v>
      </c>
    </row>
    <row r="224" spans="1:4" ht="15">
      <c r="A224" s="90">
        <v>103100</v>
      </c>
      <c r="B224" s="90" t="s">
        <v>9992</v>
      </c>
      <c r="C224" s="358" t="s">
        <v>1</v>
      </c>
      <c r="D224" s="358">
        <v>92.26</v>
      </c>
    </row>
    <row r="225" spans="1:4" ht="15">
      <c r="A225" s="90">
        <v>103101</v>
      </c>
      <c r="B225" s="90" t="s">
        <v>9993</v>
      </c>
      <c r="C225" s="358" t="s">
        <v>1</v>
      </c>
      <c r="D225" s="358">
        <v>101.59</v>
      </c>
    </row>
    <row r="226" spans="1:4" ht="15">
      <c r="A226" s="90">
        <v>103102</v>
      </c>
      <c r="B226" s="90" t="s">
        <v>9994</v>
      </c>
      <c r="C226" s="358" t="s">
        <v>1</v>
      </c>
      <c r="D226" s="358">
        <v>116.99</v>
      </c>
    </row>
    <row r="227" spans="1:4" ht="15">
      <c r="A227" s="90">
        <v>103103</v>
      </c>
      <c r="B227" s="90" t="s">
        <v>9995</v>
      </c>
      <c r="C227" s="358" t="s">
        <v>1</v>
      </c>
      <c r="D227" s="358">
        <v>126.33</v>
      </c>
    </row>
    <row r="228" spans="1:4" ht="15">
      <c r="A228" s="90">
        <v>103104</v>
      </c>
      <c r="B228" s="90" t="s">
        <v>9996</v>
      </c>
      <c r="C228" s="358" t="s">
        <v>1</v>
      </c>
      <c r="D228" s="358">
        <v>151.09</v>
      </c>
    </row>
    <row r="229" spans="1:4" ht="15">
      <c r="A229" s="90">
        <v>103105</v>
      </c>
      <c r="B229" s="90" t="s">
        <v>9997</v>
      </c>
      <c r="C229" s="358" t="s">
        <v>2</v>
      </c>
      <c r="D229" s="358">
        <v>45.9</v>
      </c>
    </row>
    <row r="230" spans="1:4" ht="15">
      <c r="A230" s="90">
        <v>103106</v>
      </c>
      <c r="B230" s="90" t="s">
        <v>9998</v>
      </c>
      <c r="C230" s="358" t="s">
        <v>2</v>
      </c>
      <c r="D230" s="358">
        <v>54.68</v>
      </c>
    </row>
    <row r="231" spans="1:4" ht="15">
      <c r="A231" s="90">
        <v>103107</v>
      </c>
      <c r="B231" s="90" t="s">
        <v>9999</v>
      </c>
      <c r="C231" s="358" t="s">
        <v>2</v>
      </c>
      <c r="D231" s="358">
        <v>76.63</v>
      </c>
    </row>
    <row r="232" spans="1:4" ht="15">
      <c r="A232" s="90">
        <v>103108</v>
      </c>
      <c r="B232" s="90" t="s">
        <v>10000</v>
      </c>
      <c r="C232" s="358" t="s">
        <v>2</v>
      </c>
      <c r="D232" s="358">
        <v>98.57</v>
      </c>
    </row>
    <row r="233" spans="1:4" ht="15">
      <c r="A233" s="90">
        <v>103109</v>
      </c>
      <c r="B233" s="90" t="s">
        <v>10001</v>
      </c>
      <c r="C233" s="358" t="s">
        <v>2</v>
      </c>
      <c r="D233" s="358">
        <v>161.74</v>
      </c>
    </row>
    <row r="234" spans="1:4" ht="15">
      <c r="A234" s="90">
        <v>103110</v>
      </c>
      <c r="B234" s="90" t="s">
        <v>10002</v>
      </c>
      <c r="C234" s="358" t="s">
        <v>2</v>
      </c>
      <c r="D234" s="358">
        <v>183.68</v>
      </c>
    </row>
    <row r="235" spans="1:4" ht="15">
      <c r="A235" s="90">
        <v>103111</v>
      </c>
      <c r="B235" s="90" t="s">
        <v>10003</v>
      </c>
      <c r="C235" s="358" t="s">
        <v>2</v>
      </c>
      <c r="D235" s="358">
        <v>246.85</v>
      </c>
    </row>
    <row r="236" spans="1:4" ht="15">
      <c r="A236" s="90">
        <v>103112</v>
      </c>
      <c r="B236" s="90" t="s">
        <v>10004</v>
      </c>
      <c r="C236" s="358" t="s">
        <v>2</v>
      </c>
      <c r="D236" s="358">
        <v>268.79000000000002</v>
      </c>
    </row>
    <row r="237" spans="1:4" ht="15">
      <c r="A237" s="90">
        <v>103113</v>
      </c>
      <c r="B237" s="90" t="s">
        <v>10005</v>
      </c>
      <c r="C237" s="358" t="s">
        <v>2</v>
      </c>
      <c r="D237" s="358">
        <v>331.95</v>
      </c>
    </row>
    <row r="238" spans="1:4" ht="15">
      <c r="A238" s="90">
        <v>103114</v>
      </c>
      <c r="B238" s="90" t="s">
        <v>10006</v>
      </c>
      <c r="C238" s="358" t="s">
        <v>2</v>
      </c>
      <c r="D238" s="358">
        <v>353.89</v>
      </c>
    </row>
    <row r="239" spans="1:4" ht="15">
      <c r="A239" s="90">
        <v>103115</v>
      </c>
      <c r="B239" s="90" t="s">
        <v>10007</v>
      </c>
      <c r="C239" s="358" t="s">
        <v>2</v>
      </c>
      <c r="D239" s="358">
        <v>397.79</v>
      </c>
    </row>
    <row r="240" spans="1:4" ht="15">
      <c r="A240" s="90">
        <v>103116</v>
      </c>
      <c r="B240" s="90" t="s">
        <v>10008</v>
      </c>
      <c r="C240" s="358" t="s">
        <v>2</v>
      </c>
      <c r="D240" s="358">
        <v>482.89</v>
      </c>
    </row>
    <row r="241" spans="1:4" ht="15">
      <c r="A241" s="90">
        <v>103117</v>
      </c>
      <c r="B241" s="90" t="s">
        <v>10009</v>
      </c>
      <c r="C241" s="358" t="s">
        <v>2</v>
      </c>
      <c r="D241" s="358">
        <v>526.78</v>
      </c>
    </row>
    <row r="242" spans="1:4" ht="15">
      <c r="A242" s="90">
        <v>103118</v>
      </c>
      <c r="B242" s="90" t="s">
        <v>10010</v>
      </c>
      <c r="C242" s="358" t="s">
        <v>2</v>
      </c>
      <c r="D242" s="358">
        <v>611.89</v>
      </c>
    </row>
    <row r="243" spans="1:4" ht="15">
      <c r="A243" s="90">
        <v>103119</v>
      </c>
      <c r="B243" s="90" t="s">
        <v>10011</v>
      </c>
      <c r="C243" s="358" t="s">
        <v>2</v>
      </c>
      <c r="D243" s="358">
        <v>655.78</v>
      </c>
    </row>
    <row r="244" spans="1:4" ht="15">
      <c r="A244" s="90">
        <v>103120</v>
      </c>
      <c r="B244" s="90" t="s">
        <v>10012</v>
      </c>
      <c r="C244" s="358" t="s">
        <v>2</v>
      </c>
      <c r="D244" s="358">
        <v>784.77</v>
      </c>
    </row>
    <row r="245" spans="1:4" ht="15">
      <c r="A245" s="90">
        <v>103121</v>
      </c>
      <c r="B245" s="90" t="s">
        <v>10013</v>
      </c>
      <c r="C245" s="358" t="s">
        <v>2</v>
      </c>
      <c r="D245" s="358">
        <v>60.13</v>
      </c>
    </row>
    <row r="246" spans="1:4" ht="15">
      <c r="A246" s="90">
        <v>103122</v>
      </c>
      <c r="B246" s="90" t="s">
        <v>10014</v>
      </c>
      <c r="C246" s="358" t="s">
        <v>2</v>
      </c>
      <c r="D246" s="358">
        <v>73.290000000000006</v>
      </c>
    </row>
    <row r="247" spans="1:4" ht="15">
      <c r="A247" s="90">
        <v>103123</v>
      </c>
      <c r="B247" s="90" t="s">
        <v>10015</v>
      </c>
      <c r="C247" s="358" t="s">
        <v>2</v>
      </c>
      <c r="D247" s="358">
        <v>106.21</v>
      </c>
    </row>
    <row r="248" spans="1:4" ht="15">
      <c r="A248" s="90">
        <v>103124</v>
      </c>
      <c r="B248" s="90" t="s">
        <v>10016</v>
      </c>
      <c r="C248" s="358" t="s">
        <v>2</v>
      </c>
      <c r="D248" s="358">
        <v>139.1</v>
      </c>
    </row>
    <row r="249" spans="1:4" ht="15">
      <c r="A249" s="90">
        <v>103125</v>
      </c>
      <c r="B249" s="90" t="s">
        <v>10017</v>
      </c>
      <c r="C249" s="358" t="s">
        <v>2</v>
      </c>
      <c r="D249" s="358">
        <v>233.88</v>
      </c>
    </row>
    <row r="250" spans="1:4" ht="15">
      <c r="A250" s="90">
        <v>103126</v>
      </c>
      <c r="B250" s="90" t="s">
        <v>10018</v>
      </c>
      <c r="C250" s="358" t="s">
        <v>2</v>
      </c>
      <c r="D250" s="358">
        <v>266.77</v>
      </c>
    </row>
    <row r="251" spans="1:4" ht="15">
      <c r="A251" s="90">
        <v>103127</v>
      </c>
      <c r="B251" s="90" t="s">
        <v>10019</v>
      </c>
      <c r="C251" s="358" t="s">
        <v>2</v>
      </c>
      <c r="D251" s="358">
        <v>361.54</v>
      </c>
    </row>
    <row r="252" spans="1:4" ht="15">
      <c r="A252" s="90">
        <v>103128</v>
      </c>
      <c r="B252" s="90" t="s">
        <v>10020</v>
      </c>
      <c r="C252" s="358" t="s">
        <v>2</v>
      </c>
      <c r="D252" s="358">
        <v>394.44</v>
      </c>
    </row>
    <row r="253" spans="1:4" ht="15">
      <c r="A253" s="90">
        <v>103129</v>
      </c>
      <c r="B253" s="90" t="s">
        <v>10021</v>
      </c>
      <c r="C253" s="358" t="s">
        <v>2</v>
      </c>
      <c r="D253" s="358">
        <v>489.2</v>
      </c>
    </row>
    <row r="254" spans="1:4" ht="15">
      <c r="A254" s="90">
        <v>103130</v>
      </c>
      <c r="B254" s="90" t="s">
        <v>10022</v>
      </c>
      <c r="C254" s="358" t="s">
        <v>2</v>
      </c>
      <c r="D254" s="358">
        <v>522.1</v>
      </c>
    </row>
    <row r="255" spans="1:4" ht="15">
      <c r="A255" s="90">
        <v>103131</v>
      </c>
      <c r="B255" s="90" t="s">
        <v>10023</v>
      </c>
      <c r="C255" s="358" t="s">
        <v>2</v>
      </c>
      <c r="D255" s="358">
        <v>587.92999999999995</v>
      </c>
    </row>
    <row r="256" spans="1:4" ht="15">
      <c r="A256" s="90">
        <v>103132</v>
      </c>
      <c r="B256" s="90" t="s">
        <v>10024</v>
      </c>
      <c r="C256" s="358" t="s">
        <v>2</v>
      </c>
      <c r="D256" s="358">
        <v>715.59</v>
      </c>
    </row>
    <row r="257" spans="1:4" ht="15">
      <c r="A257" s="90">
        <v>103133</v>
      </c>
      <c r="B257" s="90" t="s">
        <v>10025</v>
      </c>
      <c r="C257" s="358" t="s">
        <v>2</v>
      </c>
      <c r="D257" s="358">
        <v>781.4</v>
      </c>
    </row>
    <row r="258" spans="1:4" ht="15">
      <c r="A258" s="90">
        <v>103134</v>
      </c>
      <c r="B258" s="90" t="s">
        <v>10026</v>
      </c>
      <c r="C258" s="358" t="s">
        <v>2</v>
      </c>
      <c r="D258" s="358">
        <v>909.07</v>
      </c>
    </row>
    <row r="259" spans="1:4" ht="15">
      <c r="A259" s="90">
        <v>103135</v>
      </c>
      <c r="B259" s="90" t="s">
        <v>10027</v>
      </c>
      <c r="C259" s="358" t="s">
        <v>2</v>
      </c>
      <c r="D259" s="358">
        <v>974.91</v>
      </c>
    </row>
    <row r="260" spans="1:4" ht="15">
      <c r="A260" s="90">
        <v>103136</v>
      </c>
      <c r="B260" s="90" t="s">
        <v>10028</v>
      </c>
      <c r="C260" s="358" t="s">
        <v>2</v>
      </c>
      <c r="D260" s="359">
        <v>1168.3800000000001</v>
      </c>
    </row>
    <row r="261" spans="1:4" ht="15">
      <c r="A261" s="90">
        <v>103137</v>
      </c>
      <c r="B261" s="90" t="s">
        <v>10029</v>
      </c>
      <c r="C261" s="358" t="s">
        <v>2</v>
      </c>
      <c r="D261" s="358">
        <v>31.73</v>
      </c>
    </row>
    <row r="262" spans="1:4" ht="15">
      <c r="A262" s="90">
        <v>103138</v>
      </c>
      <c r="B262" s="90" t="s">
        <v>10030</v>
      </c>
      <c r="C262" s="358" t="s">
        <v>2</v>
      </c>
      <c r="D262" s="358">
        <v>36.1</v>
      </c>
    </row>
    <row r="263" spans="1:4" ht="15">
      <c r="A263" s="90">
        <v>103139</v>
      </c>
      <c r="B263" s="90" t="s">
        <v>10031</v>
      </c>
      <c r="C263" s="358" t="s">
        <v>2</v>
      </c>
      <c r="D263" s="358">
        <v>47.08</v>
      </c>
    </row>
    <row r="264" spans="1:4" ht="15">
      <c r="A264" s="90">
        <v>103140</v>
      </c>
      <c r="B264" s="90" t="s">
        <v>10032</v>
      </c>
      <c r="C264" s="358" t="s">
        <v>2</v>
      </c>
      <c r="D264" s="358">
        <v>58.04</v>
      </c>
    </row>
    <row r="265" spans="1:4" ht="15">
      <c r="A265" s="90">
        <v>103141</v>
      </c>
      <c r="B265" s="90" t="s">
        <v>10033</v>
      </c>
      <c r="C265" s="358" t="s">
        <v>2</v>
      </c>
      <c r="D265" s="358">
        <v>89.63</v>
      </c>
    </row>
    <row r="266" spans="1:4" ht="15">
      <c r="A266" s="90">
        <v>103142</v>
      </c>
      <c r="B266" s="90" t="s">
        <v>10034</v>
      </c>
      <c r="C266" s="358" t="s">
        <v>2</v>
      </c>
      <c r="D266" s="358">
        <v>100.6</v>
      </c>
    </row>
    <row r="267" spans="1:4" ht="15">
      <c r="A267" s="90">
        <v>103143</v>
      </c>
      <c r="B267" s="90" t="s">
        <v>10035</v>
      </c>
      <c r="C267" s="358" t="s">
        <v>2</v>
      </c>
      <c r="D267" s="358">
        <v>132.19</v>
      </c>
    </row>
    <row r="268" spans="1:4" ht="15">
      <c r="A268" s="90">
        <v>103144</v>
      </c>
      <c r="B268" s="90" t="s">
        <v>10036</v>
      </c>
      <c r="C268" s="358" t="s">
        <v>2</v>
      </c>
      <c r="D268" s="358">
        <v>143.16</v>
      </c>
    </row>
    <row r="269" spans="1:4" ht="15">
      <c r="A269" s="90">
        <v>103145</v>
      </c>
      <c r="B269" s="90" t="s">
        <v>10037</v>
      </c>
      <c r="C269" s="358" t="s">
        <v>2</v>
      </c>
      <c r="D269" s="358">
        <v>174.74</v>
      </c>
    </row>
    <row r="270" spans="1:4" ht="15">
      <c r="A270" s="90">
        <v>103146</v>
      </c>
      <c r="B270" s="90" t="s">
        <v>10038</v>
      </c>
      <c r="C270" s="358" t="s">
        <v>2</v>
      </c>
      <c r="D270" s="358">
        <v>185.7</v>
      </c>
    </row>
    <row r="271" spans="1:4" ht="15">
      <c r="A271" s="90">
        <v>103147</v>
      </c>
      <c r="B271" s="90" t="s">
        <v>10039</v>
      </c>
      <c r="C271" s="358" t="s">
        <v>2</v>
      </c>
      <c r="D271" s="358">
        <v>207.66</v>
      </c>
    </row>
    <row r="272" spans="1:4" ht="15">
      <c r="A272" s="90">
        <v>103148</v>
      </c>
      <c r="B272" s="90" t="s">
        <v>10040</v>
      </c>
      <c r="C272" s="358" t="s">
        <v>2</v>
      </c>
      <c r="D272" s="358">
        <v>250.2</v>
      </c>
    </row>
    <row r="273" spans="1:4" ht="15">
      <c r="A273" s="90">
        <v>103149</v>
      </c>
      <c r="B273" s="90" t="s">
        <v>10041</v>
      </c>
      <c r="C273" s="358" t="s">
        <v>2</v>
      </c>
      <c r="D273" s="358">
        <v>272.14</v>
      </c>
    </row>
    <row r="274" spans="1:4" ht="15">
      <c r="A274" s="90">
        <v>103150</v>
      </c>
      <c r="B274" s="90" t="s">
        <v>10042</v>
      </c>
      <c r="C274" s="358" t="s">
        <v>2</v>
      </c>
      <c r="D274" s="358">
        <v>314.64999999999998</v>
      </c>
    </row>
    <row r="275" spans="1:4" ht="15">
      <c r="A275" s="90">
        <v>103151</v>
      </c>
      <c r="B275" s="90" t="s">
        <v>10043</v>
      </c>
      <c r="C275" s="358" t="s">
        <v>2</v>
      </c>
      <c r="D275" s="358">
        <v>336.64</v>
      </c>
    </row>
    <row r="276" spans="1:4" ht="15">
      <c r="A276" s="90">
        <v>103152</v>
      </c>
      <c r="B276" s="90" t="s">
        <v>10044</v>
      </c>
      <c r="C276" s="358" t="s">
        <v>2</v>
      </c>
      <c r="D276" s="358">
        <v>401.13</v>
      </c>
    </row>
    <row r="277" spans="1:4" ht="15">
      <c r="A277" s="90">
        <v>103372</v>
      </c>
      <c r="B277" s="90" t="s">
        <v>10045</v>
      </c>
      <c r="C277" s="358" t="s">
        <v>1</v>
      </c>
      <c r="D277" s="358">
        <v>5.35</v>
      </c>
    </row>
    <row r="278" spans="1:4" ht="15">
      <c r="A278" s="90">
        <v>103373</v>
      </c>
      <c r="B278" s="90" t="s">
        <v>10046</v>
      </c>
      <c r="C278" s="358" t="s">
        <v>1</v>
      </c>
      <c r="D278" s="358">
        <v>10.49</v>
      </c>
    </row>
    <row r="279" spans="1:4" ht="15">
      <c r="A279" s="90">
        <v>103376</v>
      </c>
      <c r="B279" s="90" t="s">
        <v>10047</v>
      </c>
      <c r="C279" s="358" t="s">
        <v>1</v>
      </c>
      <c r="D279" s="358">
        <v>125.16</v>
      </c>
    </row>
    <row r="280" spans="1:4" ht="15">
      <c r="A280" s="90">
        <v>103377</v>
      </c>
      <c r="B280" s="90" t="s">
        <v>10048</v>
      </c>
      <c r="C280" s="358" t="s">
        <v>1</v>
      </c>
      <c r="D280" s="358">
        <v>267.88</v>
      </c>
    </row>
    <row r="281" spans="1:4" ht="15">
      <c r="A281" s="90">
        <v>103379</v>
      </c>
      <c r="B281" s="90" t="s">
        <v>10049</v>
      </c>
      <c r="C281" s="358" t="s">
        <v>1</v>
      </c>
      <c r="D281" s="358">
        <v>417.1</v>
      </c>
    </row>
    <row r="282" spans="1:4" ht="15">
      <c r="A282" s="90">
        <v>103383</v>
      </c>
      <c r="B282" s="90" t="s">
        <v>10050</v>
      </c>
      <c r="C282" s="358" t="s">
        <v>1</v>
      </c>
      <c r="D282" s="359">
        <v>1022.75</v>
      </c>
    </row>
    <row r="283" spans="1:4" ht="15">
      <c r="A283" s="90">
        <v>103385</v>
      </c>
      <c r="B283" s="90" t="s">
        <v>10051</v>
      </c>
      <c r="C283" s="358" t="s">
        <v>1</v>
      </c>
      <c r="D283" s="359">
        <v>1649.08</v>
      </c>
    </row>
    <row r="284" spans="1:4" ht="15">
      <c r="A284" s="90">
        <v>103387</v>
      </c>
      <c r="B284" s="90" t="s">
        <v>10052</v>
      </c>
      <c r="C284" s="358" t="s">
        <v>1</v>
      </c>
      <c r="D284" s="359">
        <v>2893.02</v>
      </c>
    </row>
    <row r="285" spans="1:4" ht="15">
      <c r="A285" s="90">
        <v>103389</v>
      </c>
      <c r="B285" s="90" t="s">
        <v>10053</v>
      </c>
      <c r="C285" s="358" t="s">
        <v>1</v>
      </c>
      <c r="D285" s="359">
        <v>4302.38</v>
      </c>
    </row>
    <row r="286" spans="1:4" ht="15">
      <c r="A286" s="90">
        <v>103391</v>
      </c>
      <c r="B286" s="90" t="s">
        <v>10054</v>
      </c>
      <c r="C286" s="358" t="s">
        <v>1</v>
      </c>
      <c r="D286" s="359">
        <v>2834.43</v>
      </c>
    </row>
    <row r="287" spans="1:4" ht="15">
      <c r="A287" s="90">
        <v>103392</v>
      </c>
      <c r="B287" s="90" t="s">
        <v>10055</v>
      </c>
      <c r="C287" s="358" t="s">
        <v>1</v>
      </c>
      <c r="D287" s="359">
        <v>4632.6899999999996</v>
      </c>
    </row>
    <row r="288" spans="1:4" ht="15">
      <c r="A288" s="90">
        <v>103393</v>
      </c>
      <c r="B288" s="90" t="s">
        <v>10056</v>
      </c>
      <c r="C288" s="358" t="s">
        <v>1</v>
      </c>
      <c r="D288" s="359">
        <v>5109.66</v>
      </c>
    </row>
    <row r="289" spans="1:4" ht="15">
      <c r="A289" s="90">
        <v>103397</v>
      </c>
      <c r="B289" s="90" t="s">
        <v>10057</v>
      </c>
      <c r="C289" s="358" t="s">
        <v>2</v>
      </c>
      <c r="D289" s="358">
        <v>3.54</v>
      </c>
    </row>
    <row r="290" spans="1:4" ht="15">
      <c r="A290" s="90">
        <v>103398</v>
      </c>
      <c r="B290" s="90" t="s">
        <v>10058</v>
      </c>
      <c r="C290" s="358" t="s">
        <v>2</v>
      </c>
      <c r="D290" s="358">
        <v>5.66</v>
      </c>
    </row>
    <row r="291" spans="1:4" ht="15">
      <c r="A291" s="90">
        <v>103399</v>
      </c>
      <c r="B291" s="90" t="s">
        <v>10059</v>
      </c>
      <c r="C291" s="358" t="s">
        <v>2</v>
      </c>
      <c r="D291" s="358">
        <v>11.16</v>
      </c>
    </row>
    <row r="292" spans="1:4" ht="15">
      <c r="A292" s="90">
        <v>103400</v>
      </c>
      <c r="B292" s="90" t="s">
        <v>10060</v>
      </c>
      <c r="C292" s="358" t="s">
        <v>2</v>
      </c>
      <c r="D292" s="358">
        <v>15.94</v>
      </c>
    </row>
    <row r="293" spans="1:4" ht="15">
      <c r="A293" s="90">
        <v>103401</v>
      </c>
      <c r="B293" s="90" t="s">
        <v>10061</v>
      </c>
      <c r="C293" s="358" t="s">
        <v>2</v>
      </c>
      <c r="D293" s="358">
        <v>19.489999999999998</v>
      </c>
    </row>
    <row r="294" spans="1:4" ht="15">
      <c r="A294" s="90">
        <v>103402</v>
      </c>
      <c r="B294" s="90" t="s">
        <v>10062</v>
      </c>
      <c r="C294" s="358" t="s">
        <v>2</v>
      </c>
      <c r="D294" s="358">
        <v>28.35</v>
      </c>
    </row>
    <row r="295" spans="1:4" ht="15">
      <c r="A295" s="90">
        <v>103403</v>
      </c>
      <c r="B295" s="90" t="s">
        <v>10063</v>
      </c>
      <c r="C295" s="358" t="s">
        <v>2</v>
      </c>
      <c r="D295" s="358">
        <v>31.89</v>
      </c>
    </row>
    <row r="296" spans="1:4" ht="15">
      <c r="A296" s="90">
        <v>103404</v>
      </c>
      <c r="B296" s="90" t="s">
        <v>10064</v>
      </c>
      <c r="C296" s="358" t="s">
        <v>2</v>
      </c>
      <c r="D296" s="358">
        <v>35.44</v>
      </c>
    </row>
    <row r="297" spans="1:4" ht="15">
      <c r="A297" s="90">
        <v>103405</v>
      </c>
      <c r="B297" s="90" t="s">
        <v>10065</v>
      </c>
      <c r="C297" s="358" t="s">
        <v>2</v>
      </c>
      <c r="D297" s="358">
        <v>39.880000000000003</v>
      </c>
    </row>
    <row r="298" spans="1:4" ht="15">
      <c r="A298" s="90">
        <v>103406</v>
      </c>
      <c r="B298" s="90" t="s">
        <v>10066</v>
      </c>
      <c r="C298" s="358" t="s">
        <v>2</v>
      </c>
      <c r="D298" s="358">
        <v>44.3</v>
      </c>
    </row>
    <row r="299" spans="1:4" ht="15">
      <c r="A299" s="90">
        <v>103407</v>
      </c>
      <c r="B299" s="90" t="s">
        <v>10067</v>
      </c>
      <c r="C299" s="358" t="s">
        <v>2</v>
      </c>
      <c r="D299" s="358">
        <v>49.62</v>
      </c>
    </row>
    <row r="300" spans="1:4" ht="15">
      <c r="A300" s="90">
        <v>103408</v>
      </c>
      <c r="B300" s="90" t="s">
        <v>10068</v>
      </c>
      <c r="C300" s="358" t="s">
        <v>2</v>
      </c>
      <c r="D300" s="358">
        <v>55.82</v>
      </c>
    </row>
    <row r="301" spans="1:4" ht="15">
      <c r="A301" s="90">
        <v>103409</v>
      </c>
      <c r="B301" s="90" t="s">
        <v>10069</v>
      </c>
      <c r="C301" s="358" t="s">
        <v>2</v>
      </c>
      <c r="D301" s="358">
        <v>62.91</v>
      </c>
    </row>
    <row r="302" spans="1:4" ht="15">
      <c r="A302" s="90">
        <v>103410</v>
      </c>
      <c r="B302" s="90" t="s">
        <v>10070</v>
      </c>
      <c r="C302" s="358" t="s">
        <v>2</v>
      </c>
      <c r="D302" s="358">
        <v>70.89</v>
      </c>
    </row>
    <row r="303" spans="1:4" ht="15">
      <c r="A303" s="90">
        <v>103411</v>
      </c>
      <c r="B303" s="90" t="s">
        <v>10071</v>
      </c>
      <c r="C303" s="358" t="s">
        <v>2</v>
      </c>
      <c r="D303" s="358">
        <v>7.08</v>
      </c>
    </row>
    <row r="304" spans="1:4" ht="15">
      <c r="A304" s="90">
        <v>103412</v>
      </c>
      <c r="B304" s="90" t="s">
        <v>10072</v>
      </c>
      <c r="C304" s="358" t="s">
        <v>2</v>
      </c>
      <c r="D304" s="358">
        <v>11.33</v>
      </c>
    </row>
    <row r="305" spans="1:4" ht="15">
      <c r="A305" s="90">
        <v>103413</v>
      </c>
      <c r="B305" s="90" t="s">
        <v>10073</v>
      </c>
      <c r="C305" s="358" t="s">
        <v>2</v>
      </c>
      <c r="D305" s="358">
        <v>22.33</v>
      </c>
    </row>
    <row r="306" spans="1:4" ht="15">
      <c r="A306" s="90">
        <v>103414</v>
      </c>
      <c r="B306" s="90" t="s">
        <v>10074</v>
      </c>
      <c r="C306" s="358" t="s">
        <v>2</v>
      </c>
      <c r="D306" s="358">
        <v>31.89</v>
      </c>
    </row>
    <row r="307" spans="1:4" ht="15">
      <c r="A307" s="90">
        <v>103415</v>
      </c>
      <c r="B307" s="90" t="s">
        <v>10075</v>
      </c>
      <c r="C307" s="358" t="s">
        <v>2</v>
      </c>
      <c r="D307" s="358">
        <v>38.99</v>
      </c>
    </row>
    <row r="308" spans="1:4" ht="15">
      <c r="A308" s="90">
        <v>103416</v>
      </c>
      <c r="B308" s="90" t="s">
        <v>10076</v>
      </c>
      <c r="C308" s="358" t="s">
        <v>2</v>
      </c>
      <c r="D308" s="358">
        <v>56.71</v>
      </c>
    </row>
    <row r="309" spans="1:4" ht="15">
      <c r="A309" s="90">
        <v>103417</v>
      </c>
      <c r="B309" s="90" t="s">
        <v>10077</v>
      </c>
      <c r="C309" s="358" t="s">
        <v>2</v>
      </c>
      <c r="D309" s="358">
        <v>63.8</v>
      </c>
    </row>
    <row r="310" spans="1:4" ht="15">
      <c r="A310" s="90">
        <v>103418</v>
      </c>
      <c r="B310" s="90" t="s">
        <v>10078</v>
      </c>
      <c r="C310" s="358" t="s">
        <v>2</v>
      </c>
      <c r="D310" s="358">
        <v>70.89</v>
      </c>
    </row>
    <row r="311" spans="1:4" ht="15">
      <c r="A311" s="90">
        <v>103419</v>
      </c>
      <c r="B311" s="90" t="s">
        <v>10079</v>
      </c>
      <c r="C311" s="358" t="s">
        <v>2</v>
      </c>
      <c r="D311" s="358">
        <v>79.760000000000005</v>
      </c>
    </row>
    <row r="312" spans="1:4" ht="15">
      <c r="A312" s="90">
        <v>103420</v>
      </c>
      <c r="B312" s="90" t="s">
        <v>10080</v>
      </c>
      <c r="C312" s="358" t="s">
        <v>2</v>
      </c>
      <c r="D312" s="358">
        <v>88.61</v>
      </c>
    </row>
    <row r="313" spans="1:4" ht="15">
      <c r="A313" s="90">
        <v>103421</v>
      </c>
      <c r="B313" s="90" t="s">
        <v>10081</v>
      </c>
      <c r="C313" s="358" t="s">
        <v>2</v>
      </c>
      <c r="D313" s="358">
        <v>99.25</v>
      </c>
    </row>
    <row r="314" spans="1:4" ht="15">
      <c r="A314" s="90">
        <v>103422</v>
      </c>
      <c r="B314" s="90" t="s">
        <v>10082</v>
      </c>
      <c r="C314" s="358" t="s">
        <v>2</v>
      </c>
      <c r="D314" s="358">
        <v>111.66</v>
      </c>
    </row>
    <row r="315" spans="1:4" ht="15">
      <c r="A315" s="90">
        <v>103423</v>
      </c>
      <c r="B315" s="90" t="s">
        <v>10083</v>
      </c>
      <c r="C315" s="358" t="s">
        <v>2</v>
      </c>
      <c r="D315" s="358">
        <v>125.84</v>
      </c>
    </row>
    <row r="316" spans="1:4" ht="15">
      <c r="A316" s="90">
        <v>103424</v>
      </c>
      <c r="B316" s="90" t="s">
        <v>10084</v>
      </c>
      <c r="C316" s="358" t="s">
        <v>2</v>
      </c>
      <c r="D316" s="358">
        <v>141.80000000000001</v>
      </c>
    </row>
    <row r="317" spans="1:4" ht="15">
      <c r="A317" s="90">
        <v>103425</v>
      </c>
      <c r="B317" s="90" t="s">
        <v>10085</v>
      </c>
      <c r="C317" s="358" t="s">
        <v>2</v>
      </c>
      <c r="D317" s="358">
        <v>15.21</v>
      </c>
    </row>
    <row r="318" spans="1:4" ht="15">
      <c r="A318" s="90">
        <v>103426</v>
      </c>
      <c r="B318" s="90" t="s">
        <v>10086</v>
      </c>
      <c r="C318" s="358" t="s">
        <v>2</v>
      </c>
      <c r="D318" s="358">
        <v>18.239999999999998</v>
      </c>
    </row>
    <row r="319" spans="1:4" ht="15">
      <c r="A319" s="90">
        <v>103427</v>
      </c>
      <c r="B319" s="90" t="s">
        <v>10087</v>
      </c>
      <c r="C319" s="358" t="s">
        <v>2</v>
      </c>
      <c r="D319" s="358">
        <v>36.56</v>
      </c>
    </row>
    <row r="320" spans="1:4" ht="15">
      <c r="A320" s="90">
        <v>103428</v>
      </c>
      <c r="B320" s="90" t="s">
        <v>10088</v>
      </c>
      <c r="C320" s="358" t="s">
        <v>2</v>
      </c>
      <c r="D320" s="358">
        <v>244.23</v>
      </c>
    </row>
    <row r="321" spans="1:4" ht="15">
      <c r="A321" s="90">
        <v>103429</v>
      </c>
      <c r="B321" s="90" t="s">
        <v>10089</v>
      </c>
      <c r="C321" s="358" t="s">
        <v>2</v>
      </c>
      <c r="D321" s="359">
        <v>2711.22</v>
      </c>
    </row>
    <row r="322" spans="1:4" ht="15">
      <c r="A322" s="90">
        <v>103430</v>
      </c>
      <c r="B322" s="90" t="s">
        <v>10090</v>
      </c>
      <c r="C322" s="358" t="s">
        <v>2</v>
      </c>
      <c r="D322" s="358">
        <v>32.69</v>
      </c>
    </row>
    <row r="323" spans="1:4" ht="15">
      <c r="A323" s="90">
        <v>103431</v>
      </c>
      <c r="B323" s="90" t="s">
        <v>10091</v>
      </c>
      <c r="C323" s="358" t="s">
        <v>2</v>
      </c>
      <c r="D323" s="358">
        <v>57.3</v>
      </c>
    </row>
    <row r="324" spans="1:4" ht="15">
      <c r="A324" s="90">
        <v>103432</v>
      </c>
      <c r="B324" s="90" t="s">
        <v>10092</v>
      </c>
      <c r="C324" s="358" t="s">
        <v>2</v>
      </c>
      <c r="D324" s="359">
        <v>1539.17</v>
      </c>
    </row>
    <row r="325" spans="1:4" ht="15">
      <c r="A325" s="90">
        <v>103433</v>
      </c>
      <c r="B325" s="90" t="s">
        <v>10093</v>
      </c>
      <c r="C325" s="358" t="s">
        <v>2</v>
      </c>
      <c r="D325" s="358">
        <v>32.36</v>
      </c>
    </row>
    <row r="326" spans="1:4" ht="15">
      <c r="A326" s="90">
        <v>103434</v>
      </c>
      <c r="B326" s="90" t="s">
        <v>10094</v>
      </c>
      <c r="C326" s="358" t="s">
        <v>2</v>
      </c>
      <c r="D326" s="358">
        <v>44.76</v>
      </c>
    </row>
    <row r="327" spans="1:4" ht="15">
      <c r="A327" s="90">
        <v>103435</v>
      </c>
      <c r="B327" s="90" t="s">
        <v>10095</v>
      </c>
      <c r="C327" s="358" t="s">
        <v>2</v>
      </c>
      <c r="D327" s="358">
        <v>83.28</v>
      </c>
    </row>
    <row r="328" spans="1:4" ht="15">
      <c r="A328" s="90">
        <v>103436</v>
      </c>
      <c r="B328" s="90" t="s">
        <v>10096</v>
      </c>
      <c r="C328" s="358" t="s">
        <v>2</v>
      </c>
      <c r="D328" s="359">
        <v>2179.96</v>
      </c>
    </row>
    <row r="329" spans="1:4" ht="15">
      <c r="A329" s="90">
        <v>103437</v>
      </c>
      <c r="B329" s="90" t="s">
        <v>10097</v>
      </c>
      <c r="C329" s="358" t="s">
        <v>2</v>
      </c>
      <c r="D329" s="358">
        <v>172.79</v>
      </c>
    </row>
    <row r="330" spans="1:4" ht="15">
      <c r="A330" s="90">
        <v>103438</v>
      </c>
      <c r="B330" s="90" t="s">
        <v>10098</v>
      </c>
      <c r="C330" s="358" t="s">
        <v>2</v>
      </c>
      <c r="D330" s="358">
        <v>172.79</v>
      </c>
    </row>
    <row r="331" spans="1:4" ht="15">
      <c r="A331" s="90">
        <v>103439</v>
      </c>
      <c r="B331" s="90" t="s">
        <v>10099</v>
      </c>
      <c r="C331" s="358" t="s">
        <v>2</v>
      </c>
      <c r="D331" s="358">
        <v>203.55</v>
      </c>
    </row>
    <row r="332" spans="1:4" ht="15">
      <c r="A332" s="90">
        <v>103440</v>
      </c>
      <c r="B332" s="90" t="s">
        <v>10100</v>
      </c>
      <c r="C332" s="358" t="s">
        <v>2</v>
      </c>
      <c r="D332" s="358">
        <v>389.44</v>
      </c>
    </row>
    <row r="333" spans="1:4" ht="15">
      <c r="A333" s="90">
        <v>103441</v>
      </c>
      <c r="B333" s="90" t="s">
        <v>10101</v>
      </c>
      <c r="C333" s="358" t="s">
        <v>2</v>
      </c>
      <c r="D333" s="358">
        <v>394.43</v>
      </c>
    </row>
    <row r="334" spans="1:4" ht="15">
      <c r="A334" s="90">
        <v>103442</v>
      </c>
      <c r="B334" s="90" t="s">
        <v>10102</v>
      </c>
      <c r="C334" s="358" t="s">
        <v>2</v>
      </c>
      <c r="D334" s="358">
        <v>514.66999999999996</v>
      </c>
    </row>
    <row r="335" spans="1:4" ht="15">
      <c r="A335" s="90">
        <v>98441</v>
      </c>
      <c r="B335" s="90" t="s">
        <v>1876</v>
      </c>
      <c r="C335" s="358" t="s">
        <v>4</v>
      </c>
      <c r="D335" s="358">
        <v>149.68</v>
      </c>
    </row>
    <row r="336" spans="1:4" ht="15">
      <c r="A336" s="90">
        <v>98442</v>
      </c>
      <c r="B336" s="90" t="s">
        <v>1877</v>
      </c>
      <c r="C336" s="358" t="s">
        <v>4</v>
      </c>
      <c r="D336" s="358">
        <v>153.02000000000001</v>
      </c>
    </row>
    <row r="337" spans="1:4" ht="15">
      <c r="A337" s="90">
        <v>98443</v>
      </c>
      <c r="B337" s="90" t="s">
        <v>1878</v>
      </c>
      <c r="C337" s="358" t="s">
        <v>4</v>
      </c>
      <c r="D337" s="358">
        <v>130.68</v>
      </c>
    </row>
    <row r="338" spans="1:4" ht="15">
      <c r="A338" s="90">
        <v>98444</v>
      </c>
      <c r="B338" s="90" t="s">
        <v>1879</v>
      </c>
      <c r="C338" s="358" t="s">
        <v>4</v>
      </c>
      <c r="D338" s="358">
        <v>133.05000000000001</v>
      </c>
    </row>
    <row r="339" spans="1:4" ht="15">
      <c r="A339" s="90">
        <v>98445</v>
      </c>
      <c r="B339" s="90" t="s">
        <v>1880</v>
      </c>
      <c r="C339" s="358" t="s">
        <v>4</v>
      </c>
      <c r="D339" s="358">
        <v>180.48</v>
      </c>
    </row>
    <row r="340" spans="1:4" ht="15">
      <c r="A340" s="90">
        <v>98446</v>
      </c>
      <c r="B340" s="90" t="s">
        <v>1881</v>
      </c>
      <c r="C340" s="358" t="s">
        <v>4</v>
      </c>
      <c r="D340" s="358">
        <v>232.12</v>
      </c>
    </row>
    <row r="341" spans="1:4" ht="15">
      <c r="A341" s="90">
        <v>98447</v>
      </c>
      <c r="B341" s="90" t="s">
        <v>1882</v>
      </c>
      <c r="C341" s="358" t="s">
        <v>4</v>
      </c>
      <c r="D341" s="358">
        <v>154.04</v>
      </c>
    </row>
    <row r="342" spans="1:4" ht="15">
      <c r="A342" s="90">
        <v>98448</v>
      </c>
      <c r="B342" s="90" t="s">
        <v>1883</v>
      </c>
      <c r="C342" s="358" t="s">
        <v>4</v>
      </c>
      <c r="D342" s="358">
        <v>194.08</v>
      </c>
    </row>
    <row r="343" spans="1:4" ht="15">
      <c r="A343" s="90">
        <v>98449</v>
      </c>
      <c r="B343" s="90" t="s">
        <v>1884</v>
      </c>
      <c r="C343" s="358" t="s">
        <v>4</v>
      </c>
      <c r="D343" s="358">
        <v>193.98</v>
      </c>
    </row>
    <row r="344" spans="1:4" ht="15">
      <c r="A344" s="90">
        <v>98450</v>
      </c>
      <c r="B344" s="90" t="s">
        <v>1885</v>
      </c>
      <c r="C344" s="358" t="s">
        <v>4</v>
      </c>
      <c r="D344" s="358">
        <v>198.85</v>
      </c>
    </row>
    <row r="345" spans="1:4" ht="15">
      <c r="A345" s="90">
        <v>98451</v>
      </c>
      <c r="B345" s="90" t="s">
        <v>1886</v>
      </c>
      <c r="C345" s="358" t="s">
        <v>4</v>
      </c>
      <c r="D345" s="358">
        <v>172.09</v>
      </c>
    </row>
    <row r="346" spans="1:4" ht="15">
      <c r="A346" s="90">
        <v>98452</v>
      </c>
      <c r="B346" s="90" t="s">
        <v>1887</v>
      </c>
      <c r="C346" s="358" t="s">
        <v>4</v>
      </c>
      <c r="D346" s="358">
        <v>175.03</v>
      </c>
    </row>
    <row r="347" spans="1:4" ht="15">
      <c r="A347" s="90">
        <v>98453</v>
      </c>
      <c r="B347" s="90" t="s">
        <v>1888</v>
      </c>
      <c r="C347" s="358" t="s">
        <v>4</v>
      </c>
      <c r="D347" s="358">
        <v>230.61</v>
      </c>
    </row>
    <row r="348" spans="1:4" ht="15">
      <c r="A348" s="90">
        <v>98454</v>
      </c>
      <c r="B348" s="90" t="s">
        <v>1889</v>
      </c>
      <c r="C348" s="358" t="s">
        <v>4</v>
      </c>
      <c r="D348" s="358">
        <v>296.35000000000002</v>
      </c>
    </row>
    <row r="349" spans="1:4" ht="15">
      <c r="A349" s="90">
        <v>98455</v>
      </c>
      <c r="B349" s="90" t="s">
        <v>1890</v>
      </c>
      <c r="C349" s="358" t="s">
        <v>4</v>
      </c>
      <c r="D349" s="358">
        <v>201.27</v>
      </c>
    </row>
    <row r="350" spans="1:4" ht="15">
      <c r="A350" s="90">
        <v>98456</v>
      </c>
      <c r="B350" s="90" t="s">
        <v>1891</v>
      </c>
      <c r="C350" s="358" t="s">
        <v>4</v>
      </c>
      <c r="D350" s="358">
        <v>254.46</v>
      </c>
    </row>
    <row r="351" spans="1:4" ht="15">
      <c r="A351" s="90">
        <v>98458</v>
      </c>
      <c r="B351" s="90" t="s">
        <v>1892</v>
      </c>
      <c r="C351" s="358" t="s">
        <v>4</v>
      </c>
      <c r="D351" s="358">
        <v>143.84</v>
      </c>
    </row>
    <row r="352" spans="1:4" ht="15">
      <c r="A352" s="90">
        <v>98459</v>
      </c>
      <c r="B352" s="90" t="s">
        <v>1893</v>
      </c>
      <c r="C352" s="358" t="s">
        <v>4</v>
      </c>
      <c r="D352" s="358">
        <v>112.09</v>
      </c>
    </row>
    <row r="353" spans="1:4" ht="15">
      <c r="A353" s="90">
        <v>98460</v>
      </c>
      <c r="B353" s="90" t="s">
        <v>1894</v>
      </c>
      <c r="C353" s="358" t="s">
        <v>4</v>
      </c>
      <c r="D353" s="358">
        <v>178.46</v>
      </c>
    </row>
    <row r="354" spans="1:4" ht="15">
      <c r="A354" s="90">
        <v>98461</v>
      </c>
      <c r="B354" s="90" t="s">
        <v>17204</v>
      </c>
      <c r="C354" s="358" t="s">
        <v>2</v>
      </c>
      <c r="D354" s="359">
        <v>5275.36</v>
      </c>
    </row>
    <row r="355" spans="1:4" ht="15">
      <c r="A355" s="90">
        <v>98462</v>
      </c>
      <c r="B355" s="90" t="s">
        <v>17205</v>
      </c>
      <c r="C355" s="358" t="s">
        <v>2</v>
      </c>
      <c r="D355" s="359">
        <v>7985.77</v>
      </c>
    </row>
    <row r="356" spans="1:4" ht="15">
      <c r="A356" s="90">
        <v>104893</v>
      </c>
      <c r="B356" s="90" t="s">
        <v>36237</v>
      </c>
      <c r="C356" s="358" t="s">
        <v>4</v>
      </c>
      <c r="D356" s="359">
        <v>1151.4000000000001</v>
      </c>
    </row>
    <row r="357" spans="1:4" ht="15">
      <c r="A357" s="90">
        <v>104894</v>
      </c>
      <c r="B357" s="90" t="s">
        <v>36238</v>
      </c>
      <c r="C357" s="358" t="s">
        <v>4</v>
      </c>
      <c r="D357" s="359">
        <v>1141.9100000000001</v>
      </c>
    </row>
    <row r="358" spans="1:4" ht="15">
      <c r="A358" s="90">
        <v>104895</v>
      </c>
      <c r="B358" s="90" t="s">
        <v>36239</v>
      </c>
      <c r="C358" s="358" t="s">
        <v>4</v>
      </c>
      <c r="D358" s="358">
        <v>752.78</v>
      </c>
    </row>
    <row r="359" spans="1:4" ht="15">
      <c r="A359" s="90">
        <v>104896</v>
      </c>
      <c r="B359" s="90" t="s">
        <v>36240</v>
      </c>
      <c r="C359" s="358" t="s">
        <v>4</v>
      </c>
      <c r="D359" s="358">
        <v>751.96</v>
      </c>
    </row>
    <row r="360" spans="1:4" ht="15">
      <c r="A360" s="90">
        <v>104897</v>
      </c>
      <c r="B360" s="90" t="s">
        <v>36241</v>
      </c>
      <c r="C360" s="358" t="s">
        <v>4</v>
      </c>
      <c r="D360" s="359">
        <v>1051.73</v>
      </c>
    </row>
    <row r="361" spans="1:4" ht="15">
      <c r="A361" s="90">
        <v>104898</v>
      </c>
      <c r="B361" s="90" t="s">
        <v>36242</v>
      </c>
      <c r="C361" s="358" t="s">
        <v>4</v>
      </c>
      <c r="D361" s="359">
        <v>1452.21</v>
      </c>
    </row>
    <row r="362" spans="1:4" ht="15">
      <c r="A362" s="90">
        <v>104899</v>
      </c>
      <c r="B362" s="90" t="s">
        <v>36243</v>
      </c>
      <c r="C362" s="358" t="s">
        <v>2</v>
      </c>
      <c r="D362" s="359">
        <v>4866.79</v>
      </c>
    </row>
    <row r="363" spans="1:4" ht="15">
      <c r="A363" s="90">
        <v>104900</v>
      </c>
      <c r="B363" s="90" t="s">
        <v>36244</v>
      </c>
      <c r="C363" s="358" t="s">
        <v>2</v>
      </c>
      <c r="D363" s="359">
        <v>9672.44</v>
      </c>
    </row>
    <row r="364" spans="1:4" ht="15">
      <c r="A364" s="90">
        <v>104901</v>
      </c>
      <c r="B364" s="90" t="s">
        <v>36245</v>
      </c>
      <c r="C364" s="358" t="s">
        <v>4</v>
      </c>
      <c r="D364" s="358">
        <v>835.19</v>
      </c>
    </row>
    <row r="365" spans="1:4" ht="15">
      <c r="A365" s="90">
        <v>104902</v>
      </c>
      <c r="B365" s="90" t="s">
        <v>36246</v>
      </c>
      <c r="C365" s="358" t="s">
        <v>4</v>
      </c>
      <c r="D365" s="358">
        <v>825.91</v>
      </c>
    </row>
    <row r="366" spans="1:4" ht="15">
      <c r="A366" s="90">
        <v>5631</v>
      </c>
      <c r="B366" s="90" t="s">
        <v>1895</v>
      </c>
      <c r="C366" s="358" t="s">
        <v>1896</v>
      </c>
      <c r="D366" s="358">
        <v>211.76</v>
      </c>
    </row>
    <row r="367" spans="1:4" ht="15">
      <c r="A367" s="90">
        <v>5678</v>
      </c>
      <c r="B367" s="90" t="s">
        <v>1897</v>
      </c>
      <c r="C367" s="358" t="s">
        <v>1896</v>
      </c>
      <c r="D367" s="358">
        <v>153.19</v>
      </c>
    </row>
    <row r="368" spans="1:4" ht="15">
      <c r="A368" s="90">
        <v>5680</v>
      </c>
      <c r="B368" s="90" t="s">
        <v>1898</v>
      </c>
      <c r="C368" s="358" t="s">
        <v>1896</v>
      </c>
      <c r="D368" s="358">
        <v>140.28</v>
      </c>
    </row>
    <row r="369" spans="1:4" ht="15">
      <c r="A369" s="90">
        <v>5684</v>
      </c>
      <c r="B369" s="90" t="s">
        <v>1899</v>
      </c>
      <c r="C369" s="358" t="s">
        <v>1896</v>
      </c>
      <c r="D369" s="358">
        <v>162.54</v>
      </c>
    </row>
    <row r="370" spans="1:4" ht="15">
      <c r="A370" s="90">
        <v>5689</v>
      </c>
      <c r="B370" s="90" t="s">
        <v>1900</v>
      </c>
      <c r="C370" s="358" t="s">
        <v>1896</v>
      </c>
      <c r="D370" s="358">
        <v>6.69</v>
      </c>
    </row>
    <row r="371" spans="1:4" ht="15">
      <c r="A371" s="90">
        <v>5795</v>
      </c>
      <c r="B371" s="90" t="s">
        <v>1901</v>
      </c>
      <c r="C371" s="358" t="s">
        <v>1896</v>
      </c>
      <c r="D371" s="358">
        <v>26.98</v>
      </c>
    </row>
    <row r="372" spans="1:4" ht="15">
      <c r="A372" s="90">
        <v>5811</v>
      </c>
      <c r="B372" s="90" t="s">
        <v>1902</v>
      </c>
      <c r="C372" s="358" t="s">
        <v>1896</v>
      </c>
      <c r="D372" s="358">
        <v>198.31</v>
      </c>
    </row>
    <row r="373" spans="1:4" ht="15">
      <c r="A373" s="90">
        <v>5823</v>
      </c>
      <c r="B373" s="90" t="s">
        <v>1903</v>
      </c>
      <c r="C373" s="358" t="s">
        <v>1896</v>
      </c>
      <c r="D373" s="358">
        <v>214.31</v>
      </c>
    </row>
    <row r="374" spans="1:4" ht="15">
      <c r="A374" s="90">
        <v>5824</v>
      </c>
      <c r="B374" s="90" t="s">
        <v>1904</v>
      </c>
      <c r="C374" s="358" t="s">
        <v>1896</v>
      </c>
      <c r="D374" s="358">
        <v>210.5</v>
      </c>
    </row>
    <row r="375" spans="1:4" ht="15">
      <c r="A375" s="90">
        <v>5835</v>
      </c>
      <c r="B375" s="90" t="s">
        <v>1905</v>
      </c>
      <c r="C375" s="358" t="s">
        <v>1896</v>
      </c>
      <c r="D375" s="358">
        <v>346.28</v>
      </c>
    </row>
    <row r="376" spans="1:4" ht="15">
      <c r="A376" s="90">
        <v>5839</v>
      </c>
      <c r="B376" s="90" t="s">
        <v>1906</v>
      </c>
      <c r="C376" s="358" t="s">
        <v>1896</v>
      </c>
      <c r="D376" s="358">
        <v>9.89</v>
      </c>
    </row>
    <row r="377" spans="1:4" ht="15">
      <c r="A377" s="90">
        <v>5843</v>
      </c>
      <c r="B377" s="90" t="s">
        <v>1907</v>
      </c>
      <c r="C377" s="358" t="s">
        <v>1896</v>
      </c>
      <c r="D377" s="358">
        <v>172.09</v>
      </c>
    </row>
    <row r="378" spans="1:4" ht="15">
      <c r="A378" s="90">
        <v>5847</v>
      </c>
      <c r="B378" s="90" t="s">
        <v>1908</v>
      </c>
      <c r="C378" s="358" t="s">
        <v>1896</v>
      </c>
      <c r="D378" s="358">
        <v>262.83999999999997</v>
      </c>
    </row>
    <row r="379" spans="1:4" ht="15">
      <c r="A379" s="90">
        <v>5851</v>
      </c>
      <c r="B379" s="90" t="s">
        <v>1909</v>
      </c>
      <c r="C379" s="358" t="s">
        <v>1896</v>
      </c>
      <c r="D379" s="358">
        <v>251.21</v>
      </c>
    </row>
    <row r="380" spans="1:4" ht="15">
      <c r="A380" s="90">
        <v>5855</v>
      </c>
      <c r="B380" s="90" t="s">
        <v>1910</v>
      </c>
      <c r="C380" s="358" t="s">
        <v>1896</v>
      </c>
      <c r="D380" s="358">
        <v>656.49</v>
      </c>
    </row>
    <row r="381" spans="1:4" ht="15">
      <c r="A381" s="90">
        <v>5863</v>
      </c>
      <c r="B381" s="90" t="s">
        <v>1911</v>
      </c>
      <c r="C381" s="358" t="s">
        <v>1896</v>
      </c>
      <c r="D381" s="358">
        <v>24.36</v>
      </c>
    </row>
    <row r="382" spans="1:4" ht="15">
      <c r="A382" s="90">
        <v>5867</v>
      </c>
      <c r="B382" s="90" t="s">
        <v>1912</v>
      </c>
      <c r="C382" s="358" t="s">
        <v>1896</v>
      </c>
      <c r="D382" s="358">
        <v>164.83</v>
      </c>
    </row>
    <row r="383" spans="1:4" ht="15">
      <c r="A383" s="90">
        <v>5875</v>
      </c>
      <c r="B383" s="90" t="s">
        <v>1913</v>
      </c>
      <c r="C383" s="358" t="s">
        <v>1896</v>
      </c>
      <c r="D383" s="358">
        <v>141.54</v>
      </c>
    </row>
    <row r="384" spans="1:4" ht="15">
      <c r="A384" s="90">
        <v>5879</v>
      </c>
      <c r="B384" s="90" t="s">
        <v>1914</v>
      </c>
      <c r="C384" s="358" t="s">
        <v>1896</v>
      </c>
      <c r="D384" s="358">
        <v>147.37</v>
      </c>
    </row>
    <row r="385" spans="1:4" ht="15">
      <c r="A385" s="90">
        <v>5882</v>
      </c>
      <c r="B385" s="90" t="s">
        <v>1915</v>
      </c>
      <c r="C385" s="358" t="s">
        <v>1896</v>
      </c>
      <c r="D385" s="358">
        <v>121.57</v>
      </c>
    </row>
    <row r="386" spans="1:4" ht="15">
      <c r="A386" s="90">
        <v>5890</v>
      </c>
      <c r="B386" s="90" t="s">
        <v>1916</v>
      </c>
      <c r="C386" s="358" t="s">
        <v>1896</v>
      </c>
      <c r="D386" s="358">
        <v>198.12</v>
      </c>
    </row>
    <row r="387" spans="1:4" ht="15">
      <c r="A387" s="90">
        <v>5894</v>
      </c>
      <c r="B387" s="90" t="s">
        <v>1917</v>
      </c>
      <c r="C387" s="358" t="s">
        <v>1896</v>
      </c>
      <c r="D387" s="358">
        <v>206.49</v>
      </c>
    </row>
    <row r="388" spans="1:4" ht="15">
      <c r="A388" s="90">
        <v>5901</v>
      </c>
      <c r="B388" s="90" t="s">
        <v>1918</v>
      </c>
      <c r="C388" s="358" t="s">
        <v>1896</v>
      </c>
      <c r="D388" s="358">
        <v>311.06</v>
      </c>
    </row>
    <row r="389" spans="1:4" ht="15">
      <c r="A389" s="90">
        <v>5909</v>
      </c>
      <c r="B389" s="90" t="s">
        <v>1919</v>
      </c>
      <c r="C389" s="358" t="s">
        <v>1896</v>
      </c>
      <c r="D389" s="358">
        <v>31.93</v>
      </c>
    </row>
    <row r="390" spans="1:4" ht="15">
      <c r="A390" s="90">
        <v>5921</v>
      </c>
      <c r="B390" s="90" t="s">
        <v>1920</v>
      </c>
      <c r="C390" s="358" t="s">
        <v>1896</v>
      </c>
      <c r="D390" s="358">
        <v>5.25</v>
      </c>
    </row>
    <row r="391" spans="1:4" ht="15">
      <c r="A391" s="90">
        <v>5928</v>
      </c>
      <c r="B391" s="90" t="s">
        <v>1921</v>
      </c>
      <c r="C391" s="358" t="s">
        <v>1896</v>
      </c>
      <c r="D391" s="358">
        <v>269.92</v>
      </c>
    </row>
    <row r="392" spans="1:4" ht="15">
      <c r="A392" s="90">
        <v>5932</v>
      </c>
      <c r="B392" s="90" t="s">
        <v>1922</v>
      </c>
      <c r="C392" s="358" t="s">
        <v>1896</v>
      </c>
      <c r="D392" s="358">
        <v>260.31</v>
      </c>
    </row>
    <row r="393" spans="1:4" ht="15">
      <c r="A393" s="90">
        <v>5940</v>
      </c>
      <c r="B393" s="90" t="s">
        <v>1923</v>
      </c>
      <c r="C393" s="358" t="s">
        <v>1896</v>
      </c>
      <c r="D393" s="358">
        <v>228.76</v>
      </c>
    </row>
    <row r="394" spans="1:4" ht="15">
      <c r="A394" s="90">
        <v>5944</v>
      </c>
      <c r="B394" s="90" t="s">
        <v>1924</v>
      </c>
      <c r="C394" s="358" t="s">
        <v>1896</v>
      </c>
      <c r="D394" s="358">
        <v>275.14999999999998</v>
      </c>
    </row>
    <row r="395" spans="1:4" ht="15">
      <c r="A395" s="90">
        <v>5953</v>
      </c>
      <c r="B395" s="90" t="s">
        <v>1925</v>
      </c>
      <c r="C395" s="358" t="s">
        <v>1896</v>
      </c>
      <c r="D395" s="358">
        <v>59.74</v>
      </c>
    </row>
    <row r="396" spans="1:4" ht="15">
      <c r="A396" s="90">
        <v>6259</v>
      </c>
      <c r="B396" s="90" t="s">
        <v>1926</v>
      </c>
      <c r="C396" s="358" t="s">
        <v>1896</v>
      </c>
      <c r="D396" s="358">
        <v>249.85</v>
      </c>
    </row>
    <row r="397" spans="1:4" ht="15">
      <c r="A397" s="90">
        <v>6879</v>
      </c>
      <c r="B397" s="90" t="s">
        <v>1927</v>
      </c>
      <c r="C397" s="358" t="s">
        <v>1896</v>
      </c>
      <c r="D397" s="358">
        <v>215.24</v>
      </c>
    </row>
    <row r="398" spans="1:4" ht="15">
      <c r="A398" s="90">
        <v>7030</v>
      </c>
      <c r="B398" s="90" t="s">
        <v>17800</v>
      </c>
      <c r="C398" s="358" t="s">
        <v>1896</v>
      </c>
      <c r="D398" s="358">
        <v>265.74</v>
      </c>
    </row>
    <row r="399" spans="1:4" ht="15">
      <c r="A399" s="90">
        <v>7042</v>
      </c>
      <c r="B399" s="90" t="s">
        <v>17801</v>
      </c>
      <c r="C399" s="358" t="s">
        <v>1896</v>
      </c>
      <c r="D399" s="358">
        <v>24.27</v>
      </c>
    </row>
    <row r="400" spans="1:4" ht="15">
      <c r="A400" s="90">
        <v>7049</v>
      </c>
      <c r="B400" s="90" t="s">
        <v>1928</v>
      </c>
      <c r="C400" s="358" t="s">
        <v>1896</v>
      </c>
      <c r="D400" s="358">
        <v>225.66</v>
      </c>
    </row>
    <row r="401" spans="1:4" ht="15">
      <c r="A401" s="90">
        <v>67826</v>
      </c>
      <c r="B401" s="90" t="s">
        <v>1929</v>
      </c>
      <c r="C401" s="358" t="s">
        <v>1896</v>
      </c>
      <c r="D401" s="358">
        <v>181.27</v>
      </c>
    </row>
    <row r="402" spans="1:4" ht="15">
      <c r="A402" s="90">
        <v>73417</v>
      </c>
      <c r="B402" s="90" t="s">
        <v>1930</v>
      </c>
      <c r="C402" s="358" t="s">
        <v>1896</v>
      </c>
      <c r="D402" s="358">
        <v>190.06</v>
      </c>
    </row>
    <row r="403" spans="1:4" ht="15">
      <c r="A403" s="90">
        <v>73436</v>
      </c>
      <c r="B403" s="90" t="s">
        <v>1931</v>
      </c>
      <c r="C403" s="358" t="s">
        <v>1896</v>
      </c>
      <c r="D403" s="358">
        <v>165.82</v>
      </c>
    </row>
    <row r="404" spans="1:4" ht="15">
      <c r="A404" s="90">
        <v>73467</v>
      </c>
      <c r="B404" s="90" t="s">
        <v>1932</v>
      </c>
      <c r="C404" s="358" t="s">
        <v>1896</v>
      </c>
      <c r="D404" s="358">
        <v>242.24</v>
      </c>
    </row>
    <row r="405" spans="1:4" ht="15">
      <c r="A405" s="90">
        <v>73536</v>
      </c>
      <c r="B405" s="90" t="s">
        <v>1933</v>
      </c>
      <c r="C405" s="358" t="s">
        <v>1896</v>
      </c>
      <c r="D405" s="358">
        <v>20.55</v>
      </c>
    </row>
    <row r="406" spans="1:4" ht="15">
      <c r="A406" s="90">
        <v>83362</v>
      </c>
      <c r="B406" s="90" t="s">
        <v>17802</v>
      </c>
      <c r="C406" s="358" t="s">
        <v>1896</v>
      </c>
      <c r="D406" s="358">
        <v>269.17</v>
      </c>
    </row>
    <row r="407" spans="1:4" ht="15">
      <c r="A407" s="90">
        <v>83765</v>
      </c>
      <c r="B407" s="90" t="s">
        <v>1934</v>
      </c>
      <c r="C407" s="358" t="s">
        <v>1896</v>
      </c>
      <c r="D407" s="358">
        <v>99.77</v>
      </c>
    </row>
    <row r="408" spans="1:4" ht="15">
      <c r="A408" s="90">
        <v>87445</v>
      </c>
      <c r="B408" s="90" t="s">
        <v>17803</v>
      </c>
      <c r="C408" s="358" t="s">
        <v>1896</v>
      </c>
      <c r="D408" s="358">
        <v>5.18</v>
      </c>
    </row>
    <row r="409" spans="1:4" ht="15">
      <c r="A409" s="90">
        <v>88386</v>
      </c>
      <c r="B409" s="90" t="s">
        <v>17804</v>
      </c>
      <c r="C409" s="358" t="s">
        <v>1896</v>
      </c>
      <c r="D409" s="358">
        <v>4.43</v>
      </c>
    </row>
    <row r="410" spans="1:4" ht="15">
      <c r="A410" s="90">
        <v>88393</v>
      </c>
      <c r="B410" s="90" t="s">
        <v>17805</v>
      </c>
      <c r="C410" s="358" t="s">
        <v>1896</v>
      </c>
      <c r="D410" s="358">
        <v>6.1</v>
      </c>
    </row>
    <row r="411" spans="1:4" ht="15">
      <c r="A411" s="90">
        <v>88399</v>
      </c>
      <c r="B411" s="90" t="s">
        <v>17806</v>
      </c>
      <c r="C411" s="358" t="s">
        <v>1896</v>
      </c>
      <c r="D411" s="358">
        <v>3.28</v>
      </c>
    </row>
    <row r="412" spans="1:4" ht="15">
      <c r="A412" s="90">
        <v>88418</v>
      </c>
      <c r="B412" s="90" t="s">
        <v>1935</v>
      </c>
      <c r="C412" s="358" t="s">
        <v>1896</v>
      </c>
      <c r="D412" s="358">
        <v>13</v>
      </c>
    </row>
    <row r="413" spans="1:4" ht="15">
      <c r="A413" s="90">
        <v>88433</v>
      </c>
      <c r="B413" s="90" t="s">
        <v>1936</v>
      </c>
      <c r="C413" s="358" t="s">
        <v>1896</v>
      </c>
      <c r="D413" s="358">
        <v>16.95</v>
      </c>
    </row>
    <row r="414" spans="1:4" ht="15">
      <c r="A414" s="90">
        <v>88830</v>
      </c>
      <c r="B414" s="90" t="s">
        <v>17807</v>
      </c>
      <c r="C414" s="358" t="s">
        <v>1896</v>
      </c>
      <c r="D414" s="358">
        <v>1.72</v>
      </c>
    </row>
    <row r="415" spans="1:4" ht="15">
      <c r="A415" s="90">
        <v>88843</v>
      </c>
      <c r="B415" s="90" t="s">
        <v>1937</v>
      </c>
      <c r="C415" s="358" t="s">
        <v>1896</v>
      </c>
      <c r="D415" s="358">
        <v>211.75</v>
      </c>
    </row>
    <row r="416" spans="1:4" ht="15">
      <c r="A416" s="90">
        <v>88907</v>
      </c>
      <c r="B416" s="90" t="s">
        <v>1938</v>
      </c>
      <c r="C416" s="358" t="s">
        <v>1896</v>
      </c>
      <c r="D416" s="358">
        <v>249.99</v>
      </c>
    </row>
    <row r="417" spans="1:4" ht="15">
      <c r="A417" s="90">
        <v>89021</v>
      </c>
      <c r="B417" s="90" t="s">
        <v>1939</v>
      </c>
      <c r="C417" s="358" t="s">
        <v>1896</v>
      </c>
      <c r="D417" s="358">
        <v>2.35</v>
      </c>
    </row>
    <row r="418" spans="1:4" ht="15">
      <c r="A418" s="90">
        <v>89028</v>
      </c>
      <c r="B418" s="90" t="s">
        <v>17808</v>
      </c>
      <c r="C418" s="358" t="s">
        <v>1896</v>
      </c>
      <c r="D418" s="358">
        <v>178.84</v>
      </c>
    </row>
    <row r="419" spans="1:4" ht="15">
      <c r="A419" s="90">
        <v>89032</v>
      </c>
      <c r="B419" s="90" t="s">
        <v>1940</v>
      </c>
      <c r="C419" s="358" t="s">
        <v>1896</v>
      </c>
      <c r="D419" s="358">
        <v>191.73</v>
      </c>
    </row>
    <row r="420" spans="1:4" ht="15">
      <c r="A420" s="90">
        <v>89035</v>
      </c>
      <c r="B420" s="90" t="s">
        <v>1941</v>
      </c>
      <c r="C420" s="358" t="s">
        <v>1896</v>
      </c>
      <c r="D420" s="358">
        <v>131.66999999999999</v>
      </c>
    </row>
    <row r="421" spans="1:4" ht="15">
      <c r="A421" s="90">
        <v>89225</v>
      </c>
      <c r="B421" s="90" t="s">
        <v>17809</v>
      </c>
      <c r="C421" s="358" t="s">
        <v>1896</v>
      </c>
      <c r="D421" s="358">
        <v>4.87</v>
      </c>
    </row>
    <row r="422" spans="1:4" ht="15">
      <c r="A422" s="90">
        <v>89234</v>
      </c>
      <c r="B422" s="90" t="s">
        <v>1942</v>
      </c>
      <c r="C422" s="358" t="s">
        <v>1896</v>
      </c>
      <c r="D422" s="358">
        <v>527.71</v>
      </c>
    </row>
    <row r="423" spans="1:4" ht="15">
      <c r="A423" s="90">
        <v>89242</v>
      </c>
      <c r="B423" s="90" t="s">
        <v>1943</v>
      </c>
      <c r="C423" s="358" t="s">
        <v>1896</v>
      </c>
      <c r="D423" s="359">
        <v>1243.8399999999999</v>
      </c>
    </row>
    <row r="424" spans="1:4" ht="15">
      <c r="A424" s="90">
        <v>89250</v>
      </c>
      <c r="B424" s="90" t="s">
        <v>1944</v>
      </c>
      <c r="C424" s="358" t="s">
        <v>1896</v>
      </c>
      <c r="D424" s="359">
        <v>1077.5</v>
      </c>
    </row>
    <row r="425" spans="1:4" ht="15">
      <c r="A425" s="90">
        <v>89257</v>
      </c>
      <c r="B425" s="90" t="s">
        <v>1945</v>
      </c>
      <c r="C425" s="358" t="s">
        <v>1896</v>
      </c>
      <c r="D425" s="358">
        <v>300.89</v>
      </c>
    </row>
    <row r="426" spans="1:4" ht="15">
      <c r="A426" s="90">
        <v>89272</v>
      </c>
      <c r="B426" s="90" t="s">
        <v>1946</v>
      </c>
      <c r="C426" s="358" t="s">
        <v>1896</v>
      </c>
      <c r="D426" s="358">
        <v>227.35</v>
      </c>
    </row>
    <row r="427" spans="1:4" ht="15">
      <c r="A427" s="90">
        <v>89278</v>
      </c>
      <c r="B427" s="90" t="s">
        <v>17810</v>
      </c>
      <c r="C427" s="358" t="s">
        <v>1896</v>
      </c>
      <c r="D427" s="358">
        <v>11.97</v>
      </c>
    </row>
    <row r="428" spans="1:4" ht="15">
      <c r="A428" s="90">
        <v>89843</v>
      </c>
      <c r="B428" s="90" t="s">
        <v>1947</v>
      </c>
      <c r="C428" s="358" t="s">
        <v>1896</v>
      </c>
      <c r="D428" s="358">
        <v>220.66</v>
      </c>
    </row>
    <row r="429" spans="1:4" ht="15">
      <c r="A429" s="90">
        <v>89876</v>
      </c>
      <c r="B429" s="90" t="s">
        <v>1948</v>
      </c>
      <c r="C429" s="358" t="s">
        <v>1896</v>
      </c>
      <c r="D429" s="358">
        <v>321.5</v>
      </c>
    </row>
    <row r="430" spans="1:4" ht="15">
      <c r="A430" s="90">
        <v>89883</v>
      </c>
      <c r="B430" s="90" t="s">
        <v>17811</v>
      </c>
      <c r="C430" s="358" t="s">
        <v>1896</v>
      </c>
      <c r="D430" s="358">
        <v>355.45</v>
      </c>
    </row>
    <row r="431" spans="1:4" ht="15">
      <c r="A431" s="90">
        <v>90586</v>
      </c>
      <c r="B431" s="90" t="s">
        <v>1949</v>
      </c>
      <c r="C431" s="358" t="s">
        <v>1896</v>
      </c>
      <c r="D431" s="358">
        <v>1.25</v>
      </c>
    </row>
    <row r="432" spans="1:4" ht="15">
      <c r="A432" s="90">
        <v>90625</v>
      </c>
      <c r="B432" s="90" t="s">
        <v>1950</v>
      </c>
      <c r="C432" s="358" t="s">
        <v>1896</v>
      </c>
      <c r="D432" s="358">
        <v>7.55</v>
      </c>
    </row>
    <row r="433" spans="1:4" ht="15">
      <c r="A433" s="90">
        <v>90631</v>
      </c>
      <c r="B433" s="90" t="s">
        <v>1951</v>
      </c>
      <c r="C433" s="358" t="s">
        <v>1896</v>
      </c>
      <c r="D433" s="358">
        <v>152.71</v>
      </c>
    </row>
    <row r="434" spans="1:4" ht="15">
      <c r="A434" s="90">
        <v>90637</v>
      </c>
      <c r="B434" s="90" t="s">
        <v>1952</v>
      </c>
      <c r="C434" s="358" t="s">
        <v>1896</v>
      </c>
      <c r="D434" s="358">
        <v>14.03</v>
      </c>
    </row>
    <row r="435" spans="1:4" ht="15">
      <c r="A435" s="90">
        <v>90643</v>
      </c>
      <c r="B435" s="90" t="s">
        <v>1953</v>
      </c>
      <c r="C435" s="358" t="s">
        <v>1896</v>
      </c>
      <c r="D435" s="358">
        <v>25.47</v>
      </c>
    </row>
    <row r="436" spans="1:4" ht="15">
      <c r="A436" s="90">
        <v>90650</v>
      </c>
      <c r="B436" s="90" t="s">
        <v>1954</v>
      </c>
      <c r="C436" s="358" t="s">
        <v>1896</v>
      </c>
      <c r="D436" s="358">
        <v>10.14</v>
      </c>
    </row>
    <row r="437" spans="1:4" ht="15">
      <c r="A437" s="90">
        <v>90656</v>
      </c>
      <c r="B437" s="90" t="s">
        <v>1955</v>
      </c>
      <c r="C437" s="358" t="s">
        <v>1896</v>
      </c>
      <c r="D437" s="358">
        <v>13.92</v>
      </c>
    </row>
    <row r="438" spans="1:4" ht="15">
      <c r="A438" s="90">
        <v>90662</v>
      </c>
      <c r="B438" s="90" t="s">
        <v>1956</v>
      </c>
      <c r="C438" s="358" t="s">
        <v>1896</v>
      </c>
      <c r="D438" s="358">
        <v>14.52</v>
      </c>
    </row>
    <row r="439" spans="1:4" ht="15">
      <c r="A439" s="90">
        <v>90668</v>
      </c>
      <c r="B439" s="90" t="s">
        <v>17812</v>
      </c>
      <c r="C439" s="358" t="s">
        <v>1896</v>
      </c>
      <c r="D439" s="358">
        <v>32.74</v>
      </c>
    </row>
    <row r="440" spans="1:4" ht="15">
      <c r="A440" s="90">
        <v>90674</v>
      </c>
      <c r="B440" s="90" t="s">
        <v>1957</v>
      </c>
      <c r="C440" s="358" t="s">
        <v>1896</v>
      </c>
      <c r="D440" s="358">
        <v>692.32</v>
      </c>
    </row>
    <row r="441" spans="1:4" ht="15">
      <c r="A441" s="90">
        <v>90680</v>
      </c>
      <c r="B441" s="90" t="s">
        <v>1958</v>
      </c>
      <c r="C441" s="358" t="s">
        <v>1896</v>
      </c>
      <c r="D441" s="358">
        <v>418.48</v>
      </c>
    </row>
    <row r="442" spans="1:4" ht="15">
      <c r="A442" s="90">
        <v>90686</v>
      </c>
      <c r="B442" s="90" t="s">
        <v>17813</v>
      </c>
      <c r="C442" s="358" t="s">
        <v>1896</v>
      </c>
      <c r="D442" s="358">
        <v>160.91999999999999</v>
      </c>
    </row>
    <row r="443" spans="1:4" ht="15">
      <c r="A443" s="90">
        <v>90692</v>
      </c>
      <c r="B443" s="90" t="s">
        <v>1959</v>
      </c>
      <c r="C443" s="358" t="s">
        <v>1896</v>
      </c>
      <c r="D443" s="358">
        <v>132.09</v>
      </c>
    </row>
    <row r="444" spans="1:4" ht="15">
      <c r="A444" s="90">
        <v>90964</v>
      </c>
      <c r="B444" s="90" t="s">
        <v>1960</v>
      </c>
      <c r="C444" s="358" t="s">
        <v>1896</v>
      </c>
      <c r="D444" s="358">
        <v>32.22</v>
      </c>
    </row>
    <row r="445" spans="1:4" ht="15">
      <c r="A445" s="90">
        <v>90972</v>
      </c>
      <c r="B445" s="90" t="s">
        <v>1961</v>
      </c>
      <c r="C445" s="358" t="s">
        <v>1896</v>
      </c>
      <c r="D445" s="358">
        <v>77.52</v>
      </c>
    </row>
    <row r="446" spans="1:4" ht="15">
      <c r="A446" s="90">
        <v>90979</v>
      </c>
      <c r="B446" s="90" t="s">
        <v>1962</v>
      </c>
      <c r="C446" s="358" t="s">
        <v>1896</v>
      </c>
      <c r="D446" s="358">
        <v>200.17</v>
      </c>
    </row>
    <row r="447" spans="1:4" ht="15">
      <c r="A447" s="90">
        <v>90991</v>
      </c>
      <c r="B447" s="90" t="s">
        <v>1963</v>
      </c>
      <c r="C447" s="358" t="s">
        <v>1896</v>
      </c>
      <c r="D447" s="358">
        <v>205.88</v>
      </c>
    </row>
    <row r="448" spans="1:4" ht="15">
      <c r="A448" s="90">
        <v>90999</v>
      </c>
      <c r="B448" s="90" t="s">
        <v>1964</v>
      </c>
      <c r="C448" s="358" t="s">
        <v>1896</v>
      </c>
      <c r="D448" s="358">
        <v>102.28</v>
      </c>
    </row>
    <row r="449" spans="1:4" ht="15">
      <c r="A449" s="90">
        <v>91031</v>
      </c>
      <c r="B449" s="90" t="s">
        <v>1965</v>
      </c>
      <c r="C449" s="358" t="s">
        <v>1896</v>
      </c>
      <c r="D449" s="358">
        <v>253.16</v>
      </c>
    </row>
    <row r="450" spans="1:4" ht="15">
      <c r="A450" s="90">
        <v>91277</v>
      </c>
      <c r="B450" s="90" t="s">
        <v>1966</v>
      </c>
      <c r="C450" s="358" t="s">
        <v>1896</v>
      </c>
      <c r="D450" s="358">
        <v>9.66</v>
      </c>
    </row>
    <row r="451" spans="1:4" ht="15">
      <c r="A451" s="90">
        <v>91283</v>
      </c>
      <c r="B451" s="90" t="s">
        <v>1967</v>
      </c>
      <c r="C451" s="358" t="s">
        <v>1896</v>
      </c>
      <c r="D451" s="358">
        <v>10.33</v>
      </c>
    </row>
    <row r="452" spans="1:4" ht="15">
      <c r="A452" s="90">
        <v>91386</v>
      </c>
      <c r="B452" s="90" t="s">
        <v>1968</v>
      </c>
      <c r="C452" s="358" t="s">
        <v>1896</v>
      </c>
      <c r="D452" s="358">
        <v>261.25</v>
      </c>
    </row>
    <row r="453" spans="1:4" ht="15">
      <c r="A453" s="90">
        <v>91533</v>
      </c>
      <c r="B453" s="90" t="s">
        <v>1969</v>
      </c>
      <c r="C453" s="358" t="s">
        <v>1896</v>
      </c>
      <c r="D453" s="358">
        <v>41.69</v>
      </c>
    </row>
    <row r="454" spans="1:4" ht="15">
      <c r="A454" s="90">
        <v>91634</v>
      </c>
      <c r="B454" s="90" t="s">
        <v>1970</v>
      </c>
      <c r="C454" s="358" t="s">
        <v>1896</v>
      </c>
      <c r="D454" s="358">
        <v>228.39</v>
      </c>
    </row>
    <row r="455" spans="1:4" ht="15">
      <c r="A455" s="90">
        <v>91645</v>
      </c>
      <c r="B455" s="90" t="s">
        <v>1971</v>
      </c>
      <c r="C455" s="358" t="s">
        <v>1896</v>
      </c>
      <c r="D455" s="358">
        <v>464.02</v>
      </c>
    </row>
    <row r="456" spans="1:4" ht="15">
      <c r="A456" s="90">
        <v>91692</v>
      </c>
      <c r="B456" s="90" t="s">
        <v>1972</v>
      </c>
      <c r="C456" s="358" t="s">
        <v>1896</v>
      </c>
      <c r="D456" s="358">
        <v>35.119999999999997</v>
      </c>
    </row>
    <row r="457" spans="1:4" ht="15">
      <c r="A457" s="90">
        <v>92043</v>
      </c>
      <c r="B457" s="90" t="s">
        <v>1973</v>
      </c>
      <c r="C457" s="358" t="s">
        <v>1896</v>
      </c>
      <c r="D457" s="358">
        <v>13.19</v>
      </c>
    </row>
    <row r="458" spans="1:4" ht="15">
      <c r="A458" s="90">
        <v>92106</v>
      </c>
      <c r="B458" s="90" t="s">
        <v>17814</v>
      </c>
      <c r="C458" s="358" t="s">
        <v>1896</v>
      </c>
      <c r="D458" s="358">
        <v>331.91</v>
      </c>
    </row>
    <row r="459" spans="1:4" ht="15">
      <c r="A459" s="90">
        <v>92112</v>
      </c>
      <c r="B459" s="90" t="s">
        <v>17815</v>
      </c>
      <c r="C459" s="358" t="s">
        <v>1896</v>
      </c>
      <c r="D459" s="358">
        <v>3.17</v>
      </c>
    </row>
    <row r="460" spans="1:4" ht="15">
      <c r="A460" s="90">
        <v>92118</v>
      </c>
      <c r="B460" s="90" t="s">
        <v>17816</v>
      </c>
      <c r="C460" s="358" t="s">
        <v>1896</v>
      </c>
      <c r="D460" s="358">
        <v>0.4</v>
      </c>
    </row>
    <row r="461" spans="1:4" ht="15">
      <c r="A461" s="90">
        <v>92138</v>
      </c>
      <c r="B461" s="90" t="s">
        <v>1974</v>
      </c>
      <c r="C461" s="358" t="s">
        <v>1896</v>
      </c>
      <c r="D461" s="358">
        <v>92.05</v>
      </c>
    </row>
    <row r="462" spans="1:4" ht="15">
      <c r="A462" s="90">
        <v>92145</v>
      </c>
      <c r="B462" s="90" t="s">
        <v>1975</v>
      </c>
      <c r="C462" s="358" t="s">
        <v>1896</v>
      </c>
      <c r="D462" s="358">
        <v>73.16</v>
      </c>
    </row>
    <row r="463" spans="1:4" ht="15">
      <c r="A463" s="90">
        <v>92242</v>
      </c>
      <c r="B463" s="90" t="s">
        <v>1976</v>
      </c>
      <c r="C463" s="358" t="s">
        <v>1896</v>
      </c>
      <c r="D463" s="358">
        <v>401.94</v>
      </c>
    </row>
    <row r="464" spans="1:4" ht="15">
      <c r="A464" s="90">
        <v>92716</v>
      </c>
      <c r="B464" s="90" t="s">
        <v>17817</v>
      </c>
      <c r="C464" s="358" t="s">
        <v>1896</v>
      </c>
      <c r="D464" s="358">
        <v>91.91</v>
      </c>
    </row>
    <row r="465" spans="1:4" ht="15">
      <c r="A465" s="90">
        <v>92960</v>
      </c>
      <c r="B465" s="90" t="s">
        <v>1977</v>
      </c>
      <c r="C465" s="358" t="s">
        <v>1896</v>
      </c>
      <c r="D465" s="358">
        <v>19.18</v>
      </c>
    </row>
    <row r="466" spans="1:4" ht="15">
      <c r="A466" s="90">
        <v>92966</v>
      </c>
      <c r="B466" s="90" t="s">
        <v>1978</v>
      </c>
      <c r="C466" s="358" t="s">
        <v>1896</v>
      </c>
      <c r="D466" s="358">
        <v>27.08</v>
      </c>
    </row>
    <row r="467" spans="1:4" ht="15">
      <c r="A467" s="90">
        <v>93224</v>
      </c>
      <c r="B467" s="90" t="s">
        <v>1979</v>
      </c>
      <c r="C467" s="358" t="s">
        <v>1896</v>
      </c>
      <c r="D467" s="359">
        <v>1028.28</v>
      </c>
    </row>
    <row r="468" spans="1:4" ht="15">
      <c r="A468" s="90">
        <v>93233</v>
      </c>
      <c r="B468" s="90" t="s">
        <v>1980</v>
      </c>
      <c r="C468" s="358" t="s">
        <v>1896</v>
      </c>
      <c r="D468" s="358">
        <v>5.39</v>
      </c>
    </row>
    <row r="469" spans="1:4" ht="15">
      <c r="A469" s="90">
        <v>93272</v>
      </c>
      <c r="B469" s="90" t="s">
        <v>17818</v>
      </c>
      <c r="C469" s="358" t="s">
        <v>1896</v>
      </c>
      <c r="D469" s="358">
        <v>117.67</v>
      </c>
    </row>
    <row r="470" spans="1:4" ht="15">
      <c r="A470" s="90">
        <v>93281</v>
      </c>
      <c r="B470" s="90" t="s">
        <v>1981</v>
      </c>
      <c r="C470" s="358" t="s">
        <v>1896</v>
      </c>
      <c r="D470" s="358">
        <v>27.02</v>
      </c>
    </row>
    <row r="471" spans="1:4" ht="15">
      <c r="A471" s="90">
        <v>93287</v>
      </c>
      <c r="B471" s="90" t="s">
        <v>1982</v>
      </c>
      <c r="C471" s="358" t="s">
        <v>1896</v>
      </c>
      <c r="D471" s="358">
        <v>353.76</v>
      </c>
    </row>
    <row r="472" spans="1:4" ht="15">
      <c r="A472" s="90">
        <v>93402</v>
      </c>
      <c r="B472" s="90" t="s">
        <v>1983</v>
      </c>
      <c r="C472" s="358" t="s">
        <v>1896</v>
      </c>
      <c r="D472" s="358">
        <v>264.08</v>
      </c>
    </row>
    <row r="473" spans="1:4" ht="15">
      <c r="A473" s="90">
        <v>93408</v>
      </c>
      <c r="B473" s="90" t="s">
        <v>17819</v>
      </c>
      <c r="C473" s="358" t="s">
        <v>1896</v>
      </c>
      <c r="D473" s="358">
        <v>86.11</v>
      </c>
    </row>
    <row r="474" spans="1:4" ht="15">
      <c r="A474" s="90">
        <v>93415</v>
      </c>
      <c r="B474" s="90" t="s">
        <v>1984</v>
      </c>
      <c r="C474" s="358" t="s">
        <v>1896</v>
      </c>
      <c r="D474" s="358">
        <v>15.25</v>
      </c>
    </row>
    <row r="475" spans="1:4" ht="15">
      <c r="A475" s="90">
        <v>93421</v>
      </c>
      <c r="B475" s="90" t="s">
        <v>1985</v>
      </c>
      <c r="C475" s="358" t="s">
        <v>1896</v>
      </c>
      <c r="D475" s="358">
        <v>76.55</v>
      </c>
    </row>
    <row r="476" spans="1:4" ht="15">
      <c r="A476" s="90">
        <v>93427</v>
      </c>
      <c r="B476" s="90" t="s">
        <v>1986</v>
      </c>
      <c r="C476" s="358" t="s">
        <v>1896</v>
      </c>
      <c r="D476" s="358">
        <v>173.14</v>
      </c>
    </row>
    <row r="477" spans="1:4" ht="15">
      <c r="A477" s="90">
        <v>93433</v>
      </c>
      <c r="B477" s="90" t="s">
        <v>17820</v>
      </c>
      <c r="C477" s="358" t="s">
        <v>1896</v>
      </c>
      <c r="D477" s="359">
        <v>2623.26</v>
      </c>
    </row>
    <row r="478" spans="1:4" ht="15">
      <c r="A478" s="90">
        <v>93439</v>
      </c>
      <c r="B478" s="90" t="s">
        <v>17821</v>
      </c>
      <c r="C478" s="358" t="s">
        <v>1896</v>
      </c>
      <c r="D478" s="358">
        <v>248.5</v>
      </c>
    </row>
    <row r="479" spans="1:4" ht="15">
      <c r="A479" s="90">
        <v>95121</v>
      </c>
      <c r="B479" s="90" t="s">
        <v>1987</v>
      </c>
      <c r="C479" s="358" t="s">
        <v>1896</v>
      </c>
      <c r="D479" s="358">
        <v>337.8</v>
      </c>
    </row>
    <row r="480" spans="1:4" ht="15">
      <c r="A480" s="90">
        <v>95127</v>
      </c>
      <c r="B480" s="90" t="s">
        <v>1988</v>
      </c>
      <c r="C480" s="358" t="s">
        <v>1896</v>
      </c>
      <c r="D480" s="358">
        <v>222.68</v>
      </c>
    </row>
    <row r="481" spans="1:4" ht="15">
      <c r="A481" s="90">
        <v>95133</v>
      </c>
      <c r="B481" s="90" t="s">
        <v>1989</v>
      </c>
      <c r="C481" s="358" t="s">
        <v>1896</v>
      </c>
      <c r="D481" s="358">
        <v>183.55</v>
      </c>
    </row>
    <row r="482" spans="1:4" ht="15">
      <c r="A482" s="90">
        <v>95139</v>
      </c>
      <c r="B482" s="90" t="s">
        <v>1990</v>
      </c>
      <c r="C482" s="358" t="s">
        <v>1896</v>
      </c>
      <c r="D482" s="358">
        <v>0.06</v>
      </c>
    </row>
    <row r="483" spans="1:4" ht="15">
      <c r="A483" s="90">
        <v>95212</v>
      </c>
      <c r="B483" s="90" t="s">
        <v>17822</v>
      </c>
      <c r="C483" s="358" t="s">
        <v>1896</v>
      </c>
      <c r="D483" s="358">
        <v>127.66</v>
      </c>
    </row>
    <row r="484" spans="1:4" ht="15">
      <c r="A484" s="90">
        <v>95258</v>
      </c>
      <c r="B484" s="90" t="s">
        <v>1991</v>
      </c>
      <c r="C484" s="358" t="s">
        <v>1896</v>
      </c>
      <c r="D484" s="358">
        <v>26.56</v>
      </c>
    </row>
    <row r="485" spans="1:4" ht="15">
      <c r="A485" s="90">
        <v>95264</v>
      </c>
      <c r="B485" s="90" t="s">
        <v>1992</v>
      </c>
      <c r="C485" s="358" t="s">
        <v>1896</v>
      </c>
      <c r="D485" s="358">
        <v>6.06</v>
      </c>
    </row>
    <row r="486" spans="1:4" ht="15">
      <c r="A486" s="90">
        <v>95270</v>
      </c>
      <c r="B486" s="90" t="s">
        <v>1993</v>
      </c>
      <c r="C486" s="358" t="s">
        <v>1896</v>
      </c>
      <c r="D486" s="358">
        <v>9.34</v>
      </c>
    </row>
    <row r="487" spans="1:4" ht="15">
      <c r="A487" s="90">
        <v>95276</v>
      </c>
      <c r="B487" s="90" t="s">
        <v>17823</v>
      </c>
      <c r="C487" s="358" t="s">
        <v>1896</v>
      </c>
      <c r="D487" s="358">
        <v>2.98</v>
      </c>
    </row>
    <row r="488" spans="1:4" ht="15">
      <c r="A488" s="90">
        <v>95282</v>
      </c>
      <c r="B488" s="90" t="s">
        <v>17824</v>
      </c>
      <c r="C488" s="358" t="s">
        <v>1896</v>
      </c>
      <c r="D488" s="358">
        <v>9.4700000000000006</v>
      </c>
    </row>
    <row r="489" spans="1:4" ht="15">
      <c r="A489" s="90">
        <v>95620</v>
      </c>
      <c r="B489" s="90" t="s">
        <v>1994</v>
      </c>
      <c r="C489" s="358" t="s">
        <v>1896</v>
      </c>
      <c r="D489" s="358">
        <v>25.99</v>
      </c>
    </row>
    <row r="490" spans="1:4" ht="15">
      <c r="A490" s="90">
        <v>95631</v>
      </c>
      <c r="B490" s="90" t="s">
        <v>1995</v>
      </c>
      <c r="C490" s="358" t="s">
        <v>1896</v>
      </c>
      <c r="D490" s="358">
        <v>234.44</v>
      </c>
    </row>
    <row r="491" spans="1:4" ht="15">
      <c r="A491" s="90">
        <v>95702</v>
      </c>
      <c r="B491" s="90" t="s">
        <v>1996</v>
      </c>
      <c r="C491" s="358" t="s">
        <v>1896</v>
      </c>
      <c r="D491" s="358">
        <v>47.34</v>
      </c>
    </row>
    <row r="492" spans="1:4" ht="15">
      <c r="A492" s="90">
        <v>95708</v>
      </c>
      <c r="B492" s="90" t="s">
        <v>1997</v>
      </c>
      <c r="C492" s="358" t="s">
        <v>1896</v>
      </c>
      <c r="D492" s="358">
        <v>150.04</v>
      </c>
    </row>
    <row r="493" spans="1:4" ht="15">
      <c r="A493" s="90">
        <v>95714</v>
      </c>
      <c r="B493" s="90" t="s">
        <v>1998</v>
      </c>
      <c r="C493" s="358" t="s">
        <v>1896</v>
      </c>
      <c r="D493" s="358">
        <v>256.93</v>
      </c>
    </row>
    <row r="494" spans="1:4" ht="15">
      <c r="A494" s="90">
        <v>95720</v>
      </c>
      <c r="B494" s="90" t="s">
        <v>1999</v>
      </c>
      <c r="C494" s="358" t="s">
        <v>1896</v>
      </c>
      <c r="D494" s="358">
        <v>251.88</v>
      </c>
    </row>
    <row r="495" spans="1:4" ht="15">
      <c r="A495" s="90">
        <v>95872</v>
      </c>
      <c r="B495" s="90" t="s">
        <v>2000</v>
      </c>
      <c r="C495" s="358" t="s">
        <v>1896</v>
      </c>
      <c r="D495" s="358">
        <v>293.47000000000003</v>
      </c>
    </row>
    <row r="496" spans="1:4" ht="15">
      <c r="A496" s="90">
        <v>96013</v>
      </c>
      <c r="B496" s="90" t="s">
        <v>2001</v>
      </c>
      <c r="C496" s="358" t="s">
        <v>1896</v>
      </c>
      <c r="D496" s="358">
        <v>180.89</v>
      </c>
    </row>
    <row r="497" spans="1:4" ht="15">
      <c r="A497" s="90">
        <v>96020</v>
      </c>
      <c r="B497" s="90" t="s">
        <v>2002</v>
      </c>
      <c r="C497" s="358" t="s">
        <v>1896</v>
      </c>
      <c r="D497" s="358">
        <v>180.39</v>
      </c>
    </row>
    <row r="498" spans="1:4" ht="15">
      <c r="A498" s="90">
        <v>96028</v>
      </c>
      <c r="B498" s="90" t="s">
        <v>2003</v>
      </c>
      <c r="C498" s="358" t="s">
        <v>1896</v>
      </c>
      <c r="D498" s="358">
        <v>140</v>
      </c>
    </row>
    <row r="499" spans="1:4" ht="15">
      <c r="A499" s="90">
        <v>96035</v>
      </c>
      <c r="B499" s="90" t="s">
        <v>2004</v>
      </c>
      <c r="C499" s="358" t="s">
        <v>1896</v>
      </c>
      <c r="D499" s="358">
        <v>271.69</v>
      </c>
    </row>
    <row r="500" spans="1:4" ht="15">
      <c r="A500" s="90">
        <v>96157</v>
      </c>
      <c r="B500" s="90" t="s">
        <v>2005</v>
      </c>
      <c r="C500" s="358" t="s">
        <v>1896</v>
      </c>
      <c r="D500" s="358">
        <v>140.5</v>
      </c>
    </row>
    <row r="501" spans="1:4" ht="15">
      <c r="A501" s="90">
        <v>96158</v>
      </c>
      <c r="B501" s="90" t="s">
        <v>2006</v>
      </c>
      <c r="C501" s="358" t="s">
        <v>1896</v>
      </c>
      <c r="D501" s="358">
        <v>145.78</v>
      </c>
    </row>
    <row r="502" spans="1:4" ht="15">
      <c r="A502" s="90">
        <v>96245</v>
      </c>
      <c r="B502" s="90" t="s">
        <v>2007</v>
      </c>
      <c r="C502" s="358" t="s">
        <v>1896</v>
      </c>
      <c r="D502" s="358">
        <v>118.2</v>
      </c>
    </row>
    <row r="503" spans="1:4" ht="15">
      <c r="A503" s="90">
        <v>96463</v>
      </c>
      <c r="B503" s="90" t="s">
        <v>2008</v>
      </c>
      <c r="C503" s="358" t="s">
        <v>1896</v>
      </c>
      <c r="D503" s="358">
        <v>222.41</v>
      </c>
    </row>
    <row r="504" spans="1:4" ht="15">
      <c r="A504" s="90">
        <v>98764</v>
      </c>
      <c r="B504" s="90" t="s">
        <v>2009</v>
      </c>
      <c r="C504" s="358" t="s">
        <v>1896</v>
      </c>
      <c r="D504" s="358">
        <v>4.0199999999999996</v>
      </c>
    </row>
    <row r="505" spans="1:4" ht="15">
      <c r="A505" s="90">
        <v>99833</v>
      </c>
      <c r="B505" s="90" t="s">
        <v>17825</v>
      </c>
      <c r="C505" s="358" t="s">
        <v>1896</v>
      </c>
      <c r="D505" s="358">
        <v>1.91</v>
      </c>
    </row>
    <row r="506" spans="1:4" ht="15">
      <c r="A506" s="90">
        <v>100641</v>
      </c>
      <c r="B506" s="90" t="s">
        <v>2010</v>
      </c>
      <c r="C506" s="358" t="s">
        <v>1896</v>
      </c>
      <c r="D506" s="359">
        <v>4786.84</v>
      </c>
    </row>
    <row r="507" spans="1:4" ht="15">
      <c r="A507" s="90">
        <v>100647</v>
      </c>
      <c r="B507" s="90" t="s">
        <v>2011</v>
      </c>
      <c r="C507" s="358" t="s">
        <v>1896</v>
      </c>
      <c r="D507" s="359">
        <v>6510</v>
      </c>
    </row>
    <row r="508" spans="1:4" ht="15">
      <c r="A508" s="90">
        <v>102275</v>
      </c>
      <c r="B508" s="90" t="s">
        <v>9448</v>
      </c>
      <c r="C508" s="358" t="s">
        <v>1896</v>
      </c>
      <c r="D508" s="358">
        <v>26.36</v>
      </c>
    </row>
    <row r="509" spans="1:4" ht="15">
      <c r="A509" s="90">
        <v>104091</v>
      </c>
      <c r="B509" s="90" t="s">
        <v>10795</v>
      </c>
      <c r="C509" s="358" t="s">
        <v>1896</v>
      </c>
      <c r="D509" s="358">
        <v>0.71</v>
      </c>
    </row>
    <row r="510" spans="1:4" ht="15">
      <c r="A510" s="90">
        <v>104097</v>
      </c>
      <c r="B510" s="90" t="s">
        <v>10796</v>
      </c>
      <c r="C510" s="358" t="s">
        <v>1896</v>
      </c>
      <c r="D510" s="358">
        <v>0.98</v>
      </c>
    </row>
    <row r="511" spans="1:4" ht="15">
      <c r="A511" s="90">
        <v>5632</v>
      </c>
      <c r="B511" s="90" t="s">
        <v>2012</v>
      </c>
      <c r="C511" s="358" t="s">
        <v>2013</v>
      </c>
      <c r="D511" s="358">
        <v>90.56</v>
      </c>
    </row>
    <row r="512" spans="1:4" ht="15">
      <c r="A512" s="90">
        <v>5679</v>
      </c>
      <c r="B512" s="90" t="s">
        <v>2014</v>
      </c>
      <c r="C512" s="358" t="s">
        <v>2013</v>
      </c>
      <c r="D512" s="358">
        <v>67.790000000000006</v>
      </c>
    </row>
    <row r="513" spans="1:4" ht="15">
      <c r="A513" s="90">
        <v>5681</v>
      </c>
      <c r="B513" s="90" t="s">
        <v>2015</v>
      </c>
      <c r="C513" s="358" t="s">
        <v>2013</v>
      </c>
      <c r="D513" s="358">
        <v>63.89</v>
      </c>
    </row>
    <row r="514" spans="1:4" ht="15">
      <c r="A514" s="90">
        <v>5685</v>
      </c>
      <c r="B514" s="90" t="s">
        <v>2016</v>
      </c>
      <c r="C514" s="358" t="s">
        <v>2013</v>
      </c>
      <c r="D514" s="358">
        <v>65.8</v>
      </c>
    </row>
    <row r="515" spans="1:4" ht="15">
      <c r="A515" s="90">
        <v>5690</v>
      </c>
      <c r="B515" s="90" t="s">
        <v>2017</v>
      </c>
      <c r="C515" s="358" t="s">
        <v>2013</v>
      </c>
      <c r="D515" s="358">
        <v>4.33</v>
      </c>
    </row>
    <row r="516" spans="1:4" ht="15">
      <c r="A516" s="90">
        <v>5806</v>
      </c>
      <c r="B516" s="90" t="s">
        <v>2018</v>
      </c>
      <c r="C516" s="358" t="s">
        <v>2013</v>
      </c>
      <c r="D516" s="358">
        <v>0.28000000000000003</v>
      </c>
    </row>
    <row r="517" spans="1:4" ht="15">
      <c r="A517" s="90">
        <v>5826</v>
      </c>
      <c r="B517" s="90" t="s">
        <v>2019</v>
      </c>
      <c r="C517" s="358" t="s">
        <v>2013</v>
      </c>
      <c r="D517" s="358">
        <v>57.01</v>
      </c>
    </row>
    <row r="518" spans="1:4" ht="15">
      <c r="A518" s="90">
        <v>5829</v>
      </c>
      <c r="B518" s="90" t="s">
        <v>2020</v>
      </c>
      <c r="C518" s="358" t="s">
        <v>2013</v>
      </c>
      <c r="D518" s="358">
        <v>158.46</v>
      </c>
    </row>
    <row r="519" spans="1:4" ht="15">
      <c r="A519" s="90">
        <v>5837</v>
      </c>
      <c r="B519" s="90" t="s">
        <v>2021</v>
      </c>
      <c r="C519" s="358" t="s">
        <v>2013</v>
      </c>
      <c r="D519" s="358">
        <v>134.16999999999999</v>
      </c>
    </row>
    <row r="520" spans="1:4" ht="15">
      <c r="A520" s="90">
        <v>5841</v>
      </c>
      <c r="B520" s="90" t="s">
        <v>2022</v>
      </c>
      <c r="C520" s="358" t="s">
        <v>2013</v>
      </c>
      <c r="D520" s="358">
        <v>4.97</v>
      </c>
    </row>
    <row r="521" spans="1:4" ht="15">
      <c r="A521" s="90">
        <v>5845</v>
      </c>
      <c r="B521" s="90" t="s">
        <v>2023</v>
      </c>
      <c r="C521" s="358" t="s">
        <v>2013</v>
      </c>
      <c r="D521" s="358">
        <v>56.62</v>
      </c>
    </row>
    <row r="522" spans="1:4" ht="15">
      <c r="A522" s="90">
        <v>5849</v>
      </c>
      <c r="B522" s="90" t="s">
        <v>2024</v>
      </c>
      <c r="C522" s="358" t="s">
        <v>2013</v>
      </c>
      <c r="D522" s="358">
        <v>89.01</v>
      </c>
    </row>
    <row r="523" spans="1:4" ht="15">
      <c r="A523" s="90">
        <v>5853</v>
      </c>
      <c r="B523" s="90" t="s">
        <v>2025</v>
      </c>
      <c r="C523" s="358" t="s">
        <v>2013</v>
      </c>
      <c r="D523" s="358">
        <v>89.35</v>
      </c>
    </row>
    <row r="524" spans="1:4" ht="15">
      <c r="A524" s="90">
        <v>5857</v>
      </c>
      <c r="B524" s="90" t="s">
        <v>2026</v>
      </c>
      <c r="C524" s="358" t="s">
        <v>2013</v>
      </c>
      <c r="D524" s="358">
        <v>215.76</v>
      </c>
    </row>
    <row r="525" spans="1:4" ht="15">
      <c r="A525" s="90">
        <v>5865</v>
      </c>
      <c r="B525" s="90" t="s">
        <v>2027</v>
      </c>
      <c r="C525" s="358" t="s">
        <v>2013</v>
      </c>
      <c r="D525" s="358">
        <v>12.26</v>
      </c>
    </row>
    <row r="526" spans="1:4" ht="15">
      <c r="A526" s="90">
        <v>5869</v>
      </c>
      <c r="B526" s="90" t="s">
        <v>2028</v>
      </c>
      <c r="C526" s="358" t="s">
        <v>2013</v>
      </c>
      <c r="D526" s="358">
        <v>75.069999999999993</v>
      </c>
    </row>
    <row r="527" spans="1:4" ht="15">
      <c r="A527" s="90">
        <v>5877</v>
      </c>
      <c r="B527" s="90" t="s">
        <v>2029</v>
      </c>
      <c r="C527" s="358" t="s">
        <v>2013</v>
      </c>
      <c r="D527" s="358">
        <v>66.55</v>
      </c>
    </row>
    <row r="528" spans="1:4" ht="15">
      <c r="A528" s="90">
        <v>5881</v>
      </c>
      <c r="B528" s="90" t="s">
        <v>2030</v>
      </c>
      <c r="C528" s="358" t="s">
        <v>2013</v>
      </c>
      <c r="D528" s="358">
        <v>80.7</v>
      </c>
    </row>
    <row r="529" spans="1:4" ht="15">
      <c r="A529" s="90">
        <v>5884</v>
      </c>
      <c r="B529" s="90" t="s">
        <v>2031</v>
      </c>
      <c r="C529" s="358" t="s">
        <v>2013</v>
      </c>
      <c r="D529" s="358">
        <v>51.46</v>
      </c>
    </row>
    <row r="530" spans="1:4" ht="15">
      <c r="A530" s="90">
        <v>5892</v>
      </c>
      <c r="B530" s="90" t="s">
        <v>2032</v>
      </c>
      <c r="C530" s="358" t="s">
        <v>2013</v>
      </c>
      <c r="D530" s="358">
        <v>52.2</v>
      </c>
    </row>
    <row r="531" spans="1:4" ht="15">
      <c r="A531" s="90">
        <v>5896</v>
      </c>
      <c r="B531" s="90" t="s">
        <v>2033</v>
      </c>
      <c r="C531" s="358" t="s">
        <v>2013</v>
      </c>
      <c r="D531" s="358">
        <v>54.92</v>
      </c>
    </row>
    <row r="532" spans="1:4" ht="15">
      <c r="A532" s="90">
        <v>5903</v>
      </c>
      <c r="B532" s="90" t="s">
        <v>2034</v>
      </c>
      <c r="C532" s="358" t="s">
        <v>2013</v>
      </c>
      <c r="D532" s="358">
        <v>69.09</v>
      </c>
    </row>
    <row r="533" spans="1:4" ht="15">
      <c r="A533" s="90">
        <v>5911</v>
      </c>
      <c r="B533" s="90" t="s">
        <v>2035</v>
      </c>
      <c r="C533" s="358" t="s">
        <v>2013</v>
      </c>
      <c r="D533" s="358">
        <v>24.5</v>
      </c>
    </row>
    <row r="534" spans="1:4" ht="15">
      <c r="A534" s="90">
        <v>5923</v>
      </c>
      <c r="B534" s="90" t="s">
        <v>2036</v>
      </c>
      <c r="C534" s="358" t="s">
        <v>2013</v>
      </c>
      <c r="D534" s="358">
        <v>3.4</v>
      </c>
    </row>
    <row r="535" spans="1:4" ht="15">
      <c r="A535" s="90">
        <v>5930</v>
      </c>
      <c r="B535" s="90" t="s">
        <v>2037</v>
      </c>
      <c r="C535" s="358" t="s">
        <v>2013</v>
      </c>
      <c r="D535" s="358">
        <v>67.459999999999994</v>
      </c>
    </row>
    <row r="536" spans="1:4" ht="15">
      <c r="A536" s="90">
        <v>5934</v>
      </c>
      <c r="B536" s="90" t="s">
        <v>2038</v>
      </c>
      <c r="C536" s="358" t="s">
        <v>2013</v>
      </c>
      <c r="D536" s="358">
        <v>102.12</v>
      </c>
    </row>
    <row r="537" spans="1:4" ht="15">
      <c r="A537" s="90">
        <v>5942</v>
      </c>
      <c r="B537" s="90" t="s">
        <v>2039</v>
      </c>
      <c r="C537" s="358" t="s">
        <v>2013</v>
      </c>
      <c r="D537" s="358">
        <v>93.58</v>
      </c>
    </row>
    <row r="538" spans="1:4" ht="15">
      <c r="A538" s="90">
        <v>5946</v>
      </c>
      <c r="B538" s="90" t="s">
        <v>2040</v>
      </c>
      <c r="C538" s="358" t="s">
        <v>2013</v>
      </c>
      <c r="D538" s="358">
        <v>118.18</v>
      </c>
    </row>
    <row r="539" spans="1:4" ht="15">
      <c r="A539" s="90">
        <v>5952</v>
      </c>
      <c r="B539" s="90" t="s">
        <v>2041</v>
      </c>
      <c r="C539" s="358" t="s">
        <v>2013</v>
      </c>
      <c r="D539" s="358">
        <v>25.13</v>
      </c>
    </row>
    <row r="540" spans="1:4" ht="15">
      <c r="A540" s="90">
        <v>5954</v>
      </c>
      <c r="B540" s="90" t="s">
        <v>2042</v>
      </c>
      <c r="C540" s="358" t="s">
        <v>2013</v>
      </c>
      <c r="D540" s="358">
        <v>6.55</v>
      </c>
    </row>
    <row r="541" spans="1:4" ht="15">
      <c r="A541" s="90">
        <v>5961</v>
      </c>
      <c r="B541" s="90" t="s">
        <v>2043</v>
      </c>
      <c r="C541" s="358" t="s">
        <v>2013</v>
      </c>
      <c r="D541" s="358">
        <v>58.73</v>
      </c>
    </row>
    <row r="542" spans="1:4" ht="15">
      <c r="A542" s="90">
        <v>6260</v>
      </c>
      <c r="B542" s="90" t="s">
        <v>2044</v>
      </c>
      <c r="C542" s="358" t="s">
        <v>2013</v>
      </c>
      <c r="D542" s="358">
        <v>56.52</v>
      </c>
    </row>
    <row r="543" spans="1:4" ht="15">
      <c r="A543" s="90">
        <v>6880</v>
      </c>
      <c r="B543" s="90" t="s">
        <v>2045</v>
      </c>
      <c r="C543" s="358" t="s">
        <v>2013</v>
      </c>
      <c r="D543" s="358">
        <v>88.69</v>
      </c>
    </row>
    <row r="544" spans="1:4" ht="15">
      <c r="A544" s="90">
        <v>7031</v>
      </c>
      <c r="B544" s="90" t="s">
        <v>17826</v>
      </c>
      <c r="C544" s="358" t="s">
        <v>2013</v>
      </c>
      <c r="D544" s="358">
        <v>5.86</v>
      </c>
    </row>
    <row r="545" spans="1:4" ht="15">
      <c r="A545" s="90">
        <v>7043</v>
      </c>
      <c r="B545" s="90" t="s">
        <v>17827</v>
      </c>
      <c r="C545" s="358" t="s">
        <v>2013</v>
      </c>
      <c r="D545" s="358">
        <v>0.34</v>
      </c>
    </row>
    <row r="546" spans="1:4" ht="15">
      <c r="A546" s="90">
        <v>7050</v>
      </c>
      <c r="B546" s="90" t="s">
        <v>2046</v>
      </c>
      <c r="C546" s="358" t="s">
        <v>2013</v>
      </c>
      <c r="D546" s="358">
        <v>81.58</v>
      </c>
    </row>
    <row r="547" spans="1:4" ht="15">
      <c r="A547" s="90">
        <v>67827</v>
      </c>
      <c r="B547" s="90" t="s">
        <v>2047</v>
      </c>
      <c r="C547" s="358" t="s">
        <v>2013</v>
      </c>
      <c r="D547" s="358">
        <v>59.94</v>
      </c>
    </row>
    <row r="548" spans="1:4" ht="15">
      <c r="A548" s="90">
        <v>73395</v>
      </c>
      <c r="B548" s="90" t="s">
        <v>2048</v>
      </c>
      <c r="C548" s="358" t="s">
        <v>2013</v>
      </c>
      <c r="D548" s="358">
        <v>9.67</v>
      </c>
    </row>
    <row r="549" spans="1:4" ht="15">
      <c r="A549" s="90">
        <v>83766</v>
      </c>
      <c r="B549" s="90" t="s">
        <v>2049</v>
      </c>
      <c r="C549" s="358" t="s">
        <v>2013</v>
      </c>
      <c r="D549" s="358">
        <v>41.52</v>
      </c>
    </row>
    <row r="550" spans="1:4" ht="15">
      <c r="A550" s="90">
        <v>84013</v>
      </c>
      <c r="B550" s="90" t="s">
        <v>2050</v>
      </c>
      <c r="C550" s="358" t="s">
        <v>2013</v>
      </c>
      <c r="D550" s="358">
        <v>87.9</v>
      </c>
    </row>
    <row r="551" spans="1:4" ht="15">
      <c r="A551" s="90">
        <v>87446</v>
      </c>
      <c r="B551" s="90" t="s">
        <v>17828</v>
      </c>
      <c r="C551" s="358" t="s">
        <v>2013</v>
      </c>
      <c r="D551" s="358">
        <v>0.47</v>
      </c>
    </row>
    <row r="552" spans="1:4" ht="15">
      <c r="A552" s="90">
        <v>88392</v>
      </c>
      <c r="B552" s="90" t="s">
        <v>17829</v>
      </c>
      <c r="C552" s="358" t="s">
        <v>2013</v>
      </c>
      <c r="D552" s="358">
        <v>0.92</v>
      </c>
    </row>
    <row r="553" spans="1:4" ht="15">
      <c r="A553" s="90">
        <v>88398</v>
      </c>
      <c r="B553" s="90" t="s">
        <v>17830</v>
      </c>
      <c r="C553" s="358" t="s">
        <v>2013</v>
      </c>
      <c r="D553" s="358">
        <v>1.0900000000000001</v>
      </c>
    </row>
    <row r="554" spans="1:4" ht="15">
      <c r="A554" s="90">
        <v>88404</v>
      </c>
      <c r="B554" s="90" t="s">
        <v>17831</v>
      </c>
      <c r="C554" s="358" t="s">
        <v>2013</v>
      </c>
      <c r="D554" s="358">
        <v>0.87</v>
      </c>
    </row>
    <row r="555" spans="1:4" ht="15">
      <c r="A555" s="90">
        <v>88430</v>
      </c>
      <c r="B555" s="90" t="s">
        <v>2051</v>
      </c>
      <c r="C555" s="358" t="s">
        <v>2013</v>
      </c>
      <c r="D555" s="358">
        <v>6</v>
      </c>
    </row>
    <row r="556" spans="1:4" ht="15">
      <c r="A556" s="90">
        <v>88438</v>
      </c>
      <c r="B556" s="90" t="s">
        <v>2052</v>
      </c>
      <c r="C556" s="358" t="s">
        <v>2013</v>
      </c>
      <c r="D556" s="358">
        <v>7.96</v>
      </c>
    </row>
    <row r="557" spans="1:4" ht="15">
      <c r="A557" s="90">
        <v>88831</v>
      </c>
      <c r="B557" s="90" t="s">
        <v>17832</v>
      </c>
      <c r="C557" s="358" t="s">
        <v>2013</v>
      </c>
      <c r="D557" s="358">
        <v>0.34</v>
      </c>
    </row>
    <row r="558" spans="1:4" ht="15">
      <c r="A558" s="90">
        <v>88844</v>
      </c>
      <c r="B558" s="90" t="s">
        <v>2053</v>
      </c>
      <c r="C558" s="358" t="s">
        <v>2013</v>
      </c>
      <c r="D558" s="358">
        <v>78.650000000000006</v>
      </c>
    </row>
    <row r="559" spans="1:4" ht="15">
      <c r="A559" s="90">
        <v>88908</v>
      </c>
      <c r="B559" s="90" t="s">
        <v>2054</v>
      </c>
      <c r="C559" s="358" t="s">
        <v>2013</v>
      </c>
      <c r="D559" s="358">
        <v>97.08</v>
      </c>
    </row>
    <row r="560" spans="1:4" ht="15">
      <c r="A560" s="90">
        <v>89022</v>
      </c>
      <c r="B560" s="90" t="s">
        <v>2055</v>
      </c>
      <c r="C560" s="358" t="s">
        <v>2013</v>
      </c>
      <c r="D560" s="358">
        <v>0.38</v>
      </c>
    </row>
    <row r="561" spans="1:4" ht="15">
      <c r="A561" s="90">
        <v>89027</v>
      </c>
      <c r="B561" s="90" t="s">
        <v>17833</v>
      </c>
      <c r="C561" s="358" t="s">
        <v>2013</v>
      </c>
      <c r="D561" s="358">
        <v>4.76</v>
      </c>
    </row>
    <row r="562" spans="1:4" ht="15">
      <c r="A562" s="90">
        <v>89031</v>
      </c>
      <c r="B562" s="90" t="s">
        <v>2056</v>
      </c>
      <c r="C562" s="358" t="s">
        <v>2013</v>
      </c>
      <c r="D562" s="358">
        <v>76.650000000000006</v>
      </c>
    </row>
    <row r="563" spans="1:4" ht="15">
      <c r="A563" s="90">
        <v>89036</v>
      </c>
      <c r="B563" s="90" t="s">
        <v>2057</v>
      </c>
      <c r="C563" s="358" t="s">
        <v>2013</v>
      </c>
      <c r="D563" s="358">
        <v>50.5</v>
      </c>
    </row>
    <row r="564" spans="1:4" ht="15">
      <c r="A564" s="90">
        <v>89218</v>
      </c>
      <c r="B564" s="90" t="s">
        <v>2058</v>
      </c>
      <c r="C564" s="358" t="s">
        <v>2013</v>
      </c>
      <c r="D564" s="358">
        <v>101.49</v>
      </c>
    </row>
    <row r="565" spans="1:4" ht="15">
      <c r="A565" s="90">
        <v>89226</v>
      </c>
      <c r="B565" s="90" t="s">
        <v>17834</v>
      </c>
      <c r="C565" s="358" t="s">
        <v>2013</v>
      </c>
      <c r="D565" s="358">
        <v>1.42</v>
      </c>
    </row>
    <row r="566" spans="1:4" ht="15">
      <c r="A566" s="90">
        <v>89235</v>
      </c>
      <c r="B566" s="90" t="s">
        <v>2059</v>
      </c>
      <c r="C566" s="358" t="s">
        <v>2013</v>
      </c>
      <c r="D566" s="358">
        <v>170.35</v>
      </c>
    </row>
    <row r="567" spans="1:4" ht="15">
      <c r="A567" s="90">
        <v>89243</v>
      </c>
      <c r="B567" s="90" t="s">
        <v>2060</v>
      </c>
      <c r="C567" s="358" t="s">
        <v>2013</v>
      </c>
      <c r="D567" s="358">
        <v>357.95</v>
      </c>
    </row>
    <row r="568" spans="1:4" ht="15">
      <c r="A568" s="90">
        <v>89251</v>
      </c>
      <c r="B568" s="90" t="s">
        <v>2061</v>
      </c>
      <c r="C568" s="358" t="s">
        <v>2013</v>
      </c>
      <c r="D568" s="358">
        <v>314.95</v>
      </c>
    </row>
    <row r="569" spans="1:4" ht="15">
      <c r="A569" s="90">
        <v>89258</v>
      </c>
      <c r="B569" s="90" t="s">
        <v>2062</v>
      </c>
      <c r="C569" s="358" t="s">
        <v>2013</v>
      </c>
      <c r="D569" s="358">
        <v>115.36</v>
      </c>
    </row>
    <row r="570" spans="1:4" ht="15">
      <c r="A570" s="90">
        <v>89273</v>
      </c>
      <c r="B570" s="90" t="s">
        <v>2063</v>
      </c>
      <c r="C570" s="358" t="s">
        <v>2013</v>
      </c>
      <c r="D570" s="358">
        <v>117.69</v>
      </c>
    </row>
    <row r="571" spans="1:4" ht="15">
      <c r="A571" s="90">
        <v>89279</v>
      </c>
      <c r="B571" s="90" t="s">
        <v>17835</v>
      </c>
      <c r="C571" s="358" t="s">
        <v>2013</v>
      </c>
      <c r="D571" s="358">
        <v>1.72</v>
      </c>
    </row>
    <row r="572" spans="1:4" ht="15">
      <c r="A572" s="90">
        <v>89877</v>
      </c>
      <c r="B572" s="90" t="s">
        <v>2064</v>
      </c>
      <c r="C572" s="358" t="s">
        <v>2013</v>
      </c>
      <c r="D572" s="358">
        <v>81.84</v>
      </c>
    </row>
    <row r="573" spans="1:4" ht="15">
      <c r="A573" s="90">
        <v>89884</v>
      </c>
      <c r="B573" s="90" t="s">
        <v>17836</v>
      </c>
      <c r="C573" s="358" t="s">
        <v>2013</v>
      </c>
      <c r="D573" s="358">
        <v>85.26</v>
      </c>
    </row>
    <row r="574" spans="1:4" ht="15">
      <c r="A574" s="90">
        <v>90587</v>
      </c>
      <c r="B574" s="90" t="s">
        <v>2065</v>
      </c>
      <c r="C574" s="358" t="s">
        <v>2013</v>
      </c>
      <c r="D574" s="358">
        <v>0.49</v>
      </c>
    </row>
    <row r="575" spans="1:4" ht="15">
      <c r="A575" s="90">
        <v>90626</v>
      </c>
      <c r="B575" s="90" t="s">
        <v>2066</v>
      </c>
      <c r="C575" s="358" t="s">
        <v>2013</v>
      </c>
      <c r="D575" s="358">
        <v>2.42</v>
      </c>
    </row>
    <row r="576" spans="1:4" ht="15">
      <c r="A576" s="90">
        <v>90632</v>
      </c>
      <c r="B576" s="90" t="s">
        <v>2067</v>
      </c>
      <c r="C576" s="358" t="s">
        <v>2013</v>
      </c>
      <c r="D576" s="358">
        <v>93.02</v>
      </c>
    </row>
    <row r="577" spans="1:4" ht="15">
      <c r="A577" s="90">
        <v>90638</v>
      </c>
      <c r="B577" s="90" t="s">
        <v>2068</v>
      </c>
      <c r="C577" s="358" t="s">
        <v>2013</v>
      </c>
      <c r="D577" s="358">
        <v>4.6100000000000003</v>
      </c>
    </row>
    <row r="578" spans="1:4" ht="15">
      <c r="A578" s="90">
        <v>90644</v>
      </c>
      <c r="B578" s="90" t="s">
        <v>2069</v>
      </c>
      <c r="C578" s="358" t="s">
        <v>2013</v>
      </c>
      <c r="D578" s="358">
        <v>6.89</v>
      </c>
    </row>
    <row r="579" spans="1:4" ht="15">
      <c r="A579" s="90">
        <v>90651</v>
      </c>
      <c r="B579" s="90" t="s">
        <v>2070</v>
      </c>
      <c r="C579" s="358" t="s">
        <v>2013</v>
      </c>
      <c r="D579" s="358">
        <v>0.99</v>
      </c>
    </row>
    <row r="580" spans="1:4" ht="15">
      <c r="A580" s="90">
        <v>90657</v>
      </c>
      <c r="B580" s="90" t="s">
        <v>2071</v>
      </c>
      <c r="C580" s="358" t="s">
        <v>2013</v>
      </c>
      <c r="D580" s="358">
        <v>4.49</v>
      </c>
    </row>
    <row r="581" spans="1:4" ht="15">
      <c r="A581" s="90">
        <v>90663</v>
      </c>
      <c r="B581" s="90" t="s">
        <v>2072</v>
      </c>
      <c r="C581" s="358" t="s">
        <v>2013</v>
      </c>
      <c r="D581" s="358">
        <v>4.8099999999999996</v>
      </c>
    </row>
    <row r="582" spans="1:4" ht="15">
      <c r="A582" s="90">
        <v>90669</v>
      </c>
      <c r="B582" s="90" t="s">
        <v>17837</v>
      </c>
      <c r="C582" s="358" t="s">
        <v>2013</v>
      </c>
      <c r="D582" s="358">
        <v>8.8000000000000007</v>
      </c>
    </row>
    <row r="583" spans="1:4" ht="15">
      <c r="A583" s="90">
        <v>90675</v>
      </c>
      <c r="B583" s="90" t="s">
        <v>2073</v>
      </c>
      <c r="C583" s="358" t="s">
        <v>2013</v>
      </c>
      <c r="D583" s="358">
        <v>305.60000000000002</v>
      </c>
    </row>
    <row r="584" spans="1:4" ht="15">
      <c r="A584" s="90">
        <v>90681</v>
      </c>
      <c r="B584" s="90" t="s">
        <v>2074</v>
      </c>
      <c r="C584" s="358" t="s">
        <v>2013</v>
      </c>
      <c r="D584" s="358">
        <v>182.38</v>
      </c>
    </row>
    <row r="585" spans="1:4" ht="15">
      <c r="A585" s="90">
        <v>90687</v>
      </c>
      <c r="B585" s="90" t="s">
        <v>17838</v>
      </c>
      <c r="C585" s="358" t="s">
        <v>2013</v>
      </c>
      <c r="D585" s="358">
        <v>68.47</v>
      </c>
    </row>
    <row r="586" spans="1:4" ht="15">
      <c r="A586" s="90">
        <v>90693</v>
      </c>
      <c r="B586" s="90" t="s">
        <v>2075</v>
      </c>
      <c r="C586" s="358" t="s">
        <v>2013</v>
      </c>
      <c r="D586" s="358">
        <v>60.6</v>
      </c>
    </row>
    <row r="587" spans="1:4" ht="15">
      <c r="A587" s="90">
        <v>90965</v>
      </c>
      <c r="B587" s="90" t="s">
        <v>2076</v>
      </c>
      <c r="C587" s="358" t="s">
        <v>2013</v>
      </c>
      <c r="D587" s="358">
        <v>8.76</v>
      </c>
    </row>
    <row r="588" spans="1:4" ht="15">
      <c r="A588" s="90">
        <v>90973</v>
      </c>
      <c r="B588" s="90" t="s">
        <v>2077</v>
      </c>
      <c r="C588" s="358" t="s">
        <v>2013</v>
      </c>
      <c r="D588" s="358">
        <v>8.7799999999999994</v>
      </c>
    </row>
    <row r="589" spans="1:4" ht="15">
      <c r="A589" s="90">
        <v>90982</v>
      </c>
      <c r="B589" s="90" t="s">
        <v>2078</v>
      </c>
      <c r="C589" s="358" t="s">
        <v>2013</v>
      </c>
      <c r="D589" s="358">
        <v>22.31</v>
      </c>
    </row>
    <row r="590" spans="1:4" ht="15">
      <c r="A590" s="90">
        <v>91001</v>
      </c>
      <c r="B590" s="90" t="s">
        <v>2079</v>
      </c>
      <c r="C590" s="358" t="s">
        <v>2013</v>
      </c>
      <c r="D590" s="358">
        <v>10.41</v>
      </c>
    </row>
    <row r="591" spans="1:4" ht="15">
      <c r="A591" s="90">
        <v>91032</v>
      </c>
      <c r="B591" s="90" t="s">
        <v>2080</v>
      </c>
      <c r="C591" s="358" t="s">
        <v>2013</v>
      </c>
      <c r="D591" s="358">
        <v>62.79</v>
      </c>
    </row>
    <row r="592" spans="1:4" ht="15">
      <c r="A592" s="90">
        <v>91278</v>
      </c>
      <c r="B592" s="90" t="s">
        <v>2081</v>
      </c>
      <c r="C592" s="358" t="s">
        <v>2013</v>
      </c>
      <c r="D592" s="358">
        <v>0.64</v>
      </c>
    </row>
    <row r="593" spans="1:4" ht="15">
      <c r="A593" s="90">
        <v>91285</v>
      </c>
      <c r="B593" s="90" t="s">
        <v>2082</v>
      </c>
      <c r="C593" s="358" t="s">
        <v>2013</v>
      </c>
      <c r="D593" s="358">
        <v>0.94</v>
      </c>
    </row>
    <row r="594" spans="1:4" ht="15">
      <c r="A594" s="90">
        <v>91387</v>
      </c>
      <c r="B594" s="90" t="s">
        <v>2083</v>
      </c>
      <c r="C594" s="358" t="s">
        <v>2013</v>
      </c>
      <c r="D594" s="358">
        <v>69.25</v>
      </c>
    </row>
    <row r="595" spans="1:4" ht="15">
      <c r="A595" s="90">
        <v>91395</v>
      </c>
      <c r="B595" s="90" t="s">
        <v>2084</v>
      </c>
      <c r="C595" s="358" t="s">
        <v>2013</v>
      </c>
      <c r="D595" s="358">
        <v>54.15</v>
      </c>
    </row>
    <row r="596" spans="1:4" ht="15">
      <c r="A596" s="90">
        <v>91486</v>
      </c>
      <c r="B596" s="90" t="s">
        <v>17839</v>
      </c>
      <c r="C596" s="358" t="s">
        <v>2013</v>
      </c>
      <c r="D596" s="358">
        <v>64.77</v>
      </c>
    </row>
    <row r="597" spans="1:4" ht="15">
      <c r="A597" s="90">
        <v>91534</v>
      </c>
      <c r="B597" s="90" t="s">
        <v>2085</v>
      </c>
      <c r="C597" s="358" t="s">
        <v>2013</v>
      </c>
      <c r="D597" s="358">
        <v>34.76</v>
      </c>
    </row>
    <row r="598" spans="1:4" ht="15">
      <c r="A598" s="90">
        <v>91635</v>
      </c>
      <c r="B598" s="90" t="s">
        <v>2086</v>
      </c>
      <c r="C598" s="358" t="s">
        <v>2013</v>
      </c>
      <c r="D598" s="358">
        <v>59.09</v>
      </c>
    </row>
    <row r="599" spans="1:4" ht="15">
      <c r="A599" s="90">
        <v>91646</v>
      </c>
      <c r="B599" s="90" t="s">
        <v>2087</v>
      </c>
      <c r="C599" s="358" t="s">
        <v>2013</v>
      </c>
      <c r="D599" s="358">
        <v>92.78</v>
      </c>
    </row>
    <row r="600" spans="1:4" ht="15">
      <c r="A600" s="90">
        <v>91693</v>
      </c>
      <c r="B600" s="90" t="s">
        <v>2088</v>
      </c>
      <c r="C600" s="358" t="s">
        <v>2013</v>
      </c>
      <c r="D600" s="358">
        <v>33.909999999999997</v>
      </c>
    </row>
    <row r="601" spans="1:4" ht="15">
      <c r="A601" s="90">
        <v>92044</v>
      </c>
      <c r="B601" s="90" t="s">
        <v>2089</v>
      </c>
      <c r="C601" s="358" t="s">
        <v>2013</v>
      </c>
      <c r="D601" s="358">
        <v>7.8</v>
      </c>
    </row>
    <row r="602" spans="1:4" ht="15">
      <c r="A602" s="90">
        <v>92107</v>
      </c>
      <c r="B602" s="90" t="s">
        <v>17840</v>
      </c>
      <c r="C602" s="358" t="s">
        <v>2013</v>
      </c>
      <c r="D602" s="358">
        <v>89.52</v>
      </c>
    </row>
    <row r="603" spans="1:4" ht="15">
      <c r="A603" s="90">
        <v>92113</v>
      </c>
      <c r="B603" s="90" t="s">
        <v>17841</v>
      </c>
      <c r="C603" s="358" t="s">
        <v>2013</v>
      </c>
      <c r="D603" s="358">
        <v>1.02</v>
      </c>
    </row>
    <row r="604" spans="1:4" ht="15">
      <c r="A604" s="90">
        <v>92119</v>
      </c>
      <c r="B604" s="90" t="s">
        <v>17842</v>
      </c>
      <c r="C604" s="358" t="s">
        <v>2013</v>
      </c>
      <c r="D604" s="358">
        <v>0.25</v>
      </c>
    </row>
    <row r="605" spans="1:4" ht="15">
      <c r="A605" s="90">
        <v>92139</v>
      </c>
      <c r="B605" s="90" t="s">
        <v>2090</v>
      </c>
      <c r="C605" s="358" t="s">
        <v>2013</v>
      </c>
      <c r="D605" s="358">
        <v>40.299999999999997</v>
      </c>
    </row>
    <row r="606" spans="1:4" ht="15">
      <c r="A606" s="90">
        <v>92146</v>
      </c>
      <c r="B606" s="90" t="s">
        <v>2091</v>
      </c>
      <c r="C606" s="358" t="s">
        <v>2013</v>
      </c>
      <c r="D606" s="358">
        <v>28.07</v>
      </c>
    </row>
    <row r="607" spans="1:4" ht="15">
      <c r="A607" s="90">
        <v>92243</v>
      </c>
      <c r="B607" s="90" t="s">
        <v>2092</v>
      </c>
      <c r="C607" s="358" t="s">
        <v>2013</v>
      </c>
      <c r="D607" s="358">
        <v>75.569999999999993</v>
      </c>
    </row>
    <row r="608" spans="1:4" ht="15">
      <c r="A608" s="90">
        <v>92717</v>
      </c>
      <c r="B608" s="90" t="s">
        <v>17843</v>
      </c>
      <c r="C608" s="358" t="s">
        <v>2013</v>
      </c>
      <c r="D608" s="358">
        <v>0.16</v>
      </c>
    </row>
    <row r="609" spans="1:4" ht="15">
      <c r="A609" s="90">
        <v>92961</v>
      </c>
      <c r="B609" s="90" t="s">
        <v>2093</v>
      </c>
      <c r="C609" s="358" t="s">
        <v>2013</v>
      </c>
      <c r="D609" s="358">
        <v>5.29</v>
      </c>
    </row>
    <row r="610" spans="1:4" ht="15">
      <c r="A610" s="90">
        <v>92967</v>
      </c>
      <c r="B610" s="90" t="s">
        <v>2094</v>
      </c>
      <c r="C610" s="358" t="s">
        <v>2013</v>
      </c>
      <c r="D610" s="358">
        <v>25.18</v>
      </c>
    </row>
    <row r="611" spans="1:4" ht="15">
      <c r="A611" s="90">
        <v>93225</v>
      </c>
      <c r="B611" s="90" t="s">
        <v>2095</v>
      </c>
      <c r="C611" s="358" t="s">
        <v>2013</v>
      </c>
      <c r="D611" s="358">
        <v>456.44</v>
      </c>
    </row>
    <row r="612" spans="1:4" ht="15">
      <c r="A612" s="90">
        <v>93234</v>
      </c>
      <c r="B612" s="90" t="s">
        <v>2096</v>
      </c>
      <c r="C612" s="358" t="s">
        <v>2013</v>
      </c>
      <c r="D612" s="358">
        <v>0.45</v>
      </c>
    </row>
    <row r="613" spans="1:4" ht="15">
      <c r="A613" s="90">
        <v>93244</v>
      </c>
      <c r="B613" s="90" t="s">
        <v>2097</v>
      </c>
      <c r="C613" s="358" t="s">
        <v>2013</v>
      </c>
      <c r="D613" s="358">
        <v>67.48</v>
      </c>
    </row>
    <row r="614" spans="1:4" ht="15">
      <c r="A614" s="90">
        <v>93274</v>
      </c>
      <c r="B614" s="90" t="s">
        <v>17844</v>
      </c>
      <c r="C614" s="358" t="s">
        <v>2013</v>
      </c>
      <c r="D614" s="358">
        <v>80.95</v>
      </c>
    </row>
    <row r="615" spans="1:4" ht="15">
      <c r="A615" s="90">
        <v>93282</v>
      </c>
      <c r="B615" s="90" t="s">
        <v>2098</v>
      </c>
      <c r="C615" s="358" t="s">
        <v>2013</v>
      </c>
      <c r="D615" s="358">
        <v>26.08</v>
      </c>
    </row>
    <row r="616" spans="1:4" ht="15">
      <c r="A616" s="90">
        <v>93288</v>
      </c>
      <c r="B616" s="90" t="s">
        <v>2099</v>
      </c>
      <c r="C616" s="358" t="s">
        <v>2013</v>
      </c>
      <c r="D616" s="358">
        <v>187.14</v>
      </c>
    </row>
    <row r="617" spans="1:4" ht="15">
      <c r="A617" s="90">
        <v>93403</v>
      </c>
      <c r="B617" s="90" t="s">
        <v>2100</v>
      </c>
      <c r="C617" s="358" t="s">
        <v>2013</v>
      </c>
      <c r="D617" s="358">
        <v>64.41</v>
      </c>
    </row>
    <row r="618" spans="1:4" ht="15">
      <c r="A618" s="90">
        <v>93409</v>
      </c>
      <c r="B618" s="90" t="s">
        <v>17845</v>
      </c>
      <c r="C618" s="358" t="s">
        <v>2013</v>
      </c>
      <c r="D618" s="358">
        <v>29.9</v>
      </c>
    </row>
    <row r="619" spans="1:4" ht="15">
      <c r="A619" s="90">
        <v>93416</v>
      </c>
      <c r="B619" s="90" t="s">
        <v>2101</v>
      </c>
      <c r="C619" s="358" t="s">
        <v>2013</v>
      </c>
      <c r="D619" s="358">
        <v>0.46</v>
      </c>
    </row>
    <row r="620" spans="1:4" ht="15">
      <c r="A620" s="90">
        <v>93422</v>
      </c>
      <c r="B620" s="90" t="s">
        <v>2102</v>
      </c>
      <c r="C620" s="358" t="s">
        <v>2013</v>
      </c>
      <c r="D620" s="358">
        <v>6.07</v>
      </c>
    </row>
    <row r="621" spans="1:4" ht="15">
      <c r="A621" s="90">
        <v>93428</v>
      </c>
      <c r="B621" s="90" t="s">
        <v>2103</v>
      </c>
      <c r="C621" s="358" t="s">
        <v>2013</v>
      </c>
      <c r="D621" s="358">
        <v>8.6</v>
      </c>
    </row>
    <row r="622" spans="1:4" ht="15">
      <c r="A622" s="90">
        <v>93434</v>
      </c>
      <c r="B622" s="90" t="s">
        <v>17846</v>
      </c>
      <c r="C622" s="358" t="s">
        <v>2013</v>
      </c>
      <c r="D622" s="358">
        <v>310.75</v>
      </c>
    </row>
    <row r="623" spans="1:4" ht="15">
      <c r="A623" s="90">
        <v>93440</v>
      </c>
      <c r="B623" s="90" t="s">
        <v>17847</v>
      </c>
      <c r="C623" s="358" t="s">
        <v>2013</v>
      </c>
      <c r="D623" s="358">
        <v>127.85</v>
      </c>
    </row>
    <row r="624" spans="1:4" ht="15">
      <c r="A624" s="90">
        <v>95122</v>
      </c>
      <c r="B624" s="90" t="s">
        <v>2104</v>
      </c>
      <c r="C624" s="358" t="s">
        <v>2013</v>
      </c>
      <c r="D624" s="358">
        <v>207.23</v>
      </c>
    </row>
    <row r="625" spans="1:4" ht="15">
      <c r="A625" s="90">
        <v>95128</v>
      </c>
      <c r="B625" s="90" t="s">
        <v>2105</v>
      </c>
      <c r="C625" s="358" t="s">
        <v>2013</v>
      </c>
      <c r="D625" s="358">
        <v>57.19</v>
      </c>
    </row>
    <row r="626" spans="1:4" ht="15">
      <c r="A626" s="90">
        <v>95140</v>
      </c>
      <c r="B626" s="90" t="s">
        <v>2106</v>
      </c>
      <c r="C626" s="358" t="s">
        <v>2013</v>
      </c>
      <c r="D626" s="358">
        <v>0.04</v>
      </c>
    </row>
    <row r="627" spans="1:4" ht="15">
      <c r="A627" s="90">
        <v>95213</v>
      </c>
      <c r="B627" s="90" t="s">
        <v>17848</v>
      </c>
      <c r="C627" s="358" t="s">
        <v>2013</v>
      </c>
      <c r="D627" s="358">
        <v>87.12</v>
      </c>
    </row>
    <row r="628" spans="1:4" ht="15">
      <c r="A628" s="90">
        <v>95259</v>
      </c>
      <c r="B628" s="90" t="s">
        <v>2107</v>
      </c>
      <c r="C628" s="358" t="s">
        <v>2013</v>
      </c>
      <c r="D628" s="358">
        <v>24.92</v>
      </c>
    </row>
    <row r="629" spans="1:4" ht="15">
      <c r="A629" s="90">
        <v>95265</v>
      </c>
      <c r="B629" s="90" t="s">
        <v>2108</v>
      </c>
      <c r="C629" s="358" t="s">
        <v>2013</v>
      </c>
      <c r="D629" s="358">
        <v>0.77</v>
      </c>
    </row>
    <row r="630" spans="1:4" ht="15">
      <c r="A630" s="90">
        <v>95271</v>
      </c>
      <c r="B630" s="90" t="s">
        <v>2109</v>
      </c>
      <c r="C630" s="358" t="s">
        <v>2013</v>
      </c>
      <c r="D630" s="358">
        <v>0.53</v>
      </c>
    </row>
    <row r="631" spans="1:4" ht="15">
      <c r="A631" s="90">
        <v>95277</v>
      </c>
      <c r="B631" s="90" t="s">
        <v>17849</v>
      </c>
      <c r="C631" s="358" t="s">
        <v>2013</v>
      </c>
      <c r="D631" s="358">
        <v>0.5</v>
      </c>
    </row>
    <row r="632" spans="1:4" ht="15">
      <c r="A632" s="90">
        <v>95283</v>
      </c>
      <c r="B632" s="90" t="s">
        <v>17850</v>
      </c>
      <c r="C632" s="358" t="s">
        <v>2013</v>
      </c>
      <c r="D632" s="358">
        <v>0.61</v>
      </c>
    </row>
    <row r="633" spans="1:4" ht="15">
      <c r="A633" s="90">
        <v>95621</v>
      </c>
      <c r="B633" s="90" t="s">
        <v>2110</v>
      </c>
      <c r="C633" s="358" t="s">
        <v>2013</v>
      </c>
      <c r="D633" s="358">
        <v>24.64</v>
      </c>
    </row>
    <row r="634" spans="1:4" ht="15">
      <c r="A634" s="90">
        <v>95632</v>
      </c>
      <c r="B634" s="90" t="s">
        <v>2111</v>
      </c>
      <c r="C634" s="358" t="s">
        <v>2013</v>
      </c>
      <c r="D634" s="358">
        <v>85.96</v>
      </c>
    </row>
    <row r="635" spans="1:4" ht="15">
      <c r="A635" s="90">
        <v>95703</v>
      </c>
      <c r="B635" s="90" t="s">
        <v>2112</v>
      </c>
      <c r="C635" s="358" t="s">
        <v>2013</v>
      </c>
      <c r="D635" s="358">
        <v>39.200000000000003</v>
      </c>
    </row>
    <row r="636" spans="1:4" ht="15">
      <c r="A636" s="90">
        <v>95709</v>
      </c>
      <c r="B636" s="90" t="s">
        <v>2113</v>
      </c>
      <c r="C636" s="358" t="s">
        <v>2013</v>
      </c>
      <c r="D636" s="358">
        <v>90.56</v>
      </c>
    </row>
    <row r="637" spans="1:4" ht="15">
      <c r="A637" s="90">
        <v>95715</v>
      </c>
      <c r="B637" s="90" t="s">
        <v>2114</v>
      </c>
      <c r="C637" s="358" t="s">
        <v>2013</v>
      </c>
      <c r="D637" s="358">
        <v>100.57</v>
      </c>
    </row>
    <row r="638" spans="1:4" ht="15">
      <c r="A638" s="90">
        <v>95721</v>
      </c>
      <c r="B638" s="90" t="s">
        <v>2115</v>
      </c>
      <c r="C638" s="358" t="s">
        <v>2013</v>
      </c>
      <c r="D638" s="358">
        <v>98.03</v>
      </c>
    </row>
    <row r="639" spans="1:4" ht="15">
      <c r="A639" s="90">
        <v>95873</v>
      </c>
      <c r="B639" s="90" t="s">
        <v>2116</v>
      </c>
      <c r="C639" s="358" t="s">
        <v>2013</v>
      </c>
      <c r="D639" s="358">
        <v>13.75</v>
      </c>
    </row>
    <row r="640" spans="1:4" ht="15">
      <c r="A640" s="90">
        <v>96014</v>
      </c>
      <c r="B640" s="90" t="s">
        <v>2117</v>
      </c>
      <c r="C640" s="358" t="s">
        <v>2013</v>
      </c>
      <c r="D640" s="358">
        <v>61.33</v>
      </c>
    </row>
    <row r="641" spans="1:4" ht="15">
      <c r="A641" s="90">
        <v>96021</v>
      </c>
      <c r="B641" s="90" t="s">
        <v>2118</v>
      </c>
      <c r="C641" s="358" t="s">
        <v>2013</v>
      </c>
      <c r="D641" s="358">
        <v>61.06</v>
      </c>
    </row>
    <row r="642" spans="1:4" ht="15">
      <c r="A642" s="90">
        <v>96029</v>
      </c>
      <c r="B642" s="90" t="s">
        <v>2119</v>
      </c>
      <c r="C642" s="358" t="s">
        <v>2013</v>
      </c>
      <c r="D642" s="358">
        <v>54.97</v>
      </c>
    </row>
    <row r="643" spans="1:4" ht="15">
      <c r="A643" s="90">
        <v>96036</v>
      </c>
      <c r="B643" s="90" t="s">
        <v>2120</v>
      </c>
      <c r="C643" s="358" t="s">
        <v>2013</v>
      </c>
      <c r="D643" s="358">
        <v>75.2</v>
      </c>
    </row>
    <row r="644" spans="1:4" ht="15">
      <c r="A644" s="90">
        <v>96155</v>
      </c>
      <c r="B644" s="90" t="s">
        <v>2121</v>
      </c>
      <c r="C644" s="358" t="s">
        <v>2013</v>
      </c>
      <c r="D644" s="358">
        <v>55.24</v>
      </c>
    </row>
    <row r="645" spans="1:4" ht="15">
      <c r="A645" s="90">
        <v>96156</v>
      </c>
      <c r="B645" s="90" t="s">
        <v>2122</v>
      </c>
      <c r="C645" s="358" t="s">
        <v>2013</v>
      </c>
      <c r="D645" s="358">
        <v>67.260000000000005</v>
      </c>
    </row>
    <row r="646" spans="1:4" ht="15">
      <c r="A646" s="90">
        <v>96159</v>
      </c>
      <c r="B646" s="90" t="s">
        <v>2123</v>
      </c>
      <c r="C646" s="358" t="s">
        <v>2013</v>
      </c>
      <c r="D646" s="358">
        <v>95.21</v>
      </c>
    </row>
    <row r="647" spans="1:4" ht="15">
      <c r="A647" s="90">
        <v>96246</v>
      </c>
      <c r="B647" s="90" t="s">
        <v>2124</v>
      </c>
      <c r="C647" s="358" t="s">
        <v>2013</v>
      </c>
      <c r="D647" s="358">
        <v>66.95</v>
      </c>
    </row>
    <row r="648" spans="1:4" ht="15">
      <c r="A648" s="90">
        <v>96464</v>
      </c>
      <c r="B648" s="90" t="s">
        <v>2125</v>
      </c>
      <c r="C648" s="358" t="s">
        <v>2013</v>
      </c>
      <c r="D648" s="358">
        <v>92.59</v>
      </c>
    </row>
    <row r="649" spans="1:4" ht="15">
      <c r="A649" s="90">
        <v>98765</v>
      </c>
      <c r="B649" s="90" t="s">
        <v>2126</v>
      </c>
      <c r="C649" s="358" t="s">
        <v>2013</v>
      </c>
      <c r="D649" s="358">
        <v>0.06</v>
      </c>
    </row>
    <row r="650" spans="1:4" ht="15">
      <c r="A650" s="90">
        <v>99834</v>
      </c>
      <c r="B650" s="90" t="s">
        <v>17851</v>
      </c>
      <c r="C650" s="358" t="s">
        <v>2013</v>
      </c>
      <c r="D650" s="358">
        <v>0.2</v>
      </c>
    </row>
    <row r="651" spans="1:4" ht="15">
      <c r="A651" s="90">
        <v>100642</v>
      </c>
      <c r="B651" s="90" t="s">
        <v>2127</v>
      </c>
      <c r="C651" s="358" t="s">
        <v>2013</v>
      </c>
      <c r="D651" s="358">
        <v>283.31</v>
      </c>
    </row>
    <row r="652" spans="1:4" ht="15">
      <c r="A652" s="90">
        <v>100648</v>
      </c>
      <c r="B652" s="90" t="s">
        <v>2128</v>
      </c>
      <c r="C652" s="358" t="s">
        <v>2013</v>
      </c>
      <c r="D652" s="358">
        <v>557.05999999999995</v>
      </c>
    </row>
    <row r="653" spans="1:4" ht="15">
      <c r="A653" s="90">
        <v>102274</v>
      </c>
      <c r="B653" s="90" t="s">
        <v>9449</v>
      </c>
      <c r="C653" s="358" t="s">
        <v>2013</v>
      </c>
      <c r="D653" s="358">
        <v>24.11</v>
      </c>
    </row>
    <row r="654" spans="1:4" ht="15">
      <c r="A654" s="90">
        <v>104092</v>
      </c>
      <c r="B654" s="90" t="s">
        <v>10797</v>
      </c>
      <c r="C654" s="358" t="s">
        <v>2013</v>
      </c>
      <c r="D654" s="358">
        <v>7.0000000000000007E-2</v>
      </c>
    </row>
    <row r="655" spans="1:4" ht="15">
      <c r="A655" s="90">
        <v>104098</v>
      </c>
      <c r="B655" s="90" t="s">
        <v>10798</v>
      </c>
      <c r="C655" s="358" t="s">
        <v>2013</v>
      </c>
      <c r="D655" s="358">
        <v>0.09</v>
      </c>
    </row>
    <row r="656" spans="1:4" ht="15">
      <c r="A656" s="90">
        <v>5089</v>
      </c>
      <c r="B656" s="90" t="s">
        <v>2129</v>
      </c>
      <c r="C656" s="358" t="s">
        <v>5</v>
      </c>
      <c r="D656" s="358">
        <v>41.71</v>
      </c>
    </row>
    <row r="657" spans="1:4" ht="15">
      <c r="A657" s="90">
        <v>5627</v>
      </c>
      <c r="B657" s="90" t="s">
        <v>2130</v>
      </c>
      <c r="C657" s="358" t="s">
        <v>5</v>
      </c>
      <c r="D657" s="358">
        <v>45.87</v>
      </c>
    </row>
    <row r="658" spans="1:4" ht="15">
      <c r="A658" s="90">
        <v>5628</v>
      </c>
      <c r="B658" s="90" t="s">
        <v>2131</v>
      </c>
      <c r="C658" s="358" t="s">
        <v>5</v>
      </c>
      <c r="D658" s="358">
        <v>12.12</v>
      </c>
    </row>
    <row r="659" spans="1:4" ht="15">
      <c r="A659" s="90">
        <v>5629</v>
      </c>
      <c r="B659" s="90" t="s">
        <v>2132</v>
      </c>
      <c r="C659" s="358" t="s">
        <v>5</v>
      </c>
      <c r="D659" s="358">
        <v>57.34</v>
      </c>
    </row>
    <row r="660" spans="1:4" ht="15">
      <c r="A660" s="90">
        <v>5630</v>
      </c>
      <c r="B660" s="90" t="s">
        <v>2133</v>
      </c>
      <c r="C660" s="358" t="s">
        <v>5</v>
      </c>
      <c r="D660" s="358">
        <v>63.86</v>
      </c>
    </row>
    <row r="661" spans="1:4" ht="15">
      <c r="A661" s="90">
        <v>5658</v>
      </c>
      <c r="B661" s="90" t="s">
        <v>2134</v>
      </c>
      <c r="C661" s="358" t="s">
        <v>5</v>
      </c>
      <c r="D661" s="358">
        <v>2.36</v>
      </c>
    </row>
    <row r="662" spans="1:4" ht="15">
      <c r="A662" s="90">
        <v>5664</v>
      </c>
      <c r="B662" s="90" t="s">
        <v>2135</v>
      </c>
      <c r="C662" s="358" t="s">
        <v>5</v>
      </c>
      <c r="D662" s="358">
        <v>34.82</v>
      </c>
    </row>
    <row r="663" spans="1:4" ht="15">
      <c r="A663" s="90">
        <v>5667</v>
      </c>
      <c r="B663" s="90" t="s">
        <v>2136</v>
      </c>
      <c r="C663" s="358" t="s">
        <v>5</v>
      </c>
      <c r="D663" s="358">
        <v>30.97</v>
      </c>
    </row>
    <row r="664" spans="1:4" ht="15">
      <c r="A664" s="90">
        <v>5668</v>
      </c>
      <c r="B664" s="90" t="s">
        <v>2137</v>
      </c>
      <c r="C664" s="358" t="s">
        <v>5</v>
      </c>
      <c r="D664" s="358">
        <v>45.42</v>
      </c>
    </row>
    <row r="665" spans="1:4" ht="15">
      <c r="A665" s="90">
        <v>5674</v>
      </c>
      <c r="B665" s="90" t="s">
        <v>2138</v>
      </c>
      <c r="C665" s="358" t="s">
        <v>5</v>
      </c>
      <c r="D665" s="358">
        <v>40.11</v>
      </c>
    </row>
    <row r="666" spans="1:4" ht="15">
      <c r="A666" s="90">
        <v>5692</v>
      </c>
      <c r="B666" s="90" t="s">
        <v>2139</v>
      </c>
      <c r="C666" s="358" t="s">
        <v>5</v>
      </c>
      <c r="D666" s="358">
        <v>0.25</v>
      </c>
    </row>
    <row r="667" spans="1:4" ht="15">
      <c r="A667" s="90">
        <v>5693</v>
      </c>
      <c r="B667" s="90" t="s">
        <v>2140</v>
      </c>
      <c r="C667" s="358" t="s">
        <v>5</v>
      </c>
      <c r="D667" s="358">
        <v>20.02</v>
      </c>
    </row>
    <row r="668" spans="1:4" ht="15">
      <c r="A668" s="90">
        <v>5695</v>
      </c>
      <c r="B668" s="90" t="s">
        <v>2141</v>
      </c>
      <c r="C668" s="358" t="s">
        <v>5</v>
      </c>
      <c r="D668" s="358">
        <v>39.19</v>
      </c>
    </row>
    <row r="669" spans="1:4" ht="15">
      <c r="A669" s="90">
        <v>5703</v>
      </c>
      <c r="B669" s="90" t="s">
        <v>2142</v>
      </c>
      <c r="C669" s="358" t="s">
        <v>5</v>
      </c>
      <c r="D669" s="358">
        <v>20.23</v>
      </c>
    </row>
    <row r="670" spans="1:4" ht="15">
      <c r="A670" s="90">
        <v>5705</v>
      </c>
      <c r="B670" s="90" t="s">
        <v>2143</v>
      </c>
      <c r="C670" s="358" t="s">
        <v>5</v>
      </c>
      <c r="D670" s="358">
        <v>38.04</v>
      </c>
    </row>
    <row r="671" spans="1:4" ht="15">
      <c r="A671" s="90">
        <v>5707</v>
      </c>
      <c r="B671" s="90" t="s">
        <v>2144</v>
      </c>
      <c r="C671" s="358" t="s">
        <v>5</v>
      </c>
      <c r="D671" s="358">
        <v>76.39</v>
      </c>
    </row>
    <row r="672" spans="1:4" ht="15">
      <c r="A672" s="90">
        <v>5710</v>
      </c>
      <c r="B672" s="90" t="s">
        <v>2145</v>
      </c>
      <c r="C672" s="358" t="s">
        <v>5</v>
      </c>
      <c r="D672" s="358">
        <v>123.88</v>
      </c>
    </row>
    <row r="673" spans="1:4" ht="15">
      <c r="A673" s="90">
        <v>5711</v>
      </c>
      <c r="B673" s="90" t="s">
        <v>2146</v>
      </c>
      <c r="C673" s="358" t="s">
        <v>5</v>
      </c>
      <c r="D673" s="358">
        <v>88.23</v>
      </c>
    </row>
    <row r="674" spans="1:4" ht="15">
      <c r="A674" s="90">
        <v>5714</v>
      </c>
      <c r="B674" s="90" t="s">
        <v>2147</v>
      </c>
      <c r="C674" s="358" t="s">
        <v>5</v>
      </c>
      <c r="D674" s="358">
        <v>14.4</v>
      </c>
    </row>
    <row r="675" spans="1:4" ht="15">
      <c r="A675" s="90">
        <v>5715</v>
      </c>
      <c r="B675" s="90" t="s">
        <v>2148</v>
      </c>
      <c r="C675" s="358" t="s">
        <v>5</v>
      </c>
      <c r="D675" s="358">
        <v>66.77</v>
      </c>
    </row>
    <row r="676" spans="1:4" ht="15">
      <c r="A676" s="90">
        <v>5718</v>
      </c>
      <c r="B676" s="90" t="s">
        <v>2149</v>
      </c>
      <c r="C676" s="358" t="s">
        <v>5</v>
      </c>
      <c r="D676" s="358">
        <v>105.31</v>
      </c>
    </row>
    <row r="677" spans="1:4" ht="15">
      <c r="A677" s="90">
        <v>5721</v>
      </c>
      <c r="B677" s="90" t="s">
        <v>2150</v>
      </c>
      <c r="C677" s="358" t="s">
        <v>5</v>
      </c>
      <c r="D677" s="358">
        <v>92.92</v>
      </c>
    </row>
    <row r="678" spans="1:4" ht="15">
      <c r="A678" s="90">
        <v>5722</v>
      </c>
      <c r="B678" s="90" t="s">
        <v>2151</v>
      </c>
      <c r="C678" s="358" t="s">
        <v>5</v>
      </c>
      <c r="D678" s="358">
        <v>214.9</v>
      </c>
    </row>
    <row r="679" spans="1:4" ht="15">
      <c r="A679" s="90">
        <v>5724</v>
      </c>
      <c r="B679" s="90" t="s">
        <v>2152</v>
      </c>
      <c r="C679" s="358" t="s">
        <v>5</v>
      </c>
      <c r="D679" s="358">
        <v>53.18</v>
      </c>
    </row>
    <row r="680" spans="1:4" ht="15">
      <c r="A680" s="90">
        <v>5727</v>
      </c>
      <c r="B680" s="90" t="s">
        <v>2153</v>
      </c>
      <c r="C680" s="358" t="s">
        <v>5</v>
      </c>
      <c r="D680" s="358">
        <v>12.1</v>
      </c>
    </row>
    <row r="681" spans="1:4" ht="15">
      <c r="A681" s="90">
        <v>5729</v>
      </c>
      <c r="B681" s="90" t="s">
        <v>2154</v>
      </c>
      <c r="C681" s="358" t="s">
        <v>5</v>
      </c>
      <c r="D681" s="358">
        <v>49.26</v>
      </c>
    </row>
    <row r="682" spans="1:4" ht="15">
      <c r="A682" s="90">
        <v>5730</v>
      </c>
      <c r="B682" s="90" t="s">
        <v>2155</v>
      </c>
      <c r="C682" s="358" t="s">
        <v>5</v>
      </c>
      <c r="D682" s="358">
        <v>40.5</v>
      </c>
    </row>
    <row r="683" spans="1:4" ht="15">
      <c r="A683" s="90">
        <v>5735</v>
      </c>
      <c r="B683" s="90" t="s">
        <v>2156</v>
      </c>
      <c r="C683" s="358" t="s">
        <v>5</v>
      </c>
      <c r="D683" s="358">
        <v>33.6</v>
      </c>
    </row>
    <row r="684" spans="1:4" ht="15">
      <c r="A684" s="90">
        <v>5736</v>
      </c>
      <c r="B684" s="90" t="s">
        <v>2157</v>
      </c>
      <c r="C684" s="358" t="s">
        <v>5</v>
      </c>
      <c r="D684" s="358">
        <v>41.39</v>
      </c>
    </row>
    <row r="685" spans="1:4" ht="15">
      <c r="A685" s="90">
        <v>5738</v>
      </c>
      <c r="B685" s="90" t="s">
        <v>2158</v>
      </c>
      <c r="C685" s="358" t="s">
        <v>5</v>
      </c>
      <c r="D685" s="358">
        <v>43.8</v>
      </c>
    </row>
    <row r="686" spans="1:4" ht="15">
      <c r="A686" s="90">
        <v>5739</v>
      </c>
      <c r="B686" s="90" t="s">
        <v>2159</v>
      </c>
      <c r="C686" s="358" t="s">
        <v>5</v>
      </c>
      <c r="D686" s="358">
        <v>54.81</v>
      </c>
    </row>
    <row r="687" spans="1:4" ht="15">
      <c r="A687" s="90">
        <v>5741</v>
      </c>
      <c r="B687" s="90" t="s">
        <v>2160</v>
      </c>
      <c r="C687" s="358" t="s">
        <v>5</v>
      </c>
      <c r="D687" s="358">
        <v>42.78</v>
      </c>
    </row>
    <row r="688" spans="1:4" ht="15">
      <c r="A688" s="90">
        <v>5742</v>
      </c>
      <c r="B688" s="90" t="s">
        <v>2161</v>
      </c>
      <c r="C688" s="358" t="s">
        <v>5</v>
      </c>
      <c r="D688" s="358">
        <v>27.33</v>
      </c>
    </row>
    <row r="689" spans="1:4" ht="15">
      <c r="A689" s="90">
        <v>5747</v>
      </c>
      <c r="B689" s="90" t="s">
        <v>2162</v>
      </c>
      <c r="C689" s="358" t="s">
        <v>5</v>
      </c>
      <c r="D689" s="358">
        <v>156.72</v>
      </c>
    </row>
    <row r="690" spans="1:4" ht="15">
      <c r="A690" s="90">
        <v>5751</v>
      </c>
      <c r="B690" s="90" t="s">
        <v>2163</v>
      </c>
      <c r="C690" s="358" t="s">
        <v>5</v>
      </c>
      <c r="D690" s="358">
        <v>32.9</v>
      </c>
    </row>
    <row r="691" spans="1:4" ht="15">
      <c r="A691" s="90">
        <v>5754</v>
      </c>
      <c r="B691" s="90" t="s">
        <v>2164</v>
      </c>
      <c r="C691" s="358" t="s">
        <v>5</v>
      </c>
      <c r="D691" s="358">
        <v>36.119999999999997</v>
      </c>
    </row>
    <row r="692" spans="1:4" ht="15">
      <c r="A692" s="90">
        <v>5763</v>
      </c>
      <c r="B692" s="90" t="s">
        <v>2165</v>
      </c>
      <c r="C692" s="358" t="s">
        <v>5</v>
      </c>
      <c r="D692" s="358">
        <v>51.27</v>
      </c>
    </row>
    <row r="693" spans="1:4" ht="15">
      <c r="A693" s="90">
        <v>5765</v>
      </c>
      <c r="B693" s="90" t="s">
        <v>2166</v>
      </c>
      <c r="C693" s="358" t="s">
        <v>5</v>
      </c>
      <c r="D693" s="358">
        <v>4.6399999999999997</v>
      </c>
    </row>
    <row r="694" spans="1:4" ht="15">
      <c r="A694" s="90">
        <v>5766</v>
      </c>
      <c r="B694" s="90" t="s">
        <v>2167</v>
      </c>
      <c r="C694" s="358" t="s">
        <v>5</v>
      </c>
      <c r="D694" s="358">
        <v>2.79</v>
      </c>
    </row>
    <row r="695" spans="1:4" ht="15">
      <c r="A695" s="90">
        <v>5779</v>
      </c>
      <c r="B695" s="90" t="s">
        <v>2168</v>
      </c>
      <c r="C695" s="358" t="s">
        <v>5</v>
      </c>
      <c r="D695" s="358">
        <v>75.23</v>
      </c>
    </row>
    <row r="696" spans="1:4" ht="15">
      <c r="A696" s="90">
        <v>5787</v>
      </c>
      <c r="B696" s="90" t="s">
        <v>2169</v>
      </c>
      <c r="C696" s="358" t="s">
        <v>5</v>
      </c>
      <c r="D696" s="358">
        <v>69.73</v>
      </c>
    </row>
    <row r="697" spans="1:4" ht="15">
      <c r="A697" s="90">
        <v>5797</v>
      </c>
      <c r="B697" s="90" t="s">
        <v>2170</v>
      </c>
      <c r="C697" s="358" t="s">
        <v>5</v>
      </c>
      <c r="D697" s="358">
        <v>6.47</v>
      </c>
    </row>
    <row r="698" spans="1:4" ht="15">
      <c r="A698" s="90">
        <v>5800</v>
      </c>
      <c r="B698" s="90" t="s">
        <v>2171</v>
      </c>
      <c r="C698" s="358" t="s">
        <v>5</v>
      </c>
      <c r="D698" s="358">
        <v>0.34</v>
      </c>
    </row>
    <row r="699" spans="1:4" ht="15">
      <c r="A699" s="90">
        <v>7032</v>
      </c>
      <c r="B699" s="90" t="s">
        <v>17852</v>
      </c>
      <c r="C699" s="358" t="s">
        <v>5</v>
      </c>
      <c r="D699" s="358">
        <v>4.28</v>
      </c>
    </row>
    <row r="700" spans="1:4" ht="15">
      <c r="A700" s="90">
        <v>7033</v>
      </c>
      <c r="B700" s="90" t="s">
        <v>17853</v>
      </c>
      <c r="C700" s="358" t="s">
        <v>5</v>
      </c>
      <c r="D700" s="358">
        <v>1.58</v>
      </c>
    </row>
    <row r="701" spans="1:4" ht="15">
      <c r="A701" s="90">
        <v>7034</v>
      </c>
      <c r="B701" s="90" t="s">
        <v>17854</v>
      </c>
      <c r="C701" s="358" t="s">
        <v>5</v>
      </c>
      <c r="D701" s="358">
        <v>5.71</v>
      </c>
    </row>
    <row r="702" spans="1:4" ht="15">
      <c r="A702" s="90">
        <v>7035</v>
      </c>
      <c r="B702" s="90" t="s">
        <v>17855</v>
      </c>
      <c r="C702" s="358" t="s">
        <v>5</v>
      </c>
      <c r="D702" s="358">
        <v>254.17</v>
      </c>
    </row>
    <row r="703" spans="1:4" ht="15">
      <c r="A703" s="90">
        <v>7038</v>
      </c>
      <c r="B703" s="90" t="s">
        <v>2172</v>
      </c>
      <c r="C703" s="358" t="s">
        <v>5</v>
      </c>
      <c r="D703" s="358">
        <v>50.1</v>
      </c>
    </row>
    <row r="704" spans="1:4" ht="15">
      <c r="A704" s="90">
        <v>7039</v>
      </c>
      <c r="B704" s="90" t="s">
        <v>2173</v>
      </c>
      <c r="C704" s="358" t="s">
        <v>5</v>
      </c>
      <c r="D704" s="358">
        <v>13.44</v>
      </c>
    </row>
    <row r="705" spans="1:4" ht="15">
      <c r="A705" s="90">
        <v>7040</v>
      </c>
      <c r="B705" s="90" t="s">
        <v>2174</v>
      </c>
      <c r="C705" s="358" t="s">
        <v>5</v>
      </c>
      <c r="D705" s="358">
        <v>62.69</v>
      </c>
    </row>
    <row r="706" spans="1:4" ht="15">
      <c r="A706" s="90">
        <v>7044</v>
      </c>
      <c r="B706" s="90" t="s">
        <v>2175</v>
      </c>
      <c r="C706" s="358" t="s">
        <v>5</v>
      </c>
      <c r="D706" s="358">
        <v>0.28000000000000003</v>
      </c>
    </row>
    <row r="707" spans="1:4" ht="15">
      <c r="A707" s="90">
        <v>7045</v>
      </c>
      <c r="B707" s="90" t="s">
        <v>2176</v>
      </c>
      <c r="C707" s="358" t="s">
        <v>5</v>
      </c>
      <c r="D707" s="358">
        <v>0.06</v>
      </c>
    </row>
    <row r="708" spans="1:4" ht="15">
      <c r="A708" s="90">
        <v>7046</v>
      </c>
      <c r="B708" s="90" t="s">
        <v>2177</v>
      </c>
      <c r="C708" s="358" t="s">
        <v>5</v>
      </c>
      <c r="D708" s="358">
        <v>0.31</v>
      </c>
    </row>
    <row r="709" spans="1:4" ht="15">
      <c r="A709" s="90">
        <v>7047</v>
      </c>
      <c r="B709" s="90" t="s">
        <v>2178</v>
      </c>
      <c r="C709" s="358" t="s">
        <v>5</v>
      </c>
      <c r="D709" s="358">
        <v>23.62</v>
      </c>
    </row>
    <row r="710" spans="1:4" ht="15">
      <c r="A710" s="90">
        <v>7051</v>
      </c>
      <c r="B710" s="90" t="s">
        <v>2179</v>
      </c>
      <c r="C710" s="358" t="s">
        <v>5</v>
      </c>
      <c r="D710" s="358">
        <v>44.43</v>
      </c>
    </row>
    <row r="711" spans="1:4" ht="15">
      <c r="A711" s="90">
        <v>7052</v>
      </c>
      <c r="B711" s="90" t="s">
        <v>2180</v>
      </c>
      <c r="C711" s="358" t="s">
        <v>5</v>
      </c>
      <c r="D711" s="358">
        <v>12</v>
      </c>
    </row>
    <row r="712" spans="1:4" ht="15">
      <c r="A712" s="90">
        <v>7053</v>
      </c>
      <c r="B712" s="90" t="s">
        <v>2181</v>
      </c>
      <c r="C712" s="358" t="s">
        <v>5</v>
      </c>
      <c r="D712" s="358">
        <v>55.61</v>
      </c>
    </row>
    <row r="713" spans="1:4" ht="15">
      <c r="A713" s="90">
        <v>7054</v>
      </c>
      <c r="B713" s="90" t="s">
        <v>2182</v>
      </c>
      <c r="C713" s="358" t="s">
        <v>5</v>
      </c>
      <c r="D713" s="358">
        <v>88.47</v>
      </c>
    </row>
    <row r="714" spans="1:4" ht="15">
      <c r="A714" s="90">
        <v>7058</v>
      </c>
      <c r="B714" s="90" t="s">
        <v>2183</v>
      </c>
      <c r="C714" s="358" t="s">
        <v>5</v>
      </c>
      <c r="D714" s="358">
        <v>22.41</v>
      </c>
    </row>
    <row r="715" spans="1:4" ht="15">
      <c r="A715" s="90">
        <v>7059</v>
      </c>
      <c r="B715" s="90" t="s">
        <v>2184</v>
      </c>
      <c r="C715" s="358" t="s">
        <v>5</v>
      </c>
      <c r="D715" s="358">
        <v>8.69</v>
      </c>
    </row>
    <row r="716" spans="1:4" ht="15">
      <c r="A716" s="90">
        <v>7060</v>
      </c>
      <c r="B716" s="90" t="s">
        <v>2185</v>
      </c>
      <c r="C716" s="358" t="s">
        <v>5</v>
      </c>
      <c r="D716" s="358">
        <v>40.57</v>
      </c>
    </row>
    <row r="717" spans="1:4" ht="15">
      <c r="A717" s="90">
        <v>7061</v>
      </c>
      <c r="B717" s="90" t="s">
        <v>2186</v>
      </c>
      <c r="C717" s="358" t="s">
        <v>5</v>
      </c>
      <c r="D717" s="358">
        <v>80.760000000000005</v>
      </c>
    </row>
    <row r="718" spans="1:4" ht="15">
      <c r="A718" s="90">
        <v>7063</v>
      </c>
      <c r="B718" s="90" t="s">
        <v>2187</v>
      </c>
      <c r="C718" s="358" t="s">
        <v>5</v>
      </c>
      <c r="D718" s="358">
        <v>17.96</v>
      </c>
    </row>
    <row r="719" spans="1:4" ht="15">
      <c r="A719" s="90">
        <v>7064</v>
      </c>
      <c r="B719" s="90" t="s">
        <v>2188</v>
      </c>
      <c r="C719" s="358" t="s">
        <v>5</v>
      </c>
      <c r="D719" s="358">
        <v>4.8499999999999996</v>
      </c>
    </row>
    <row r="720" spans="1:4" ht="15">
      <c r="A720" s="90">
        <v>7065</v>
      </c>
      <c r="B720" s="90" t="s">
        <v>2189</v>
      </c>
      <c r="C720" s="358" t="s">
        <v>5</v>
      </c>
      <c r="D720" s="358">
        <v>19.649999999999999</v>
      </c>
    </row>
    <row r="721" spans="1:4" ht="15">
      <c r="A721" s="90">
        <v>7066</v>
      </c>
      <c r="B721" s="90" t="s">
        <v>2190</v>
      </c>
      <c r="C721" s="358" t="s">
        <v>5</v>
      </c>
      <c r="D721" s="358">
        <v>95.82</v>
      </c>
    </row>
    <row r="722" spans="1:4" ht="15">
      <c r="A722" s="90">
        <v>53786</v>
      </c>
      <c r="B722" s="90" t="s">
        <v>2191</v>
      </c>
      <c r="C722" s="358" t="s">
        <v>5</v>
      </c>
      <c r="D722" s="358">
        <v>50.58</v>
      </c>
    </row>
    <row r="723" spans="1:4" ht="15">
      <c r="A723" s="90">
        <v>53788</v>
      </c>
      <c r="B723" s="90" t="s">
        <v>2192</v>
      </c>
      <c r="C723" s="358" t="s">
        <v>5</v>
      </c>
      <c r="D723" s="358">
        <v>56.63</v>
      </c>
    </row>
    <row r="724" spans="1:4" ht="15">
      <c r="A724" s="90">
        <v>53792</v>
      </c>
      <c r="B724" s="90" t="s">
        <v>2193</v>
      </c>
      <c r="C724" s="358" t="s">
        <v>5</v>
      </c>
      <c r="D724" s="358">
        <v>100.39</v>
      </c>
    </row>
    <row r="725" spans="1:4" ht="15">
      <c r="A725" s="90">
        <v>53794</v>
      </c>
      <c r="B725" s="90" t="s">
        <v>2194</v>
      </c>
      <c r="C725" s="358" t="s">
        <v>5</v>
      </c>
      <c r="D725" s="358">
        <v>35.619999999999997</v>
      </c>
    </row>
    <row r="726" spans="1:4" ht="15">
      <c r="A726" s="90">
        <v>53797</v>
      </c>
      <c r="B726" s="90" t="s">
        <v>2195</v>
      </c>
      <c r="C726" s="358" t="s">
        <v>5</v>
      </c>
      <c r="D726" s="358">
        <v>115.45</v>
      </c>
    </row>
    <row r="727" spans="1:4" ht="15">
      <c r="A727" s="90">
        <v>53804</v>
      </c>
      <c r="B727" s="90" t="s">
        <v>2196</v>
      </c>
      <c r="C727" s="358" t="s">
        <v>5</v>
      </c>
      <c r="D727" s="358">
        <v>4.92</v>
      </c>
    </row>
    <row r="728" spans="1:4" ht="15">
      <c r="A728" s="90">
        <v>53806</v>
      </c>
      <c r="B728" s="90" t="s">
        <v>2197</v>
      </c>
      <c r="C728" s="358" t="s">
        <v>5</v>
      </c>
      <c r="D728" s="358">
        <v>68.52</v>
      </c>
    </row>
    <row r="729" spans="1:4" ht="15">
      <c r="A729" s="90">
        <v>53810</v>
      </c>
      <c r="B729" s="90" t="s">
        <v>2198</v>
      </c>
      <c r="C729" s="358" t="s">
        <v>5</v>
      </c>
      <c r="D729" s="358">
        <v>68.94</v>
      </c>
    </row>
    <row r="730" spans="1:4" ht="15">
      <c r="A730" s="90">
        <v>53814</v>
      </c>
      <c r="B730" s="90" t="s">
        <v>2199</v>
      </c>
      <c r="C730" s="358" t="s">
        <v>5</v>
      </c>
      <c r="D730" s="358">
        <v>225.83</v>
      </c>
    </row>
    <row r="731" spans="1:4" ht="15">
      <c r="A731" s="90">
        <v>53817</v>
      </c>
      <c r="B731" s="90" t="s">
        <v>2200</v>
      </c>
      <c r="C731" s="358" t="s">
        <v>5</v>
      </c>
      <c r="D731" s="358">
        <v>61.9</v>
      </c>
    </row>
    <row r="732" spans="1:4" ht="15">
      <c r="A732" s="90">
        <v>53818</v>
      </c>
      <c r="B732" s="90" t="s">
        <v>2201</v>
      </c>
      <c r="C732" s="358" t="s">
        <v>5</v>
      </c>
      <c r="D732" s="358">
        <v>9.67</v>
      </c>
    </row>
    <row r="733" spans="1:4" ht="15">
      <c r="A733" s="90">
        <v>53827</v>
      </c>
      <c r="B733" s="90" t="s">
        <v>2202</v>
      </c>
      <c r="C733" s="358" t="s">
        <v>5</v>
      </c>
      <c r="D733" s="358">
        <v>113.02</v>
      </c>
    </row>
    <row r="734" spans="1:4" ht="15">
      <c r="A734" s="90">
        <v>53829</v>
      </c>
      <c r="B734" s="90" t="s">
        <v>2203</v>
      </c>
      <c r="C734" s="358" t="s">
        <v>5</v>
      </c>
      <c r="D734" s="358">
        <v>115.45</v>
      </c>
    </row>
    <row r="735" spans="1:4" ht="15">
      <c r="A735" s="90">
        <v>53831</v>
      </c>
      <c r="B735" s="90" t="s">
        <v>2204</v>
      </c>
      <c r="C735" s="358" t="s">
        <v>5</v>
      </c>
      <c r="D735" s="358">
        <v>190.7</v>
      </c>
    </row>
    <row r="736" spans="1:4" ht="15">
      <c r="A736" s="90">
        <v>53840</v>
      </c>
      <c r="B736" s="90" t="s">
        <v>2205</v>
      </c>
      <c r="C736" s="358" t="s">
        <v>5</v>
      </c>
      <c r="D736" s="358">
        <v>2.67</v>
      </c>
    </row>
    <row r="737" spans="1:4" ht="15">
      <c r="A737" s="90">
        <v>53841</v>
      </c>
      <c r="B737" s="90" t="s">
        <v>2206</v>
      </c>
      <c r="C737" s="358" t="s">
        <v>5</v>
      </c>
      <c r="D737" s="358">
        <v>1.85</v>
      </c>
    </row>
    <row r="738" spans="1:4" ht="15">
      <c r="A738" s="90">
        <v>53849</v>
      </c>
      <c r="B738" s="90" t="s">
        <v>2207</v>
      </c>
      <c r="C738" s="358" t="s">
        <v>5</v>
      </c>
      <c r="D738" s="358">
        <v>82.96</v>
      </c>
    </row>
    <row r="739" spans="1:4" ht="15">
      <c r="A739" s="90">
        <v>53857</v>
      </c>
      <c r="B739" s="90" t="s">
        <v>2208</v>
      </c>
      <c r="C739" s="358" t="s">
        <v>5</v>
      </c>
      <c r="D739" s="358">
        <v>89.88</v>
      </c>
    </row>
    <row r="740" spans="1:4" ht="15">
      <c r="A740" s="90">
        <v>53858</v>
      </c>
      <c r="B740" s="90" t="s">
        <v>2209</v>
      </c>
      <c r="C740" s="358" t="s">
        <v>5</v>
      </c>
      <c r="D740" s="358">
        <v>45.3</v>
      </c>
    </row>
    <row r="741" spans="1:4" ht="15">
      <c r="A741" s="90">
        <v>53861</v>
      </c>
      <c r="B741" s="90" t="s">
        <v>2210</v>
      </c>
      <c r="C741" s="358" t="s">
        <v>5</v>
      </c>
      <c r="D741" s="358">
        <v>87.24</v>
      </c>
    </row>
    <row r="742" spans="1:4" ht="15">
      <c r="A742" s="90">
        <v>53863</v>
      </c>
      <c r="B742" s="90" t="s">
        <v>2211</v>
      </c>
      <c r="C742" s="358" t="s">
        <v>5</v>
      </c>
      <c r="D742" s="358">
        <v>1.85</v>
      </c>
    </row>
    <row r="743" spans="1:4" ht="15">
      <c r="A743" s="90">
        <v>53865</v>
      </c>
      <c r="B743" s="90" t="s">
        <v>2212</v>
      </c>
      <c r="C743" s="358" t="s">
        <v>5</v>
      </c>
      <c r="D743" s="358">
        <v>46.72</v>
      </c>
    </row>
    <row r="744" spans="1:4" ht="15">
      <c r="A744" s="90">
        <v>53866</v>
      </c>
      <c r="B744" s="90" t="s">
        <v>2213</v>
      </c>
      <c r="C744" s="358" t="s">
        <v>5</v>
      </c>
      <c r="D744" s="358">
        <v>1.63</v>
      </c>
    </row>
    <row r="745" spans="1:4" ht="15">
      <c r="A745" s="90">
        <v>53882</v>
      </c>
      <c r="B745" s="90" t="s">
        <v>2214</v>
      </c>
      <c r="C745" s="358" t="s">
        <v>5</v>
      </c>
      <c r="D745" s="358">
        <v>36.61</v>
      </c>
    </row>
    <row r="746" spans="1:4" ht="15">
      <c r="A746" s="90">
        <v>55263</v>
      </c>
      <c r="B746" s="90" t="s">
        <v>2215</v>
      </c>
      <c r="C746" s="358" t="s">
        <v>5</v>
      </c>
      <c r="D746" s="358">
        <v>63.86</v>
      </c>
    </row>
    <row r="747" spans="1:4" ht="15">
      <c r="A747" s="90">
        <v>73303</v>
      </c>
      <c r="B747" s="90" t="s">
        <v>2216</v>
      </c>
      <c r="C747" s="358" t="s">
        <v>5</v>
      </c>
      <c r="D747" s="358">
        <v>7.15</v>
      </c>
    </row>
    <row r="748" spans="1:4" ht="15">
      <c r="A748" s="90">
        <v>73307</v>
      </c>
      <c r="B748" s="90" t="s">
        <v>2217</v>
      </c>
      <c r="C748" s="358" t="s">
        <v>5</v>
      </c>
      <c r="D748" s="358">
        <v>6.38</v>
      </c>
    </row>
    <row r="749" spans="1:4" ht="15">
      <c r="A749" s="90">
        <v>73309</v>
      </c>
      <c r="B749" s="90" t="s">
        <v>2218</v>
      </c>
      <c r="C749" s="358" t="s">
        <v>5</v>
      </c>
      <c r="D749" s="358">
        <v>33.33</v>
      </c>
    </row>
    <row r="750" spans="1:4" ht="15">
      <c r="A750" s="90">
        <v>73311</v>
      </c>
      <c r="B750" s="90" t="s">
        <v>2219</v>
      </c>
      <c r="C750" s="358" t="s">
        <v>5</v>
      </c>
      <c r="D750" s="358">
        <v>176.53</v>
      </c>
    </row>
    <row r="751" spans="1:4" ht="15">
      <c r="A751" s="90">
        <v>73313</v>
      </c>
      <c r="B751" s="90" t="s">
        <v>2220</v>
      </c>
      <c r="C751" s="358" t="s">
        <v>5</v>
      </c>
      <c r="D751" s="358">
        <v>9</v>
      </c>
    </row>
    <row r="752" spans="1:4" ht="15">
      <c r="A752" s="90">
        <v>73315</v>
      </c>
      <c r="B752" s="90" t="s">
        <v>2221</v>
      </c>
      <c r="C752" s="358" t="s">
        <v>5</v>
      </c>
      <c r="D752" s="358">
        <v>56.63</v>
      </c>
    </row>
    <row r="753" spans="1:4" ht="15">
      <c r="A753" s="90">
        <v>73335</v>
      </c>
      <c r="B753" s="90" t="s">
        <v>2222</v>
      </c>
      <c r="C753" s="358" t="s">
        <v>5</v>
      </c>
      <c r="D753" s="358">
        <v>34.69</v>
      </c>
    </row>
    <row r="754" spans="1:4" ht="15">
      <c r="A754" s="90">
        <v>73340</v>
      </c>
      <c r="B754" s="90" t="s">
        <v>2223</v>
      </c>
      <c r="C754" s="358" t="s">
        <v>5</v>
      </c>
      <c r="D754" s="358">
        <v>153.4</v>
      </c>
    </row>
    <row r="755" spans="1:4" ht="15">
      <c r="A755" s="90">
        <v>83361</v>
      </c>
      <c r="B755" s="90" t="s">
        <v>2224</v>
      </c>
      <c r="C755" s="358" t="s">
        <v>5</v>
      </c>
      <c r="D755" s="358">
        <v>42.69</v>
      </c>
    </row>
    <row r="756" spans="1:4" ht="15">
      <c r="A756" s="90">
        <v>83761</v>
      </c>
      <c r="B756" s="90" t="s">
        <v>2225</v>
      </c>
      <c r="C756" s="358" t="s">
        <v>5</v>
      </c>
      <c r="D756" s="358">
        <v>9.52</v>
      </c>
    </row>
    <row r="757" spans="1:4" ht="15">
      <c r="A757" s="90">
        <v>83762</v>
      </c>
      <c r="B757" s="90" t="s">
        <v>2226</v>
      </c>
      <c r="C757" s="358" t="s">
        <v>5</v>
      </c>
      <c r="D757" s="358">
        <v>8.5</v>
      </c>
    </row>
    <row r="758" spans="1:4" ht="15">
      <c r="A758" s="90">
        <v>83763</v>
      </c>
      <c r="B758" s="90" t="s">
        <v>2227</v>
      </c>
      <c r="C758" s="358" t="s">
        <v>5</v>
      </c>
      <c r="D758" s="358">
        <v>49.75</v>
      </c>
    </row>
    <row r="759" spans="1:4" ht="15">
      <c r="A759" s="90">
        <v>83764</v>
      </c>
      <c r="B759" s="90" t="s">
        <v>2228</v>
      </c>
      <c r="C759" s="358" t="s">
        <v>5</v>
      </c>
      <c r="D759" s="358">
        <v>3.35</v>
      </c>
    </row>
    <row r="760" spans="1:4" ht="15">
      <c r="A760" s="90">
        <v>87026</v>
      </c>
      <c r="B760" s="90" t="s">
        <v>2229</v>
      </c>
      <c r="C760" s="358" t="s">
        <v>5</v>
      </c>
      <c r="D760" s="358">
        <v>0.73</v>
      </c>
    </row>
    <row r="761" spans="1:4" ht="15">
      <c r="A761" s="90">
        <v>87441</v>
      </c>
      <c r="B761" s="90" t="s">
        <v>17856</v>
      </c>
      <c r="C761" s="358" t="s">
        <v>5</v>
      </c>
      <c r="D761" s="358">
        <v>0.38</v>
      </c>
    </row>
    <row r="762" spans="1:4" ht="15">
      <c r="A762" s="90">
        <v>87442</v>
      </c>
      <c r="B762" s="90" t="s">
        <v>17857</v>
      </c>
      <c r="C762" s="358" t="s">
        <v>5</v>
      </c>
      <c r="D762" s="358">
        <v>0.09</v>
      </c>
    </row>
    <row r="763" spans="1:4" ht="15">
      <c r="A763" s="90">
        <v>87443</v>
      </c>
      <c r="B763" s="90" t="s">
        <v>17858</v>
      </c>
      <c r="C763" s="358" t="s">
        <v>5</v>
      </c>
      <c r="D763" s="358">
        <v>0.51</v>
      </c>
    </row>
    <row r="764" spans="1:4" ht="15">
      <c r="A764" s="90">
        <v>87444</v>
      </c>
      <c r="B764" s="90" t="s">
        <v>17859</v>
      </c>
      <c r="C764" s="358" t="s">
        <v>5</v>
      </c>
      <c r="D764" s="358">
        <v>4.2</v>
      </c>
    </row>
    <row r="765" spans="1:4" ht="15">
      <c r="A765" s="90">
        <v>88387</v>
      </c>
      <c r="B765" s="90" t="s">
        <v>17860</v>
      </c>
      <c r="C765" s="358" t="s">
        <v>5</v>
      </c>
      <c r="D765" s="358">
        <v>0.74</v>
      </c>
    </row>
    <row r="766" spans="1:4" ht="15">
      <c r="A766" s="90">
        <v>88389</v>
      </c>
      <c r="B766" s="90" t="s">
        <v>17861</v>
      </c>
      <c r="C766" s="358" t="s">
        <v>5</v>
      </c>
      <c r="D766" s="358">
        <v>0.18</v>
      </c>
    </row>
    <row r="767" spans="1:4" ht="15">
      <c r="A767" s="90">
        <v>88390</v>
      </c>
      <c r="B767" s="90" t="s">
        <v>17862</v>
      </c>
      <c r="C767" s="358" t="s">
        <v>5</v>
      </c>
      <c r="D767" s="358">
        <v>0.86</v>
      </c>
    </row>
    <row r="768" spans="1:4" ht="15">
      <c r="A768" s="90">
        <v>88391</v>
      </c>
      <c r="B768" s="90" t="s">
        <v>17863</v>
      </c>
      <c r="C768" s="358" t="s">
        <v>5</v>
      </c>
      <c r="D768" s="358">
        <v>2.65</v>
      </c>
    </row>
    <row r="769" spans="1:4" ht="15">
      <c r="A769" s="90">
        <v>88394</v>
      </c>
      <c r="B769" s="90" t="s">
        <v>17864</v>
      </c>
      <c r="C769" s="358" t="s">
        <v>5</v>
      </c>
      <c r="D769" s="358">
        <v>0.88</v>
      </c>
    </row>
    <row r="770" spans="1:4" ht="15">
      <c r="A770" s="90">
        <v>88395</v>
      </c>
      <c r="B770" s="90" t="s">
        <v>17865</v>
      </c>
      <c r="C770" s="358" t="s">
        <v>5</v>
      </c>
      <c r="D770" s="358">
        <v>0.21</v>
      </c>
    </row>
    <row r="771" spans="1:4" ht="15">
      <c r="A771" s="90">
        <v>88396</v>
      </c>
      <c r="B771" s="90" t="s">
        <v>17866</v>
      </c>
      <c r="C771" s="358" t="s">
        <v>5</v>
      </c>
      <c r="D771" s="358">
        <v>1.03</v>
      </c>
    </row>
    <row r="772" spans="1:4" ht="15">
      <c r="A772" s="90">
        <v>88397</v>
      </c>
      <c r="B772" s="90" t="s">
        <v>17867</v>
      </c>
      <c r="C772" s="358" t="s">
        <v>5</v>
      </c>
      <c r="D772" s="358">
        <v>3.98</v>
      </c>
    </row>
    <row r="773" spans="1:4" ht="15">
      <c r="A773" s="90">
        <v>88400</v>
      </c>
      <c r="B773" s="90" t="s">
        <v>17868</v>
      </c>
      <c r="C773" s="358" t="s">
        <v>5</v>
      </c>
      <c r="D773" s="358">
        <v>0.7</v>
      </c>
    </row>
    <row r="774" spans="1:4" ht="15">
      <c r="A774" s="90">
        <v>88401</v>
      </c>
      <c r="B774" s="90" t="s">
        <v>17869</v>
      </c>
      <c r="C774" s="358" t="s">
        <v>5</v>
      </c>
      <c r="D774" s="358">
        <v>0.17</v>
      </c>
    </row>
    <row r="775" spans="1:4" ht="15">
      <c r="A775" s="90">
        <v>88402</v>
      </c>
      <c r="B775" s="90" t="s">
        <v>17870</v>
      </c>
      <c r="C775" s="358" t="s">
        <v>5</v>
      </c>
      <c r="D775" s="358">
        <v>0.82</v>
      </c>
    </row>
    <row r="776" spans="1:4" ht="15">
      <c r="A776" s="90">
        <v>88403</v>
      </c>
      <c r="B776" s="90" t="s">
        <v>17871</v>
      </c>
      <c r="C776" s="358" t="s">
        <v>5</v>
      </c>
      <c r="D776" s="358">
        <v>1.59</v>
      </c>
    </row>
    <row r="777" spans="1:4" ht="15">
      <c r="A777" s="90">
        <v>88419</v>
      </c>
      <c r="B777" s="90" t="s">
        <v>2230</v>
      </c>
      <c r="C777" s="358" t="s">
        <v>5</v>
      </c>
      <c r="D777" s="358">
        <v>4.88</v>
      </c>
    </row>
    <row r="778" spans="1:4" ht="15">
      <c r="A778" s="90">
        <v>88422</v>
      </c>
      <c r="B778" s="90" t="s">
        <v>2231</v>
      </c>
      <c r="C778" s="358" t="s">
        <v>5</v>
      </c>
      <c r="D778" s="358">
        <v>1.1200000000000001</v>
      </c>
    </row>
    <row r="779" spans="1:4" ht="15">
      <c r="A779" s="90">
        <v>88425</v>
      </c>
      <c r="B779" s="90" t="s">
        <v>2232</v>
      </c>
      <c r="C779" s="358" t="s">
        <v>5</v>
      </c>
      <c r="D779" s="358">
        <v>6.1</v>
      </c>
    </row>
    <row r="780" spans="1:4" ht="15">
      <c r="A780" s="90">
        <v>88427</v>
      </c>
      <c r="B780" s="90" t="s">
        <v>2233</v>
      </c>
      <c r="C780" s="358" t="s">
        <v>5</v>
      </c>
      <c r="D780" s="358">
        <v>0.9</v>
      </c>
    </row>
    <row r="781" spans="1:4" ht="15">
      <c r="A781" s="90">
        <v>88434</v>
      </c>
      <c r="B781" s="90" t="s">
        <v>2234</v>
      </c>
      <c r="C781" s="358" t="s">
        <v>5</v>
      </c>
      <c r="D781" s="358">
        <v>6.47</v>
      </c>
    </row>
    <row r="782" spans="1:4" ht="15">
      <c r="A782" s="90">
        <v>88435</v>
      </c>
      <c r="B782" s="90" t="s">
        <v>2235</v>
      </c>
      <c r="C782" s="358" t="s">
        <v>5</v>
      </c>
      <c r="D782" s="358">
        <v>1.49</v>
      </c>
    </row>
    <row r="783" spans="1:4" ht="15">
      <c r="A783" s="90">
        <v>88436</v>
      </c>
      <c r="B783" s="90" t="s">
        <v>2236</v>
      </c>
      <c r="C783" s="358" t="s">
        <v>5</v>
      </c>
      <c r="D783" s="358">
        <v>8.09</v>
      </c>
    </row>
    <row r="784" spans="1:4" ht="15">
      <c r="A784" s="90">
        <v>88437</v>
      </c>
      <c r="B784" s="90" t="s">
        <v>2237</v>
      </c>
      <c r="C784" s="358" t="s">
        <v>5</v>
      </c>
      <c r="D784" s="358">
        <v>0.9</v>
      </c>
    </row>
    <row r="785" spans="1:4" ht="15">
      <c r="A785" s="90">
        <v>88569</v>
      </c>
      <c r="B785" s="90" t="s">
        <v>2238</v>
      </c>
      <c r="C785" s="358" t="s">
        <v>5</v>
      </c>
      <c r="D785" s="358">
        <v>3.96</v>
      </c>
    </row>
    <row r="786" spans="1:4" ht="15">
      <c r="A786" s="90">
        <v>88570</v>
      </c>
      <c r="B786" s="90" t="s">
        <v>2239</v>
      </c>
      <c r="C786" s="358" t="s">
        <v>5</v>
      </c>
      <c r="D786" s="358">
        <v>1.28</v>
      </c>
    </row>
    <row r="787" spans="1:4" ht="15">
      <c r="A787" s="90">
        <v>88826</v>
      </c>
      <c r="B787" s="90" t="s">
        <v>17872</v>
      </c>
      <c r="C787" s="358" t="s">
        <v>5</v>
      </c>
      <c r="D787" s="358">
        <v>0.28000000000000003</v>
      </c>
    </row>
    <row r="788" spans="1:4" ht="15">
      <c r="A788" s="90">
        <v>88827</v>
      </c>
      <c r="B788" s="90" t="s">
        <v>17873</v>
      </c>
      <c r="C788" s="358" t="s">
        <v>5</v>
      </c>
      <c r="D788" s="358">
        <v>0.06</v>
      </c>
    </row>
    <row r="789" spans="1:4" ht="15">
      <c r="A789" s="90">
        <v>88828</v>
      </c>
      <c r="B789" s="90" t="s">
        <v>17874</v>
      </c>
      <c r="C789" s="358" t="s">
        <v>5</v>
      </c>
      <c r="D789" s="358">
        <v>0.32</v>
      </c>
    </row>
    <row r="790" spans="1:4" ht="15">
      <c r="A790" s="90">
        <v>88829</v>
      </c>
      <c r="B790" s="90" t="s">
        <v>17875</v>
      </c>
      <c r="C790" s="358" t="s">
        <v>5</v>
      </c>
      <c r="D790" s="358">
        <v>1.06</v>
      </c>
    </row>
    <row r="791" spans="1:4" ht="15">
      <c r="A791" s="90">
        <v>88832</v>
      </c>
      <c r="B791" s="90" t="s">
        <v>2240</v>
      </c>
      <c r="C791" s="358" t="s">
        <v>5</v>
      </c>
      <c r="D791" s="358">
        <v>43.77</v>
      </c>
    </row>
    <row r="792" spans="1:4" ht="15">
      <c r="A792" s="90">
        <v>88834</v>
      </c>
      <c r="B792" s="90" t="s">
        <v>2241</v>
      </c>
      <c r="C792" s="358" t="s">
        <v>5</v>
      </c>
      <c r="D792" s="358">
        <v>11.56</v>
      </c>
    </row>
    <row r="793" spans="1:4" ht="15">
      <c r="A793" s="90">
        <v>88835</v>
      </c>
      <c r="B793" s="90" t="s">
        <v>2242</v>
      </c>
      <c r="C793" s="358" t="s">
        <v>5</v>
      </c>
      <c r="D793" s="358">
        <v>54.71</v>
      </c>
    </row>
    <row r="794" spans="1:4" ht="15">
      <c r="A794" s="90">
        <v>88836</v>
      </c>
      <c r="B794" s="90" t="s">
        <v>2243</v>
      </c>
      <c r="C794" s="358" t="s">
        <v>5</v>
      </c>
      <c r="D794" s="358">
        <v>63.27</v>
      </c>
    </row>
    <row r="795" spans="1:4" ht="15">
      <c r="A795" s="90">
        <v>88839</v>
      </c>
      <c r="B795" s="90" t="s">
        <v>2244</v>
      </c>
      <c r="C795" s="358" t="s">
        <v>5</v>
      </c>
      <c r="D795" s="358">
        <v>31.13</v>
      </c>
    </row>
    <row r="796" spans="1:4" ht="15">
      <c r="A796" s="90">
        <v>88840</v>
      </c>
      <c r="B796" s="90" t="s">
        <v>2245</v>
      </c>
      <c r="C796" s="358" t="s">
        <v>5</v>
      </c>
      <c r="D796" s="358">
        <v>13.71</v>
      </c>
    </row>
    <row r="797" spans="1:4" ht="15">
      <c r="A797" s="90">
        <v>88841</v>
      </c>
      <c r="B797" s="90" t="s">
        <v>2246</v>
      </c>
      <c r="C797" s="358" t="s">
        <v>5</v>
      </c>
      <c r="D797" s="358">
        <v>55.66</v>
      </c>
    </row>
    <row r="798" spans="1:4" ht="15">
      <c r="A798" s="90">
        <v>88842</v>
      </c>
      <c r="B798" s="90" t="s">
        <v>2247</v>
      </c>
      <c r="C798" s="358" t="s">
        <v>5</v>
      </c>
      <c r="D798" s="358">
        <v>77.44</v>
      </c>
    </row>
    <row r="799" spans="1:4" ht="15">
      <c r="A799" s="90">
        <v>88847</v>
      </c>
      <c r="B799" s="90" t="s">
        <v>2248</v>
      </c>
      <c r="C799" s="358" t="s">
        <v>5</v>
      </c>
      <c r="D799" s="358">
        <v>22.82</v>
      </c>
    </row>
    <row r="800" spans="1:4" ht="15">
      <c r="A800" s="90">
        <v>88848</v>
      </c>
      <c r="B800" s="90" t="s">
        <v>2249</v>
      </c>
      <c r="C800" s="358" t="s">
        <v>5</v>
      </c>
      <c r="D800" s="358">
        <v>9.3800000000000008</v>
      </c>
    </row>
    <row r="801" spans="1:4" ht="15">
      <c r="A801" s="90">
        <v>88853</v>
      </c>
      <c r="B801" s="90" t="s">
        <v>2250</v>
      </c>
      <c r="C801" s="358" t="s">
        <v>5</v>
      </c>
      <c r="D801" s="358">
        <v>0.23</v>
      </c>
    </row>
    <row r="802" spans="1:4" ht="15">
      <c r="A802" s="90">
        <v>88854</v>
      </c>
      <c r="B802" s="90" t="s">
        <v>2251</v>
      </c>
      <c r="C802" s="358" t="s">
        <v>5</v>
      </c>
      <c r="D802" s="358">
        <v>0.05</v>
      </c>
    </row>
    <row r="803" spans="1:4" ht="15">
      <c r="A803" s="90">
        <v>88855</v>
      </c>
      <c r="B803" s="90" t="s">
        <v>2252</v>
      </c>
      <c r="C803" s="358" t="s">
        <v>5</v>
      </c>
      <c r="D803" s="358">
        <v>3.4</v>
      </c>
    </row>
    <row r="804" spans="1:4" ht="15">
      <c r="A804" s="90">
        <v>88856</v>
      </c>
      <c r="B804" s="90" t="s">
        <v>2253</v>
      </c>
      <c r="C804" s="358" t="s">
        <v>5</v>
      </c>
      <c r="D804" s="358">
        <v>0.93</v>
      </c>
    </row>
    <row r="805" spans="1:4" ht="15">
      <c r="A805" s="90">
        <v>88857</v>
      </c>
      <c r="B805" s="90" t="s">
        <v>2254</v>
      </c>
      <c r="C805" s="358" t="s">
        <v>5</v>
      </c>
      <c r="D805" s="358">
        <v>27.86</v>
      </c>
    </row>
    <row r="806" spans="1:4" ht="15">
      <c r="A806" s="90">
        <v>88858</v>
      </c>
      <c r="B806" s="90" t="s">
        <v>2255</v>
      </c>
      <c r="C806" s="358" t="s">
        <v>5</v>
      </c>
      <c r="D806" s="358">
        <v>7.36</v>
      </c>
    </row>
    <row r="807" spans="1:4" ht="15">
      <c r="A807" s="90">
        <v>88859</v>
      </c>
      <c r="B807" s="90" t="s">
        <v>2256</v>
      </c>
      <c r="C807" s="358" t="s">
        <v>5</v>
      </c>
      <c r="D807" s="358">
        <v>24.78</v>
      </c>
    </row>
    <row r="808" spans="1:4" ht="15">
      <c r="A808" s="90">
        <v>88860</v>
      </c>
      <c r="B808" s="90" t="s">
        <v>2257</v>
      </c>
      <c r="C808" s="358" t="s">
        <v>5</v>
      </c>
      <c r="D808" s="358">
        <v>6.54</v>
      </c>
    </row>
    <row r="809" spans="1:4" ht="15">
      <c r="A809" s="90">
        <v>88900</v>
      </c>
      <c r="B809" s="90" t="s">
        <v>2258</v>
      </c>
      <c r="C809" s="358" t="s">
        <v>5</v>
      </c>
      <c r="D809" s="358">
        <v>51.03</v>
      </c>
    </row>
    <row r="810" spans="1:4" ht="15">
      <c r="A810" s="90">
        <v>88902</v>
      </c>
      <c r="B810" s="90" t="s">
        <v>2259</v>
      </c>
      <c r="C810" s="358" t="s">
        <v>5</v>
      </c>
      <c r="D810" s="358">
        <v>13.48</v>
      </c>
    </row>
    <row r="811" spans="1:4" ht="15">
      <c r="A811" s="90">
        <v>88903</v>
      </c>
      <c r="B811" s="90" t="s">
        <v>2260</v>
      </c>
      <c r="C811" s="358" t="s">
        <v>5</v>
      </c>
      <c r="D811" s="358">
        <v>63.79</v>
      </c>
    </row>
    <row r="812" spans="1:4" ht="15">
      <c r="A812" s="90">
        <v>88904</v>
      </c>
      <c r="B812" s="90" t="s">
        <v>2261</v>
      </c>
      <c r="C812" s="358" t="s">
        <v>5</v>
      </c>
      <c r="D812" s="358">
        <v>89.12</v>
      </c>
    </row>
    <row r="813" spans="1:4" ht="15">
      <c r="A813" s="90">
        <v>89009</v>
      </c>
      <c r="B813" s="90" t="s">
        <v>2262</v>
      </c>
      <c r="C813" s="358" t="s">
        <v>5</v>
      </c>
      <c r="D813" s="358">
        <v>38.56</v>
      </c>
    </row>
    <row r="814" spans="1:4" ht="15">
      <c r="A814" s="90">
        <v>89010</v>
      </c>
      <c r="B814" s="90" t="s">
        <v>2263</v>
      </c>
      <c r="C814" s="358" t="s">
        <v>5</v>
      </c>
      <c r="D814" s="358">
        <v>16.98</v>
      </c>
    </row>
    <row r="815" spans="1:4" ht="15">
      <c r="A815" s="90">
        <v>89011</v>
      </c>
      <c r="B815" s="90" t="s">
        <v>2264</v>
      </c>
      <c r="C815" s="358" t="s">
        <v>5</v>
      </c>
      <c r="D815" s="358">
        <v>26.88</v>
      </c>
    </row>
    <row r="816" spans="1:4" ht="15">
      <c r="A816" s="90">
        <v>89012</v>
      </c>
      <c r="B816" s="90" t="s">
        <v>2265</v>
      </c>
      <c r="C816" s="358" t="s">
        <v>5</v>
      </c>
      <c r="D816" s="358">
        <v>7.1</v>
      </c>
    </row>
    <row r="817" spans="1:4" ht="15">
      <c r="A817" s="90">
        <v>89013</v>
      </c>
      <c r="B817" s="90" t="s">
        <v>2266</v>
      </c>
      <c r="C817" s="358" t="s">
        <v>5</v>
      </c>
      <c r="D817" s="358">
        <v>126.31</v>
      </c>
    </row>
    <row r="818" spans="1:4" ht="15">
      <c r="A818" s="90">
        <v>89014</v>
      </c>
      <c r="B818" s="90" t="s">
        <v>2267</v>
      </c>
      <c r="C818" s="358" t="s">
        <v>5</v>
      </c>
      <c r="D818" s="358">
        <v>55.64</v>
      </c>
    </row>
    <row r="819" spans="1:4" ht="15">
      <c r="A819" s="90">
        <v>89015</v>
      </c>
      <c r="B819" s="90" t="s">
        <v>2268</v>
      </c>
      <c r="C819" s="358" t="s">
        <v>5</v>
      </c>
      <c r="D819" s="358">
        <v>3.93</v>
      </c>
    </row>
    <row r="820" spans="1:4" ht="15">
      <c r="A820" s="90">
        <v>89016</v>
      </c>
      <c r="B820" s="90" t="s">
        <v>2269</v>
      </c>
      <c r="C820" s="358" t="s">
        <v>5</v>
      </c>
      <c r="D820" s="358">
        <v>1.04</v>
      </c>
    </row>
    <row r="821" spans="1:4" ht="15">
      <c r="A821" s="90">
        <v>89017</v>
      </c>
      <c r="B821" s="90" t="s">
        <v>2270</v>
      </c>
      <c r="C821" s="358" t="s">
        <v>5</v>
      </c>
      <c r="D821" s="358">
        <v>38.32</v>
      </c>
    </row>
    <row r="822" spans="1:4" ht="15">
      <c r="A822" s="90">
        <v>89018</v>
      </c>
      <c r="B822" s="90" t="s">
        <v>2271</v>
      </c>
      <c r="C822" s="358" t="s">
        <v>5</v>
      </c>
      <c r="D822" s="358">
        <v>16.88</v>
      </c>
    </row>
    <row r="823" spans="1:4" ht="15">
      <c r="A823" s="90">
        <v>89019</v>
      </c>
      <c r="B823" s="90" t="s">
        <v>2272</v>
      </c>
      <c r="C823" s="358" t="s">
        <v>5</v>
      </c>
      <c r="D823" s="358">
        <v>0.31</v>
      </c>
    </row>
    <row r="824" spans="1:4" ht="15">
      <c r="A824" s="90">
        <v>89020</v>
      </c>
      <c r="B824" s="90" t="s">
        <v>2273</v>
      </c>
      <c r="C824" s="358" t="s">
        <v>5</v>
      </c>
      <c r="D824" s="358">
        <v>7.0000000000000007E-2</v>
      </c>
    </row>
    <row r="825" spans="1:4" ht="15">
      <c r="A825" s="90">
        <v>89023</v>
      </c>
      <c r="B825" s="90" t="s">
        <v>17876</v>
      </c>
      <c r="C825" s="358" t="s">
        <v>5</v>
      </c>
      <c r="D825" s="358">
        <v>3.48</v>
      </c>
    </row>
    <row r="826" spans="1:4" ht="15">
      <c r="A826" s="90">
        <v>89024</v>
      </c>
      <c r="B826" s="90" t="s">
        <v>17877</v>
      </c>
      <c r="C826" s="358" t="s">
        <v>5</v>
      </c>
      <c r="D826" s="358">
        <v>1.28</v>
      </c>
    </row>
    <row r="827" spans="1:4" ht="15">
      <c r="A827" s="90">
        <v>89025</v>
      </c>
      <c r="B827" s="90" t="s">
        <v>17878</v>
      </c>
      <c r="C827" s="358" t="s">
        <v>5</v>
      </c>
      <c r="D827" s="358">
        <v>4.6399999999999997</v>
      </c>
    </row>
    <row r="828" spans="1:4" ht="15">
      <c r="A828" s="90">
        <v>89026</v>
      </c>
      <c r="B828" s="90" t="s">
        <v>17879</v>
      </c>
      <c r="C828" s="358" t="s">
        <v>5</v>
      </c>
      <c r="D828" s="358">
        <v>169.44</v>
      </c>
    </row>
    <row r="829" spans="1:4" ht="15">
      <c r="A829" s="90">
        <v>89029</v>
      </c>
      <c r="B829" s="90" t="s">
        <v>2274</v>
      </c>
      <c r="C829" s="358" t="s">
        <v>5</v>
      </c>
      <c r="D829" s="358">
        <v>29.74</v>
      </c>
    </row>
    <row r="830" spans="1:4" ht="15">
      <c r="A830" s="90">
        <v>89030</v>
      </c>
      <c r="B830" s="90" t="s">
        <v>2275</v>
      </c>
      <c r="C830" s="358" t="s">
        <v>5</v>
      </c>
      <c r="D830" s="358">
        <v>13.1</v>
      </c>
    </row>
    <row r="831" spans="1:4" ht="15">
      <c r="A831" s="90">
        <v>89033</v>
      </c>
      <c r="B831" s="90" t="s">
        <v>2276</v>
      </c>
      <c r="C831" s="358" t="s">
        <v>5</v>
      </c>
      <c r="D831" s="358">
        <v>13.16</v>
      </c>
    </row>
    <row r="832" spans="1:4" ht="15">
      <c r="A832" s="90">
        <v>89034</v>
      </c>
      <c r="B832" s="90" t="s">
        <v>2277</v>
      </c>
      <c r="C832" s="358" t="s">
        <v>5</v>
      </c>
      <c r="D832" s="358">
        <v>3.53</v>
      </c>
    </row>
    <row r="833" spans="1:4" ht="15">
      <c r="A833" s="90">
        <v>89128</v>
      </c>
      <c r="B833" s="90" t="s">
        <v>2278</v>
      </c>
      <c r="C833" s="358" t="s">
        <v>5</v>
      </c>
      <c r="D833" s="358">
        <v>50.33</v>
      </c>
    </row>
    <row r="834" spans="1:4" ht="15">
      <c r="A834" s="90">
        <v>89129</v>
      </c>
      <c r="B834" s="90" t="s">
        <v>2279</v>
      </c>
      <c r="C834" s="358" t="s">
        <v>5</v>
      </c>
      <c r="D834" s="358">
        <v>13.3</v>
      </c>
    </row>
    <row r="835" spans="1:4" ht="15">
      <c r="A835" s="90">
        <v>89130</v>
      </c>
      <c r="B835" s="90" t="s">
        <v>2280</v>
      </c>
      <c r="C835" s="358" t="s">
        <v>5</v>
      </c>
      <c r="D835" s="358">
        <v>69.790000000000006</v>
      </c>
    </row>
    <row r="836" spans="1:4" ht="15">
      <c r="A836" s="90">
        <v>89131</v>
      </c>
      <c r="B836" s="90" t="s">
        <v>2281</v>
      </c>
      <c r="C836" s="358" t="s">
        <v>5</v>
      </c>
      <c r="D836" s="358">
        <v>18.440000000000001</v>
      </c>
    </row>
    <row r="837" spans="1:4" ht="15">
      <c r="A837" s="90">
        <v>89210</v>
      </c>
      <c r="B837" s="90" t="s">
        <v>2282</v>
      </c>
      <c r="C837" s="358" t="s">
        <v>5</v>
      </c>
      <c r="D837" s="358">
        <v>32.049999999999997</v>
      </c>
    </row>
    <row r="838" spans="1:4" ht="15">
      <c r="A838" s="90">
        <v>89211</v>
      </c>
      <c r="B838" s="90" t="s">
        <v>2283</v>
      </c>
      <c r="C838" s="358" t="s">
        <v>5</v>
      </c>
      <c r="D838" s="358">
        <v>8.6</v>
      </c>
    </row>
    <row r="839" spans="1:4" ht="15">
      <c r="A839" s="90">
        <v>89212</v>
      </c>
      <c r="B839" s="90" t="s">
        <v>2284</v>
      </c>
      <c r="C839" s="358" t="s">
        <v>5</v>
      </c>
      <c r="D839" s="358">
        <v>28.91</v>
      </c>
    </row>
    <row r="840" spans="1:4" ht="15">
      <c r="A840" s="90">
        <v>89213</v>
      </c>
      <c r="B840" s="90" t="s">
        <v>2285</v>
      </c>
      <c r="C840" s="358" t="s">
        <v>5</v>
      </c>
      <c r="D840" s="358">
        <v>8.92</v>
      </c>
    </row>
    <row r="841" spans="1:4" ht="15">
      <c r="A841" s="90">
        <v>89214</v>
      </c>
      <c r="B841" s="90" t="s">
        <v>2286</v>
      </c>
      <c r="C841" s="358" t="s">
        <v>5</v>
      </c>
      <c r="D841" s="358">
        <v>27.14</v>
      </c>
    </row>
    <row r="842" spans="1:4" ht="15">
      <c r="A842" s="90">
        <v>89215</v>
      </c>
      <c r="B842" s="90" t="s">
        <v>2287</v>
      </c>
      <c r="C842" s="358" t="s">
        <v>5</v>
      </c>
      <c r="D842" s="358">
        <v>92.03</v>
      </c>
    </row>
    <row r="843" spans="1:4" ht="15">
      <c r="A843" s="90">
        <v>89221</v>
      </c>
      <c r="B843" s="90" t="s">
        <v>17880</v>
      </c>
      <c r="C843" s="358" t="s">
        <v>5</v>
      </c>
      <c r="D843" s="358">
        <v>1.1399999999999999</v>
      </c>
    </row>
    <row r="844" spans="1:4" ht="15">
      <c r="A844" s="90">
        <v>89222</v>
      </c>
      <c r="B844" s="90" t="s">
        <v>17881</v>
      </c>
      <c r="C844" s="358" t="s">
        <v>5</v>
      </c>
      <c r="D844" s="358">
        <v>0.28000000000000003</v>
      </c>
    </row>
    <row r="845" spans="1:4" ht="15">
      <c r="A845" s="90">
        <v>89223</v>
      </c>
      <c r="B845" s="90" t="s">
        <v>17882</v>
      </c>
      <c r="C845" s="358" t="s">
        <v>5</v>
      </c>
      <c r="D845" s="358">
        <v>1.33</v>
      </c>
    </row>
    <row r="846" spans="1:4" ht="15">
      <c r="A846" s="90">
        <v>89224</v>
      </c>
      <c r="B846" s="90" t="s">
        <v>17883</v>
      </c>
      <c r="C846" s="358" t="s">
        <v>5</v>
      </c>
      <c r="D846" s="358">
        <v>2.12</v>
      </c>
    </row>
    <row r="847" spans="1:4" ht="15">
      <c r="A847" s="90">
        <v>89228</v>
      </c>
      <c r="B847" s="90" t="s">
        <v>2288</v>
      </c>
      <c r="C847" s="358" t="s">
        <v>5</v>
      </c>
      <c r="D847" s="358">
        <v>46.8</v>
      </c>
    </row>
    <row r="848" spans="1:4" ht="15">
      <c r="A848" s="90">
        <v>89229</v>
      </c>
      <c r="B848" s="90" t="s">
        <v>2289</v>
      </c>
      <c r="C848" s="358" t="s">
        <v>5</v>
      </c>
      <c r="D848" s="358">
        <v>16.489999999999998</v>
      </c>
    </row>
    <row r="849" spans="1:4" ht="15">
      <c r="A849" s="90">
        <v>89230</v>
      </c>
      <c r="B849" s="90" t="s">
        <v>2290</v>
      </c>
      <c r="C849" s="358" t="s">
        <v>5</v>
      </c>
      <c r="D849" s="358">
        <v>107.49</v>
      </c>
    </row>
    <row r="850" spans="1:4" ht="15">
      <c r="A850" s="90">
        <v>89231</v>
      </c>
      <c r="B850" s="90" t="s">
        <v>2291</v>
      </c>
      <c r="C850" s="358" t="s">
        <v>5</v>
      </c>
      <c r="D850" s="358">
        <v>32.909999999999997</v>
      </c>
    </row>
    <row r="851" spans="1:4" ht="15">
      <c r="A851" s="90">
        <v>89232</v>
      </c>
      <c r="B851" s="90" t="s">
        <v>2292</v>
      </c>
      <c r="C851" s="358" t="s">
        <v>5</v>
      </c>
      <c r="D851" s="358">
        <v>191.74</v>
      </c>
    </row>
    <row r="852" spans="1:4" ht="15">
      <c r="A852" s="90">
        <v>89233</v>
      </c>
      <c r="B852" s="90" t="s">
        <v>2293</v>
      </c>
      <c r="C852" s="358" t="s">
        <v>5</v>
      </c>
      <c r="D852" s="358">
        <v>165.62</v>
      </c>
    </row>
    <row r="853" spans="1:4" ht="15">
      <c r="A853" s="90">
        <v>89236</v>
      </c>
      <c r="B853" s="90" t="s">
        <v>2294</v>
      </c>
      <c r="C853" s="358" t="s">
        <v>5</v>
      </c>
      <c r="D853" s="358">
        <v>251.11</v>
      </c>
    </row>
    <row r="854" spans="1:4" ht="15">
      <c r="A854" s="90">
        <v>89237</v>
      </c>
      <c r="B854" s="90" t="s">
        <v>2295</v>
      </c>
      <c r="C854" s="358" t="s">
        <v>5</v>
      </c>
      <c r="D854" s="358">
        <v>76.89</v>
      </c>
    </row>
    <row r="855" spans="1:4" ht="15">
      <c r="A855" s="90">
        <v>89238</v>
      </c>
      <c r="B855" s="90" t="s">
        <v>2296</v>
      </c>
      <c r="C855" s="358" t="s">
        <v>5</v>
      </c>
      <c r="D855" s="358">
        <v>447.91</v>
      </c>
    </row>
    <row r="856" spans="1:4" ht="15">
      <c r="A856" s="90">
        <v>89239</v>
      </c>
      <c r="B856" s="90" t="s">
        <v>2297</v>
      </c>
      <c r="C856" s="358" t="s">
        <v>5</v>
      </c>
      <c r="D856" s="358">
        <v>437.98</v>
      </c>
    </row>
    <row r="857" spans="1:4" ht="15">
      <c r="A857" s="90">
        <v>89240</v>
      </c>
      <c r="B857" s="90" t="s">
        <v>2298</v>
      </c>
      <c r="C857" s="358" t="s">
        <v>5</v>
      </c>
      <c r="D857" s="358">
        <v>77.06</v>
      </c>
    </row>
    <row r="858" spans="1:4" ht="15">
      <c r="A858" s="90">
        <v>89241</v>
      </c>
      <c r="B858" s="90" t="s">
        <v>2299</v>
      </c>
      <c r="C858" s="358" t="s">
        <v>5</v>
      </c>
      <c r="D858" s="358">
        <v>27.16</v>
      </c>
    </row>
    <row r="859" spans="1:4" ht="15">
      <c r="A859" s="90">
        <v>89246</v>
      </c>
      <c r="B859" s="90" t="s">
        <v>2300</v>
      </c>
      <c r="C859" s="358" t="s">
        <v>5</v>
      </c>
      <c r="D859" s="358">
        <v>218.19</v>
      </c>
    </row>
    <row r="860" spans="1:4" ht="15">
      <c r="A860" s="90">
        <v>89247</v>
      </c>
      <c r="B860" s="90" t="s">
        <v>2301</v>
      </c>
      <c r="C860" s="358" t="s">
        <v>5</v>
      </c>
      <c r="D860" s="358">
        <v>66.81</v>
      </c>
    </row>
    <row r="861" spans="1:4" ht="15">
      <c r="A861" s="90">
        <v>89248</v>
      </c>
      <c r="B861" s="90" t="s">
        <v>2302</v>
      </c>
      <c r="C861" s="358" t="s">
        <v>5</v>
      </c>
      <c r="D861" s="358">
        <v>389.2</v>
      </c>
    </row>
    <row r="862" spans="1:4" ht="15">
      <c r="A862" s="90">
        <v>89249</v>
      </c>
      <c r="B862" s="90" t="s">
        <v>2303</v>
      </c>
      <c r="C862" s="358" t="s">
        <v>5</v>
      </c>
      <c r="D862" s="358">
        <v>373.35</v>
      </c>
    </row>
    <row r="863" spans="1:4" ht="15">
      <c r="A863" s="90">
        <v>89253</v>
      </c>
      <c r="B863" s="90" t="s">
        <v>2304</v>
      </c>
      <c r="C863" s="358" t="s">
        <v>5</v>
      </c>
      <c r="D863" s="358">
        <v>63.15</v>
      </c>
    </row>
    <row r="864" spans="1:4" ht="15">
      <c r="A864" s="90">
        <v>89254</v>
      </c>
      <c r="B864" s="90" t="s">
        <v>2305</v>
      </c>
      <c r="C864" s="358" t="s">
        <v>5</v>
      </c>
      <c r="D864" s="358">
        <v>22.26</v>
      </c>
    </row>
    <row r="865" spans="1:4" ht="15">
      <c r="A865" s="90">
        <v>89255</v>
      </c>
      <c r="B865" s="90" t="s">
        <v>2306</v>
      </c>
      <c r="C865" s="358" t="s">
        <v>5</v>
      </c>
      <c r="D865" s="358">
        <v>101.51</v>
      </c>
    </row>
    <row r="866" spans="1:4" ht="15">
      <c r="A866" s="90">
        <v>89256</v>
      </c>
      <c r="B866" s="90" t="s">
        <v>2307</v>
      </c>
      <c r="C866" s="358" t="s">
        <v>5</v>
      </c>
      <c r="D866" s="358">
        <v>84.02</v>
      </c>
    </row>
    <row r="867" spans="1:4" ht="15">
      <c r="A867" s="90">
        <v>89259</v>
      </c>
      <c r="B867" s="90" t="s">
        <v>2308</v>
      </c>
      <c r="C867" s="358" t="s">
        <v>5</v>
      </c>
      <c r="D867" s="358">
        <v>26.96</v>
      </c>
    </row>
    <row r="868" spans="1:4" ht="15">
      <c r="A868" s="90">
        <v>89260</v>
      </c>
      <c r="B868" s="90" t="s">
        <v>2309</v>
      </c>
      <c r="C868" s="358" t="s">
        <v>5</v>
      </c>
      <c r="D868" s="358">
        <v>9.93</v>
      </c>
    </row>
    <row r="869" spans="1:4" ht="15">
      <c r="A869" s="90">
        <v>89262</v>
      </c>
      <c r="B869" s="90" t="s">
        <v>2310</v>
      </c>
      <c r="C869" s="358" t="s">
        <v>5</v>
      </c>
      <c r="D869" s="358">
        <v>45.74</v>
      </c>
    </row>
    <row r="870" spans="1:4" ht="15">
      <c r="A870" s="90">
        <v>89264</v>
      </c>
      <c r="B870" s="90" t="s">
        <v>2311</v>
      </c>
      <c r="C870" s="358" t="s">
        <v>5</v>
      </c>
      <c r="D870" s="358">
        <v>20.8</v>
      </c>
    </row>
    <row r="871" spans="1:4" ht="15">
      <c r="A871" s="90">
        <v>89265</v>
      </c>
      <c r="B871" s="90" t="s">
        <v>2312</v>
      </c>
      <c r="C871" s="358" t="s">
        <v>5</v>
      </c>
      <c r="D871" s="358">
        <v>8.32</v>
      </c>
    </row>
    <row r="872" spans="1:4" ht="15">
      <c r="A872" s="90">
        <v>89266</v>
      </c>
      <c r="B872" s="90" t="s">
        <v>2313</v>
      </c>
      <c r="C872" s="358" t="s">
        <v>5</v>
      </c>
      <c r="D872" s="358">
        <v>3.36</v>
      </c>
    </row>
    <row r="873" spans="1:4" ht="15">
      <c r="A873" s="90">
        <v>89267</v>
      </c>
      <c r="B873" s="90" t="s">
        <v>2314</v>
      </c>
      <c r="C873" s="358" t="s">
        <v>5</v>
      </c>
      <c r="D873" s="358">
        <v>50.32</v>
      </c>
    </row>
    <row r="874" spans="1:4" ht="15">
      <c r="A874" s="90">
        <v>89268</v>
      </c>
      <c r="B874" s="90" t="s">
        <v>2315</v>
      </c>
      <c r="C874" s="358" t="s">
        <v>5</v>
      </c>
      <c r="D874" s="358">
        <v>17.739999999999998</v>
      </c>
    </row>
    <row r="875" spans="1:4" ht="15">
      <c r="A875" s="90">
        <v>89269</v>
      </c>
      <c r="B875" s="90" t="s">
        <v>2316</v>
      </c>
      <c r="C875" s="358" t="s">
        <v>5</v>
      </c>
      <c r="D875" s="358">
        <v>7.17</v>
      </c>
    </row>
    <row r="876" spans="1:4" ht="15">
      <c r="A876" s="90">
        <v>89270</v>
      </c>
      <c r="B876" s="90" t="s">
        <v>2317</v>
      </c>
      <c r="C876" s="358" t="s">
        <v>5</v>
      </c>
      <c r="D876" s="358">
        <v>80.900000000000006</v>
      </c>
    </row>
    <row r="877" spans="1:4" ht="15">
      <c r="A877" s="90">
        <v>89271</v>
      </c>
      <c r="B877" s="90" t="s">
        <v>2318</v>
      </c>
      <c r="C877" s="358" t="s">
        <v>5</v>
      </c>
      <c r="D877" s="358">
        <v>28.76</v>
      </c>
    </row>
    <row r="878" spans="1:4" ht="15">
      <c r="A878" s="90">
        <v>89274</v>
      </c>
      <c r="B878" s="90" t="s">
        <v>17884</v>
      </c>
      <c r="C878" s="358" t="s">
        <v>5</v>
      </c>
      <c r="D878" s="358">
        <v>1.38</v>
      </c>
    </row>
    <row r="879" spans="1:4" ht="15">
      <c r="A879" s="90">
        <v>89275</v>
      </c>
      <c r="B879" s="90" t="s">
        <v>17885</v>
      </c>
      <c r="C879" s="358" t="s">
        <v>5</v>
      </c>
      <c r="D879" s="358">
        <v>0.34</v>
      </c>
    </row>
    <row r="880" spans="1:4" ht="15">
      <c r="A880" s="90">
        <v>89276</v>
      </c>
      <c r="B880" s="90" t="s">
        <v>17886</v>
      </c>
      <c r="C880" s="358" t="s">
        <v>5</v>
      </c>
      <c r="D880" s="358">
        <v>1.85</v>
      </c>
    </row>
    <row r="881" spans="1:4" ht="15">
      <c r="A881" s="90">
        <v>89277</v>
      </c>
      <c r="B881" s="90" t="s">
        <v>17887</v>
      </c>
      <c r="C881" s="358" t="s">
        <v>5</v>
      </c>
      <c r="D881" s="358">
        <v>8.4</v>
      </c>
    </row>
    <row r="882" spans="1:4" ht="15">
      <c r="A882" s="90">
        <v>89280</v>
      </c>
      <c r="B882" s="90" t="s">
        <v>2319</v>
      </c>
      <c r="C882" s="358" t="s">
        <v>5</v>
      </c>
      <c r="D882" s="358">
        <v>39.36</v>
      </c>
    </row>
    <row r="883" spans="1:4" ht="15">
      <c r="A883" s="90">
        <v>89281</v>
      </c>
      <c r="B883" s="90" t="s">
        <v>2320</v>
      </c>
      <c r="C883" s="358" t="s">
        <v>5</v>
      </c>
      <c r="D883" s="358">
        <v>10.56</v>
      </c>
    </row>
    <row r="884" spans="1:4" ht="15">
      <c r="A884" s="90">
        <v>89870</v>
      </c>
      <c r="B884" s="90" t="s">
        <v>2321</v>
      </c>
      <c r="C884" s="358" t="s">
        <v>5</v>
      </c>
      <c r="D884" s="358">
        <v>37.68</v>
      </c>
    </row>
    <row r="885" spans="1:4" ht="15">
      <c r="A885" s="90">
        <v>89871</v>
      </c>
      <c r="B885" s="90" t="s">
        <v>2322</v>
      </c>
      <c r="C885" s="358" t="s">
        <v>5</v>
      </c>
      <c r="D885" s="358">
        <v>13.41</v>
      </c>
    </row>
    <row r="886" spans="1:4" ht="15">
      <c r="A886" s="90">
        <v>89872</v>
      </c>
      <c r="B886" s="90" t="s">
        <v>2323</v>
      </c>
      <c r="C886" s="358" t="s">
        <v>5</v>
      </c>
      <c r="D886" s="358">
        <v>5.42</v>
      </c>
    </row>
    <row r="887" spans="1:4" ht="15">
      <c r="A887" s="90">
        <v>89873</v>
      </c>
      <c r="B887" s="90" t="s">
        <v>2324</v>
      </c>
      <c r="C887" s="358" t="s">
        <v>5</v>
      </c>
      <c r="D887" s="358">
        <v>64.91</v>
      </c>
    </row>
    <row r="888" spans="1:4" ht="15">
      <c r="A888" s="90">
        <v>89874</v>
      </c>
      <c r="B888" s="90" t="s">
        <v>2325</v>
      </c>
      <c r="C888" s="358" t="s">
        <v>5</v>
      </c>
      <c r="D888" s="358">
        <v>174.75</v>
      </c>
    </row>
    <row r="889" spans="1:4" ht="15">
      <c r="A889" s="90">
        <v>89878</v>
      </c>
      <c r="B889" s="90" t="s">
        <v>17888</v>
      </c>
      <c r="C889" s="358" t="s">
        <v>5</v>
      </c>
      <c r="D889" s="358">
        <v>40.18</v>
      </c>
    </row>
    <row r="890" spans="1:4" ht="15">
      <c r="A890" s="90">
        <v>89879</v>
      </c>
      <c r="B890" s="90" t="s">
        <v>2326</v>
      </c>
      <c r="C890" s="358" t="s">
        <v>5</v>
      </c>
      <c r="D890" s="358">
        <v>14.07</v>
      </c>
    </row>
    <row r="891" spans="1:4" ht="15">
      <c r="A891" s="90">
        <v>89880</v>
      </c>
      <c r="B891" s="90" t="s">
        <v>2327</v>
      </c>
      <c r="C891" s="358" t="s">
        <v>5</v>
      </c>
      <c r="D891" s="358">
        <v>5.68</v>
      </c>
    </row>
    <row r="892" spans="1:4" ht="15">
      <c r="A892" s="90">
        <v>89881</v>
      </c>
      <c r="B892" s="90" t="s">
        <v>17889</v>
      </c>
      <c r="C892" s="358" t="s">
        <v>5</v>
      </c>
      <c r="D892" s="358">
        <v>68.569999999999993</v>
      </c>
    </row>
    <row r="893" spans="1:4" ht="15">
      <c r="A893" s="90">
        <v>89882</v>
      </c>
      <c r="B893" s="90" t="s">
        <v>17890</v>
      </c>
      <c r="C893" s="358" t="s">
        <v>5</v>
      </c>
      <c r="D893" s="358">
        <v>201.62</v>
      </c>
    </row>
    <row r="894" spans="1:4" ht="15">
      <c r="A894" s="90">
        <v>90582</v>
      </c>
      <c r="B894" s="90" t="s">
        <v>2328</v>
      </c>
      <c r="C894" s="358" t="s">
        <v>5</v>
      </c>
      <c r="D894" s="358">
        <v>0.4</v>
      </c>
    </row>
    <row r="895" spans="1:4" ht="15">
      <c r="A895" s="90">
        <v>90583</v>
      </c>
      <c r="B895" s="90" t="s">
        <v>2329</v>
      </c>
      <c r="C895" s="358" t="s">
        <v>5</v>
      </c>
      <c r="D895" s="358">
        <v>0.09</v>
      </c>
    </row>
    <row r="896" spans="1:4" ht="15">
      <c r="A896" s="90">
        <v>90584</v>
      </c>
      <c r="B896" s="90" t="s">
        <v>2330</v>
      </c>
      <c r="C896" s="358" t="s">
        <v>5</v>
      </c>
      <c r="D896" s="358">
        <v>0.32</v>
      </c>
    </row>
    <row r="897" spans="1:4" ht="15">
      <c r="A897" s="90">
        <v>90585</v>
      </c>
      <c r="B897" s="90" t="s">
        <v>2331</v>
      </c>
      <c r="C897" s="358" t="s">
        <v>5</v>
      </c>
      <c r="D897" s="358">
        <v>0.44</v>
      </c>
    </row>
    <row r="898" spans="1:4" ht="15">
      <c r="A898" s="90">
        <v>90621</v>
      </c>
      <c r="B898" s="90" t="s">
        <v>2332</v>
      </c>
      <c r="C898" s="358" t="s">
        <v>5</v>
      </c>
      <c r="D898" s="358">
        <v>1.97</v>
      </c>
    </row>
    <row r="899" spans="1:4" ht="15">
      <c r="A899" s="90">
        <v>90622</v>
      </c>
      <c r="B899" s="90" t="s">
        <v>2333</v>
      </c>
      <c r="C899" s="358" t="s">
        <v>5</v>
      </c>
      <c r="D899" s="358">
        <v>0.45</v>
      </c>
    </row>
    <row r="900" spans="1:4" ht="15">
      <c r="A900" s="90">
        <v>90623</v>
      </c>
      <c r="B900" s="90" t="s">
        <v>2334</v>
      </c>
      <c r="C900" s="358" t="s">
        <v>5</v>
      </c>
      <c r="D900" s="358">
        <v>2.4700000000000002</v>
      </c>
    </row>
    <row r="901" spans="1:4" ht="15">
      <c r="A901" s="90">
        <v>90624</v>
      </c>
      <c r="B901" s="90" t="s">
        <v>2335</v>
      </c>
      <c r="C901" s="358" t="s">
        <v>5</v>
      </c>
      <c r="D901" s="358">
        <v>2.66</v>
      </c>
    </row>
    <row r="902" spans="1:4" ht="15">
      <c r="A902" s="90">
        <v>90627</v>
      </c>
      <c r="B902" s="90" t="s">
        <v>2336</v>
      </c>
      <c r="C902" s="358" t="s">
        <v>5</v>
      </c>
      <c r="D902" s="358">
        <v>46.69</v>
      </c>
    </row>
    <row r="903" spans="1:4" ht="15">
      <c r="A903" s="90">
        <v>90628</v>
      </c>
      <c r="B903" s="90" t="s">
        <v>2337</v>
      </c>
      <c r="C903" s="358" t="s">
        <v>5</v>
      </c>
      <c r="D903" s="358">
        <v>12.52</v>
      </c>
    </row>
    <row r="904" spans="1:4" ht="15">
      <c r="A904" s="90">
        <v>90629</v>
      </c>
      <c r="B904" s="90" t="s">
        <v>2338</v>
      </c>
      <c r="C904" s="358" t="s">
        <v>5</v>
      </c>
      <c r="D904" s="358">
        <v>58.43</v>
      </c>
    </row>
    <row r="905" spans="1:4" ht="15">
      <c r="A905" s="90">
        <v>90630</v>
      </c>
      <c r="B905" s="90" t="s">
        <v>2339</v>
      </c>
      <c r="C905" s="358" t="s">
        <v>5</v>
      </c>
      <c r="D905" s="358">
        <v>1.26</v>
      </c>
    </row>
    <row r="906" spans="1:4" ht="15">
      <c r="A906" s="90">
        <v>90633</v>
      </c>
      <c r="B906" s="90" t="s">
        <v>2340</v>
      </c>
      <c r="C906" s="358" t="s">
        <v>5</v>
      </c>
      <c r="D906" s="358">
        <v>3.75</v>
      </c>
    </row>
    <row r="907" spans="1:4" ht="15">
      <c r="A907" s="90">
        <v>90634</v>
      </c>
      <c r="B907" s="90" t="s">
        <v>2341</v>
      </c>
      <c r="C907" s="358" t="s">
        <v>5</v>
      </c>
      <c r="D907" s="358">
        <v>0.86</v>
      </c>
    </row>
    <row r="908" spans="1:4" ht="15">
      <c r="A908" s="90">
        <v>90635</v>
      </c>
      <c r="B908" s="90" t="s">
        <v>2342</v>
      </c>
      <c r="C908" s="358" t="s">
        <v>5</v>
      </c>
      <c r="D908" s="358">
        <v>4.0999999999999996</v>
      </c>
    </row>
    <row r="909" spans="1:4" ht="15">
      <c r="A909" s="90">
        <v>90636</v>
      </c>
      <c r="B909" s="90" t="s">
        <v>2343</v>
      </c>
      <c r="C909" s="358" t="s">
        <v>5</v>
      </c>
      <c r="D909" s="358">
        <v>5.32</v>
      </c>
    </row>
    <row r="910" spans="1:4" ht="15">
      <c r="A910" s="90">
        <v>90639</v>
      </c>
      <c r="B910" s="90" t="s">
        <v>2344</v>
      </c>
      <c r="C910" s="358" t="s">
        <v>5</v>
      </c>
      <c r="D910" s="358">
        <v>5.6</v>
      </c>
    </row>
    <row r="911" spans="1:4" ht="15">
      <c r="A911" s="90">
        <v>90640</v>
      </c>
      <c r="B911" s="90" t="s">
        <v>2345</v>
      </c>
      <c r="C911" s="358" t="s">
        <v>5</v>
      </c>
      <c r="D911" s="358">
        <v>1.29</v>
      </c>
    </row>
    <row r="912" spans="1:4" ht="15">
      <c r="A912" s="90">
        <v>90641</v>
      </c>
      <c r="B912" s="90" t="s">
        <v>2346</v>
      </c>
      <c r="C912" s="358" t="s">
        <v>5</v>
      </c>
      <c r="D912" s="358">
        <v>6.13</v>
      </c>
    </row>
    <row r="913" spans="1:4" ht="15">
      <c r="A913" s="90">
        <v>90642</v>
      </c>
      <c r="B913" s="90" t="s">
        <v>2347</v>
      </c>
      <c r="C913" s="358" t="s">
        <v>5</v>
      </c>
      <c r="D913" s="358">
        <v>12.45</v>
      </c>
    </row>
    <row r="914" spans="1:4" ht="15">
      <c r="A914" s="90">
        <v>90646</v>
      </c>
      <c r="B914" s="90" t="s">
        <v>2348</v>
      </c>
      <c r="C914" s="358" t="s">
        <v>5</v>
      </c>
      <c r="D914" s="358">
        <v>0.81</v>
      </c>
    </row>
    <row r="915" spans="1:4" ht="15">
      <c r="A915" s="90">
        <v>90647</v>
      </c>
      <c r="B915" s="90" t="s">
        <v>2349</v>
      </c>
      <c r="C915" s="358" t="s">
        <v>5</v>
      </c>
      <c r="D915" s="358">
        <v>0.18</v>
      </c>
    </row>
    <row r="916" spans="1:4" ht="15">
      <c r="A916" s="90">
        <v>90648</v>
      </c>
      <c r="B916" s="90" t="s">
        <v>2350</v>
      </c>
      <c r="C916" s="358" t="s">
        <v>5</v>
      </c>
      <c r="D916" s="358">
        <v>0.88</v>
      </c>
    </row>
    <row r="917" spans="1:4" ht="15">
      <c r="A917" s="90">
        <v>90649</v>
      </c>
      <c r="B917" s="90" t="s">
        <v>2351</v>
      </c>
      <c r="C917" s="358" t="s">
        <v>5</v>
      </c>
      <c r="D917" s="358">
        <v>8.27</v>
      </c>
    </row>
    <row r="918" spans="1:4" ht="15">
      <c r="A918" s="90">
        <v>90652</v>
      </c>
      <c r="B918" s="90" t="s">
        <v>2352</v>
      </c>
      <c r="C918" s="358" t="s">
        <v>5</v>
      </c>
      <c r="D918" s="358">
        <v>3.65</v>
      </c>
    </row>
    <row r="919" spans="1:4" ht="15">
      <c r="A919" s="90">
        <v>90653</v>
      </c>
      <c r="B919" s="90" t="s">
        <v>2353</v>
      </c>
      <c r="C919" s="358" t="s">
        <v>5</v>
      </c>
      <c r="D919" s="358">
        <v>0.84</v>
      </c>
    </row>
    <row r="920" spans="1:4" ht="15">
      <c r="A920" s="90">
        <v>90654</v>
      </c>
      <c r="B920" s="90" t="s">
        <v>2354</v>
      </c>
      <c r="C920" s="358" t="s">
        <v>5</v>
      </c>
      <c r="D920" s="358">
        <v>3.99</v>
      </c>
    </row>
    <row r="921" spans="1:4" ht="15">
      <c r="A921" s="90">
        <v>90655</v>
      </c>
      <c r="B921" s="90" t="s">
        <v>2355</v>
      </c>
      <c r="C921" s="358" t="s">
        <v>5</v>
      </c>
      <c r="D921" s="358">
        <v>5.44</v>
      </c>
    </row>
    <row r="922" spans="1:4" ht="15">
      <c r="A922" s="90">
        <v>90658</v>
      </c>
      <c r="B922" s="90" t="s">
        <v>2356</v>
      </c>
      <c r="C922" s="358" t="s">
        <v>5</v>
      </c>
      <c r="D922" s="358">
        <v>3.91</v>
      </c>
    </row>
    <row r="923" spans="1:4" ht="15">
      <c r="A923" s="90">
        <v>90659</v>
      </c>
      <c r="B923" s="90" t="s">
        <v>2357</v>
      </c>
      <c r="C923" s="358" t="s">
        <v>5</v>
      </c>
      <c r="D923" s="358">
        <v>0.9</v>
      </c>
    </row>
    <row r="924" spans="1:4" ht="15">
      <c r="A924" s="90">
        <v>90660</v>
      </c>
      <c r="B924" s="90" t="s">
        <v>2358</v>
      </c>
      <c r="C924" s="358" t="s">
        <v>5</v>
      </c>
      <c r="D924" s="358">
        <v>4.2699999999999996</v>
      </c>
    </row>
    <row r="925" spans="1:4" ht="15">
      <c r="A925" s="90">
        <v>90661</v>
      </c>
      <c r="B925" s="90" t="s">
        <v>2359</v>
      </c>
      <c r="C925" s="358" t="s">
        <v>5</v>
      </c>
      <c r="D925" s="358">
        <v>5.44</v>
      </c>
    </row>
    <row r="926" spans="1:4" ht="15">
      <c r="A926" s="90">
        <v>90664</v>
      </c>
      <c r="B926" s="90" t="s">
        <v>17891</v>
      </c>
      <c r="C926" s="358" t="s">
        <v>5</v>
      </c>
      <c r="D926" s="358">
        <v>6.95</v>
      </c>
    </row>
    <row r="927" spans="1:4" ht="15">
      <c r="A927" s="90">
        <v>90665</v>
      </c>
      <c r="B927" s="90" t="s">
        <v>17892</v>
      </c>
      <c r="C927" s="358" t="s">
        <v>5</v>
      </c>
      <c r="D927" s="358">
        <v>1.85</v>
      </c>
    </row>
    <row r="928" spans="1:4" ht="15">
      <c r="A928" s="90">
        <v>90666</v>
      </c>
      <c r="B928" s="90" t="s">
        <v>17893</v>
      </c>
      <c r="C928" s="358" t="s">
        <v>5</v>
      </c>
      <c r="D928" s="358">
        <v>9.11</v>
      </c>
    </row>
    <row r="929" spans="1:4" ht="15">
      <c r="A929" s="90">
        <v>90667</v>
      </c>
      <c r="B929" s="90" t="s">
        <v>17894</v>
      </c>
      <c r="C929" s="358" t="s">
        <v>5</v>
      </c>
      <c r="D929" s="358">
        <v>14.83</v>
      </c>
    </row>
    <row r="930" spans="1:4" ht="15">
      <c r="A930" s="90">
        <v>90670</v>
      </c>
      <c r="B930" s="90" t="s">
        <v>2360</v>
      </c>
      <c r="C930" s="358" t="s">
        <v>5</v>
      </c>
      <c r="D930" s="358">
        <v>214.3</v>
      </c>
    </row>
    <row r="931" spans="1:4" ht="15">
      <c r="A931" s="90">
        <v>90671</v>
      </c>
      <c r="B931" s="90" t="s">
        <v>2361</v>
      </c>
      <c r="C931" s="358" t="s">
        <v>5</v>
      </c>
      <c r="D931" s="358">
        <v>57.49</v>
      </c>
    </row>
    <row r="932" spans="1:4" ht="15">
      <c r="A932" s="90">
        <v>90672</v>
      </c>
      <c r="B932" s="90" t="s">
        <v>2362</v>
      </c>
      <c r="C932" s="358" t="s">
        <v>5</v>
      </c>
      <c r="D932" s="358">
        <v>268.18</v>
      </c>
    </row>
    <row r="933" spans="1:4" ht="15">
      <c r="A933" s="90">
        <v>90673</v>
      </c>
      <c r="B933" s="90" t="s">
        <v>2363</v>
      </c>
      <c r="C933" s="358" t="s">
        <v>5</v>
      </c>
      <c r="D933" s="358">
        <v>118.54</v>
      </c>
    </row>
    <row r="934" spans="1:4" ht="15">
      <c r="A934" s="90">
        <v>90676</v>
      </c>
      <c r="B934" s="90" t="s">
        <v>2364</v>
      </c>
      <c r="C934" s="358" t="s">
        <v>5</v>
      </c>
      <c r="D934" s="358">
        <v>104.54</v>
      </c>
    </row>
    <row r="935" spans="1:4" ht="15">
      <c r="A935" s="90">
        <v>90677</v>
      </c>
      <c r="B935" s="90" t="s">
        <v>2365</v>
      </c>
      <c r="C935" s="358" t="s">
        <v>5</v>
      </c>
      <c r="D935" s="358">
        <v>31.34</v>
      </c>
    </row>
    <row r="936" spans="1:4" ht="15">
      <c r="A936" s="90">
        <v>90678</v>
      </c>
      <c r="B936" s="90" t="s">
        <v>2366</v>
      </c>
      <c r="C936" s="358" t="s">
        <v>5</v>
      </c>
      <c r="D936" s="358">
        <v>145.19999999999999</v>
      </c>
    </row>
    <row r="937" spans="1:4" ht="15">
      <c r="A937" s="90">
        <v>90679</v>
      </c>
      <c r="B937" s="90" t="s">
        <v>2367</v>
      </c>
      <c r="C937" s="358" t="s">
        <v>5</v>
      </c>
      <c r="D937" s="358">
        <v>90.9</v>
      </c>
    </row>
    <row r="938" spans="1:4" ht="15">
      <c r="A938" s="90">
        <v>90682</v>
      </c>
      <c r="B938" s="90" t="s">
        <v>17895</v>
      </c>
      <c r="C938" s="358" t="s">
        <v>5</v>
      </c>
      <c r="D938" s="358">
        <v>30.9</v>
      </c>
    </row>
    <row r="939" spans="1:4" ht="15">
      <c r="A939" s="90">
        <v>90683</v>
      </c>
      <c r="B939" s="90" t="s">
        <v>17896</v>
      </c>
      <c r="C939" s="358" t="s">
        <v>5</v>
      </c>
      <c r="D939" s="358">
        <v>7.62</v>
      </c>
    </row>
    <row r="940" spans="1:4" ht="15">
      <c r="A940" s="90">
        <v>90684</v>
      </c>
      <c r="B940" s="90" t="s">
        <v>17897</v>
      </c>
      <c r="C940" s="358" t="s">
        <v>5</v>
      </c>
      <c r="D940" s="358">
        <v>36.049999999999997</v>
      </c>
    </row>
    <row r="941" spans="1:4" ht="15">
      <c r="A941" s="90">
        <v>90685</v>
      </c>
      <c r="B941" s="90" t="s">
        <v>17898</v>
      </c>
      <c r="C941" s="358" t="s">
        <v>5</v>
      </c>
      <c r="D941" s="358">
        <v>56.4</v>
      </c>
    </row>
    <row r="942" spans="1:4" ht="15">
      <c r="A942" s="90">
        <v>90688</v>
      </c>
      <c r="B942" s="90" t="s">
        <v>2368</v>
      </c>
      <c r="C942" s="358" t="s">
        <v>5</v>
      </c>
      <c r="D942" s="358">
        <v>25.6</v>
      </c>
    </row>
    <row r="943" spans="1:4" ht="15">
      <c r="A943" s="90">
        <v>90689</v>
      </c>
      <c r="B943" s="90" t="s">
        <v>2369</v>
      </c>
      <c r="C943" s="358" t="s">
        <v>5</v>
      </c>
      <c r="D943" s="358">
        <v>5.05</v>
      </c>
    </row>
    <row r="944" spans="1:4" ht="15">
      <c r="A944" s="90">
        <v>90690</v>
      </c>
      <c r="B944" s="90" t="s">
        <v>2370</v>
      </c>
      <c r="C944" s="358" t="s">
        <v>5</v>
      </c>
      <c r="D944" s="358">
        <v>32</v>
      </c>
    </row>
    <row r="945" spans="1:4" ht="15">
      <c r="A945" s="90">
        <v>90691</v>
      </c>
      <c r="B945" s="90" t="s">
        <v>2371</v>
      </c>
      <c r="C945" s="358" t="s">
        <v>5</v>
      </c>
      <c r="D945" s="358">
        <v>39.49</v>
      </c>
    </row>
    <row r="946" spans="1:4" ht="15">
      <c r="A946" s="90">
        <v>90957</v>
      </c>
      <c r="B946" s="90" t="s">
        <v>2372</v>
      </c>
      <c r="C946" s="358" t="s">
        <v>5</v>
      </c>
      <c r="D946" s="358">
        <v>5.17</v>
      </c>
    </row>
    <row r="947" spans="1:4" ht="15">
      <c r="A947" s="90">
        <v>90958</v>
      </c>
      <c r="B947" s="90" t="s">
        <v>2373</v>
      </c>
      <c r="C947" s="358" t="s">
        <v>5</v>
      </c>
      <c r="D947" s="358">
        <v>1.38</v>
      </c>
    </row>
    <row r="948" spans="1:4" ht="15">
      <c r="A948" s="90">
        <v>90960</v>
      </c>
      <c r="B948" s="90" t="s">
        <v>2374</v>
      </c>
      <c r="C948" s="358" t="s">
        <v>5</v>
      </c>
      <c r="D948" s="358">
        <v>6.91</v>
      </c>
    </row>
    <row r="949" spans="1:4" ht="15">
      <c r="A949" s="90">
        <v>90961</v>
      </c>
      <c r="B949" s="90" t="s">
        <v>2375</v>
      </c>
      <c r="C949" s="358" t="s">
        <v>5</v>
      </c>
      <c r="D949" s="358">
        <v>1.85</v>
      </c>
    </row>
    <row r="950" spans="1:4" ht="15">
      <c r="A950" s="90">
        <v>90962</v>
      </c>
      <c r="B950" s="90" t="s">
        <v>2376</v>
      </c>
      <c r="C950" s="358" t="s">
        <v>5</v>
      </c>
      <c r="D950" s="358">
        <v>8.64</v>
      </c>
    </row>
    <row r="951" spans="1:4" ht="15">
      <c r="A951" s="90">
        <v>90963</v>
      </c>
      <c r="B951" s="90" t="s">
        <v>2377</v>
      </c>
      <c r="C951" s="358" t="s">
        <v>5</v>
      </c>
      <c r="D951" s="358">
        <v>14.82</v>
      </c>
    </row>
    <row r="952" spans="1:4" ht="15">
      <c r="A952" s="90">
        <v>90968</v>
      </c>
      <c r="B952" s="90" t="s">
        <v>2378</v>
      </c>
      <c r="C952" s="358" t="s">
        <v>5</v>
      </c>
      <c r="D952" s="358">
        <v>6.93</v>
      </c>
    </row>
    <row r="953" spans="1:4" ht="15">
      <c r="A953" s="90">
        <v>90969</v>
      </c>
      <c r="B953" s="90" t="s">
        <v>2379</v>
      </c>
      <c r="C953" s="358" t="s">
        <v>5</v>
      </c>
      <c r="D953" s="358">
        <v>1.85</v>
      </c>
    </row>
    <row r="954" spans="1:4" ht="15">
      <c r="A954" s="90">
        <v>90970</v>
      </c>
      <c r="B954" s="90" t="s">
        <v>2380</v>
      </c>
      <c r="C954" s="358" t="s">
        <v>5</v>
      </c>
      <c r="D954" s="358">
        <v>8.67</v>
      </c>
    </row>
    <row r="955" spans="1:4" ht="15">
      <c r="A955" s="90">
        <v>90971</v>
      </c>
      <c r="B955" s="90" t="s">
        <v>2381</v>
      </c>
      <c r="C955" s="358" t="s">
        <v>5</v>
      </c>
      <c r="D955" s="358">
        <v>60.07</v>
      </c>
    </row>
    <row r="956" spans="1:4" ht="15">
      <c r="A956" s="90">
        <v>90975</v>
      </c>
      <c r="B956" s="90" t="s">
        <v>2382</v>
      </c>
      <c r="C956" s="358" t="s">
        <v>5</v>
      </c>
      <c r="D956" s="358">
        <v>17.59</v>
      </c>
    </row>
    <row r="957" spans="1:4" ht="15">
      <c r="A957" s="90">
        <v>90976</v>
      </c>
      <c r="B957" s="90" t="s">
        <v>2383</v>
      </c>
      <c r="C957" s="358" t="s">
        <v>5</v>
      </c>
      <c r="D957" s="358">
        <v>4.72</v>
      </c>
    </row>
    <row r="958" spans="1:4" ht="15">
      <c r="A958" s="90">
        <v>90977</v>
      </c>
      <c r="B958" s="90" t="s">
        <v>2384</v>
      </c>
      <c r="C958" s="358" t="s">
        <v>5</v>
      </c>
      <c r="D958" s="358">
        <v>22.02</v>
      </c>
    </row>
    <row r="959" spans="1:4" ht="15">
      <c r="A959" s="90">
        <v>90978</v>
      </c>
      <c r="B959" s="90" t="s">
        <v>2385</v>
      </c>
      <c r="C959" s="358" t="s">
        <v>5</v>
      </c>
      <c r="D959" s="358">
        <v>155.84</v>
      </c>
    </row>
    <row r="960" spans="1:4" ht="15">
      <c r="A960" s="90">
        <v>90992</v>
      </c>
      <c r="B960" s="90" t="s">
        <v>17899</v>
      </c>
      <c r="C960" s="358" t="s">
        <v>5</v>
      </c>
      <c r="D960" s="358">
        <v>8.2100000000000009</v>
      </c>
    </row>
    <row r="961" spans="1:4" ht="15">
      <c r="A961" s="90">
        <v>90993</v>
      </c>
      <c r="B961" s="90" t="s">
        <v>2386</v>
      </c>
      <c r="C961" s="358" t="s">
        <v>5</v>
      </c>
      <c r="D961" s="358">
        <v>2.2000000000000002</v>
      </c>
    </row>
    <row r="962" spans="1:4" ht="15">
      <c r="A962" s="90">
        <v>90994</v>
      </c>
      <c r="B962" s="90" t="s">
        <v>17900</v>
      </c>
      <c r="C962" s="358" t="s">
        <v>5</v>
      </c>
      <c r="D962" s="358">
        <v>10.28</v>
      </c>
    </row>
    <row r="963" spans="1:4" ht="15">
      <c r="A963" s="90">
        <v>90995</v>
      </c>
      <c r="B963" s="90" t="s">
        <v>2387</v>
      </c>
      <c r="C963" s="358" t="s">
        <v>5</v>
      </c>
      <c r="D963" s="358">
        <v>81.59</v>
      </c>
    </row>
    <row r="964" spans="1:4" ht="15">
      <c r="A964" s="90">
        <v>91021</v>
      </c>
      <c r="B964" s="90" t="s">
        <v>2388</v>
      </c>
      <c r="C964" s="358" t="s">
        <v>5</v>
      </c>
      <c r="D964" s="358">
        <v>12.69</v>
      </c>
    </row>
    <row r="965" spans="1:4" ht="15">
      <c r="A965" s="90">
        <v>91026</v>
      </c>
      <c r="B965" s="90" t="s">
        <v>2389</v>
      </c>
      <c r="C965" s="358" t="s">
        <v>5</v>
      </c>
      <c r="D965" s="358">
        <v>24.46</v>
      </c>
    </row>
    <row r="966" spans="1:4" ht="15">
      <c r="A966" s="90">
        <v>91027</v>
      </c>
      <c r="B966" s="90" t="s">
        <v>2390</v>
      </c>
      <c r="C966" s="358" t="s">
        <v>5</v>
      </c>
      <c r="D966" s="358">
        <v>9.83</v>
      </c>
    </row>
    <row r="967" spans="1:4" ht="15">
      <c r="A967" s="90">
        <v>91028</v>
      </c>
      <c r="B967" s="90" t="s">
        <v>2391</v>
      </c>
      <c r="C967" s="358" t="s">
        <v>5</v>
      </c>
      <c r="D967" s="358">
        <v>3.97</v>
      </c>
    </row>
    <row r="968" spans="1:4" ht="15">
      <c r="A968" s="90">
        <v>91029</v>
      </c>
      <c r="B968" s="90" t="s">
        <v>2392</v>
      </c>
      <c r="C968" s="358" t="s">
        <v>5</v>
      </c>
      <c r="D968" s="358">
        <v>44.97</v>
      </c>
    </row>
    <row r="969" spans="1:4" ht="15">
      <c r="A969" s="90">
        <v>91030</v>
      </c>
      <c r="B969" s="90" t="s">
        <v>2393</v>
      </c>
      <c r="C969" s="358" t="s">
        <v>5</v>
      </c>
      <c r="D969" s="358">
        <v>145.4</v>
      </c>
    </row>
    <row r="970" spans="1:4" ht="15">
      <c r="A970" s="90">
        <v>91273</v>
      </c>
      <c r="B970" s="90" t="s">
        <v>2394</v>
      </c>
      <c r="C970" s="358" t="s">
        <v>5</v>
      </c>
      <c r="D970" s="358">
        <v>0.51</v>
      </c>
    </row>
    <row r="971" spans="1:4" ht="15">
      <c r="A971" s="90">
        <v>91274</v>
      </c>
      <c r="B971" s="90" t="s">
        <v>2395</v>
      </c>
      <c r="C971" s="358" t="s">
        <v>5</v>
      </c>
      <c r="D971" s="358">
        <v>0.13</v>
      </c>
    </row>
    <row r="972" spans="1:4" ht="15">
      <c r="A972" s="90">
        <v>91275</v>
      </c>
      <c r="B972" s="90" t="s">
        <v>2396</v>
      </c>
      <c r="C972" s="358" t="s">
        <v>5</v>
      </c>
      <c r="D972" s="358">
        <v>0.64</v>
      </c>
    </row>
    <row r="973" spans="1:4" ht="15">
      <c r="A973" s="90">
        <v>91276</v>
      </c>
      <c r="B973" s="90" t="s">
        <v>2397</v>
      </c>
      <c r="C973" s="358" t="s">
        <v>5</v>
      </c>
      <c r="D973" s="358">
        <v>8.3800000000000008</v>
      </c>
    </row>
    <row r="974" spans="1:4" ht="15">
      <c r="A974" s="90">
        <v>91279</v>
      </c>
      <c r="B974" s="90" t="s">
        <v>2398</v>
      </c>
      <c r="C974" s="358" t="s">
        <v>5</v>
      </c>
      <c r="D974" s="358">
        <v>0.77</v>
      </c>
    </row>
    <row r="975" spans="1:4" ht="15">
      <c r="A975" s="90">
        <v>91280</v>
      </c>
      <c r="B975" s="90" t="s">
        <v>2399</v>
      </c>
      <c r="C975" s="358" t="s">
        <v>5</v>
      </c>
      <c r="D975" s="358">
        <v>0.17</v>
      </c>
    </row>
    <row r="976" spans="1:4" ht="15">
      <c r="A976" s="90">
        <v>91281</v>
      </c>
      <c r="B976" s="90" t="s">
        <v>2400</v>
      </c>
      <c r="C976" s="358" t="s">
        <v>5</v>
      </c>
      <c r="D976" s="358">
        <v>0.96</v>
      </c>
    </row>
    <row r="977" spans="1:4" ht="15">
      <c r="A977" s="90">
        <v>91282</v>
      </c>
      <c r="B977" s="90" t="s">
        <v>2401</v>
      </c>
      <c r="C977" s="358" t="s">
        <v>5</v>
      </c>
      <c r="D977" s="358">
        <v>8.43</v>
      </c>
    </row>
    <row r="978" spans="1:4" ht="15">
      <c r="A978" s="90">
        <v>91354</v>
      </c>
      <c r="B978" s="90" t="s">
        <v>2402</v>
      </c>
      <c r="C978" s="358" t="s">
        <v>5</v>
      </c>
      <c r="D978" s="358">
        <v>17.55</v>
      </c>
    </row>
    <row r="979" spans="1:4" ht="15">
      <c r="A979" s="90">
        <v>91355</v>
      </c>
      <c r="B979" s="90" t="s">
        <v>2403</v>
      </c>
      <c r="C979" s="358" t="s">
        <v>5</v>
      </c>
      <c r="D979" s="358">
        <v>7.21</v>
      </c>
    </row>
    <row r="980" spans="1:4" ht="15">
      <c r="A980" s="90">
        <v>91356</v>
      </c>
      <c r="B980" s="90" t="s">
        <v>2404</v>
      </c>
      <c r="C980" s="358" t="s">
        <v>5</v>
      </c>
      <c r="D980" s="358">
        <v>2.91</v>
      </c>
    </row>
    <row r="981" spans="1:4" ht="15">
      <c r="A981" s="90">
        <v>91359</v>
      </c>
      <c r="B981" s="90" t="s">
        <v>2405</v>
      </c>
      <c r="C981" s="358" t="s">
        <v>5</v>
      </c>
      <c r="D981" s="358">
        <v>20.8</v>
      </c>
    </row>
    <row r="982" spans="1:4" ht="15">
      <c r="A982" s="90">
        <v>91360</v>
      </c>
      <c r="B982" s="90" t="s">
        <v>2406</v>
      </c>
      <c r="C982" s="358" t="s">
        <v>5</v>
      </c>
      <c r="D982" s="358">
        <v>7.97</v>
      </c>
    </row>
    <row r="983" spans="1:4" ht="15">
      <c r="A983" s="90">
        <v>91361</v>
      </c>
      <c r="B983" s="90" t="s">
        <v>2407</v>
      </c>
      <c r="C983" s="358" t="s">
        <v>5</v>
      </c>
      <c r="D983" s="358">
        <v>3.22</v>
      </c>
    </row>
    <row r="984" spans="1:4" ht="15">
      <c r="A984" s="90">
        <v>91367</v>
      </c>
      <c r="B984" s="90" t="s">
        <v>2408</v>
      </c>
      <c r="C984" s="358" t="s">
        <v>5</v>
      </c>
      <c r="D984" s="358">
        <v>21.65</v>
      </c>
    </row>
    <row r="985" spans="1:4" ht="15">
      <c r="A985" s="90">
        <v>91368</v>
      </c>
      <c r="B985" s="90" t="s">
        <v>2409</v>
      </c>
      <c r="C985" s="358" t="s">
        <v>5</v>
      </c>
      <c r="D985" s="358">
        <v>8.3699999999999992</v>
      </c>
    </row>
    <row r="986" spans="1:4" ht="15">
      <c r="A986" s="90">
        <v>91369</v>
      </c>
      <c r="B986" s="90" t="s">
        <v>2410</v>
      </c>
      <c r="C986" s="358" t="s">
        <v>5</v>
      </c>
      <c r="D986" s="358">
        <v>3.38</v>
      </c>
    </row>
    <row r="987" spans="1:4" ht="15">
      <c r="A987" s="90">
        <v>91375</v>
      </c>
      <c r="B987" s="90" t="s">
        <v>2411</v>
      </c>
      <c r="C987" s="358" t="s">
        <v>5</v>
      </c>
      <c r="D987" s="358">
        <v>19.27</v>
      </c>
    </row>
    <row r="988" spans="1:4" ht="15">
      <c r="A988" s="90">
        <v>91376</v>
      </c>
      <c r="B988" s="90" t="s">
        <v>2412</v>
      </c>
      <c r="C988" s="358" t="s">
        <v>5</v>
      </c>
      <c r="D988" s="358">
        <v>7.92</v>
      </c>
    </row>
    <row r="989" spans="1:4" ht="15">
      <c r="A989" s="90">
        <v>91377</v>
      </c>
      <c r="B989" s="90" t="s">
        <v>2413</v>
      </c>
      <c r="C989" s="358" t="s">
        <v>5</v>
      </c>
      <c r="D989" s="358">
        <v>3.2</v>
      </c>
    </row>
    <row r="990" spans="1:4" ht="15">
      <c r="A990" s="90">
        <v>91380</v>
      </c>
      <c r="B990" s="90" t="s">
        <v>2414</v>
      </c>
      <c r="C990" s="358" t="s">
        <v>5</v>
      </c>
      <c r="D990" s="358">
        <v>28.47</v>
      </c>
    </row>
    <row r="991" spans="1:4" ht="15">
      <c r="A991" s="90">
        <v>91381</v>
      </c>
      <c r="B991" s="90" t="s">
        <v>2415</v>
      </c>
      <c r="C991" s="358" t="s">
        <v>5</v>
      </c>
      <c r="D991" s="358">
        <v>11.01</v>
      </c>
    </row>
    <row r="992" spans="1:4" ht="15">
      <c r="A992" s="90">
        <v>91382</v>
      </c>
      <c r="B992" s="90" t="s">
        <v>2416</v>
      </c>
      <c r="C992" s="358" t="s">
        <v>5</v>
      </c>
      <c r="D992" s="358">
        <v>4.4400000000000004</v>
      </c>
    </row>
    <row r="993" spans="1:4" ht="15">
      <c r="A993" s="90">
        <v>91383</v>
      </c>
      <c r="B993" s="90" t="s">
        <v>2417</v>
      </c>
      <c r="C993" s="358" t="s">
        <v>5</v>
      </c>
      <c r="D993" s="358">
        <v>51.46</v>
      </c>
    </row>
    <row r="994" spans="1:4" ht="15">
      <c r="A994" s="90">
        <v>91384</v>
      </c>
      <c r="B994" s="90" t="s">
        <v>2418</v>
      </c>
      <c r="C994" s="358" t="s">
        <v>5</v>
      </c>
      <c r="D994" s="358">
        <v>140.54</v>
      </c>
    </row>
    <row r="995" spans="1:4" ht="15">
      <c r="A995" s="90">
        <v>91390</v>
      </c>
      <c r="B995" s="90" t="s">
        <v>2419</v>
      </c>
      <c r="C995" s="358" t="s">
        <v>5</v>
      </c>
      <c r="D995" s="358">
        <v>18.98</v>
      </c>
    </row>
    <row r="996" spans="1:4" ht="15">
      <c r="A996" s="90">
        <v>91391</v>
      </c>
      <c r="B996" s="90" t="s">
        <v>2420</v>
      </c>
      <c r="C996" s="358" t="s">
        <v>5</v>
      </c>
      <c r="D996" s="358">
        <v>7.58</v>
      </c>
    </row>
    <row r="997" spans="1:4" ht="15">
      <c r="A997" s="90">
        <v>91392</v>
      </c>
      <c r="B997" s="90" t="s">
        <v>2421</v>
      </c>
      <c r="C997" s="358" t="s">
        <v>5</v>
      </c>
      <c r="D997" s="358">
        <v>3.06</v>
      </c>
    </row>
    <row r="998" spans="1:4" ht="15">
      <c r="A998" s="90">
        <v>91396</v>
      </c>
      <c r="B998" s="90" t="s">
        <v>2422</v>
      </c>
      <c r="C998" s="358" t="s">
        <v>5</v>
      </c>
      <c r="D998" s="358">
        <v>28.87</v>
      </c>
    </row>
    <row r="999" spans="1:4" ht="15">
      <c r="A999" s="90">
        <v>91397</v>
      </c>
      <c r="B999" s="90" t="s">
        <v>2423</v>
      </c>
      <c r="C999" s="358" t="s">
        <v>5</v>
      </c>
      <c r="D999" s="358">
        <v>11.18</v>
      </c>
    </row>
    <row r="1000" spans="1:4" ht="15">
      <c r="A1000" s="90">
        <v>91398</v>
      </c>
      <c r="B1000" s="90" t="s">
        <v>2424</v>
      </c>
      <c r="C1000" s="358" t="s">
        <v>5</v>
      </c>
      <c r="D1000" s="358">
        <v>4.51</v>
      </c>
    </row>
    <row r="1001" spans="1:4" ht="15">
      <c r="A1001" s="90">
        <v>91402</v>
      </c>
      <c r="B1001" s="90" t="s">
        <v>2425</v>
      </c>
      <c r="C1001" s="358" t="s">
        <v>5</v>
      </c>
      <c r="D1001" s="358">
        <v>3.51</v>
      </c>
    </row>
    <row r="1002" spans="1:4" ht="15">
      <c r="A1002" s="90">
        <v>91466</v>
      </c>
      <c r="B1002" s="90" t="s">
        <v>2426</v>
      </c>
      <c r="C1002" s="358" t="s">
        <v>5</v>
      </c>
      <c r="D1002" s="358">
        <v>4</v>
      </c>
    </row>
    <row r="1003" spans="1:4" ht="15">
      <c r="A1003" s="90">
        <v>91467</v>
      </c>
      <c r="B1003" s="90" t="s">
        <v>2427</v>
      </c>
      <c r="C1003" s="358" t="s">
        <v>5</v>
      </c>
      <c r="D1003" s="358">
        <v>156.72</v>
      </c>
    </row>
    <row r="1004" spans="1:4" ht="15">
      <c r="A1004" s="90">
        <v>91468</v>
      </c>
      <c r="B1004" s="90" t="s">
        <v>17901</v>
      </c>
      <c r="C1004" s="358" t="s">
        <v>5</v>
      </c>
      <c r="D1004" s="358">
        <v>22.73</v>
      </c>
    </row>
    <row r="1005" spans="1:4" ht="15">
      <c r="A1005" s="90">
        <v>91469</v>
      </c>
      <c r="B1005" s="90" t="s">
        <v>17902</v>
      </c>
      <c r="C1005" s="358" t="s">
        <v>5</v>
      </c>
      <c r="D1005" s="358">
        <v>9.94</v>
      </c>
    </row>
    <row r="1006" spans="1:4" ht="15">
      <c r="A1006" s="90">
        <v>91484</v>
      </c>
      <c r="B1006" s="90" t="s">
        <v>17903</v>
      </c>
      <c r="C1006" s="358" t="s">
        <v>5</v>
      </c>
      <c r="D1006" s="358">
        <v>7.57</v>
      </c>
    </row>
    <row r="1007" spans="1:4" ht="15">
      <c r="A1007" s="90">
        <v>91485</v>
      </c>
      <c r="B1007" s="90" t="s">
        <v>17904</v>
      </c>
      <c r="C1007" s="358" t="s">
        <v>5</v>
      </c>
      <c r="D1007" s="358">
        <v>161.71</v>
      </c>
    </row>
    <row r="1008" spans="1:4" ht="15">
      <c r="A1008" s="90">
        <v>91529</v>
      </c>
      <c r="B1008" s="90" t="s">
        <v>2428</v>
      </c>
      <c r="C1008" s="358" t="s">
        <v>5</v>
      </c>
      <c r="D1008" s="358">
        <v>0.75</v>
      </c>
    </row>
    <row r="1009" spans="1:4" ht="15">
      <c r="A1009" s="90">
        <v>91530</v>
      </c>
      <c r="B1009" s="90" t="s">
        <v>2429</v>
      </c>
      <c r="C1009" s="358" t="s">
        <v>5</v>
      </c>
      <c r="D1009" s="358">
        <v>0.2</v>
      </c>
    </row>
    <row r="1010" spans="1:4" ht="15">
      <c r="A1010" s="90">
        <v>91531</v>
      </c>
      <c r="B1010" s="90" t="s">
        <v>2430</v>
      </c>
      <c r="C1010" s="358" t="s">
        <v>5</v>
      </c>
      <c r="D1010" s="358">
        <v>0.94</v>
      </c>
    </row>
    <row r="1011" spans="1:4" ht="15">
      <c r="A1011" s="90">
        <v>91532</v>
      </c>
      <c r="B1011" s="90" t="s">
        <v>2431</v>
      </c>
      <c r="C1011" s="358" t="s">
        <v>5</v>
      </c>
      <c r="D1011" s="358">
        <v>5.99</v>
      </c>
    </row>
    <row r="1012" spans="1:4" ht="15">
      <c r="A1012" s="90">
        <v>91629</v>
      </c>
      <c r="B1012" s="90" t="s">
        <v>2432</v>
      </c>
      <c r="C1012" s="358" t="s">
        <v>5</v>
      </c>
      <c r="D1012" s="358">
        <v>21.36</v>
      </c>
    </row>
    <row r="1013" spans="1:4" ht="15">
      <c r="A1013" s="90">
        <v>91630</v>
      </c>
      <c r="B1013" s="90" t="s">
        <v>2433</v>
      </c>
      <c r="C1013" s="358" t="s">
        <v>5</v>
      </c>
      <c r="D1013" s="358">
        <v>7.95</v>
      </c>
    </row>
    <row r="1014" spans="1:4" ht="15">
      <c r="A1014" s="90">
        <v>91631</v>
      </c>
      <c r="B1014" s="90" t="s">
        <v>2434</v>
      </c>
      <c r="C1014" s="358" t="s">
        <v>5</v>
      </c>
      <c r="D1014" s="358">
        <v>3.21</v>
      </c>
    </row>
    <row r="1015" spans="1:4" ht="15">
      <c r="A1015" s="90">
        <v>91632</v>
      </c>
      <c r="B1015" s="90" t="s">
        <v>2435</v>
      </c>
      <c r="C1015" s="358" t="s">
        <v>5</v>
      </c>
      <c r="D1015" s="358">
        <v>36.65</v>
      </c>
    </row>
    <row r="1016" spans="1:4" ht="15">
      <c r="A1016" s="90">
        <v>91633</v>
      </c>
      <c r="B1016" s="90" t="s">
        <v>2436</v>
      </c>
      <c r="C1016" s="358" t="s">
        <v>5</v>
      </c>
      <c r="D1016" s="358">
        <v>132.65</v>
      </c>
    </row>
    <row r="1017" spans="1:4" ht="15">
      <c r="A1017" s="90">
        <v>91640</v>
      </c>
      <c r="B1017" s="90" t="s">
        <v>2437</v>
      </c>
      <c r="C1017" s="358" t="s">
        <v>5</v>
      </c>
      <c r="D1017" s="358">
        <v>40.31</v>
      </c>
    </row>
    <row r="1018" spans="1:4" ht="15">
      <c r="A1018" s="90">
        <v>91641</v>
      </c>
      <c r="B1018" s="90" t="s">
        <v>2438</v>
      </c>
      <c r="C1018" s="358" t="s">
        <v>5</v>
      </c>
      <c r="D1018" s="358">
        <v>16.27</v>
      </c>
    </row>
    <row r="1019" spans="1:4" ht="15">
      <c r="A1019" s="90">
        <v>91642</v>
      </c>
      <c r="B1019" s="90" t="s">
        <v>2439</v>
      </c>
      <c r="C1019" s="358" t="s">
        <v>5</v>
      </c>
      <c r="D1019" s="358">
        <v>6.58</v>
      </c>
    </row>
    <row r="1020" spans="1:4" ht="15">
      <c r="A1020" s="90">
        <v>91643</v>
      </c>
      <c r="B1020" s="90" t="s">
        <v>2440</v>
      </c>
      <c r="C1020" s="358" t="s">
        <v>5</v>
      </c>
      <c r="D1020" s="358">
        <v>72.73</v>
      </c>
    </row>
    <row r="1021" spans="1:4" ht="15">
      <c r="A1021" s="90">
        <v>91644</v>
      </c>
      <c r="B1021" s="90" t="s">
        <v>2441</v>
      </c>
      <c r="C1021" s="358" t="s">
        <v>5</v>
      </c>
      <c r="D1021" s="358">
        <v>298.51</v>
      </c>
    </row>
    <row r="1022" spans="1:4" ht="15">
      <c r="A1022" s="90">
        <v>91688</v>
      </c>
      <c r="B1022" s="90" t="s">
        <v>2442</v>
      </c>
      <c r="C1022" s="358" t="s">
        <v>5</v>
      </c>
      <c r="D1022" s="358">
        <v>0.09</v>
      </c>
    </row>
    <row r="1023" spans="1:4" ht="15">
      <c r="A1023" s="90">
        <v>91689</v>
      </c>
      <c r="B1023" s="90" t="s">
        <v>2443</v>
      </c>
      <c r="C1023" s="358" t="s">
        <v>5</v>
      </c>
      <c r="D1023" s="358">
        <v>0.01</v>
      </c>
    </row>
    <row r="1024" spans="1:4" ht="15">
      <c r="A1024" s="90">
        <v>91690</v>
      </c>
      <c r="B1024" s="90" t="s">
        <v>2444</v>
      </c>
      <c r="C1024" s="358" t="s">
        <v>5</v>
      </c>
      <c r="D1024" s="358">
        <v>0.06</v>
      </c>
    </row>
    <row r="1025" spans="1:4" ht="15">
      <c r="A1025" s="90">
        <v>91691</v>
      </c>
      <c r="B1025" s="90" t="s">
        <v>2445</v>
      </c>
      <c r="C1025" s="358" t="s">
        <v>5</v>
      </c>
      <c r="D1025" s="358">
        <v>1.1499999999999999</v>
      </c>
    </row>
    <row r="1026" spans="1:4" ht="15">
      <c r="A1026" s="90">
        <v>92040</v>
      </c>
      <c r="B1026" s="90" t="s">
        <v>2446</v>
      </c>
      <c r="C1026" s="358" t="s">
        <v>5</v>
      </c>
      <c r="D1026" s="358">
        <v>6.47</v>
      </c>
    </row>
    <row r="1027" spans="1:4" ht="15">
      <c r="A1027" s="90">
        <v>92041</v>
      </c>
      <c r="B1027" s="90" t="s">
        <v>2447</v>
      </c>
      <c r="C1027" s="358" t="s">
        <v>5</v>
      </c>
      <c r="D1027" s="358">
        <v>1.33</v>
      </c>
    </row>
    <row r="1028" spans="1:4" ht="15">
      <c r="A1028" s="90">
        <v>92042</v>
      </c>
      <c r="B1028" s="90" t="s">
        <v>2448</v>
      </c>
      <c r="C1028" s="358" t="s">
        <v>5</v>
      </c>
      <c r="D1028" s="358">
        <v>5.39</v>
      </c>
    </row>
    <row r="1029" spans="1:4" ht="15">
      <c r="A1029" s="90">
        <v>92101</v>
      </c>
      <c r="B1029" s="90" t="s">
        <v>17905</v>
      </c>
      <c r="C1029" s="358" t="s">
        <v>5</v>
      </c>
      <c r="D1029" s="358">
        <v>41.19</v>
      </c>
    </row>
    <row r="1030" spans="1:4" ht="15">
      <c r="A1030" s="90">
        <v>92102</v>
      </c>
      <c r="B1030" s="90" t="s">
        <v>17906</v>
      </c>
      <c r="C1030" s="358" t="s">
        <v>5</v>
      </c>
      <c r="D1030" s="358">
        <v>14.01</v>
      </c>
    </row>
    <row r="1031" spans="1:4" ht="15">
      <c r="A1031" s="90">
        <v>92103</v>
      </c>
      <c r="B1031" s="90" t="s">
        <v>17907</v>
      </c>
      <c r="C1031" s="358" t="s">
        <v>5</v>
      </c>
      <c r="D1031" s="358">
        <v>9.7899999999999991</v>
      </c>
    </row>
    <row r="1032" spans="1:4" ht="15">
      <c r="A1032" s="90">
        <v>92104</v>
      </c>
      <c r="B1032" s="90" t="s">
        <v>17908</v>
      </c>
      <c r="C1032" s="358" t="s">
        <v>5</v>
      </c>
      <c r="D1032" s="358">
        <v>67.64</v>
      </c>
    </row>
    <row r="1033" spans="1:4" ht="15">
      <c r="A1033" s="90">
        <v>92105</v>
      </c>
      <c r="B1033" s="90" t="s">
        <v>17909</v>
      </c>
      <c r="C1033" s="358" t="s">
        <v>5</v>
      </c>
      <c r="D1033" s="358">
        <v>174.75</v>
      </c>
    </row>
    <row r="1034" spans="1:4" ht="15">
      <c r="A1034" s="90">
        <v>92108</v>
      </c>
      <c r="B1034" s="90" t="s">
        <v>17910</v>
      </c>
      <c r="C1034" s="358" t="s">
        <v>5</v>
      </c>
      <c r="D1034" s="358">
        <v>0.82</v>
      </c>
    </row>
    <row r="1035" spans="1:4" ht="15">
      <c r="A1035" s="90">
        <v>92109</v>
      </c>
      <c r="B1035" s="90" t="s">
        <v>17911</v>
      </c>
      <c r="C1035" s="358" t="s">
        <v>5</v>
      </c>
      <c r="D1035" s="358">
        <v>0.2</v>
      </c>
    </row>
    <row r="1036" spans="1:4" ht="15">
      <c r="A1036" s="90">
        <v>92110</v>
      </c>
      <c r="B1036" s="90" t="s">
        <v>17912</v>
      </c>
      <c r="C1036" s="358" t="s">
        <v>5</v>
      </c>
      <c r="D1036" s="358">
        <v>1.0900000000000001</v>
      </c>
    </row>
    <row r="1037" spans="1:4" ht="15">
      <c r="A1037" s="90">
        <v>92111</v>
      </c>
      <c r="B1037" s="90" t="s">
        <v>17913</v>
      </c>
      <c r="C1037" s="358" t="s">
        <v>5</v>
      </c>
      <c r="D1037" s="358">
        <v>1.06</v>
      </c>
    </row>
    <row r="1038" spans="1:4" ht="15">
      <c r="A1038" s="90">
        <v>92114</v>
      </c>
      <c r="B1038" s="90" t="s">
        <v>17914</v>
      </c>
      <c r="C1038" s="358" t="s">
        <v>5</v>
      </c>
      <c r="D1038" s="358">
        <v>0.21</v>
      </c>
    </row>
    <row r="1039" spans="1:4" ht="15">
      <c r="A1039" s="90">
        <v>92115</v>
      </c>
      <c r="B1039" s="90" t="s">
        <v>17915</v>
      </c>
      <c r="C1039" s="358" t="s">
        <v>5</v>
      </c>
      <c r="D1039" s="358">
        <v>0.04</v>
      </c>
    </row>
    <row r="1040" spans="1:4" ht="15">
      <c r="A1040" s="90">
        <v>92116</v>
      </c>
      <c r="B1040" s="90" t="s">
        <v>17916</v>
      </c>
      <c r="C1040" s="358" t="s">
        <v>5</v>
      </c>
      <c r="D1040" s="358">
        <v>0.15</v>
      </c>
    </row>
    <row r="1041" spans="1:4" ht="15">
      <c r="A1041" s="90">
        <v>92133</v>
      </c>
      <c r="B1041" s="90" t="s">
        <v>2449</v>
      </c>
      <c r="C1041" s="358" t="s">
        <v>5</v>
      </c>
      <c r="D1041" s="358">
        <v>13.46</v>
      </c>
    </row>
    <row r="1042" spans="1:4" ht="15">
      <c r="A1042" s="90">
        <v>92134</v>
      </c>
      <c r="B1042" s="90" t="s">
        <v>2450</v>
      </c>
      <c r="C1042" s="358" t="s">
        <v>5</v>
      </c>
      <c r="D1042" s="358">
        <v>4.1500000000000004</v>
      </c>
    </row>
    <row r="1043" spans="1:4" ht="15">
      <c r="A1043" s="90">
        <v>92135</v>
      </c>
      <c r="B1043" s="90" t="s">
        <v>2451</v>
      </c>
      <c r="C1043" s="358" t="s">
        <v>5</v>
      </c>
      <c r="D1043" s="358">
        <v>1.68</v>
      </c>
    </row>
    <row r="1044" spans="1:4" ht="15">
      <c r="A1044" s="90">
        <v>92136</v>
      </c>
      <c r="B1044" s="90" t="s">
        <v>2452</v>
      </c>
      <c r="C1044" s="358" t="s">
        <v>5</v>
      </c>
      <c r="D1044" s="358">
        <v>16.829999999999998</v>
      </c>
    </row>
    <row r="1045" spans="1:4" ht="15">
      <c r="A1045" s="90">
        <v>92137</v>
      </c>
      <c r="B1045" s="90" t="s">
        <v>2453</v>
      </c>
      <c r="C1045" s="358" t="s">
        <v>5</v>
      </c>
      <c r="D1045" s="358">
        <v>34.92</v>
      </c>
    </row>
    <row r="1046" spans="1:4" ht="15">
      <c r="A1046" s="90">
        <v>92140</v>
      </c>
      <c r="B1046" s="90" t="s">
        <v>2454</v>
      </c>
      <c r="C1046" s="358" t="s">
        <v>5</v>
      </c>
      <c r="D1046" s="358">
        <v>4.93</v>
      </c>
    </row>
    <row r="1047" spans="1:4" ht="15">
      <c r="A1047" s="90">
        <v>92141</v>
      </c>
      <c r="B1047" s="90" t="s">
        <v>2455</v>
      </c>
      <c r="C1047" s="358" t="s">
        <v>5</v>
      </c>
      <c r="D1047" s="358">
        <v>1.52</v>
      </c>
    </row>
    <row r="1048" spans="1:4" ht="15">
      <c r="A1048" s="90">
        <v>92142</v>
      </c>
      <c r="B1048" s="90" t="s">
        <v>2456</v>
      </c>
      <c r="C1048" s="358" t="s">
        <v>5</v>
      </c>
      <c r="D1048" s="358">
        <v>0.61</v>
      </c>
    </row>
    <row r="1049" spans="1:4" ht="15">
      <c r="A1049" s="90">
        <v>92143</v>
      </c>
      <c r="B1049" s="90" t="s">
        <v>2457</v>
      </c>
      <c r="C1049" s="358" t="s">
        <v>5</v>
      </c>
      <c r="D1049" s="358">
        <v>6.16</v>
      </c>
    </row>
    <row r="1050" spans="1:4" ht="15">
      <c r="A1050" s="90">
        <v>92144</v>
      </c>
      <c r="B1050" s="90" t="s">
        <v>2458</v>
      </c>
      <c r="C1050" s="358" t="s">
        <v>5</v>
      </c>
      <c r="D1050" s="358">
        <v>38.93</v>
      </c>
    </row>
    <row r="1051" spans="1:4" ht="15">
      <c r="A1051" s="90">
        <v>92237</v>
      </c>
      <c r="B1051" s="90" t="s">
        <v>17917</v>
      </c>
      <c r="C1051" s="358" t="s">
        <v>5</v>
      </c>
      <c r="D1051" s="358">
        <v>29.35</v>
      </c>
    </row>
    <row r="1052" spans="1:4" ht="15">
      <c r="A1052" s="90">
        <v>92238</v>
      </c>
      <c r="B1052" s="90" t="s">
        <v>2459</v>
      </c>
      <c r="C1052" s="358" t="s">
        <v>5</v>
      </c>
      <c r="D1052" s="358">
        <v>11.82</v>
      </c>
    </row>
    <row r="1053" spans="1:4" ht="15">
      <c r="A1053" s="90">
        <v>92239</v>
      </c>
      <c r="B1053" s="90" t="s">
        <v>2460</v>
      </c>
      <c r="C1053" s="358" t="s">
        <v>5</v>
      </c>
      <c r="D1053" s="358">
        <v>4.78</v>
      </c>
    </row>
    <row r="1054" spans="1:4" ht="15">
      <c r="A1054" s="90">
        <v>92240</v>
      </c>
      <c r="B1054" s="90" t="s">
        <v>17918</v>
      </c>
      <c r="C1054" s="358" t="s">
        <v>5</v>
      </c>
      <c r="D1054" s="358">
        <v>52.71</v>
      </c>
    </row>
    <row r="1055" spans="1:4" ht="15">
      <c r="A1055" s="90">
        <v>92241</v>
      </c>
      <c r="B1055" s="90" t="s">
        <v>2461</v>
      </c>
      <c r="C1055" s="358" t="s">
        <v>5</v>
      </c>
      <c r="D1055" s="358">
        <v>273.66000000000003</v>
      </c>
    </row>
    <row r="1056" spans="1:4" ht="15">
      <c r="A1056" s="90">
        <v>92712</v>
      </c>
      <c r="B1056" s="90" t="s">
        <v>17919</v>
      </c>
      <c r="C1056" s="358" t="s">
        <v>5</v>
      </c>
      <c r="D1056" s="358">
        <v>0.13</v>
      </c>
    </row>
    <row r="1057" spans="1:4" ht="15">
      <c r="A1057" s="90">
        <v>92713</v>
      </c>
      <c r="B1057" s="90" t="s">
        <v>17920</v>
      </c>
      <c r="C1057" s="358" t="s">
        <v>5</v>
      </c>
      <c r="D1057" s="358">
        <v>0.03</v>
      </c>
    </row>
    <row r="1058" spans="1:4" ht="15">
      <c r="A1058" s="90">
        <v>92714</v>
      </c>
      <c r="B1058" s="90" t="s">
        <v>17921</v>
      </c>
      <c r="C1058" s="358" t="s">
        <v>5</v>
      </c>
      <c r="D1058" s="358">
        <v>0.17</v>
      </c>
    </row>
    <row r="1059" spans="1:4" ht="15">
      <c r="A1059" s="90">
        <v>92715</v>
      </c>
      <c r="B1059" s="90" t="s">
        <v>17922</v>
      </c>
      <c r="C1059" s="358" t="s">
        <v>5</v>
      </c>
      <c r="D1059" s="358">
        <v>91.58</v>
      </c>
    </row>
    <row r="1060" spans="1:4" ht="15">
      <c r="A1060" s="90">
        <v>92956</v>
      </c>
      <c r="B1060" s="90" t="s">
        <v>2462</v>
      </c>
      <c r="C1060" s="358" t="s">
        <v>5</v>
      </c>
      <c r="D1060" s="358">
        <v>4.3</v>
      </c>
    </row>
    <row r="1061" spans="1:4" ht="15">
      <c r="A1061" s="90">
        <v>92957</v>
      </c>
      <c r="B1061" s="90" t="s">
        <v>2463</v>
      </c>
      <c r="C1061" s="358" t="s">
        <v>5</v>
      </c>
      <c r="D1061" s="358">
        <v>0.99</v>
      </c>
    </row>
    <row r="1062" spans="1:4" ht="15">
      <c r="A1062" s="90">
        <v>92958</v>
      </c>
      <c r="B1062" s="90" t="s">
        <v>2464</v>
      </c>
      <c r="C1062" s="358" t="s">
        <v>5</v>
      </c>
      <c r="D1062" s="358">
        <v>4.7</v>
      </c>
    </row>
    <row r="1063" spans="1:4" ht="15">
      <c r="A1063" s="90">
        <v>92959</v>
      </c>
      <c r="B1063" s="90" t="s">
        <v>2465</v>
      </c>
      <c r="C1063" s="358" t="s">
        <v>5</v>
      </c>
      <c r="D1063" s="358">
        <v>9.19</v>
      </c>
    </row>
    <row r="1064" spans="1:4" ht="15">
      <c r="A1064" s="90">
        <v>92963</v>
      </c>
      <c r="B1064" s="90" t="s">
        <v>2466</v>
      </c>
      <c r="C1064" s="358" t="s">
        <v>5</v>
      </c>
      <c r="D1064" s="358">
        <v>1.52</v>
      </c>
    </row>
    <row r="1065" spans="1:4" ht="15">
      <c r="A1065" s="90">
        <v>92964</v>
      </c>
      <c r="B1065" s="90" t="s">
        <v>2467</v>
      </c>
      <c r="C1065" s="358" t="s">
        <v>5</v>
      </c>
      <c r="D1065" s="358">
        <v>0.35</v>
      </c>
    </row>
    <row r="1066" spans="1:4" ht="15">
      <c r="A1066" s="90">
        <v>92965</v>
      </c>
      <c r="B1066" s="90" t="s">
        <v>2468</v>
      </c>
      <c r="C1066" s="358" t="s">
        <v>5</v>
      </c>
      <c r="D1066" s="358">
        <v>1.9</v>
      </c>
    </row>
    <row r="1067" spans="1:4" ht="15">
      <c r="A1067" s="90">
        <v>93220</v>
      </c>
      <c r="B1067" s="90" t="s">
        <v>2469</v>
      </c>
      <c r="C1067" s="358" t="s">
        <v>5</v>
      </c>
      <c r="D1067" s="358">
        <v>333.23</v>
      </c>
    </row>
    <row r="1068" spans="1:4" ht="15">
      <c r="A1068" s="90">
        <v>93221</v>
      </c>
      <c r="B1068" s="90" t="s">
        <v>2470</v>
      </c>
      <c r="C1068" s="358" t="s">
        <v>5</v>
      </c>
      <c r="D1068" s="358">
        <v>89.4</v>
      </c>
    </row>
    <row r="1069" spans="1:4" ht="15">
      <c r="A1069" s="90">
        <v>93222</v>
      </c>
      <c r="B1069" s="90" t="s">
        <v>2471</v>
      </c>
      <c r="C1069" s="358" t="s">
        <v>5</v>
      </c>
      <c r="D1069" s="358">
        <v>417.01</v>
      </c>
    </row>
    <row r="1070" spans="1:4" ht="15">
      <c r="A1070" s="90">
        <v>93223</v>
      </c>
      <c r="B1070" s="90" t="s">
        <v>2472</v>
      </c>
      <c r="C1070" s="358" t="s">
        <v>5</v>
      </c>
      <c r="D1070" s="358">
        <v>154.83000000000001</v>
      </c>
    </row>
    <row r="1071" spans="1:4" ht="15">
      <c r="A1071" s="90">
        <v>93229</v>
      </c>
      <c r="B1071" s="90" t="s">
        <v>10103</v>
      </c>
      <c r="C1071" s="358" t="s">
        <v>5</v>
      </c>
      <c r="D1071" s="358">
        <v>0.37</v>
      </c>
    </row>
    <row r="1072" spans="1:4" ht="15">
      <c r="A1072" s="90">
        <v>93230</v>
      </c>
      <c r="B1072" s="90" t="s">
        <v>10104</v>
      </c>
      <c r="C1072" s="358" t="s">
        <v>5</v>
      </c>
      <c r="D1072" s="358">
        <v>0.08</v>
      </c>
    </row>
    <row r="1073" spans="1:4" ht="15">
      <c r="A1073" s="90">
        <v>93231</v>
      </c>
      <c r="B1073" s="90" t="s">
        <v>10105</v>
      </c>
      <c r="C1073" s="358" t="s">
        <v>5</v>
      </c>
      <c r="D1073" s="358">
        <v>0.46</v>
      </c>
    </row>
    <row r="1074" spans="1:4" ht="15">
      <c r="A1074" s="90">
        <v>93232</v>
      </c>
      <c r="B1074" s="90" t="s">
        <v>10106</v>
      </c>
      <c r="C1074" s="358" t="s">
        <v>5</v>
      </c>
      <c r="D1074" s="358">
        <v>4.4800000000000004</v>
      </c>
    </row>
    <row r="1075" spans="1:4" ht="15">
      <c r="A1075" s="90">
        <v>93235</v>
      </c>
      <c r="B1075" s="90" t="s">
        <v>2473</v>
      </c>
      <c r="C1075" s="358" t="s">
        <v>5</v>
      </c>
      <c r="D1075" s="358">
        <v>2.52</v>
      </c>
    </row>
    <row r="1076" spans="1:4" ht="15">
      <c r="A1076" s="90">
        <v>93238</v>
      </c>
      <c r="B1076" s="90" t="s">
        <v>2474</v>
      </c>
      <c r="C1076" s="358" t="s">
        <v>5</v>
      </c>
      <c r="D1076" s="358">
        <v>2.59</v>
      </c>
    </row>
    <row r="1077" spans="1:4" ht="15">
      <c r="A1077" s="90">
        <v>93239</v>
      </c>
      <c r="B1077" s="90" t="s">
        <v>2475</v>
      </c>
      <c r="C1077" s="358" t="s">
        <v>5</v>
      </c>
      <c r="D1077" s="358">
        <v>11.75</v>
      </c>
    </row>
    <row r="1078" spans="1:4" ht="15">
      <c r="A1078" s="90">
        <v>93240</v>
      </c>
      <c r="B1078" s="90" t="s">
        <v>2476</v>
      </c>
      <c r="C1078" s="358" t="s">
        <v>5</v>
      </c>
      <c r="D1078" s="358">
        <v>11.86</v>
      </c>
    </row>
    <row r="1079" spans="1:4" ht="15">
      <c r="A1079" s="90">
        <v>93267</v>
      </c>
      <c r="B1079" s="90" t="s">
        <v>17923</v>
      </c>
      <c r="C1079" s="358" t="s">
        <v>5</v>
      </c>
      <c r="D1079" s="358">
        <v>28.78</v>
      </c>
    </row>
    <row r="1080" spans="1:4" ht="15">
      <c r="A1080" s="90">
        <v>93269</v>
      </c>
      <c r="B1080" s="90" t="s">
        <v>17924</v>
      </c>
      <c r="C1080" s="358" t="s">
        <v>5</v>
      </c>
      <c r="D1080" s="358">
        <v>9.7100000000000009</v>
      </c>
    </row>
    <row r="1081" spans="1:4" ht="15">
      <c r="A1081" s="90">
        <v>93270</v>
      </c>
      <c r="B1081" s="90" t="s">
        <v>17925</v>
      </c>
      <c r="C1081" s="358" t="s">
        <v>5</v>
      </c>
      <c r="D1081" s="358">
        <v>28.78</v>
      </c>
    </row>
    <row r="1082" spans="1:4" ht="15">
      <c r="A1082" s="90">
        <v>93271</v>
      </c>
      <c r="B1082" s="90" t="s">
        <v>17926</v>
      </c>
      <c r="C1082" s="358" t="s">
        <v>5</v>
      </c>
      <c r="D1082" s="358">
        <v>7.94</v>
      </c>
    </row>
    <row r="1083" spans="1:4" ht="15">
      <c r="A1083" s="90">
        <v>93277</v>
      </c>
      <c r="B1083" s="90" t="s">
        <v>2477</v>
      </c>
      <c r="C1083" s="358" t="s">
        <v>5</v>
      </c>
      <c r="D1083" s="358">
        <v>0.3</v>
      </c>
    </row>
    <row r="1084" spans="1:4" ht="15">
      <c r="A1084" s="90">
        <v>93278</v>
      </c>
      <c r="B1084" s="90" t="s">
        <v>2478</v>
      </c>
      <c r="C1084" s="358" t="s">
        <v>5</v>
      </c>
      <c r="D1084" s="358">
        <v>0.06</v>
      </c>
    </row>
    <row r="1085" spans="1:4" ht="15">
      <c r="A1085" s="90">
        <v>93279</v>
      </c>
      <c r="B1085" s="90" t="s">
        <v>2479</v>
      </c>
      <c r="C1085" s="358" t="s">
        <v>5</v>
      </c>
      <c r="D1085" s="358">
        <v>0.28000000000000003</v>
      </c>
    </row>
    <row r="1086" spans="1:4" ht="15">
      <c r="A1086" s="90">
        <v>93280</v>
      </c>
      <c r="B1086" s="90" t="s">
        <v>2480</v>
      </c>
      <c r="C1086" s="358" t="s">
        <v>5</v>
      </c>
      <c r="D1086" s="358">
        <v>0.66</v>
      </c>
    </row>
    <row r="1087" spans="1:4" ht="15">
      <c r="A1087" s="90">
        <v>93283</v>
      </c>
      <c r="B1087" s="90" t="s">
        <v>2481</v>
      </c>
      <c r="C1087" s="358" t="s">
        <v>5</v>
      </c>
      <c r="D1087" s="358">
        <v>96.78</v>
      </c>
    </row>
    <row r="1088" spans="1:4" ht="15">
      <c r="A1088" s="90">
        <v>93284</v>
      </c>
      <c r="B1088" s="90" t="s">
        <v>2482</v>
      </c>
      <c r="C1088" s="358" t="s">
        <v>5</v>
      </c>
      <c r="D1088" s="358">
        <v>34.11</v>
      </c>
    </row>
    <row r="1089" spans="1:4" ht="15">
      <c r="A1089" s="90">
        <v>93285</v>
      </c>
      <c r="B1089" s="90" t="s">
        <v>2483</v>
      </c>
      <c r="C1089" s="358" t="s">
        <v>5</v>
      </c>
      <c r="D1089" s="358">
        <v>155.57</v>
      </c>
    </row>
    <row r="1090" spans="1:4" ht="15">
      <c r="A1090" s="90">
        <v>93286</v>
      </c>
      <c r="B1090" s="90" t="s">
        <v>2484</v>
      </c>
      <c r="C1090" s="358" t="s">
        <v>5</v>
      </c>
      <c r="D1090" s="358">
        <v>11.05</v>
      </c>
    </row>
    <row r="1091" spans="1:4" ht="15">
      <c r="A1091" s="90">
        <v>93296</v>
      </c>
      <c r="B1091" s="90" t="s">
        <v>2485</v>
      </c>
      <c r="C1091" s="358" t="s">
        <v>5</v>
      </c>
      <c r="D1091" s="358">
        <v>13.79</v>
      </c>
    </row>
    <row r="1092" spans="1:4" ht="15">
      <c r="A1092" s="90">
        <v>93397</v>
      </c>
      <c r="B1092" s="90" t="s">
        <v>2486</v>
      </c>
      <c r="C1092" s="358" t="s">
        <v>5</v>
      </c>
      <c r="D1092" s="358">
        <v>24.73</v>
      </c>
    </row>
    <row r="1093" spans="1:4" ht="15">
      <c r="A1093" s="90">
        <v>93398</v>
      </c>
      <c r="B1093" s="90" t="s">
        <v>2487</v>
      </c>
      <c r="C1093" s="358" t="s">
        <v>5</v>
      </c>
      <c r="D1093" s="358">
        <v>9.34</v>
      </c>
    </row>
    <row r="1094" spans="1:4" ht="15">
      <c r="A1094" s="90">
        <v>93399</v>
      </c>
      <c r="B1094" s="90" t="s">
        <v>2488</v>
      </c>
      <c r="C1094" s="358" t="s">
        <v>5</v>
      </c>
      <c r="D1094" s="358">
        <v>3.77</v>
      </c>
    </row>
    <row r="1095" spans="1:4" ht="15">
      <c r="A1095" s="90">
        <v>93400</v>
      </c>
      <c r="B1095" s="90" t="s">
        <v>2489</v>
      </c>
      <c r="C1095" s="358" t="s">
        <v>5</v>
      </c>
      <c r="D1095" s="358">
        <v>42.95</v>
      </c>
    </row>
    <row r="1096" spans="1:4" ht="15">
      <c r="A1096" s="90">
        <v>93401</v>
      </c>
      <c r="B1096" s="90" t="s">
        <v>2490</v>
      </c>
      <c r="C1096" s="358" t="s">
        <v>5</v>
      </c>
      <c r="D1096" s="358">
        <v>156.72</v>
      </c>
    </row>
    <row r="1097" spans="1:4" ht="15">
      <c r="A1097" s="90">
        <v>93404</v>
      </c>
      <c r="B1097" s="90" t="s">
        <v>17927</v>
      </c>
      <c r="C1097" s="358" t="s">
        <v>5</v>
      </c>
      <c r="D1097" s="358">
        <v>7.15</v>
      </c>
    </row>
    <row r="1098" spans="1:4" ht="15">
      <c r="A1098" s="90">
        <v>93405</v>
      </c>
      <c r="B1098" s="90" t="s">
        <v>17928</v>
      </c>
      <c r="C1098" s="358" t="s">
        <v>5</v>
      </c>
      <c r="D1098" s="358">
        <v>1.94</v>
      </c>
    </row>
    <row r="1099" spans="1:4" ht="15">
      <c r="A1099" s="90">
        <v>93406</v>
      </c>
      <c r="B1099" s="90" t="s">
        <v>17929</v>
      </c>
      <c r="C1099" s="358" t="s">
        <v>5</v>
      </c>
      <c r="D1099" s="358">
        <v>9.4700000000000006</v>
      </c>
    </row>
    <row r="1100" spans="1:4" ht="15">
      <c r="A1100" s="90">
        <v>93407</v>
      </c>
      <c r="B1100" s="90" t="s">
        <v>17930</v>
      </c>
      <c r="C1100" s="358" t="s">
        <v>5</v>
      </c>
      <c r="D1100" s="358">
        <v>46.74</v>
      </c>
    </row>
    <row r="1101" spans="1:4" ht="15">
      <c r="A1101" s="90">
        <v>93411</v>
      </c>
      <c r="B1101" s="90" t="s">
        <v>2491</v>
      </c>
      <c r="C1101" s="358" t="s">
        <v>5</v>
      </c>
      <c r="D1101" s="358">
        <v>0.34</v>
      </c>
    </row>
    <row r="1102" spans="1:4" ht="15">
      <c r="A1102" s="90">
        <v>93412</v>
      </c>
      <c r="B1102" s="90" t="s">
        <v>2492</v>
      </c>
      <c r="C1102" s="358" t="s">
        <v>5</v>
      </c>
      <c r="D1102" s="358">
        <v>0.12</v>
      </c>
    </row>
    <row r="1103" spans="1:4" ht="15">
      <c r="A1103" s="90">
        <v>93413</v>
      </c>
      <c r="B1103" s="90" t="s">
        <v>2493</v>
      </c>
      <c r="C1103" s="358" t="s">
        <v>5</v>
      </c>
      <c r="D1103" s="358">
        <v>0.3</v>
      </c>
    </row>
    <row r="1104" spans="1:4" ht="15">
      <c r="A1104" s="90">
        <v>93414</v>
      </c>
      <c r="B1104" s="90" t="s">
        <v>2494</v>
      </c>
      <c r="C1104" s="358" t="s">
        <v>5</v>
      </c>
      <c r="D1104" s="358">
        <v>14.49</v>
      </c>
    </row>
    <row r="1105" spans="1:4" ht="15">
      <c r="A1105" s="90">
        <v>93417</v>
      </c>
      <c r="B1105" s="90" t="s">
        <v>2495</v>
      </c>
      <c r="C1105" s="358" t="s">
        <v>5</v>
      </c>
      <c r="D1105" s="358">
        <v>4.49</v>
      </c>
    </row>
    <row r="1106" spans="1:4" ht="15">
      <c r="A1106" s="90">
        <v>93418</v>
      </c>
      <c r="B1106" s="90" t="s">
        <v>2496</v>
      </c>
      <c r="C1106" s="358" t="s">
        <v>5</v>
      </c>
      <c r="D1106" s="358">
        <v>1.58</v>
      </c>
    </row>
    <row r="1107" spans="1:4" ht="15">
      <c r="A1107" s="90">
        <v>93419</v>
      </c>
      <c r="B1107" s="90" t="s">
        <v>2497</v>
      </c>
      <c r="C1107" s="358" t="s">
        <v>5</v>
      </c>
      <c r="D1107" s="358">
        <v>4.01</v>
      </c>
    </row>
    <row r="1108" spans="1:4" ht="15">
      <c r="A1108" s="90">
        <v>93420</v>
      </c>
      <c r="B1108" s="90" t="s">
        <v>2498</v>
      </c>
      <c r="C1108" s="358" t="s">
        <v>5</v>
      </c>
      <c r="D1108" s="358">
        <v>66.47</v>
      </c>
    </row>
    <row r="1109" spans="1:4" ht="15">
      <c r="A1109" s="90">
        <v>93423</v>
      </c>
      <c r="B1109" s="90" t="s">
        <v>2499</v>
      </c>
      <c r="C1109" s="358" t="s">
        <v>5</v>
      </c>
      <c r="D1109" s="358">
        <v>6.36</v>
      </c>
    </row>
    <row r="1110" spans="1:4" ht="15">
      <c r="A1110" s="90">
        <v>93424</v>
      </c>
      <c r="B1110" s="90" t="s">
        <v>2500</v>
      </c>
      <c r="C1110" s="358" t="s">
        <v>5</v>
      </c>
      <c r="D1110" s="358">
        <v>2.2400000000000002</v>
      </c>
    </row>
    <row r="1111" spans="1:4" ht="15">
      <c r="A1111" s="90">
        <v>93425</v>
      </c>
      <c r="B1111" s="90" t="s">
        <v>2501</v>
      </c>
      <c r="C1111" s="358" t="s">
        <v>5</v>
      </c>
      <c r="D1111" s="358">
        <v>5.68</v>
      </c>
    </row>
    <row r="1112" spans="1:4" ht="15">
      <c r="A1112" s="90">
        <v>93426</v>
      </c>
      <c r="B1112" s="90" t="s">
        <v>2502</v>
      </c>
      <c r="C1112" s="358" t="s">
        <v>5</v>
      </c>
      <c r="D1112" s="358">
        <v>158.86000000000001</v>
      </c>
    </row>
    <row r="1113" spans="1:4" ht="15">
      <c r="A1113" s="90">
        <v>93429</v>
      </c>
      <c r="B1113" s="90" t="s">
        <v>17931</v>
      </c>
      <c r="C1113" s="358" t="s">
        <v>5</v>
      </c>
      <c r="D1113" s="358">
        <v>148.09</v>
      </c>
    </row>
    <row r="1114" spans="1:4" ht="15">
      <c r="A1114" s="90">
        <v>93430</v>
      </c>
      <c r="B1114" s="90" t="s">
        <v>17932</v>
      </c>
      <c r="C1114" s="358" t="s">
        <v>5</v>
      </c>
      <c r="D1114" s="358">
        <v>46.79</v>
      </c>
    </row>
    <row r="1115" spans="1:4" ht="15">
      <c r="A1115" s="90">
        <v>93431</v>
      </c>
      <c r="B1115" s="90" t="s">
        <v>17933</v>
      </c>
      <c r="C1115" s="358" t="s">
        <v>5</v>
      </c>
      <c r="D1115" s="358">
        <v>177.71</v>
      </c>
    </row>
    <row r="1116" spans="1:4" ht="15">
      <c r="A1116" s="90">
        <v>93432</v>
      </c>
      <c r="B1116" s="90" t="s">
        <v>17934</v>
      </c>
      <c r="C1116" s="358" t="s">
        <v>5</v>
      </c>
      <c r="D1116" s="359">
        <v>2134.8000000000002</v>
      </c>
    </row>
    <row r="1117" spans="1:4" ht="15">
      <c r="A1117" s="90">
        <v>93435</v>
      </c>
      <c r="B1117" s="90" t="s">
        <v>17935</v>
      </c>
      <c r="C1117" s="358" t="s">
        <v>5</v>
      </c>
      <c r="D1117" s="358">
        <v>9.35</v>
      </c>
    </row>
    <row r="1118" spans="1:4" ht="15">
      <c r="A1118" s="90">
        <v>93436</v>
      </c>
      <c r="B1118" s="90" t="s">
        <v>17936</v>
      </c>
      <c r="C1118" s="358" t="s">
        <v>5</v>
      </c>
      <c r="D1118" s="358">
        <v>2.63</v>
      </c>
    </row>
    <row r="1119" spans="1:4" ht="15">
      <c r="A1119" s="90">
        <v>93437</v>
      </c>
      <c r="B1119" s="90" t="s">
        <v>17937</v>
      </c>
      <c r="C1119" s="358" t="s">
        <v>5</v>
      </c>
      <c r="D1119" s="358">
        <v>9.35</v>
      </c>
    </row>
    <row r="1120" spans="1:4" ht="15">
      <c r="A1120" s="90">
        <v>93438</v>
      </c>
      <c r="B1120" s="90" t="s">
        <v>17938</v>
      </c>
      <c r="C1120" s="358" t="s">
        <v>5</v>
      </c>
      <c r="D1120" s="358">
        <v>111.3</v>
      </c>
    </row>
    <row r="1121" spans="1:4" ht="15">
      <c r="A1121" s="90">
        <v>95114</v>
      </c>
      <c r="B1121" s="90" t="s">
        <v>2503</v>
      </c>
      <c r="C1121" s="358" t="s">
        <v>5</v>
      </c>
      <c r="D1121" s="358">
        <v>1.48</v>
      </c>
    </row>
    <row r="1122" spans="1:4" ht="15">
      <c r="A1122" s="90">
        <v>95115</v>
      </c>
      <c r="B1122" s="90" t="s">
        <v>2504</v>
      </c>
      <c r="C1122" s="358" t="s">
        <v>5</v>
      </c>
      <c r="D1122" s="358">
        <v>0.34</v>
      </c>
    </row>
    <row r="1123" spans="1:4" ht="15">
      <c r="A1123" s="90">
        <v>95116</v>
      </c>
      <c r="B1123" s="90" t="s">
        <v>2505</v>
      </c>
      <c r="C1123" s="358" t="s">
        <v>5</v>
      </c>
      <c r="D1123" s="358">
        <v>32.549999999999997</v>
      </c>
    </row>
    <row r="1124" spans="1:4" ht="15">
      <c r="A1124" s="90">
        <v>95117</v>
      </c>
      <c r="B1124" s="90" t="s">
        <v>2506</v>
      </c>
      <c r="C1124" s="358" t="s">
        <v>5</v>
      </c>
      <c r="D1124" s="358">
        <v>10.039999999999999</v>
      </c>
    </row>
    <row r="1125" spans="1:4" ht="15">
      <c r="A1125" s="90">
        <v>95118</v>
      </c>
      <c r="B1125" s="90" t="s">
        <v>2507</v>
      </c>
      <c r="C1125" s="358" t="s">
        <v>5</v>
      </c>
      <c r="D1125" s="358">
        <v>69.819999999999993</v>
      </c>
    </row>
    <row r="1126" spans="1:4" ht="15">
      <c r="A1126" s="90">
        <v>95119</v>
      </c>
      <c r="B1126" s="90" t="s">
        <v>2508</v>
      </c>
      <c r="C1126" s="358" t="s">
        <v>5</v>
      </c>
      <c r="D1126" s="358">
        <v>21.54</v>
      </c>
    </row>
    <row r="1127" spans="1:4" ht="15">
      <c r="A1127" s="90">
        <v>95120</v>
      </c>
      <c r="B1127" s="90" t="s">
        <v>2509</v>
      </c>
      <c r="C1127" s="358" t="s">
        <v>5</v>
      </c>
      <c r="D1127" s="358">
        <v>54.18</v>
      </c>
    </row>
    <row r="1128" spans="1:4" ht="15">
      <c r="A1128" s="90">
        <v>95123</v>
      </c>
      <c r="B1128" s="90" t="s">
        <v>2510</v>
      </c>
      <c r="C1128" s="358" t="s">
        <v>5</v>
      </c>
      <c r="D1128" s="358">
        <v>17.87</v>
      </c>
    </row>
    <row r="1129" spans="1:4" ht="15">
      <c r="A1129" s="90">
        <v>95124</v>
      </c>
      <c r="B1129" s="90" t="s">
        <v>2511</v>
      </c>
      <c r="C1129" s="358" t="s">
        <v>5</v>
      </c>
      <c r="D1129" s="358">
        <v>5.51</v>
      </c>
    </row>
    <row r="1130" spans="1:4" ht="15">
      <c r="A1130" s="90">
        <v>95125</v>
      </c>
      <c r="B1130" s="90" t="s">
        <v>2512</v>
      </c>
      <c r="C1130" s="358" t="s">
        <v>5</v>
      </c>
      <c r="D1130" s="358">
        <v>19.559999999999999</v>
      </c>
    </row>
    <row r="1131" spans="1:4" ht="15">
      <c r="A1131" s="90">
        <v>95126</v>
      </c>
      <c r="B1131" s="90" t="s">
        <v>2513</v>
      </c>
      <c r="C1131" s="358" t="s">
        <v>5</v>
      </c>
      <c r="D1131" s="358">
        <v>145.93</v>
      </c>
    </row>
    <row r="1132" spans="1:4" ht="15">
      <c r="A1132" s="90">
        <v>95129</v>
      </c>
      <c r="B1132" s="90" t="s">
        <v>2514</v>
      </c>
      <c r="C1132" s="358" t="s">
        <v>5</v>
      </c>
      <c r="D1132" s="358">
        <v>47.9</v>
      </c>
    </row>
    <row r="1133" spans="1:4" ht="15">
      <c r="A1133" s="90">
        <v>95130</v>
      </c>
      <c r="B1133" s="90" t="s">
        <v>2515</v>
      </c>
      <c r="C1133" s="358" t="s">
        <v>5</v>
      </c>
      <c r="D1133" s="358">
        <v>17.36</v>
      </c>
    </row>
    <row r="1134" spans="1:4" ht="15">
      <c r="A1134" s="90">
        <v>95131</v>
      </c>
      <c r="B1134" s="90" t="s">
        <v>2516</v>
      </c>
      <c r="C1134" s="358" t="s">
        <v>5</v>
      </c>
      <c r="D1134" s="358">
        <v>56.38</v>
      </c>
    </row>
    <row r="1135" spans="1:4" ht="15">
      <c r="A1135" s="90">
        <v>95132</v>
      </c>
      <c r="B1135" s="90" t="s">
        <v>2517</v>
      </c>
      <c r="C1135" s="358" t="s">
        <v>5</v>
      </c>
      <c r="D1135" s="358">
        <v>31.96</v>
      </c>
    </row>
    <row r="1136" spans="1:4" ht="15">
      <c r="A1136" s="90">
        <v>95136</v>
      </c>
      <c r="B1136" s="90" t="s">
        <v>2518</v>
      </c>
      <c r="C1136" s="358" t="s">
        <v>5</v>
      </c>
      <c r="D1136" s="358">
        <v>0.03</v>
      </c>
    </row>
    <row r="1137" spans="1:4" ht="15">
      <c r="A1137" s="90">
        <v>95137</v>
      </c>
      <c r="B1137" s="90" t="s">
        <v>2519</v>
      </c>
      <c r="C1137" s="358" t="s">
        <v>5</v>
      </c>
      <c r="D1137" s="358">
        <v>0.01</v>
      </c>
    </row>
    <row r="1138" spans="1:4" ht="15">
      <c r="A1138" s="90">
        <v>95138</v>
      </c>
      <c r="B1138" s="90" t="s">
        <v>2520</v>
      </c>
      <c r="C1138" s="358" t="s">
        <v>5</v>
      </c>
      <c r="D1138" s="358">
        <v>0.02</v>
      </c>
    </row>
    <row r="1139" spans="1:4" ht="15">
      <c r="A1139" s="90">
        <v>95208</v>
      </c>
      <c r="B1139" s="90" t="s">
        <v>17939</v>
      </c>
      <c r="C1139" s="358" t="s">
        <v>5</v>
      </c>
      <c r="D1139" s="358">
        <v>32.6</v>
      </c>
    </row>
    <row r="1140" spans="1:4" ht="15">
      <c r="A1140" s="90">
        <v>95209</v>
      </c>
      <c r="B1140" s="90" t="s">
        <v>17940</v>
      </c>
      <c r="C1140" s="358" t="s">
        <v>5</v>
      </c>
      <c r="D1140" s="358">
        <v>12.06</v>
      </c>
    </row>
    <row r="1141" spans="1:4" ht="15">
      <c r="A1141" s="90">
        <v>95210</v>
      </c>
      <c r="B1141" s="90" t="s">
        <v>17941</v>
      </c>
      <c r="C1141" s="358" t="s">
        <v>5</v>
      </c>
      <c r="D1141" s="358">
        <v>32.6</v>
      </c>
    </row>
    <row r="1142" spans="1:4" ht="15">
      <c r="A1142" s="90">
        <v>95211</v>
      </c>
      <c r="B1142" s="90" t="s">
        <v>17942</v>
      </c>
      <c r="C1142" s="358" t="s">
        <v>5</v>
      </c>
      <c r="D1142" s="358">
        <v>7.94</v>
      </c>
    </row>
    <row r="1143" spans="1:4" ht="15">
      <c r="A1143" s="90">
        <v>95217</v>
      </c>
      <c r="B1143" s="90" t="s">
        <v>17943</v>
      </c>
      <c r="C1143" s="358" t="s">
        <v>5</v>
      </c>
      <c r="D1143" s="358">
        <v>0.64</v>
      </c>
    </row>
    <row r="1144" spans="1:4" ht="15">
      <c r="A1144" s="90">
        <v>95255</v>
      </c>
      <c r="B1144" s="90" t="s">
        <v>2521</v>
      </c>
      <c r="C1144" s="358" t="s">
        <v>5</v>
      </c>
      <c r="D1144" s="358">
        <v>1.31</v>
      </c>
    </row>
    <row r="1145" spans="1:4" ht="15">
      <c r="A1145" s="90">
        <v>95256</v>
      </c>
      <c r="B1145" s="90" t="s">
        <v>2522</v>
      </c>
      <c r="C1145" s="358" t="s">
        <v>5</v>
      </c>
      <c r="D1145" s="358">
        <v>0.3</v>
      </c>
    </row>
    <row r="1146" spans="1:4" ht="15">
      <c r="A1146" s="90">
        <v>95257</v>
      </c>
      <c r="B1146" s="90" t="s">
        <v>2523</v>
      </c>
      <c r="C1146" s="358" t="s">
        <v>5</v>
      </c>
      <c r="D1146" s="358">
        <v>1.64</v>
      </c>
    </row>
    <row r="1147" spans="1:4" ht="15">
      <c r="A1147" s="90">
        <v>95260</v>
      </c>
      <c r="B1147" s="90" t="s">
        <v>2524</v>
      </c>
      <c r="C1147" s="358" t="s">
        <v>5</v>
      </c>
      <c r="D1147" s="358">
        <v>0.61</v>
      </c>
    </row>
    <row r="1148" spans="1:4" ht="15">
      <c r="A1148" s="90">
        <v>95261</v>
      </c>
      <c r="B1148" s="90" t="s">
        <v>2525</v>
      </c>
      <c r="C1148" s="358" t="s">
        <v>5</v>
      </c>
      <c r="D1148" s="358">
        <v>0.16</v>
      </c>
    </row>
    <row r="1149" spans="1:4" ht="15">
      <c r="A1149" s="90">
        <v>95262</v>
      </c>
      <c r="B1149" s="90" t="s">
        <v>2526</v>
      </c>
      <c r="C1149" s="358" t="s">
        <v>5</v>
      </c>
      <c r="D1149" s="358">
        <v>0.76</v>
      </c>
    </row>
    <row r="1150" spans="1:4" ht="15">
      <c r="A1150" s="90">
        <v>95263</v>
      </c>
      <c r="B1150" s="90" t="s">
        <v>2527</v>
      </c>
      <c r="C1150" s="358" t="s">
        <v>5</v>
      </c>
      <c r="D1150" s="358">
        <v>4.53</v>
      </c>
    </row>
    <row r="1151" spans="1:4" ht="15">
      <c r="A1151" s="90">
        <v>95266</v>
      </c>
      <c r="B1151" s="90" t="s">
        <v>2528</v>
      </c>
      <c r="C1151" s="358" t="s">
        <v>5</v>
      </c>
      <c r="D1151" s="358">
        <v>0.44</v>
      </c>
    </row>
    <row r="1152" spans="1:4" ht="15">
      <c r="A1152" s="90">
        <v>95267</v>
      </c>
      <c r="B1152" s="90" t="s">
        <v>2529</v>
      </c>
      <c r="C1152" s="358" t="s">
        <v>5</v>
      </c>
      <c r="D1152" s="358">
        <v>0.09</v>
      </c>
    </row>
    <row r="1153" spans="1:4" ht="15">
      <c r="A1153" s="90">
        <v>95268</v>
      </c>
      <c r="B1153" s="90" t="s">
        <v>2530</v>
      </c>
      <c r="C1153" s="358" t="s">
        <v>5</v>
      </c>
      <c r="D1153" s="358">
        <v>0.43</v>
      </c>
    </row>
    <row r="1154" spans="1:4" ht="15">
      <c r="A1154" s="90">
        <v>95269</v>
      </c>
      <c r="B1154" s="90" t="s">
        <v>2531</v>
      </c>
      <c r="C1154" s="358" t="s">
        <v>5</v>
      </c>
      <c r="D1154" s="358">
        <v>8.3800000000000008</v>
      </c>
    </row>
    <row r="1155" spans="1:4" ht="15">
      <c r="A1155" s="90">
        <v>95272</v>
      </c>
      <c r="B1155" s="90" t="s">
        <v>17944</v>
      </c>
      <c r="C1155" s="358" t="s">
        <v>5</v>
      </c>
      <c r="D1155" s="358">
        <v>0.4</v>
      </c>
    </row>
    <row r="1156" spans="1:4" ht="15">
      <c r="A1156" s="90">
        <v>95273</v>
      </c>
      <c r="B1156" s="90" t="s">
        <v>17945</v>
      </c>
      <c r="C1156" s="358" t="s">
        <v>5</v>
      </c>
      <c r="D1156" s="358">
        <v>0.1</v>
      </c>
    </row>
    <row r="1157" spans="1:4" ht="15">
      <c r="A1157" s="90">
        <v>95274</v>
      </c>
      <c r="B1157" s="90" t="s">
        <v>17946</v>
      </c>
      <c r="C1157" s="358" t="s">
        <v>5</v>
      </c>
      <c r="D1157" s="358">
        <v>0.33</v>
      </c>
    </row>
    <row r="1158" spans="1:4" ht="15">
      <c r="A1158" s="90">
        <v>95275</v>
      </c>
      <c r="B1158" s="90" t="s">
        <v>17947</v>
      </c>
      <c r="C1158" s="358" t="s">
        <v>5</v>
      </c>
      <c r="D1158" s="358">
        <v>2.15</v>
      </c>
    </row>
    <row r="1159" spans="1:4" ht="15">
      <c r="A1159" s="90">
        <v>95278</v>
      </c>
      <c r="B1159" s="90" t="s">
        <v>17948</v>
      </c>
      <c r="C1159" s="358" t="s">
        <v>5</v>
      </c>
      <c r="D1159" s="358">
        <v>0.51</v>
      </c>
    </row>
    <row r="1160" spans="1:4" ht="15">
      <c r="A1160" s="90">
        <v>95279</v>
      </c>
      <c r="B1160" s="90" t="s">
        <v>17949</v>
      </c>
      <c r="C1160" s="358" t="s">
        <v>5</v>
      </c>
      <c r="D1160" s="358">
        <v>0.1</v>
      </c>
    </row>
    <row r="1161" spans="1:4" ht="15">
      <c r="A1161" s="90">
        <v>95280</v>
      </c>
      <c r="B1161" s="90" t="s">
        <v>17950</v>
      </c>
      <c r="C1161" s="358" t="s">
        <v>5</v>
      </c>
      <c r="D1161" s="358">
        <v>0.51</v>
      </c>
    </row>
    <row r="1162" spans="1:4" ht="15">
      <c r="A1162" s="90">
        <v>95281</v>
      </c>
      <c r="B1162" s="90" t="s">
        <v>17951</v>
      </c>
      <c r="C1162" s="358" t="s">
        <v>5</v>
      </c>
      <c r="D1162" s="358">
        <v>8.35</v>
      </c>
    </row>
    <row r="1163" spans="1:4" ht="15">
      <c r="A1163" s="90">
        <v>95617</v>
      </c>
      <c r="B1163" s="90" t="s">
        <v>2532</v>
      </c>
      <c r="C1163" s="358" t="s">
        <v>5</v>
      </c>
      <c r="D1163" s="358">
        <v>1.08</v>
      </c>
    </row>
    <row r="1164" spans="1:4" ht="15">
      <c r="A1164" s="90">
        <v>95618</v>
      </c>
      <c r="B1164" s="90" t="s">
        <v>2533</v>
      </c>
      <c r="C1164" s="358" t="s">
        <v>5</v>
      </c>
      <c r="D1164" s="358">
        <v>0.25</v>
      </c>
    </row>
    <row r="1165" spans="1:4" ht="15">
      <c r="A1165" s="90">
        <v>95619</v>
      </c>
      <c r="B1165" s="90" t="s">
        <v>2534</v>
      </c>
      <c r="C1165" s="358" t="s">
        <v>5</v>
      </c>
      <c r="D1165" s="358">
        <v>1.35</v>
      </c>
    </row>
    <row r="1166" spans="1:4" ht="15">
      <c r="A1166" s="90">
        <v>95627</v>
      </c>
      <c r="B1166" s="90" t="s">
        <v>2535</v>
      </c>
      <c r="C1166" s="358" t="s">
        <v>5</v>
      </c>
      <c r="D1166" s="358">
        <v>47.95</v>
      </c>
    </row>
    <row r="1167" spans="1:4" ht="15">
      <c r="A1167" s="90">
        <v>95628</v>
      </c>
      <c r="B1167" s="90" t="s">
        <v>2536</v>
      </c>
      <c r="C1167" s="358" t="s">
        <v>5</v>
      </c>
      <c r="D1167" s="358">
        <v>12.86</v>
      </c>
    </row>
    <row r="1168" spans="1:4" ht="15">
      <c r="A1168" s="90">
        <v>95629</v>
      </c>
      <c r="B1168" s="90" t="s">
        <v>2537</v>
      </c>
      <c r="C1168" s="358" t="s">
        <v>5</v>
      </c>
      <c r="D1168" s="358">
        <v>60.01</v>
      </c>
    </row>
    <row r="1169" spans="1:4" ht="15">
      <c r="A1169" s="90">
        <v>95630</v>
      </c>
      <c r="B1169" s="90" t="s">
        <v>2538</v>
      </c>
      <c r="C1169" s="358" t="s">
        <v>5</v>
      </c>
      <c r="D1169" s="358">
        <v>88.47</v>
      </c>
    </row>
    <row r="1170" spans="1:4" ht="15">
      <c r="A1170" s="90">
        <v>95698</v>
      </c>
      <c r="B1170" s="90" t="s">
        <v>2539</v>
      </c>
      <c r="C1170" s="358" t="s">
        <v>5</v>
      </c>
      <c r="D1170" s="358">
        <v>4.38</v>
      </c>
    </row>
    <row r="1171" spans="1:4" ht="15">
      <c r="A1171" s="90">
        <v>95699</v>
      </c>
      <c r="B1171" s="90" t="s">
        <v>2540</v>
      </c>
      <c r="C1171" s="358" t="s">
        <v>5</v>
      </c>
      <c r="D1171" s="358">
        <v>1.01</v>
      </c>
    </row>
    <row r="1172" spans="1:4" ht="15">
      <c r="A1172" s="90">
        <v>95700</v>
      </c>
      <c r="B1172" s="90" t="s">
        <v>2541</v>
      </c>
      <c r="C1172" s="358" t="s">
        <v>5</v>
      </c>
      <c r="D1172" s="358">
        <v>5.48</v>
      </c>
    </row>
    <row r="1173" spans="1:4" ht="15">
      <c r="A1173" s="90">
        <v>95701</v>
      </c>
      <c r="B1173" s="90" t="s">
        <v>2542</v>
      </c>
      <c r="C1173" s="358" t="s">
        <v>5</v>
      </c>
      <c r="D1173" s="358">
        <v>2.66</v>
      </c>
    </row>
    <row r="1174" spans="1:4" ht="15">
      <c r="A1174" s="90">
        <v>95704</v>
      </c>
      <c r="B1174" s="90" t="s">
        <v>2543</v>
      </c>
      <c r="C1174" s="358" t="s">
        <v>5</v>
      </c>
      <c r="D1174" s="358">
        <v>44.75</v>
      </c>
    </row>
    <row r="1175" spans="1:4" ht="15">
      <c r="A1175" s="90">
        <v>95705</v>
      </c>
      <c r="B1175" s="90" t="s">
        <v>2544</v>
      </c>
      <c r="C1175" s="358" t="s">
        <v>5</v>
      </c>
      <c r="D1175" s="358">
        <v>12</v>
      </c>
    </row>
    <row r="1176" spans="1:4" ht="15">
      <c r="A1176" s="90">
        <v>95706</v>
      </c>
      <c r="B1176" s="90" t="s">
        <v>2545</v>
      </c>
      <c r="C1176" s="358" t="s">
        <v>5</v>
      </c>
      <c r="D1176" s="358">
        <v>56</v>
      </c>
    </row>
    <row r="1177" spans="1:4" ht="15">
      <c r="A1177" s="90">
        <v>95707</v>
      </c>
      <c r="B1177" s="90" t="s">
        <v>2546</v>
      </c>
      <c r="C1177" s="358" t="s">
        <v>5</v>
      </c>
      <c r="D1177" s="358">
        <v>3.48</v>
      </c>
    </row>
    <row r="1178" spans="1:4" ht="15">
      <c r="A1178" s="90">
        <v>95710</v>
      </c>
      <c r="B1178" s="90" t="s">
        <v>2547</v>
      </c>
      <c r="C1178" s="358" t="s">
        <v>5</v>
      </c>
      <c r="D1178" s="358">
        <v>53.79</v>
      </c>
    </row>
    <row r="1179" spans="1:4" ht="15">
      <c r="A1179" s="90">
        <v>95711</v>
      </c>
      <c r="B1179" s="90" t="s">
        <v>2548</v>
      </c>
      <c r="C1179" s="358" t="s">
        <v>5</v>
      </c>
      <c r="D1179" s="358">
        <v>14.21</v>
      </c>
    </row>
    <row r="1180" spans="1:4" ht="15">
      <c r="A1180" s="90">
        <v>95712</v>
      </c>
      <c r="B1180" s="90" t="s">
        <v>2549</v>
      </c>
      <c r="C1180" s="358" t="s">
        <v>5</v>
      </c>
      <c r="D1180" s="358">
        <v>67.239999999999995</v>
      </c>
    </row>
    <row r="1181" spans="1:4" ht="15">
      <c r="A1181" s="90">
        <v>95713</v>
      </c>
      <c r="B1181" s="90" t="s">
        <v>2550</v>
      </c>
      <c r="C1181" s="358" t="s">
        <v>5</v>
      </c>
      <c r="D1181" s="358">
        <v>89.12</v>
      </c>
    </row>
    <row r="1182" spans="1:4" ht="15">
      <c r="A1182" s="90">
        <v>95716</v>
      </c>
      <c r="B1182" s="90" t="s">
        <v>2551</v>
      </c>
      <c r="C1182" s="358" t="s">
        <v>5</v>
      </c>
      <c r="D1182" s="358">
        <v>51.78</v>
      </c>
    </row>
    <row r="1183" spans="1:4" ht="15">
      <c r="A1183" s="90">
        <v>95717</v>
      </c>
      <c r="B1183" s="90" t="s">
        <v>2552</v>
      </c>
      <c r="C1183" s="358" t="s">
        <v>5</v>
      </c>
      <c r="D1183" s="358">
        <v>13.68</v>
      </c>
    </row>
    <row r="1184" spans="1:4" ht="15">
      <c r="A1184" s="90">
        <v>95718</v>
      </c>
      <c r="B1184" s="90" t="s">
        <v>2553</v>
      </c>
      <c r="C1184" s="358" t="s">
        <v>5</v>
      </c>
      <c r="D1184" s="358">
        <v>64.73</v>
      </c>
    </row>
    <row r="1185" spans="1:4" ht="15">
      <c r="A1185" s="90">
        <v>95719</v>
      </c>
      <c r="B1185" s="90" t="s">
        <v>2554</v>
      </c>
      <c r="C1185" s="358" t="s">
        <v>5</v>
      </c>
      <c r="D1185" s="358">
        <v>89.12</v>
      </c>
    </row>
    <row r="1186" spans="1:4" ht="15">
      <c r="A1186" s="90">
        <v>95869</v>
      </c>
      <c r="B1186" s="90" t="s">
        <v>2555</v>
      </c>
      <c r="C1186" s="358" t="s">
        <v>5</v>
      </c>
      <c r="D1186" s="358">
        <v>3.58</v>
      </c>
    </row>
    <row r="1187" spans="1:4" ht="15">
      <c r="A1187" s="90">
        <v>95870</v>
      </c>
      <c r="B1187" s="90" t="s">
        <v>2556</v>
      </c>
      <c r="C1187" s="358" t="s">
        <v>5</v>
      </c>
      <c r="D1187" s="358">
        <v>9.08</v>
      </c>
    </row>
    <row r="1188" spans="1:4" ht="15">
      <c r="A1188" s="90">
        <v>95871</v>
      </c>
      <c r="B1188" s="90" t="s">
        <v>2557</v>
      </c>
      <c r="C1188" s="358" t="s">
        <v>5</v>
      </c>
      <c r="D1188" s="358">
        <v>270.64</v>
      </c>
    </row>
    <row r="1189" spans="1:4" ht="15">
      <c r="A1189" s="90">
        <v>95874</v>
      </c>
      <c r="B1189" s="90" t="s">
        <v>2558</v>
      </c>
      <c r="C1189" s="358" t="s">
        <v>5</v>
      </c>
      <c r="D1189" s="358">
        <v>10.17</v>
      </c>
    </row>
    <row r="1190" spans="1:4" ht="15">
      <c r="A1190" s="90">
        <v>96008</v>
      </c>
      <c r="B1190" s="90" t="s">
        <v>2559</v>
      </c>
      <c r="C1190" s="358" t="s">
        <v>5</v>
      </c>
      <c r="D1190" s="358">
        <v>21.7</v>
      </c>
    </row>
    <row r="1191" spans="1:4" ht="15">
      <c r="A1191" s="90">
        <v>96009</v>
      </c>
      <c r="B1191" s="90" t="s">
        <v>2560</v>
      </c>
      <c r="C1191" s="358" t="s">
        <v>5</v>
      </c>
      <c r="D1191" s="358">
        <v>5.82</v>
      </c>
    </row>
    <row r="1192" spans="1:4" ht="15">
      <c r="A1192" s="90">
        <v>96011</v>
      </c>
      <c r="B1192" s="90" t="s">
        <v>2561</v>
      </c>
      <c r="C1192" s="358" t="s">
        <v>5</v>
      </c>
      <c r="D1192" s="358">
        <v>23.74</v>
      </c>
    </row>
    <row r="1193" spans="1:4" ht="15">
      <c r="A1193" s="90">
        <v>96012</v>
      </c>
      <c r="B1193" s="90" t="s">
        <v>2562</v>
      </c>
      <c r="C1193" s="358" t="s">
        <v>5</v>
      </c>
      <c r="D1193" s="358">
        <v>95.82</v>
      </c>
    </row>
    <row r="1194" spans="1:4" ht="15">
      <c r="A1194" s="90">
        <v>96015</v>
      </c>
      <c r="B1194" s="90" t="s">
        <v>2563</v>
      </c>
      <c r="C1194" s="358" t="s">
        <v>5</v>
      </c>
      <c r="D1194" s="358">
        <v>21.49</v>
      </c>
    </row>
    <row r="1195" spans="1:4" ht="15">
      <c r="A1195" s="90">
        <v>96016</v>
      </c>
      <c r="B1195" s="90" t="s">
        <v>2564</v>
      </c>
      <c r="C1195" s="358" t="s">
        <v>5</v>
      </c>
      <c r="D1195" s="358">
        <v>5.76</v>
      </c>
    </row>
    <row r="1196" spans="1:4" ht="15">
      <c r="A1196" s="90">
        <v>96018</v>
      </c>
      <c r="B1196" s="90" t="s">
        <v>2565</v>
      </c>
      <c r="C1196" s="358" t="s">
        <v>5</v>
      </c>
      <c r="D1196" s="358">
        <v>23.51</v>
      </c>
    </row>
    <row r="1197" spans="1:4" ht="15">
      <c r="A1197" s="90">
        <v>96019</v>
      </c>
      <c r="B1197" s="90" t="s">
        <v>2566</v>
      </c>
      <c r="C1197" s="358" t="s">
        <v>5</v>
      </c>
      <c r="D1197" s="358">
        <v>95.82</v>
      </c>
    </row>
    <row r="1198" spans="1:4" ht="15">
      <c r="A1198" s="90">
        <v>96023</v>
      </c>
      <c r="B1198" s="90" t="s">
        <v>2567</v>
      </c>
      <c r="C1198" s="358" t="s">
        <v>5</v>
      </c>
      <c r="D1198" s="358">
        <v>16.690000000000001</v>
      </c>
    </row>
    <row r="1199" spans="1:4" ht="15">
      <c r="A1199" s="90">
        <v>96024</v>
      </c>
      <c r="B1199" s="90" t="s">
        <v>2568</v>
      </c>
      <c r="C1199" s="358" t="s">
        <v>5</v>
      </c>
      <c r="D1199" s="358">
        <v>4.47</v>
      </c>
    </row>
    <row r="1200" spans="1:4" ht="15">
      <c r="A1200" s="90">
        <v>96026</v>
      </c>
      <c r="B1200" s="90" t="s">
        <v>2569</v>
      </c>
      <c r="C1200" s="358" t="s">
        <v>5</v>
      </c>
      <c r="D1200" s="358">
        <v>18.260000000000002</v>
      </c>
    </row>
    <row r="1201" spans="1:4" ht="15">
      <c r="A1201" s="90">
        <v>96027</v>
      </c>
      <c r="B1201" s="90" t="s">
        <v>2570</v>
      </c>
      <c r="C1201" s="358" t="s">
        <v>5</v>
      </c>
      <c r="D1201" s="358">
        <v>66.77</v>
      </c>
    </row>
    <row r="1202" spans="1:4" ht="15">
      <c r="A1202" s="90">
        <v>96030</v>
      </c>
      <c r="B1202" s="90" t="s">
        <v>2571</v>
      </c>
      <c r="C1202" s="358" t="s">
        <v>5</v>
      </c>
      <c r="D1202" s="358">
        <v>32.58</v>
      </c>
    </row>
    <row r="1203" spans="1:4" ht="15">
      <c r="A1203" s="90">
        <v>96031</v>
      </c>
      <c r="B1203" s="90" t="s">
        <v>2572</v>
      </c>
      <c r="C1203" s="358" t="s">
        <v>5</v>
      </c>
      <c r="D1203" s="358">
        <v>12.34</v>
      </c>
    </row>
    <row r="1204" spans="1:4" ht="15">
      <c r="A1204" s="90">
        <v>96032</v>
      </c>
      <c r="B1204" s="90" t="s">
        <v>2573</v>
      </c>
      <c r="C1204" s="358" t="s">
        <v>5</v>
      </c>
      <c r="D1204" s="358">
        <v>4.95</v>
      </c>
    </row>
    <row r="1205" spans="1:4" ht="15">
      <c r="A1205" s="90">
        <v>96033</v>
      </c>
      <c r="B1205" s="90" t="s">
        <v>2574</v>
      </c>
      <c r="C1205" s="358" t="s">
        <v>5</v>
      </c>
      <c r="D1205" s="358">
        <v>55.95</v>
      </c>
    </row>
    <row r="1206" spans="1:4" ht="15">
      <c r="A1206" s="90">
        <v>96034</v>
      </c>
      <c r="B1206" s="90" t="s">
        <v>2575</v>
      </c>
      <c r="C1206" s="358" t="s">
        <v>5</v>
      </c>
      <c r="D1206" s="358">
        <v>140.54</v>
      </c>
    </row>
    <row r="1207" spans="1:4" ht="15">
      <c r="A1207" s="90">
        <v>96053</v>
      </c>
      <c r="B1207" s="90" t="s">
        <v>2576</v>
      </c>
      <c r="C1207" s="358" t="s">
        <v>5</v>
      </c>
      <c r="D1207" s="358">
        <v>16.899999999999999</v>
      </c>
    </row>
    <row r="1208" spans="1:4" ht="15">
      <c r="A1208" s="90">
        <v>96054</v>
      </c>
      <c r="B1208" s="90" t="s">
        <v>2577</v>
      </c>
      <c r="C1208" s="358" t="s">
        <v>5</v>
      </c>
      <c r="D1208" s="358">
        <v>31.22</v>
      </c>
    </row>
    <row r="1209" spans="1:4" ht="15">
      <c r="A1209" s="90">
        <v>96055</v>
      </c>
      <c r="B1209" s="90" t="s">
        <v>2578</v>
      </c>
      <c r="C1209" s="358" t="s">
        <v>5</v>
      </c>
      <c r="D1209" s="358">
        <v>4.53</v>
      </c>
    </row>
    <row r="1210" spans="1:4" ht="15">
      <c r="A1210" s="90">
        <v>96056</v>
      </c>
      <c r="B1210" s="90" t="s">
        <v>2579</v>
      </c>
      <c r="C1210" s="358" t="s">
        <v>5</v>
      </c>
      <c r="D1210" s="358">
        <v>18.489999999999998</v>
      </c>
    </row>
    <row r="1211" spans="1:4" ht="15">
      <c r="A1211" s="90">
        <v>96057</v>
      </c>
      <c r="B1211" s="90" t="s">
        <v>2580</v>
      </c>
      <c r="C1211" s="358" t="s">
        <v>5</v>
      </c>
      <c r="D1211" s="358">
        <v>66.77</v>
      </c>
    </row>
    <row r="1212" spans="1:4" ht="15">
      <c r="A1212" s="90">
        <v>96060</v>
      </c>
      <c r="B1212" s="90" t="s">
        <v>2581</v>
      </c>
      <c r="C1212" s="358" t="s">
        <v>5</v>
      </c>
      <c r="D1212" s="358">
        <v>6.09</v>
      </c>
    </row>
    <row r="1213" spans="1:4" ht="15">
      <c r="A1213" s="90">
        <v>96061</v>
      </c>
      <c r="B1213" s="90" t="s">
        <v>2582</v>
      </c>
      <c r="C1213" s="358" t="s">
        <v>5</v>
      </c>
      <c r="D1213" s="358">
        <v>39.03</v>
      </c>
    </row>
    <row r="1214" spans="1:4" ht="15">
      <c r="A1214" s="90">
        <v>96062</v>
      </c>
      <c r="B1214" s="90" t="s">
        <v>17952</v>
      </c>
      <c r="C1214" s="358" t="s">
        <v>5</v>
      </c>
      <c r="D1214" s="358">
        <v>39.49</v>
      </c>
    </row>
    <row r="1215" spans="1:4" ht="15">
      <c r="A1215" s="90">
        <v>96241</v>
      </c>
      <c r="B1215" s="90" t="s">
        <v>2583</v>
      </c>
      <c r="C1215" s="358" t="s">
        <v>5</v>
      </c>
      <c r="D1215" s="358">
        <v>27.2</v>
      </c>
    </row>
    <row r="1216" spans="1:4" ht="15">
      <c r="A1216" s="90">
        <v>96242</v>
      </c>
      <c r="B1216" s="90" t="s">
        <v>2584</v>
      </c>
      <c r="C1216" s="358" t="s">
        <v>5</v>
      </c>
      <c r="D1216" s="358">
        <v>7.18</v>
      </c>
    </row>
    <row r="1217" spans="1:4" ht="15">
      <c r="A1217" s="90">
        <v>96243</v>
      </c>
      <c r="B1217" s="90" t="s">
        <v>2585</v>
      </c>
      <c r="C1217" s="358" t="s">
        <v>5</v>
      </c>
      <c r="D1217" s="358">
        <v>34</v>
      </c>
    </row>
    <row r="1218" spans="1:4" ht="15">
      <c r="A1218" s="90">
        <v>96244</v>
      </c>
      <c r="B1218" s="90" t="s">
        <v>2586</v>
      </c>
      <c r="C1218" s="358" t="s">
        <v>5</v>
      </c>
      <c r="D1218" s="358">
        <v>17.25</v>
      </c>
    </row>
    <row r="1219" spans="1:4" ht="15">
      <c r="A1219" s="90">
        <v>96301</v>
      </c>
      <c r="B1219" s="90" t="s">
        <v>2587</v>
      </c>
      <c r="C1219" s="358" t="s">
        <v>5</v>
      </c>
      <c r="D1219" s="358">
        <v>48.68</v>
      </c>
    </row>
    <row r="1220" spans="1:4" ht="15">
      <c r="A1220" s="90">
        <v>96457</v>
      </c>
      <c r="B1220" s="90" t="s">
        <v>2588</v>
      </c>
      <c r="C1220" s="358" t="s">
        <v>5</v>
      </c>
      <c r="D1220" s="358">
        <v>63.27</v>
      </c>
    </row>
    <row r="1221" spans="1:4" ht="15">
      <c r="A1221" s="90">
        <v>96458</v>
      </c>
      <c r="B1221" s="90" t="s">
        <v>2589</v>
      </c>
      <c r="C1221" s="358" t="s">
        <v>5</v>
      </c>
      <c r="D1221" s="358">
        <v>66.55</v>
      </c>
    </row>
    <row r="1222" spans="1:4" ht="15">
      <c r="A1222" s="90">
        <v>96459</v>
      </c>
      <c r="B1222" s="90" t="s">
        <v>2590</v>
      </c>
      <c r="C1222" s="358" t="s">
        <v>5</v>
      </c>
      <c r="D1222" s="358">
        <v>14.26</v>
      </c>
    </row>
    <row r="1223" spans="1:4" ht="15">
      <c r="A1223" s="90">
        <v>96460</v>
      </c>
      <c r="B1223" s="90" t="s">
        <v>2591</v>
      </c>
      <c r="C1223" s="358" t="s">
        <v>5</v>
      </c>
      <c r="D1223" s="358">
        <v>53.18</v>
      </c>
    </row>
    <row r="1224" spans="1:4" ht="15">
      <c r="A1224" s="90">
        <v>98760</v>
      </c>
      <c r="B1224" s="90" t="s">
        <v>2592</v>
      </c>
      <c r="C1224" s="358" t="s">
        <v>5</v>
      </c>
      <c r="D1224" s="358">
        <v>0.05</v>
      </c>
    </row>
    <row r="1225" spans="1:4" ht="15">
      <c r="A1225" s="90">
        <v>98761</v>
      </c>
      <c r="B1225" s="90" t="s">
        <v>2593</v>
      </c>
      <c r="C1225" s="358" t="s">
        <v>5</v>
      </c>
      <c r="D1225" s="358">
        <v>0.01</v>
      </c>
    </row>
    <row r="1226" spans="1:4" ht="15">
      <c r="A1226" s="90">
        <v>98762</v>
      </c>
      <c r="B1226" s="90" t="s">
        <v>2594</v>
      </c>
      <c r="C1226" s="358" t="s">
        <v>5</v>
      </c>
      <c r="D1226" s="358">
        <v>0.06</v>
      </c>
    </row>
    <row r="1227" spans="1:4" ht="15">
      <c r="A1227" s="90">
        <v>98763</v>
      </c>
      <c r="B1227" s="90" t="s">
        <v>2595</v>
      </c>
      <c r="C1227" s="358" t="s">
        <v>5</v>
      </c>
      <c r="D1227" s="358">
        <v>3.9</v>
      </c>
    </row>
    <row r="1228" spans="1:4" ht="15">
      <c r="A1228" s="90">
        <v>99829</v>
      </c>
      <c r="B1228" s="90" t="s">
        <v>17953</v>
      </c>
      <c r="C1228" s="358" t="s">
        <v>5</v>
      </c>
      <c r="D1228" s="358">
        <v>0.17</v>
      </c>
    </row>
    <row r="1229" spans="1:4" ht="15">
      <c r="A1229" s="90">
        <v>99830</v>
      </c>
      <c r="B1229" s="90" t="s">
        <v>17954</v>
      </c>
      <c r="C1229" s="358" t="s">
        <v>5</v>
      </c>
      <c r="D1229" s="358">
        <v>0.03</v>
      </c>
    </row>
    <row r="1230" spans="1:4" ht="15">
      <c r="A1230" s="90">
        <v>99831</v>
      </c>
      <c r="B1230" s="90" t="s">
        <v>17955</v>
      </c>
      <c r="C1230" s="358" t="s">
        <v>5</v>
      </c>
      <c r="D1230" s="358">
        <v>0.12</v>
      </c>
    </row>
    <row r="1231" spans="1:4" ht="15">
      <c r="A1231" s="90">
        <v>99832</v>
      </c>
      <c r="B1231" s="90" t="s">
        <v>17956</v>
      </c>
      <c r="C1231" s="358" t="s">
        <v>5</v>
      </c>
      <c r="D1231" s="358">
        <v>1.59</v>
      </c>
    </row>
    <row r="1232" spans="1:4" ht="15">
      <c r="A1232" s="90">
        <v>100637</v>
      </c>
      <c r="B1232" s="90" t="s">
        <v>2596</v>
      </c>
      <c r="C1232" s="358" t="s">
        <v>5</v>
      </c>
      <c r="D1232" s="358">
        <v>187</v>
      </c>
    </row>
    <row r="1233" spans="1:4" ht="15">
      <c r="A1233" s="90">
        <v>100638</v>
      </c>
      <c r="B1233" s="90" t="s">
        <v>2597</v>
      </c>
      <c r="C1233" s="358" t="s">
        <v>5</v>
      </c>
      <c r="D1233" s="358">
        <v>57.48</v>
      </c>
    </row>
    <row r="1234" spans="1:4" ht="15">
      <c r="A1234" s="90">
        <v>100639</v>
      </c>
      <c r="B1234" s="90" t="s">
        <v>2598</v>
      </c>
      <c r="C1234" s="358" t="s">
        <v>5</v>
      </c>
      <c r="D1234" s="358">
        <v>233.93</v>
      </c>
    </row>
    <row r="1235" spans="1:4" ht="15">
      <c r="A1235" s="90">
        <v>100640</v>
      </c>
      <c r="B1235" s="90" t="s">
        <v>2599</v>
      </c>
      <c r="C1235" s="358" t="s">
        <v>5</v>
      </c>
      <c r="D1235" s="359">
        <v>4269.6000000000004</v>
      </c>
    </row>
    <row r="1236" spans="1:4" ht="15">
      <c r="A1236" s="90">
        <v>100643</v>
      </c>
      <c r="B1236" s="90" t="s">
        <v>2600</v>
      </c>
      <c r="C1236" s="358" t="s">
        <v>5</v>
      </c>
      <c r="D1236" s="358">
        <v>383.17</v>
      </c>
    </row>
    <row r="1237" spans="1:4" ht="15">
      <c r="A1237" s="90">
        <v>100644</v>
      </c>
      <c r="B1237" s="90" t="s">
        <v>2601</v>
      </c>
      <c r="C1237" s="358" t="s">
        <v>5</v>
      </c>
      <c r="D1237" s="358">
        <v>135.06</v>
      </c>
    </row>
    <row r="1238" spans="1:4" ht="15">
      <c r="A1238" s="90">
        <v>100645</v>
      </c>
      <c r="B1238" s="90" t="s">
        <v>2602</v>
      </c>
      <c r="C1238" s="358" t="s">
        <v>5</v>
      </c>
      <c r="D1238" s="358">
        <v>615.94000000000005</v>
      </c>
    </row>
    <row r="1239" spans="1:4" ht="15">
      <c r="A1239" s="90">
        <v>100646</v>
      </c>
      <c r="B1239" s="90" t="s">
        <v>2603</v>
      </c>
      <c r="C1239" s="358" t="s">
        <v>5</v>
      </c>
      <c r="D1239" s="359">
        <v>5337</v>
      </c>
    </row>
    <row r="1240" spans="1:4" ht="15">
      <c r="A1240" s="90">
        <v>102270</v>
      </c>
      <c r="B1240" s="90" t="s">
        <v>9450</v>
      </c>
      <c r="C1240" s="358" t="s">
        <v>5</v>
      </c>
      <c r="D1240" s="358">
        <v>0.65</v>
      </c>
    </row>
    <row r="1241" spans="1:4" ht="15">
      <c r="A1241" s="90">
        <v>102271</v>
      </c>
      <c r="B1241" s="90" t="s">
        <v>9451</v>
      </c>
      <c r="C1241" s="358" t="s">
        <v>5</v>
      </c>
      <c r="D1241" s="358">
        <v>0.15</v>
      </c>
    </row>
    <row r="1242" spans="1:4" ht="15">
      <c r="A1242" s="90">
        <v>102272</v>
      </c>
      <c r="B1242" s="90" t="s">
        <v>9452</v>
      </c>
      <c r="C1242" s="358" t="s">
        <v>5</v>
      </c>
      <c r="D1242" s="358">
        <v>0.81</v>
      </c>
    </row>
    <row r="1243" spans="1:4" ht="15">
      <c r="A1243" s="90">
        <v>102273</v>
      </c>
      <c r="B1243" s="90" t="s">
        <v>9453</v>
      </c>
      <c r="C1243" s="358" t="s">
        <v>5</v>
      </c>
      <c r="D1243" s="358">
        <v>1.44</v>
      </c>
    </row>
    <row r="1244" spans="1:4" ht="15">
      <c r="A1244" s="90">
        <v>102809</v>
      </c>
      <c r="B1244" s="90" t="s">
        <v>17957</v>
      </c>
      <c r="C1244" s="358" t="s">
        <v>5</v>
      </c>
      <c r="D1244" s="358">
        <v>15.7</v>
      </c>
    </row>
    <row r="1245" spans="1:4" ht="15">
      <c r="A1245" s="90">
        <v>102815</v>
      </c>
      <c r="B1245" s="90" t="s">
        <v>10107</v>
      </c>
      <c r="C1245" s="358" t="s">
        <v>5</v>
      </c>
      <c r="D1245" s="358">
        <v>2.89</v>
      </c>
    </row>
    <row r="1246" spans="1:4" ht="15">
      <c r="A1246" s="90">
        <v>102826</v>
      </c>
      <c r="B1246" s="90" t="s">
        <v>17958</v>
      </c>
      <c r="C1246" s="358" t="s">
        <v>5</v>
      </c>
      <c r="D1246" s="358">
        <v>5.42</v>
      </c>
    </row>
    <row r="1247" spans="1:4" ht="15">
      <c r="A1247" s="90">
        <v>102832</v>
      </c>
      <c r="B1247" s="90" t="s">
        <v>17959</v>
      </c>
      <c r="C1247" s="358" t="s">
        <v>5</v>
      </c>
      <c r="D1247" s="358">
        <v>7.22</v>
      </c>
    </row>
    <row r="1248" spans="1:4" ht="15">
      <c r="A1248" s="90">
        <v>102843</v>
      </c>
      <c r="B1248" s="90" t="s">
        <v>10108</v>
      </c>
      <c r="C1248" s="358" t="s">
        <v>5</v>
      </c>
      <c r="D1248" s="358">
        <v>133.41999999999999</v>
      </c>
    </row>
    <row r="1249" spans="1:4" ht="15">
      <c r="A1249" s="90">
        <v>102849</v>
      </c>
      <c r="B1249" s="90" t="s">
        <v>10109</v>
      </c>
      <c r="C1249" s="358" t="s">
        <v>5</v>
      </c>
      <c r="D1249" s="358">
        <v>65.23</v>
      </c>
    </row>
    <row r="1250" spans="1:4" ht="15">
      <c r="A1250" s="90">
        <v>102855</v>
      </c>
      <c r="B1250" s="90" t="s">
        <v>10110</v>
      </c>
      <c r="C1250" s="358" t="s">
        <v>5</v>
      </c>
      <c r="D1250" s="358">
        <v>65.23</v>
      </c>
    </row>
    <row r="1251" spans="1:4" ht="15">
      <c r="A1251" s="90">
        <v>102861</v>
      </c>
      <c r="B1251" s="90" t="s">
        <v>17960</v>
      </c>
      <c r="C1251" s="358" t="s">
        <v>5</v>
      </c>
      <c r="D1251" s="358">
        <v>1.06</v>
      </c>
    </row>
    <row r="1252" spans="1:4" ht="15">
      <c r="A1252" s="90">
        <v>102867</v>
      </c>
      <c r="B1252" s="90" t="s">
        <v>17961</v>
      </c>
      <c r="C1252" s="358" t="s">
        <v>5</v>
      </c>
      <c r="D1252" s="358">
        <v>0.56999999999999995</v>
      </c>
    </row>
    <row r="1253" spans="1:4" ht="15">
      <c r="A1253" s="90">
        <v>102873</v>
      </c>
      <c r="B1253" s="90" t="s">
        <v>10111</v>
      </c>
      <c r="C1253" s="358" t="s">
        <v>5</v>
      </c>
      <c r="D1253" s="358">
        <v>118.54</v>
      </c>
    </row>
    <row r="1254" spans="1:4" ht="15">
      <c r="A1254" s="90">
        <v>102879</v>
      </c>
      <c r="B1254" s="90" t="s">
        <v>10112</v>
      </c>
      <c r="C1254" s="358" t="s">
        <v>5</v>
      </c>
      <c r="D1254" s="358">
        <v>177.9</v>
      </c>
    </row>
    <row r="1255" spans="1:4" ht="15">
      <c r="A1255" s="90">
        <v>102885</v>
      </c>
      <c r="B1255" s="90" t="s">
        <v>10113</v>
      </c>
      <c r="C1255" s="358" t="s">
        <v>5</v>
      </c>
      <c r="D1255" s="358">
        <v>1.08</v>
      </c>
    </row>
    <row r="1256" spans="1:4" ht="15">
      <c r="A1256" s="90">
        <v>102891</v>
      </c>
      <c r="B1256" s="90" t="s">
        <v>10114</v>
      </c>
      <c r="C1256" s="358" t="s">
        <v>5</v>
      </c>
      <c r="D1256" s="358">
        <v>1.08</v>
      </c>
    </row>
    <row r="1257" spans="1:4" ht="15">
      <c r="A1257" s="90">
        <v>102897</v>
      </c>
      <c r="B1257" s="90" t="s">
        <v>10115</v>
      </c>
      <c r="C1257" s="358" t="s">
        <v>5</v>
      </c>
      <c r="D1257" s="358">
        <v>89.12</v>
      </c>
    </row>
    <row r="1258" spans="1:4" ht="15">
      <c r="A1258" s="90">
        <v>102903</v>
      </c>
      <c r="B1258" s="90" t="s">
        <v>17962</v>
      </c>
      <c r="C1258" s="358" t="s">
        <v>5</v>
      </c>
      <c r="D1258" s="358">
        <v>11.56</v>
      </c>
    </row>
    <row r="1259" spans="1:4" ht="15">
      <c r="A1259" s="90">
        <v>102909</v>
      </c>
      <c r="B1259" s="90" t="s">
        <v>17963</v>
      </c>
      <c r="C1259" s="358" t="s">
        <v>5</v>
      </c>
      <c r="D1259" s="358">
        <v>3.46</v>
      </c>
    </row>
    <row r="1260" spans="1:4" ht="15">
      <c r="A1260" s="90">
        <v>102915</v>
      </c>
      <c r="B1260" s="90" t="s">
        <v>17964</v>
      </c>
      <c r="C1260" s="358" t="s">
        <v>5</v>
      </c>
      <c r="D1260" s="358">
        <v>0.53</v>
      </c>
    </row>
    <row r="1261" spans="1:4" ht="15">
      <c r="A1261" s="90">
        <v>102927</v>
      </c>
      <c r="B1261" s="90" t="s">
        <v>17965</v>
      </c>
      <c r="C1261" s="358" t="s">
        <v>5</v>
      </c>
      <c r="D1261" s="358">
        <v>0.79</v>
      </c>
    </row>
    <row r="1262" spans="1:4" ht="15">
      <c r="A1262" s="90">
        <v>102933</v>
      </c>
      <c r="B1262" s="90" t="s">
        <v>17966</v>
      </c>
      <c r="C1262" s="358" t="s">
        <v>5</v>
      </c>
      <c r="D1262" s="358">
        <v>0.79</v>
      </c>
    </row>
    <row r="1263" spans="1:4" ht="15">
      <c r="A1263" s="90">
        <v>102939</v>
      </c>
      <c r="B1263" s="90" t="s">
        <v>17967</v>
      </c>
      <c r="C1263" s="358" t="s">
        <v>5</v>
      </c>
      <c r="D1263" s="358">
        <v>7.94</v>
      </c>
    </row>
    <row r="1264" spans="1:4" ht="15">
      <c r="A1264" s="90">
        <v>102945</v>
      </c>
      <c r="B1264" s="90" t="s">
        <v>17968</v>
      </c>
      <c r="C1264" s="358" t="s">
        <v>5</v>
      </c>
      <c r="D1264" s="358">
        <v>0.02</v>
      </c>
    </row>
    <row r="1265" spans="1:4" ht="15">
      <c r="A1265" s="90">
        <v>102951</v>
      </c>
      <c r="B1265" s="90" t="s">
        <v>17969</v>
      </c>
      <c r="C1265" s="358" t="s">
        <v>5</v>
      </c>
      <c r="D1265" s="358">
        <v>0.53</v>
      </c>
    </row>
    <row r="1266" spans="1:4" ht="15">
      <c r="A1266" s="90">
        <v>102957</v>
      </c>
      <c r="B1266" s="90" t="s">
        <v>10116</v>
      </c>
      <c r="C1266" s="358" t="s">
        <v>5</v>
      </c>
      <c r="D1266" s="358">
        <v>50.58</v>
      </c>
    </row>
    <row r="1267" spans="1:4" ht="15">
      <c r="A1267" s="90">
        <v>102963</v>
      </c>
      <c r="B1267" s="90" t="s">
        <v>10117</v>
      </c>
      <c r="C1267" s="358" t="s">
        <v>5</v>
      </c>
      <c r="D1267" s="358">
        <v>84.02</v>
      </c>
    </row>
    <row r="1268" spans="1:4" ht="15">
      <c r="A1268" s="90">
        <v>102969</v>
      </c>
      <c r="B1268" s="90" t="s">
        <v>17970</v>
      </c>
      <c r="C1268" s="358" t="s">
        <v>5</v>
      </c>
      <c r="D1268" s="358">
        <v>1.07</v>
      </c>
    </row>
    <row r="1269" spans="1:4" ht="15">
      <c r="A1269" s="90">
        <v>102985</v>
      </c>
      <c r="B1269" s="90" t="s">
        <v>10118</v>
      </c>
      <c r="C1269" s="358" t="s">
        <v>5</v>
      </c>
      <c r="D1269" s="358">
        <v>2.96</v>
      </c>
    </row>
    <row r="1270" spans="1:4" ht="15">
      <c r="A1270" s="90">
        <v>103156</v>
      </c>
      <c r="B1270" s="90" t="s">
        <v>17971</v>
      </c>
      <c r="C1270" s="358" t="s">
        <v>5</v>
      </c>
      <c r="D1270" s="358">
        <v>2.0699999999999998</v>
      </c>
    </row>
    <row r="1271" spans="1:4" ht="15">
      <c r="A1271" s="90">
        <v>103162</v>
      </c>
      <c r="B1271" s="90" t="s">
        <v>17972</v>
      </c>
      <c r="C1271" s="358" t="s">
        <v>5</v>
      </c>
      <c r="D1271" s="358">
        <v>2.52</v>
      </c>
    </row>
    <row r="1272" spans="1:4" ht="15">
      <c r="A1272" s="90">
        <v>103168</v>
      </c>
      <c r="B1272" s="90" t="s">
        <v>17973</v>
      </c>
      <c r="C1272" s="358" t="s">
        <v>5</v>
      </c>
      <c r="D1272" s="358">
        <v>2.83</v>
      </c>
    </row>
    <row r="1273" spans="1:4" ht="15">
      <c r="A1273" s="90">
        <v>103174</v>
      </c>
      <c r="B1273" s="90" t="s">
        <v>17974</v>
      </c>
      <c r="C1273" s="358" t="s">
        <v>5</v>
      </c>
      <c r="D1273" s="358">
        <v>7.35</v>
      </c>
    </row>
    <row r="1274" spans="1:4" ht="15">
      <c r="A1274" s="90">
        <v>103180</v>
      </c>
      <c r="B1274" s="90" t="s">
        <v>17975</v>
      </c>
      <c r="C1274" s="358" t="s">
        <v>5</v>
      </c>
      <c r="D1274" s="358">
        <v>16.43</v>
      </c>
    </row>
    <row r="1275" spans="1:4" ht="15">
      <c r="A1275" s="90">
        <v>103223</v>
      </c>
      <c r="B1275" s="90" t="s">
        <v>17976</v>
      </c>
      <c r="C1275" s="358" t="s">
        <v>5</v>
      </c>
      <c r="D1275" s="358">
        <v>34.770000000000003</v>
      </c>
    </row>
    <row r="1276" spans="1:4" ht="15">
      <c r="A1276" s="90">
        <v>103229</v>
      </c>
      <c r="B1276" s="90" t="s">
        <v>17977</v>
      </c>
      <c r="C1276" s="358" t="s">
        <v>5</v>
      </c>
      <c r="D1276" s="358">
        <v>96.22</v>
      </c>
    </row>
    <row r="1277" spans="1:4" ht="15">
      <c r="A1277" s="90">
        <v>103235</v>
      </c>
      <c r="B1277" s="90" t="s">
        <v>17978</v>
      </c>
      <c r="C1277" s="358" t="s">
        <v>5</v>
      </c>
      <c r="D1277" s="358">
        <v>101.74</v>
      </c>
    </row>
    <row r="1278" spans="1:4" ht="15">
      <c r="A1278" s="90">
        <v>103241</v>
      </c>
      <c r="B1278" s="90" t="s">
        <v>17979</v>
      </c>
      <c r="C1278" s="358" t="s">
        <v>5</v>
      </c>
      <c r="D1278" s="358">
        <v>7.69</v>
      </c>
    </row>
    <row r="1279" spans="1:4" ht="15">
      <c r="A1279" s="90">
        <v>103660</v>
      </c>
      <c r="B1279" s="90" t="s">
        <v>17980</v>
      </c>
      <c r="C1279" s="358" t="s">
        <v>5</v>
      </c>
      <c r="D1279" s="358">
        <v>11.3</v>
      </c>
    </row>
    <row r="1280" spans="1:4" ht="15">
      <c r="A1280" s="90">
        <v>103666</v>
      </c>
      <c r="B1280" s="90" t="s">
        <v>17981</v>
      </c>
      <c r="C1280" s="358" t="s">
        <v>5</v>
      </c>
      <c r="D1280" s="358">
        <v>159.63</v>
      </c>
    </row>
    <row r="1281" spans="1:4" ht="15">
      <c r="A1281" s="90">
        <v>103792</v>
      </c>
      <c r="B1281" s="90" t="s">
        <v>10799</v>
      </c>
      <c r="C1281" s="358" t="s">
        <v>5</v>
      </c>
      <c r="D1281" s="358">
        <v>0.23</v>
      </c>
    </row>
    <row r="1282" spans="1:4" ht="15">
      <c r="A1282" s="90">
        <v>103937</v>
      </c>
      <c r="B1282" s="90" t="s">
        <v>10800</v>
      </c>
      <c r="C1282" s="358" t="s">
        <v>5</v>
      </c>
      <c r="D1282" s="358">
        <v>1.3</v>
      </c>
    </row>
    <row r="1283" spans="1:4" ht="15">
      <c r="A1283" s="90">
        <v>103943</v>
      </c>
      <c r="B1283" s="90" t="s">
        <v>10801</v>
      </c>
      <c r="C1283" s="358" t="s">
        <v>5</v>
      </c>
      <c r="D1283" s="358">
        <v>1.3</v>
      </c>
    </row>
    <row r="1284" spans="1:4" ht="15">
      <c r="A1284" s="90">
        <v>104087</v>
      </c>
      <c r="B1284" s="90" t="s">
        <v>10802</v>
      </c>
      <c r="C1284" s="358" t="s">
        <v>5</v>
      </c>
      <c r="D1284" s="358">
        <v>0.06</v>
      </c>
    </row>
    <row r="1285" spans="1:4" ht="15">
      <c r="A1285" s="90">
        <v>104088</v>
      </c>
      <c r="B1285" s="90" t="s">
        <v>10803</v>
      </c>
      <c r="C1285" s="358" t="s">
        <v>5</v>
      </c>
      <c r="D1285" s="358">
        <v>0.01</v>
      </c>
    </row>
    <row r="1286" spans="1:4" ht="15">
      <c r="A1286" s="90">
        <v>104089</v>
      </c>
      <c r="B1286" s="90" t="s">
        <v>10804</v>
      </c>
      <c r="C1286" s="358" t="s">
        <v>5</v>
      </c>
      <c r="D1286" s="358">
        <v>7.0000000000000007E-2</v>
      </c>
    </row>
    <row r="1287" spans="1:4" ht="15">
      <c r="A1287" s="90">
        <v>104090</v>
      </c>
      <c r="B1287" s="90" t="s">
        <v>10805</v>
      </c>
      <c r="C1287" s="358" t="s">
        <v>5</v>
      </c>
      <c r="D1287" s="358">
        <v>0.56999999999999995</v>
      </c>
    </row>
    <row r="1288" spans="1:4" ht="15">
      <c r="A1288" s="90">
        <v>104093</v>
      </c>
      <c r="B1288" s="90" t="s">
        <v>10806</v>
      </c>
      <c r="C1288" s="358" t="s">
        <v>5</v>
      </c>
      <c r="D1288" s="358">
        <v>0.08</v>
      </c>
    </row>
    <row r="1289" spans="1:4" ht="15">
      <c r="A1289" s="90">
        <v>104094</v>
      </c>
      <c r="B1289" s="90" t="s">
        <v>10807</v>
      </c>
      <c r="C1289" s="358" t="s">
        <v>5</v>
      </c>
      <c r="D1289" s="358">
        <v>0.01</v>
      </c>
    </row>
    <row r="1290" spans="1:4" ht="15">
      <c r="A1290" s="90">
        <v>104095</v>
      </c>
      <c r="B1290" s="90" t="s">
        <v>10808</v>
      </c>
      <c r="C1290" s="358" t="s">
        <v>5</v>
      </c>
      <c r="D1290" s="358">
        <v>0.1</v>
      </c>
    </row>
    <row r="1291" spans="1:4" ht="15">
      <c r="A1291" s="90">
        <v>104096</v>
      </c>
      <c r="B1291" s="90" t="s">
        <v>10809</v>
      </c>
      <c r="C1291" s="358" t="s">
        <v>5</v>
      </c>
      <c r="D1291" s="358">
        <v>0.79</v>
      </c>
    </row>
    <row r="1292" spans="1:4" ht="15">
      <c r="A1292" s="90">
        <v>104519</v>
      </c>
      <c r="B1292" s="90" t="s">
        <v>17206</v>
      </c>
      <c r="C1292" s="358" t="s">
        <v>5</v>
      </c>
      <c r="D1292" s="358">
        <v>0.54</v>
      </c>
    </row>
    <row r="1293" spans="1:4" ht="15">
      <c r="A1293" s="90">
        <v>104655</v>
      </c>
      <c r="B1293" s="90" t="s">
        <v>17982</v>
      </c>
      <c r="C1293" s="358" t="s">
        <v>5</v>
      </c>
      <c r="D1293" s="358">
        <v>0.56999999999999995</v>
      </c>
    </row>
    <row r="1294" spans="1:4" ht="15">
      <c r="A1294" s="90">
        <v>104687</v>
      </c>
      <c r="B1294" s="90" t="s">
        <v>17983</v>
      </c>
      <c r="C1294" s="358" t="s">
        <v>5</v>
      </c>
      <c r="D1294" s="358">
        <v>445.46</v>
      </c>
    </row>
    <row r="1295" spans="1:4" ht="15">
      <c r="A1295" s="90">
        <v>104694</v>
      </c>
      <c r="B1295" s="90" t="s">
        <v>17984</v>
      </c>
      <c r="C1295" s="358" t="s">
        <v>5</v>
      </c>
      <c r="D1295" s="358">
        <v>1.81</v>
      </c>
    </row>
    <row r="1296" spans="1:4" ht="15">
      <c r="A1296" s="90">
        <v>104703</v>
      </c>
      <c r="B1296" s="90" t="s">
        <v>17985</v>
      </c>
      <c r="C1296" s="358" t="s">
        <v>5</v>
      </c>
      <c r="D1296" s="358">
        <v>91.67</v>
      </c>
    </row>
    <row r="1297" spans="1:4" ht="15">
      <c r="A1297" s="90">
        <v>104709</v>
      </c>
      <c r="B1297" s="90" t="s">
        <v>17986</v>
      </c>
      <c r="C1297" s="358" t="s">
        <v>5</v>
      </c>
      <c r="D1297" s="359">
        <v>1159.31</v>
      </c>
    </row>
    <row r="1298" spans="1:4" ht="15">
      <c r="A1298" s="90">
        <v>104715</v>
      </c>
      <c r="B1298" s="90" t="s">
        <v>17987</v>
      </c>
      <c r="C1298" s="358" t="s">
        <v>5</v>
      </c>
      <c r="D1298" s="358">
        <v>89.12</v>
      </c>
    </row>
    <row r="1299" spans="1:4" ht="15">
      <c r="A1299" s="90">
        <v>104906</v>
      </c>
      <c r="B1299" s="90" t="s">
        <v>36247</v>
      </c>
      <c r="C1299" s="358" t="s">
        <v>5</v>
      </c>
      <c r="D1299" s="358">
        <v>97.84</v>
      </c>
    </row>
    <row r="1300" spans="1:4" ht="15">
      <c r="A1300" s="90">
        <v>104912</v>
      </c>
      <c r="B1300" s="90" t="s">
        <v>36248</v>
      </c>
      <c r="C1300" s="358" t="s">
        <v>5</v>
      </c>
      <c r="D1300" s="358">
        <v>32.51</v>
      </c>
    </row>
    <row r="1301" spans="1:4" ht="15">
      <c r="A1301" s="90">
        <v>92259</v>
      </c>
      <c r="B1301" s="90" t="s">
        <v>2604</v>
      </c>
      <c r="C1301" s="358" t="s">
        <v>2</v>
      </c>
      <c r="D1301" s="358">
        <v>466.64</v>
      </c>
    </row>
    <row r="1302" spans="1:4" ht="15">
      <c r="A1302" s="90">
        <v>92260</v>
      </c>
      <c r="B1302" s="90" t="s">
        <v>2605</v>
      </c>
      <c r="C1302" s="358" t="s">
        <v>2</v>
      </c>
      <c r="D1302" s="358">
        <v>531.5</v>
      </c>
    </row>
    <row r="1303" spans="1:4" ht="15">
      <c r="A1303" s="90">
        <v>92261</v>
      </c>
      <c r="B1303" s="90" t="s">
        <v>2606</v>
      </c>
      <c r="C1303" s="358" t="s">
        <v>2</v>
      </c>
      <c r="D1303" s="358">
        <v>594.39</v>
      </c>
    </row>
    <row r="1304" spans="1:4" ht="15">
      <c r="A1304" s="90">
        <v>92262</v>
      </c>
      <c r="B1304" s="90" t="s">
        <v>2607</v>
      </c>
      <c r="C1304" s="358" t="s">
        <v>2</v>
      </c>
      <c r="D1304" s="358">
        <v>695.64</v>
      </c>
    </row>
    <row r="1305" spans="1:4" ht="15">
      <c r="A1305" s="90">
        <v>92539</v>
      </c>
      <c r="B1305" s="90" t="s">
        <v>2608</v>
      </c>
      <c r="C1305" s="358" t="s">
        <v>4</v>
      </c>
      <c r="D1305" s="358">
        <v>76.14</v>
      </c>
    </row>
    <row r="1306" spans="1:4" ht="15">
      <c r="A1306" s="90">
        <v>92540</v>
      </c>
      <c r="B1306" s="90" t="s">
        <v>2609</v>
      </c>
      <c r="C1306" s="358" t="s">
        <v>4</v>
      </c>
      <c r="D1306" s="358">
        <v>85.78</v>
      </c>
    </row>
    <row r="1307" spans="1:4" ht="15">
      <c r="A1307" s="90">
        <v>92541</v>
      </c>
      <c r="B1307" s="90" t="s">
        <v>2610</v>
      </c>
      <c r="C1307" s="358" t="s">
        <v>4</v>
      </c>
      <c r="D1307" s="358">
        <v>82.09</v>
      </c>
    </row>
    <row r="1308" spans="1:4" ht="15">
      <c r="A1308" s="90">
        <v>92542</v>
      </c>
      <c r="B1308" s="90" t="s">
        <v>2611</v>
      </c>
      <c r="C1308" s="358" t="s">
        <v>4</v>
      </c>
      <c r="D1308" s="358">
        <v>99.88</v>
      </c>
    </row>
    <row r="1309" spans="1:4" ht="15">
      <c r="A1309" s="90">
        <v>92543</v>
      </c>
      <c r="B1309" s="90" t="s">
        <v>2612</v>
      </c>
      <c r="C1309" s="358" t="s">
        <v>4</v>
      </c>
      <c r="D1309" s="358">
        <v>22.9</v>
      </c>
    </row>
    <row r="1310" spans="1:4" ht="15">
      <c r="A1310" s="90">
        <v>92544</v>
      </c>
      <c r="B1310" s="90" t="s">
        <v>2613</v>
      </c>
      <c r="C1310" s="358" t="s">
        <v>4</v>
      </c>
      <c r="D1310" s="358">
        <v>18.239999999999998</v>
      </c>
    </row>
    <row r="1311" spans="1:4" ht="15">
      <c r="A1311" s="90">
        <v>92545</v>
      </c>
      <c r="B1311" s="90" t="s">
        <v>2614</v>
      </c>
      <c r="C1311" s="358" t="s">
        <v>2</v>
      </c>
      <c r="D1311" s="359">
        <v>1027.5</v>
      </c>
    </row>
    <row r="1312" spans="1:4" ht="15">
      <c r="A1312" s="90">
        <v>92546</v>
      </c>
      <c r="B1312" s="90" t="s">
        <v>2615</v>
      </c>
      <c r="C1312" s="358" t="s">
        <v>2</v>
      </c>
      <c r="D1312" s="359">
        <v>1261.1199999999999</v>
      </c>
    </row>
    <row r="1313" spans="1:4" ht="15">
      <c r="A1313" s="90">
        <v>92547</v>
      </c>
      <c r="B1313" s="90" t="s">
        <v>2616</v>
      </c>
      <c r="C1313" s="358" t="s">
        <v>2</v>
      </c>
      <c r="D1313" s="359">
        <v>1331.85</v>
      </c>
    </row>
    <row r="1314" spans="1:4" ht="15">
      <c r="A1314" s="90">
        <v>92548</v>
      </c>
      <c r="B1314" s="90" t="s">
        <v>2617</v>
      </c>
      <c r="C1314" s="358" t="s">
        <v>2</v>
      </c>
      <c r="D1314" s="359">
        <v>1481.16</v>
      </c>
    </row>
    <row r="1315" spans="1:4" ht="15">
      <c r="A1315" s="90">
        <v>92549</v>
      </c>
      <c r="B1315" s="90" t="s">
        <v>2618</v>
      </c>
      <c r="C1315" s="358" t="s">
        <v>2</v>
      </c>
      <c r="D1315" s="359">
        <v>1853.53</v>
      </c>
    </row>
    <row r="1316" spans="1:4" ht="15">
      <c r="A1316" s="90">
        <v>92550</v>
      </c>
      <c r="B1316" s="90" t="s">
        <v>2619</v>
      </c>
      <c r="C1316" s="358" t="s">
        <v>2</v>
      </c>
      <c r="D1316" s="359">
        <v>2274.77</v>
      </c>
    </row>
    <row r="1317" spans="1:4" ht="15">
      <c r="A1317" s="90">
        <v>92551</v>
      </c>
      <c r="B1317" s="90" t="s">
        <v>2620</v>
      </c>
      <c r="C1317" s="358" t="s">
        <v>2</v>
      </c>
      <c r="D1317" s="359">
        <v>2365.61</v>
      </c>
    </row>
    <row r="1318" spans="1:4" ht="15">
      <c r="A1318" s="90">
        <v>92552</v>
      </c>
      <c r="B1318" s="90" t="s">
        <v>2621</v>
      </c>
      <c r="C1318" s="358" t="s">
        <v>2</v>
      </c>
      <c r="D1318" s="359">
        <v>2571.42</v>
      </c>
    </row>
    <row r="1319" spans="1:4" ht="15">
      <c r="A1319" s="90">
        <v>92553</v>
      </c>
      <c r="B1319" s="90" t="s">
        <v>2622</v>
      </c>
      <c r="C1319" s="358" t="s">
        <v>2</v>
      </c>
      <c r="D1319" s="359">
        <v>2953.66</v>
      </c>
    </row>
    <row r="1320" spans="1:4" ht="15">
      <c r="A1320" s="90">
        <v>92554</v>
      </c>
      <c r="B1320" s="90" t="s">
        <v>2623</v>
      </c>
      <c r="C1320" s="358" t="s">
        <v>2</v>
      </c>
      <c r="D1320" s="359">
        <v>3057.77</v>
      </c>
    </row>
    <row r="1321" spans="1:4" ht="15">
      <c r="A1321" s="90">
        <v>92555</v>
      </c>
      <c r="B1321" s="90" t="s">
        <v>2624</v>
      </c>
      <c r="C1321" s="358" t="s">
        <v>2</v>
      </c>
      <c r="D1321" s="359">
        <v>1013.78</v>
      </c>
    </row>
    <row r="1322" spans="1:4" ht="15">
      <c r="A1322" s="90">
        <v>92556</v>
      </c>
      <c r="B1322" s="90" t="s">
        <v>2625</v>
      </c>
      <c r="C1322" s="358" t="s">
        <v>2</v>
      </c>
      <c r="D1322" s="359">
        <v>1237.08</v>
      </c>
    </row>
    <row r="1323" spans="1:4" ht="15">
      <c r="A1323" s="90">
        <v>92557</v>
      </c>
      <c r="B1323" s="90" t="s">
        <v>2626</v>
      </c>
      <c r="C1323" s="358" t="s">
        <v>2</v>
      </c>
      <c r="D1323" s="359">
        <v>1307.8</v>
      </c>
    </row>
    <row r="1324" spans="1:4" ht="15">
      <c r="A1324" s="90">
        <v>92558</v>
      </c>
      <c r="B1324" s="90" t="s">
        <v>2627</v>
      </c>
      <c r="C1324" s="358" t="s">
        <v>2</v>
      </c>
      <c r="D1324" s="359">
        <v>1467.43</v>
      </c>
    </row>
    <row r="1325" spans="1:4" ht="15">
      <c r="A1325" s="90">
        <v>92559</v>
      </c>
      <c r="B1325" s="90" t="s">
        <v>2628</v>
      </c>
      <c r="C1325" s="358" t="s">
        <v>2</v>
      </c>
      <c r="D1325" s="359">
        <v>1827.98</v>
      </c>
    </row>
    <row r="1326" spans="1:4" ht="15">
      <c r="A1326" s="90">
        <v>92560</v>
      </c>
      <c r="B1326" s="90" t="s">
        <v>2629</v>
      </c>
      <c r="C1326" s="358" t="s">
        <v>2</v>
      </c>
      <c r="D1326" s="359">
        <v>2239.9699999999998</v>
      </c>
    </row>
    <row r="1327" spans="1:4" ht="15">
      <c r="A1327" s="90">
        <v>92561</v>
      </c>
      <c r="B1327" s="90" t="s">
        <v>2630</v>
      </c>
      <c r="C1327" s="358" t="s">
        <v>2</v>
      </c>
      <c r="D1327" s="359">
        <v>2331.75</v>
      </c>
    </row>
    <row r="1328" spans="1:4" ht="15">
      <c r="A1328" s="90">
        <v>92562</v>
      </c>
      <c r="B1328" s="90" t="s">
        <v>2631</v>
      </c>
      <c r="C1328" s="358" t="s">
        <v>2</v>
      </c>
      <c r="D1328" s="359">
        <v>2513.52</v>
      </c>
    </row>
    <row r="1329" spans="1:4" ht="15">
      <c r="A1329" s="90">
        <v>92563</v>
      </c>
      <c r="B1329" s="90" t="s">
        <v>2632</v>
      </c>
      <c r="C1329" s="358" t="s">
        <v>2</v>
      </c>
      <c r="D1329" s="359">
        <v>2885.96</v>
      </c>
    </row>
    <row r="1330" spans="1:4" ht="15">
      <c r="A1330" s="90">
        <v>92564</v>
      </c>
      <c r="B1330" s="90" t="s">
        <v>2633</v>
      </c>
      <c r="C1330" s="358" t="s">
        <v>2</v>
      </c>
      <c r="D1330" s="359">
        <v>2974.85</v>
      </c>
    </row>
    <row r="1331" spans="1:4" ht="15">
      <c r="A1331" s="90">
        <v>100379</v>
      </c>
      <c r="B1331" s="90" t="s">
        <v>2634</v>
      </c>
      <c r="C1331" s="358" t="s">
        <v>4</v>
      </c>
      <c r="D1331" s="358">
        <v>38.07</v>
      </c>
    </row>
    <row r="1332" spans="1:4" ht="15">
      <c r="A1332" s="90">
        <v>100380</v>
      </c>
      <c r="B1332" s="90" t="s">
        <v>2635</v>
      </c>
      <c r="C1332" s="358" t="s">
        <v>4</v>
      </c>
      <c r="D1332" s="358">
        <v>50.47</v>
      </c>
    </row>
    <row r="1333" spans="1:4" ht="15">
      <c r="A1333" s="90">
        <v>100381</v>
      </c>
      <c r="B1333" s="90" t="s">
        <v>2636</v>
      </c>
      <c r="C1333" s="358" t="s">
        <v>4</v>
      </c>
      <c r="D1333" s="358">
        <v>56.57</v>
      </c>
    </row>
    <row r="1334" spans="1:4" ht="15">
      <c r="A1334" s="90">
        <v>100383</v>
      </c>
      <c r="B1334" s="90" t="s">
        <v>2637</v>
      </c>
      <c r="C1334" s="358" t="s">
        <v>4</v>
      </c>
      <c r="D1334" s="358">
        <v>25.43</v>
      </c>
    </row>
    <row r="1335" spans="1:4" ht="15">
      <c r="A1335" s="90">
        <v>100384</v>
      </c>
      <c r="B1335" s="90" t="s">
        <v>2638</v>
      </c>
      <c r="C1335" s="358" t="s">
        <v>4</v>
      </c>
      <c r="D1335" s="358">
        <v>26.68</v>
      </c>
    </row>
    <row r="1336" spans="1:4" ht="15">
      <c r="A1336" s="90">
        <v>100385</v>
      </c>
      <c r="B1336" s="90" t="s">
        <v>2639</v>
      </c>
      <c r="C1336" s="358" t="s">
        <v>4</v>
      </c>
      <c r="D1336" s="358">
        <v>34.090000000000003</v>
      </c>
    </row>
    <row r="1337" spans="1:4" ht="15">
      <c r="A1337" s="90">
        <v>100386</v>
      </c>
      <c r="B1337" s="90" t="s">
        <v>2640</v>
      </c>
      <c r="C1337" s="358" t="s">
        <v>4</v>
      </c>
      <c r="D1337" s="358">
        <v>43.87</v>
      </c>
    </row>
    <row r="1338" spans="1:4" ht="15">
      <c r="A1338" s="90">
        <v>100387</v>
      </c>
      <c r="B1338" s="90" t="s">
        <v>2641</v>
      </c>
      <c r="C1338" s="358" t="s">
        <v>4</v>
      </c>
      <c r="D1338" s="358">
        <v>53.46</v>
      </c>
    </row>
    <row r="1339" spans="1:4" ht="15">
      <c r="A1339" s="90">
        <v>100388</v>
      </c>
      <c r="B1339" s="90" t="s">
        <v>2642</v>
      </c>
      <c r="C1339" s="358" t="s">
        <v>4</v>
      </c>
      <c r="D1339" s="358">
        <v>19.13</v>
      </c>
    </row>
    <row r="1340" spans="1:4" ht="15">
      <c r="A1340" s="90">
        <v>100389</v>
      </c>
      <c r="B1340" s="90" t="s">
        <v>2643</v>
      </c>
      <c r="C1340" s="358" t="s">
        <v>4</v>
      </c>
      <c r="D1340" s="358">
        <v>17.28</v>
      </c>
    </row>
    <row r="1341" spans="1:4" ht="15">
      <c r="A1341" s="90">
        <v>100390</v>
      </c>
      <c r="B1341" s="90" t="s">
        <v>2644</v>
      </c>
      <c r="C1341" s="358" t="s">
        <v>4</v>
      </c>
      <c r="D1341" s="358">
        <v>22.96</v>
      </c>
    </row>
    <row r="1342" spans="1:4" ht="15">
      <c r="A1342" s="90">
        <v>100391</v>
      </c>
      <c r="B1342" s="90" t="s">
        <v>2645</v>
      </c>
      <c r="C1342" s="358" t="s">
        <v>4</v>
      </c>
      <c r="D1342" s="358">
        <v>19.79</v>
      </c>
    </row>
    <row r="1343" spans="1:4" ht="15">
      <c r="A1343" s="90">
        <v>100392</v>
      </c>
      <c r="B1343" s="90" t="s">
        <v>2646</v>
      </c>
      <c r="C1343" s="358" t="s">
        <v>4</v>
      </c>
      <c r="D1343" s="358">
        <v>15.07</v>
      </c>
    </row>
    <row r="1344" spans="1:4" ht="15">
      <c r="A1344" s="90">
        <v>100393</v>
      </c>
      <c r="B1344" s="90" t="s">
        <v>2647</v>
      </c>
      <c r="C1344" s="358" t="s">
        <v>4</v>
      </c>
      <c r="D1344" s="358">
        <v>19.75</v>
      </c>
    </row>
    <row r="1345" spans="1:4" ht="15">
      <c r="A1345" s="90">
        <v>100394</v>
      </c>
      <c r="B1345" s="90" t="s">
        <v>2648</v>
      </c>
      <c r="C1345" s="358" t="s">
        <v>4</v>
      </c>
      <c r="D1345" s="358">
        <v>18.09</v>
      </c>
    </row>
    <row r="1346" spans="1:4" ht="15">
      <c r="A1346" s="90">
        <v>100395</v>
      </c>
      <c r="B1346" s="90" t="s">
        <v>2649</v>
      </c>
      <c r="C1346" s="358" t="s">
        <v>4</v>
      </c>
      <c r="D1346" s="358">
        <v>23.58</v>
      </c>
    </row>
    <row r="1347" spans="1:4" ht="15">
      <c r="A1347" s="90">
        <v>94189</v>
      </c>
      <c r="B1347" s="90" t="s">
        <v>2650</v>
      </c>
      <c r="C1347" s="358" t="s">
        <v>4</v>
      </c>
      <c r="D1347" s="358">
        <v>38.58</v>
      </c>
    </row>
    <row r="1348" spans="1:4" ht="15">
      <c r="A1348" s="90">
        <v>94192</v>
      </c>
      <c r="B1348" s="90" t="s">
        <v>2651</v>
      </c>
      <c r="C1348" s="358" t="s">
        <v>4</v>
      </c>
      <c r="D1348" s="358">
        <v>41.09</v>
      </c>
    </row>
    <row r="1349" spans="1:4" ht="15">
      <c r="A1349" s="90">
        <v>94195</v>
      </c>
      <c r="B1349" s="90" t="s">
        <v>2652</v>
      </c>
      <c r="C1349" s="358" t="s">
        <v>4</v>
      </c>
      <c r="D1349" s="358">
        <v>24.92</v>
      </c>
    </row>
    <row r="1350" spans="1:4" ht="15">
      <c r="A1350" s="90">
        <v>94198</v>
      </c>
      <c r="B1350" s="90" t="s">
        <v>2653</v>
      </c>
      <c r="C1350" s="358" t="s">
        <v>4</v>
      </c>
      <c r="D1350" s="358">
        <v>28.24</v>
      </c>
    </row>
    <row r="1351" spans="1:4" ht="15">
      <c r="A1351" s="90">
        <v>94201</v>
      </c>
      <c r="B1351" s="90" t="s">
        <v>2654</v>
      </c>
      <c r="C1351" s="358" t="s">
        <v>4</v>
      </c>
      <c r="D1351" s="358">
        <v>36.020000000000003</v>
      </c>
    </row>
    <row r="1352" spans="1:4" ht="15">
      <c r="A1352" s="90">
        <v>94204</v>
      </c>
      <c r="B1352" s="90" t="s">
        <v>2655</v>
      </c>
      <c r="C1352" s="358" t="s">
        <v>4</v>
      </c>
      <c r="D1352" s="358">
        <v>41.68</v>
      </c>
    </row>
    <row r="1353" spans="1:4" ht="15">
      <c r="A1353" s="90">
        <v>94224</v>
      </c>
      <c r="B1353" s="90" t="s">
        <v>2656</v>
      </c>
      <c r="C1353" s="358" t="s">
        <v>1</v>
      </c>
      <c r="D1353" s="358">
        <v>25.19</v>
      </c>
    </row>
    <row r="1354" spans="1:4" ht="15">
      <c r="A1354" s="90">
        <v>94226</v>
      </c>
      <c r="B1354" s="90" t="s">
        <v>2657</v>
      </c>
      <c r="C1354" s="358" t="s">
        <v>4</v>
      </c>
      <c r="D1354" s="358">
        <v>17.43</v>
      </c>
    </row>
    <row r="1355" spans="1:4" ht="15">
      <c r="A1355" s="90">
        <v>94232</v>
      </c>
      <c r="B1355" s="90" t="s">
        <v>2658</v>
      </c>
      <c r="C1355" s="358" t="s">
        <v>2</v>
      </c>
      <c r="D1355" s="358">
        <v>2.96</v>
      </c>
    </row>
    <row r="1356" spans="1:4" ht="15">
      <c r="A1356" s="90">
        <v>94440</v>
      </c>
      <c r="B1356" s="90" t="s">
        <v>2659</v>
      </c>
      <c r="C1356" s="358" t="s">
        <v>4</v>
      </c>
      <c r="D1356" s="358">
        <v>24.92</v>
      </c>
    </row>
    <row r="1357" spans="1:4" ht="15">
      <c r="A1357" s="90">
        <v>94441</v>
      </c>
      <c r="B1357" s="90" t="s">
        <v>2660</v>
      </c>
      <c r="C1357" s="358" t="s">
        <v>4</v>
      </c>
      <c r="D1357" s="358">
        <v>28.24</v>
      </c>
    </row>
    <row r="1358" spans="1:4" ht="15">
      <c r="A1358" s="90">
        <v>94442</v>
      </c>
      <c r="B1358" s="90" t="s">
        <v>2661</v>
      </c>
      <c r="C1358" s="358" t="s">
        <v>4</v>
      </c>
      <c r="D1358" s="358">
        <v>24.92</v>
      </c>
    </row>
    <row r="1359" spans="1:4" ht="15">
      <c r="A1359" s="90">
        <v>94443</v>
      </c>
      <c r="B1359" s="90" t="s">
        <v>2662</v>
      </c>
      <c r="C1359" s="358" t="s">
        <v>4</v>
      </c>
      <c r="D1359" s="358">
        <v>28.24</v>
      </c>
    </row>
    <row r="1360" spans="1:4" ht="15">
      <c r="A1360" s="90">
        <v>94445</v>
      </c>
      <c r="B1360" s="90" t="s">
        <v>2663</v>
      </c>
      <c r="C1360" s="358" t="s">
        <v>4</v>
      </c>
      <c r="D1360" s="358">
        <v>36.020000000000003</v>
      </c>
    </row>
    <row r="1361" spans="1:4" ht="15">
      <c r="A1361" s="90">
        <v>94446</v>
      </c>
      <c r="B1361" s="90" t="s">
        <v>2664</v>
      </c>
      <c r="C1361" s="358" t="s">
        <v>4</v>
      </c>
      <c r="D1361" s="358">
        <v>41.68</v>
      </c>
    </row>
    <row r="1362" spans="1:4" ht="15">
      <c r="A1362" s="90">
        <v>94447</v>
      </c>
      <c r="B1362" s="90" t="s">
        <v>2665</v>
      </c>
      <c r="C1362" s="358" t="s">
        <v>4</v>
      </c>
      <c r="D1362" s="358">
        <v>36.020000000000003</v>
      </c>
    </row>
    <row r="1363" spans="1:4" ht="15">
      <c r="A1363" s="90">
        <v>94448</v>
      </c>
      <c r="B1363" s="90" t="s">
        <v>2666</v>
      </c>
      <c r="C1363" s="358" t="s">
        <v>4</v>
      </c>
      <c r="D1363" s="358">
        <v>41.68</v>
      </c>
    </row>
    <row r="1364" spans="1:4" ht="15">
      <c r="A1364" s="90">
        <v>94207</v>
      </c>
      <c r="B1364" s="90" t="s">
        <v>2667</v>
      </c>
      <c r="C1364" s="358" t="s">
        <v>4</v>
      </c>
      <c r="D1364" s="358">
        <v>45.23</v>
      </c>
    </row>
    <row r="1365" spans="1:4" ht="15">
      <c r="A1365" s="90">
        <v>94210</v>
      </c>
      <c r="B1365" s="90" t="s">
        <v>2668</v>
      </c>
      <c r="C1365" s="358" t="s">
        <v>4</v>
      </c>
      <c r="D1365" s="358">
        <v>47.96</v>
      </c>
    </row>
    <row r="1366" spans="1:4" ht="15">
      <c r="A1366" s="90">
        <v>94218</v>
      </c>
      <c r="B1366" s="90" t="s">
        <v>11440</v>
      </c>
      <c r="C1366" s="358" t="s">
        <v>4</v>
      </c>
      <c r="D1366" s="358">
        <v>112.91</v>
      </c>
    </row>
    <row r="1367" spans="1:4" ht="15">
      <c r="A1367" s="90">
        <v>94213</v>
      </c>
      <c r="B1367" s="90" t="s">
        <v>2669</v>
      </c>
      <c r="C1367" s="358" t="s">
        <v>4</v>
      </c>
      <c r="D1367" s="358">
        <v>72.16</v>
      </c>
    </row>
    <row r="1368" spans="1:4" ht="15">
      <c r="A1368" s="90">
        <v>94216</v>
      </c>
      <c r="B1368" s="90" t="s">
        <v>2670</v>
      </c>
      <c r="C1368" s="358" t="s">
        <v>4</v>
      </c>
      <c r="D1368" s="358">
        <v>202.67</v>
      </c>
    </row>
    <row r="1369" spans="1:4" ht="15">
      <c r="A1369" s="90">
        <v>104807</v>
      </c>
      <c r="B1369" s="90" t="s">
        <v>17988</v>
      </c>
      <c r="C1369" s="358" t="s">
        <v>4</v>
      </c>
      <c r="D1369" s="358">
        <v>204.54</v>
      </c>
    </row>
    <row r="1370" spans="1:4" ht="15">
      <c r="A1370" s="90">
        <v>104809</v>
      </c>
      <c r="B1370" s="90" t="s">
        <v>17989</v>
      </c>
      <c r="C1370" s="358" t="s">
        <v>4</v>
      </c>
      <c r="D1370" s="358">
        <v>154.84</v>
      </c>
    </row>
    <row r="1371" spans="1:4" ht="15">
      <c r="A1371" s="90">
        <v>104810</v>
      </c>
      <c r="B1371" s="90" t="s">
        <v>17990</v>
      </c>
      <c r="C1371" s="358" t="s">
        <v>4</v>
      </c>
      <c r="D1371" s="358">
        <v>102.3</v>
      </c>
    </row>
    <row r="1372" spans="1:4" ht="15">
      <c r="A1372" s="90">
        <v>104811</v>
      </c>
      <c r="B1372" s="90" t="s">
        <v>17991</v>
      </c>
      <c r="C1372" s="358" t="s">
        <v>4</v>
      </c>
      <c r="D1372" s="358">
        <v>256.18</v>
      </c>
    </row>
    <row r="1373" spans="1:4" ht="15">
      <c r="A1373" s="90">
        <v>104812</v>
      </c>
      <c r="B1373" s="90" t="s">
        <v>17992</v>
      </c>
      <c r="C1373" s="358" t="s">
        <v>4</v>
      </c>
      <c r="D1373" s="358">
        <v>185.1</v>
      </c>
    </row>
    <row r="1374" spans="1:4" ht="15">
      <c r="A1374" s="90">
        <v>104813</v>
      </c>
      <c r="B1374" s="90" t="s">
        <v>17993</v>
      </c>
      <c r="C1374" s="358" t="s">
        <v>4</v>
      </c>
      <c r="D1374" s="358">
        <v>116.77</v>
      </c>
    </row>
    <row r="1375" spans="1:4" ht="15">
      <c r="A1375" s="90">
        <v>104814</v>
      </c>
      <c r="B1375" s="90" t="s">
        <v>17994</v>
      </c>
      <c r="C1375" s="358" t="s">
        <v>4</v>
      </c>
      <c r="D1375" s="358">
        <v>78.95</v>
      </c>
    </row>
    <row r="1376" spans="1:4" ht="15">
      <c r="A1376" s="90">
        <v>104815</v>
      </c>
      <c r="B1376" s="90" t="s">
        <v>17995</v>
      </c>
      <c r="C1376" s="358" t="s">
        <v>4</v>
      </c>
      <c r="D1376" s="358">
        <v>156.09</v>
      </c>
    </row>
    <row r="1377" spans="1:4" ht="15">
      <c r="A1377" s="90">
        <v>104808</v>
      </c>
      <c r="B1377" s="90" t="s">
        <v>17996</v>
      </c>
      <c r="C1377" s="358" t="s">
        <v>4</v>
      </c>
      <c r="D1377" s="358">
        <v>165.9</v>
      </c>
    </row>
    <row r="1378" spans="1:4" ht="15">
      <c r="A1378" s="90">
        <v>104816</v>
      </c>
      <c r="B1378" s="90" t="s">
        <v>17997</v>
      </c>
      <c r="C1378" s="358" t="s">
        <v>4</v>
      </c>
      <c r="D1378" s="359">
        <v>1659.66</v>
      </c>
    </row>
    <row r="1379" spans="1:4" ht="15">
      <c r="A1379" s="90">
        <v>104817</v>
      </c>
      <c r="B1379" s="90" t="s">
        <v>17998</v>
      </c>
      <c r="C1379" s="358" t="s">
        <v>4</v>
      </c>
      <c r="D1379" s="358">
        <v>166.16</v>
      </c>
    </row>
    <row r="1380" spans="1:4" ht="15">
      <c r="A1380" s="90">
        <v>104819</v>
      </c>
      <c r="B1380" s="90" t="s">
        <v>17999</v>
      </c>
      <c r="C1380" s="358" t="s">
        <v>4</v>
      </c>
      <c r="D1380" s="358">
        <v>201.3</v>
      </c>
    </row>
    <row r="1381" spans="1:4" ht="15">
      <c r="A1381" s="90">
        <v>104821</v>
      </c>
      <c r="B1381" s="90" t="s">
        <v>18000</v>
      </c>
      <c r="C1381" s="358" t="s">
        <v>4</v>
      </c>
      <c r="D1381" s="358">
        <v>180.67</v>
      </c>
    </row>
    <row r="1382" spans="1:4" ht="15">
      <c r="A1382" s="90">
        <v>104822</v>
      </c>
      <c r="B1382" s="90" t="s">
        <v>18001</v>
      </c>
      <c r="C1382" s="358" t="s">
        <v>4</v>
      </c>
      <c r="D1382" s="358">
        <v>225.5</v>
      </c>
    </row>
    <row r="1383" spans="1:4" ht="15">
      <c r="A1383" s="90">
        <v>104823</v>
      </c>
      <c r="B1383" s="90" t="s">
        <v>18002</v>
      </c>
      <c r="C1383" s="358" t="s">
        <v>4</v>
      </c>
      <c r="D1383" s="358">
        <v>196.96</v>
      </c>
    </row>
    <row r="1384" spans="1:4" ht="15">
      <c r="A1384" s="90">
        <v>94219</v>
      </c>
      <c r="B1384" s="90" t="s">
        <v>2671</v>
      </c>
      <c r="C1384" s="358" t="s">
        <v>1</v>
      </c>
      <c r="D1384" s="358">
        <v>27.97</v>
      </c>
    </row>
    <row r="1385" spans="1:4" ht="15">
      <c r="A1385" s="90">
        <v>94220</v>
      </c>
      <c r="B1385" s="90" t="s">
        <v>2672</v>
      </c>
      <c r="C1385" s="358" t="s">
        <v>1</v>
      </c>
      <c r="D1385" s="358">
        <v>53.32</v>
      </c>
    </row>
    <row r="1386" spans="1:4" ht="15">
      <c r="A1386" s="90">
        <v>94221</v>
      </c>
      <c r="B1386" s="90" t="s">
        <v>2673</v>
      </c>
      <c r="C1386" s="358" t="s">
        <v>1</v>
      </c>
      <c r="D1386" s="358">
        <v>21.4</v>
      </c>
    </row>
    <row r="1387" spans="1:4" ht="15">
      <c r="A1387" s="90">
        <v>94222</v>
      </c>
      <c r="B1387" s="90" t="s">
        <v>2674</v>
      </c>
      <c r="C1387" s="358" t="s">
        <v>1</v>
      </c>
      <c r="D1387" s="358">
        <v>46.75</v>
      </c>
    </row>
    <row r="1388" spans="1:4" ht="15">
      <c r="A1388" s="90">
        <v>94223</v>
      </c>
      <c r="B1388" s="90" t="s">
        <v>2675</v>
      </c>
      <c r="C1388" s="358" t="s">
        <v>1</v>
      </c>
      <c r="D1388" s="358">
        <v>80.14</v>
      </c>
    </row>
    <row r="1389" spans="1:4" ht="15">
      <c r="A1389" s="90">
        <v>94451</v>
      </c>
      <c r="B1389" s="90" t="s">
        <v>2676</v>
      </c>
      <c r="C1389" s="358" t="s">
        <v>1</v>
      </c>
      <c r="D1389" s="358">
        <v>88.74</v>
      </c>
    </row>
    <row r="1390" spans="1:4" ht="15">
      <c r="A1390" s="90">
        <v>100325</v>
      </c>
      <c r="B1390" s="90" t="s">
        <v>2677</v>
      </c>
      <c r="C1390" s="358" t="s">
        <v>1</v>
      </c>
      <c r="D1390" s="358">
        <v>86.31</v>
      </c>
    </row>
    <row r="1391" spans="1:4" ht="15">
      <c r="A1391" s="90">
        <v>100327</v>
      </c>
      <c r="B1391" s="90" t="s">
        <v>2678</v>
      </c>
      <c r="C1391" s="358" t="s">
        <v>1</v>
      </c>
      <c r="D1391" s="358">
        <v>58.08</v>
      </c>
    </row>
    <row r="1392" spans="1:4" ht="15">
      <c r="A1392" s="90">
        <v>100328</v>
      </c>
      <c r="B1392" s="90" t="s">
        <v>2679</v>
      </c>
      <c r="C1392" s="358" t="s">
        <v>4</v>
      </c>
      <c r="D1392" s="358">
        <v>11.36</v>
      </c>
    </row>
    <row r="1393" spans="1:4" ht="15">
      <c r="A1393" s="90">
        <v>100329</v>
      </c>
      <c r="B1393" s="90" t="s">
        <v>2680</v>
      </c>
      <c r="C1393" s="358" t="s">
        <v>4</v>
      </c>
      <c r="D1393" s="358">
        <v>14.7</v>
      </c>
    </row>
    <row r="1394" spans="1:4" ht="15">
      <c r="A1394" s="90">
        <v>100330</v>
      </c>
      <c r="B1394" s="90" t="s">
        <v>2681</v>
      </c>
      <c r="C1394" s="358" t="s">
        <v>4</v>
      </c>
      <c r="D1394" s="358">
        <v>15.39</v>
      </c>
    </row>
    <row r="1395" spans="1:4" ht="15">
      <c r="A1395" s="90">
        <v>100331</v>
      </c>
      <c r="B1395" s="90" t="s">
        <v>2682</v>
      </c>
      <c r="C1395" s="358" t="s">
        <v>4</v>
      </c>
      <c r="D1395" s="358">
        <v>21.07</v>
      </c>
    </row>
    <row r="1396" spans="1:4" ht="15">
      <c r="A1396" s="90">
        <v>100434</v>
      </c>
      <c r="B1396" s="90" t="s">
        <v>2683</v>
      </c>
      <c r="C1396" s="358" t="s">
        <v>1</v>
      </c>
      <c r="D1396" s="358">
        <v>191.1</v>
      </c>
    </row>
    <row r="1397" spans="1:4" ht="15">
      <c r="A1397" s="90">
        <v>100435</v>
      </c>
      <c r="B1397" s="90" t="s">
        <v>2684</v>
      </c>
      <c r="C1397" s="358" t="s">
        <v>1</v>
      </c>
      <c r="D1397" s="358">
        <v>57.09</v>
      </c>
    </row>
    <row r="1398" spans="1:4" ht="15">
      <c r="A1398" s="90">
        <v>94227</v>
      </c>
      <c r="B1398" s="90" t="s">
        <v>2685</v>
      </c>
      <c r="C1398" s="358" t="s">
        <v>1</v>
      </c>
      <c r="D1398" s="358">
        <v>64.89</v>
      </c>
    </row>
    <row r="1399" spans="1:4" ht="15">
      <c r="A1399" s="90">
        <v>94228</v>
      </c>
      <c r="B1399" s="90" t="s">
        <v>2686</v>
      </c>
      <c r="C1399" s="358" t="s">
        <v>1</v>
      </c>
      <c r="D1399" s="358">
        <v>87.56</v>
      </c>
    </row>
    <row r="1400" spans="1:4" ht="15">
      <c r="A1400" s="90">
        <v>94229</v>
      </c>
      <c r="B1400" s="90" t="s">
        <v>2687</v>
      </c>
      <c r="C1400" s="358" t="s">
        <v>1</v>
      </c>
      <c r="D1400" s="358">
        <v>169.34</v>
      </c>
    </row>
    <row r="1401" spans="1:4" ht="15">
      <c r="A1401" s="90">
        <v>94231</v>
      </c>
      <c r="B1401" s="90" t="s">
        <v>2688</v>
      </c>
      <c r="C1401" s="358" t="s">
        <v>1</v>
      </c>
      <c r="D1401" s="358">
        <v>51.82</v>
      </c>
    </row>
    <row r="1402" spans="1:4" ht="15">
      <c r="A1402" s="90">
        <v>94449</v>
      </c>
      <c r="B1402" s="90" t="s">
        <v>2689</v>
      </c>
      <c r="C1402" s="358" t="s">
        <v>4</v>
      </c>
      <c r="D1402" s="358">
        <v>77.27</v>
      </c>
    </row>
    <row r="1403" spans="1:4" ht="15">
      <c r="A1403" s="90">
        <v>92255</v>
      </c>
      <c r="B1403" s="90" t="s">
        <v>2690</v>
      </c>
      <c r="C1403" s="358" t="s">
        <v>2</v>
      </c>
      <c r="D1403" s="358">
        <v>200.21</v>
      </c>
    </row>
    <row r="1404" spans="1:4" ht="15">
      <c r="A1404" s="90">
        <v>92256</v>
      </c>
      <c r="B1404" s="90" t="s">
        <v>2691</v>
      </c>
      <c r="C1404" s="358" t="s">
        <v>2</v>
      </c>
      <c r="D1404" s="358">
        <v>249.73</v>
      </c>
    </row>
    <row r="1405" spans="1:4" ht="15">
      <c r="A1405" s="90">
        <v>92257</v>
      </c>
      <c r="B1405" s="90" t="s">
        <v>2692</v>
      </c>
      <c r="C1405" s="358" t="s">
        <v>2</v>
      </c>
      <c r="D1405" s="358">
        <v>298.51</v>
      </c>
    </row>
    <row r="1406" spans="1:4" ht="15">
      <c r="A1406" s="90">
        <v>92258</v>
      </c>
      <c r="B1406" s="90" t="s">
        <v>2693</v>
      </c>
      <c r="C1406" s="358" t="s">
        <v>2</v>
      </c>
      <c r="D1406" s="358">
        <v>376.96</v>
      </c>
    </row>
    <row r="1407" spans="1:4" ht="15">
      <c r="A1407" s="90">
        <v>92568</v>
      </c>
      <c r="B1407" s="90" t="s">
        <v>2694</v>
      </c>
      <c r="C1407" s="358" t="s">
        <v>4</v>
      </c>
      <c r="D1407" s="358">
        <v>125.45</v>
      </c>
    </row>
    <row r="1408" spans="1:4" ht="15">
      <c r="A1408" s="90">
        <v>92569</v>
      </c>
      <c r="B1408" s="90" t="s">
        <v>2695</v>
      </c>
      <c r="C1408" s="358" t="s">
        <v>4</v>
      </c>
      <c r="D1408" s="358">
        <v>69.47</v>
      </c>
    </row>
    <row r="1409" spans="1:4" ht="15">
      <c r="A1409" s="90">
        <v>92570</v>
      </c>
      <c r="B1409" s="90" t="s">
        <v>2696</v>
      </c>
      <c r="C1409" s="358" t="s">
        <v>4</v>
      </c>
      <c r="D1409" s="358">
        <v>43.79</v>
      </c>
    </row>
    <row r="1410" spans="1:4" ht="15">
      <c r="A1410" s="90">
        <v>92571</v>
      </c>
      <c r="B1410" s="90" t="s">
        <v>2697</v>
      </c>
      <c r="C1410" s="358" t="s">
        <v>4</v>
      </c>
      <c r="D1410" s="358">
        <v>134.79</v>
      </c>
    </row>
    <row r="1411" spans="1:4" ht="15">
      <c r="A1411" s="90">
        <v>92572</v>
      </c>
      <c r="B1411" s="90" t="s">
        <v>2698</v>
      </c>
      <c r="C1411" s="358" t="s">
        <v>4</v>
      </c>
      <c r="D1411" s="358">
        <v>80.38</v>
      </c>
    </row>
    <row r="1412" spans="1:4" ht="15">
      <c r="A1412" s="90">
        <v>92573</v>
      </c>
      <c r="B1412" s="90" t="s">
        <v>2699</v>
      </c>
      <c r="C1412" s="358" t="s">
        <v>4</v>
      </c>
      <c r="D1412" s="358">
        <v>47.8</v>
      </c>
    </row>
    <row r="1413" spans="1:4" ht="15">
      <c r="A1413" s="90">
        <v>92574</v>
      </c>
      <c r="B1413" s="90" t="s">
        <v>2700</v>
      </c>
      <c r="C1413" s="358" t="s">
        <v>4</v>
      </c>
      <c r="D1413" s="358">
        <v>127.66</v>
      </c>
    </row>
    <row r="1414" spans="1:4" ht="15">
      <c r="A1414" s="90">
        <v>92575</v>
      </c>
      <c r="B1414" s="90" t="s">
        <v>2701</v>
      </c>
      <c r="C1414" s="358" t="s">
        <v>4</v>
      </c>
      <c r="D1414" s="358">
        <v>63.69</v>
      </c>
    </row>
    <row r="1415" spans="1:4" ht="15">
      <c r="A1415" s="90">
        <v>92576</v>
      </c>
      <c r="B1415" s="90" t="s">
        <v>2702</v>
      </c>
      <c r="C1415" s="358" t="s">
        <v>4</v>
      </c>
      <c r="D1415" s="358">
        <v>34.630000000000003</v>
      </c>
    </row>
    <row r="1416" spans="1:4" ht="15">
      <c r="A1416" s="90">
        <v>92577</v>
      </c>
      <c r="B1416" s="90" t="s">
        <v>2703</v>
      </c>
      <c r="C1416" s="358" t="s">
        <v>4</v>
      </c>
      <c r="D1416" s="358">
        <v>137.38999999999999</v>
      </c>
    </row>
    <row r="1417" spans="1:4" ht="15">
      <c r="A1417" s="90">
        <v>92578</v>
      </c>
      <c r="B1417" s="90" t="s">
        <v>2704</v>
      </c>
      <c r="C1417" s="358" t="s">
        <v>4</v>
      </c>
      <c r="D1417" s="358">
        <v>69.13</v>
      </c>
    </row>
    <row r="1418" spans="1:4" ht="15">
      <c r="A1418" s="90">
        <v>92579</v>
      </c>
      <c r="B1418" s="90" t="s">
        <v>2705</v>
      </c>
      <c r="C1418" s="358" t="s">
        <v>4</v>
      </c>
      <c r="D1418" s="358">
        <v>37.82</v>
      </c>
    </row>
    <row r="1419" spans="1:4" ht="15">
      <c r="A1419" s="90">
        <v>92580</v>
      </c>
      <c r="B1419" s="90" t="s">
        <v>2706</v>
      </c>
      <c r="C1419" s="358" t="s">
        <v>4</v>
      </c>
      <c r="D1419" s="358">
        <v>47.42</v>
      </c>
    </row>
    <row r="1420" spans="1:4" ht="15">
      <c r="A1420" s="90">
        <v>92581</v>
      </c>
      <c r="B1420" s="90" t="s">
        <v>2707</v>
      </c>
      <c r="C1420" s="358" t="s">
        <v>4</v>
      </c>
      <c r="D1420" s="358">
        <v>49.24</v>
      </c>
    </row>
    <row r="1421" spans="1:4" ht="15">
      <c r="A1421" s="90">
        <v>92582</v>
      </c>
      <c r="B1421" s="90" t="s">
        <v>2708</v>
      </c>
      <c r="C1421" s="358" t="s">
        <v>2</v>
      </c>
      <c r="D1421" s="358">
        <v>704.83</v>
      </c>
    </row>
    <row r="1422" spans="1:4" ht="15">
      <c r="A1422" s="90">
        <v>92584</v>
      </c>
      <c r="B1422" s="90" t="s">
        <v>2709</v>
      </c>
      <c r="C1422" s="358" t="s">
        <v>2</v>
      </c>
      <c r="D1422" s="358">
        <v>820.89</v>
      </c>
    </row>
    <row r="1423" spans="1:4" ht="15">
      <c r="A1423" s="90">
        <v>92586</v>
      </c>
      <c r="B1423" s="90" t="s">
        <v>2710</v>
      </c>
      <c r="C1423" s="358" t="s">
        <v>2</v>
      </c>
      <c r="D1423" s="358">
        <v>936.94</v>
      </c>
    </row>
    <row r="1424" spans="1:4" ht="15">
      <c r="A1424" s="90">
        <v>92588</v>
      </c>
      <c r="B1424" s="90" t="s">
        <v>2711</v>
      </c>
      <c r="C1424" s="358" t="s">
        <v>2</v>
      </c>
      <c r="D1424" s="359">
        <v>1188.8900000000001</v>
      </c>
    </row>
    <row r="1425" spans="1:4" ht="15">
      <c r="A1425" s="90">
        <v>92590</v>
      </c>
      <c r="B1425" s="90" t="s">
        <v>2712</v>
      </c>
      <c r="C1425" s="358" t="s">
        <v>2</v>
      </c>
      <c r="D1425" s="359">
        <v>1304.94</v>
      </c>
    </row>
    <row r="1426" spans="1:4" ht="15">
      <c r="A1426" s="90">
        <v>92592</v>
      </c>
      <c r="B1426" s="90" t="s">
        <v>2713</v>
      </c>
      <c r="C1426" s="358" t="s">
        <v>2</v>
      </c>
      <c r="D1426" s="359">
        <v>1469.78</v>
      </c>
    </row>
    <row r="1427" spans="1:4" ht="15">
      <c r="A1427" s="90">
        <v>92594</v>
      </c>
      <c r="B1427" s="90" t="s">
        <v>2714</v>
      </c>
      <c r="C1427" s="358" t="s">
        <v>2</v>
      </c>
      <c r="D1427" s="359">
        <v>1701.56</v>
      </c>
    </row>
    <row r="1428" spans="1:4" ht="15">
      <c r="A1428" s="90">
        <v>92596</v>
      </c>
      <c r="B1428" s="90" t="s">
        <v>2715</v>
      </c>
      <c r="C1428" s="358" t="s">
        <v>2</v>
      </c>
      <c r="D1428" s="359">
        <v>1901.03</v>
      </c>
    </row>
    <row r="1429" spans="1:4" ht="15">
      <c r="A1429" s="90">
        <v>92598</v>
      </c>
      <c r="B1429" s="90" t="s">
        <v>2716</v>
      </c>
      <c r="C1429" s="358" t="s">
        <v>2</v>
      </c>
      <c r="D1429" s="359">
        <v>2017.08</v>
      </c>
    </row>
    <row r="1430" spans="1:4" ht="15">
      <c r="A1430" s="90">
        <v>92600</v>
      </c>
      <c r="B1430" s="90" t="s">
        <v>2717</v>
      </c>
      <c r="C1430" s="358" t="s">
        <v>2</v>
      </c>
      <c r="D1430" s="359">
        <v>2162.4899999999998</v>
      </c>
    </row>
    <row r="1431" spans="1:4" ht="15">
      <c r="A1431" s="90">
        <v>92602</v>
      </c>
      <c r="B1431" s="90" t="s">
        <v>18003</v>
      </c>
      <c r="C1431" s="358" t="s">
        <v>2</v>
      </c>
      <c r="D1431" s="358">
        <v>704.83</v>
      </c>
    </row>
    <row r="1432" spans="1:4" ht="15">
      <c r="A1432" s="90">
        <v>92604</v>
      </c>
      <c r="B1432" s="90" t="s">
        <v>2718</v>
      </c>
      <c r="C1432" s="358" t="s">
        <v>2</v>
      </c>
      <c r="D1432" s="358">
        <v>791.53</v>
      </c>
    </row>
    <row r="1433" spans="1:4" ht="15">
      <c r="A1433" s="90">
        <v>92606</v>
      </c>
      <c r="B1433" s="90" t="s">
        <v>2719</v>
      </c>
      <c r="C1433" s="358" t="s">
        <v>2</v>
      </c>
      <c r="D1433" s="358">
        <v>907.59</v>
      </c>
    </row>
    <row r="1434" spans="1:4" ht="15">
      <c r="A1434" s="90">
        <v>92608</v>
      </c>
      <c r="B1434" s="90" t="s">
        <v>2720</v>
      </c>
      <c r="C1434" s="358" t="s">
        <v>2</v>
      </c>
      <c r="D1434" s="359">
        <v>1130.18</v>
      </c>
    </row>
    <row r="1435" spans="1:4" ht="15">
      <c r="A1435" s="90">
        <v>92610</v>
      </c>
      <c r="B1435" s="90" t="s">
        <v>2721</v>
      </c>
      <c r="C1435" s="358" t="s">
        <v>2</v>
      </c>
      <c r="D1435" s="359">
        <v>1246.24</v>
      </c>
    </row>
    <row r="1436" spans="1:4" ht="15">
      <c r="A1436" s="90">
        <v>92612</v>
      </c>
      <c r="B1436" s="90" t="s">
        <v>2722</v>
      </c>
      <c r="C1436" s="358" t="s">
        <v>2</v>
      </c>
      <c r="D1436" s="359">
        <v>1411.07</v>
      </c>
    </row>
    <row r="1437" spans="1:4" ht="15">
      <c r="A1437" s="90">
        <v>92614</v>
      </c>
      <c r="B1437" s="90" t="s">
        <v>2723</v>
      </c>
      <c r="C1437" s="358" t="s">
        <v>2</v>
      </c>
      <c r="D1437" s="359">
        <v>1584.15</v>
      </c>
    </row>
    <row r="1438" spans="1:4" ht="15">
      <c r="A1438" s="90">
        <v>92616</v>
      </c>
      <c r="B1438" s="90" t="s">
        <v>2724</v>
      </c>
      <c r="C1438" s="358" t="s">
        <v>2</v>
      </c>
      <c r="D1438" s="359">
        <v>1812.97</v>
      </c>
    </row>
    <row r="1439" spans="1:4" ht="15">
      <c r="A1439" s="90">
        <v>92618</v>
      </c>
      <c r="B1439" s="90" t="s">
        <v>2725</v>
      </c>
      <c r="C1439" s="358" t="s">
        <v>2</v>
      </c>
      <c r="D1439" s="359">
        <v>1929.02</v>
      </c>
    </row>
    <row r="1440" spans="1:4" ht="15">
      <c r="A1440" s="90">
        <v>92620</v>
      </c>
      <c r="B1440" s="90" t="s">
        <v>2726</v>
      </c>
      <c r="C1440" s="358" t="s">
        <v>2</v>
      </c>
      <c r="D1440" s="359">
        <v>2045.07</v>
      </c>
    </row>
    <row r="1441" spans="1:4" ht="15">
      <c r="A1441" s="90">
        <v>100357</v>
      </c>
      <c r="B1441" s="90" t="s">
        <v>2727</v>
      </c>
      <c r="C1441" s="358" t="s">
        <v>2</v>
      </c>
      <c r="D1441" s="359">
        <v>1065.8</v>
      </c>
    </row>
    <row r="1442" spans="1:4" ht="15">
      <c r="A1442" s="90">
        <v>100358</v>
      </c>
      <c r="B1442" s="90" t="s">
        <v>2728</v>
      </c>
      <c r="C1442" s="358" t="s">
        <v>2</v>
      </c>
      <c r="D1442" s="359">
        <v>1443.03</v>
      </c>
    </row>
    <row r="1443" spans="1:4" ht="15">
      <c r="A1443" s="90">
        <v>100359</v>
      </c>
      <c r="B1443" s="90" t="s">
        <v>2729</v>
      </c>
      <c r="C1443" s="358" t="s">
        <v>2</v>
      </c>
      <c r="D1443" s="359">
        <v>1515.2</v>
      </c>
    </row>
    <row r="1444" spans="1:4" ht="15">
      <c r="A1444" s="90">
        <v>100360</v>
      </c>
      <c r="B1444" s="90" t="s">
        <v>2730</v>
      </c>
      <c r="C1444" s="358" t="s">
        <v>2</v>
      </c>
      <c r="D1444" s="359">
        <v>1678.73</v>
      </c>
    </row>
    <row r="1445" spans="1:4" ht="15">
      <c r="A1445" s="90">
        <v>100361</v>
      </c>
      <c r="B1445" s="90" t="s">
        <v>2731</v>
      </c>
      <c r="C1445" s="358" t="s">
        <v>2</v>
      </c>
      <c r="D1445" s="359">
        <v>2086.4</v>
      </c>
    </row>
    <row r="1446" spans="1:4" ht="15">
      <c r="A1446" s="90">
        <v>100362</v>
      </c>
      <c r="B1446" s="90" t="s">
        <v>2732</v>
      </c>
      <c r="C1446" s="358" t="s">
        <v>2</v>
      </c>
      <c r="D1446" s="359">
        <v>2769.16</v>
      </c>
    </row>
    <row r="1447" spans="1:4" ht="15">
      <c r="A1447" s="90">
        <v>100363</v>
      </c>
      <c r="B1447" s="90" t="s">
        <v>2733</v>
      </c>
      <c r="C1447" s="358" t="s">
        <v>2</v>
      </c>
      <c r="D1447" s="359">
        <v>2857.93</v>
      </c>
    </row>
    <row r="1448" spans="1:4" ht="15">
      <c r="A1448" s="90">
        <v>100364</v>
      </c>
      <c r="B1448" s="90" t="s">
        <v>2734</v>
      </c>
      <c r="C1448" s="358" t="s">
        <v>2</v>
      </c>
      <c r="D1448" s="359">
        <v>3101.49</v>
      </c>
    </row>
    <row r="1449" spans="1:4" ht="15">
      <c r="A1449" s="90">
        <v>100365</v>
      </c>
      <c r="B1449" s="90" t="s">
        <v>2735</v>
      </c>
      <c r="C1449" s="358" t="s">
        <v>2</v>
      </c>
      <c r="D1449" s="359">
        <v>3562.99</v>
      </c>
    </row>
    <row r="1450" spans="1:4" ht="15">
      <c r="A1450" s="90">
        <v>100366</v>
      </c>
      <c r="B1450" s="90" t="s">
        <v>2736</v>
      </c>
      <c r="C1450" s="358" t="s">
        <v>2</v>
      </c>
      <c r="D1450" s="359">
        <v>3799.46</v>
      </c>
    </row>
    <row r="1451" spans="1:4" ht="15">
      <c r="A1451" s="90">
        <v>100367</v>
      </c>
      <c r="B1451" s="90" t="s">
        <v>2737</v>
      </c>
      <c r="C1451" s="358" t="s">
        <v>2</v>
      </c>
      <c r="D1451" s="359">
        <v>1038.3499999999999</v>
      </c>
    </row>
    <row r="1452" spans="1:4" ht="15">
      <c r="A1452" s="90">
        <v>100368</v>
      </c>
      <c r="B1452" s="90" t="s">
        <v>2738</v>
      </c>
      <c r="C1452" s="358" t="s">
        <v>2</v>
      </c>
      <c r="D1452" s="359">
        <v>1409.17</v>
      </c>
    </row>
    <row r="1453" spans="1:4" ht="15">
      <c r="A1453" s="90">
        <v>100369</v>
      </c>
      <c r="B1453" s="90" t="s">
        <v>2739</v>
      </c>
      <c r="C1453" s="358" t="s">
        <v>2</v>
      </c>
      <c r="D1453" s="359">
        <v>1481.35</v>
      </c>
    </row>
    <row r="1454" spans="1:4" ht="15">
      <c r="A1454" s="90">
        <v>100370</v>
      </c>
      <c r="B1454" s="90" t="s">
        <v>2740</v>
      </c>
      <c r="C1454" s="358" t="s">
        <v>2</v>
      </c>
      <c r="D1454" s="359">
        <v>1749.79</v>
      </c>
    </row>
    <row r="1455" spans="1:4" ht="15">
      <c r="A1455" s="90">
        <v>100371</v>
      </c>
      <c r="B1455" s="90" t="s">
        <v>2741</v>
      </c>
      <c r="C1455" s="358" t="s">
        <v>2</v>
      </c>
      <c r="D1455" s="359">
        <v>1996.13</v>
      </c>
    </row>
    <row r="1456" spans="1:4" ht="15">
      <c r="A1456" s="90">
        <v>100372</v>
      </c>
      <c r="B1456" s="90" t="s">
        <v>2742</v>
      </c>
      <c r="C1456" s="358" t="s">
        <v>2</v>
      </c>
      <c r="D1456" s="359">
        <v>2614.48</v>
      </c>
    </row>
    <row r="1457" spans="1:4" ht="15">
      <c r="A1457" s="90">
        <v>100373</v>
      </c>
      <c r="B1457" s="90" t="s">
        <v>2743</v>
      </c>
      <c r="C1457" s="358" t="s">
        <v>2</v>
      </c>
      <c r="D1457" s="359">
        <v>2701.87</v>
      </c>
    </row>
    <row r="1458" spans="1:4" ht="15">
      <c r="A1458" s="90">
        <v>100374</v>
      </c>
      <c r="B1458" s="90" t="s">
        <v>2744</v>
      </c>
      <c r="C1458" s="358" t="s">
        <v>2</v>
      </c>
      <c r="D1458" s="359">
        <v>2895.41</v>
      </c>
    </row>
    <row r="1459" spans="1:4" ht="15">
      <c r="A1459" s="90">
        <v>100375</v>
      </c>
      <c r="B1459" s="90" t="s">
        <v>2745</v>
      </c>
      <c r="C1459" s="358" t="s">
        <v>2</v>
      </c>
      <c r="D1459" s="359">
        <v>3256.53</v>
      </c>
    </row>
    <row r="1460" spans="1:4" ht="15">
      <c r="A1460" s="90">
        <v>100376</v>
      </c>
      <c r="B1460" s="90" t="s">
        <v>2746</v>
      </c>
      <c r="C1460" s="358" t="s">
        <v>2</v>
      </c>
      <c r="D1460" s="359">
        <v>3190.69</v>
      </c>
    </row>
    <row r="1461" spans="1:4" ht="15">
      <c r="A1461" s="90">
        <v>100377</v>
      </c>
      <c r="B1461" s="90" t="s">
        <v>2747</v>
      </c>
      <c r="C1461" s="358" t="s">
        <v>3</v>
      </c>
      <c r="D1461" s="358">
        <v>11.61</v>
      </c>
    </row>
    <row r="1462" spans="1:4" ht="15">
      <c r="A1462" s="90">
        <v>100378</v>
      </c>
      <c r="B1462" s="90" t="s">
        <v>2748</v>
      </c>
      <c r="C1462" s="358" t="s">
        <v>3</v>
      </c>
      <c r="D1462" s="358">
        <v>10.77</v>
      </c>
    </row>
    <row r="1463" spans="1:4" ht="15">
      <c r="A1463" s="90">
        <v>100382</v>
      </c>
      <c r="B1463" s="90" t="s">
        <v>2749</v>
      </c>
      <c r="C1463" s="358" t="s">
        <v>4</v>
      </c>
      <c r="D1463" s="358">
        <v>23.35</v>
      </c>
    </row>
    <row r="1464" spans="1:4" ht="15">
      <c r="A1464" s="90">
        <v>104314</v>
      </c>
      <c r="B1464" s="90" t="s">
        <v>11441</v>
      </c>
      <c r="C1464" s="358" t="s">
        <v>3</v>
      </c>
      <c r="D1464" s="358">
        <v>10.93</v>
      </c>
    </row>
    <row r="1465" spans="1:4" ht="15">
      <c r="A1465" s="90">
        <v>94444</v>
      </c>
      <c r="B1465" s="90" t="s">
        <v>2750</v>
      </c>
      <c r="C1465" s="358" t="s">
        <v>4</v>
      </c>
      <c r="D1465" s="358">
        <v>762.75</v>
      </c>
    </row>
    <row r="1466" spans="1:4" ht="15">
      <c r="A1466" s="90">
        <v>104482</v>
      </c>
      <c r="B1466" s="90" t="s">
        <v>17207</v>
      </c>
      <c r="C1466" s="358" t="s">
        <v>5</v>
      </c>
      <c r="D1466" s="358">
        <v>30.1</v>
      </c>
    </row>
    <row r="1467" spans="1:4" ht="15">
      <c r="A1467" s="90">
        <v>104184</v>
      </c>
      <c r="B1467" s="90" t="s">
        <v>17208</v>
      </c>
      <c r="C1467" s="358" t="s">
        <v>2</v>
      </c>
      <c r="D1467" s="358">
        <v>33.270000000000003</v>
      </c>
    </row>
    <row r="1468" spans="1:4" ht="15">
      <c r="A1468" s="90">
        <v>104185</v>
      </c>
      <c r="B1468" s="90" t="s">
        <v>17209</v>
      </c>
      <c r="C1468" s="358" t="s">
        <v>2</v>
      </c>
      <c r="D1468" s="358">
        <v>25.19</v>
      </c>
    </row>
    <row r="1469" spans="1:4" ht="15">
      <c r="A1469" s="90">
        <v>104189</v>
      </c>
      <c r="B1469" s="90" t="s">
        <v>17210</v>
      </c>
      <c r="C1469" s="358" t="s">
        <v>7</v>
      </c>
      <c r="D1469" s="358">
        <v>128.16999999999999</v>
      </c>
    </row>
    <row r="1470" spans="1:4" ht="15">
      <c r="A1470" s="90">
        <v>104190</v>
      </c>
      <c r="B1470" s="90" t="s">
        <v>17211</v>
      </c>
      <c r="C1470" s="358" t="s">
        <v>2</v>
      </c>
      <c r="D1470" s="358">
        <v>649.6</v>
      </c>
    </row>
    <row r="1471" spans="1:4" ht="15">
      <c r="A1471" s="90">
        <v>102661</v>
      </c>
      <c r="B1471" s="90" t="s">
        <v>18004</v>
      </c>
      <c r="C1471" s="358" t="s">
        <v>1</v>
      </c>
      <c r="D1471" s="358">
        <v>32.82</v>
      </c>
    </row>
    <row r="1472" spans="1:4" ht="15">
      <c r="A1472" s="90">
        <v>102662</v>
      </c>
      <c r="B1472" s="90" t="s">
        <v>18005</v>
      </c>
      <c r="C1472" s="358" t="s">
        <v>1</v>
      </c>
      <c r="D1472" s="358">
        <v>97.99</v>
      </c>
    </row>
    <row r="1473" spans="1:4" ht="15">
      <c r="A1473" s="90">
        <v>102663</v>
      </c>
      <c r="B1473" s="90" t="s">
        <v>18006</v>
      </c>
      <c r="C1473" s="358" t="s">
        <v>1</v>
      </c>
      <c r="D1473" s="358">
        <v>61.79</v>
      </c>
    </row>
    <row r="1474" spans="1:4" ht="15">
      <c r="A1474" s="90">
        <v>102664</v>
      </c>
      <c r="B1474" s="90" t="s">
        <v>10119</v>
      </c>
      <c r="C1474" s="358" t="s">
        <v>1</v>
      </c>
      <c r="D1474" s="358">
        <v>57.15</v>
      </c>
    </row>
    <row r="1475" spans="1:4" ht="15">
      <c r="A1475" s="90">
        <v>102665</v>
      </c>
      <c r="B1475" s="90" t="s">
        <v>10120</v>
      </c>
      <c r="C1475" s="358" t="s">
        <v>1</v>
      </c>
      <c r="D1475" s="358">
        <v>30.9</v>
      </c>
    </row>
    <row r="1476" spans="1:4" ht="15">
      <c r="A1476" s="90">
        <v>102666</v>
      </c>
      <c r="B1476" s="90" t="s">
        <v>18007</v>
      </c>
      <c r="C1476" s="358" t="s">
        <v>1</v>
      </c>
      <c r="D1476" s="358">
        <v>68.489999999999995</v>
      </c>
    </row>
    <row r="1477" spans="1:4" ht="15">
      <c r="A1477" s="90">
        <v>102668</v>
      </c>
      <c r="B1477" s="90" t="s">
        <v>17212</v>
      </c>
      <c r="C1477" s="358" t="s">
        <v>1</v>
      </c>
      <c r="D1477" s="358">
        <v>133.66</v>
      </c>
    </row>
    <row r="1478" spans="1:4" ht="15">
      <c r="A1478" s="90">
        <v>102669</v>
      </c>
      <c r="B1478" s="90" t="s">
        <v>10121</v>
      </c>
      <c r="C1478" s="358" t="s">
        <v>1</v>
      </c>
      <c r="D1478" s="358">
        <v>96.01</v>
      </c>
    </row>
    <row r="1479" spans="1:4" ht="15">
      <c r="A1479" s="90">
        <v>102670</v>
      </c>
      <c r="B1479" s="90" t="s">
        <v>10122</v>
      </c>
      <c r="C1479" s="358" t="s">
        <v>1</v>
      </c>
      <c r="D1479" s="358">
        <v>93.86</v>
      </c>
    </row>
    <row r="1480" spans="1:4" ht="15">
      <c r="A1480" s="90">
        <v>102672</v>
      </c>
      <c r="B1480" s="90" t="s">
        <v>17213</v>
      </c>
      <c r="C1480" s="358" t="s">
        <v>1</v>
      </c>
      <c r="D1480" s="358">
        <v>172.21</v>
      </c>
    </row>
    <row r="1481" spans="1:4" ht="15">
      <c r="A1481" s="90">
        <v>102673</v>
      </c>
      <c r="B1481" s="90" t="s">
        <v>10123</v>
      </c>
      <c r="C1481" s="358" t="s">
        <v>1</v>
      </c>
      <c r="D1481" s="358">
        <v>150.18</v>
      </c>
    </row>
    <row r="1482" spans="1:4" ht="15">
      <c r="A1482" s="90">
        <v>102674</v>
      </c>
      <c r="B1482" s="90" t="s">
        <v>10124</v>
      </c>
      <c r="C1482" s="358" t="s">
        <v>1</v>
      </c>
      <c r="D1482" s="358">
        <v>102.52</v>
      </c>
    </row>
    <row r="1483" spans="1:4" ht="15">
      <c r="A1483" s="90">
        <v>102676</v>
      </c>
      <c r="B1483" s="90" t="s">
        <v>17214</v>
      </c>
      <c r="C1483" s="358" t="s">
        <v>1</v>
      </c>
      <c r="D1483" s="358">
        <v>171.49</v>
      </c>
    </row>
    <row r="1484" spans="1:4" ht="15">
      <c r="A1484" s="90">
        <v>102677</v>
      </c>
      <c r="B1484" s="90" t="s">
        <v>10125</v>
      </c>
      <c r="C1484" s="358" t="s">
        <v>1</v>
      </c>
      <c r="D1484" s="358">
        <v>137.91999999999999</v>
      </c>
    </row>
    <row r="1485" spans="1:4" ht="15">
      <c r="A1485" s="90">
        <v>102678</v>
      </c>
      <c r="B1485" s="90" t="s">
        <v>10126</v>
      </c>
      <c r="C1485" s="358" t="s">
        <v>1</v>
      </c>
      <c r="D1485" s="358">
        <v>169.99</v>
      </c>
    </row>
    <row r="1486" spans="1:4" ht="15">
      <c r="A1486" s="90">
        <v>102679</v>
      </c>
      <c r="B1486" s="90" t="s">
        <v>10127</v>
      </c>
      <c r="C1486" s="358" t="s">
        <v>1</v>
      </c>
      <c r="D1486" s="358">
        <v>188.55</v>
      </c>
    </row>
    <row r="1487" spans="1:4" ht="15">
      <c r="A1487" s="90">
        <v>102680</v>
      </c>
      <c r="B1487" s="90" t="s">
        <v>10128</v>
      </c>
      <c r="C1487" s="358" t="s">
        <v>1</v>
      </c>
      <c r="D1487" s="358">
        <v>182.6</v>
      </c>
    </row>
    <row r="1488" spans="1:4" ht="15">
      <c r="A1488" s="90">
        <v>102681</v>
      </c>
      <c r="B1488" s="90" t="s">
        <v>17215</v>
      </c>
      <c r="C1488" s="358" t="s">
        <v>1</v>
      </c>
      <c r="D1488" s="358">
        <v>251.58</v>
      </c>
    </row>
    <row r="1489" spans="1:4" ht="15">
      <c r="A1489" s="90">
        <v>102683</v>
      </c>
      <c r="B1489" s="90" t="s">
        <v>10129</v>
      </c>
      <c r="C1489" s="358" t="s">
        <v>1</v>
      </c>
      <c r="D1489" s="358">
        <v>220.93</v>
      </c>
    </row>
    <row r="1490" spans="1:4" ht="15">
      <c r="A1490" s="90">
        <v>102684</v>
      </c>
      <c r="B1490" s="90" t="s">
        <v>10130</v>
      </c>
      <c r="C1490" s="358" t="s">
        <v>1</v>
      </c>
      <c r="D1490" s="358">
        <v>201.16</v>
      </c>
    </row>
    <row r="1491" spans="1:4" ht="15">
      <c r="A1491" s="90">
        <v>102685</v>
      </c>
      <c r="B1491" s="90" t="s">
        <v>17216</v>
      </c>
      <c r="C1491" s="358" t="s">
        <v>1</v>
      </c>
      <c r="D1491" s="358">
        <v>270.14</v>
      </c>
    </row>
    <row r="1492" spans="1:4" ht="15">
      <c r="A1492" s="90">
        <v>102687</v>
      </c>
      <c r="B1492" s="90" t="s">
        <v>10131</v>
      </c>
      <c r="C1492" s="358" t="s">
        <v>1</v>
      </c>
      <c r="D1492" s="358">
        <v>235.12</v>
      </c>
    </row>
    <row r="1493" spans="1:4" ht="15">
      <c r="A1493" s="90">
        <v>102688</v>
      </c>
      <c r="B1493" s="90" t="s">
        <v>18008</v>
      </c>
      <c r="C1493" s="358" t="s">
        <v>1</v>
      </c>
      <c r="D1493" s="358">
        <v>39</v>
      </c>
    </row>
    <row r="1494" spans="1:4" ht="15">
      <c r="A1494" s="90">
        <v>102689</v>
      </c>
      <c r="B1494" s="90" t="s">
        <v>18009</v>
      </c>
      <c r="C1494" s="358" t="s">
        <v>1</v>
      </c>
      <c r="D1494" s="358">
        <v>101.66</v>
      </c>
    </row>
    <row r="1495" spans="1:4" ht="15">
      <c r="A1495" s="90">
        <v>102690</v>
      </c>
      <c r="B1495" s="90" t="s">
        <v>18010</v>
      </c>
      <c r="C1495" s="358" t="s">
        <v>1</v>
      </c>
      <c r="D1495" s="358">
        <v>74.650000000000006</v>
      </c>
    </row>
    <row r="1496" spans="1:4" ht="15">
      <c r="A1496" s="90">
        <v>102693</v>
      </c>
      <c r="B1496" s="90" t="s">
        <v>18011</v>
      </c>
      <c r="C1496" s="358" t="s">
        <v>1</v>
      </c>
      <c r="D1496" s="358">
        <v>137.31</v>
      </c>
    </row>
    <row r="1497" spans="1:4" ht="15">
      <c r="A1497" s="90">
        <v>102694</v>
      </c>
      <c r="B1497" s="90" t="s">
        <v>18012</v>
      </c>
      <c r="C1497" s="358" t="s">
        <v>1</v>
      </c>
      <c r="D1497" s="358">
        <v>71.98</v>
      </c>
    </row>
    <row r="1498" spans="1:4" ht="15">
      <c r="A1498" s="90">
        <v>102696</v>
      </c>
      <c r="B1498" s="90" t="s">
        <v>18013</v>
      </c>
      <c r="C1498" s="358" t="s">
        <v>1</v>
      </c>
      <c r="D1498" s="358">
        <v>134.47</v>
      </c>
    </row>
    <row r="1499" spans="1:4" ht="15">
      <c r="A1499" s="90">
        <v>102697</v>
      </c>
      <c r="B1499" s="90" t="s">
        <v>18014</v>
      </c>
      <c r="C1499" s="358" t="s">
        <v>1</v>
      </c>
      <c r="D1499" s="358">
        <v>132.26</v>
      </c>
    </row>
    <row r="1500" spans="1:4" ht="15">
      <c r="A1500" s="90">
        <v>102703</v>
      </c>
      <c r="B1500" s="90" t="s">
        <v>18015</v>
      </c>
      <c r="C1500" s="358" t="s">
        <v>1</v>
      </c>
      <c r="D1500" s="358">
        <v>194.74</v>
      </c>
    </row>
    <row r="1501" spans="1:4" ht="15">
      <c r="A1501" s="90">
        <v>102704</v>
      </c>
      <c r="B1501" s="90" t="s">
        <v>10132</v>
      </c>
      <c r="C1501" s="358" t="s">
        <v>1</v>
      </c>
      <c r="D1501" s="358">
        <v>12.45</v>
      </c>
    </row>
    <row r="1502" spans="1:4" ht="15">
      <c r="A1502" s="90">
        <v>102705</v>
      </c>
      <c r="B1502" s="90" t="s">
        <v>17217</v>
      </c>
      <c r="C1502" s="358" t="s">
        <v>1</v>
      </c>
      <c r="D1502" s="358">
        <v>73.98</v>
      </c>
    </row>
    <row r="1503" spans="1:4" ht="15">
      <c r="A1503" s="90">
        <v>102707</v>
      </c>
      <c r="B1503" s="90" t="s">
        <v>10133</v>
      </c>
      <c r="C1503" s="358" t="s">
        <v>1</v>
      </c>
      <c r="D1503" s="358">
        <v>44.67</v>
      </c>
    </row>
    <row r="1504" spans="1:4" ht="15">
      <c r="A1504" s="90">
        <v>102708</v>
      </c>
      <c r="B1504" s="90" t="s">
        <v>10134</v>
      </c>
      <c r="C1504" s="358" t="s">
        <v>2</v>
      </c>
      <c r="D1504" s="358">
        <v>23.78</v>
      </c>
    </row>
    <row r="1505" spans="1:4" ht="15">
      <c r="A1505" s="90">
        <v>102710</v>
      </c>
      <c r="B1505" s="90" t="s">
        <v>10135</v>
      </c>
      <c r="C1505" s="358" t="s">
        <v>2</v>
      </c>
      <c r="D1505" s="358">
        <v>60.67</v>
      </c>
    </row>
    <row r="1506" spans="1:4" ht="15">
      <c r="A1506" s="90">
        <v>102711</v>
      </c>
      <c r="B1506" s="90" t="s">
        <v>10136</v>
      </c>
      <c r="C1506" s="358" t="s">
        <v>2</v>
      </c>
      <c r="D1506" s="358">
        <v>82.12</v>
      </c>
    </row>
    <row r="1507" spans="1:4" ht="15">
      <c r="A1507" s="90">
        <v>102712</v>
      </c>
      <c r="B1507" s="90" t="s">
        <v>10137</v>
      </c>
      <c r="C1507" s="358" t="s">
        <v>4</v>
      </c>
      <c r="D1507" s="358">
        <v>10.15</v>
      </c>
    </row>
    <row r="1508" spans="1:4" ht="15">
      <c r="A1508" s="90">
        <v>102713</v>
      </c>
      <c r="B1508" s="90" t="s">
        <v>10138</v>
      </c>
      <c r="C1508" s="358" t="s">
        <v>4</v>
      </c>
      <c r="D1508" s="358">
        <v>14</v>
      </c>
    </row>
    <row r="1509" spans="1:4" ht="15">
      <c r="A1509" s="90">
        <v>102715</v>
      </c>
      <c r="B1509" s="90" t="s">
        <v>10139</v>
      </c>
      <c r="C1509" s="358" t="s">
        <v>4</v>
      </c>
      <c r="D1509" s="358">
        <v>27.79</v>
      </c>
    </row>
    <row r="1510" spans="1:4" ht="15">
      <c r="A1510" s="90">
        <v>102716</v>
      </c>
      <c r="B1510" s="90" t="s">
        <v>10140</v>
      </c>
      <c r="C1510" s="358" t="s">
        <v>7</v>
      </c>
      <c r="D1510" s="358">
        <v>118.15</v>
      </c>
    </row>
    <row r="1511" spans="1:4" ht="15">
      <c r="A1511" s="90">
        <v>102717</v>
      </c>
      <c r="B1511" s="90" t="s">
        <v>10141</v>
      </c>
      <c r="C1511" s="358" t="s">
        <v>7</v>
      </c>
      <c r="D1511" s="358">
        <v>179.95</v>
      </c>
    </row>
    <row r="1512" spans="1:4" ht="15">
      <c r="A1512" s="90">
        <v>102718</v>
      </c>
      <c r="B1512" s="90" t="s">
        <v>10142</v>
      </c>
      <c r="C1512" s="358" t="s">
        <v>7</v>
      </c>
      <c r="D1512" s="358">
        <v>123.76</v>
      </c>
    </row>
    <row r="1513" spans="1:4" ht="15">
      <c r="A1513" s="90">
        <v>102719</v>
      </c>
      <c r="B1513" s="90" t="s">
        <v>10143</v>
      </c>
      <c r="C1513" s="358" t="s">
        <v>7</v>
      </c>
      <c r="D1513" s="358">
        <v>185.56</v>
      </c>
    </row>
    <row r="1514" spans="1:4" ht="15">
      <c r="A1514" s="90">
        <v>102722</v>
      </c>
      <c r="B1514" s="90" t="s">
        <v>10144</v>
      </c>
      <c r="C1514" s="358" t="s">
        <v>1</v>
      </c>
      <c r="D1514" s="358">
        <v>59.65</v>
      </c>
    </row>
    <row r="1515" spans="1:4" ht="15">
      <c r="A1515" s="90">
        <v>102723</v>
      </c>
      <c r="B1515" s="90" t="s">
        <v>36249</v>
      </c>
      <c r="C1515" s="358" t="s">
        <v>1</v>
      </c>
      <c r="D1515" s="358">
        <v>121.18</v>
      </c>
    </row>
    <row r="1516" spans="1:4" ht="15">
      <c r="A1516" s="90">
        <v>102724</v>
      </c>
      <c r="B1516" s="90" t="s">
        <v>10145</v>
      </c>
      <c r="C1516" s="358" t="s">
        <v>2</v>
      </c>
      <c r="D1516" s="358">
        <v>32.08</v>
      </c>
    </row>
    <row r="1517" spans="1:4" ht="15">
      <c r="A1517" s="90">
        <v>102725</v>
      </c>
      <c r="B1517" s="90" t="s">
        <v>10146</v>
      </c>
      <c r="C1517" s="358" t="s">
        <v>2</v>
      </c>
      <c r="D1517" s="358">
        <v>31.35</v>
      </c>
    </row>
    <row r="1518" spans="1:4" ht="15">
      <c r="A1518" s="90">
        <v>102726</v>
      </c>
      <c r="B1518" s="90" t="s">
        <v>10147</v>
      </c>
      <c r="C1518" s="358" t="s">
        <v>2</v>
      </c>
      <c r="D1518" s="358">
        <v>29.07</v>
      </c>
    </row>
    <row r="1519" spans="1:4" ht="15">
      <c r="A1519" s="90">
        <v>103653</v>
      </c>
      <c r="B1519" s="90" t="s">
        <v>10148</v>
      </c>
      <c r="C1519" s="358" t="s">
        <v>4</v>
      </c>
      <c r="D1519" s="358">
        <v>33.21</v>
      </c>
    </row>
    <row r="1520" spans="1:4" ht="15">
      <c r="A1520" s="90">
        <v>92743</v>
      </c>
      <c r="B1520" s="90" t="s">
        <v>2751</v>
      </c>
      <c r="C1520" s="358" t="s">
        <v>7</v>
      </c>
      <c r="D1520" s="358">
        <v>726.78</v>
      </c>
    </row>
    <row r="1521" spans="1:4" ht="15">
      <c r="A1521" s="90">
        <v>92744</v>
      </c>
      <c r="B1521" s="90" t="s">
        <v>2752</v>
      </c>
      <c r="C1521" s="358" t="s">
        <v>7</v>
      </c>
      <c r="D1521" s="358">
        <v>699.49</v>
      </c>
    </row>
    <row r="1522" spans="1:4" ht="15">
      <c r="A1522" s="90">
        <v>92745</v>
      </c>
      <c r="B1522" s="90" t="s">
        <v>2753</v>
      </c>
      <c r="C1522" s="358" t="s">
        <v>7</v>
      </c>
      <c r="D1522" s="358">
        <v>890.42</v>
      </c>
    </row>
    <row r="1523" spans="1:4" ht="15">
      <c r="A1523" s="90">
        <v>92746</v>
      </c>
      <c r="B1523" s="90" t="s">
        <v>2754</v>
      </c>
      <c r="C1523" s="358" t="s">
        <v>7</v>
      </c>
      <c r="D1523" s="358">
        <v>820.49</v>
      </c>
    </row>
    <row r="1524" spans="1:4" ht="15">
      <c r="A1524" s="90">
        <v>92747</v>
      </c>
      <c r="B1524" s="90" t="s">
        <v>2755</v>
      </c>
      <c r="C1524" s="358" t="s">
        <v>7</v>
      </c>
      <c r="D1524" s="358">
        <v>983.47</v>
      </c>
    </row>
    <row r="1525" spans="1:4" ht="15">
      <c r="A1525" s="90">
        <v>92748</v>
      </c>
      <c r="B1525" s="90" t="s">
        <v>2756</v>
      </c>
      <c r="C1525" s="358" t="s">
        <v>7</v>
      </c>
      <c r="D1525" s="358">
        <v>889.66</v>
      </c>
    </row>
    <row r="1526" spans="1:4" ht="15">
      <c r="A1526" s="90">
        <v>92749</v>
      </c>
      <c r="B1526" s="90" t="s">
        <v>2757</v>
      </c>
      <c r="C1526" s="358" t="s">
        <v>7</v>
      </c>
      <c r="D1526" s="359">
        <v>1020.54</v>
      </c>
    </row>
    <row r="1527" spans="1:4" ht="15">
      <c r="A1527" s="90">
        <v>92750</v>
      </c>
      <c r="B1527" s="90" t="s">
        <v>2758</v>
      </c>
      <c r="C1527" s="358" t="s">
        <v>7</v>
      </c>
      <c r="D1527" s="359">
        <v>1721.99</v>
      </c>
    </row>
    <row r="1528" spans="1:4" ht="15">
      <c r="A1528" s="90">
        <v>92751</v>
      </c>
      <c r="B1528" s="90" t="s">
        <v>2759</v>
      </c>
      <c r="C1528" s="358" t="s">
        <v>7</v>
      </c>
      <c r="D1528" s="359">
        <v>2129.5</v>
      </c>
    </row>
    <row r="1529" spans="1:4" ht="15">
      <c r="A1529" s="90">
        <v>92752</v>
      </c>
      <c r="B1529" s="90" t="s">
        <v>2760</v>
      </c>
      <c r="C1529" s="358" t="s">
        <v>7</v>
      </c>
      <c r="D1529" s="359">
        <v>2535.4299999999998</v>
      </c>
    </row>
    <row r="1530" spans="1:4" ht="15">
      <c r="A1530" s="90">
        <v>92753</v>
      </c>
      <c r="B1530" s="90" t="s">
        <v>2761</v>
      </c>
      <c r="C1530" s="358" t="s">
        <v>7</v>
      </c>
      <c r="D1530" s="358">
        <v>651.99</v>
      </c>
    </row>
    <row r="1531" spans="1:4" ht="15">
      <c r="A1531" s="90">
        <v>92754</v>
      </c>
      <c r="B1531" s="90" t="s">
        <v>2762</v>
      </c>
      <c r="C1531" s="358" t="s">
        <v>7</v>
      </c>
      <c r="D1531" s="358">
        <v>596.08000000000004</v>
      </c>
    </row>
    <row r="1532" spans="1:4" ht="15">
      <c r="A1532" s="90">
        <v>92755</v>
      </c>
      <c r="B1532" s="90" t="s">
        <v>2763</v>
      </c>
      <c r="C1532" s="358" t="s">
        <v>4</v>
      </c>
      <c r="D1532" s="358">
        <v>258.13</v>
      </c>
    </row>
    <row r="1533" spans="1:4" ht="15">
      <c r="A1533" s="90">
        <v>92756</v>
      </c>
      <c r="B1533" s="90" t="s">
        <v>2764</v>
      </c>
      <c r="C1533" s="358" t="s">
        <v>4</v>
      </c>
      <c r="D1533" s="358">
        <v>294.49</v>
      </c>
    </row>
    <row r="1534" spans="1:4" ht="15">
      <c r="A1534" s="90">
        <v>92757</v>
      </c>
      <c r="B1534" s="90" t="s">
        <v>2765</v>
      </c>
      <c r="C1534" s="358" t="s">
        <v>4</v>
      </c>
      <c r="D1534" s="358">
        <v>338.53</v>
      </c>
    </row>
    <row r="1535" spans="1:4" ht="15">
      <c r="A1535" s="90">
        <v>92758</v>
      </c>
      <c r="B1535" s="90" t="s">
        <v>2766</v>
      </c>
      <c r="C1535" s="358" t="s">
        <v>7</v>
      </c>
      <c r="D1535" s="358">
        <v>809.39</v>
      </c>
    </row>
    <row r="1536" spans="1:4" ht="15">
      <c r="A1536" s="90">
        <v>91069</v>
      </c>
      <c r="B1536" s="90" t="s">
        <v>2767</v>
      </c>
      <c r="C1536" s="358" t="s">
        <v>4</v>
      </c>
      <c r="D1536" s="358">
        <v>124.22</v>
      </c>
    </row>
    <row r="1537" spans="1:4" ht="15">
      <c r="A1537" s="90">
        <v>91070</v>
      </c>
      <c r="B1537" s="90" t="s">
        <v>2768</v>
      </c>
      <c r="C1537" s="358" t="s">
        <v>4</v>
      </c>
      <c r="D1537" s="358">
        <v>137.80000000000001</v>
      </c>
    </row>
    <row r="1538" spans="1:4" ht="15">
      <c r="A1538" s="90">
        <v>91071</v>
      </c>
      <c r="B1538" s="90" t="s">
        <v>2769</v>
      </c>
      <c r="C1538" s="358" t="s">
        <v>4</v>
      </c>
      <c r="D1538" s="358">
        <v>172.34</v>
      </c>
    </row>
    <row r="1539" spans="1:4" ht="15">
      <c r="A1539" s="90">
        <v>91072</v>
      </c>
      <c r="B1539" s="90" t="s">
        <v>2770</v>
      </c>
      <c r="C1539" s="358" t="s">
        <v>4</v>
      </c>
      <c r="D1539" s="358">
        <v>185.8</v>
      </c>
    </row>
    <row r="1540" spans="1:4" ht="15">
      <c r="A1540" s="90">
        <v>91073</v>
      </c>
      <c r="B1540" s="90" t="s">
        <v>2771</v>
      </c>
      <c r="C1540" s="358" t="s">
        <v>4</v>
      </c>
      <c r="D1540" s="358">
        <v>140.75</v>
      </c>
    </row>
    <row r="1541" spans="1:4" ht="15">
      <c r="A1541" s="90">
        <v>91074</v>
      </c>
      <c r="B1541" s="90" t="s">
        <v>2772</v>
      </c>
      <c r="C1541" s="358" t="s">
        <v>4</v>
      </c>
      <c r="D1541" s="358">
        <v>156.05000000000001</v>
      </c>
    </row>
    <row r="1542" spans="1:4" ht="15">
      <c r="A1542" s="90">
        <v>91075</v>
      </c>
      <c r="B1542" s="90" t="s">
        <v>2773</v>
      </c>
      <c r="C1542" s="358" t="s">
        <v>4</v>
      </c>
      <c r="D1542" s="358">
        <v>190.73</v>
      </c>
    </row>
    <row r="1543" spans="1:4" ht="15">
      <c r="A1543" s="90">
        <v>91076</v>
      </c>
      <c r="B1543" s="90" t="s">
        <v>2774</v>
      </c>
      <c r="C1543" s="358" t="s">
        <v>4</v>
      </c>
      <c r="D1543" s="358">
        <v>205.96</v>
      </c>
    </row>
    <row r="1544" spans="1:4" ht="15">
      <c r="A1544" s="90">
        <v>91077</v>
      </c>
      <c r="B1544" s="90" t="s">
        <v>2775</v>
      </c>
      <c r="C1544" s="358" t="s">
        <v>4</v>
      </c>
      <c r="D1544" s="358">
        <v>132.02000000000001</v>
      </c>
    </row>
    <row r="1545" spans="1:4" ht="15">
      <c r="A1545" s="90">
        <v>91078</v>
      </c>
      <c r="B1545" s="90" t="s">
        <v>2776</v>
      </c>
      <c r="C1545" s="358" t="s">
        <v>4</v>
      </c>
      <c r="D1545" s="358">
        <v>154.59</v>
      </c>
    </row>
    <row r="1546" spans="1:4" ht="15">
      <c r="A1546" s="90">
        <v>91079</v>
      </c>
      <c r="B1546" s="90" t="s">
        <v>2777</v>
      </c>
      <c r="C1546" s="358" t="s">
        <v>4</v>
      </c>
      <c r="D1546" s="358">
        <v>138.37</v>
      </c>
    </row>
    <row r="1547" spans="1:4" ht="15">
      <c r="A1547" s="90">
        <v>91080</v>
      </c>
      <c r="B1547" s="90" t="s">
        <v>2778</v>
      </c>
      <c r="C1547" s="358" t="s">
        <v>4</v>
      </c>
      <c r="D1547" s="358">
        <v>160.66999999999999</v>
      </c>
    </row>
    <row r="1548" spans="1:4" ht="15">
      <c r="A1548" s="90">
        <v>91081</v>
      </c>
      <c r="B1548" s="90" t="s">
        <v>2779</v>
      </c>
      <c r="C1548" s="358" t="s">
        <v>4</v>
      </c>
      <c r="D1548" s="358">
        <v>150.72</v>
      </c>
    </row>
    <row r="1549" spans="1:4" ht="15">
      <c r="A1549" s="90">
        <v>91082</v>
      </c>
      <c r="B1549" s="90" t="s">
        <v>2780</v>
      </c>
      <c r="C1549" s="358" t="s">
        <v>4</v>
      </c>
      <c r="D1549" s="358">
        <v>174.83</v>
      </c>
    </row>
    <row r="1550" spans="1:4" ht="15">
      <c r="A1550" s="90">
        <v>91083</v>
      </c>
      <c r="B1550" s="90" t="s">
        <v>2781</v>
      </c>
      <c r="C1550" s="358" t="s">
        <v>4</v>
      </c>
      <c r="D1550" s="358">
        <v>161.81</v>
      </c>
    </row>
    <row r="1551" spans="1:4" ht="15">
      <c r="A1551" s="90">
        <v>91084</v>
      </c>
      <c r="B1551" s="90" t="s">
        <v>2782</v>
      </c>
      <c r="C1551" s="358" t="s">
        <v>4</v>
      </c>
      <c r="D1551" s="358">
        <v>185.54</v>
      </c>
    </row>
    <row r="1552" spans="1:4" ht="15">
      <c r="A1552" s="90">
        <v>91086</v>
      </c>
      <c r="B1552" s="90" t="s">
        <v>2783</v>
      </c>
      <c r="C1552" s="358" t="s">
        <v>4</v>
      </c>
      <c r="D1552" s="358">
        <v>137.26</v>
      </c>
    </row>
    <row r="1553" spans="1:4" ht="15">
      <c r="A1553" s="90">
        <v>91087</v>
      </c>
      <c r="B1553" s="90" t="s">
        <v>2784</v>
      </c>
      <c r="C1553" s="358" t="s">
        <v>4</v>
      </c>
      <c r="D1553" s="358">
        <v>151.19999999999999</v>
      </c>
    </row>
    <row r="1554" spans="1:4" ht="15">
      <c r="A1554" s="90">
        <v>91088</v>
      </c>
      <c r="B1554" s="90" t="s">
        <v>2785</v>
      </c>
      <c r="C1554" s="358" t="s">
        <v>4</v>
      </c>
      <c r="D1554" s="358">
        <v>186.77</v>
      </c>
    </row>
    <row r="1555" spans="1:4" ht="15">
      <c r="A1555" s="90">
        <v>91089</v>
      </c>
      <c r="B1555" s="90" t="s">
        <v>2786</v>
      </c>
      <c r="C1555" s="358" t="s">
        <v>4</v>
      </c>
      <c r="D1555" s="358">
        <v>200.84</v>
      </c>
    </row>
    <row r="1556" spans="1:4" ht="15">
      <c r="A1556" s="90">
        <v>91090</v>
      </c>
      <c r="B1556" s="90" t="s">
        <v>2787</v>
      </c>
      <c r="C1556" s="358" t="s">
        <v>4</v>
      </c>
      <c r="D1556" s="358">
        <v>151.16999999999999</v>
      </c>
    </row>
    <row r="1557" spans="1:4" ht="15">
      <c r="A1557" s="90">
        <v>91091</v>
      </c>
      <c r="B1557" s="90" t="s">
        <v>2788</v>
      </c>
      <c r="C1557" s="358" t="s">
        <v>4</v>
      </c>
      <c r="D1557" s="358">
        <v>167.08</v>
      </c>
    </row>
    <row r="1558" spans="1:4" ht="15">
      <c r="A1558" s="90">
        <v>91092</v>
      </c>
      <c r="B1558" s="90" t="s">
        <v>2789</v>
      </c>
      <c r="C1558" s="358" t="s">
        <v>4</v>
      </c>
      <c r="D1558" s="358">
        <v>202.01</v>
      </c>
    </row>
    <row r="1559" spans="1:4" ht="15">
      <c r="A1559" s="90">
        <v>91093</v>
      </c>
      <c r="B1559" s="90" t="s">
        <v>2790</v>
      </c>
      <c r="C1559" s="358" t="s">
        <v>4</v>
      </c>
      <c r="D1559" s="358">
        <v>218.21</v>
      </c>
    </row>
    <row r="1560" spans="1:4" ht="15">
      <c r="A1560" s="90">
        <v>91094</v>
      </c>
      <c r="B1560" s="90" t="s">
        <v>2791</v>
      </c>
      <c r="C1560" s="358" t="s">
        <v>4</v>
      </c>
      <c r="D1560" s="358">
        <v>139.93</v>
      </c>
    </row>
    <row r="1561" spans="1:4" ht="15">
      <c r="A1561" s="90">
        <v>91095</v>
      </c>
      <c r="B1561" s="90" t="s">
        <v>2792</v>
      </c>
      <c r="C1561" s="358" t="s">
        <v>4</v>
      </c>
      <c r="D1561" s="358">
        <v>163.01</v>
      </c>
    </row>
    <row r="1562" spans="1:4" ht="15">
      <c r="A1562" s="90">
        <v>91096</v>
      </c>
      <c r="B1562" s="90" t="s">
        <v>2793</v>
      </c>
      <c r="C1562" s="358" t="s">
        <v>4</v>
      </c>
      <c r="D1562" s="358">
        <v>142.58000000000001</v>
      </c>
    </row>
    <row r="1563" spans="1:4" ht="15">
      <c r="A1563" s="90">
        <v>91097</v>
      </c>
      <c r="B1563" s="90" t="s">
        <v>2794</v>
      </c>
      <c r="C1563" s="358" t="s">
        <v>4</v>
      </c>
      <c r="D1563" s="358">
        <v>165.42</v>
      </c>
    </row>
    <row r="1564" spans="1:4" ht="15">
      <c r="A1564" s="90">
        <v>91098</v>
      </c>
      <c r="B1564" s="90" t="s">
        <v>2795</v>
      </c>
      <c r="C1564" s="358" t="s">
        <v>4</v>
      </c>
      <c r="D1564" s="358">
        <v>158.31</v>
      </c>
    </row>
    <row r="1565" spans="1:4" ht="15">
      <c r="A1565" s="90">
        <v>91099</v>
      </c>
      <c r="B1565" s="90" t="s">
        <v>2796</v>
      </c>
      <c r="C1565" s="358" t="s">
        <v>4</v>
      </c>
      <c r="D1565" s="358">
        <v>183.04</v>
      </c>
    </row>
    <row r="1566" spans="1:4" ht="15">
      <c r="A1566" s="90">
        <v>91100</v>
      </c>
      <c r="B1566" s="90" t="s">
        <v>2797</v>
      </c>
      <c r="C1566" s="358" t="s">
        <v>4</v>
      </c>
      <c r="D1566" s="358">
        <v>166.67</v>
      </c>
    </row>
    <row r="1567" spans="1:4" ht="15">
      <c r="A1567" s="90">
        <v>91101</v>
      </c>
      <c r="B1567" s="90" t="s">
        <v>2798</v>
      </c>
      <c r="C1567" s="358" t="s">
        <v>4</v>
      </c>
      <c r="D1567" s="358">
        <v>191.17</v>
      </c>
    </row>
    <row r="1568" spans="1:4" ht="15">
      <c r="A1568" s="90">
        <v>93952</v>
      </c>
      <c r="B1568" s="90" t="s">
        <v>2799</v>
      </c>
      <c r="C1568" s="358" t="s">
        <v>1</v>
      </c>
      <c r="D1568" s="358">
        <v>243.51</v>
      </c>
    </row>
    <row r="1569" spans="1:4" ht="15">
      <c r="A1569" s="90">
        <v>93953</v>
      </c>
      <c r="B1569" s="90" t="s">
        <v>2800</v>
      </c>
      <c r="C1569" s="358" t="s">
        <v>1</v>
      </c>
      <c r="D1569" s="358">
        <v>225.95</v>
      </c>
    </row>
    <row r="1570" spans="1:4" ht="15">
      <c r="A1570" s="90">
        <v>93954</v>
      </c>
      <c r="B1570" s="90" t="s">
        <v>2801</v>
      </c>
      <c r="C1570" s="358" t="s">
        <v>1</v>
      </c>
      <c r="D1570" s="358">
        <v>215.43</v>
      </c>
    </row>
    <row r="1571" spans="1:4" ht="15">
      <c r="A1571" s="90">
        <v>93955</v>
      </c>
      <c r="B1571" s="90" t="s">
        <v>2802</v>
      </c>
      <c r="C1571" s="358" t="s">
        <v>1</v>
      </c>
      <c r="D1571" s="358">
        <v>207.98</v>
      </c>
    </row>
    <row r="1572" spans="1:4" ht="15">
      <c r="A1572" s="90">
        <v>93956</v>
      </c>
      <c r="B1572" s="90" t="s">
        <v>2803</v>
      </c>
      <c r="C1572" s="358" t="s">
        <v>1</v>
      </c>
      <c r="D1572" s="358">
        <v>202.1</v>
      </c>
    </row>
    <row r="1573" spans="1:4" ht="15">
      <c r="A1573" s="90">
        <v>93957</v>
      </c>
      <c r="B1573" s="90" t="s">
        <v>2804</v>
      </c>
      <c r="C1573" s="358" t="s">
        <v>1</v>
      </c>
      <c r="D1573" s="358">
        <v>261.04000000000002</v>
      </c>
    </row>
    <row r="1574" spans="1:4" ht="15">
      <c r="A1574" s="90">
        <v>93958</v>
      </c>
      <c r="B1574" s="90" t="s">
        <v>2805</v>
      </c>
      <c r="C1574" s="358" t="s">
        <v>1</v>
      </c>
      <c r="D1574" s="358">
        <v>242.43</v>
      </c>
    </row>
    <row r="1575" spans="1:4" ht="15">
      <c r="A1575" s="90">
        <v>93959</v>
      </c>
      <c r="B1575" s="90" t="s">
        <v>2806</v>
      </c>
      <c r="C1575" s="358" t="s">
        <v>1</v>
      </c>
      <c r="D1575" s="358">
        <v>231.36</v>
      </c>
    </row>
    <row r="1576" spans="1:4" ht="15">
      <c r="A1576" s="90">
        <v>93960</v>
      </c>
      <c r="B1576" s="90" t="s">
        <v>2807</v>
      </c>
      <c r="C1576" s="358" t="s">
        <v>1</v>
      </c>
      <c r="D1576" s="358">
        <v>223.6</v>
      </c>
    </row>
    <row r="1577" spans="1:4" ht="15">
      <c r="A1577" s="90">
        <v>93961</v>
      </c>
      <c r="B1577" s="90" t="s">
        <v>2808</v>
      </c>
      <c r="C1577" s="358" t="s">
        <v>1</v>
      </c>
      <c r="D1577" s="358">
        <v>217.47</v>
      </c>
    </row>
    <row r="1578" spans="1:4" ht="15">
      <c r="A1578" s="90">
        <v>93962</v>
      </c>
      <c r="B1578" s="90" t="s">
        <v>2809</v>
      </c>
      <c r="C1578" s="358" t="s">
        <v>1</v>
      </c>
      <c r="D1578" s="358">
        <v>229.48</v>
      </c>
    </row>
    <row r="1579" spans="1:4" ht="15">
      <c r="A1579" s="90">
        <v>93963</v>
      </c>
      <c r="B1579" s="90" t="s">
        <v>2810</v>
      </c>
      <c r="C1579" s="358" t="s">
        <v>1</v>
      </c>
      <c r="D1579" s="358">
        <v>211.97</v>
      </c>
    </row>
    <row r="1580" spans="1:4" ht="15">
      <c r="A1580" s="90">
        <v>93964</v>
      </c>
      <c r="B1580" s="90" t="s">
        <v>2811</v>
      </c>
      <c r="C1580" s="358" t="s">
        <v>1</v>
      </c>
      <c r="D1580" s="358">
        <v>201.52</v>
      </c>
    </row>
    <row r="1581" spans="1:4" ht="15">
      <c r="A1581" s="90">
        <v>93965</v>
      </c>
      <c r="B1581" s="90" t="s">
        <v>2812</v>
      </c>
      <c r="C1581" s="358" t="s">
        <v>1</v>
      </c>
      <c r="D1581" s="358">
        <v>190.7</v>
      </c>
    </row>
    <row r="1582" spans="1:4" ht="15">
      <c r="A1582" s="90">
        <v>93966</v>
      </c>
      <c r="B1582" s="90" t="s">
        <v>2813</v>
      </c>
      <c r="C1582" s="358" t="s">
        <v>1</v>
      </c>
      <c r="D1582" s="358">
        <v>188.25</v>
      </c>
    </row>
    <row r="1583" spans="1:4" ht="15">
      <c r="A1583" s="90">
        <v>93967</v>
      </c>
      <c r="B1583" s="90" t="s">
        <v>2814</v>
      </c>
      <c r="C1583" s="358" t="s">
        <v>1</v>
      </c>
      <c r="D1583" s="358">
        <v>247.01</v>
      </c>
    </row>
    <row r="1584" spans="1:4" ht="15">
      <c r="A1584" s="90">
        <v>93968</v>
      </c>
      <c r="B1584" s="90" t="s">
        <v>2815</v>
      </c>
      <c r="C1584" s="358" t="s">
        <v>1</v>
      </c>
      <c r="D1584" s="358">
        <v>228.42</v>
      </c>
    </row>
    <row r="1585" spans="1:4" ht="15">
      <c r="A1585" s="90">
        <v>93969</v>
      </c>
      <c r="B1585" s="90" t="s">
        <v>2816</v>
      </c>
      <c r="C1585" s="358" t="s">
        <v>1</v>
      </c>
      <c r="D1585" s="358">
        <v>217.45</v>
      </c>
    </row>
    <row r="1586" spans="1:4" ht="15">
      <c r="A1586" s="90">
        <v>93970</v>
      </c>
      <c r="B1586" s="90" t="s">
        <v>2817</v>
      </c>
      <c r="C1586" s="358" t="s">
        <v>1</v>
      </c>
      <c r="D1586" s="358">
        <v>209.69</v>
      </c>
    </row>
    <row r="1587" spans="1:4" ht="15">
      <c r="A1587" s="90">
        <v>93971</v>
      </c>
      <c r="B1587" s="90" t="s">
        <v>2818</v>
      </c>
      <c r="C1587" s="358" t="s">
        <v>1</v>
      </c>
      <c r="D1587" s="358">
        <v>197.23</v>
      </c>
    </row>
    <row r="1588" spans="1:4" ht="15">
      <c r="A1588" s="90">
        <v>95108</v>
      </c>
      <c r="B1588" s="90" t="s">
        <v>18016</v>
      </c>
      <c r="C1588" s="358" t="s">
        <v>2</v>
      </c>
      <c r="D1588" s="358">
        <v>35.049999999999997</v>
      </c>
    </row>
    <row r="1589" spans="1:4" ht="15">
      <c r="A1589" s="90">
        <v>100332</v>
      </c>
      <c r="B1589" s="90" t="s">
        <v>2819</v>
      </c>
      <c r="C1589" s="358" t="s">
        <v>4</v>
      </c>
      <c r="D1589" s="358">
        <v>829.24</v>
      </c>
    </row>
    <row r="1590" spans="1:4" ht="15">
      <c r="A1590" s="90">
        <v>100333</v>
      </c>
      <c r="B1590" s="90" t="s">
        <v>2820</v>
      </c>
      <c r="C1590" s="358" t="s">
        <v>4</v>
      </c>
      <c r="D1590" s="358">
        <v>513.1</v>
      </c>
    </row>
    <row r="1591" spans="1:4" ht="15">
      <c r="A1591" s="90">
        <v>100334</v>
      </c>
      <c r="B1591" s="90" t="s">
        <v>2821</v>
      </c>
      <c r="C1591" s="358" t="s">
        <v>4</v>
      </c>
      <c r="D1591" s="358">
        <v>657.61</v>
      </c>
    </row>
    <row r="1592" spans="1:4" ht="15">
      <c r="A1592" s="90">
        <v>100335</v>
      </c>
      <c r="B1592" s="90" t="s">
        <v>2822</v>
      </c>
      <c r="C1592" s="358" t="s">
        <v>4</v>
      </c>
      <c r="D1592" s="358">
        <v>420.51</v>
      </c>
    </row>
    <row r="1593" spans="1:4" ht="15">
      <c r="A1593" s="90">
        <v>100341</v>
      </c>
      <c r="B1593" s="90" t="s">
        <v>2823</v>
      </c>
      <c r="C1593" s="358" t="s">
        <v>4</v>
      </c>
      <c r="D1593" s="358">
        <v>40.450000000000003</v>
      </c>
    </row>
    <row r="1594" spans="1:4" ht="15">
      <c r="A1594" s="90">
        <v>100342</v>
      </c>
      <c r="B1594" s="90" t="s">
        <v>2824</v>
      </c>
      <c r="C1594" s="358" t="s">
        <v>3</v>
      </c>
      <c r="D1594" s="358">
        <v>17.77</v>
      </c>
    </row>
    <row r="1595" spans="1:4" ht="15">
      <c r="A1595" s="90">
        <v>100343</v>
      </c>
      <c r="B1595" s="90" t="s">
        <v>2825</v>
      </c>
      <c r="C1595" s="358" t="s">
        <v>3</v>
      </c>
      <c r="D1595" s="358">
        <v>17.079999999999998</v>
      </c>
    </row>
    <row r="1596" spans="1:4" ht="15">
      <c r="A1596" s="90">
        <v>100344</v>
      </c>
      <c r="B1596" s="90" t="s">
        <v>2826</v>
      </c>
      <c r="C1596" s="358" t="s">
        <v>3</v>
      </c>
      <c r="D1596" s="358">
        <v>15.47</v>
      </c>
    </row>
    <row r="1597" spans="1:4" ht="15">
      <c r="A1597" s="90">
        <v>100345</v>
      </c>
      <c r="B1597" s="90" t="s">
        <v>2827</v>
      </c>
      <c r="C1597" s="358" t="s">
        <v>3</v>
      </c>
      <c r="D1597" s="358">
        <v>13.17</v>
      </c>
    </row>
    <row r="1598" spans="1:4" ht="15">
      <c r="A1598" s="90">
        <v>100346</v>
      </c>
      <c r="B1598" s="90" t="s">
        <v>2828</v>
      </c>
      <c r="C1598" s="358" t="s">
        <v>3</v>
      </c>
      <c r="D1598" s="358">
        <v>12.64</v>
      </c>
    </row>
    <row r="1599" spans="1:4" ht="15">
      <c r="A1599" s="90">
        <v>100347</v>
      </c>
      <c r="B1599" s="90" t="s">
        <v>2829</v>
      </c>
      <c r="C1599" s="358" t="s">
        <v>3</v>
      </c>
      <c r="D1599" s="358">
        <v>14.33</v>
      </c>
    </row>
    <row r="1600" spans="1:4" ht="15">
      <c r="A1600" s="90">
        <v>100348</v>
      </c>
      <c r="B1600" s="90" t="s">
        <v>2830</v>
      </c>
      <c r="C1600" s="358" t="s">
        <v>3</v>
      </c>
      <c r="D1600" s="358">
        <v>14.08</v>
      </c>
    </row>
    <row r="1601" spans="1:4" ht="15">
      <c r="A1601" s="90">
        <v>100349</v>
      </c>
      <c r="B1601" s="90" t="s">
        <v>2831</v>
      </c>
      <c r="C1601" s="358" t="s">
        <v>7</v>
      </c>
      <c r="D1601" s="358">
        <v>688.93</v>
      </c>
    </row>
    <row r="1602" spans="1:4" ht="15">
      <c r="A1602" s="90">
        <v>104841</v>
      </c>
      <c r="B1602" s="90" t="s">
        <v>18017</v>
      </c>
      <c r="C1602" s="358" t="s">
        <v>1</v>
      </c>
      <c r="D1602" s="358">
        <v>80.52</v>
      </c>
    </row>
    <row r="1603" spans="1:4" ht="15">
      <c r="A1603" s="90">
        <v>104842</v>
      </c>
      <c r="B1603" s="90" t="s">
        <v>18018</v>
      </c>
      <c r="C1603" s="358" t="s">
        <v>1</v>
      </c>
      <c r="D1603" s="358">
        <v>68.650000000000006</v>
      </c>
    </row>
    <row r="1604" spans="1:4" ht="15">
      <c r="A1604" s="90">
        <v>104843</v>
      </c>
      <c r="B1604" s="90" t="s">
        <v>18019</v>
      </c>
      <c r="C1604" s="358" t="s">
        <v>1</v>
      </c>
      <c r="D1604" s="358">
        <v>110.92</v>
      </c>
    </row>
    <row r="1605" spans="1:4" ht="15">
      <c r="A1605" s="90">
        <v>104844</v>
      </c>
      <c r="B1605" s="90" t="s">
        <v>18020</v>
      </c>
      <c r="C1605" s="358" t="s">
        <v>1</v>
      </c>
      <c r="D1605" s="358">
        <v>89.03</v>
      </c>
    </row>
    <row r="1606" spans="1:4" ht="15">
      <c r="A1606" s="90">
        <v>104845</v>
      </c>
      <c r="B1606" s="90" t="s">
        <v>18021</v>
      </c>
      <c r="C1606" s="358" t="s">
        <v>1</v>
      </c>
      <c r="D1606" s="358">
        <v>126.62</v>
      </c>
    </row>
    <row r="1607" spans="1:4" ht="15">
      <c r="A1607" s="90">
        <v>104846</v>
      </c>
      <c r="B1607" s="90" t="s">
        <v>18022</v>
      </c>
      <c r="C1607" s="358" t="s">
        <v>1</v>
      </c>
      <c r="D1607" s="358">
        <v>101.59</v>
      </c>
    </row>
    <row r="1608" spans="1:4" ht="15">
      <c r="A1608" s="90">
        <v>104847</v>
      </c>
      <c r="B1608" s="90" t="s">
        <v>18023</v>
      </c>
      <c r="C1608" s="358" t="s">
        <v>1</v>
      </c>
      <c r="D1608" s="358">
        <v>86.22</v>
      </c>
    </row>
    <row r="1609" spans="1:4" ht="15">
      <c r="A1609" s="90">
        <v>104848</v>
      </c>
      <c r="B1609" s="90" t="s">
        <v>18024</v>
      </c>
      <c r="C1609" s="358" t="s">
        <v>1</v>
      </c>
      <c r="D1609" s="358">
        <v>64.209999999999994</v>
      </c>
    </row>
    <row r="1610" spans="1:4" ht="15">
      <c r="A1610" s="90">
        <v>104849</v>
      </c>
      <c r="B1610" s="90" t="s">
        <v>18025</v>
      </c>
      <c r="C1610" s="358" t="s">
        <v>1</v>
      </c>
      <c r="D1610" s="358">
        <v>55.04</v>
      </c>
    </row>
    <row r="1611" spans="1:4" ht="15">
      <c r="A1611" s="90">
        <v>104850</v>
      </c>
      <c r="B1611" s="90" t="s">
        <v>18026</v>
      </c>
      <c r="C1611" s="358" t="s">
        <v>1</v>
      </c>
      <c r="D1611" s="358">
        <v>48.88</v>
      </c>
    </row>
    <row r="1612" spans="1:4" ht="15">
      <c r="A1612" s="90">
        <v>104851</v>
      </c>
      <c r="B1612" s="90" t="s">
        <v>18027</v>
      </c>
      <c r="C1612" s="358" t="s">
        <v>1</v>
      </c>
      <c r="D1612" s="358">
        <v>71.3</v>
      </c>
    </row>
    <row r="1613" spans="1:4" ht="15">
      <c r="A1613" s="90">
        <v>104852</v>
      </c>
      <c r="B1613" s="90" t="s">
        <v>18028</v>
      </c>
      <c r="C1613" s="358" t="s">
        <v>1</v>
      </c>
      <c r="D1613" s="358">
        <v>60.72</v>
      </c>
    </row>
    <row r="1614" spans="1:4" ht="15">
      <c r="A1614" s="90">
        <v>104853</v>
      </c>
      <c r="B1614" s="90" t="s">
        <v>18029</v>
      </c>
      <c r="C1614" s="358" t="s">
        <v>1</v>
      </c>
      <c r="D1614" s="358">
        <v>53.64</v>
      </c>
    </row>
    <row r="1615" spans="1:4" ht="15">
      <c r="A1615" s="90">
        <v>104854</v>
      </c>
      <c r="B1615" s="90" t="s">
        <v>18030</v>
      </c>
      <c r="C1615" s="358" t="s">
        <v>1</v>
      </c>
      <c r="D1615" s="358">
        <v>69.19</v>
      </c>
    </row>
    <row r="1616" spans="1:4" ht="15">
      <c r="A1616" s="90">
        <v>104855</v>
      </c>
      <c r="B1616" s="90" t="s">
        <v>18031</v>
      </c>
      <c r="C1616" s="358" t="s">
        <v>1</v>
      </c>
      <c r="D1616" s="358">
        <v>60.67</v>
      </c>
    </row>
    <row r="1617" spans="1:4" ht="15">
      <c r="A1617" s="90">
        <v>104876</v>
      </c>
      <c r="B1617" s="90" t="s">
        <v>18032</v>
      </c>
      <c r="C1617" s="358" t="s">
        <v>2</v>
      </c>
      <c r="D1617" s="358">
        <v>22.46</v>
      </c>
    </row>
    <row r="1618" spans="1:4" ht="15">
      <c r="A1618" s="90">
        <v>104877</v>
      </c>
      <c r="B1618" s="90" t="s">
        <v>18033</v>
      </c>
      <c r="C1618" s="358" t="s">
        <v>2</v>
      </c>
      <c r="D1618" s="358">
        <v>591.08000000000004</v>
      </c>
    </row>
    <row r="1619" spans="1:4" ht="15">
      <c r="A1619" s="90">
        <v>104878</v>
      </c>
      <c r="B1619" s="90" t="s">
        <v>18034</v>
      </c>
      <c r="C1619" s="358" t="s">
        <v>2</v>
      </c>
      <c r="D1619" s="359">
        <v>2293.48</v>
      </c>
    </row>
    <row r="1620" spans="1:4" ht="15">
      <c r="A1620" s="90">
        <v>104879</v>
      </c>
      <c r="B1620" s="90" t="s">
        <v>18035</v>
      </c>
      <c r="C1620" s="358" t="s">
        <v>1</v>
      </c>
      <c r="D1620" s="358">
        <v>75.72</v>
      </c>
    </row>
    <row r="1621" spans="1:4" ht="15">
      <c r="A1621" s="90">
        <v>104880</v>
      </c>
      <c r="B1621" s="90" t="s">
        <v>18036</v>
      </c>
      <c r="C1621" s="358" t="s">
        <v>1</v>
      </c>
      <c r="D1621" s="358">
        <v>81.819999999999993</v>
      </c>
    </row>
    <row r="1622" spans="1:4" ht="15">
      <c r="A1622" s="90">
        <v>104886</v>
      </c>
      <c r="B1622" s="90" t="s">
        <v>18037</v>
      </c>
      <c r="C1622" s="358" t="s">
        <v>1</v>
      </c>
      <c r="D1622" s="358">
        <v>48.17</v>
      </c>
    </row>
    <row r="1623" spans="1:4" ht="15">
      <c r="A1623" s="90">
        <v>104887</v>
      </c>
      <c r="B1623" s="90" t="s">
        <v>18038</v>
      </c>
      <c r="C1623" s="358" t="s">
        <v>1</v>
      </c>
      <c r="D1623" s="358">
        <v>42.26</v>
      </c>
    </row>
    <row r="1624" spans="1:4" ht="15">
      <c r="A1624" s="90">
        <v>104888</v>
      </c>
      <c r="B1624" s="90" t="s">
        <v>18039</v>
      </c>
      <c r="C1624" s="358" t="s">
        <v>1</v>
      </c>
      <c r="D1624" s="358">
        <v>38.270000000000003</v>
      </c>
    </row>
    <row r="1625" spans="1:4" ht="15">
      <c r="A1625" s="90">
        <v>104889</v>
      </c>
      <c r="B1625" s="90" t="s">
        <v>18040</v>
      </c>
      <c r="C1625" s="358" t="s">
        <v>1</v>
      </c>
      <c r="D1625" s="358">
        <v>56.09</v>
      </c>
    </row>
    <row r="1626" spans="1:4" ht="15">
      <c r="A1626" s="90">
        <v>104890</v>
      </c>
      <c r="B1626" s="90" t="s">
        <v>18041</v>
      </c>
      <c r="C1626" s="358" t="s">
        <v>1</v>
      </c>
      <c r="D1626" s="358">
        <v>48.62</v>
      </c>
    </row>
    <row r="1627" spans="1:4" ht="15">
      <c r="A1627" s="90">
        <v>104891</v>
      </c>
      <c r="B1627" s="90" t="s">
        <v>18042</v>
      </c>
      <c r="C1627" s="358" t="s">
        <v>1</v>
      </c>
      <c r="D1627" s="358">
        <v>43.61</v>
      </c>
    </row>
    <row r="1628" spans="1:4" ht="15">
      <c r="A1628" s="90">
        <v>104892</v>
      </c>
      <c r="B1628" s="90" t="s">
        <v>18043</v>
      </c>
      <c r="C1628" s="358" t="s">
        <v>1</v>
      </c>
      <c r="D1628" s="358">
        <v>100.37</v>
      </c>
    </row>
    <row r="1629" spans="1:4" ht="15">
      <c r="A1629" s="90">
        <v>102989</v>
      </c>
      <c r="B1629" s="90" t="s">
        <v>10149</v>
      </c>
      <c r="C1629" s="358" t="s">
        <v>1</v>
      </c>
      <c r="D1629" s="358">
        <v>37.36</v>
      </c>
    </row>
    <row r="1630" spans="1:4" ht="15">
      <c r="A1630" s="90">
        <v>102990</v>
      </c>
      <c r="B1630" s="90" t="s">
        <v>10150</v>
      </c>
      <c r="C1630" s="358" t="s">
        <v>1</v>
      </c>
      <c r="D1630" s="358">
        <v>45.42</v>
      </c>
    </row>
    <row r="1631" spans="1:4" ht="15">
      <c r="A1631" s="90">
        <v>102991</v>
      </c>
      <c r="B1631" s="90" t="s">
        <v>10151</v>
      </c>
      <c r="C1631" s="358" t="s">
        <v>1</v>
      </c>
      <c r="D1631" s="358">
        <v>58.84</v>
      </c>
    </row>
    <row r="1632" spans="1:4" ht="15">
      <c r="A1632" s="90">
        <v>102992</v>
      </c>
      <c r="B1632" s="90" t="s">
        <v>10152</v>
      </c>
      <c r="C1632" s="358" t="s">
        <v>1</v>
      </c>
      <c r="D1632" s="358">
        <v>87.07</v>
      </c>
    </row>
    <row r="1633" spans="1:4" ht="15">
      <c r="A1633" s="90">
        <v>102993</v>
      </c>
      <c r="B1633" s="90" t="s">
        <v>10153</v>
      </c>
      <c r="C1633" s="358" t="s">
        <v>1</v>
      </c>
      <c r="D1633" s="358">
        <v>113.33</v>
      </c>
    </row>
    <row r="1634" spans="1:4" ht="15">
      <c r="A1634" s="90">
        <v>102994</v>
      </c>
      <c r="B1634" s="90" t="s">
        <v>10154</v>
      </c>
      <c r="C1634" s="358" t="s">
        <v>1</v>
      </c>
      <c r="D1634" s="358">
        <v>194.35</v>
      </c>
    </row>
    <row r="1635" spans="1:4" ht="15">
      <c r="A1635" s="90">
        <v>102995</v>
      </c>
      <c r="B1635" s="90" t="s">
        <v>10155</v>
      </c>
      <c r="C1635" s="358" t="s">
        <v>1</v>
      </c>
      <c r="D1635" s="358">
        <v>51.07</v>
      </c>
    </row>
    <row r="1636" spans="1:4" ht="15">
      <c r="A1636" s="90">
        <v>102996</v>
      </c>
      <c r="B1636" s="90" t="s">
        <v>10156</v>
      </c>
      <c r="C1636" s="358" t="s">
        <v>1</v>
      </c>
      <c r="D1636" s="358">
        <v>72.27</v>
      </c>
    </row>
    <row r="1637" spans="1:4" ht="15">
      <c r="A1637" s="90">
        <v>102997</v>
      </c>
      <c r="B1637" s="90" t="s">
        <v>10157</v>
      </c>
      <c r="C1637" s="358" t="s">
        <v>1</v>
      </c>
      <c r="D1637" s="358">
        <v>96.72</v>
      </c>
    </row>
    <row r="1638" spans="1:4" ht="15">
      <c r="A1638" s="90">
        <v>102998</v>
      </c>
      <c r="B1638" s="90" t="s">
        <v>10158</v>
      </c>
      <c r="C1638" s="358" t="s">
        <v>1</v>
      </c>
      <c r="D1638" s="358">
        <v>92.33</v>
      </c>
    </row>
    <row r="1639" spans="1:4" ht="15">
      <c r="A1639" s="90">
        <v>102999</v>
      </c>
      <c r="B1639" s="90" t="s">
        <v>10159</v>
      </c>
      <c r="C1639" s="358" t="s">
        <v>1</v>
      </c>
      <c r="D1639" s="358">
        <v>116.84</v>
      </c>
    </row>
    <row r="1640" spans="1:4" ht="15">
      <c r="A1640" s="90">
        <v>103000</v>
      </c>
      <c r="B1640" s="90" t="s">
        <v>10160</v>
      </c>
      <c r="C1640" s="358" t="s">
        <v>1</v>
      </c>
      <c r="D1640" s="358">
        <v>117.33</v>
      </c>
    </row>
    <row r="1641" spans="1:4" ht="15">
      <c r="A1641" s="90">
        <v>103001</v>
      </c>
      <c r="B1641" s="90" t="s">
        <v>10161</v>
      </c>
      <c r="C1641" s="358" t="s">
        <v>2</v>
      </c>
      <c r="D1641" s="358">
        <v>241.21</v>
      </c>
    </row>
    <row r="1642" spans="1:4" ht="15">
      <c r="A1642" s="90">
        <v>103002</v>
      </c>
      <c r="B1642" s="90" t="s">
        <v>10162</v>
      </c>
      <c r="C1642" s="358" t="s">
        <v>2</v>
      </c>
      <c r="D1642" s="358">
        <v>301.14</v>
      </c>
    </row>
    <row r="1643" spans="1:4" ht="15">
      <c r="A1643" s="90">
        <v>103003</v>
      </c>
      <c r="B1643" s="90" t="s">
        <v>10163</v>
      </c>
      <c r="C1643" s="358" t="s">
        <v>2</v>
      </c>
      <c r="D1643" s="358">
        <v>421.08</v>
      </c>
    </row>
    <row r="1644" spans="1:4" ht="15">
      <c r="A1644" s="90">
        <v>103005</v>
      </c>
      <c r="B1644" s="90" t="s">
        <v>10164</v>
      </c>
      <c r="C1644" s="358" t="s">
        <v>2</v>
      </c>
      <c r="D1644" s="358">
        <v>567.54</v>
      </c>
    </row>
    <row r="1645" spans="1:4" ht="15">
      <c r="A1645" s="90">
        <v>103006</v>
      </c>
      <c r="B1645" s="90" t="s">
        <v>10165</v>
      </c>
      <c r="C1645" s="358" t="s">
        <v>2</v>
      </c>
      <c r="D1645" s="358">
        <v>771.33</v>
      </c>
    </row>
    <row r="1646" spans="1:4" ht="15">
      <c r="A1646" s="90">
        <v>103007</v>
      </c>
      <c r="B1646" s="90" t="s">
        <v>10166</v>
      </c>
      <c r="C1646" s="358" t="s">
        <v>2</v>
      </c>
      <c r="D1646" s="359">
        <v>1019.18</v>
      </c>
    </row>
    <row r="1647" spans="1:4" ht="15">
      <c r="A1647" s="90">
        <v>97933</v>
      </c>
      <c r="B1647" s="90" t="s">
        <v>9454</v>
      </c>
      <c r="C1647" s="358" t="s">
        <v>2</v>
      </c>
      <c r="D1647" s="358">
        <v>955.41</v>
      </c>
    </row>
    <row r="1648" spans="1:4" ht="15">
      <c r="A1648" s="90">
        <v>97934</v>
      </c>
      <c r="B1648" s="90" t="s">
        <v>10810</v>
      </c>
      <c r="C1648" s="358" t="s">
        <v>2</v>
      </c>
      <c r="D1648" s="359">
        <v>2274.7199999999998</v>
      </c>
    </row>
    <row r="1649" spans="1:4" ht="15">
      <c r="A1649" s="90">
        <v>97935</v>
      </c>
      <c r="B1649" s="90" t="s">
        <v>9455</v>
      </c>
      <c r="C1649" s="358" t="s">
        <v>2</v>
      </c>
      <c r="D1649" s="358">
        <v>800.21</v>
      </c>
    </row>
    <row r="1650" spans="1:4" ht="15">
      <c r="A1650" s="90">
        <v>97936</v>
      </c>
      <c r="B1650" s="90" t="s">
        <v>9456</v>
      </c>
      <c r="C1650" s="358" t="s">
        <v>2</v>
      </c>
      <c r="D1650" s="359">
        <v>1999.03</v>
      </c>
    </row>
    <row r="1651" spans="1:4" ht="15">
      <c r="A1651" s="90">
        <v>97947</v>
      </c>
      <c r="B1651" s="90" t="s">
        <v>9457</v>
      </c>
      <c r="C1651" s="358" t="s">
        <v>2</v>
      </c>
      <c r="D1651" s="359">
        <v>1567.52</v>
      </c>
    </row>
    <row r="1652" spans="1:4" ht="15">
      <c r="A1652" s="90">
        <v>97948</v>
      </c>
      <c r="B1652" s="90" t="s">
        <v>9458</v>
      </c>
      <c r="C1652" s="358" t="s">
        <v>2</v>
      </c>
      <c r="D1652" s="359">
        <v>2912.17</v>
      </c>
    </row>
    <row r="1653" spans="1:4" ht="15">
      <c r="A1653" s="90">
        <v>97949</v>
      </c>
      <c r="B1653" s="90" t="s">
        <v>9459</v>
      </c>
      <c r="C1653" s="358" t="s">
        <v>2</v>
      </c>
      <c r="D1653" s="359">
        <v>1590.48</v>
      </c>
    </row>
    <row r="1654" spans="1:4" ht="15">
      <c r="A1654" s="90">
        <v>97950</v>
      </c>
      <c r="B1654" s="90" t="s">
        <v>9460</v>
      </c>
      <c r="C1654" s="358" t="s">
        <v>2</v>
      </c>
      <c r="D1654" s="359">
        <v>2827.1</v>
      </c>
    </row>
    <row r="1655" spans="1:4" ht="15">
      <c r="A1655" s="90">
        <v>97951</v>
      </c>
      <c r="B1655" s="90" t="s">
        <v>9461</v>
      </c>
      <c r="C1655" s="358" t="s">
        <v>2</v>
      </c>
      <c r="D1655" s="359">
        <v>2549.83</v>
      </c>
    </row>
    <row r="1656" spans="1:4" ht="15">
      <c r="A1656" s="90">
        <v>97952</v>
      </c>
      <c r="B1656" s="90" t="s">
        <v>9462</v>
      </c>
      <c r="C1656" s="358" t="s">
        <v>2</v>
      </c>
      <c r="D1656" s="359">
        <v>4464.6400000000003</v>
      </c>
    </row>
    <row r="1657" spans="1:4" ht="15">
      <c r="A1657" s="90">
        <v>97953</v>
      </c>
      <c r="B1657" s="90" t="s">
        <v>9463</v>
      </c>
      <c r="C1657" s="358" t="s">
        <v>2</v>
      </c>
      <c r="D1657" s="359">
        <v>1271.94</v>
      </c>
    </row>
    <row r="1658" spans="1:4" ht="15">
      <c r="A1658" s="90">
        <v>97955</v>
      </c>
      <c r="B1658" s="90" t="s">
        <v>9464</v>
      </c>
      <c r="C1658" s="358" t="s">
        <v>2</v>
      </c>
      <c r="D1658" s="359">
        <v>2775.42</v>
      </c>
    </row>
    <row r="1659" spans="1:4" ht="15">
      <c r="A1659" s="90">
        <v>97956</v>
      </c>
      <c r="B1659" s="90" t="s">
        <v>9465</v>
      </c>
      <c r="C1659" s="358" t="s">
        <v>2</v>
      </c>
      <c r="D1659" s="359">
        <v>1406.69</v>
      </c>
    </row>
    <row r="1660" spans="1:4" ht="15">
      <c r="A1660" s="90">
        <v>97957</v>
      </c>
      <c r="B1660" s="90" t="s">
        <v>9466</v>
      </c>
      <c r="C1660" s="358" t="s">
        <v>2</v>
      </c>
      <c r="D1660" s="359">
        <v>2525.7399999999998</v>
      </c>
    </row>
    <row r="1661" spans="1:4" ht="15">
      <c r="A1661" s="90">
        <v>97961</v>
      </c>
      <c r="B1661" s="90" t="s">
        <v>9467</v>
      </c>
      <c r="C1661" s="358" t="s">
        <v>2</v>
      </c>
      <c r="D1661" s="359">
        <v>2253.1999999999998</v>
      </c>
    </row>
    <row r="1662" spans="1:4" ht="15">
      <c r="A1662" s="90">
        <v>97973</v>
      </c>
      <c r="B1662" s="90" t="s">
        <v>9468</v>
      </c>
      <c r="C1662" s="358" t="s">
        <v>2</v>
      </c>
      <c r="D1662" s="359">
        <v>4230.63</v>
      </c>
    </row>
    <row r="1663" spans="1:4" ht="15">
      <c r="A1663" s="90">
        <v>97974</v>
      </c>
      <c r="B1663" s="90" t="s">
        <v>17218</v>
      </c>
      <c r="C1663" s="358" t="s">
        <v>2</v>
      </c>
      <c r="D1663" s="358">
        <v>481.45</v>
      </c>
    </row>
    <row r="1664" spans="1:4" ht="15">
      <c r="A1664" s="90">
        <v>97975</v>
      </c>
      <c r="B1664" s="90" t="s">
        <v>17219</v>
      </c>
      <c r="C1664" s="358" t="s">
        <v>2</v>
      </c>
      <c r="D1664" s="358">
        <v>613.41999999999996</v>
      </c>
    </row>
    <row r="1665" spans="1:4" ht="15">
      <c r="A1665" s="90">
        <v>97976</v>
      </c>
      <c r="B1665" s="90" t="s">
        <v>17220</v>
      </c>
      <c r="C1665" s="358" t="s">
        <v>2</v>
      </c>
      <c r="D1665" s="359">
        <v>1096.46</v>
      </c>
    </row>
    <row r="1666" spans="1:4" ht="15">
      <c r="A1666" s="90">
        <v>97977</v>
      </c>
      <c r="B1666" s="90" t="s">
        <v>17221</v>
      </c>
      <c r="C1666" s="358" t="s">
        <v>2</v>
      </c>
      <c r="D1666" s="359">
        <v>1521.02</v>
      </c>
    </row>
    <row r="1667" spans="1:4" ht="15">
      <c r="A1667" s="90">
        <v>97978</v>
      </c>
      <c r="B1667" s="90" t="s">
        <v>17222</v>
      </c>
      <c r="C1667" s="358" t="s">
        <v>2</v>
      </c>
      <c r="D1667" s="358">
        <v>945.61</v>
      </c>
    </row>
    <row r="1668" spans="1:4" ht="15">
      <c r="A1668" s="90">
        <v>97980</v>
      </c>
      <c r="B1668" s="90" t="s">
        <v>17223</v>
      </c>
      <c r="C1668" s="358" t="s">
        <v>2</v>
      </c>
      <c r="D1668" s="359">
        <v>1991.21</v>
      </c>
    </row>
    <row r="1669" spans="1:4" ht="15">
      <c r="A1669" s="90">
        <v>97981</v>
      </c>
      <c r="B1669" s="90" t="s">
        <v>9469</v>
      </c>
      <c r="C1669" s="358" t="s">
        <v>1</v>
      </c>
      <c r="D1669" s="359">
        <v>1050.43</v>
      </c>
    </row>
    <row r="1670" spans="1:4" ht="15">
      <c r="A1670" s="90">
        <v>97983</v>
      </c>
      <c r="B1670" s="90" t="s">
        <v>9470</v>
      </c>
      <c r="C1670" s="358" t="s">
        <v>1</v>
      </c>
      <c r="D1670" s="358">
        <v>464.86</v>
      </c>
    </row>
    <row r="1671" spans="1:4" ht="15">
      <c r="A1671" s="90">
        <v>97985</v>
      </c>
      <c r="B1671" s="90" t="s">
        <v>9471</v>
      </c>
      <c r="C1671" s="358" t="s">
        <v>1</v>
      </c>
      <c r="D1671" s="359">
        <v>1262.56</v>
      </c>
    </row>
    <row r="1672" spans="1:4" ht="15">
      <c r="A1672" s="90">
        <v>97987</v>
      </c>
      <c r="B1672" s="90" t="s">
        <v>9472</v>
      </c>
      <c r="C1672" s="358" t="s">
        <v>1</v>
      </c>
      <c r="D1672" s="358">
        <v>617.04</v>
      </c>
    </row>
    <row r="1673" spans="1:4" ht="15">
      <c r="A1673" s="90">
        <v>97988</v>
      </c>
      <c r="B1673" s="90" t="s">
        <v>17224</v>
      </c>
      <c r="C1673" s="358" t="s">
        <v>2</v>
      </c>
      <c r="D1673" s="359">
        <v>2921.4</v>
      </c>
    </row>
    <row r="1674" spans="1:4" ht="15">
      <c r="A1674" s="90">
        <v>97989</v>
      </c>
      <c r="B1674" s="90" t="s">
        <v>9473</v>
      </c>
      <c r="C1674" s="358" t="s">
        <v>1</v>
      </c>
      <c r="D1674" s="359">
        <v>1474.66</v>
      </c>
    </row>
    <row r="1675" spans="1:4" ht="15">
      <c r="A1675" s="90">
        <v>97991</v>
      </c>
      <c r="B1675" s="90" t="s">
        <v>9474</v>
      </c>
      <c r="C1675" s="358" t="s">
        <v>1</v>
      </c>
      <c r="D1675" s="358">
        <v>844.82</v>
      </c>
    </row>
    <row r="1676" spans="1:4" ht="15">
      <c r="A1676" s="90">
        <v>97992</v>
      </c>
      <c r="B1676" s="90" t="s">
        <v>17225</v>
      </c>
      <c r="C1676" s="358" t="s">
        <v>2</v>
      </c>
      <c r="D1676" s="359">
        <v>3744.29</v>
      </c>
    </row>
    <row r="1677" spans="1:4" ht="15">
      <c r="A1677" s="90">
        <v>97993</v>
      </c>
      <c r="B1677" s="90" t="s">
        <v>9475</v>
      </c>
      <c r="C1677" s="358" t="s">
        <v>1</v>
      </c>
      <c r="D1677" s="359">
        <v>1792.9</v>
      </c>
    </row>
    <row r="1678" spans="1:4" ht="15">
      <c r="A1678" s="90">
        <v>97994</v>
      </c>
      <c r="B1678" s="90" t="s">
        <v>17226</v>
      </c>
      <c r="C1678" s="358" t="s">
        <v>2</v>
      </c>
      <c r="D1678" s="359">
        <v>2616.14</v>
      </c>
    </row>
    <row r="1679" spans="1:4" ht="15">
      <c r="A1679" s="90">
        <v>97995</v>
      </c>
      <c r="B1679" s="90" t="s">
        <v>9476</v>
      </c>
      <c r="C1679" s="358" t="s">
        <v>1</v>
      </c>
      <c r="D1679" s="359">
        <v>1246.8900000000001</v>
      </c>
    </row>
    <row r="1680" spans="1:4" ht="15">
      <c r="A1680" s="90">
        <v>97996</v>
      </c>
      <c r="B1680" s="90" t="s">
        <v>17227</v>
      </c>
      <c r="C1680" s="358" t="s">
        <v>2</v>
      </c>
      <c r="D1680" s="359">
        <v>3306.93</v>
      </c>
    </row>
    <row r="1681" spans="1:4" ht="15">
      <c r="A1681" s="90">
        <v>97997</v>
      </c>
      <c r="B1681" s="90" t="s">
        <v>9477</v>
      </c>
      <c r="C1681" s="358" t="s">
        <v>1</v>
      </c>
      <c r="D1681" s="359">
        <v>1488.48</v>
      </c>
    </row>
    <row r="1682" spans="1:4" ht="15">
      <c r="A1682" s="90">
        <v>97999</v>
      </c>
      <c r="B1682" s="90" t="s">
        <v>9478</v>
      </c>
      <c r="C1682" s="358" t="s">
        <v>1</v>
      </c>
      <c r="D1682" s="359">
        <v>1730.16</v>
      </c>
    </row>
    <row r="1683" spans="1:4" ht="15">
      <c r="A1683" s="90">
        <v>98001</v>
      </c>
      <c r="B1683" s="90" t="s">
        <v>9479</v>
      </c>
      <c r="C1683" s="358" t="s">
        <v>1</v>
      </c>
      <c r="D1683" s="359">
        <v>1971.76</v>
      </c>
    </row>
    <row r="1684" spans="1:4" ht="15">
      <c r="A1684" s="90">
        <v>98002</v>
      </c>
      <c r="B1684" s="90" t="s">
        <v>17228</v>
      </c>
      <c r="C1684" s="358" t="s">
        <v>2</v>
      </c>
      <c r="D1684" s="359">
        <v>5410.95</v>
      </c>
    </row>
    <row r="1685" spans="1:4" ht="15">
      <c r="A1685" s="90">
        <v>98003</v>
      </c>
      <c r="B1685" s="90" t="s">
        <v>9480</v>
      </c>
      <c r="C1685" s="358" t="s">
        <v>1</v>
      </c>
      <c r="D1685" s="359">
        <v>2213.41</v>
      </c>
    </row>
    <row r="1686" spans="1:4" ht="15">
      <c r="A1686" s="90">
        <v>98005</v>
      </c>
      <c r="B1686" s="90" t="s">
        <v>9481</v>
      </c>
      <c r="C1686" s="358" t="s">
        <v>1</v>
      </c>
      <c r="D1686" s="359">
        <v>2455.1</v>
      </c>
    </row>
    <row r="1687" spans="1:4" ht="15">
      <c r="A1687" s="90">
        <v>98006</v>
      </c>
      <c r="B1687" s="90" t="s">
        <v>17229</v>
      </c>
      <c r="C1687" s="358" t="s">
        <v>2</v>
      </c>
      <c r="D1687" s="359">
        <v>6800.53</v>
      </c>
    </row>
    <row r="1688" spans="1:4" ht="15">
      <c r="A1688" s="90">
        <v>98007</v>
      </c>
      <c r="B1688" s="90" t="s">
        <v>9482</v>
      </c>
      <c r="C1688" s="358" t="s">
        <v>1</v>
      </c>
      <c r="D1688" s="359">
        <v>2696.71</v>
      </c>
    </row>
    <row r="1689" spans="1:4" ht="15">
      <c r="A1689" s="90">
        <v>98008</v>
      </c>
      <c r="B1689" s="90" t="s">
        <v>17230</v>
      </c>
      <c r="C1689" s="358" t="s">
        <v>2</v>
      </c>
      <c r="D1689" s="359">
        <v>4101.07</v>
      </c>
    </row>
    <row r="1690" spans="1:4" ht="15">
      <c r="A1690" s="90">
        <v>98009</v>
      </c>
      <c r="B1690" s="90" t="s">
        <v>9483</v>
      </c>
      <c r="C1690" s="358" t="s">
        <v>1</v>
      </c>
      <c r="D1690" s="359">
        <v>1730.16</v>
      </c>
    </row>
    <row r="1691" spans="1:4" ht="15">
      <c r="A1691" s="90">
        <v>98010</v>
      </c>
      <c r="B1691" s="90" t="s">
        <v>17231</v>
      </c>
      <c r="C1691" s="358" t="s">
        <v>2</v>
      </c>
      <c r="D1691" s="359">
        <v>5001.17</v>
      </c>
    </row>
    <row r="1692" spans="1:4" ht="15">
      <c r="A1692" s="90">
        <v>98011</v>
      </c>
      <c r="B1692" s="90" t="s">
        <v>9484</v>
      </c>
      <c r="C1692" s="358" t="s">
        <v>1</v>
      </c>
      <c r="D1692" s="359">
        <v>1971.76</v>
      </c>
    </row>
    <row r="1693" spans="1:4" ht="15">
      <c r="A1693" s="90">
        <v>98012</v>
      </c>
      <c r="B1693" s="90" t="s">
        <v>17232</v>
      </c>
      <c r="C1693" s="358" t="s">
        <v>2</v>
      </c>
      <c r="D1693" s="359">
        <v>5876.27</v>
      </c>
    </row>
    <row r="1694" spans="1:4" ht="15">
      <c r="A1694" s="90">
        <v>98013</v>
      </c>
      <c r="B1694" s="90" t="s">
        <v>9485</v>
      </c>
      <c r="C1694" s="358" t="s">
        <v>1</v>
      </c>
      <c r="D1694" s="359">
        <v>2213.41</v>
      </c>
    </row>
    <row r="1695" spans="1:4" ht="15">
      <c r="A1695" s="90">
        <v>98014</v>
      </c>
      <c r="B1695" s="90" t="s">
        <v>17233</v>
      </c>
      <c r="C1695" s="358" t="s">
        <v>2</v>
      </c>
      <c r="D1695" s="359">
        <v>6751.24</v>
      </c>
    </row>
    <row r="1696" spans="1:4" ht="15">
      <c r="A1696" s="90">
        <v>98015</v>
      </c>
      <c r="B1696" s="90" t="s">
        <v>9486</v>
      </c>
      <c r="C1696" s="358" t="s">
        <v>1</v>
      </c>
      <c r="D1696" s="359">
        <v>2455.1</v>
      </c>
    </row>
    <row r="1697" spans="1:4" ht="15">
      <c r="A1697" s="90">
        <v>98016</v>
      </c>
      <c r="B1697" s="90" t="s">
        <v>17234</v>
      </c>
      <c r="C1697" s="358" t="s">
        <v>2</v>
      </c>
      <c r="D1697" s="359">
        <v>7626.39</v>
      </c>
    </row>
    <row r="1698" spans="1:4" ht="15">
      <c r="A1698" s="90">
        <v>98017</v>
      </c>
      <c r="B1698" s="90" t="s">
        <v>9487</v>
      </c>
      <c r="C1698" s="358" t="s">
        <v>1</v>
      </c>
      <c r="D1698" s="359">
        <v>2696.71</v>
      </c>
    </row>
    <row r="1699" spans="1:4" ht="15">
      <c r="A1699" s="90">
        <v>98018</v>
      </c>
      <c r="B1699" s="90" t="s">
        <v>17235</v>
      </c>
      <c r="C1699" s="358" t="s">
        <v>2</v>
      </c>
      <c r="D1699" s="359">
        <v>8501.3799999999992</v>
      </c>
    </row>
    <row r="1700" spans="1:4" ht="15">
      <c r="A1700" s="90">
        <v>98019</v>
      </c>
      <c r="B1700" s="90" t="s">
        <v>9488</v>
      </c>
      <c r="C1700" s="358" t="s">
        <v>1</v>
      </c>
      <c r="D1700" s="359">
        <v>2960.41</v>
      </c>
    </row>
    <row r="1701" spans="1:4" ht="15">
      <c r="A1701" s="90">
        <v>98020</v>
      </c>
      <c r="B1701" s="90" t="s">
        <v>17236</v>
      </c>
      <c r="C1701" s="358" t="s">
        <v>2</v>
      </c>
      <c r="D1701" s="359">
        <v>6046.69</v>
      </c>
    </row>
    <row r="1702" spans="1:4" ht="15">
      <c r="A1702" s="90">
        <v>98021</v>
      </c>
      <c r="B1702" s="90" t="s">
        <v>9489</v>
      </c>
      <c r="C1702" s="358" t="s">
        <v>1</v>
      </c>
      <c r="D1702" s="359">
        <v>2235.52</v>
      </c>
    </row>
    <row r="1703" spans="1:4" ht="15">
      <c r="A1703" s="90">
        <v>98022</v>
      </c>
      <c r="B1703" s="90" t="s">
        <v>17237</v>
      </c>
      <c r="C1703" s="358" t="s">
        <v>2</v>
      </c>
      <c r="D1703" s="359">
        <v>7089.83</v>
      </c>
    </row>
    <row r="1704" spans="1:4" ht="15">
      <c r="A1704" s="90">
        <v>98023</v>
      </c>
      <c r="B1704" s="90" t="s">
        <v>9490</v>
      </c>
      <c r="C1704" s="358" t="s">
        <v>1</v>
      </c>
      <c r="D1704" s="359">
        <v>2477.13</v>
      </c>
    </row>
    <row r="1705" spans="1:4" ht="15">
      <c r="A1705" s="90">
        <v>98024</v>
      </c>
      <c r="B1705" s="90" t="s">
        <v>17238</v>
      </c>
      <c r="C1705" s="358" t="s">
        <v>2</v>
      </c>
      <c r="D1705" s="359">
        <v>8188.48</v>
      </c>
    </row>
    <row r="1706" spans="1:4" ht="15">
      <c r="A1706" s="90">
        <v>98025</v>
      </c>
      <c r="B1706" s="90" t="s">
        <v>9491</v>
      </c>
      <c r="C1706" s="358" t="s">
        <v>1</v>
      </c>
      <c r="D1706" s="359">
        <v>2718.81</v>
      </c>
    </row>
    <row r="1707" spans="1:4" ht="15">
      <c r="A1707" s="90">
        <v>98026</v>
      </c>
      <c r="B1707" s="90" t="s">
        <v>17239</v>
      </c>
      <c r="C1707" s="358" t="s">
        <v>2</v>
      </c>
      <c r="D1707" s="359">
        <v>9238.66</v>
      </c>
    </row>
    <row r="1708" spans="1:4" ht="15">
      <c r="A1708" s="90">
        <v>98027</v>
      </c>
      <c r="B1708" s="90" t="s">
        <v>9492</v>
      </c>
      <c r="C1708" s="358" t="s">
        <v>1</v>
      </c>
      <c r="D1708" s="359">
        <v>2960.41</v>
      </c>
    </row>
    <row r="1709" spans="1:4" ht="15">
      <c r="A1709" s="90">
        <v>98028</v>
      </c>
      <c r="B1709" s="90" t="s">
        <v>17240</v>
      </c>
      <c r="C1709" s="358" t="s">
        <v>2</v>
      </c>
      <c r="D1709" s="359">
        <v>10288.879999999999</v>
      </c>
    </row>
    <row r="1710" spans="1:4" ht="15">
      <c r="A1710" s="90">
        <v>98029</v>
      </c>
      <c r="B1710" s="90" t="s">
        <v>9493</v>
      </c>
      <c r="C1710" s="358" t="s">
        <v>1</v>
      </c>
      <c r="D1710" s="359">
        <v>3206.57</v>
      </c>
    </row>
    <row r="1711" spans="1:4" ht="15">
      <c r="A1711" s="90">
        <v>98030</v>
      </c>
      <c r="B1711" s="90" t="s">
        <v>17241</v>
      </c>
      <c r="C1711" s="358" t="s">
        <v>2</v>
      </c>
      <c r="D1711" s="359">
        <v>8389.6299999999992</v>
      </c>
    </row>
    <row r="1712" spans="1:4" ht="15">
      <c r="A1712" s="90">
        <v>98031</v>
      </c>
      <c r="B1712" s="90" t="s">
        <v>9494</v>
      </c>
      <c r="C1712" s="358" t="s">
        <v>1</v>
      </c>
      <c r="D1712" s="359">
        <v>2723.42</v>
      </c>
    </row>
    <row r="1713" spans="1:4" ht="15">
      <c r="A1713" s="90">
        <v>98032</v>
      </c>
      <c r="B1713" s="90" t="s">
        <v>17242</v>
      </c>
      <c r="C1713" s="358" t="s">
        <v>2</v>
      </c>
      <c r="D1713" s="359">
        <v>9656.32</v>
      </c>
    </row>
    <row r="1714" spans="1:4" ht="15">
      <c r="A1714" s="90">
        <v>98033</v>
      </c>
      <c r="B1714" s="90" t="s">
        <v>9495</v>
      </c>
      <c r="C1714" s="358" t="s">
        <v>1</v>
      </c>
      <c r="D1714" s="359">
        <v>2965.01</v>
      </c>
    </row>
    <row r="1715" spans="1:4" ht="15">
      <c r="A1715" s="90">
        <v>98034</v>
      </c>
      <c r="B1715" s="90" t="s">
        <v>17243</v>
      </c>
      <c r="C1715" s="358" t="s">
        <v>2</v>
      </c>
      <c r="D1715" s="359">
        <v>10923.05</v>
      </c>
    </row>
    <row r="1716" spans="1:4" ht="15">
      <c r="A1716" s="90">
        <v>98035</v>
      </c>
      <c r="B1716" s="90" t="s">
        <v>9496</v>
      </c>
      <c r="C1716" s="358" t="s">
        <v>1</v>
      </c>
      <c r="D1716" s="359">
        <v>3206.57</v>
      </c>
    </row>
    <row r="1717" spans="1:4" ht="15">
      <c r="A1717" s="90">
        <v>98036</v>
      </c>
      <c r="B1717" s="90" t="s">
        <v>17244</v>
      </c>
      <c r="C1717" s="358" t="s">
        <v>2</v>
      </c>
      <c r="D1717" s="359">
        <v>12189.77</v>
      </c>
    </row>
    <row r="1718" spans="1:4" ht="15">
      <c r="A1718" s="90">
        <v>98037</v>
      </c>
      <c r="B1718" s="90" t="s">
        <v>9497</v>
      </c>
      <c r="C1718" s="358" t="s">
        <v>1</v>
      </c>
      <c r="D1718" s="359">
        <v>3452.79</v>
      </c>
    </row>
    <row r="1719" spans="1:4" ht="15">
      <c r="A1719" s="90">
        <v>98038</v>
      </c>
      <c r="B1719" s="90" t="s">
        <v>17245</v>
      </c>
      <c r="C1719" s="358" t="s">
        <v>2</v>
      </c>
      <c r="D1719" s="359">
        <v>11155.48</v>
      </c>
    </row>
    <row r="1720" spans="1:4" ht="15">
      <c r="A1720" s="90">
        <v>98039</v>
      </c>
      <c r="B1720" s="90" t="s">
        <v>9498</v>
      </c>
      <c r="C1720" s="358" t="s">
        <v>1</v>
      </c>
      <c r="D1720" s="359">
        <v>3211.19</v>
      </c>
    </row>
    <row r="1721" spans="1:4" ht="15">
      <c r="A1721" s="90">
        <v>98040</v>
      </c>
      <c r="B1721" s="90" t="s">
        <v>17246</v>
      </c>
      <c r="C1721" s="358" t="s">
        <v>2</v>
      </c>
      <c r="D1721" s="359">
        <v>12612.94</v>
      </c>
    </row>
    <row r="1722" spans="1:4" ht="15">
      <c r="A1722" s="90">
        <v>98041</v>
      </c>
      <c r="B1722" s="90" t="s">
        <v>9499</v>
      </c>
      <c r="C1722" s="358" t="s">
        <v>1</v>
      </c>
      <c r="D1722" s="359">
        <v>3452.79</v>
      </c>
    </row>
    <row r="1723" spans="1:4" ht="15">
      <c r="A1723" s="90">
        <v>98042</v>
      </c>
      <c r="B1723" s="90" t="s">
        <v>17247</v>
      </c>
      <c r="C1723" s="358" t="s">
        <v>2</v>
      </c>
      <c r="D1723" s="359">
        <v>14070.51</v>
      </c>
    </row>
    <row r="1724" spans="1:4" ht="15">
      <c r="A1724" s="90">
        <v>98043</v>
      </c>
      <c r="B1724" s="90" t="s">
        <v>9500</v>
      </c>
      <c r="C1724" s="358" t="s">
        <v>1</v>
      </c>
      <c r="D1724" s="359">
        <v>3699.06</v>
      </c>
    </row>
    <row r="1725" spans="1:4" ht="15">
      <c r="A1725" s="90">
        <v>98044</v>
      </c>
      <c r="B1725" s="90" t="s">
        <v>17248</v>
      </c>
      <c r="C1725" s="358" t="s">
        <v>2</v>
      </c>
      <c r="D1725" s="359">
        <v>14302.98</v>
      </c>
    </row>
    <row r="1726" spans="1:4" ht="15">
      <c r="A1726" s="90">
        <v>98045</v>
      </c>
      <c r="B1726" s="90" t="s">
        <v>9501</v>
      </c>
      <c r="C1726" s="358" t="s">
        <v>1</v>
      </c>
      <c r="D1726" s="359">
        <v>3699.06</v>
      </c>
    </row>
    <row r="1727" spans="1:4" ht="15">
      <c r="A1727" s="90">
        <v>98046</v>
      </c>
      <c r="B1727" s="90" t="s">
        <v>17249</v>
      </c>
      <c r="C1727" s="358" t="s">
        <v>2</v>
      </c>
      <c r="D1727" s="359">
        <v>15951.12</v>
      </c>
    </row>
    <row r="1728" spans="1:4" ht="15">
      <c r="A1728" s="90">
        <v>98047</v>
      </c>
      <c r="B1728" s="90" t="s">
        <v>9502</v>
      </c>
      <c r="C1728" s="358" t="s">
        <v>1</v>
      </c>
      <c r="D1728" s="359">
        <v>3945.26</v>
      </c>
    </row>
    <row r="1729" spans="1:4" ht="15">
      <c r="A1729" s="90">
        <v>98048</v>
      </c>
      <c r="B1729" s="90" t="s">
        <v>17250</v>
      </c>
      <c r="C1729" s="358" t="s">
        <v>2</v>
      </c>
      <c r="D1729" s="359">
        <v>17831.84</v>
      </c>
    </row>
    <row r="1730" spans="1:4" ht="15">
      <c r="A1730" s="90">
        <v>98049</v>
      </c>
      <c r="B1730" s="90" t="s">
        <v>9503</v>
      </c>
      <c r="C1730" s="358" t="s">
        <v>1</v>
      </c>
      <c r="D1730" s="359">
        <v>4146.49</v>
      </c>
    </row>
    <row r="1731" spans="1:4" ht="15">
      <c r="A1731" s="90">
        <v>98050</v>
      </c>
      <c r="B1731" s="90" t="s">
        <v>9504</v>
      </c>
      <c r="C1731" s="358" t="s">
        <v>1</v>
      </c>
      <c r="D1731" s="358">
        <v>256.5</v>
      </c>
    </row>
    <row r="1732" spans="1:4" ht="15">
      <c r="A1732" s="90">
        <v>98051</v>
      </c>
      <c r="B1732" s="90" t="s">
        <v>9505</v>
      </c>
      <c r="C1732" s="358" t="s">
        <v>1</v>
      </c>
      <c r="D1732" s="358">
        <v>848.64</v>
      </c>
    </row>
    <row r="1733" spans="1:4" ht="15">
      <c r="A1733" s="90">
        <v>98405</v>
      </c>
      <c r="B1733" s="90" t="s">
        <v>17251</v>
      </c>
      <c r="C1733" s="358" t="s">
        <v>2</v>
      </c>
      <c r="D1733" s="359">
        <v>2453.48</v>
      </c>
    </row>
    <row r="1734" spans="1:4" ht="15">
      <c r="A1734" s="90">
        <v>98406</v>
      </c>
      <c r="B1734" s="90" t="s">
        <v>17252</v>
      </c>
      <c r="C1734" s="358" t="s">
        <v>2</v>
      </c>
      <c r="D1734" s="359">
        <v>6105.68</v>
      </c>
    </row>
    <row r="1735" spans="1:4" ht="15">
      <c r="A1735" s="90">
        <v>98407</v>
      </c>
      <c r="B1735" s="90" t="s">
        <v>17253</v>
      </c>
      <c r="C1735" s="358" t="s">
        <v>2</v>
      </c>
      <c r="D1735" s="359">
        <v>3997.73</v>
      </c>
    </row>
    <row r="1736" spans="1:4" ht="15">
      <c r="A1736" s="90">
        <v>98408</v>
      </c>
      <c r="B1736" s="90" t="s">
        <v>17254</v>
      </c>
      <c r="C1736" s="358" t="s">
        <v>2</v>
      </c>
      <c r="D1736" s="359">
        <v>4688.51</v>
      </c>
    </row>
    <row r="1737" spans="1:4" ht="15">
      <c r="A1737" s="90">
        <v>98409</v>
      </c>
      <c r="B1737" s="90" t="s">
        <v>9506</v>
      </c>
      <c r="C1737" s="358" t="s">
        <v>1</v>
      </c>
      <c r="D1737" s="358">
        <v>353.02</v>
      </c>
    </row>
    <row r="1738" spans="1:4" ht="15">
      <c r="A1738" s="90">
        <v>98410</v>
      </c>
      <c r="B1738" s="90" t="s">
        <v>17255</v>
      </c>
      <c r="C1738" s="358" t="s">
        <v>2</v>
      </c>
      <c r="D1738" s="359">
        <v>1202.8499999999999</v>
      </c>
    </row>
    <row r="1739" spans="1:4" ht="15">
      <c r="A1739" s="90">
        <v>99240</v>
      </c>
      <c r="B1739" s="90" t="s">
        <v>9507</v>
      </c>
      <c r="C1739" s="358" t="s">
        <v>1</v>
      </c>
      <c r="D1739" s="358">
        <v>613.92999999999995</v>
      </c>
    </row>
    <row r="1740" spans="1:4" ht="15">
      <c r="A1740" s="90">
        <v>99241</v>
      </c>
      <c r="B1740" s="90" t="s">
        <v>9508</v>
      </c>
      <c r="C1740" s="358" t="s">
        <v>1</v>
      </c>
      <c r="D1740" s="359">
        <v>1665.04</v>
      </c>
    </row>
    <row r="1741" spans="1:4" ht="15">
      <c r="A1741" s="90">
        <v>99242</v>
      </c>
      <c r="B1741" s="90" t="s">
        <v>17256</v>
      </c>
      <c r="C1741" s="358" t="s">
        <v>2</v>
      </c>
      <c r="D1741" s="359">
        <v>2832.84</v>
      </c>
    </row>
    <row r="1742" spans="1:4" ht="15">
      <c r="A1742" s="90">
        <v>99243</v>
      </c>
      <c r="B1742" s="90" t="s">
        <v>9509</v>
      </c>
      <c r="C1742" s="358" t="s">
        <v>1</v>
      </c>
      <c r="D1742" s="359">
        <v>1390.79</v>
      </c>
    </row>
    <row r="1743" spans="1:4" ht="15">
      <c r="A1743" s="90">
        <v>99244</v>
      </c>
      <c r="B1743" s="90" t="s">
        <v>17257</v>
      </c>
      <c r="C1743" s="358" t="s">
        <v>2</v>
      </c>
      <c r="D1743" s="359">
        <v>4894.7700000000004</v>
      </c>
    </row>
    <row r="1744" spans="1:4" ht="15">
      <c r="A1744" s="90">
        <v>99246</v>
      </c>
      <c r="B1744" s="90" t="s">
        <v>9510</v>
      </c>
      <c r="C1744" s="358" t="s">
        <v>1</v>
      </c>
      <c r="D1744" s="358">
        <v>840.58</v>
      </c>
    </row>
    <row r="1745" spans="1:4" ht="15">
      <c r="A1745" s="90">
        <v>99247</v>
      </c>
      <c r="B1745" s="90" t="s">
        <v>9511</v>
      </c>
      <c r="C1745" s="358" t="s">
        <v>1</v>
      </c>
      <c r="D1745" s="359">
        <v>1897.07</v>
      </c>
    </row>
    <row r="1746" spans="1:4" ht="15">
      <c r="A1746" s="90">
        <v>99248</v>
      </c>
      <c r="B1746" s="90" t="s">
        <v>17258</v>
      </c>
      <c r="C1746" s="358" t="s">
        <v>2</v>
      </c>
      <c r="D1746" s="359">
        <v>3637.41</v>
      </c>
    </row>
    <row r="1747" spans="1:4" ht="15">
      <c r="A1747" s="90">
        <v>99249</v>
      </c>
      <c r="B1747" s="90" t="s">
        <v>9512</v>
      </c>
      <c r="C1747" s="358" t="s">
        <v>1</v>
      </c>
      <c r="D1747" s="359">
        <v>1695.97</v>
      </c>
    </row>
    <row r="1748" spans="1:4" ht="15">
      <c r="A1748" s="90">
        <v>99252</v>
      </c>
      <c r="B1748" s="90" t="s">
        <v>17259</v>
      </c>
      <c r="C1748" s="358" t="s">
        <v>2</v>
      </c>
      <c r="D1748" s="359">
        <v>2560.67</v>
      </c>
    </row>
    <row r="1749" spans="1:4" ht="15">
      <c r="A1749" s="90">
        <v>99254</v>
      </c>
      <c r="B1749" s="90" t="s">
        <v>9513</v>
      </c>
      <c r="C1749" s="358" t="s">
        <v>1</v>
      </c>
      <c r="D1749" s="359">
        <v>1200.9100000000001</v>
      </c>
    </row>
    <row r="1750" spans="1:4" ht="15">
      <c r="A1750" s="90">
        <v>99256</v>
      </c>
      <c r="B1750" s="90" t="s">
        <v>17260</v>
      </c>
      <c r="C1750" s="358" t="s">
        <v>2</v>
      </c>
      <c r="D1750" s="359">
        <v>5750.69</v>
      </c>
    </row>
    <row r="1751" spans="1:4" ht="15">
      <c r="A1751" s="90">
        <v>99259</v>
      </c>
      <c r="B1751" s="90" t="s">
        <v>17261</v>
      </c>
      <c r="C1751" s="358" t="s">
        <v>2</v>
      </c>
      <c r="D1751" s="359">
        <v>3236.15</v>
      </c>
    </row>
    <row r="1752" spans="1:4" ht="15">
      <c r="A1752" s="90">
        <v>99261</v>
      </c>
      <c r="B1752" s="90" t="s">
        <v>9514</v>
      </c>
      <c r="C1752" s="358" t="s">
        <v>1</v>
      </c>
      <c r="D1752" s="359">
        <v>1432.93</v>
      </c>
    </row>
    <row r="1753" spans="1:4" ht="15">
      <c r="A1753" s="90">
        <v>99263</v>
      </c>
      <c r="B1753" s="90" t="s">
        <v>9515</v>
      </c>
      <c r="C1753" s="358" t="s">
        <v>1</v>
      </c>
      <c r="D1753" s="359">
        <v>2129.13</v>
      </c>
    </row>
    <row r="1754" spans="1:4" ht="15">
      <c r="A1754" s="90">
        <v>99265</v>
      </c>
      <c r="B1754" s="90" t="s">
        <v>17262</v>
      </c>
      <c r="C1754" s="358" t="s">
        <v>2</v>
      </c>
      <c r="D1754" s="359">
        <v>3911.65</v>
      </c>
    </row>
    <row r="1755" spans="1:4" ht="15">
      <c r="A1755" s="90">
        <v>99266</v>
      </c>
      <c r="B1755" s="90" t="s">
        <v>9516</v>
      </c>
      <c r="C1755" s="358" t="s">
        <v>1</v>
      </c>
      <c r="D1755" s="359">
        <v>1665.04</v>
      </c>
    </row>
    <row r="1756" spans="1:4" ht="15">
      <c r="A1756" s="90">
        <v>99267</v>
      </c>
      <c r="B1756" s="90" t="s">
        <v>17263</v>
      </c>
      <c r="C1756" s="358" t="s">
        <v>2</v>
      </c>
      <c r="D1756" s="359">
        <v>4587.13</v>
      </c>
    </row>
    <row r="1757" spans="1:4" ht="15">
      <c r="A1757" s="90">
        <v>99268</v>
      </c>
      <c r="B1757" s="90" t="s">
        <v>17264</v>
      </c>
      <c r="C1757" s="358" t="s">
        <v>2</v>
      </c>
      <c r="D1757" s="358">
        <v>477.49</v>
      </c>
    </row>
    <row r="1758" spans="1:4" ht="15">
      <c r="A1758" s="90">
        <v>99269</v>
      </c>
      <c r="B1758" s="90" t="s">
        <v>9517</v>
      </c>
      <c r="C1758" s="358" t="s">
        <v>1</v>
      </c>
      <c r="D1758" s="359">
        <v>1897.07</v>
      </c>
    </row>
    <row r="1759" spans="1:4" ht="15">
      <c r="A1759" s="90">
        <v>99270</v>
      </c>
      <c r="B1759" s="90" t="s">
        <v>17265</v>
      </c>
      <c r="C1759" s="358" t="s">
        <v>2</v>
      </c>
      <c r="D1759" s="358">
        <v>608.78</v>
      </c>
    </row>
    <row r="1760" spans="1:4" ht="15">
      <c r="A1760" s="90">
        <v>99271</v>
      </c>
      <c r="B1760" s="90" t="s">
        <v>17266</v>
      </c>
      <c r="C1760" s="358" t="s">
        <v>2</v>
      </c>
      <c r="D1760" s="359">
        <v>6606.46</v>
      </c>
    </row>
    <row r="1761" spans="1:4" ht="15">
      <c r="A1761" s="90">
        <v>99272</v>
      </c>
      <c r="B1761" s="90" t="s">
        <v>17267</v>
      </c>
      <c r="C1761" s="358" t="s">
        <v>2</v>
      </c>
      <c r="D1761" s="359">
        <v>1056.5999999999999</v>
      </c>
    </row>
    <row r="1762" spans="1:4" ht="15">
      <c r="A1762" s="90">
        <v>99273</v>
      </c>
      <c r="B1762" s="90" t="s">
        <v>17268</v>
      </c>
      <c r="C1762" s="358" t="s">
        <v>2</v>
      </c>
      <c r="D1762" s="359">
        <v>1450.36</v>
      </c>
    </row>
    <row r="1763" spans="1:4" ht="15">
      <c r="A1763" s="90">
        <v>99274</v>
      </c>
      <c r="B1763" s="90" t="s">
        <v>17269</v>
      </c>
      <c r="C1763" s="358" t="s">
        <v>2</v>
      </c>
      <c r="D1763" s="359">
        <v>5294.26</v>
      </c>
    </row>
    <row r="1764" spans="1:4" ht="15">
      <c r="A1764" s="90">
        <v>99275</v>
      </c>
      <c r="B1764" s="90" t="s">
        <v>17270</v>
      </c>
      <c r="C1764" s="358" t="s">
        <v>2</v>
      </c>
      <c r="D1764" s="358">
        <v>937.83</v>
      </c>
    </row>
    <row r="1765" spans="1:4" ht="15">
      <c r="A1765" s="90">
        <v>99276</v>
      </c>
      <c r="B1765" s="90" t="s">
        <v>9518</v>
      </c>
      <c r="C1765" s="358" t="s">
        <v>1</v>
      </c>
      <c r="D1765" s="359">
        <v>2361.23</v>
      </c>
    </row>
    <row r="1766" spans="1:4" ht="15">
      <c r="A1766" s="90">
        <v>99277</v>
      </c>
      <c r="B1766" s="90" t="s">
        <v>9519</v>
      </c>
      <c r="C1766" s="358" t="s">
        <v>1</v>
      </c>
      <c r="D1766" s="359">
        <v>2129.13</v>
      </c>
    </row>
    <row r="1767" spans="1:4" ht="15">
      <c r="A1767" s="90">
        <v>99278</v>
      </c>
      <c r="B1767" s="90" t="s">
        <v>9520</v>
      </c>
      <c r="C1767" s="358" t="s">
        <v>1</v>
      </c>
      <c r="D1767" s="358">
        <v>351.13</v>
      </c>
    </row>
    <row r="1768" spans="1:4" ht="15">
      <c r="A1768" s="90">
        <v>99279</v>
      </c>
      <c r="B1768" s="90" t="s">
        <v>17271</v>
      </c>
      <c r="C1768" s="358" t="s">
        <v>2</v>
      </c>
      <c r="D1768" s="359">
        <v>5973.69</v>
      </c>
    </row>
    <row r="1769" spans="1:4" ht="15">
      <c r="A1769" s="90">
        <v>99280</v>
      </c>
      <c r="B1769" s="90" t="s">
        <v>17272</v>
      </c>
      <c r="C1769" s="358" t="s">
        <v>2</v>
      </c>
      <c r="D1769" s="359">
        <v>1921.36</v>
      </c>
    </row>
    <row r="1770" spans="1:4" ht="15">
      <c r="A1770" s="90">
        <v>99281</v>
      </c>
      <c r="B1770" s="90" t="s">
        <v>9521</v>
      </c>
      <c r="C1770" s="358" t="s">
        <v>1</v>
      </c>
      <c r="D1770" s="359">
        <v>2361.23</v>
      </c>
    </row>
    <row r="1771" spans="1:4" ht="15">
      <c r="A1771" s="90">
        <v>99282</v>
      </c>
      <c r="B1771" s="90" t="s">
        <v>9522</v>
      </c>
      <c r="C1771" s="358" t="s">
        <v>1</v>
      </c>
      <c r="D1771" s="359">
        <v>2616.5</v>
      </c>
    </row>
    <row r="1772" spans="1:4" ht="15">
      <c r="A1772" s="90">
        <v>99283</v>
      </c>
      <c r="B1772" s="90" t="s">
        <v>9523</v>
      </c>
      <c r="C1772" s="358" t="s">
        <v>1</v>
      </c>
      <c r="D1772" s="358">
        <v>983.95</v>
      </c>
    </row>
    <row r="1773" spans="1:4" ht="15">
      <c r="A1773" s="90">
        <v>99284</v>
      </c>
      <c r="B1773" s="90" t="s">
        <v>17273</v>
      </c>
      <c r="C1773" s="358" t="s">
        <v>2</v>
      </c>
      <c r="D1773" s="359">
        <v>7462.42</v>
      </c>
    </row>
    <row r="1774" spans="1:4" ht="15">
      <c r="A1774" s="90">
        <v>99285</v>
      </c>
      <c r="B1774" s="90" t="s">
        <v>17274</v>
      </c>
      <c r="C1774" s="358" t="s">
        <v>2</v>
      </c>
      <c r="D1774" s="359">
        <v>1236.5</v>
      </c>
    </row>
    <row r="1775" spans="1:4" ht="15">
      <c r="A1775" s="90">
        <v>99286</v>
      </c>
      <c r="B1775" s="90" t="s">
        <v>17275</v>
      </c>
      <c r="C1775" s="358" t="s">
        <v>2</v>
      </c>
      <c r="D1775" s="359">
        <v>6653.24</v>
      </c>
    </row>
    <row r="1776" spans="1:4" ht="15">
      <c r="A1776" s="90">
        <v>99287</v>
      </c>
      <c r="B1776" s="90" t="s">
        <v>17276</v>
      </c>
      <c r="C1776" s="358" t="s">
        <v>2</v>
      </c>
      <c r="D1776" s="359">
        <v>9447.6299999999992</v>
      </c>
    </row>
    <row r="1777" spans="1:4" ht="15">
      <c r="A1777" s="90">
        <v>99288</v>
      </c>
      <c r="B1777" s="90" t="s">
        <v>9524</v>
      </c>
      <c r="C1777" s="358" t="s">
        <v>1</v>
      </c>
      <c r="D1777" s="358">
        <v>462.39</v>
      </c>
    </row>
    <row r="1778" spans="1:4" ht="15">
      <c r="A1778" s="90">
        <v>99289</v>
      </c>
      <c r="B1778" s="90" t="s">
        <v>9525</v>
      </c>
      <c r="C1778" s="358" t="s">
        <v>1</v>
      </c>
      <c r="D1778" s="359">
        <v>2593.27</v>
      </c>
    </row>
    <row r="1779" spans="1:4" ht="15">
      <c r="A1779" s="90">
        <v>99290</v>
      </c>
      <c r="B1779" s="90" t="s">
        <v>17277</v>
      </c>
      <c r="C1779" s="358" t="s">
        <v>2</v>
      </c>
      <c r="D1779" s="359">
        <v>4013.86</v>
      </c>
    </row>
    <row r="1780" spans="1:4" ht="15">
      <c r="A1780" s="90">
        <v>99291</v>
      </c>
      <c r="B1780" s="90" t="s">
        <v>9526</v>
      </c>
      <c r="C1780" s="358" t="s">
        <v>1</v>
      </c>
      <c r="D1780" s="359">
        <v>2593.27</v>
      </c>
    </row>
    <row r="1781" spans="1:4" ht="15">
      <c r="A1781" s="90">
        <v>99292</v>
      </c>
      <c r="B1781" s="90" t="s">
        <v>17278</v>
      </c>
      <c r="C1781" s="358" t="s">
        <v>2</v>
      </c>
      <c r="D1781" s="359">
        <v>2373.85</v>
      </c>
    </row>
    <row r="1782" spans="1:4" ht="15">
      <c r="A1782" s="90">
        <v>99293</v>
      </c>
      <c r="B1782" s="90" t="s">
        <v>9527</v>
      </c>
      <c r="C1782" s="358" t="s">
        <v>1</v>
      </c>
      <c r="D1782" s="359">
        <v>1187.3800000000001</v>
      </c>
    </row>
    <row r="1783" spans="1:4" ht="15">
      <c r="A1783" s="90">
        <v>99294</v>
      </c>
      <c r="B1783" s="90" t="s">
        <v>17279</v>
      </c>
      <c r="C1783" s="358" t="s">
        <v>2</v>
      </c>
      <c r="D1783" s="359">
        <v>8318.23</v>
      </c>
    </row>
    <row r="1784" spans="1:4" ht="15">
      <c r="A1784" s="90">
        <v>99296</v>
      </c>
      <c r="B1784" s="90" t="s">
        <v>9528</v>
      </c>
      <c r="C1784" s="358" t="s">
        <v>1</v>
      </c>
      <c r="D1784" s="359">
        <v>2848.52</v>
      </c>
    </row>
    <row r="1785" spans="1:4" ht="15">
      <c r="A1785" s="90">
        <v>99297</v>
      </c>
      <c r="B1785" s="90" t="s">
        <v>9529</v>
      </c>
      <c r="C1785" s="358" t="s">
        <v>1</v>
      </c>
      <c r="D1785" s="359">
        <v>2844.52</v>
      </c>
    </row>
    <row r="1786" spans="1:4" ht="15">
      <c r="A1786" s="90">
        <v>99298</v>
      </c>
      <c r="B1786" s="90" t="s">
        <v>17280</v>
      </c>
      <c r="C1786" s="358" t="s">
        <v>2</v>
      </c>
      <c r="D1786" s="359">
        <v>10686.33</v>
      </c>
    </row>
    <row r="1787" spans="1:4" ht="15">
      <c r="A1787" s="90">
        <v>99299</v>
      </c>
      <c r="B1787" s="90" t="s">
        <v>9530</v>
      </c>
      <c r="C1787" s="358" t="s">
        <v>1</v>
      </c>
      <c r="D1787" s="359">
        <v>3080.5</v>
      </c>
    </row>
    <row r="1788" spans="1:4" ht="15">
      <c r="A1788" s="90">
        <v>99300</v>
      </c>
      <c r="B1788" s="90" t="s">
        <v>17281</v>
      </c>
      <c r="C1788" s="358" t="s">
        <v>2</v>
      </c>
      <c r="D1788" s="359">
        <v>11925</v>
      </c>
    </row>
    <row r="1789" spans="1:4" ht="15">
      <c r="A1789" s="90">
        <v>99301</v>
      </c>
      <c r="B1789" s="90" t="s">
        <v>17282</v>
      </c>
      <c r="C1789" s="358" t="s">
        <v>2</v>
      </c>
      <c r="D1789" s="359">
        <v>5917.08</v>
      </c>
    </row>
    <row r="1790" spans="1:4" ht="15">
      <c r="A1790" s="90">
        <v>99302</v>
      </c>
      <c r="B1790" s="90" t="s">
        <v>9531</v>
      </c>
      <c r="C1790" s="358" t="s">
        <v>1</v>
      </c>
      <c r="D1790" s="359">
        <v>3316.54</v>
      </c>
    </row>
    <row r="1791" spans="1:4" ht="15">
      <c r="A1791" s="90">
        <v>99303</v>
      </c>
      <c r="B1791" s="90" t="s">
        <v>17283</v>
      </c>
      <c r="C1791" s="358" t="s">
        <v>2</v>
      </c>
      <c r="D1791" s="359">
        <v>10913.39</v>
      </c>
    </row>
    <row r="1792" spans="1:4" ht="15">
      <c r="A1792" s="90">
        <v>99304</v>
      </c>
      <c r="B1792" s="90" t="s">
        <v>9532</v>
      </c>
      <c r="C1792" s="358" t="s">
        <v>1</v>
      </c>
      <c r="D1792" s="359">
        <v>3084.51</v>
      </c>
    </row>
    <row r="1793" spans="1:4" ht="15">
      <c r="A1793" s="90">
        <v>99305</v>
      </c>
      <c r="B1793" s="90" t="s">
        <v>17284</v>
      </c>
      <c r="C1793" s="358" t="s">
        <v>2</v>
      </c>
      <c r="D1793" s="359">
        <v>12338.73</v>
      </c>
    </row>
    <row r="1794" spans="1:4" ht="15">
      <c r="A1794" s="90">
        <v>99306</v>
      </c>
      <c r="B1794" s="90" t="s">
        <v>9533</v>
      </c>
      <c r="C1794" s="358" t="s">
        <v>1</v>
      </c>
      <c r="D1794" s="359">
        <v>3316.54</v>
      </c>
    </row>
    <row r="1795" spans="1:4" ht="15">
      <c r="A1795" s="90">
        <v>99307</v>
      </c>
      <c r="B1795" s="90" t="s">
        <v>9534</v>
      </c>
      <c r="C1795" s="358" t="s">
        <v>1</v>
      </c>
      <c r="D1795" s="359">
        <v>2148.35</v>
      </c>
    </row>
    <row r="1796" spans="1:4" ht="15">
      <c r="A1796" s="90">
        <v>99308</v>
      </c>
      <c r="B1796" s="90" t="s">
        <v>17285</v>
      </c>
      <c r="C1796" s="358" t="s">
        <v>2</v>
      </c>
      <c r="D1796" s="359">
        <v>13764.17</v>
      </c>
    </row>
    <row r="1797" spans="1:4" ht="15">
      <c r="A1797" s="90">
        <v>99309</v>
      </c>
      <c r="B1797" s="90" t="s">
        <v>9535</v>
      </c>
      <c r="C1797" s="358" t="s">
        <v>1</v>
      </c>
      <c r="D1797" s="359">
        <v>3552.63</v>
      </c>
    </row>
    <row r="1798" spans="1:4" ht="15">
      <c r="A1798" s="90">
        <v>99310</v>
      </c>
      <c r="B1798" s="90" t="s">
        <v>17286</v>
      </c>
      <c r="C1798" s="358" t="s">
        <v>2</v>
      </c>
      <c r="D1798" s="359">
        <v>13991.27</v>
      </c>
    </row>
    <row r="1799" spans="1:4" ht="15">
      <c r="A1799" s="90">
        <v>99311</v>
      </c>
      <c r="B1799" s="90" t="s">
        <v>9536</v>
      </c>
      <c r="C1799" s="358" t="s">
        <v>1</v>
      </c>
      <c r="D1799" s="359">
        <v>3552.63</v>
      </c>
    </row>
    <row r="1800" spans="1:4" ht="15">
      <c r="A1800" s="90">
        <v>99312</v>
      </c>
      <c r="B1800" s="90" t="s">
        <v>17287</v>
      </c>
      <c r="C1800" s="358" t="s">
        <v>2</v>
      </c>
      <c r="D1800" s="359">
        <v>6937.61</v>
      </c>
    </row>
    <row r="1801" spans="1:4" ht="15">
      <c r="A1801" s="90">
        <v>99313</v>
      </c>
      <c r="B1801" s="90" t="s">
        <v>17288</v>
      </c>
      <c r="C1801" s="358" t="s">
        <v>2</v>
      </c>
      <c r="D1801" s="359">
        <v>15603.21</v>
      </c>
    </row>
    <row r="1802" spans="1:4" ht="15">
      <c r="A1802" s="90">
        <v>99314</v>
      </c>
      <c r="B1802" s="90" t="s">
        <v>9537</v>
      </c>
      <c r="C1802" s="358" t="s">
        <v>1</v>
      </c>
      <c r="D1802" s="359">
        <v>3788.66</v>
      </c>
    </row>
    <row r="1803" spans="1:4" ht="15">
      <c r="A1803" s="90">
        <v>99315</v>
      </c>
      <c r="B1803" s="90" t="s">
        <v>17289</v>
      </c>
      <c r="C1803" s="358" t="s">
        <v>2</v>
      </c>
      <c r="D1803" s="359">
        <v>17442.349999999999</v>
      </c>
    </row>
    <row r="1804" spans="1:4" ht="15">
      <c r="A1804" s="90">
        <v>99317</v>
      </c>
      <c r="B1804" s="90" t="s">
        <v>9538</v>
      </c>
      <c r="C1804" s="358" t="s">
        <v>1</v>
      </c>
      <c r="D1804" s="359">
        <v>2380.39</v>
      </c>
    </row>
    <row r="1805" spans="1:4" ht="15">
      <c r="A1805" s="90">
        <v>99318</v>
      </c>
      <c r="B1805" s="90" t="s">
        <v>9539</v>
      </c>
      <c r="C1805" s="358" t="s">
        <v>1</v>
      </c>
      <c r="D1805" s="358">
        <v>255.65</v>
      </c>
    </row>
    <row r="1806" spans="1:4" ht="15">
      <c r="A1806" s="90">
        <v>99319</v>
      </c>
      <c r="B1806" s="90" t="s">
        <v>9540</v>
      </c>
      <c r="C1806" s="358" t="s">
        <v>1</v>
      </c>
      <c r="D1806" s="358">
        <v>793.03</v>
      </c>
    </row>
    <row r="1807" spans="1:4" ht="15">
      <c r="A1807" s="90">
        <v>99320</v>
      </c>
      <c r="B1807" s="90" t="s">
        <v>17290</v>
      </c>
      <c r="C1807" s="358" t="s">
        <v>2</v>
      </c>
      <c r="D1807" s="359">
        <v>8013.66</v>
      </c>
    </row>
    <row r="1808" spans="1:4" ht="15">
      <c r="A1808" s="90">
        <v>99321</v>
      </c>
      <c r="B1808" s="90" t="s">
        <v>9541</v>
      </c>
      <c r="C1808" s="358" t="s">
        <v>1</v>
      </c>
      <c r="D1808" s="359">
        <v>2612.4899999999998</v>
      </c>
    </row>
    <row r="1809" spans="1:4" ht="15">
      <c r="A1809" s="90">
        <v>99322</v>
      </c>
      <c r="B1809" s="90" t="s">
        <v>17291</v>
      </c>
      <c r="C1809" s="358" t="s">
        <v>2</v>
      </c>
      <c r="D1809" s="359">
        <v>9041.23</v>
      </c>
    </row>
    <row r="1810" spans="1:4" ht="15">
      <c r="A1810" s="90">
        <v>99323</v>
      </c>
      <c r="B1810" s="90" t="s">
        <v>9542</v>
      </c>
      <c r="C1810" s="358" t="s">
        <v>1</v>
      </c>
      <c r="D1810" s="359">
        <v>2844.52</v>
      </c>
    </row>
    <row r="1811" spans="1:4" ht="15">
      <c r="A1811" s="90">
        <v>99324</v>
      </c>
      <c r="B1811" s="90" t="s">
        <v>17292</v>
      </c>
      <c r="C1811" s="358" t="s">
        <v>2</v>
      </c>
      <c r="D1811" s="359">
        <v>10068.84</v>
      </c>
    </row>
    <row r="1812" spans="1:4" ht="15">
      <c r="A1812" s="90">
        <v>99325</v>
      </c>
      <c r="B1812" s="90" t="s">
        <v>9543</v>
      </c>
      <c r="C1812" s="358" t="s">
        <v>1</v>
      </c>
      <c r="D1812" s="359">
        <v>3080.5</v>
      </c>
    </row>
    <row r="1813" spans="1:4" ht="15">
      <c r="A1813" s="90">
        <v>99326</v>
      </c>
      <c r="B1813" s="90" t="s">
        <v>17293</v>
      </c>
      <c r="C1813" s="358" t="s">
        <v>2</v>
      </c>
      <c r="D1813" s="359">
        <v>8208.98</v>
      </c>
    </row>
    <row r="1814" spans="1:4" ht="15">
      <c r="A1814" s="90">
        <v>99327</v>
      </c>
      <c r="B1814" s="90" t="s">
        <v>9544</v>
      </c>
      <c r="C1814" s="358" t="s">
        <v>1</v>
      </c>
      <c r="D1814" s="359">
        <v>3985.58</v>
      </c>
    </row>
    <row r="1815" spans="1:4" ht="15">
      <c r="A1815" s="90">
        <v>101800</v>
      </c>
      <c r="B1815" s="90" t="s">
        <v>9545</v>
      </c>
      <c r="C1815" s="358" t="s">
        <v>2</v>
      </c>
      <c r="D1815" s="359">
        <v>1366.46</v>
      </c>
    </row>
    <row r="1816" spans="1:4" ht="15">
      <c r="A1816" s="90">
        <v>101801</v>
      </c>
      <c r="B1816" s="90" t="s">
        <v>9546</v>
      </c>
      <c r="C1816" s="358" t="s">
        <v>2</v>
      </c>
      <c r="D1816" s="359">
        <v>1053.0899999999999</v>
      </c>
    </row>
    <row r="1817" spans="1:4" ht="15">
      <c r="A1817" s="90">
        <v>101806</v>
      </c>
      <c r="B1817" s="90" t="s">
        <v>11442</v>
      </c>
      <c r="C1817" s="358" t="s">
        <v>2</v>
      </c>
      <c r="D1817" s="358">
        <v>494.09</v>
      </c>
    </row>
    <row r="1818" spans="1:4" ht="15">
      <c r="A1818" s="90">
        <v>101807</v>
      </c>
      <c r="B1818" s="90" t="s">
        <v>11443</v>
      </c>
      <c r="C1818" s="358" t="s">
        <v>2</v>
      </c>
      <c r="D1818" s="358">
        <v>470.51</v>
      </c>
    </row>
    <row r="1819" spans="1:4" ht="15">
      <c r="A1819" s="90">
        <v>101808</v>
      </c>
      <c r="B1819" s="90" t="s">
        <v>11444</v>
      </c>
      <c r="C1819" s="358" t="s">
        <v>2</v>
      </c>
      <c r="D1819" s="358">
        <v>487.67</v>
      </c>
    </row>
    <row r="1820" spans="1:4" ht="15">
      <c r="A1820" s="90">
        <v>101809</v>
      </c>
      <c r="B1820" s="90" t="s">
        <v>17294</v>
      </c>
      <c r="C1820" s="358" t="s">
        <v>2</v>
      </c>
      <c r="D1820" s="359">
        <v>2902.62</v>
      </c>
    </row>
    <row r="1821" spans="1:4" ht="15">
      <c r="A1821" s="90">
        <v>102139</v>
      </c>
      <c r="B1821" s="90" t="s">
        <v>17295</v>
      </c>
      <c r="C1821" s="358" t="s">
        <v>2</v>
      </c>
      <c r="D1821" s="359">
        <v>1639.43</v>
      </c>
    </row>
    <row r="1822" spans="1:4" ht="15">
      <c r="A1822" s="90">
        <v>102141</v>
      </c>
      <c r="B1822" s="90" t="s">
        <v>17296</v>
      </c>
      <c r="C1822" s="358" t="s">
        <v>2</v>
      </c>
      <c r="D1822" s="359">
        <v>2502.9</v>
      </c>
    </row>
    <row r="1823" spans="1:4" ht="15">
      <c r="A1823" s="90">
        <v>102142</v>
      </c>
      <c r="B1823" s="90" t="s">
        <v>17297</v>
      </c>
      <c r="C1823" s="358" t="s">
        <v>2</v>
      </c>
      <c r="D1823" s="359">
        <v>2467.77</v>
      </c>
    </row>
    <row r="1824" spans="1:4" ht="15">
      <c r="A1824" s="90">
        <v>102457</v>
      </c>
      <c r="B1824" s="90" t="s">
        <v>17298</v>
      </c>
      <c r="C1824" s="358" t="s">
        <v>2</v>
      </c>
      <c r="D1824" s="359">
        <v>1545.09</v>
      </c>
    </row>
    <row r="1825" spans="1:4" ht="15">
      <c r="A1825" s="90">
        <v>94263</v>
      </c>
      <c r="B1825" s="90" t="s">
        <v>36250</v>
      </c>
      <c r="C1825" s="358" t="s">
        <v>1</v>
      </c>
      <c r="D1825" s="358">
        <v>33.18</v>
      </c>
    </row>
    <row r="1826" spans="1:4" ht="15">
      <c r="A1826" s="90">
        <v>94264</v>
      </c>
      <c r="B1826" s="90" t="s">
        <v>36251</v>
      </c>
      <c r="C1826" s="358" t="s">
        <v>1</v>
      </c>
      <c r="D1826" s="358">
        <v>37.29</v>
      </c>
    </row>
    <row r="1827" spans="1:4" ht="15">
      <c r="A1827" s="90">
        <v>94265</v>
      </c>
      <c r="B1827" s="90" t="s">
        <v>36252</v>
      </c>
      <c r="C1827" s="358" t="s">
        <v>1</v>
      </c>
      <c r="D1827" s="358">
        <v>46.06</v>
      </c>
    </row>
    <row r="1828" spans="1:4" ht="15">
      <c r="A1828" s="90">
        <v>94266</v>
      </c>
      <c r="B1828" s="90" t="s">
        <v>36253</v>
      </c>
      <c r="C1828" s="358" t="s">
        <v>1</v>
      </c>
      <c r="D1828" s="358">
        <v>50.77</v>
      </c>
    </row>
    <row r="1829" spans="1:4" ht="15">
      <c r="A1829" s="90">
        <v>94267</v>
      </c>
      <c r="B1829" s="90" t="s">
        <v>36254</v>
      </c>
      <c r="C1829" s="358" t="s">
        <v>1</v>
      </c>
      <c r="D1829" s="358">
        <v>55.59</v>
      </c>
    </row>
    <row r="1830" spans="1:4" ht="15">
      <c r="A1830" s="90">
        <v>94268</v>
      </c>
      <c r="B1830" s="90" t="s">
        <v>36255</v>
      </c>
      <c r="C1830" s="358" t="s">
        <v>1</v>
      </c>
      <c r="D1830" s="358">
        <v>60.77</v>
      </c>
    </row>
    <row r="1831" spans="1:4" ht="15">
      <c r="A1831" s="90">
        <v>94269</v>
      </c>
      <c r="B1831" s="90" t="s">
        <v>36256</v>
      </c>
      <c r="C1831" s="358" t="s">
        <v>1</v>
      </c>
      <c r="D1831" s="358">
        <v>80.64</v>
      </c>
    </row>
    <row r="1832" spans="1:4" ht="15">
      <c r="A1832" s="90">
        <v>94270</v>
      </c>
      <c r="B1832" s="90" t="s">
        <v>36257</v>
      </c>
      <c r="C1832" s="358" t="s">
        <v>1</v>
      </c>
      <c r="D1832" s="358">
        <v>87.82</v>
      </c>
    </row>
    <row r="1833" spans="1:4" ht="15">
      <c r="A1833" s="90">
        <v>94271</v>
      </c>
      <c r="B1833" s="90" t="s">
        <v>36258</v>
      </c>
      <c r="C1833" s="358" t="s">
        <v>1</v>
      </c>
      <c r="D1833" s="358">
        <v>98.63</v>
      </c>
    </row>
    <row r="1834" spans="1:4" ht="15">
      <c r="A1834" s="90">
        <v>94272</v>
      </c>
      <c r="B1834" s="90" t="s">
        <v>36259</v>
      </c>
      <c r="C1834" s="358" t="s">
        <v>1</v>
      </c>
      <c r="D1834" s="358">
        <v>108.24</v>
      </c>
    </row>
    <row r="1835" spans="1:4" ht="15">
      <c r="A1835" s="90">
        <v>94273</v>
      </c>
      <c r="B1835" s="90" t="s">
        <v>36260</v>
      </c>
      <c r="C1835" s="358" t="s">
        <v>1</v>
      </c>
      <c r="D1835" s="358">
        <v>49.38</v>
      </c>
    </row>
    <row r="1836" spans="1:4" ht="15">
      <c r="A1836" s="90">
        <v>94274</v>
      </c>
      <c r="B1836" s="90" t="s">
        <v>36261</v>
      </c>
      <c r="C1836" s="358" t="s">
        <v>1</v>
      </c>
      <c r="D1836" s="358">
        <v>51.9</v>
      </c>
    </row>
    <row r="1837" spans="1:4" ht="15">
      <c r="A1837" s="90">
        <v>94275</v>
      </c>
      <c r="B1837" s="90" t="s">
        <v>36262</v>
      </c>
      <c r="C1837" s="358" t="s">
        <v>1</v>
      </c>
      <c r="D1837" s="358">
        <v>44.81</v>
      </c>
    </row>
    <row r="1838" spans="1:4" ht="15">
      <c r="A1838" s="90">
        <v>94276</v>
      </c>
      <c r="B1838" s="90" t="s">
        <v>36263</v>
      </c>
      <c r="C1838" s="358" t="s">
        <v>1</v>
      </c>
      <c r="D1838" s="358">
        <v>47.33</v>
      </c>
    </row>
    <row r="1839" spans="1:4" ht="15">
      <c r="A1839" s="90">
        <v>94277</v>
      </c>
      <c r="B1839" s="90" t="s">
        <v>36264</v>
      </c>
      <c r="C1839" s="358" t="s">
        <v>1</v>
      </c>
      <c r="D1839" s="358">
        <v>39.29</v>
      </c>
    </row>
    <row r="1840" spans="1:4" ht="15">
      <c r="A1840" s="90">
        <v>94278</v>
      </c>
      <c r="B1840" s="90" t="s">
        <v>36265</v>
      </c>
      <c r="C1840" s="358" t="s">
        <v>1</v>
      </c>
      <c r="D1840" s="358">
        <v>41.81</v>
      </c>
    </row>
    <row r="1841" spans="1:4" ht="15">
      <c r="A1841" s="90">
        <v>94279</v>
      </c>
      <c r="B1841" s="90" t="s">
        <v>36266</v>
      </c>
      <c r="C1841" s="358" t="s">
        <v>1</v>
      </c>
      <c r="D1841" s="358">
        <v>48.01</v>
      </c>
    </row>
    <row r="1842" spans="1:4" ht="15">
      <c r="A1842" s="90">
        <v>94280</v>
      </c>
      <c r="B1842" s="90" t="s">
        <v>36267</v>
      </c>
      <c r="C1842" s="358" t="s">
        <v>1</v>
      </c>
      <c r="D1842" s="358">
        <v>50.53</v>
      </c>
    </row>
    <row r="1843" spans="1:4" ht="15">
      <c r="A1843" s="90">
        <v>94281</v>
      </c>
      <c r="B1843" s="90" t="s">
        <v>36268</v>
      </c>
      <c r="C1843" s="358" t="s">
        <v>1</v>
      </c>
      <c r="D1843" s="358">
        <v>43.61</v>
      </c>
    </row>
    <row r="1844" spans="1:4" ht="15">
      <c r="A1844" s="90">
        <v>94282</v>
      </c>
      <c r="B1844" s="90" t="s">
        <v>36269</v>
      </c>
      <c r="C1844" s="358" t="s">
        <v>1</v>
      </c>
      <c r="D1844" s="358">
        <v>50.27</v>
      </c>
    </row>
    <row r="1845" spans="1:4" ht="15">
      <c r="A1845" s="90">
        <v>94283</v>
      </c>
      <c r="B1845" s="90" t="s">
        <v>36270</v>
      </c>
      <c r="C1845" s="358" t="s">
        <v>1</v>
      </c>
      <c r="D1845" s="358">
        <v>59.97</v>
      </c>
    </row>
    <row r="1846" spans="1:4" ht="15">
      <c r="A1846" s="90">
        <v>94284</v>
      </c>
      <c r="B1846" s="90" t="s">
        <v>36271</v>
      </c>
      <c r="C1846" s="358" t="s">
        <v>1</v>
      </c>
      <c r="D1846" s="358">
        <v>66.64</v>
      </c>
    </row>
    <row r="1847" spans="1:4" ht="15">
      <c r="A1847" s="90">
        <v>94285</v>
      </c>
      <c r="B1847" s="90" t="s">
        <v>36272</v>
      </c>
      <c r="C1847" s="358" t="s">
        <v>1</v>
      </c>
      <c r="D1847" s="358">
        <v>78.41</v>
      </c>
    </row>
    <row r="1848" spans="1:4" ht="15">
      <c r="A1848" s="90">
        <v>94286</v>
      </c>
      <c r="B1848" s="90" t="s">
        <v>36273</v>
      </c>
      <c r="C1848" s="358" t="s">
        <v>1</v>
      </c>
      <c r="D1848" s="358">
        <v>85.08</v>
      </c>
    </row>
    <row r="1849" spans="1:4" ht="15">
      <c r="A1849" s="90">
        <v>94287</v>
      </c>
      <c r="B1849" s="90" t="s">
        <v>36274</v>
      </c>
      <c r="C1849" s="358" t="s">
        <v>1</v>
      </c>
      <c r="D1849" s="358">
        <v>32.5</v>
      </c>
    </row>
    <row r="1850" spans="1:4" ht="15">
      <c r="A1850" s="90">
        <v>94288</v>
      </c>
      <c r="B1850" s="90" t="s">
        <v>36275</v>
      </c>
      <c r="C1850" s="358" t="s">
        <v>1</v>
      </c>
      <c r="D1850" s="358">
        <v>38.42</v>
      </c>
    </row>
    <row r="1851" spans="1:4" ht="15">
      <c r="A1851" s="90">
        <v>94289</v>
      </c>
      <c r="B1851" s="90" t="s">
        <v>36276</v>
      </c>
      <c r="C1851" s="358" t="s">
        <v>1</v>
      </c>
      <c r="D1851" s="358">
        <v>42.92</v>
      </c>
    </row>
    <row r="1852" spans="1:4" ht="15">
      <c r="A1852" s="90">
        <v>94290</v>
      </c>
      <c r="B1852" s="90" t="s">
        <v>36277</v>
      </c>
      <c r="C1852" s="358" t="s">
        <v>1</v>
      </c>
      <c r="D1852" s="358">
        <v>48.85</v>
      </c>
    </row>
    <row r="1853" spans="1:4" ht="15">
      <c r="A1853" s="90">
        <v>94291</v>
      </c>
      <c r="B1853" s="90" t="s">
        <v>36278</v>
      </c>
      <c r="C1853" s="358" t="s">
        <v>1</v>
      </c>
      <c r="D1853" s="358">
        <v>53.81</v>
      </c>
    </row>
    <row r="1854" spans="1:4" ht="15">
      <c r="A1854" s="90">
        <v>94292</v>
      </c>
      <c r="B1854" s="90" t="s">
        <v>36279</v>
      </c>
      <c r="C1854" s="358" t="s">
        <v>1</v>
      </c>
      <c r="D1854" s="358">
        <v>59.74</v>
      </c>
    </row>
    <row r="1855" spans="1:4" ht="15">
      <c r="A1855" s="90">
        <v>94293</v>
      </c>
      <c r="B1855" s="90" t="s">
        <v>36280</v>
      </c>
      <c r="C1855" s="358" t="s">
        <v>1</v>
      </c>
      <c r="D1855" s="358">
        <v>175.85</v>
      </c>
    </row>
    <row r="1856" spans="1:4" ht="15">
      <c r="A1856" s="90">
        <v>94294</v>
      </c>
      <c r="B1856" s="90" t="s">
        <v>36281</v>
      </c>
      <c r="C1856" s="358" t="s">
        <v>1</v>
      </c>
      <c r="D1856" s="358">
        <v>7.77</v>
      </c>
    </row>
    <row r="1857" spans="1:4" ht="15">
      <c r="A1857" s="90">
        <v>104491</v>
      </c>
      <c r="B1857" s="90" t="s">
        <v>17299</v>
      </c>
      <c r="C1857" s="358" t="s">
        <v>1</v>
      </c>
      <c r="D1857" s="359">
        <v>3460.32</v>
      </c>
    </row>
    <row r="1858" spans="1:4" ht="15">
      <c r="A1858" s="90">
        <v>104492</v>
      </c>
      <c r="B1858" s="90" t="s">
        <v>17300</v>
      </c>
      <c r="C1858" s="358" t="s">
        <v>1</v>
      </c>
      <c r="D1858" s="359">
        <v>4324.41</v>
      </c>
    </row>
    <row r="1859" spans="1:4" ht="15">
      <c r="A1859" s="90">
        <v>104494</v>
      </c>
      <c r="B1859" s="90" t="s">
        <v>17301</v>
      </c>
      <c r="C1859" s="358" t="s">
        <v>1</v>
      </c>
      <c r="D1859" s="359">
        <v>5838.21</v>
      </c>
    </row>
    <row r="1860" spans="1:4" ht="15">
      <c r="A1860" s="90">
        <v>104497</v>
      </c>
      <c r="B1860" s="90" t="s">
        <v>17302</v>
      </c>
      <c r="C1860" s="358" t="s">
        <v>1</v>
      </c>
      <c r="D1860" s="359">
        <v>7015.67</v>
      </c>
    </row>
    <row r="1861" spans="1:4" ht="15">
      <c r="A1861" s="90">
        <v>104515</v>
      </c>
      <c r="B1861" s="90" t="s">
        <v>17303</v>
      </c>
      <c r="C1861" s="358" t="s">
        <v>4</v>
      </c>
      <c r="D1861" s="358">
        <v>28.69</v>
      </c>
    </row>
    <row r="1862" spans="1:4" ht="15">
      <c r="A1862" s="90">
        <v>102727</v>
      </c>
      <c r="B1862" s="90" t="s">
        <v>10167</v>
      </c>
      <c r="C1862" s="358" t="s">
        <v>4</v>
      </c>
      <c r="D1862" s="358">
        <v>101.17</v>
      </c>
    </row>
    <row r="1863" spans="1:4" ht="15">
      <c r="A1863" s="90">
        <v>102728</v>
      </c>
      <c r="B1863" s="90" t="s">
        <v>10168</v>
      </c>
      <c r="C1863" s="358" t="s">
        <v>3</v>
      </c>
      <c r="D1863" s="358">
        <v>18.16</v>
      </c>
    </row>
    <row r="1864" spans="1:4" ht="15">
      <c r="A1864" s="90">
        <v>102729</v>
      </c>
      <c r="B1864" s="90" t="s">
        <v>10169</v>
      </c>
      <c r="C1864" s="358" t="s">
        <v>3</v>
      </c>
      <c r="D1864" s="358">
        <v>17.38</v>
      </c>
    </row>
    <row r="1865" spans="1:4" ht="15">
      <c r="A1865" s="90">
        <v>102730</v>
      </c>
      <c r="B1865" s="90" t="s">
        <v>10170</v>
      </c>
      <c r="C1865" s="358" t="s">
        <v>3</v>
      </c>
      <c r="D1865" s="358">
        <v>15.69</v>
      </c>
    </row>
    <row r="1866" spans="1:4" ht="15">
      <c r="A1866" s="90">
        <v>102731</v>
      </c>
      <c r="B1866" s="90" t="s">
        <v>10171</v>
      </c>
      <c r="C1866" s="358" t="s">
        <v>3</v>
      </c>
      <c r="D1866" s="358">
        <v>13.31</v>
      </c>
    </row>
    <row r="1867" spans="1:4" ht="15">
      <c r="A1867" s="90">
        <v>102732</v>
      </c>
      <c r="B1867" s="90" t="s">
        <v>10172</v>
      </c>
      <c r="C1867" s="358" t="s">
        <v>3</v>
      </c>
      <c r="D1867" s="358">
        <v>12.75</v>
      </c>
    </row>
    <row r="1868" spans="1:4" ht="15">
      <c r="A1868" s="90">
        <v>102733</v>
      </c>
      <c r="B1868" s="90" t="s">
        <v>10173</v>
      </c>
      <c r="C1868" s="358" t="s">
        <v>3</v>
      </c>
      <c r="D1868" s="358">
        <v>14.4</v>
      </c>
    </row>
    <row r="1869" spans="1:4" ht="15">
      <c r="A1869" s="90">
        <v>102734</v>
      </c>
      <c r="B1869" s="90" t="s">
        <v>10174</v>
      </c>
      <c r="C1869" s="358" t="s">
        <v>3</v>
      </c>
      <c r="D1869" s="358">
        <v>17.32</v>
      </c>
    </row>
    <row r="1870" spans="1:4" ht="15">
      <c r="A1870" s="90">
        <v>102735</v>
      </c>
      <c r="B1870" s="90" t="s">
        <v>10175</v>
      </c>
      <c r="C1870" s="358" t="s">
        <v>3</v>
      </c>
      <c r="D1870" s="358">
        <v>16.62</v>
      </c>
    </row>
    <row r="1871" spans="1:4" ht="15">
      <c r="A1871" s="90">
        <v>102736</v>
      </c>
      <c r="B1871" s="90" t="s">
        <v>10176</v>
      </c>
      <c r="C1871" s="358" t="s">
        <v>7</v>
      </c>
      <c r="D1871" s="358">
        <v>663.52</v>
      </c>
    </row>
    <row r="1872" spans="1:4" ht="15">
      <c r="A1872" s="90">
        <v>102737</v>
      </c>
      <c r="B1872" s="90" t="s">
        <v>10177</v>
      </c>
      <c r="C1872" s="358" t="s">
        <v>2</v>
      </c>
      <c r="D1872" s="359">
        <v>1207.9000000000001</v>
      </c>
    </row>
    <row r="1873" spans="1:4" ht="15">
      <c r="A1873" s="90">
        <v>102738</v>
      </c>
      <c r="B1873" s="90" t="s">
        <v>10178</v>
      </c>
      <c r="C1873" s="358" t="s">
        <v>2</v>
      </c>
      <c r="D1873" s="359">
        <v>2487.27</v>
      </c>
    </row>
    <row r="1874" spans="1:4" ht="15">
      <c r="A1874" s="90">
        <v>102739</v>
      </c>
      <c r="B1874" s="90" t="s">
        <v>10179</v>
      </c>
      <c r="C1874" s="358" t="s">
        <v>2</v>
      </c>
      <c r="D1874" s="359">
        <v>4177.37</v>
      </c>
    </row>
    <row r="1875" spans="1:4" ht="15">
      <c r="A1875" s="90">
        <v>102740</v>
      </c>
      <c r="B1875" s="90" t="s">
        <v>10180</v>
      </c>
      <c r="C1875" s="358" t="s">
        <v>2</v>
      </c>
      <c r="D1875" s="359">
        <v>6278.53</v>
      </c>
    </row>
    <row r="1876" spans="1:4" ht="15">
      <c r="A1876" s="90">
        <v>102741</v>
      </c>
      <c r="B1876" s="90" t="s">
        <v>10181</v>
      </c>
      <c r="C1876" s="358" t="s">
        <v>2</v>
      </c>
      <c r="D1876" s="359">
        <v>8834.85</v>
      </c>
    </row>
    <row r="1877" spans="1:4" ht="15">
      <c r="A1877" s="90">
        <v>102742</v>
      </c>
      <c r="B1877" s="90" t="s">
        <v>10182</v>
      </c>
      <c r="C1877" s="358" t="s">
        <v>2</v>
      </c>
      <c r="D1877" s="359">
        <v>15338.06</v>
      </c>
    </row>
    <row r="1878" spans="1:4" ht="15">
      <c r="A1878" s="90">
        <v>102743</v>
      </c>
      <c r="B1878" s="90" t="s">
        <v>10183</v>
      </c>
      <c r="C1878" s="358" t="s">
        <v>2</v>
      </c>
      <c r="D1878" s="359">
        <v>5063.55</v>
      </c>
    </row>
    <row r="1879" spans="1:4" ht="15">
      <c r="A1879" s="90">
        <v>102744</v>
      </c>
      <c r="B1879" s="90" t="s">
        <v>10184</v>
      </c>
      <c r="C1879" s="358" t="s">
        <v>2</v>
      </c>
      <c r="D1879" s="359">
        <v>7606.93</v>
      </c>
    </row>
    <row r="1880" spans="1:4" ht="15">
      <c r="A1880" s="90">
        <v>102745</v>
      </c>
      <c r="B1880" s="90" t="s">
        <v>10185</v>
      </c>
      <c r="C1880" s="358" t="s">
        <v>2</v>
      </c>
      <c r="D1880" s="359">
        <v>10719.78</v>
      </c>
    </row>
    <row r="1881" spans="1:4" ht="15">
      <c r="A1881" s="90">
        <v>102746</v>
      </c>
      <c r="B1881" s="90" t="s">
        <v>10186</v>
      </c>
      <c r="C1881" s="358" t="s">
        <v>2</v>
      </c>
      <c r="D1881" s="359">
        <v>18635.3</v>
      </c>
    </row>
    <row r="1882" spans="1:4" ht="15">
      <c r="A1882" s="90">
        <v>102747</v>
      </c>
      <c r="B1882" s="90" t="s">
        <v>10187</v>
      </c>
      <c r="C1882" s="358" t="s">
        <v>2</v>
      </c>
      <c r="D1882" s="359">
        <v>9456.77</v>
      </c>
    </row>
    <row r="1883" spans="1:4" ht="15">
      <c r="A1883" s="90">
        <v>102748</v>
      </c>
      <c r="B1883" s="90" t="s">
        <v>10188</v>
      </c>
      <c r="C1883" s="358" t="s">
        <v>2</v>
      </c>
      <c r="D1883" s="359">
        <v>13267.08</v>
      </c>
    </row>
    <row r="1884" spans="1:4" ht="15">
      <c r="A1884" s="90">
        <v>102749</v>
      </c>
      <c r="B1884" s="90" t="s">
        <v>10189</v>
      </c>
      <c r="C1884" s="358" t="s">
        <v>2</v>
      </c>
      <c r="D1884" s="359">
        <v>22840.89</v>
      </c>
    </row>
    <row r="1885" spans="1:4" ht="15">
      <c r="A1885" s="90">
        <v>102750</v>
      </c>
      <c r="B1885" s="90" t="s">
        <v>10190</v>
      </c>
      <c r="C1885" s="358" t="s">
        <v>2</v>
      </c>
      <c r="D1885" s="359">
        <v>3038.99</v>
      </c>
    </row>
    <row r="1886" spans="1:4" ht="15">
      <c r="A1886" s="90">
        <v>102751</v>
      </c>
      <c r="B1886" s="90" t="s">
        <v>10191</v>
      </c>
      <c r="C1886" s="358" t="s">
        <v>2</v>
      </c>
      <c r="D1886" s="359">
        <v>5308.28</v>
      </c>
    </row>
    <row r="1887" spans="1:4" ht="15">
      <c r="A1887" s="90">
        <v>102752</v>
      </c>
      <c r="B1887" s="90" t="s">
        <v>10192</v>
      </c>
      <c r="C1887" s="358" t="s">
        <v>2</v>
      </c>
      <c r="D1887" s="359">
        <v>8490.15</v>
      </c>
    </row>
    <row r="1888" spans="1:4" ht="15">
      <c r="A1888" s="90">
        <v>102753</v>
      </c>
      <c r="B1888" s="90" t="s">
        <v>10193</v>
      </c>
      <c r="C1888" s="358" t="s">
        <v>2</v>
      </c>
      <c r="D1888" s="359">
        <v>12610.7</v>
      </c>
    </row>
    <row r="1889" spans="1:4" ht="15">
      <c r="A1889" s="90">
        <v>102754</v>
      </c>
      <c r="B1889" s="90" t="s">
        <v>10194</v>
      </c>
      <c r="C1889" s="358" t="s">
        <v>2</v>
      </c>
      <c r="D1889" s="359">
        <v>24048.12</v>
      </c>
    </row>
    <row r="1890" spans="1:4" ht="15">
      <c r="A1890" s="90">
        <v>102755</v>
      </c>
      <c r="B1890" s="90" t="s">
        <v>10195</v>
      </c>
      <c r="C1890" s="358" t="s">
        <v>2</v>
      </c>
      <c r="D1890" s="359">
        <v>11888.44</v>
      </c>
    </row>
    <row r="1891" spans="1:4" ht="15">
      <c r="A1891" s="90">
        <v>102756</v>
      </c>
      <c r="B1891" s="90" t="s">
        <v>10196</v>
      </c>
      <c r="C1891" s="358" t="s">
        <v>2</v>
      </c>
      <c r="D1891" s="359">
        <v>17714.63</v>
      </c>
    </row>
    <row r="1892" spans="1:4" ht="15">
      <c r="A1892" s="90">
        <v>102757</v>
      </c>
      <c r="B1892" s="90" t="s">
        <v>10197</v>
      </c>
      <c r="C1892" s="358" t="s">
        <v>2</v>
      </c>
      <c r="D1892" s="359">
        <v>33054.65</v>
      </c>
    </row>
    <row r="1893" spans="1:4" ht="15">
      <c r="A1893" s="90">
        <v>102758</v>
      </c>
      <c r="B1893" s="90" t="s">
        <v>10198</v>
      </c>
      <c r="C1893" s="358" t="s">
        <v>2</v>
      </c>
      <c r="D1893" s="359">
        <v>15303.18</v>
      </c>
    </row>
    <row r="1894" spans="1:4" ht="15">
      <c r="A1894" s="90">
        <v>102759</v>
      </c>
      <c r="B1894" s="90" t="s">
        <v>10199</v>
      </c>
      <c r="C1894" s="358" t="s">
        <v>2</v>
      </c>
      <c r="D1894" s="359">
        <v>22843.59</v>
      </c>
    </row>
    <row r="1895" spans="1:4" ht="15">
      <c r="A1895" s="90">
        <v>102760</v>
      </c>
      <c r="B1895" s="90" t="s">
        <v>10200</v>
      </c>
      <c r="C1895" s="358" t="s">
        <v>2</v>
      </c>
      <c r="D1895" s="359">
        <v>42230</v>
      </c>
    </row>
    <row r="1896" spans="1:4" ht="15">
      <c r="A1896" s="90">
        <v>102761</v>
      </c>
      <c r="B1896" s="90" t="s">
        <v>10201</v>
      </c>
      <c r="C1896" s="358" t="s">
        <v>2</v>
      </c>
      <c r="D1896" s="359">
        <v>14390.47</v>
      </c>
    </row>
    <row r="1897" spans="1:4" ht="15">
      <c r="A1897" s="90">
        <v>102762</v>
      </c>
      <c r="B1897" s="90" t="s">
        <v>10202</v>
      </c>
      <c r="C1897" s="358" t="s">
        <v>2</v>
      </c>
      <c r="D1897" s="359">
        <v>22395.99</v>
      </c>
    </row>
    <row r="1898" spans="1:4" ht="15">
      <c r="A1898" s="90">
        <v>102763</v>
      </c>
      <c r="B1898" s="90" t="s">
        <v>10203</v>
      </c>
      <c r="C1898" s="358" t="s">
        <v>2</v>
      </c>
      <c r="D1898" s="359">
        <v>31279.98</v>
      </c>
    </row>
    <row r="1899" spans="1:4" ht="15">
      <c r="A1899" s="90">
        <v>102764</v>
      </c>
      <c r="B1899" s="90" t="s">
        <v>10204</v>
      </c>
      <c r="C1899" s="358" t="s">
        <v>2</v>
      </c>
      <c r="D1899" s="359">
        <v>44449.73</v>
      </c>
    </row>
    <row r="1900" spans="1:4" ht="15">
      <c r="A1900" s="90">
        <v>102765</v>
      </c>
      <c r="B1900" s="90" t="s">
        <v>10205</v>
      </c>
      <c r="C1900" s="358" t="s">
        <v>2</v>
      </c>
      <c r="D1900" s="359">
        <v>17885.25</v>
      </c>
    </row>
    <row r="1901" spans="1:4" ht="15">
      <c r="A1901" s="90">
        <v>102766</v>
      </c>
      <c r="B1901" s="90" t="s">
        <v>10206</v>
      </c>
      <c r="C1901" s="358" t="s">
        <v>2</v>
      </c>
      <c r="D1901" s="359">
        <v>27161.52</v>
      </c>
    </row>
    <row r="1902" spans="1:4" ht="15">
      <c r="A1902" s="90">
        <v>102767</v>
      </c>
      <c r="B1902" s="90" t="s">
        <v>10207</v>
      </c>
      <c r="C1902" s="358" t="s">
        <v>2</v>
      </c>
      <c r="D1902" s="359">
        <v>38246.28</v>
      </c>
    </row>
    <row r="1903" spans="1:4" ht="15">
      <c r="A1903" s="90">
        <v>102768</v>
      </c>
      <c r="B1903" s="90" t="s">
        <v>10208</v>
      </c>
      <c r="C1903" s="358" t="s">
        <v>2</v>
      </c>
      <c r="D1903" s="359">
        <v>53887.21</v>
      </c>
    </row>
    <row r="1904" spans="1:4" ht="15">
      <c r="A1904" s="90">
        <v>102769</v>
      </c>
      <c r="B1904" s="90" t="s">
        <v>10209</v>
      </c>
      <c r="C1904" s="358" t="s">
        <v>2</v>
      </c>
      <c r="D1904" s="359">
        <v>20706.439999999999</v>
      </c>
    </row>
    <row r="1905" spans="1:4" ht="15">
      <c r="A1905" s="90">
        <v>102770</v>
      </c>
      <c r="B1905" s="90" t="s">
        <v>10210</v>
      </c>
      <c r="C1905" s="358" t="s">
        <v>2</v>
      </c>
      <c r="D1905" s="359">
        <v>31997.67</v>
      </c>
    </row>
    <row r="1906" spans="1:4" ht="15">
      <c r="A1906" s="90">
        <v>102771</v>
      </c>
      <c r="B1906" s="90" t="s">
        <v>10211</v>
      </c>
      <c r="C1906" s="358" t="s">
        <v>2</v>
      </c>
      <c r="D1906" s="359">
        <v>45031.24</v>
      </c>
    </row>
    <row r="1907" spans="1:4" ht="15">
      <c r="A1907" s="90">
        <v>102772</v>
      </c>
      <c r="B1907" s="90" t="s">
        <v>10212</v>
      </c>
      <c r="C1907" s="358" t="s">
        <v>2</v>
      </c>
      <c r="D1907" s="359">
        <v>64016.09</v>
      </c>
    </row>
    <row r="1908" spans="1:4" ht="15">
      <c r="A1908" s="90">
        <v>102773</v>
      </c>
      <c r="B1908" s="90" t="s">
        <v>10213</v>
      </c>
      <c r="C1908" s="358" t="s">
        <v>2</v>
      </c>
      <c r="D1908" s="359">
        <v>8759.14</v>
      </c>
    </row>
    <row r="1909" spans="1:4" ht="15">
      <c r="A1909" s="90">
        <v>102774</v>
      </c>
      <c r="B1909" s="90" t="s">
        <v>10214</v>
      </c>
      <c r="C1909" s="358" t="s">
        <v>2</v>
      </c>
      <c r="D1909" s="359">
        <v>8759.14</v>
      </c>
    </row>
    <row r="1910" spans="1:4" ht="15">
      <c r="A1910" s="90">
        <v>102775</v>
      </c>
      <c r="B1910" s="90" t="s">
        <v>10215</v>
      </c>
      <c r="C1910" s="358" t="s">
        <v>2</v>
      </c>
      <c r="D1910" s="359">
        <v>13119.82</v>
      </c>
    </row>
    <row r="1911" spans="1:4" ht="15">
      <c r="A1911" s="90">
        <v>102776</v>
      </c>
      <c r="B1911" s="90" t="s">
        <v>10216</v>
      </c>
      <c r="C1911" s="358" t="s">
        <v>2</v>
      </c>
      <c r="D1911" s="359">
        <v>13119.82</v>
      </c>
    </row>
    <row r="1912" spans="1:4" ht="15">
      <c r="A1912" s="90">
        <v>102777</v>
      </c>
      <c r="B1912" s="90" t="s">
        <v>10217</v>
      </c>
      <c r="C1912" s="358" t="s">
        <v>2</v>
      </c>
      <c r="D1912" s="359">
        <v>19886.43</v>
      </c>
    </row>
    <row r="1913" spans="1:4" ht="15">
      <c r="A1913" s="90">
        <v>102778</v>
      </c>
      <c r="B1913" s="90" t="s">
        <v>10218</v>
      </c>
      <c r="C1913" s="358" t="s">
        <v>2</v>
      </c>
      <c r="D1913" s="359">
        <v>30005.86</v>
      </c>
    </row>
    <row r="1914" spans="1:4" ht="15">
      <c r="A1914" s="90">
        <v>102779</v>
      </c>
      <c r="B1914" s="90" t="s">
        <v>10219</v>
      </c>
      <c r="C1914" s="358" t="s">
        <v>2</v>
      </c>
      <c r="D1914" s="359">
        <v>8759.14</v>
      </c>
    </row>
    <row r="1915" spans="1:4" ht="15">
      <c r="A1915" s="90">
        <v>102780</v>
      </c>
      <c r="B1915" s="90" t="s">
        <v>10220</v>
      </c>
      <c r="C1915" s="358" t="s">
        <v>2</v>
      </c>
      <c r="D1915" s="359">
        <v>10074.9</v>
      </c>
    </row>
    <row r="1916" spans="1:4" ht="15">
      <c r="A1916" s="90">
        <v>102781</v>
      </c>
      <c r="B1916" s="90" t="s">
        <v>10221</v>
      </c>
      <c r="C1916" s="358" t="s">
        <v>2</v>
      </c>
      <c r="D1916" s="359">
        <v>14980.66</v>
      </c>
    </row>
    <row r="1917" spans="1:4" ht="15">
      <c r="A1917" s="90">
        <v>102782</v>
      </c>
      <c r="B1917" s="90" t="s">
        <v>10222</v>
      </c>
      <c r="C1917" s="358" t="s">
        <v>2</v>
      </c>
      <c r="D1917" s="359">
        <v>16732.349999999999</v>
      </c>
    </row>
    <row r="1918" spans="1:4" ht="15">
      <c r="A1918" s="90">
        <v>102783</v>
      </c>
      <c r="B1918" s="90" t="s">
        <v>10223</v>
      </c>
      <c r="C1918" s="358" t="s">
        <v>2</v>
      </c>
      <c r="D1918" s="359">
        <v>22183.200000000001</v>
      </c>
    </row>
    <row r="1919" spans="1:4" ht="15">
      <c r="A1919" s="90">
        <v>102784</v>
      </c>
      <c r="B1919" s="90" t="s">
        <v>10224</v>
      </c>
      <c r="C1919" s="358" t="s">
        <v>2</v>
      </c>
      <c r="D1919" s="359">
        <v>35065.57</v>
      </c>
    </row>
    <row r="1920" spans="1:4" ht="15">
      <c r="A1920" s="90">
        <v>102785</v>
      </c>
      <c r="B1920" s="90" t="s">
        <v>10225</v>
      </c>
      <c r="C1920" s="358" t="s">
        <v>2</v>
      </c>
      <c r="D1920" s="359">
        <v>10074.9</v>
      </c>
    </row>
    <row r="1921" spans="1:4" ht="15">
      <c r="A1921" s="90">
        <v>102786</v>
      </c>
      <c r="B1921" s="90" t="s">
        <v>10226</v>
      </c>
      <c r="C1921" s="358" t="s">
        <v>2</v>
      </c>
      <c r="D1921" s="359">
        <v>11281.5</v>
      </c>
    </row>
    <row r="1922" spans="1:4" ht="15">
      <c r="A1922" s="90">
        <v>102787</v>
      </c>
      <c r="B1922" s="90" t="s">
        <v>10227</v>
      </c>
      <c r="C1922" s="358" t="s">
        <v>2</v>
      </c>
      <c r="D1922" s="359">
        <v>16732.349999999999</v>
      </c>
    </row>
    <row r="1923" spans="1:4" ht="15">
      <c r="A1923" s="90">
        <v>102788</v>
      </c>
      <c r="B1923" s="90" t="s">
        <v>10228</v>
      </c>
      <c r="C1923" s="358" t="s">
        <v>2</v>
      </c>
      <c r="D1923" s="359">
        <v>18463.560000000001</v>
      </c>
    </row>
    <row r="1924" spans="1:4" ht="15">
      <c r="A1924" s="90">
        <v>102789</v>
      </c>
      <c r="B1924" s="90" t="s">
        <v>10229</v>
      </c>
      <c r="C1924" s="358" t="s">
        <v>2</v>
      </c>
      <c r="D1924" s="359">
        <v>24357.16</v>
      </c>
    </row>
    <row r="1925" spans="1:4" ht="15">
      <c r="A1925" s="90">
        <v>102790</v>
      </c>
      <c r="B1925" s="90" t="s">
        <v>10230</v>
      </c>
      <c r="C1925" s="358" t="s">
        <v>2</v>
      </c>
      <c r="D1925" s="359">
        <v>40466.410000000003</v>
      </c>
    </row>
    <row r="1926" spans="1:4" ht="15">
      <c r="A1926" s="90">
        <v>102791</v>
      </c>
      <c r="B1926" s="90" t="s">
        <v>10231</v>
      </c>
      <c r="C1926" s="358" t="s">
        <v>2</v>
      </c>
      <c r="D1926" s="359">
        <v>32232.16</v>
      </c>
    </row>
    <row r="1927" spans="1:4" ht="15">
      <c r="A1927" s="90">
        <v>102792</v>
      </c>
      <c r="B1927" s="90" t="s">
        <v>10232</v>
      </c>
      <c r="C1927" s="358" t="s">
        <v>2</v>
      </c>
      <c r="D1927" s="359">
        <v>52617.71</v>
      </c>
    </row>
    <row r="1928" spans="1:4" ht="15">
      <c r="A1928" s="90">
        <v>102793</v>
      </c>
      <c r="B1928" s="90" t="s">
        <v>10233</v>
      </c>
      <c r="C1928" s="358" t="s">
        <v>2</v>
      </c>
      <c r="D1928" s="359">
        <v>71069.429999999993</v>
      </c>
    </row>
    <row r="1929" spans="1:4" ht="15">
      <c r="A1929" s="90">
        <v>102794</v>
      </c>
      <c r="B1929" s="90" t="s">
        <v>10234</v>
      </c>
      <c r="C1929" s="358" t="s">
        <v>2</v>
      </c>
      <c r="D1929" s="359">
        <v>102079.21</v>
      </c>
    </row>
    <row r="1930" spans="1:4" ht="15">
      <c r="A1930" s="90">
        <v>102795</v>
      </c>
      <c r="B1930" s="90" t="s">
        <v>10235</v>
      </c>
      <c r="C1930" s="358" t="s">
        <v>2</v>
      </c>
      <c r="D1930" s="359">
        <v>34348.839999999997</v>
      </c>
    </row>
    <row r="1931" spans="1:4" ht="15">
      <c r="A1931" s="90">
        <v>102796</v>
      </c>
      <c r="B1931" s="90" t="s">
        <v>10236</v>
      </c>
      <c r="C1931" s="358" t="s">
        <v>2</v>
      </c>
      <c r="D1931" s="359">
        <v>55632.18</v>
      </c>
    </row>
    <row r="1932" spans="1:4" ht="15">
      <c r="A1932" s="90">
        <v>102797</v>
      </c>
      <c r="B1932" s="90" t="s">
        <v>10237</v>
      </c>
      <c r="C1932" s="358" t="s">
        <v>2</v>
      </c>
      <c r="D1932" s="359">
        <v>78938.31</v>
      </c>
    </row>
    <row r="1933" spans="1:4" ht="15">
      <c r="A1933" s="90">
        <v>102798</v>
      </c>
      <c r="B1933" s="90" t="s">
        <v>10238</v>
      </c>
      <c r="C1933" s="358" t="s">
        <v>2</v>
      </c>
      <c r="D1933" s="359">
        <v>96799.89</v>
      </c>
    </row>
    <row r="1934" spans="1:4" ht="15">
      <c r="A1934" s="90">
        <v>102799</v>
      </c>
      <c r="B1934" s="90" t="s">
        <v>10239</v>
      </c>
      <c r="C1934" s="358" t="s">
        <v>2</v>
      </c>
      <c r="D1934" s="359">
        <v>35075.620000000003</v>
      </c>
    </row>
    <row r="1935" spans="1:4" ht="15">
      <c r="A1935" s="90">
        <v>102800</v>
      </c>
      <c r="B1935" s="90" t="s">
        <v>10240</v>
      </c>
      <c r="C1935" s="358" t="s">
        <v>2</v>
      </c>
      <c r="D1935" s="359">
        <v>61022.34</v>
      </c>
    </row>
    <row r="1936" spans="1:4" ht="15">
      <c r="A1936" s="90">
        <v>102801</v>
      </c>
      <c r="B1936" s="90" t="s">
        <v>10241</v>
      </c>
      <c r="C1936" s="358" t="s">
        <v>2</v>
      </c>
      <c r="D1936" s="359">
        <v>85562.36</v>
      </c>
    </row>
    <row r="1937" spans="1:4" ht="15">
      <c r="A1937" s="90">
        <v>102802</v>
      </c>
      <c r="B1937" s="90" t="s">
        <v>10242</v>
      </c>
      <c r="C1937" s="358" t="s">
        <v>2</v>
      </c>
      <c r="D1937" s="359">
        <v>102701.73</v>
      </c>
    </row>
    <row r="1938" spans="1:4" ht="15">
      <c r="A1938" s="90">
        <v>101570</v>
      </c>
      <c r="B1938" s="90" t="s">
        <v>8839</v>
      </c>
      <c r="C1938" s="358" t="s">
        <v>4</v>
      </c>
      <c r="D1938" s="358">
        <v>22.9</v>
      </c>
    </row>
    <row r="1939" spans="1:4" ht="15">
      <c r="A1939" s="90">
        <v>101571</v>
      </c>
      <c r="B1939" s="90" t="s">
        <v>8840</v>
      </c>
      <c r="C1939" s="358" t="s">
        <v>4</v>
      </c>
      <c r="D1939" s="358">
        <v>31.27</v>
      </c>
    </row>
    <row r="1940" spans="1:4" ht="15">
      <c r="A1940" s="90">
        <v>101572</v>
      </c>
      <c r="B1940" s="90" t="s">
        <v>8841</v>
      </c>
      <c r="C1940" s="358" t="s">
        <v>4</v>
      </c>
      <c r="D1940" s="358">
        <v>17.940000000000001</v>
      </c>
    </row>
    <row r="1941" spans="1:4" ht="15">
      <c r="A1941" s="90">
        <v>101573</v>
      </c>
      <c r="B1941" s="90" t="s">
        <v>8842</v>
      </c>
      <c r="C1941" s="358" t="s">
        <v>4</v>
      </c>
      <c r="D1941" s="358">
        <v>26.32</v>
      </c>
    </row>
    <row r="1942" spans="1:4" ht="15">
      <c r="A1942" s="90">
        <v>101574</v>
      </c>
      <c r="B1942" s="90" t="s">
        <v>8843</v>
      </c>
      <c r="C1942" s="358" t="s">
        <v>4</v>
      </c>
      <c r="D1942" s="358">
        <v>13.69</v>
      </c>
    </row>
    <row r="1943" spans="1:4" ht="15">
      <c r="A1943" s="90">
        <v>101575</v>
      </c>
      <c r="B1943" s="90" t="s">
        <v>8844</v>
      </c>
      <c r="C1943" s="358" t="s">
        <v>4</v>
      </c>
      <c r="D1943" s="358">
        <v>22.23</v>
      </c>
    </row>
    <row r="1944" spans="1:4" ht="15">
      <c r="A1944" s="90">
        <v>101576</v>
      </c>
      <c r="B1944" s="90" t="s">
        <v>8845</v>
      </c>
      <c r="C1944" s="358" t="s">
        <v>4</v>
      </c>
      <c r="D1944" s="358">
        <v>40.409999999999997</v>
      </c>
    </row>
    <row r="1945" spans="1:4" ht="15">
      <c r="A1945" s="90">
        <v>101577</v>
      </c>
      <c r="B1945" s="90" t="s">
        <v>8846</v>
      </c>
      <c r="C1945" s="358" t="s">
        <v>4</v>
      </c>
      <c r="D1945" s="358">
        <v>51.13</v>
      </c>
    </row>
    <row r="1946" spans="1:4" ht="15">
      <c r="A1946" s="90">
        <v>101578</v>
      </c>
      <c r="B1946" s="90" t="s">
        <v>8847</v>
      </c>
      <c r="C1946" s="358" t="s">
        <v>4</v>
      </c>
      <c r="D1946" s="358">
        <v>33.29</v>
      </c>
    </row>
    <row r="1947" spans="1:4" ht="15">
      <c r="A1947" s="90">
        <v>101579</v>
      </c>
      <c r="B1947" s="90" t="s">
        <v>8848</v>
      </c>
      <c r="C1947" s="358" t="s">
        <v>4</v>
      </c>
      <c r="D1947" s="358">
        <v>44.02</v>
      </c>
    </row>
    <row r="1948" spans="1:4" ht="15">
      <c r="A1948" s="90">
        <v>101580</v>
      </c>
      <c r="B1948" s="90" t="s">
        <v>8849</v>
      </c>
      <c r="C1948" s="358" t="s">
        <v>4</v>
      </c>
      <c r="D1948" s="358">
        <v>29.25</v>
      </c>
    </row>
    <row r="1949" spans="1:4" ht="15">
      <c r="A1949" s="90">
        <v>101581</v>
      </c>
      <c r="B1949" s="90" t="s">
        <v>8850</v>
      </c>
      <c r="C1949" s="358" t="s">
        <v>4</v>
      </c>
      <c r="D1949" s="358">
        <v>40.130000000000003</v>
      </c>
    </row>
    <row r="1950" spans="1:4" ht="15">
      <c r="A1950" s="90">
        <v>101582</v>
      </c>
      <c r="B1950" s="90" t="s">
        <v>8851</v>
      </c>
      <c r="C1950" s="358" t="s">
        <v>4</v>
      </c>
      <c r="D1950" s="358">
        <v>66.27</v>
      </c>
    </row>
    <row r="1951" spans="1:4" ht="15">
      <c r="A1951" s="90">
        <v>101583</v>
      </c>
      <c r="B1951" s="90" t="s">
        <v>8852</v>
      </c>
      <c r="C1951" s="358" t="s">
        <v>4</v>
      </c>
      <c r="D1951" s="358">
        <v>82.96</v>
      </c>
    </row>
    <row r="1952" spans="1:4" ht="15">
      <c r="A1952" s="90">
        <v>101584</v>
      </c>
      <c r="B1952" s="90" t="s">
        <v>8853</v>
      </c>
      <c r="C1952" s="358" t="s">
        <v>4</v>
      </c>
      <c r="D1952" s="358">
        <v>54.3</v>
      </c>
    </row>
    <row r="1953" spans="1:4" ht="15">
      <c r="A1953" s="90">
        <v>101585</v>
      </c>
      <c r="B1953" s="90" t="s">
        <v>8854</v>
      </c>
      <c r="C1953" s="358" t="s">
        <v>4</v>
      </c>
      <c r="D1953" s="358">
        <v>71</v>
      </c>
    </row>
    <row r="1954" spans="1:4" ht="15">
      <c r="A1954" s="90">
        <v>101586</v>
      </c>
      <c r="B1954" s="90" t="s">
        <v>8855</v>
      </c>
      <c r="C1954" s="358" t="s">
        <v>4</v>
      </c>
      <c r="D1954" s="358">
        <v>46.63</v>
      </c>
    </row>
    <row r="1955" spans="1:4" ht="15">
      <c r="A1955" s="90">
        <v>101587</v>
      </c>
      <c r="B1955" s="90" t="s">
        <v>8856</v>
      </c>
      <c r="C1955" s="358" t="s">
        <v>4</v>
      </c>
      <c r="D1955" s="358">
        <v>63.49</v>
      </c>
    </row>
    <row r="1956" spans="1:4" ht="15">
      <c r="A1956" s="90">
        <v>101588</v>
      </c>
      <c r="B1956" s="90" t="s">
        <v>8857</v>
      </c>
      <c r="C1956" s="358" t="s">
        <v>4</v>
      </c>
      <c r="D1956" s="358">
        <v>89.68</v>
      </c>
    </row>
    <row r="1957" spans="1:4" ht="15">
      <c r="A1957" s="90">
        <v>101589</v>
      </c>
      <c r="B1957" s="90" t="s">
        <v>8858</v>
      </c>
      <c r="C1957" s="358" t="s">
        <v>4</v>
      </c>
      <c r="D1957" s="358">
        <v>130.74</v>
      </c>
    </row>
    <row r="1958" spans="1:4" ht="15">
      <c r="A1958" s="90">
        <v>101590</v>
      </c>
      <c r="B1958" s="90" t="s">
        <v>8859</v>
      </c>
      <c r="C1958" s="358" t="s">
        <v>4</v>
      </c>
      <c r="D1958" s="358">
        <v>67.87</v>
      </c>
    </row>
    <row r="1959" spans="1:4" ht="15">
      <c r="A1959" s="90">
        <v>101591</v>
      </c>
      <c r="B1959" s="90" t="s">
        <v>8860</v>
      </c>
      <c r="C1959" s="358" t="s">
        <v>4</v>
      </c>
      <c r="D1959" s="358">
        <v>108.94</v>
      </c>
    </row>
    <row r="1960" spans="1:4" ht="15">
      <c r="A1960" s="90">
        <v>101592</v>
      </c>
      <c r="B1960" s="90" t="s">
        <v>8861</v>
      </c>
      <c r="C1960" s="358" t="s">
        <v>4</v>
      </c>
      <c r="D1960" s="358">
        <v>47.66</v>
      </c>
    </row>
    <row r="1961" spans="1:4" ht="15">
      <c r="A1961" s="90">
        <v>101593</v>
      </c>
      <c r="B1961" s="90" t="s">
        <v>8862</v>
      </c>
      <c r="C1961" s="358" t="s">
        <v>4</v>
      </c>
      <c r="D1961" s="358">
        <v>88.86</v>
      </c>
    </row>
    <row r="1962" spans="1:4" ht="15">
      <c r="A1962" s="90">
        <v>101600</v>
      </c>
      <c r="B1962" s="90" t="s">
        <v>8863</v>
      </c>
      <c r="C1962" s="358" t="s">
        <v>4</v>
      </c>
      <c r="D1962" s="358">
        <v>16.82</v>
      </c>
    </row>
    <row r="1963" spans="1:4" ht="15">
      <c r="A1963" s="90">
        <v>101601</v>
      </c>
      <c r="B1963" s="90" t="s">
        <v>8864</v>
      </c>
      <c r="C1963" s="358" t="s">
        <v>4</v>
      </c>
      <c r="D1963" s="358">
        <v>24.91</v>
      </c>
    </row>
    <row r="1964" spans="1:4" ht="15">
      <c r="A1964" s="90">
        <v>101602</v>
      </c>
      <c r="B1964" s="90" t="s">
        <v>8865</v>
      </c>
      <c r="C1964" s="358" t="s">
        <v>4</v>
      </c>
      <c r="D1964" s="358">
        <v>12.48</v>
      </c>
    </row>
    <row r="1965" spans="1:4" ht="15">
      <c r="A1965" s="90">
        <v>101603</v>
      </c>
      <c r="B1965" s="90" t="s">
        <v>8866</v>
      </c>
      <c r="C1965" s="358" t="s">
        <v>4</v>
      </c>
      <c r="D1965" s="358">
        <v>20.56</v>
      </c>
    </row>
    <row r="1966" spans="1:4" ht="15">
      <c r="A1966" s="90">
        <v>101604</v>
      </c>
      <c r="B1966" s="90" t="s">
        <v>8867</v>
      </c>
      <c r="C1966" s="358" t="s">
        <v>4</v>
      </c>
      <c r="D1966" s="358">
        <v>8.17</v>
      </c>
    </row>
    <row r="1967" spans="1:4" ht="15">
      <c r="A1967" s="90">
        <v>101605</v>
      </c>
      <c r="B1967" s="90" t="s">
        <v>8868</v>
      </c>
      <c r="C1967" s="358" t="s">
        <v>4</v>
      </c>
      <c r="D1967" s="358">
        <v>16.25</v>
      </c>
    </row>
    <row r="1968" spans="1:4" ht="15">
      <c r="A1968" s="90">
        <v>90788</v>
      </c>
      <c r="B1968" s="90" t="s">
        <v>2832</v>
      </c>
      <c r="C1968" s="358" t="s">
        <v>2</v>
      </c>
      <c r="D1968" s="358">
        <v>721.98</v>
      </c>
    </row>
    <row r="1969" spans="1:4" ht="15">
      <c r="A1969" s="90">
        <v>90789</v>
      </c>
      <c r="B1969" s="90" t="s">
        <v>2833</v>
      </c>
      <c r="C1969" s="358" t="s">
        <v>2</v>
      </c>
      <c r="D1969" s="358">
        <v>723.78</v>
      </c>
    </row>
    <row r="1970" spans="1:4" ht="15">
      <c r="A1970" s="90">
        <v>90790</v>
      </c>
      <c r="B1970" s="90" t="s">
        <v>2834</v>
      </c>
      <c r="C1970" s="358" t="s">
        <v>2</v>
      </c>
      <c r="D1970" s="358">
        <v>746.64</v>
      </c>
    </row>
    <row r="1971" spans="1:4" ht="15">
      <c r="A1971" s="90">
        <v>90791</v>
      </c>
      <c r="B1971" s="90" t="s">
        <v>8869</v>
      </c>
      <c r="C1971" s="358" t="s">
        <v>2</v>
      </c>
      <c r="D1971" s="358">
        <v>875.3</v>
      </c>
    </row>
    <row r="1972" spans="1:4" ht="15">
      <c r="A1972" s="90">
        <v>90793</v>
      </c>
      <c r="B1972" s="90" t="s">
        <v>8870</v>
      </c>
      <c r="C1972" s="358" t="s">
        <v>2</v>
      </c>
      <c r="D1972" s="358">
        <v>931.04</v>
      </c>
    </row>
    <row r="1973" spans="1:4" ht="15">
      <c r="A1973" s="90">
        <v>90794</v>
      </c>
      <c r="B1973" s="90" t="s">
        <v>8871</v>
      </c>
      <c r="C1973" s="358" t="s">
        <v>2</v>
      </c>
      <c r="D1973" s="358">
        <v>626.35</v>
      </c>
    </row>
    <row r="1974" spans="1:4" ht="15">
      <c r="A1974" s="90">
        <v>90795</v>
      </c>
      <c r="B1974" s="90" t="s">
        <v>8872</v>
      </c>
      <c r="C1974" s="358" t="s">
        <v>2</v>
      </c>
      <c r="D1974" s="358">
        <v>633.39</v>
      </c>
    </row>
    <row r="1975" spans="1:4" ht="15">
      <c r="A1975" s="90">
        <v>90796</v>
      </c>
      <c r="B1975" s="90" t="s">
        <v>8873</v>
      </c>
      <c r="C1975" s="358" t="s">
        <v>2</v>
      </c>
      <c r="D1975" s="358">
        <v>640.41</v>
      </c>
    </row>
    <row r="1976" spans="1:4" ht="15">
      <c r="A1976" s="90">
        <v>90797</v>
      </c>
      <c r="B1976" s="90" t="s">
        <v>8874</v>
      </c>
      <c r="C1976" s="358" t="s">
        <v>2</v>
      </c>
      <c r="D1976" s="358">
        <v>647.41999999999996</v>
      </c>
    </row>
    <row r="1977" spans="1:4" ht="15">
      <c r="A1977" s="90">
        <v>90798</v>
      </c>
      <c r="B1977" s="90" t="s">
        <v>36282</v>
      </c>
      <c r="C1977" s="358" t="s">
        <v>2</v>
      </c>
      <c r="D1977" s="358">
        <v>934.71</v>
      </c>
    </row>
    <row r="1978" spans="1:4" ht="15">
      <c r="A1978" s="90">
        <v>90799</v>
      </c>
      <c r="B1978" s="90" t="s">
        <v>36283</v>
      </c>
      <c r="C1978" s="358" t="s">
        <v>2</v>
      </c>
      <c r="D1978" s="358">
        <v>965.21</v>
      </c>
    </row>
    <row r="1979" spans="1:4" ht="15">
      <c r="A1979" s="90">
        <v>90801</v>
      </c>
      <c r="B1979" s="90" t="s">
        <v>2835</v>
      </c>
      <c r="C1979" s="358" t="s">
        <v>2</v>
      </c>
      <c r="D1979" s="358">
        <v>297.70999999999998</v>
      </c>
    </row>
    <row r="1980" spans="1:4" ht="15">
      <c r="A1980" s="90">
        <v>90806</v>
      </c>
      <c r="B1980" s="90" t="s">
        <v>10811</v>
      </c>
      <c r="C1980" s="358" t="s">
        <v>2</v>
      </c>
      <c r="D1980" s="358">
        <v>385.41</v>
      </c>
    </row>
    <row r="1981" spans="1:4" ht="15">
      <c r="A1981" s="90">
        <v>90820</v>
      </c>
      <c r="B1981" s="90" t="s">
        <v>2836</v>
      </c>
      <c r="C1981" s="358" t="s">
        <v>2</v>
      </c>
      <c r="D1981" s="358">
        <v>283.51</v>
      </c>
    </row>
    <row r="1982" spans="1:4" ht="15">
      <c r="A1982" s="90">
        <v>90821</v>
      </c>
      <c r="B1982" s="90" t="s">
        <v>2837</v>
      </c>
      <c r="C1982" s="358" t="s">
        <v>2</v>
      </c>
      <c r="D1982" s="358">
        <v>290.02</v>
      </c>
    </row>
    <row r="1983" spans="1:4" ht="15">
      <c r="A1983" s="90">
        <v>90822</v>
      </c>
      <c r="B1983" s="90" t="s">
        <v>2838</v>
      </c>
      <c r="C1983" s="358" t="s">
        <v>2</v>
      </c>
      <c r="D1983" s="358">
        <v>311.35000000000002</v>
      </c>
    </row>
    <row r="1984" spans="1:4" ht="15">
      <c r="A1984" s="90">
        <v>90823</v>
      </c>
      <c r="B1984" s="90" t="s">
        <v>2839</v>
      </c>
      <c r="C1984" s="358" t="s">
        <v>2</v>
      </c>
      <c r="D1984" s="358">
        <v>381.43</v>
      </c>
    </row>
    <row r="1985" spans="1:4" ht="15">
      <c r="A1985" s="90">
        <v>90824</v>
      </c>
      <c r="B1985" s="90" t="s">
        <v>2840</v>
      </c>
      <c r="C1985" s="358" t="s">
        <v>2</v>
      </c>
      <c r="D1985" s="358">
        <v>544.16999999999996</v>
      </c>
    </row>
    <row r="1986" spans="1:4" ht="15">
      <c r="A1986" s="90">
        <v>90825</v>
      </c>
      <c r="B1986" s="90" t="s">
        <v>2841</v>
      </c>
      <c r="C1986" s="358" t="s">
        <v>2</v>
      </c>
      <c r="D1986" s="358">
        <v>605.75</v>
      </c>
    </row>
    <row r="1987" spans="1:4" ht="15">
      <c r="A1987" s="90">
        <v>90830</v>
      </c>
      <c r="B1987" s="90" t="s">
        <v>2842</v>
      </c>
      <c r="C1987" s="358" t="s">
        <v>2</v>
      </c>
      <c r="D1987" s="358">
        <v>164.86</v>
      </c>
    </row>
    <row r="1988" spans="1:4" ht="15">
      <c r="A1988" s="90">
        <v>90831</v>
      </c>
      <c r="B1988" s="90" t="s">
        <v>2843</v>
      </c>
      <c r="C1988" s="358" t="s">
        <v>2</v>
      </c>
      <c r="D1988" s="358">
        <v>144.13999999999999</v>
      </c>
    </row>
    <row r="1989" spans="1:4" ht="15">
      <c r="A1989" s="90">
        <v>90841</v>
      </c>
      <c r="B1989" s="90" t="s">
        <v>2844</v>
      </c>
      <c r="C1989" s="358" t="s">
        <v>2</v>
      </c>
      <c r="D1989" s="358">
        <v>917.7</v>
      </c>
    </row>
    <row r="1990" spans="1:4" ht="15">
      <c r="A1990" s="90">
        <v>90842</v>
      </c>
      <c r="B1990" s="90" t="s">
        <v>2845</v>
      </c>
      <c r="C1990" s="358" t="s">
        <v>2</v>
      </c>
      <c r="D1990" s="358">
        <v>926.39</v>
      </c>
    </row>
    <row r="1991" spans="1:4" ht="15">
      <c r="A1991" s="90">
        <v>90843</v>
      </c>
      <c r="B1991" s="90" t="s">
        <v>2846</v>
      </c>
      <c r="C1991" s="358" t="s">
        <v>2</v>
      </c>
      <c r="D1991" s="358">
        <v>970.62</v>
      </c>
    </row>
    <row r="1992" spans="1:4" ht="15">
      <c r="A1992" s="90">
        <v>90844</v>
      </c>
      <c r="B1992" s="90" t="s">
        <v>2847</v>
      </c>
      <c r="C1992" s="358" t="s">
        <v>2</v>
      </c>
      <c r="D1992" s="359">
        <v>1042.8800000000001</v>
      </c>
    </row>
    <row r="1993" spans="1:4" ht="15">
      <c r="A1993" s="90">
        <v>90845</v>
      </c>
      <c r="B1993" s="90" t="s">
        <v>8607</v>
      </c>
      <c r="C1993" s="358" t="s">
        <v>2</v>
      </c>
      <c r="D1993" s="359">
        <v>1203.44</v>
      </c>
    </row>
    <row r="1994" spans="1:4" ht="15">
      <c r="A1994" s="90">
        <v>90846</v>
      </c>
      <c r="B1994" s="90" t="s">
        <v>8608</v>
      </c>
      <c r="C1994" s="358" t="s">
        <v>2</v>
      </c>
      <c r="D1994" s="359">
        <v>1267.2</v>
      </c>
    </row>
    <row r="1995" spans="1:4" ht="15">
      <c r="A1995" s="90">
        <v>90847</v>
      </c>
      <c r="B1995" s="90" t="s">
        <v>2848</v>
      </c>
      <c r="C1995" s="358" t="s">
        <v>2</v>
      </c>
      <c r="D1995" s="358">
        <v>773.56</v>
      </c>
    </row>
    <row r="1996" spans="1:4" ht="15">
      <c r="A1996" s="90">
        <v>90848</v>
      </c>
      <c r="B1996" s="90" t="s">
        <v>2849</v>
      </c>
      <c r="C1996" s="358" t="s">
        <v>2</v>
      </c>
      <c r="D1996" s="358">
        <v>782.25</v>
      </c>
    </row>
    <row r="1997" spans="1:4" ht="15">
      <c r="A1997" s="90">
        <v>90849</v>
      </c>
      <c r="B1997" s="90" t="s">
        <v>2850</v>
      </c>
      <c r="C1997" s="358" t="s">
        <v>2</v>
      </c>
      <c r="D1997" s="358">
        <v>805.76</v>
      </c>
    </row>
    <row r="1998" spans="1:4" ht="15">
      <c r="A1998" s="90">
        <v>90850</v>
      </c>
      <c r="B1998" s="90" t="s">
        <v>2851</v>
      </c>
      <c r="C1998" s="358" t="s">
        <v>2</v>
      </c>
      <c r="D1998" s="358">
        <v>878.02</v>
      </c>
    </row>
    <row r="1999" spans="1:4" ht="15">
      <c r="A1999" s="90">
        <v>90851</v>
      </c>
      <c r="B1999" s="90" t="s">
        <v>8609</v>
      </c>
      <c r="C1999" s="358" t="s">
        <v>2</v>
      </c>
      <c r="D1999" s="359">
        <v>1038.58</v>
      </c>
    </row>
    <row r="2000" spans="1:4" ht="15">
      <c r="A2000" s="90">
        <v>90852</v>
      </c>
      <c r="B2000" s="90" t="s">
        <v>8610</v>
      </c>
      <c r="C2000" s="358" t="s">
        <v>2</v>
      </c>
      <c r="D2000" s="359">
        <v>1102.3399999999999</v>
      </c>
    </row>
    <row r="2001" spans="1:4" ht="15">
      <c r="A2001" s="90">
        <v>91009</v>
      </c>
      <c r="B2001" s="90" t="s">
        <v>2852</v>
      </c>
      <c r="C2001" s="358" t="s">
        <v>2</v>
      </c>
      <c r="D2001" s="358">
        <v>293.26</v>
      </c>
    </row>
    <row r="2002" spans="1:4" ht="15">
      <c r="A2002" s="90">
        <v>91010</v>
      </c>
      <c r="B2002" s="90" t="s">
        <v>2853</v>
      </c>
      <c r="C2002" s="358" t="s">
        <v>2</v>
      </c>
      <c r="D2002" s="358">
        <v>300.24</v>
      </c>
    </row>
    <row r="2003" spans="1:4" ht="15">
      <c r="A2003" s="90">
        <v>91011</v>
      </c>
      <c r="B2003" s="90" t="s">
        <v>2854</v>
      </c>
      <c r="C2003" s="358" t="s">
        <v>2</v>
      </c>
      <c r="D2003" s="358">
        <v>350.97</v>
      </c>
    </row>
    <row r="2004" spans="1:4" ht="15">
      <c r="A2004" s="90">
        <v>91012</v>
      </c>
      <c r="B2004" s="90" t="s">
        <v>2855</v>
      </c>
      <c r="C2004" s="358" t="s">
        <v>2</v>
      </c>
      <c r="D2004" s="358">
        <v>390.08</v>
      </c>
    </row>
    <row r="2005" spans="1:4" ht="15">
      <c r="A2005" s="90">
        <v>91013</v>
      </c>
      <c r="B2005" s="90" t="s">
        <v>2856</v>
      </c>
      <c r="C2005" s="358" t="s">
        <v>2</v>
      </c>
      <c r="D2005" s="358">
        <v>783.31</v>
      </c>
    </row>
    <row r="2006" spans="1:4" ht="15">
      <c r="A2006" s="90">
        <v>91014</v>
      </c>
      <c r="B2006" s="90" t="s">
        <v>2857</v>
      </c>
      <c r="C2006" s="358" t="s">
        <v>2</v>
      </c>
      <c r="D2006" s="358">
        <v>792.47</v>
      </c>
    </row>
    <row r="2007" spans="1:4" ht="15">
      <c r="A2007" s="90">
        <v>91015</v>
      </c>
      <c r="B2007" s="90" t="s">
        <v>2858</v>
      </c>
      <c r="C2007" s="358" t="s">
        <v>2</v>
      </c>
      <c r="D2007" s="358">
        <v>845.38</v>
      </c>
    </row>
    <row r="2008" spans="1:4" ht="15">
      <c r="A2008" s="90">
        <v>91016</v>
      </c>
      <c r="B2008" s="90" t="s">
        <v>2859</v>
      </c>
      <c r="C2008" s="358" t="s">
        <v>2</v>
      </c>
      <c r="D2008" s="358">
        <v>886.67</v>
      </c>
    </row>
    <row r="2009" spans="1:4" ht="15">
      <c r="A2009" s="90">
        <v>91287</v>
      </c>
      <c r="B2009" s="90" t="s">
        <v>2860</v>
      </c>
      <c r="C2009" s="358" t="s">
        <v>2</v>
      </c>
      <c r="D2009" s="358">
        <v>223.83</v>
      </c>
    </row>
    <row r="2010" spans="1:4" ht="15">
      <c r="A2010" s="90">
        <v>91292</v>
      </c>
      <c r="B2010" s="90" t="s">
        <v>10812</v>
      </c>
      <c r="C2010" s="358" t="s">
        <v>2</v>
      </c>
      <c r="D2010" s="358">
        <v>311.52999999999997</v>
      </c>
    </row>
    <row r="2011" spans="1:4" ht="15">
      <c r="A2011" s="90">
        <v>91295</v>
      </c>
      <c r="B2011" s="90" t="s">
        <v>2861</v>
      </c>
      <c r="C2011" s="358" t="s">
        <v>2</v>
      </c>
      <c r="D2011" s="358">
        <v>301.70999999999998</v>
      </c>
    </row>
    <row r="2012" spans="1:4" ht="15">
      <c r="A2012" s="90">
        <v>91296</v>
      </c>
      <c r="B2012" s="90" t="s">
        <v>2862</v>
      </c>
      <c r="C2012" s="358" t="s">
        <v>2</v>
      </c>
      <c r="D2012" s="358">
        <v>323.85000000000002</v>
      </c>
    </row>
    <row r="2013" spans="1:4" ht="15">
      <c r="A2013" s="90">
        <v>91297</v>
      </c>
      <c r="B2013" s="90" t="s">
        <v>2863</v>
      </c>
      <c r="C2013" s="358" t="s">
        <v>2</v>
      </c>
      <c r="D2013" s="358">
        <v>356.6</v>
      </c>
    </row>
    <row r="2014" spans="1:4" ht="15">
      <c r="A2014" s="90">
        <v>91298</v>
      </c>
      <c r="B2014" s="90" t="s">
        <v>2864</v>
      </c>
      <c r="C2014" s="358" t="s">
        <v>2</v>
      </c>
      <c r="D2014" s="358">
        <v>879.4</v>
      </c>
    </row>
    <row r="2015" spans="1:4" ht="15">
      <c r="A2015" s="90">
        <v>91299</v>
      </c>
      <c r="B2015" s="90" t="s">
        <v>2865</v>
      </c>
      <c r="C2015" s="358" t="s">
        <v>2</v>
      </c>
      <c r="D2015" s="359">
        <v>1236.27</v>
      </c>
    </row>
    <row r="2016" spans="1:4" ht="15">
      <c r="A2016" s="90">
        <v>91304</v>
      </c>
      <c r="B2016" s="90" t="s">
        <v>2866</v>
      </c>
      <c r="C2016" s="358" t="s">
        <v>2</v>
      </c>
      <c r="D2016" s="358">
        <v>101.8</v>
      </c>
    </row>
    <row r="2017" spans="1:4" ht="15">
      <c r="A2017" s="90">
        <v>91305</v>
      </c>
      <c r="B2017" s="90" t="s">
        <v>2867</v>
      </c>
      <c r="C2017" s="358" t="s">
        <v>2</v>
      </c>
      <c r="D2017" s="358">
        <v>100.76</v>
      </c>
    </row>
    <row r="2018" spans="1:4" ht="15">
      <c r="A2018" s="90">
        <v>91306</v>
      </c>
      <c r="B2018" s="90" t="s">
        <v>2868</v>
      </c>
      <c r="C2018" s="358" t="s">
        <v>2</v>
      </c>
      <c r="D2018" s="358">
        <v>144.13999999999999</v>
      </c>
    </row>
    <row r="2019" spans="1:4" ht="15">
      <c r="A2019" s="90">
        <v>91307</v>
      </c>
      <c r="B2019" s="90" t="s">
        <v>2869</v>
      </c>
      <c r="C2019" s="358" t="s">
        <v>2</v>
      </c>
      <c r="D2019" s="358">
        <v>86.12</v>
      </c>
    </row>
    <row r="2020" spans="1:4" ht="15">
      <c r="A2020" s="90">
        <v>91312</v>
      </c>
      <c r="B2020" s="90" t="s">
        <v>2870</v>
      </c>
      <c r="C2020" s="358" t="s">
        <v>2</v>
      </c>
      <c r="D2020" s="358">
        <v>768.47</v>
      </c>
    </row>
    <row r="2021" spans="1:4" ht="15">
      <c r="A2021" s="90">
        <v>91313</v>
      </c>
      <c r="B2021" s="90" t="s">
        <v>2871</v>
      </c>
      <c r="C2021" s="358" t="s">
        <v>2</v>
      </c>
      <c r="D2021" s="358">
        <v>761.85</v>
      </c>
    </row>
    <row r="2022" spans="1:4" ht="15">
      <c r="A2022" s="90">
        <v>91314</v>
      </c>
      <c r="B2022" s="90" t="s">
        <v>2872</v>
      </c>
      <c r="C2022" s="358" t="s">
        <v>2</v>
      </c>
      <c r="D2022" s="358">
        <v>800.38</v>
      </c>
    </row>
    <row r="2023" spans="1:4" ht="15">
      <c r="A2023" s="90">
        <v>91315</v>
      </c>
      <c r="B2023" s="90" t="s">
        <v>2873</v>
      </c>
      <c r="C2023" s="358" t="s">
        <v>2</v>
      </c>
      <c r="D2023" s="358">
        <v>871.97</v>
      </c>
    </row>
    <row r="2024" spans="1:4" ht="15">
      <c r="A2024" s="90">
        <v>91316</v>
      </c>
      <c r="B2024" s="90" t="s">
        <v>8611</v>
      </c>
      <c r="C2024" s="358" t="s">
        <v>2</v>
      </c>
      <c r="D2024" s="359">
        <v>1033.2</v>
      </c>
    </row>
    <row r="2025" spans="1:4" ht="15">
      <c r="A2025" s="90">
        <v>91317</v>
      </c>
      <c r="B2025" s="90" t="s">
        <v>8612</v>
      </c>
      <c r="C2025" s="358" t="s">
        <v>2</v>
      </c>
      <c r="D2025" s="359">
        <v>1096.29</v>
      </c>
    </row>
    <row r="2026" spans="1:4" ht="15">
      <c r="A2026" s="90">
        <v>91318</v>
      </c>
      <c r="B2026" s="90" t="s">
        <v>2874</v>
      </c>
      <c r="C2026" s="358" t="s">
        <v>2</v>
      </c>
      <c r="D2026" s="358">
        <v>667.71</v>
      </c>
    </row>
    <row r="2027" spans="1:4" ht="15">
      <c r="A2027" s="90">
        <v>91319</v>
      </c>
      <c r="B2027" s="90" t="s">
        <v>2875</v>
      </c>
      <c r="C2027" s="358" t="s">
        <v>2</v>
      </c>
      <c r="D2027" s="358">
        <v>675.73</v>
      </c>
    </row>
    <row r="2028" spans="1:4" ht="15">
      <c r="A2028" s="90">
        <v>91320</v>
      </c>
      <c r="B2028" s="90" t="s">
        <v>2876</v>
      </c>
      <c r="C2028" s="358" t="s">
        <v>2</v>
      </c>
      <c r="D2028" s="358">
        <v>698.58</v>
      </c>
    </row>
    <row r="2029" spans="1:4" ht="15">
      <c r="A2029" s="90">
        <v>91321</v>
      </c>
      <c r="B2029" s="90" t="s">
        <v>2877</v>
      </c>
      <c r="C2029" s="358" t="s">
        <v>2</v>
      </c>
      <c r="D2029" s="358">
        <v>770.17</v>
      </c>
    </row>
    <row r="2030" spans="1:4" ht="15">
      <c r="A2030" s="90">
        <v>91322</v>
      </c>
      <c r="B2030" s="90" t="s">
        <v>8613</v>
      </c>
      <c r="C2030" s="358" t="s">
        <v>2</v>
      </c>
      <c r="D2030" s="358">
        <v>931.4</v>
      </c>
    </row>
    <row r="2031" spans="1:4" ht="15">
      <c r="A2031" s="90">
        <v>91323</v>
      </c>
      <c r="B2031" s="90" t="s">
        <v>8614</v>
      </c>
      <c r="C2031" s="358" t="s">
        <v>2</v>
      </c>
      <c r="D2031" s="358">
        <v>994.49</v>
      </c>
    </row>
    <row r="2032" spans="1:4" ht="15">
      <c r="A2032" s="90">
        <v>91324</v>
      </c>
      <c r="B2032" s="90" t="s">
        <v>2878</v>
      </c>
      <c r="C2032" s="358" t="s">
        <v>2</v>
      </c>
      <c r="D2032" s="358">
        <v>677.46</v>
      </c>
    </row>
    <row r="2033" spans="1:4" ht="15">
      <c r="A2033" s="90">
        <v>91325</v>
      </c>
      <c r="B2033" s="90" t="s">
        <v>2879</v>
      </c>
      <c r="C2033" s="358" t="s">
        <v>2</v>
      </c>
      <c r="D2033" s="358">
        <v>685.95</v>
      </c>
    </row>
    <row r="2034" spans="1:4" ht="15">
      <c r="A2034" s="90">
        <v>91326</v>
      </c>
      <c r="B2034" s="90" t="s">
        <v>2880</v>
      </c>
      <c r="C2034" s="358" t="s">
        <v>2</v>
      </c>
      <c r="D2034" s="358">
        <v>738.2</v>
      </c>
    </row>
    <row r="2035" spans="1:4" ht="15">
      <c r="A2035" s="90">
        <v>91327</v>
      </c>
      <c r="B2035" s="90" t="s">
        <v>2881</v>
      </c>
      <c r="C2035" s="358" t="s">
        <v>2</v>
      </c>
      <c r="D2035" s="358">
        <v>778.82</v>
      </c>
    </row>
    <row r="2036" spans="1:4" ht="15">
      <c r="A2036" s="90">
        <v>91328</v>
      </c>
      <c r="B2036" s="90" t="s">
        <v>2882</v>
      </c>
      <c r="C2036" s="358" t="s">
        <v>2</v>
      </c>
      <c r="D2036" s="358">
        <v>791.76</v>
      </c>
    </row>
    <row r="2037" spans="1:4" ht="15">
      <c r="A2037" s="90">
        <v>91329</v>
      </c>
      <c r="B2037" s="90" t="s">
        <v>2883</v>
      </c>
      <c r="C2037" s="358" t="s">
        <v>2</v>
      </c>
      <c r="D2037" s="358">
        <v>685.91</v>
      </c>
    </row>
    <row r="2038" spans="1:4" ht="15">
      <c r="A2038" s="90">
        <v>91330</v>
      </c>
      <c r="B2038" s="90" t="s">
        <v>2884</v>
      </c>
      <c r="C2038" s="358" t="s">
        <v>2</v>
      </c>
      <c r="D2038" s="358">
        <v>816.08</v>
      </c>
    </row>
    <row r="2039" spans="1:4" ht="15">
      <c r="A2039" s="90">
        <v>91331</v>
      </c>
      <c r="B2039" s="90" t="s">
        <v>2885</v>
      </c>
      <c r="C2039" s="358" t="s">
        <v>2</v>
      </c>
      <c r="D2039" s="358">
        <v>709.56</v>
      </c>
    </row>
    <row r="2040" spans="1:4" ht="15">
      <c r="A2040" s="90">
        <v>91332</v>
      </c>
      <c r="B2040" s="90" t="s">
        <v>2886</v>
      </c>
      <c r="C2040" s="358" t="s">
        <v>2</v>
      </c>
      <c r="D2040" s="358">
        <v>851.01</v>
      </c>
    </row>
    <row r="2041" spans="1:4" ht="15">
      <c r="A2041" s="90">
        <v>91333</v>
      </c>
      <c r="B2041" s="90" t="s">
        <v>2887</v>
      </c>
      <c r="C2041" s="358" t="s">
        <v>2</v>
      </c>
      <c r="D2041" s="358">
        <v>743.83</v>
      </c>
    </row>
    <row r="2042" spans="1:4" ht="15">
      <c r="A2042" s="90">
        <v>91334</v>
      </c>
      <c r="B2042" s="90" t="s">
        <v>2888</v>
      </c>
      <c r="C2042" s="358" t="s">
        <v>2</v>
      </c>
      <c r="D2042" s="359">
        <v>1373.81</v>
      </c>
    </row>
    <row r="2043" spans="1:4" ht="15">
      <c r="A2043" s="90">
        <v>91335</v>
      </c>
      <c r="B2043" s="90" t="s">
        <v>2889</v>
      </c>
      <c r="C2043" s="358" t="s">
        <v>2</v>
      </c>
      <c r="D2043" s="359">
        <v>1266.6300000000001</v>
      </c>
    </row>
    <row r="2044" spans="1:4" ht="15">
      <c r="A2044" s="90">
        <v>91336</v>
      </c>
      <c r="B2044" s="90" t="s">
        <v>2890</v>
      </c>
      <c r="C2044" s="358" t="s">
        <v>2</v>
      </c>
      <c r="D2044" s="359">
        <v>1730.68</v>
      </c>
    </row>
    <row r="2045" spans="1:4" ht="15">
      <c r="A2045" s="90">
        <v>91337</v>
      </c>
      <c r="B2045" s="90" t="s">
        <v>2891</v>
      </c>
      <c r="C2045" s="358" t="s">
        <v>2</v>
      </c>
      <c r="D2045" s="359">
        <v>1623.5</v>
      </c>
    </row>
    <row r="2046" spans="1:4" ht="15">
      <c r="A2046" s="90">
        <v>100659</v>
      </c>
      <c r="B2046" s="90" t="s">
        <v>2892</v>
      </c>
      <c r="C2046" s="358" t="s">
        <v>1</v>
      </c>
      <c r="D2046" s="358">
        <v>10.9</v>
      </c>
    </row>
    <row r="2047" spans="1:4" ht="15">
      <c r="A2047" s="90">
        <v>100660</v>
      </c>
      <c r="B2047" s="90" t="s">
        <v>2893</v>
      </c>
      <c r="C2047" s="358" t="s">
        <v>1</v>
      </c>
      <c r="D2047" s="358">
        <v>7.57</v>
      </c>
    </row>
    <row r="2048" spans="1:4" ht="15">
      <c r="A2048" s="90">
        <v>100675</v>
      </c>
      <c r="B2048" s="90" t="s">
        <v>2894</v>
      </c>
      <c r="C2048" s="358" t="s">
        <v>2</v>
      </c>
      <c r="D2048" s="358">
        <v>829.61</v>
      </c>
    </row>
    <row r="2049" spans="1:4" ht="15">
      <c r="A2049" s="90">
        <v>100676</v>
      </c>
      <c r="B2049" s="90" t="s">
        <v>2895</v>
      </c>
      <c r="C2049" s="358" t="s">
        <v>2</v>
      </c>
      <c r="D2049" s="358">
        <v>186.05</v>
      </c>
    </row>
    <row r="2050" spans="1:4" ht="15">
      <c r="A2050" s="90">
        <v>100678</v>
      </c>
      <c r="B2050" s="90" t="s">
        <v>2896</v>
      </c>
      <c r="C2050" s="358" t="s">
        <v>2</v>
      </c>
      <c r="D2050" s="358">
        <v>927.45</v>
      </c>
    </row>
    <row r="2051" spans="1:4" ht="15">
      <c r="A2051" s="90">
        <v>100679</v>
      </c>
      <c r="B2051" s="90" t="s">
        <v>2897</v>
      </c>
      <c r="C2051" s="358" t="s">
        <v>2</v>
      </c>
      <c r="D2051" s="358">
        <v>778.22</v>
      </c>
    </row>
    <row r="2052" spans="1:4" ht="15">
      <c r="A2052" s="90">
        <v>100680</v>
      </c>
      <c r="B2052" s="90" t="s">
        <v>2898</v>
      </c>
      <c r="C2052" s="358" t="s">
        <v>2</v>
      </c>
      <c r="D2052" s="358">
        <v>936.61</v>
      </c>
    </row>
    <row r="2053" spans="1:4" ht="15">
      <c r="A2053" s="90">
        <v>100681</v>
      </c>
      <c r="B2053" s="90" t="s">
        <v>2899</v>
      </c>
      <c r="C2053" s="358" t="s">
        <v>2</v>
      </c>
      <c r="D2053" s="358">
        <v>960.22</v>
      </c>
    </row>
    <row r="2054" spans="1:4" ht="15">
      <c r="A2054" s="90">
        <v>100682</v>
      </c>
      <c r="B2054" s="90" t="s">
        <v>2900</v>
      </c>
      <c r="C2054" s="358" t="s">
        <v>2</v>
      </c>
      <c r="D2054" s="358">
        <v>795.68</v>
      </c>
    </row>
    <row r="2055" spans="1:4" ht="15">
      <c r="A2055" s="90">
        <v>100683</v>
      </c>
      <c r="B2055" s="90" t="s">
        <v>2901</v>
      </c>
      <c r="C2055" s="358" t="s">
        <v>2</v>
      </c>
      <c r="D2055" s="359">
        <v>1010.24</v>
      </c>
    </row>
    <row r="2056" spans="1:4" ht="15">
      <c r="A2056" s="90">
        <v>100684</v>
      </c>
      <c r="B2056" s="90" t="s">
        <v>2902</v>
      </c>
      <c r="C2056" s="358" t="s">
        <v>2</v>
      </c>
      <c r="D2056" s="358">
        <v>840</v>
      </c>
    </row>
    <row r="2057" spans="1:4" ht="15">
      <c r="A2057" s="90">
        <v>100685</v>
      </c>
      <c r="B2057" s="90" t="s">
        <v>2903</v>
      </c>
      <c r="C2057" s="358" t="s">
        <v>2</v>
      </c>
      <c r="D2057" s="359">
        <v>1051.53</v>
      </c>
    </row>
    <row r="2058" spans="1:4" ht="15">
      <c r="A2058" s="90">
        <v>100686</v>
      </c>
      <c r="B2058" s="90" t="s">
        <v>2904</v>
      </c>
      <c r="C2058" s="358" t="s">
        <v>2</v>
      </c>
      <c r="D2058" s="358">
        <v>880.62</v>
      </c>
    </row>
    <row r="2059" spans="1:4" ht="15">
      <c r="A2059" s="90">
        <v>100687</v>
      </c>
      <c r="B2059" s="90" t="s">
        <v>2905</v>
      </c>
      <c r="C2059" s="358" t="s">
        <v>2</v>
      </c>
      <c r="D2059" s="358">
        <v>935.9</v>
      </c>
    </row>
    <row r="2060" spans="1:4" ht="15">
      <c r="A2060" s="90">
        <v>100688</v>
      </c>
      <c r="B2060" s="90" t="s">
        <v>2906</v>
      </c>
      <c r="C2060" s="358" t="s">
        <v>2</v>
      </c>
      <c r="D2060" s="358">
        <v>786.67</v>
      </c>
    </row>
    <row r="2061" spans="1:4" ht="15">
      <c r="A2061" s="90">
        <v>100689</v>
      </c>
      <c r="B2061" s="90" t="s">
        <v>2907</v>
      </c>
      <c r="C2061" s="358" t="s">
        <v>2</v>
      </c>
      <c r="D2061" s="359">
        <v>1015.87</v>
      </c>
    </row>
    <row r="2062" spans="1:4" ht="15">
      <c r="A2062" s="90">
        <v>100690</v>
      </c>
      <c r="B2062" s="90" t="s">
        <v>2908</v>
      </c>
      <c r="C2062" s="358" t="s">
        <v>2</v>
      </c>
      <c r="D2062" s="358">
        <v>845.63</v>
      </c>
    </row>
    <row r="2063" spans="1:4" ht="15">
      <c r="A2063" s="90">
        <v>100691</v>
      </c>
      <c r="B2063" s="90" t="s">
        <v>2909</v>
      </c>
      <c r="C2063" s="358" t="s">
        <v>2</v>
      </c>
      <c r="D2063" s="359">
        <v>1538.67</v>
      </c>
    </row>
    <row r="2064" spans="1:4" ht="15">
      <c r="A2064" s="90">
        <v>100692</v>
      </c>
      <c r="B2064" s="90" t="s">
        <v>2910</v>
      </c>
      <c r="C2064" s="358" t="s">
        <v>2</v>
      </c>
      <c r="D2064" s="359">
        <v>1368.43</v>
      </c>
    </row>
    <row r="2065" spans="1:4" ht="15">
      <c r="A2065" s="90">
        <v>100693</v>
      </c>
      <c r="B2065" s="90" t="s">
        <v>2911</v>
      </c>
      <c r="C2065" s="358" t="s">
        <v>2</v>
      </c>
      <c r="D2065" s="359">
        <v>1895.54</v>
      </c>
    </row>
    <row r="2066" spans="1:4" ht="15">
      <c r="A2066" s="90">
        <v>100694</v>
      </c>
      <c r="B2066" s="90" t="s">
        <v>2912</v>
      </c>
      <c r="C2066" s="358" t="s">
        <v>2</v>
      </c>
      <c r="D2066" s="359">
        <v>1725.3</v>
      </c>
    </row>
    <row r="2067" spans="1:4" ht="15">
      <c r="A2067" s="90">
        <v>100695</v>
      </c>
      <c r="B2067" s="90" t="s">
        <v>2913</v>
      </c>
      <c r="C2067" s="358" t="s">
        <v>2</v>
      </c>
      <c r="D2067" s="358">
        <v>60.07</v>
      </c>
    </row>
    <row r="2068" spans="1:4" ht="15">
      <c r="A2068" s="90">
        <v>100696</v>
      </c>
      <c r="B2068" s="90" t="s">
        <v>2914</v>
      </c>
      <c r="C2068" s="358" t="s">
        <v>2</v>
      </c>
      <c r="D2068" s="358">
        <v>66.72</v>
      </c>
    </row>
    <row r="2069" spans="1:4" ht="15">
      <c r="A2069" s="90">
        <v>100697</v>
      </c>
      <c r="B2069" s="90" t="s">
        <v>2915</v>
      </c>
      <c r="C2069" s="358" t="s">
        <v>2</v>
      </c>
      <c r="D2069" s="358">
        <v>73.41</v>
      </c>
    </row>
    <row r="2070" spans="1:4" ht="15">
      <c r="A2070" s="90">
        <v>100698</v>
      </c>
      <c r="B2070" s="90" t="s">
        <v>2916</v>
      </c>
      <c r="C2070" s="358" t="s">
        <v>2</v>
      </c>
      <c r="D2070" s="358">
        <v>80.08</v>
      </c>
    </row>
    <row r="2071" spans="1:4" ht="15">
      <c r="A2071" s="90">
        <v>100699</v>
      </c>
      <c r="B2071" s="90" t="s">
        <v>2917</v>
      </c>
      <c r="C2071" s="358" t="s">
        <v>2</v>
      </c>
      <c r="D2071" s="358">
        <v>95.74</v>
      </c>
    </row>
    <row r="2072" spans="1:4" ht="15">
      <c r="A2072" s="90">
        <v>100700</v>
      </c>
      <c r="B2072" s="90" t="s">
        <v>2918</v>
      </c>
      <c r="C2072" s="358" t="s">
        <v>2</v>
      </c>
      <c r="D2072" s="358">
        <v>762.9</v>
      </c>
    </row>
    <row r="2073" spans="1:4" ht="15">
      <c r="A2073" s="90">
        <v>100712</v>
      </c>
      <c r="B2073" s="90" t="s">
        <v>2919</v>
      </c>
      <c r="C2073" s="358" t="s">
        <v>2</v>
      </c>
      <c r="D2073" s="358">
        <v>772.07</v>
      </c>
    </row>
    <row r="2074" spans="1:4" ht="15">
      <c r="A2074" s="90">
        <v>100665</v>
      </c>
      <c r="B2074" s="90" t="s">
        <v>2920</v>
      </c>
      <c r="C2074" s="358" t="s">
        <v>4</v>
      </c>
      <c r="D2074" s="359">
        <v>1190.08</v>
      </c>
    </row>
    <row r="2075" spans="1:4" ht="15">
      <c r="A2075" s="90">
        <v>100666</v>
      </c>
      <c r="B2075" s="90" t="s">
        <v>2921</v>
      </c>
      <c r="C2075" s="358" t="s">
        <v>4</v>
      </c>
      <c r="D2075" s="358">
        <v>934.85</v>
      </c>
    </row>
    <row r="2076" spans="1:4" ht="15">
      <c r="A2076" s="90">
        <v>100667</v>
      </c>
      <c r="B2076" s="90" t="s">
        <v>2922</v>
      </c>
      <c r="C2076" s="358" t="s">
        <v>4</v>
      </c>
      <c r="D2076" s="359">
        <v>1550.9</v>
      </c>
    </row>
    <row r="2077" spans="1:4" ht="15">
      <c r="A2077" s="90">
        <v>100668</v>
      </c>
      <c r="B2077" s="90" t="s">
        <v>2923</v>
      </c>
      <c r="C2077" s="358" t="s">
        <v>4</v>
      </c>
      <c r="D2077" s="359">
        <v>1820.87</v>
      </c>
    </row>
    <row r="2078" spans="1:4" ht="15">
      <c r="A2078" s="90">
        <v>100669</v>
      </c>
      <c r="B2078" s="90" t="s">
        <v>2924</v>
      </c>
      <c r="C2078" s="358" t="s">
        <v>4</v>
      </c>
      <c r="D2078" s="359">
        <v>1104.3900000000001</v>
      </c>
    </row>
    <row r="2079" spans="1:4" ht="15">
      <c r="A2079" s="90">
        <v>100670</v>
      </c>
      <c r="B2079" s="90" t="s">
        <v>2925</v>
      </c>
      <c r="C2079" s="358" t="s">
        <v>4</v>
      </c>
      <c r="D2079" s="359">
        <v>1493.25</v>
      </c>
    </row>
    <row r="2080" spans="1:4" ht="15">
      <c r="A2080" s="90">
        <v>100671</v>
      </c>
      <c r="B2080" s="90" t="s">
        <v>2926</v>
      </c>
      <c r="C2080" s="358" t="s">
        <v>4</v>
      </c>
      <c r="D2080" s="359">
        <v>1860.03</v>
      </c>
    </row>
    <row r="2081" spans="1:4" ht="15">
      <c r="A2081" s="90">
        <v>100672</v>
      </c>
      <c r="B2081" s="90" t="s">
        <v>2927</v>
      </c>
      <c r="C2081" s="358" t="s">
        <v>4</v>
      </c>
      <c r="D2081" s="359">
        <v>1190.8499999999999</v>
      </c>
    </row>
    <row r="2082" spans="1:4" ht="15">
      <c r="A2082" s="90">
        <v>100701</v>
      </c>
      <c r="B2082" s="90" t="s">
        <v>2928</v>
      </c>
      <c r="C2082" s="358" t="s">
        <v>4</v>
      </c>
      <c r="D2082" s="358">
        <v>553.34</v>
      </c>
    </row>
    <row r="2083" spans="1:4" ht="15">
      <c r="A2083" s="90">
        <v>94559</v>
      </c>
      <c r="B2083" s="90" t="s">
        <v>2929</v>
      </c>
      <c r="C2083" s="358" t="s">
        <v>4</v>
      </c>
      <c r="D2083" s="358">
        <v>631.76</v>
      </c>
    </row>
    <row r="2084" spans="1:4" ht="15">
      <c r="A2084" s="90">
        <v>94562</v>
      </c>
      <c r="B2084" s="90" t="s">
        <v>2930</v>
      </c>
      <c r="C2084" s="358" t="s">
        <v>4</v>
      </c>
      <c r="D2084" s="358">
        <v>584.74</v>
      </c>
    </row>
    <row r="2085" spans="1:4" ht="15">
      <c r="A2085" s="90">
        <v>94587</v>
      </c>
      <c r="B2085" s="90" t="s">
        <v>2931</v>
      </c>
      <c r="C2085" s="358" t="s">
        <v>1</v>
      </c>
      <c r="D2085" s="358">
        <v>61.01</v>
      </c>
    </row>
    <row r="2086" spans="1:4" ht="15">
      <c r="A2086" s="90">
        <v>94588</v>
      </c>
      <c r="B2086" s="90" t="s">
        <v>2932</v>
      </c>
      <c r="C2086" s="358" t="s">
        <v>1</v>
      </c>
      <c r="D2086" s="358">
        <v>53.45</v>
      </c>
    </row>
    <row r="2087" spans="1:4" ht="15">
      <c r="A2087" s="90">
        <v>99837</v>
      </c>
      <c r="B2087" s="90" t="s">
        <v>17304</v>
      </c>
      <c r="C2087" s="358" t="s">
        <v>1</v>
      </c>
      <c r="D2087" s="358">
        <v>807.57</v>
      </c>
    </row>
    <row r="2088" spans="1:4" ht="15">
      <c r="A2088" s="90">
        <v>99839</v>
      </c>
      <c r="B2088" s="90" t="s">
        <v>17305</v>
      </c>
      <c r="C2088" s="358" t="s">
        <v>1</v>
      </c>
      <c r="D2088" s="358">
        <v>553.47</v>
      </c>
    </row>
    <row r="2089" spans="1:4" ht="15">
      <c r="A2089" s="90">
        <v>99841</v>
      </c>
      <c r="B2089" s="90" t="s">
        <v>17306</v>
      </c>
      <c r="C2089" s="358" t="s">
        <v>1</v>
      </c>
      <c r="D2089" s="359">
        <v>1027.7</v>
      </c>
    </row>
    <row r="2090" spans="1:4" ht="15">
      <c r="A2090" s="90">
        <v>99855</v>
      </c>
      <c r="B2090" s="90" t="s">
        <v>17307</v>
      </c>
      <c r="C2090" s="358" t="s">
        <v>1</v>
      </c>
      <c r="D2090" s="358">
        <v>146.88999999999999</v>
      </c>
    </row>
    <row r="2091" spans="1:4" ht="15">
      <c r="A2091" s="90">
        <v>99857</v>
      </c>
      <c r="B2091" s="90" t="s">
        <v>17308</v>
      </c>
      <c r="C2091" s="358" t="s">
        <v>1</v>
      </c>
      <c r="D2091" s="358">
        <v>90.22</v>
      </c>
    </row>
    <row r="2092" spans="1:4" ht="15">
      <c r="A2092" s="90">
        <v>99861</v>
      </c>
      <c r="B2092" s="90" t="s">
        <v>2933</v>
      </c>
      <c r="C2092" s="358" t="s">
        <v>4</v>
      </c>
      <c r="D2092" s="358">
        <v>576.85</v>
      </c>
    </row>
    <row r="2093" spans="1:4" ht="15">
      <c r="A2093" s="90">
        <v>99862</v>
      </c>
      <c r="B2093" s="90" t="s">
        <v>2934</v>
      </c>
      <c r="C2093" s="358" t="s">
        <v>4</v>
      </c>
      <c r="D2093" s="358">
        <v>573.88</v>
      </c>
    </row>
    <row r="2094" spans="1:4" ht="15">
      <c r="A2094" s="90">
        <v>90838</v>
      </c>
      <c r="B2094" s="90" t="s">
        <v>2935</v>
      </c>
      <c r="C2094" s="358" t="s">
        <v>2</v>
      </c>
      <c r="D2094" s="359">
        <v>1398.9</v>
      </c>
    </row>
    <row r="2095" spans="1:4" ht="15">
      <c r="A2095" s="90">
        <v>91338</v>
      </c>
      <c r="B2095" s="90" t="s">
        <v>2936</v>
      </c>
      <c r="C2095" s="358" t="s">
        <v>4</v>
      </c>
      <c r="D2095" s="358">
        <v>827.72</v>
      </c>
    </row>
    <row r="2096" spans="1:4" ht="15">
      <c r="A2096" s="90">
        <v>91341</v>
      </c>
      <c r="B2096" s="90" t="s">
        <v>2937</v>
      </c>
      <c r="C2096" s="358" t="s">
        <v>4</v>
      </c>
      <c r="D2096" s="358">
        <v>646.48</v>
      </c>
    </row>
    <row r="2097" spans="1:4" ht="15">
      <c r="A2097" s="90">
        <v>94805</v>
      </c>
      <c r="B2097" s="90" t="s">
        <v>2938</v>
      </c>
      <c r="C2097" s="358" t="s">
        <v>2</v>
      </c>
      <c r="D2097" s="358">
        <v>807.83</v>
      </c>
    </row>
    <row r="2098" spans="1:4" ht="15">
      <c r="A2098" s="90">
        <v>94806</v>
      </c>
      <c r="B2098" s="90" t="s">
        <v>2939</v>
      </c>
      <c r="C2098" s="358" t="s">
        <v>2</v>
      </c>
      <c r="D2098" s="358">
        <v>651.20000000000005</v>
      </c>
    </row>
    <row r="2099" spans="1:4" ht="15">
      <c r="A2099" s="90">
        <v>94807</v>
      </c>
      <c r="B2099" s="90" t="s">
        <v>2940</v>
      </c>
      <c r="C2099" s="358" t="s">
        <v>2</v>
      </c>
      <c r="D2099" s="358">
        <v>594.15</v>
      </c>
    </row>
    <row r="2100" spans="1:4" ht="15">
      <c r="A2100" s="90">
        <v>100702</v>
      </c>
      <c r="B2100" s="90" t="s">
        <v>2941</v>
      </c>
      <c r="C2100" s="358" t="s">
        <v>4</v>
      </c>
      <c r="D2100" s="358">
        <v>455.91</v>
      </c>
    </row>
    <row r="2101" spans="1:4" ht="15">
      <c r="A2101" s="90">
        <v>102188</v>
      </c>
      <c r="B2101" s="90" t="s">
        <v>9547</v>
      </c>
      <c r="C2101" s="358" t="s">
        <v>2</v>
      </c>
      <c r="D2101" s="358">
        <v>874.31</v>
      </c>
    </row>
    <row r="2102" spans="1:4" ht="15">
      <c r="A2102" s="90">
        <v>102189</v>
      </c>
      <c r="B2102" s="90" t="s">
        <v>9548</v>
      </c>
      <c r="C2102" s="358" t="s">
        <v>2</v>
      </c>
      <c r="D2102" s="358">
        <v>230.56</v>
      </c>
    </row>
    <row r="2103" spans="1:4" ht="15">
      <c r="A2103" s="90">
        <v>100703</v>
      </c>
      <c r="B2103" s="90" t="s">
        <v>2942</v>
      </c>
      <c r="C2103" s="358" t="s">
        <v>2</v>
      </c>
      <c r="D2103" s="358">
        <v>31.28</v>
      </c>
    </row>
    <row r="2104" spans="1:4" ht="15">
      <c r="A2104" s="90">
        <v>100704</v>
      </c>
      <c r="B2104" s="90" t="s">
        <v>2943</v>
      </c>
      <c r="C2104" s="358" t="s">
        <v>2</v>
      </c>
      <c r="D2104" s="358">
        <v>65.680000000000007</v>
      </c>
    </row>
    <row r="2105" spans="1:4" ht="15">
      <c r="A2105" s="90">
        <v>100705</v>
      </c>
      <c r="B2105" s="90" t="s">
        <v>2944</v>
      </c>
      <c r="C2105" s="358" t="s">
        <v>2</v>
      </c>
      <c r="D2105" s="358">
        <v>76.78</v>
      </c>
    </row>
    <row r="2106" spans="1:4" ht="15">
      <c r="A2106" s="90">
        <v>100706</v>
      </c>
      <c r="B2106" s="90" t="s">
        <v>2945</v>
      </c>
      <c r="C2106" s="358" t="s">
        <v>2</v>
      </c>
      <c r="D2106" s="358">
        <v>69.849999999999994</v>
      </c>
    </row>
    <row r="2107" spans="1:4" ht="15">
      <c r="A2107" s="90">
        <v>100707</v>
      </c>
      <c r="B2107" s="90" t="s">
        <v>2946</v>
      </c>
      <c r="C2107" s="358" t="s">
        <v>2</v>
      </c>
      <c r="D2107" s="358">
        <v>138.97</v>
      </c>
    </row>
    <row r="2108" spans="1:4" ht="15">
      <c r="A2108" s="90">
        <v>100708</v>
      </c>
      <c r="B2108" s="90" t="s">
        <v>2947</v>
      </c>
      <c r="C2108" s="358" t="s">
        <v>2</v>
      </c>
      <c r="D2108" s="358">
        <v>173.41</v>
      </c>
    </row>
    <row r="2109" spans="1:4" ht="15">
      <c r="A2109" s="90">
        <v>100709</v>
      </c>
      <c r="B2109" s="90" t="s">
        <v>2948</v>
      </c>
      <c r="C2109" s="358" t="s">
        <v>2</v>
      </c>
      <c r="D2109" s="358">
        <v>44.67</v>
      </c>
    </row>
    <row r="2110" spans="1:4" ht="15">
      <c r="A2110" s="90">
        <v>100710</v>
      </c>
      <c r="B2110" s="90" t="s">
        <v>2949</v>
      </c>
      <c r="C2110" s="358" t="s">
        <v>2</v>
      </c>
      <c r="D2110" s="358">
        <v>101.31</v>
      </c>
    </row>
    <row r="2111" spans="1:4" ht="15">
      <c r="A2111" s="90">
        <v>102151</v>
      </c>
      <c r="B2111" s="90" t="s">
        <v>9549</v>
      </c>
      <c r="C2111" s="358" t="s">
        <v>4</v>
      </c>
      <c r="D2111" s="358">
        <v>160.11000000000001</v>
      </c>
    </row>
    <row r="2112" spans="1:4" ht="15">
      <c r="A2112" s="90">
        <v>102152</v>
      </c>
      <c r="B2112" s="90" t="s">
        <v>9550</v>
      </c>
      <c r="C2112" s="358" t="s">
        <v>4</v>
      </c>
      <c r="D2112" s="358">
        <v>177.49</v>
      </c>
    </row>
    <row r="2113" spans="1:4" ht="15">
      <c r="A2113" s="90">
        <v>102153</v>
      </c>
      <c r="B2113" s="90" t="s">
        <v>9551</v>
      </c>
      <c r="C2113" s="358" t="s">
        <v>4</v>
      </c>
      <c r="D2113" s="358">
        <v>223.82</v>
      </c>
    </row>
    <row r="2114" spans="1:4" ht="15">
      <c r="A2114" s="90">
        <v>102154</v>
      </c>
      <c r="B2114" s="90" t="s">
        <v>9552</v>
      </c>
      <c r="C2114" s="358" t="s">
        <v>4</v>
      </c>
      <c r="D2114" s="358">
        <v>193.11</v>
      </c>
    </row>
    <row r="2115" spans="1:4" ht="15">
      <c r="A2115" s="90">
        <v>102155</v>
      </c>
      <c r="B2115" s="90" t="s">
        <v>9553</v>
      </c>
      <c r="C2115" s="358" t="s">
        <v>4</v>
      </c>
      <c r="D2115" s="358">
        <v>231.01</v>
      </c>
    </row>
    <row r="2116" spans="1:4" ht="15">
      <c r="A2116" s="90">
        <v>102156</v>
      </c>
      <c r="B2116" s="90" t="s">
        <v>9554</v>
      </c>
      <c r="C2116" s="358" t="s">
        <v>4</v>
      </c>
      <c r="D2116" s="358">
        <v>220.65</v>
      </c>
    </row>
    <row r="2117" spans="1:4" ht="15">
      <c r="A2117" s="90">
        <v>102157</v>
      </c>
      <c r="B2117" s="90" t="s">
        <v>9555</v>
      </c>
      <c r="C2117" s="358" t="s">
        <v>4</v>
      </c>
      <c r="D2117" s="358">
        <v>301.74</v>
      </c>
    </row>
    <row r="2118" spans="1:4" ht="15">
      <c r="A2118" s="90">
        <v>102158</v>
      </c>
      <c r="B2118" s="90" t="s">
        <v>9556</v>
      </c>
      <c r="C2118" s="358" t="s">
        <v>4</v>
      </c>
      <c r="D2118" s="358">
        <v>304.88</v>
      </c>
    </row>
    <row r="2119" spans="1:4" ht="15">
      <c r="A2119" s="90">
        <v>102159</v>
      </c>
      <c r="B2119" s="90" t="s">
        <v>9557</v>
      </c>
      <c r="C2119" s="358" t="s">
        <v>4</v>
      </c>
      <c r="D2119" s="358">
        <v>362.93</v>
      </c>
    </row>
    <row r="2120" spans="1:4" ht="15">
      <c r="A2120" s="90">
        <v>102160</v>
      </c>
      <c r="B2120" s="90" t="s">
        <v>9558</v>
      </c>
      <c r="C2120" s="358" t="s">
        <v>4</v>
      </c>
      <c r="D2120" s="358">
        <v>154.32</v>
      </c>
    </row>
    <row r="2121" spans="1:4" ht="15">
      <c r="A2121" s="90">
        <v>102161</v>
      </c>
      <c r="B2121" s="90" t="s">
        <v>11445</v>
      </c>
      <c r="C2121" s="358" t="s">
        <v>4</v>
      </c>
      <c r="D2121" s="358">
        <v>265.31</v>
      </c>
    </row>
    <row r="2122" spans="1:4" ht="15">
      <c r="A2122" s="90">
        <v>102162</v>
      </c>
      <c r="B2122" s="90" t="s">
        <v>11446</v>
      </c>
      <c r="C2122" s="358" t="s">
        <v>4</v>
      </c>
      <c r="D2122" s="358">
        <v>282.69</v>
      </c>
    </row>
    <row r="2123" spans="1:4" ht="15">
      <c r="A2123" s="90">
        <v>102163</v>
      </c>
      <c r="B2123" s="90" t="s">
        <v>11447</v>
      </c>
      <c r="C2123" s="358" t="s">
        <v>4</v>
      </c>
      <c r="D2123" s="358">
        <v>329.02</v>
      </c>
    </row>
    <row r="2124" spans="1:4" ht="15">
      <c r="A2124" s="90">
        <v>102164</v>
      </c>
      <c r="B2124" s="90" t="s">
        <v>11448</v>
      </c>
      <c r="C2124" s="358" t="s">
        <v>4</v>
      </c>
      <c r="D2124" s="358">
        <v>278.97000000000003</v>
      </c>
    </row>
    <row r="2125" spans="1:4" ht="15">
      <c r="A2125" s="90">
        <v>102165</v>
      </c>
      <c r="B2125" s="90" t="s">
        <v>11449</v>
      </c>
      <c r="C2125" s="358" t="s">
        <v>4</v>
      </c>
      <c r="D2125" s="358">
        <v>316.87</v>
      </c>
    </row>
    <row r="2126" spans="1:4" ht="15">
      <c r="A2126" s="90">
        <v>102166</v>
      </c>
      <c r="B2126" s="90" t="s">
        <v>11450</v>
      </c>
      <c r="C2126" s="358" t="s">
        <v>4</v>
      </c>
      <c r="D2126" s="358">
        <v>287.14</v>
      </c>
    </row>
    <row r="2127" spans="1:4" ht="15">
      <c r="A2127" s="90">
        <v>102167</v>
      </c>
      <c r="B2127" s="90" t="s">
        <v>11451</v>
      </c>
      <c r="C2127" s="358" t="s">
        <v>4</v>
      </c>
      <c r="D2127" s="358">
        <v>368.23</v>
      </c>
    </row>
    <row r="2128" spans="1:4" ht="15">
      <c r="A2128" s="90">
        <v>102168</v>
      </c>
      <c r="B2128" s="90" t="s">
        <v>11452</v>
      </c>
      <c r="C2128" s="358" t="s">
        <v>4</v>
      </c>
      <c r="D2128" s="358">
        <v>354.16</v>
      </c>
    </row>
    <row r="2129" spans="1:4" ht="15">
      <c r="A2129" s="90">
        <v>102169</v>
      </c>
      <c r="B2129" s="90" t="s">
        <v>11453</v>
      </c>
      <c r="C2129" s="358" t="s">
        <v>4</v>
      </c>
      <c r="D2129" s="358">
        <v>405.84</v>
      </c>
    </row>
    <row r="2130" spans="1:4" ht="15">
      <c r="A2130" s="90">
        <v>102170</v>
      </c>
      <c r="B2130" s="90" t="s">
        <v>11454</v>
      </c>
      <c r="C2130" s="358" t="s">
        <v>4</v>
      </c>
      <c r="D2130" s="358">
        <v>259.52</v>
      </c>
    </row>
    <row r="2131" spans="1:4" ht="15">
      <c r="A2131" s="90">
        <v>102171</v>
      </c>
      <c r="B2131" s="90" t="s">
        <v>11455</v>
      </c>
      <c r="C2131" s="358" t="s">
        <v>4</v>
      </c>
      <c r="D2131" s="358">
        <v>464.31</v>
      </c>
    </row>
    <row r="2132" spans="1:4" ht="15">
      <c r="A2132" s="90">
        <v>102172</v>
      </c>
      <c r="B2132" s="90" t="s">
        <v>11456</v>
      </c>
      <c r="C2132" s="358" t="s">
        <v>4</v>
      </c>
      <c r="D2132" s="358">
        <v>449.31</v>
      </c>
    </row>
    <row r="2133" spans="1:4" ht="15">
      <c r="A2133" s="90">
        <v>102176</v>
      </c>
      <c r="B2133" s="90" t="s">
        <v>11457</v>
      </c>
      <c r="C2133" s="358" t="s">
        <v>4</v>
      </c>
      <c r="D2133" s="358">
        <v>821.18</v>
      </c>
    </row>
    <row r="2134" spans="1:4" ht="15">
      <c r="A2134" s="90">
        <v>102177</v>
      </c>
      <c r="B2134" s="90" t="s">
        <v>11458</v>
      </c>
      <c r="C2134" s="358" t="s">
        <v>4</v>
      </c>
      <c r="D2134" s="359">
        <v>1644.04</v>
      </c>
    </row>
    <row r="2135" spans="1:4" ht="15">
      <c r="A2135" s="90">
        <v>102178</v>
      </c>
      <c r="B2135" s="90" t="s">
        <v>11459</v>
      </c>
      <c r="C2135" s="358" t="s">
        <v>4</v>
      </c>
      <c r="D2135" s="359">
        <v>1885.39</v>
      </c>
    </row>
    <row r="2136" spans="1:4" ht="15">
      <c r="A2136" s="90">
        <v>102179</v>
      </c>
      <c r="B2136" s="90" t="s">
        <v>11460</v>
      </c>
      <c r="C2136" s="358" t="s">
        <v>4</v>
      </c>
      <c r="D2136" s="358">
        <v>356.67</v>
      </c>
    </row>
    <row r="2137" spans="1:4" ht="15">
      <c r="A2137" s="90">
        <v>102180</v>
      </c>
      <c r="B2137" s="90" t="s">
        <v>11461</v>
      </c>
      <c r="C2137" s="358" t="s">
        <v>4</v>
      </c>
      <c r="D2137" s="358">
        <v>420.24</v>
      </c>
    </row>
    <row r="2138" spans="1:4" ht="15">
      <c r="A2138" s="90">
        <v>102181</v>
      </c>
      <c r="B2138" s="90" t="s">
        <v>11462</v>
      </c>
      <c r="C2138" s="358" t="s">
        <v>4</v>
      </c>
      <c r="D2138" s="358">
        <v>505.01</v>
      </c>
    </row>
    <row r="2139" spans="1:4" ht="15">
      <c r="A2139" s="90">
        <v>102182</v>
      </c>
      <c r="B2139" s="90" t="s">
        <v>9559</v>
      </c>
      <c r="C2139" s="358" t="s">
        <v>2</v>
      </c>
      <c r="D2139" s="359">
        <v>1058.4100000000001</v>
      </c>
    </row>
    <row r="2140" spans="1:4" ht="15">
      <c r="A2140" s="90">
        <v>102183</v>
      </c>
      <c r="B2140" s="90" t="s">
        <v>9560</v>
      </c>
      <c r="C2140" s="358" t="s">
        <v>2</v>
      </c>
      <c r="D2140" s="359">
        <v>2127.4</v>
      </c>
    </row>
    <row r="2141" spans="1:4" ht="15">
      <c r="A2141" s="90">
        <v>102184</v>
      </c>
      <c r="B2141" s="90" t="s">
        <v>9561</v>
      </c>
      <c r="C2141" s="358" t="s">
        <v>2</v>
      </c>
      <c r="D2141" s="359">
        <v>1913.04</v>
      </c>
    </row>
    <row r="2142" spans="1:4" ht="15">
      <c r="A2142" s="90">
        <v>102185</v>
      </c>
      <c r="B2142" s="90" t="s">
        <v>9562</v>
      </c>
      <c r="C2142" s="358" t="s">
        <v>2</v>
      </c>
      <c r="D2142" s="359">
        <v>3836.36</v>
      </c>
    </row>
    <row r="2143" spans="1:4" ht="15">
      <c r="A2143" s="90">
        <v>102190</v>
      </c>
      <c r="B2143" s="90" t="s">
        <v>9563</v>
      </c>
      <c r="C2143" s="358" t="s">
        <v>4</v>
      </c>
      <c r="D2143" s="358">
        <v>16.27</v>
      </c>
    </row>
    <row r="2144" spans="1:4" ht="15">
      <c r="A2144" s="90">
        <v>102191</v>
      </c>
      <c r="B2144" s="90" t="s">
        <v>9564</v>
      </c>
      <c r="C2144" s="358" t="s">
        <v>4</v>
      </c>
      <c r="D2144" s="358">
        <v>19.760000000000002</v>
      </c>
    </row>
    <row r="2145" spans="1:4" ht="15">
      <c r="A2145" s="90">
        <v>102192</v>
      </c>
      <c r="B2145" s="90" t="s">
        <v>9565</v>
      </c>
      <c r="C2145" s="358" t="s">
        <v>4</v>
      </c>
      <c r="D2145" s="358">
        <v>14.1</v>
      </c>
    </row>
    <row r="2146" spans="1:4" ht="15">
      <c r="A2146" s="90">
        <v>94569</v>
      </c>
      <c r="B2146" s="90" t="s">
        <v>2950</v>
      </c>
      <c r="C2146" s="358" t="s">
        <v>4</v>
      </c>
      <c r="D2146" s="358">
        <v>680.54</v>
      </c>
    </row>
    <row r="2147" spans="1:4" ht="15">
      <c r="A2147" s="90">
        <v>94570</v>
      </c>
      <c r="B2147" s="90" t="s">
        <v>2951</v>
      </c>
      <c r="C2147" s="358" t="s">
        <v>4</v>
      </c>
      <c r="D2147" s="358">
        <v>353.42</v>
      </c>
    </row>
    <row r="2148" spans="1:4" ht="15">
      <c r="A2148" s="90">
        <v>94572</v>
      </c>
      <c r="B2148" s="90" t="s">
        <v>2952</v>
      </c>
      <c r="C2148" s="358" t="s">
        <v>4</v>
      </c>
      <c r="D2148" s="358">
        <v>504.42</v>
      </c>
    </row>
    <row r="2149" spans="1:4" ht="15">
      <c r="A2149" s="90">
        <v>94573</v>
      </c>
      <c r="B2149" s="90" t="s">
        <v>2953</v>
      </c>
      <c r="C2149" s="358" t="s">
        <v>4</v>
      </c>
      <c r="D2149" s="358">
        <v>409.09</v>
      </c>
    </row>
    <row r="2150" spans="1:4" ht="15">
      <c r="A2150" s="90">
        <v>94580</v>
      </c>
      <c r="B2150" s="90" t="s">
        <v>2954</v>
      </c>
      <c r="C2150" s="358" t="s">
        <v>4</v>
      </c>
      <c r="D2150" s="358">
        <v>561.77</v>
      </c>
    </row>
    <row r="2151" spans="1:4" ht="15">
      <c r="A2151" s="90">
        <v>94589</v>
      </c>
      <c r="B2151" s="90" t="s">
        <v>10243</v>
      </c>
      <c r="C2151" s="358" t="s">
        <v>1</v>
      </c>
      <c r="D2151" s="358">
        <v>20.8</v>
      </c>
    </row>
    <row r="2152" spans="1:4" ht="15">
      <c r="A2152" s="90">
        <v>94590</v>
      </c>
      <c r="B2152" s="90" t="s">
        <v>10244</v>
      </c>
      <c r="C2152" s="358" t="s">
        <v>1</v>
      </c>
      <c r="D2152" s="358">
        <v>17.34</v>
      </c>
    </row>
    <row r="2153" spans="1:4" ht="15">
      <c r="A2153" s="90">
        <v>100674</v>
      </c>
      <c r="B2153" s="90" t="s">
        <v>2955</v>
      </c>
      <c r="C2153" s="358" t="s">
        <v>4</v>
      </c>
      <c r="D2153" s="358">
        <v>739.22</v>
      </c>
    </row>
    <row r="2154" spans="1:4" ht="15">
      <c r="A2154" s="90">
        <v>101096</v>
      </c>
      <c r="B2154" s="90" t="s">
        <v>18044</v>
      </c>
      <c r="C2154" s="358" t="s">
        <v>7</v>
      </c>
      <c r="D2154" s="359">
        <v>1334.37</v>
      </c>
    </row>
    <row r="2155" spans="1:4" ht="15">
      <c r="A2155" s="90">
        <v>101097</v>
      </c>
      <c r="B2155" s="90" t="s">
        <v>18045</v>
      </c>
      <c r="C2155" s="358" t="s">
        <v>7</v>
      </c>
      <c r="D2155" s="359">
        <v>1264.56</v>
      </c>
    </row>
    <row r="2156" spans="1:4" ht="15">
      <c r="A2156" s="90">
        <v>101098</v>
      </c>
      <c r="B2156" s="90" t="s">
        <v>18046</v>
      </c>
      <c r="C2156" s="358" t="s">
        <v>7</v>
      </c>
      <c r="D2156" s="359">
        <v>1179.01</v>
      </c>
    </row>
    <row r="2157" spans="1:4" ht="15">
      <c r="A2157" s="90">
        <v>101099</v>
      </c>
      <c r="B2157" s="90" t="s">
        <v>18047</v>
      </c>
      <c r="C2157" s="358" t="s">
        <v>7</v>
      </c>
      <c r="D2157" s="359">
        <v>1076.93</v>
      </c>
    </row>
    <row r="2158" spans="1:4" ht="15">
      <c r="A2158" s="90">
        <v>101100</v>
      </c>
      <c r="B2158" s="90" t="s">
        <v>18048</v>
      </c>
      <c r="C2158" s="358" t="s">
        <v>7</v>
      </c>
      <c r="D2158" s="358">
        <v>984.9</v>
      </c>
    </row>
    <row r="2159" spans="1:4" ht="15">
      <c r="A2159" s="90">
        <v>101101</v>
      </c>
      <c r="B2159" s="90" t="s">
        <v>18049</v>
      </c>
      <c r="C2159" s="358" t="s">
        <v>7</v>
      </c>
      <c r="D2159" s="358">
        <v>964.08</v>
      </c>
    </row>
    <row r="2160" spans="1:4" ht="15">
      <c r="A2160" s="90">
        <v>101102</v>
      </c>
      <c r="B2160" s="90" t="s">
        <v>18050</v>
      </c>
      <c r="C2160" s="358" t="s">
        <v>7</v>
      </c>
      <c r="D2160" s="358">
        <v>946.14</v>
      </c>
    </row>
    <row r="2161" spans="1:4" ht="15">
      <c r="A2161" s="90">
        <v>101103</v>
      </c>
      <c r="B2161" s="90" t="s">
        <v>18051</v>
      </c>
      <c r="C2161" s="358" t="s">
        <v>7</v>
      </c>
      <c r="D2161" s="358">
        <v>887.97</v>
      </c>
    </row>
    <row r="2162" spans="1:4" ht="15">
      <c r="A2162" s="90">
        <v>101104</v>
      </c>
      <c r="B2162" s="90" t="s">
        <v>18052</v>
      </c>
      <c r="C2162" s="358" t="s">
        <v>7</v>
      </c>
      <c r="D2162" s="359">
        <v>1393.67</v>
      </c>
    </row>
    <row r="2163" spans="1:4" ht="15">
      <c r="A2163" s="90">
        <v>101105</v>
      </c>
      <c r="B2163" s="90" t="s">
        <v>18053</v>
      </c>
      <c r="C2163" s="358" t="s">
        <v>7</v>
      </c>
      <c r="D2163" s="359">
        <v>1323.06</v>
      </c>
    </row>
    <row r="2164" spans="1:4" ht="15">
      <c r="A2164" s="90">
        <v>101106</v>
      </c>
      <c r="B2164" s="90" t="s">
        <v>18054</v>
      </c>
      <c r="C2164" s="358" t="s">
        <v>7</v>
      </c>
      <c r="D2164" s="359">
        <v>1236.73</v>
      </c>
    </row>
    <row r="2165" spans="1:4" ht="15">
      <c r="A2165" s="90">
        <v>101107</v>
      </c>
      <c r="B2165" s="90" t="s">
        <v>18055</v>
      </c>
      <c r="C2165" s="358" t="s">
        <v>7</v>
      </c>
      <c r="D2165" s="359">
        <v>1133.06</v>
      </c>
    </row>
    <row r="2166" spans="1:4" ht="15">
      <c r="A2166" s="90">
        <v>101108</v>
      </c>
      <c r="B2166" s="90" t="s">
        <v>18056</v>
      </c>
      <c r="C2166" s="358" t="s">
        <v>7</v>
      </c>
      <c r="D2166" s="359">
        <v>1037.92</v>
      </c>
    </row>
    <row r="2167" spans="1:4" ht="15">
      <c r="A2167" s="90">
        <v>101109</v>
      </c>
      <c r="B2167" s="90" t="s">
        <v>18057</v>
      </c>
      <c r="C2167" s="358" t="s">
        <v>7</v>
      </c>
      <c r="D2167" s="359">
        <v>1016.65</v>
      </c>
    </row>
    <row r="2168" spans="1:4" ht="15">
      <c r="A2168" s="90">
        <v>101110</v>
      </c>
      <c r="B2168" s="90" t="s">
        <v>18058</v>
      </c>
      <c r="C2168" s="358" t="s">
        <v>7</v>
      </c>
      <c r="D2168" s="358">
        <v>998.62</v>
      </c>
    </row>
    <row r="2169" spans="1:4" ht="15">
      <c r="A2169" s="90">
        <v>101111</v>
      </c>
      <c r="B2169" s="90" t="s">
        <v>18059</v>
      </c>
      <c r="C2169" s="358" t="s">
        <v>7</v>
      </c>
      <c r="D2169" s="358">
        <v>939.58</v>
      </c>
    </row>
    <row r="2170" spans="1:4" ht="15">
      <c r="A2170" s="90">
        <v>101112</v>
      </c>
      <c r="B2170" s="90" t="s">
        <v>8434</v>
      </c>
      <c r="C2170" s="358" t="s">
        <v>7</v>
      </c>
      <c r="D2170" s="358">
        <v>912.2</v>
      </c>
    </row>
    <row r="2171" spans="1:4" ht="15">
      <c r="A2171" s="90">
        <v>101113</v>
      </c>
      <c r="B2171" s="90" t="s">
        <v>18060</v>
      </c>
      <c r="C2171" s="358" t="s">
        <v>7</v>
      </c>
      <c r="D2171" s="358">
        <v>976.64</v>
      </c>
    </row>
    <row r="2172" spans="1:4" ht="15">
      <c r="A2172" s="90">
        <v>95601</v>
      </c>
      <c r="B2172" s="90" t="s">
        <v>10245</v>
      </c>
      <c r="C2172" s="358" t="s">
        <v>2</v>
      </c>
      <c r="D2172" s="358">
        <v>16.09</v>
      </c>
    </row>
    <row r="2173" spans="1:4" ht="15">
      <c r="A2173" s="90">
        <v>95602</v>
      </c>
      <c r="B2173" s="90" t="s">
        <v>10246</v>
      </c>
      <c r="C2173" s="358" t="s">
        <v>2</v>
      </c>
      <c r="D2173" s="358">
        <v>25.76</v>
      </c>
    </row>
    <row r="2174" spans="1:4" ht="15">
      <c r="A2174" s="90">
        <v>95603</v>
      </c>
      <c r="B2174" s="90" t="s">
        <v>10247</v>
      </c>
      <c r="C2174" s="358" t="s">
        <v>2</v>
      </c>
      <c r="D2174" s="358">
        <v>43.96</v>
      </c>
    </row>
    <row r="2175" spans="1:4" ht="15">
      <c r="A2175" s="90">
        <v>95604</v>
      </c>
      <c r="B2175" s="90" t="s">
        <v>10248</v>
      </c>
      <c r="C2175" s="358" t="s">
        <v>2</v>
      </c>
      <c r="D2175" s="358">
        <v>68.22</v>
      </c>
    </row>
    <row r="2176" spans="1:4" ht="15">
      <c r="A2176" s="90">
        <v>95605</v>
      </c>
      <c r="B2176" s="90" t="s">
        <v>10249</v>
      </c>
      <c r="C2176" s="358" t="s">
        <v>2</v>
      </c>
      <c r="D2176" s="358">
        <v>125.25</v>
      </c>
    </row>
    <row r="2177" spans="1:4" ht="15">
      <c r="A2177" s="90">
        <v>95607</v>
      </c>
      <c r="B2177" s="90" t="s">
        <v>10250</v>
      </c>
      <c r="C2177" s="358" t="s">
        <v>2</v>
      </c>
      <c r="D2177" s="358">
        <v>21.63</v>
      </c>
    </row>
    <row r="2178" spans="1:4" ht="15">
      <c r="A2178" s="90">
        <v>95608</v>
      </c>
      <c r="B2178" s="90" t="s">
        <v>10251</v>
      </c>
      <c r="C2178" s="358" t="s">
        <v>2</v>
      </c>
      <c r="D2178" s="358">
        <v>31.39</v>
      </c>
    </row>
    <row r="2179" spans="1:4" ht="15">
      <c r="A2179" s="90">
        <v>95609</v>
      </c>
      <c r="B2179" s="90" t="s">
        <v>10252</v>
      </c>
      <c r="C2179" s="358" t="s">
        <v>2</v>
      </c>
      <c r="D2179" s="358">
        <v>39.799999999999997</v>
      </c>
    </row>
    <row r="2180" spans="1:4" ht="15">
      <c r="A2180" s="90">
        <v>100651</v>
      </c>
      <c r="B2180" s="90" t="s">
        <v>18061</v>
      </c>
      <c r="C2180" s="358" t="s">
        <v>1</v>
      </c>
      <c r="D2180" s="358">
        <v>150.16999999999999</v>
      </c>
    </row>
    <row r="2181" spans="1:4" ht="15">
      <c r="A2181" s="90">
        <v>100652</v>
      </c>
      <c r="B2181" s="90" t="s">
        <v>18062</v>
      </c>
      <c r="C2181" s="358" t="s">
        <v>1</v>
      </c>
      <c r="D2181" s="358">
        <v>286.56</v>
      </c>
    </row>
    <row r="2182" spans="1:4" ht="15">
      <c r="A2182" s="90">
        <v>100653</v>
      </c>
      <c r="B2182" s="90" t="s">
        <v>18063</v>
      </c>
      <c r="C2182" s="358" t="s">
        <v>1</v>
      </c>
      <c r="D2182" s="358">
        <v>477.94</v>
      </c>
    </row>
    <row r="2183" spans="1:4" ht="15">
      <c r="A2183" s="90">
        <v>100654</v>
      </c>
      <c r="B2183" s="90" t="s">
        <v>18064</v>
      </c>
      <c r="C2183" s="358" t="s">
        <v>1</v>
      </c>
      <c r="D2183" s="358">
        <v>653.05999999999995</v>
      </c>
    </row>
    <row r="2184" spans="1:4" ht="15">
      <c r="A2184" s="90">
        <v>100655</v>
      </c>
      <c r="B2184" s="90" t="s">
        <v>18065</v>
      </c>
      <c r="C2184" s="358" t="s">
        <v>1</v>
      </c>
      <c r="D2184" s="358">
        <v>754.01</v>
      </c>
    </row>
    <row r="2185" spans="1:4" ht="15">
      <c r="A2185" s="90">
        <v>100656</v>
      </c>
      <c r="B2185" s="90" t="s">
        <v>2956</v>
      </c>
      <c r="C2185" s="358" t="s">
        <v>1</v>
      </c>
      <c r="D2185" s="358">
        <v>113.48</v>
      </c>
    </row>
    <row r="2186" spans="1:4" ht="15">
      <c r="A2186" s="90">
        <v>100657</v>
      </c>
      <c r="B2186" s="90" t="s">
        <v>2957</v>
      </c>
      <c r="C2186" s="358" t="s">
        <v>1</v>
      </c>
      <c r="D2186" s="358">
        <v>146.16</v>
      </c>
    </row>
    <row r="2187" spans="1:4" ht="15">
      <c r="A2187" s="90">
        <v>100658</v>
      </c>
      <c r="B2187" s="90" t="s">
        <v>2958</v>
      </c>
      <c r="C2187" s="358" t="s">
        <v>1</v>
      </c>
      <c r="D2187" s="358">
        <v>335.81</v>
      </c>
    </row>
    <row r="2188" spans="1:4" ht="15">
      <c r="A2188" s="90">
        <v>100889</v>
      </c>
      <c r="B2188" s="90" t="s">
        <v>2959</v>
      </c>
      <c r="C2188" s="358" t="s">
        <v>3</v>
      </c>
      <c r="D2188" s="358">
        <v>11.98</v>
      </c>
    </row>
    <row r="2189" spans="1:4" ht="15">
      <c r="A2189" s="90">
        <v>100890</v>
      </c>
      <c r="B2189" s="90" t="s">
        <v>2960</v>
      </c>
      <c r="C2189" s="358" t="s">
        <v>3</v>
      </c>
      <c r="D2189" s="358">
        <v>11.79</v>
      </c>
    </row>
    <row r="2190" spans="1:4" ht="15">
      <c r="A2190" s="90">
        <v>100892</v>
      </c>
      <c r="B2190" s="90" t="s">
        <v>2961</v>
      </c>
      <c r="C2190" s="358" t="s">
        <v>3</v>
      </c>
      <c r="D2190" s="358">
        <v>12.43</v>
      </c>
    </row>
    <row r="2191" spans="1:4" ht="15">
      <c r="A2191" s="90">
        <v>100893</v>
      </c>
      <c r="B2191" s="90" t="s">
        <v>2962</v>
      </c>
      <c r="C2191" s="358" t="s">
        <v>3</v>
      </c>
      <c r="D2191" s="358">
        <v>12.25</v>
      </c>
    </row>
    <row r="2192" spans="1:4" ht="15">
      <c r="A2192" s="90">
        <v>100894</v>
      </c>
      <c r="B2192" s="90" t="s">
        <v>2963</v>
      </c>
      <c r="C2192" s="358" t="s">
        <v>3</v>
      </c>
      <c r="D2192" s="358">
        <v>12.12</v>
      </c>
    </row>
    <row r="2193" spans="1:4" ht="15">
      <c r="A2193" s="90">
        <v>100896</v>
      </c>
      <c r="B2193" s="90" t="s">
        <v>18066</v>
      </c>
      <c r="C2193" s="358" t="s">
        <v>1</v>
      </c>
      <c r="D2193" s="358">
        <v>66.349999999999994</v>
      </c>
    </row>
    <row r="2194" spans="1:4" ht="15">
      <c r="A2194" s="90">
        <v>100897</v>
      </c>
      <c r="B2194" s="90" t="s">
        <v>18067</v>
      </c>
      <c r="C2194" s="358" t="s">
        <v>1</v>
      </c>
      <c r="D2194" s="358">
        <v>129.43</v>
      </c>
    </row>
    <row r="2195" spans="1:4" ht="15">
      <c r="A2195" s="90">
        <v>100898</v>
      </c>
      <c r="B2195" s="90" t="s">
        <v>18068</v>
      </c>
      <c r="C2195" s="358" t="s">
        <v>1</v>
      </c>
      <c r="D2195" s="358">
        <v>250.27</v>
      </c>
    </row>
    <row r="2196" spans="1:4" ht="15">
      <c r="A2196" s="90">
        <v>100899</v>
      </c>
      <c r="B2196" s="90" t="s">
        <v>18069</v>
      </c>
      <c r="C2196" s="358" t="s">
        <v>1</v>
      </c>
      <c r="D2196" s="358">
        <v>88.1</v>
      </c>
    </row>
    <row r="2197" spans="1:4" ht="15">
      <c r="A2197" s="90">
        <v>100900</v>
      </c>
      <c r="B2197" s="90" t="s">
        <v>18070</v>
      </c>
      <c r="C2197" s="358" t="s">
        <v>1</v>
      </c>
      <c r="D2197" s="358">
        <v>286.13</v>
      </c>
    </row>
    <row r="2198" spans="1:4" ht="15">
      <c r="A2198" s="90">
        <v>101173</v>
      </c>
      <c r="B2198" s="90" t="s">
        <v>8435</v>
      </c>
      <c r="C2198" s="358" t="s">
        <v>1</v>
      </c>
      <c r="D2198" s="358">
        <v>62.62</v>
      </c>
    </row>
    <row r="2199" spans="1:4" ht="15">
      <c r="A2199" s="90">
        <v>101174</v>
      </c>
      <c r="B2199" s="90" t="s">
        <v>8436</v>
      </c>
      <c r="C2199" s="358" t="s">
        <v>1</v>
      </c>
      <c r="D2199" s="358">
        <v>85.66</v>
      </c>
    </row>
    <row r="2200" spans="1:4" ht="15">
      <c r="A2200" s="90">
        <v>101175</v>
      </c>
      <c r="B2200" s="90" t="s">
        <v>8437</v>
      </c>
      <c r="C2200" s="358" t="s">
        <v>1</v>
      </c>
      <c r="D2200" s="358">
        <v>116.99</v>
      </c>
    </row>
    <row r="2201" spans="1:4" ht="15">
      <c r="A2201" s="90">
        <v>101176</v>
      </c>
      <c r="B2201" s="90" t="s">
        <v>18071</v>
      </c>
      <c r="C2201" s="358" t="s">
        <v>1</v>
      </c>
      <c r="D2201" s="358">
        <v>152.47999999999999</v>
      </c>
    </row>
    <row r="2202" spans="1:4" ht="15">
      <c r="A2202" s="90">
        <v>102521</v>
      </c>
      <c r="B2202" s="90" t="s">
        <v>10253</v>
      </c>
      <c r="C2202" s="358" t="s">
        <v>2</v>
      </c>
      <c r="D2202" s="358">
        <v>103.33</v>
      </c>
    </row>
    <row r="2203" spans="1:4" ht="15">
      <c r="A2203" s="90">
        <v>102522</v>
      </c>
      <c r="B2203" s="90" t="s">
        <v>10254</v>
      </c>
      <c r="C2203" s="358" t="s">
        <v>2</v>
      </c>
      <c r="D2203" s="358">
        <v>151.59</v>
      </c>
    </row>
    <row r="2204" spans="1:4" ht="15">
      <c r="A2204" s="90">
        <v>102523</v>
      </c>
      <c r="B2204" s="90" t="s">
        <v>10255</v>
      </c>
      <c r="C2204" s="358" t="s">
        <v>2</v>
      </c>
      <c r="D2204" s="358">
        <v>199.86</v>
      </c>
    </row>
    <row r="2205" spans="1:4" ht="15">
      <c r="A2205" s="90">
        <v>95240</v>
      </c>
      <c r="B2205" s="90" t="s">
        <v>36284</v>
      </c>
      <c r="C2205" s="358" t="s">
        <v>4</v>
      </c>
      <c r="D2205" s="358">
        <v>18.09</v>
      </c>
    </row>
    <row r="2206" spans="1:4" ht="15">
      <c r="A2206" s="90">
        <v>95241</v>
      </c>
      <c r="B2206" s="90" t="s">
        <v>36285</v>
      </c>
      <c r="C2206" s="358" t="s">
        <v>4</v>
      </c>
      <c r="D2206" s="358">
        <v>34.880000000000003</v>
      </c>
    </row>
    <row r="2207" spans="1:4" ht="15">
      <c r="A2207" s="90">
        <v>96616</v>
      </c>
      <c r="B2207" s="90" t="s">
        <v>36286</v>
      </c>
      <c r="C2207" s="358" t="s">
        <v>7</v>
      </c>
      <c r="D2207" s="358">
        <v>753.06</v>
      </c>
    </row>
    <row r="2208" spans="1:4" ht="15">
      <c r="A2208" s="90">
        <v>96617</v>
      </c>
      <c r="B2208" s="90" t="s">
        <v>36287</v>
      </c>
      <c r="C2208" s="358" t="s">
        <v>4</v>
      </c>
      <c r="D2208" s="358">
        <v>18.809999999999999</v>
      </c>
    </row>
    <row r="2209" spans="1:4" ht="15">
      <c r="A2209" s="90">
        <v>96619</v>
      </c>
      <c r="B2209" s="90" t="s">
        <v>36288</v>
      </c>
      <c r="C2209" s="358" t="s">
        <v>4</v>
      </c>
      <c r="D2209" s="358">
        <v>37.64</v>
      </c>
    </row>
    <row r="2210" spans="1:4" ht="15">
      <c r="A2210" s="90">
        <v>96620</v>
      </c>
      <c r="B2210" s="90" t="s">
        <v>36289</v>
      </c>
      <c r="C2210" s="358" t="s">
        <v>7</v>
      </c>
      <c r="D2210" s="358">
        <v>697.91</v>
      </c>
    </row>
    <row r="2211" spans="1:4" ht="15">
      <c r="A2211" s="90">
        <v>96621</v>
      </c>
      <c r="B2211" s="90" t="s">
        <v>36290</v>
      </c>
      <c r="C2211" s="358" t="s">
        <v>7</v>
      </c>
      <c r="D2211" s="358">
        <v>271.81</v>
      </c>
    </row>
    <row r="2212" spans="1:4" ht="15">
      <c r="A2212" s="90">
        <v>96622</v>
      </c>
      <c r="B2212" s="90" t="s">
        <v>36291</v>
      </c>
      <c r="C2212" s="358" t="s">
        <v>7</v>
      </c>
      <c r="D2212" s="358">
        <v>258.58</v>
      </c>
    </row>
    <row r="2213" spans="1:4" ht="15">
      <c r="A2213" s="90">
        <v>96623</v>
      </c>
      <c r="B2213" s="90" t="s">
        <v>36292</v>
      </c>
      <c r="C2213" s="358" t="s">
        <v>7</v>
      </c>
      <c r="D2213" s="358">
        <v>233.32</v>
      </c>
    </row>
    <row r="2214" spans="1:4" ht="15">
      <c r="A2214" s="90">
        <v>96624</v>
      </c>
      <c r="B2214" s="90" t="s">
        <v>36293</v>
      </c>
      <c r="C2214" s="358" t="s">
        <v>7</v>
      </c>
      <c r="D2214" s="358">
        <v>220.09</v>
      </c>
    </row>
    <row r="2215" spans="1:4" ht="15">
      <c r="A2215" s="90">
        <v>97082</v>
      </c>
      <c r="B2215" s="90" t="s">
        <v>10256</v>
      </c>
      <c r="C2215" s="358" t="s">
        <v>7</v>
      </c>
      <c r="D2215" s="358">
        <v>55.93</v>
      </c>
    </row>
    <row r="2216" spans="1:4" ht="15">
      <c r="A2216" s="90">
        <v>97083</v>
      </c>
      <c r="B2216" s="90" t="s">
        <v>10257</v>
      </c>
      <c r="C2216" s="358" t="s">
        <v>4</v>
      </c>
      <c r="D2216" s="358">
        <v>3.03</v>
      </c>
    </row>
    <row r="2217" spans="1:4" ht="15">
      <c r="A2217" s="90">
        <v>97084</v>
      </c>
      <c r="B2217" s="90" t="s">
        <v>10258</v>
      </c>
      <c r="C2217" s="358" t="s">
        <v>4</v>
      </c>
      <c r="D2217" s="358">
        <v>0.62</v>
      </c>
    </row>
    <row r="2218" spans="1:4" ht="15">
      <c r="A2218" s="90">
        <v>97086</v>
      </c>
      <c r="B2218" s="90" t="s">
        <v>10259</v>
      </c>
      <c r="C2218" s="358" t="s">
        <v>4</v>
      </c>
      <c r="D2218" s="358">
        <v>126.97</v>
      </c>
    </row>
    <row r="2219" spans="1:4" ht="15">
      <c r="A2219" s="90">
        <v>97087</v>
      </c>
      <c r="B2219" s="90" t="s">
        <v>10260</v>
      </c>
      <c r="C2219" s="358" t="s">
        <v>4</v>
      </c>
      <c r="D2219" s="358">
        <v>2.6</v>
      </c>
    </row>
    <row r="2220" spans="1:4" ht="15">
      <c r="A2220" s="90">
        <v>97088</v>
      </c>
      <c r="B2220" s="90" t="s">
        <v>10261</v>
      </c>
      <c r="C2220" s="358" t="s">
        <v>3</v>
      </c>
      <c r="D2220" s="358">
        <v>18.86</v>
      </c>
    </row>
    <row r="2221" spans="1:4" ht="15">
      <c r="A2221" s="90">
        <v>97089</v>
      </c>
      <c r="B2221" s="90" t="s">
        <v>10262</v>
      </c>
      <c r="C2221" s="358" t="s">
        <v>3</v>
      </c>
      <c r="D2221" s="358">
        <v>17.23</v>
      </c>
    </row>
    <row r="2222" spans="1:4" ht="15">
      <c r="A2222" s="90">
        <v>97090</v>
      </c>
      <c r="B2222" s="90" t="s">
        <v>10263</v>
      </c>
      <c r="C2222" s="358" t="s">
        <v>3</v>
      </c>
      <c r="D2222" s="358">
        <v>16.940000000000001</v>
      </c>
    </row>
    <row r="2223" spans="1:4" ht="15">
      <c r="A2223" s="90">
        <v>97091</v>
      </c>
      <c r="B2223" s="90" t="s">
        <v>10264</v>
      </c>
      <c r="C2223" s="358" t="s">
        <v>3</v>
      </c>
      <c r="D2223" s="358">
        <v>16.420000000000002</v>
      </c>
    </row>
    <row r="2224" spans="1:4" ht="15">
      <c r="A2224" s="90">
        <v>97092</v>
      </c>
      <c r="B2224" s="90" t="s">
        <v>10265</v>
      </c>
      <c r="C2224" s="358" t="s">
        <v>3</v>
      </c>
      <c r="D2224" s="358">
        <v>15.89</v>
      </c>
    </row>
    <row r="2225" spans="1:4" ht="15">
      <c r="A2225" s="90">
        <v>97093</v>
      </c>
      <c r="B2225" s="90" t="s">
        <v>10266</v>
      </c>
      <c r="C2225" s="358" t="s">
        <v>3</v>
      </c>
      <c r="D2225" s="358">
        <v>14.91</v>
      </c>
    </row>
    <row r="2226" spans="1:4" ht="15">
      <c r="A2226" s="90">
        <v>97096</v>
      </c>
      <c r="B2226" s="90" t="s">
        <v>10267</v>
      </c>
      <c r="C2226" s="358" t="s">
        <v>7</v>
      </c>
      <c r="D2226" s="358">
        <v>653.75</v>
      </c>
    </row>
    <row r="2227" spans="1:4" ht="15">
      <c r="A2227" s="90">
        <v>97097</v>
      </c>
      <c r="B2227" s="90" t="s">
        <v>10268</v>
      </c>
      <c r="C2227" s="358" t="s">
        <v>4</v>
      </c>
      <c r="D2227" s="358">
        <v>34.06</v>
      </c>
    </row>
    <row r="2228" spans="1:4" ht="15">
      <c r="A2228" s="90">
        <v>97101</v>
      </c>
      <c r="B2228" s="90" t="s">
        <v>10269</v>
      </c>
      <c r="C2228" s="358" t="s">
        <v>4</v>
      </c>
      <c r="D2228" s="358">
        <v>190.62</v>
      </c>
    </row>
    <row r="2229" spans="1:4" ht="15">
      <c r="A2229" s="90">
        <v>97102</v>
      </c>
      <c r="B2229" s="90" t="s">
        <v>10270</v>
      </c>
      <c r="C2229" s="358" t="s">
        <v>4</v>
      </c>
      <c r="D2229" s="358">
        <v>238.36</v>
      </c>
    </row>
    <row r="2230" spans="1:4" ht="15">
      <c r="A2230" s="90">
        <v>97103</v>
      </c>
      <c r="B2230" s="90" t="s">
        <v>10271</v>
      </c>
      <c r="C2230" s="358" t="s">
        <v>4</v>
      </c>
      <c r="D2230" s="358">
        <v>281.81</v>
      </c>
    </row>
    <row r="2231" spans="1:4" ht="15">
      <c r="A2231" s="90">
        <v>100322</v>
      </c>
      <c r="B2231" s="90" t="s">
        <v>36294</v>
      </c>
      <c r="C2231" s="358" t="s">
        <v>7</v>
      </c>
      <c r="D2231" s="358">
        <v>209.99</v>
      </c>
    </row>
    <row r="2232" spans="1:4" ht="15">
      <c r="A2232" s="90">
        <v>100323</v>
      </c>
      <c r="B2232" s="90" t="s">
        <v>36295</v>
      </c>
      <c r="C2232" s="358" t="s">
        <v>7</v>
      </c>
      <c r="D2232" s="358">
        <v>151.94999999999999</v>
      </c>
    </row>
    <row r="2233" spans="1:4" ht="15">
      <c r="A2233" s="90">
        <v>100324</v>
      </c>
      <c r="B2233" s="90" t="s">
        <v>36296</v>
      </c>
      <c r="C2233" s="358" t="s">
        <v>7</v>
      </c>
      <c r="D2233" s="358">
        <v>219.64</v>
      </c>
    </row>
    <row r="2234" spans="1:4" ht="15">
      <c r="A2234" s="90">
        <v>103072</v>
      </c>
      <c r="B2234" s="90" t="s">
        <v>10272</v>
      </c>
      <c r="C2234" s="358" t="s">
        <v>4</v>
      </c>
      <c r="D2234" s="358">
        <v>333.11</v>
      </c>
    </row>
    <row r="2235" spans="1:4" ht="15">
      <c r="A2235" s="90">
        <v>103073</v>
      </c>
      <c r="B2235" s="90" t="s">
        <v>10273</v>
      </c>
      <c r="C2235" s="358" t="s">
        <v>4</v>
      </c>
      <c r="D2235" s="358">
        <v>403.1</v>
      </c>
    </row>
    <row r="2236" spans="1:4" ht="15">
      <c r="A2236" s="90">
        <v>103074</v>
      </c>
      <c r="B2236" s="90" t="s">
        <v>10274</v>
      </c>
      <c r="C2236" s="358" t="s">
        <v>4</v>
      </c>
      <c r="D2236" s="358">
        <v>187.79</v>
      </c>
    </row>
    <row r="2237" spans="1:4" ht="15">
      <c r="A2237" s="90">
        <v>103075</v>
      </c>
      <c r="B2237" s="90" t="s">
        <v>10275</v>
      </c>
      <c r="C2237" s="358" t="s">
        <v>4</v>
      </c>
      <c r="D2237" s="358">
        <v>221.85</v>
      </c>
    </row>
    <row r="2238" spans="1:4" ht="15">
      <c r="A2238" s="90">
        <v>103076</v>
      </c>
      <c r="B2238" s="90" t="s">
        <v>10276</v>
      </c>
      <c r="C2238" s="358" t="s">
        <v>4</v>
      </c>
      <c r="D2238" s="358">
        <v>165.17</v>
      </c>
    </row>
    <row r="2239" spans="1:4" ht="15">
      <c r="A2239" s="90">
        <v>103077</v>
      </c>
      <c r="B2239" s="90" t="s">
        <v>10277</v>
      </c>
      <c r="C2239" s="358" t="s">
        <v>4</v>
      </c>
      <c r="D2239" s="358">
        <v>212.91</v>
      </c>
    </row>
    <row r="2240" spans="1:4" ht="15">
      <c r="A2240" s="90">
        <v>103078</v>
      </c>
      <c r="B2240" s="90" t="s">
        <v>10278</v>
      </c>
      <c r="C2240" s="358" t="s">
        <v>4</v>
      </c>
      <c r="D2240" s="358">
        <v>256.36</v>
      </c>
    </row>
    <row r="2241" spans="1:4" ht="15">
      <c r="A2241" s="90">
        <v>103079</v>
      </c>
      <c r="B2241" s="90" t="s">
        <v>10279</v>
      </c>
      <c r="C2241" s="358" t="s">
        <v>4</v>
      </c>
      <c r="D2241" s="358">
        <v>307.66000000000003</v>
      </c>
    </row>
    <row r="2242" spans="1:4" ht="15">
      <c r="A2242" s="90">
        <v>103080</v>
      </c>
      <c r="B2242" s="90" t="s">
        <v>10280</v>
      </c>
      <c r="C2242" s="358" t="s">
        <v>4</v>
      </c>
      <c r="D2242" s="358">
        <v>377.65</v>
      </c>
    </row>
    <row r="2243" spans="1:4" ht="15">
      <c r="A2243" s="90">
        <v>92263</v>
      </c>
      <c r="B2243" s="90" t="s">
        <v>8875</v>
      </c>
      <c r="C2243" s="358" t="s">
        <v>4</v>
      </c>
      <c r="D2243" s="358">
        <v>174.47</v>
      </c>
    </row>
    <row r="2244" spans="1:4" ht="15">
      <c r="A2244" s="90">
        <v>92264</v>
      </c>
      <c r="B2244" s="90" t="s">
        <v>8876</v>
      </c>
      <c r="C2244" s="358" t="s">
        <v>4</v>
      </c>
      <c r="D2244" s="358">
        <v>228.07</v>
      </c>
    </row>
    <row r="2245" spans="1:4" ht="15">
      <c r="A2245" s="90">
        <v>92265</v>
      </c>
      <c r="B2245" s="90" t="s">
        <v>8877</v>
      </c>
      <c r="C2245" s="358" t="s">
        <v>4</v>
      </c>
      <c r="D2245" s="358">
        <v>129.41999999999999</v>
      </c>
    </row>
    <row r="2246" spans="1:4" ht="15">
      <c r="A2246" s="90">
        <v>92266</v>
      </c>
      <c r="B2246" s="90" t="s">
        <v>8878</v>
      </c>
      <c r="C2246" s="358" t="s">
        <v>4</v>
      </c>
      <c r="D2246" s="358">
        <v>175.4</v>
      </c>
    </row>
    <row r="2247" spans="1:4" ht="15">
      <c r="A2247" s="90">
        <v>92267</v>
      </c>
      <c r="B2247" s="90" t="s">
        <v>8879</v>
      </c>
      <c r="C2247" s="358" t="s">
        <v>4</v>
      </c>
      <c r="D2247" s="358">
        <v>61.88</v>
      </c>
    </row>
    <row r="2248" spans="1:4" ht="15">
      <c r="A2248" s="90">
        <v>92268</v>
      </c>
      <c r="B2248" s="90" t="s">
        <v>8880</v>
      </c>
      <c r="C2248" s="358" t="s">
        <v>4</v>
      </c>
      <c r="D2248" s="358">
        <v>104</v>
      </c>
    </row>
    <row r="2249" spans="1:4" ht="15">
      <c r="A2249" s="90">
        <v>92269</v>
      </c>
      <c r="B2249" s="90" t="s">
        <v>8881</v>
      </c>
      <c r="C2249" s="358" t="s">
        <v>4</v>
      </c>
      <c r="D2249" s="358">
        <v>129.27000000000001</v>
      </c>
    </row>
    <row r="2250" spans="1:4" ht="15">
      <c r="A2250" s="90">
        <v>92270</v>
      </c>
      <c r="B2250" s="90" t="s">
        <v>8882</v>
      </c>
      <c r="C2250" s="358" t="s">
        <v>4</v>
      </c>
      <c r="D2250" s="358">
        <v>168.62</v>
      </c>
    </row>
    <row r="2251" spans="1:4" ht="15">
      <c r="A2251" s="90">
        <v>92271</v>
      </c>
      <c r="B2251" s="90" t="s">
        <v>8883</v>
      </c>
      <c r="C2251" s="358" t="s">
        <v>4</v>
      </c>
      <c r="D2251" s="358">
        <v>103.78</v>
      </c>
    </row>
    <row r="2252" spans="1:4" ht="15">
      <c r="A2252" s="90">
        <v>92272</v>
      </c>
      <c r="B2252" s="90" t="s">
        <v>8884</v>
      </c>
      <c r="C2252" s="358" t="s">
        <v>1</v>
      </c>
      <c r="D2252" s="358">
        <v>39.04</v>
      </c>
    </row>
    <row r="2253" spans="1:4" ht="15">
      <c r="A2253" s="90">
        <v>92273</v>
      </c>
      <c r="B2253" s="90" t="s">
        <v>8885</v>
      </c>
      <c r="C2253" s="358" t="s">
        <v>1</v>
      </c>
      <c r="D2253" s="358">
        <v>15.15</v>
      </c>
    </row>
    <row r="2254" spans="1:4" ht="15">
      <c r="A2254" s="90">
        <v>92409</v>
      </c>
      <c r="B2254" s="90" t="s">
        <v>8886</v>
      </c>
      <c r="C2254" s="358" t="s">
        <v>4</v>
      </c>
      <c r="D2254" s="358">
        <v>227.67</v>
      </c>
    </row>
    <row r="2255" spans="1:4" ht="15">
      <c r="A2255" s="90">
        <v>92411</v>
      </c>
      <c r="B2255" s="90" t="s">
        <v>8887</v>
      </c>
      <c r="C2255" s="358" t="s">
        <v>4</v>
      </c>
      <c r="D2255" s="358">
        <v>153.16999999999999</v>
      </c>
    </row>
    <row r="2256" spans="1:4" ht="15">
      <c r="A2256" s="90">
        <v>92413</v>
      </c>
      <c r="B2256" s="90" t="s">
        <v>8888</v>
      </c>
      <c r="C2256" s="358" t="s">
        <v>4</v>
      </c>
      <c r="D2256" s="358">
        <v>100.82</v>
      </c>
    </row>
    <row r="2257" spans="1:4" ht="15">
      <c r="A2257" s="90">
        <v>92415</v>
      </c>
      <c r="B2257" s="90" t="s">
        <v>8889</v>
      </c>
      <c r="C2257" s="358" t="s">
        <v>4</v>
      </c>
      <c r="D2257" s="358">
        <v>145.55000000000001</v>
      </c>
    </row>
    <row r="2258" spans="1:4" ht="15">
      <c r="A2258" s="90">
        <v>92417</v>
      </c>
      <c r="B2258" s="90" t="s">
        <v>8890</v>
      </c>
      <c r="C2258" s="358" t="s">
        <v>4</v>
      </c>
      <c r="D2258" s="358">
        <v>168.43</v>
      </c>
    </row>
    <row r="2259" spans="1:4" ht="15">
      <c r="A2259" s="90">
        <v>92419</v>
      </c>
      <c r="B2259" s="90" t="s">
        <v>8891</v>
      </c>
      <c r="C2259" s="358" t="s">
        <v>4</v>
      </c>
      <c r="D2259" s="358">
        <v>91.71</v>
      </c>
    </row>
    <row r="2260" spans="1:4" ht="15">
      <c r="A2260" s="90">
        <v>92421</v>
      </c>
      <c r="B2260" s="90" t="s">
        <v>8892</v>
      </c>
      <c r="C2260" s="358" t="s">
        <v>4</v>
      </c>
      <c r="D2260" s="358">
        <v>109.25</v>
      </c>
    </row>
    <row r="2261" spans="1:4" ht="15">
      <c r="A2261" s="90">
        <v>92423</v>
      </c>
      <c r="B2261" s="90" t="s">
        <v>8893</v>
      </c>
      <c r="C2261" s="358" t="s">
        <v>4</v>
      </c>
      <c r="D2261" s="358">
        <v>75.05</v>
      </c>
    </row>
    <row r="2262" spans="1:4" ht="15">
      <c r="A2262" s="90">
        <v>92425</v>
      </c>
      <c r="B2262" s="90" t="s">
        <v>8894</v>
      </c>
      <c r="C2262" s="358" t="s">
        <v>4</v>
      </c>
      <c r="D2262" s="358">
        <v>90.3</v>
      </c>
    </row>
    <row r="2263" spans="1:4" ht="15">
      <c r="A2263" s="90">
        <v>92427</v>
      </c>
      <c r="B2263" s="90" t="s">
        <v>8895</v>
      </c>
      <c r="C2263" s="358" t="s">
        <v>4</v>
      </c>
      <c r="D2263" s="358">
        <v>66.61</v>
      </c>
    </row>
    <row r="2264" spans="1:4" ht="15">
      <c r="A2264" s="90">
        <v>92429</v>
      </c>
      <c r="B2264" s="90" t="s">
        <v>8896</v>
      </c>
      <c r="C2264" s="358" t="s">
        <v>4</v>
      </c>
      <c r="D2264" s="358">
        <v>80.75</v>
      </c>
    </row>
    <row r="2265" spans="1:4" ht="15">
      <c r="A2265" s="90">
        <v>92431</v>
      </c>
      <c r="B2265" s="90" t="s">
        <v>8897</v>
      </c>
      <c r="C2265" s="358" t="s">
        <v>4</v>
      </c>
      <c r="D2265" s="358">
        <v>63.28</v>
      </c>
    </row>
    <row r="2266" spans="1:4" ht="15">
      <c r="A2266" s="90">
        <v>92433</v>
      </c>
      <c r="B2266" s="90" t="s">
        <v>8898</v>
      </c>
      <c r="C2266" s="358" t="s">
        <v>4</v>
      </c>
      <c r="D2266" s="358">
        <v>76.7</v>
      </c>
    </row>
    <row r="2267" spans="1:4" ht="15">
      <c r="A2267" s="90">
        <v>92435</v>
      </c>
      <c r="B2267" s="90" t="s">
        <v>8899</v>
      </c>
      <c r="C2267" s="358" t="s">
        <v>4</v>
      </c>
      <c r="D2267" s="358">
        <v>60.04</v>
      </c>
    </row>
    <row r="2268" spans="1:4" ht="15">
      <c r="A2268" s="90">
        <v>92437</v>
      </c>
      <c r="B2268" s="90" t="s">
        <v>8900</v>
      </c>
      <c r="C2268" s="358" t="s">
        <v>4</v>
      </c>
      <c r="D2268" s="358">
        <v>73.010000000000005</v>
      </c>
    </row>
    <row r="2269" spans="1:4" ht="15">
      <c r="A2269" s="90">
        <v>92439</v>
      </c>
      <c r="B2269" s="90" t="s">
        <v>8901</v>
      </c>
      <c r="C2269" s="358" t="s">
        <v>4</v>
      </c>
      <c r="D2269" s="358">
        <v>57.72</v>
      </c>
    </row>
    <row r="2270" spans="1:4" ht="15">
      <c r="A2270" s="90">
        <v>92441</v>
      </c>
      <c r="B2270" s="90" t="s">
        <v>8902</v>
      </c>
      <c r="C2270" s="358" t="s">
        <v>4</v>
      </c>
      <c r="D2270" s="358">
        <v>70.37</v>
      </c>
    </row>
    <row r="2271" spans="1:4" ht="15">
      <c r="A2271" s="90">
        <v>92443</v>
      </c>
      <c r="B2271" s="90" t="s">
        <v>8903</v>
      </c>
      <c r="C2271" s="358" t="s">
        <v>4</v>
      </c>
      <c r="D2271" s="358">
        <v>52.7</v>
      </c>
    </row>
    <row r="2272" spans="1:4" ht="15">
      <c r="A2272" s="90">
        <v>92445</v>
      </c>
      <c r="B2272" s="90" t="s">
        <v>8904</v>
      </c>
      <c r="C2272" s="358" t="s">
        <v>4</v>
      </c>
      <c r="D2272" s="358">
        <v>64.900000000000006</v>
      </c>
    </row>
    <row r="2273" spans="1:4" ht="15">
      <c r="A2273" s="90">
        <v>92446</v>
      </c>
      <c r="B2273" s="90" t="s">
        <v>8905</v>
      </c>
      <c r="C2273" s="358" t="s">
        <v>4</v>
      </c>
      <c r="D2273" s="358">
        <v>293.95999999999998</v>
      </c>
    </row>
    <row r="2274" spans="1:4" ht="15">
      <c r="A2274" s="90">
        <v>92447</v>
      </c>
      <c r="B2274" s="90" t="s">
        <v>8906</v>
      </c>
      <c r="C2274" s="358" t="s">
        <v>4</v>
      </c>
      <c r="D2274" s="358">
        <v>204.45</v>
      </c>
    </row>
    <row r="2275" spans="1:4" ht="15">
      <c r="A2275" s="90">
        <v>92448</v>
      </c>
      <c r="B2275" s="90" t="s">
        <v>8907</v>
      </c>
      <c r="C2275" s="358" t="s">
        <v>4</v>
      </c>
      <c r="D2275" s="358">
        <v>159.86000000000001</v>
      </c>
    </row>
    <row r="2276" spans="1:4" ht="15">
      <c r="A2276" s="90">
        <v>92449</v>
      </c>
      <c r="B2276" s="90" t="s">
        <v>8908</v>
      </c>
      <c r="C2276" s="358" t="s">
        <v>4</v>
      </c>
      <c r="D2276" s="358">
        <v>288.95999999999998</v>
      </c>
    </row>
    <row r="2277" spans="1:4" ht="15">
      <c r="A2277" s="90">
        <v>92450</v>
      </c>
      <c r="B2277" s="90" t="s">
        <v>8909</v>
      </c>
      <c r="C2277" s="358" t="s">
        <v>4</v>
      </c>
      <c r="D2277" s="358">
        <v>324.49</v>
      </c>
    </row>
    <row r="2278" spans="1:4" ht="15">
      <c r="A2278" s="90">
        <v>92451</v>
      </c>
      <c r="B2278" s="90" t="s">
        <v>8910</v>
      </c>
      <c r="C2278" s="358" t="s">
        <v>4</v>
      </c>
      <c r="D2278" s="358">
        <v>197.06</v>
      </c>
    </row>
    <row r="2279" spans="1:4" ht="15">
      <c r="A2279" s="90">
        <v>92452</v>
      </c>
      <c r="B2279" s="90" t="s">
        <v>8911</v>
      </c>
      <c r="C2279" s="358" t="s">
        <v>4</v>
      </c>
      <c r="D2279" s="358">
        <v>189.97</v>
      </c>
    </row>
    <row r="2280" spans="1:4" ht="15">
      <c r="A2280" s="90">
        <v>92453</v>
      </c>
      <c r="B2280" s="90" t="s">
        <v>8912</v>
      </c>
      <c r="C2280" s="358" t="s">
        <v>4</v>
      </c>
      <c r="D2280" s="358">
        <v>246.88</v>
      </c>
    </row>
    <row r="2281" spans="1:4" ht="15">
      <c r="A2281" s="90">
        <v>92454</v>
      </c>
      <c r="B2281" s="90" t="s">
        <v>8913</v>
      </c>
      <c r="C2281" s="358" t="s">
        <v>4</v>
      </c>
      <c r="D2281" s="358">
        <v>291.47000000000003</v>
      </c>
    </row>
    <row r="2282" spans="1:4" ht="15">
      <c r="A2282" s="90">
        <v>92455</v>
      </c>
      <c r="B2282" s="90" t="s">
        <v>8914</v>
      </c>
      <c r="C2282" s="358" t="s">
        <v>4</v>
      </c>
      <c r="D2282" s="358">
        <v>160.9</v>
      </c>
    </row>
    <row r="2283" spans="1:4" ht="15">
      <c r="A2283" s="90">
        <v>92456</v>
      </c>
      <c r="B2283" s="90" t="s">
        <v>8915</v>
      </c>
      <c r="C2283" s="358" t="s">
        <v>4</v>
      </c>
      <c r="D2283" s="358">
        <v>156.68</v>
      </c>
    </row>
    <row r="2284" spans="1:4" ht="15">
      <c r="A2284" s="90">
        <v>92457</v>
      </c>
      <c r="B2284" s="90" t="s">
        <v>8916</v>
      </c>
      <c r="C2284" s="358" t="s">
        <v>4</v>
      </c>
      <c r="D2284" s="358">
        <v>214.17</v>
      </c>
    </row>
    <row r="2285" spans="1:4" ht="15">
      <c r="A2285" s="90">
        <v>92458</v>
      </c>
      <c r="B2285" s="90" t="s">
        <v>2964</v>
      </c>
      <c r="C2285" s="358" t="s">
        <v>4</v>
      </c>
      <c r="D2285" s="358">
        <v>271.12</v>
      </c>
    </row>
    <row r="2286" spans="1:4" ht="15">
      <c r="A2286" s="90">
        <v>92459</v>
      </c>
      <c r="B2286" s="90" t="s">
        <v>8917</v>
      </c>
      <c r="C2286" s="358" t="s">
        <v>4</v>
      </c>
      <c r="D2286" s="358">
        <v>136.34</v>
      </c>
    </row>
    <row r="2287" spans="1:4" ht="15">
      <c r="A2287" s="90">
        <v>92460</v>
      </c>
      <c r="B2287" s="90" t="s">
        <v>8918</v>
      </c>
      <c r="C2287" s="358" t="s">
        <v>4</v>
      </c>
      <c r="D2287" s="358">
        <v>130.93</v>
      </c>
    </row>
    <row r="2288" spans="1:4" ht="15">
      <c r="A2288" s="90">
        <v>92461</v>
      </c>
      <c r="B2288" s="90" t="s">
        <v>8919</v>
      </c>
      <c r="C2288" s="358" t="s">
        <v>4</v>
      </c>
      <c r="D2288" s="358">
        <v>197.54</v>
      </c>
    </row>
    <row r="2289" spans="1:4" ht="15">
      <c r="A2289" s="90">
        <v>92462</v>
      </c>
      <c r="B2289" s="90" t="s">
        <v>8920</v>
      </c>
      <c r="C2289" s="358" t="s">
        <v>4</v>
      </c>
      <c r="D2289" s="358">
        <v>258.42</v>
      </c>
    </row>
    <row r="2290" spans="1:4" ht="15">
      <c r="A2290" s="90">
        <v>92463</v>
      </c>
      <c r="B2290" s="90" t="s">
        <v>8921</v>
      </c>
      <c r="C2290" s="358" t="s">
        <v>4</v>
      </c>
      <c r="D2290" s="358">
        <v>123.46</v>
      </c>
    </row>
    <row r="2291" spans="1:4" ht="15">
      <c r="A2291" s="90">
        <v>92464</v>
      </c>
      <c r="B2291" s="90" t="s">
        <v>8922</v>
      </c>
      <c r="C2291" s="358" t="s">
        <v>4</v>
      </c>
      <c r="D2291" s="358">
        <v>124.36</v>
      </c>
    </row>
    <row r="2292" spans="1:4" ht="15">
      <c r="A2292" s="90">
        <v>92465</v>
      </c>
      <c r="B2292" s="90" t="s">
        <v>8923</v>
      </c>
      <c r="C2292" s="358" t="s">
        <v>4</v>
      </c>
      <c r="D2292" s="358">
        <v>158.08000000000001</v>
      </c>
    </row>
    <row r="2293" spans="1:4" ht="15">
      <c r="A2293" s="90">
        <v>92466</v>
      </c>
      <c r="B2293" s="90" t="s">
        <v>8924</v>
      </c>
      <c r="C2293" s="358" t="s">
        <v>4</v>
      </c>
      <c r="D2293" s="358">
        <v>252.37</v>
      </c>
    </row>
    <row r="2294" spans="1:4" ht="15">
      <c r="A2294" s="90">
        <v>92467</v>
      </c>
      <c r="B2294" s="90" t="s">
        <v>8925</v>
      </c>
      <c r="C2294" s="358" t="s">
        <v>4</v>
      </c>
      <c r="D2294" s="358">
        <v>102.39</v>
      </c>
    </row>
    <row r="2295" spans="1:4" ht="15">
      <c r="A2295" s="90">
        <v>92468</v>
      </c>
      <c r="B2295" s="90" t="s">
        <v>8926</v>
      </c>
      <c r="C2295" s="358" t="s">
        <v>4</v>
      </c>
      <c r="D2295" s="358">
        <v>118.69</v>
      </c>
    </row>
    <row r="2296" spans="1:4" ht="15">
      <c r="A2296" s="90">
        <v>92469</v>
      </c>
      <c r="B2296" s="90" t="s">
        <v>8927</v>
      </c>
      <c r="C2296" s="358" t="s">
        <v>4</v>
      </c>
      <c r="D2296" s="358">
        <v>143.84</v>
      </c>
    </row>
    <row r="2297" spans="1:4" ht="15">
      <c r="A2297" s="90">
        <v>92470</v>
      </c>
      <c r="B2297" s="90" t="s">
        <v>8928</v>
      </c>
      <c r="C2297" s="358" t="s">
        <v>4</v>
      </c>
      <c r="D2297" s="358">
        <v>245.29</v>
      </c>
    </row>
    <row r="2298" spans="1:4" ht="15">
      <c r="A2298" s="90">
        <v>92471</v>
      </c>
      <c r="B2298" s="90" t="s">
        <v>8929</v>
      </c>
      <c r="C2298" s="358" t="s">
        <v>4</v>
      </c>
      <c r="D2298" s="358">
        <v>93.28</v>
      </c>
    </row>
    <row r="2299" spans="1:4" ht="15">
      <c r="A2299" s="90">
        <v>92472</v>
      </c>
      <c r="B2299" s="90" t="s">
        <v>8930</v>
      </c>
      <c r="C2299" s="358" t="s">
        <v>4</v>
      </c>
      <c r="D2299" s="358">
        <v>112.45</v>
      </c>
    </row>
    <row r="2300" spans="1:4" ht="15">
      <c r="A2300" s="90">
        <v>92473</v>
      </c>
      <c r="B2300" s="90" t="s">
        <v>8931</v>
      </c>
      <c r="C2300" s="358" t="s">
        <v>4</v>
      </c>
      <c r="D2300" s="358">
        <v>132.36000000000001</v>
      </c>
    </row>
    <row r="2301" spans="1:4" ht="15">
      <c r="A2301" s="90">
        <v>92474</v>
      </c>
      <c r="B2301" s="90" t="s">
        <v>8932</v>
      </c>
      <c r="C2301" s="358" t="s">
        <v>4</v>
      </c>
      <c r="D2301" s="358">
        <v>239.23</v>
      </c>
    </row>
    <row r="2302" spans="1:4" ht="15">
      <c r="A2302" s="90">
        <v>92475</v>
      </c>
      <c r="B2302" s="90" t="s">
        <v>8933</v>
      </c>
      <c r="C2302" s="358" t="s">
        <v>4</v>
      </c>
      <c r="D2302" s="358">
        <v>85.92</v>
      </c>
    </row>
    <row r="2303" spans="1:4" ht="15">
      <c r="A2303" s="90">
        <v>92476</v>
      </c>
      <c r="B2303" s="90" t="s">
        <v>8934</v>
      </c>
      <c r="C2303" s="358" t="s">
        <v>4</v>
      </c>
      <c r="D2303" s="358">
        <v>107.19</v>
      </c>
    </row>
    <row r="2304" spans="1:4" ht="15">
      <c r="A2304" s="90">
        <v>92477</v>
      </c>
      <c r="B2304" s="90" t="s">
        <v>8935</v>
      </c>
      <c r="C2304" s="358" t="s">
        <v>4</v>
      </c>
      <c r="D2304" s="358">
        <v>107.71</v>
      </c>
    </row>
    <row r="2305" spans="1:4" ht="15">
      <c r="A2305" s="90">
        <v>92478</v>
      </c>
      <c r="B2305" s="90" t="s">
        <v>8936</v>
      </c>
      <c r="C2305" s="358" t="s">
        <v>4</v>
      </c>
      <c r="D2305" s="358">
        <v>227.2</v>
      </c>
    </row>
    <row r="2306" spans="1:4" ht="15">
      <c r="A2306" s="90">
        <v>92479</v>
      </c>
      <c r="B2306" s="90" t="s">
        <v>8937</v>
      </c>
      <c r="C2306" s="358" t="s">
        <v>4</v>
      </c>
      <c r="D2306" s="358">
        <v>70.099999999999994</v>
      </c>
    </row>
    <row r="2307" spans="1:4" ht="15">
      <c r="A2307" s="90">
        <v>92480</v>
      </c>
      <c r="B2307" s="90" t="s">
        <v>8938</v>
      </c>
      <c r="C2307" s="358" t="s">
        <v>4</v>
      </c>
      <c r="D2307" s="358">
        <v>96.58</v>
      </c>
    </row>
    <row r="2308" spans="1:4" ht="15">
      <c r="A2308" s="90">
        <v>92482</v>
      </c>
      <c r="B2308" s="90" t="s">
        <v>8939</v>
      </c>
      <c r="C2308" s="358" t="s">
        <v>4</v>
      </c>
      <c r="D2308" s="358">
        <v>323.68</v>
      </c>
    </row>
    <row r="2309" spans="1:4" ht="15">
      <c r="A2309" s="90">
        <v>92484</v>
      </c>
      <c r="B2309" s="90" t="s">
        <v>8940</v>
      </c>
      <c r="C2309" s="358" t="s">
        <v>4</v>
      </c>
      <c r="D2309" s="358">
        <v>224.36</v>
      </c>
    </row>
    <row r="2310" spans="1:4" ht="15">
      <c r="A2310" s="90">
        <v>92486</v>
      </c>
      <c r="B2310" s="90" t="s">
        <v>8941</v>
      </c>
      <c r="C2310" s="358" t="s">
        <v>4</v>
      </c>
      <c r="D2310" s="358">
        <v>160.81</v>
      </c>
    </row>
    <row r="2311" spans="1:4" ht="15">
      <c r="A2311" s="90">
        <v>92488</v>
      </c>
      <c r="B2311" s="90" t="s">
        <v>8942</v>
      </c>
      <c r="C2311" s="358" t="s">
        <v>4</v>
      </c>
      <c r="D2311" s="358">
        <v>109.98</v>
      </c>
    </row>
    <row r="2312" spans="1:4" ht="15">
      <c r="A2312" s="90">
        <v>92490</v>
      </c>
      <c r="B2312" s="90" t="s">
        <v>8943</v>
      </c>
      <c r="C2312" s="358" t="s">
        <v>4</v>
      </c>
      <c r="D2312" s="358">
        <v>72.760000000000005</v>
      </c>
    </row>
    <row r="2313" spans="1:4" ht="15">
      <c r="A2313" s="90">
        <v>92492</v>
      </c>
      <c r="B2313" s="90" t="s">
        <v>8944</v>
      </c>
      <c r="C2313" s="358" t="s">
        <v>4</v>
      </c>
      <c r="D2313" s="358">
        <v>104.06</v>
      </c>
    </row>
    <row r="2314" spans="1:4" ht="15">
      <c r="A2314" s="90">
        <v>92494</v>
      </c>
      <c r="B2314" s="90" t="s">
        <v>8945</v>
      </c>
      <c r="C2314" s="358" t="s">
        <v>4</v>
      </c>
      <c r="D2314" s="358">
        <v>67.92</v>
      </c>
    </row>
    <row r="2315" spans="1:4" ht="15">
      <c r="A2315" s="90">
        <v>92496</v>
      </c>
      <c r="B2315" s="90" t="s">
        <v>8946</v>
      </c>
      <c r="C2315" s="358" t="s">
        <v>4</v>
      </c>
      <c r="D2315" s="358">
        <v>99.16</v>
      </c>
    </row>
    <row r="2316" spans="1:4" ht="15">
      <c r="A2316" s="90">
        <v>92498</v>
      </c>
      <c r="B2316" s="90" t="s">
        <v>8947</v>
      </c>
      <c r="C2316" s="358" t="s">
        <v>4</v>
      </c>
      <c r="D2316" s="358">
        <v>63.96</v>
      </c>
    </row>
    <row r="2317" spans="1:4" ht="15">
      <c r="A2317" s="90">
        <v>92500</v>
      </c>
      <c r="B2317" s="90" t="s">
        <v>8948</v>
      </c>
      <c r="C2317" s="358" t="s">
        <v>4</v>
      </c>
      <c r="D2317" s="358">
        <v>95.32</v>
      </c>
    </row>
    <row r="2318" spans="1:4" ht="15">
      <c r="A2318" s="90">
        <v>92502</v>
      </c>
      <c r="B2318" s="90" t="s">
        <v>8949</v>
      </c>
      <c r="C2318" s="358" t="s">
        <v>4</v>
      </c>
      <c r="D2318" s="358">
        <v>61.02</v>
      </c>
    </row>
    <row r="2319" spans="1:4" ht="15">
      <c r="A2319" s="90">
        <v>92504</v>
      </c>
      <c r="B2319" s="90" t="s">
        <v>8950</v>
      </c>
      <c r="C2319" s="358" t="s">
        <v>4</v>
      </c>
      <c r="D2319" s="358">
        <v>88.29</v>
      </c>
    </row>
    <row r="2320" spans="1:4" ht="15">
      <c r="A2320" s="90">
        <v>92506</v>
      </c>
      <c r="B2320" s="90" t="s">
        <v>8951</v>
      </c>
      <c r="C2320" s="358" t="s">
        <v>4</v>
      </c>
      <c r="D2320" s="358">
        <v>55.56</v>
      </c>
    </row>
    <row r="2321" spans="1:4" ht="15">
      <c r="A2321" s="90">
        <v>92508</v>
      </c>
      <c r="B2321" s="90" t="s">
        <v>8952</v>
      </c>
      <c r="C2321" s="358" t="s">
        <v>4</v>
      </c>
      <c r="D2321" s="358">
        <v>110.4</v>
      </c>
    </row>
    <row r="2322" spans="1:4" ht="15">
      <c r="A2322" s="90">
        <v>92510</v>
      </c>
      <c r="B2322" s="90" t="s">
        <v>8953</v>
      </c>
      <c r="C2322" s="358" t="s">
        <v>4</v>
      </c>
      <c r="D2322" s="358">
        <v>71.28</v>
      </c>
    </row>
    <row r="2323" spans="1:4" ht="15">
      <c r="A2323" s="90">
        <v>92512</v>
      </c>
      <c r="B2323" s="90" t="s">
        <v>8954</v>
      </c>
      <c r="C2323" s="358" t="s">
        <v>4</v>
      </c>
      <c r="D2323" s="358">
        <v>92.99</v>
      </c>
    </row>
    <row r="2324" spans="1:4" ht="15">
      <c r="A2324" s="90">
        <v>92514</v>
      </c>
      <c r="B2324" s="90" t="s">
        <v>8955</v>
      </c>
      <c r="C2324" s="358" t="s">
        <v>4</v>
      </c>
      <c r="D2324" s="358">
        <v>55.04</v>
      </c>
    </row>
    <row r="2325" spans="1:4" ht="15">
      <c r="A2325" s="90">
        <v>92515</v>
      </c>
      <c r="B2325" s="90" t="s">
        <v>8956</v>
      </c>
      <c r="C2325" s="358" t="s">
        <v>4</v>
      </c>
      <c r="D2325" s="358">
        <v>84.44</v>
      </c>
    </row>
    <row r="2326" spans="1:4" ht="15">
      <c r="A2326" s="90">
        <v>92518</v>
      </c>
      <c r="B2326" s="90" t="s">
        <v>8957</v>
      </c>
      <c r="C2326" s="358" t="s">
        <v>4</v>
      </c>
      <c r="D2326" s="358">
        <v>47.6</v>
      </c>
    </row>
    <row r="2327" spans="1:4" ht="15">
      <c r="A2327" s="90">
        <v>92520</v>
      </c>
      <c r="B2327" s="90" t="s">
        <v>8958</v>
      </c>
      <c r="C2327" s="358" t="s">
        <v>4</v>
      </c>
      <c r="D2327" s="358">
        <v>78.92</v>
      </c>
    </row>
    <row r="2328" spans="1:4" ht="15">
      <c r="A2328" s="90">
        <v>92522</v>
      </c>
      <c r="B2328" s="90" t="s">
        <v>8959</v>
      </c>
      <c r="C2328" s="358" t="s">
        <v>4</v>
      </c>
      <c r="D2328" s="358">
        <v>43.1</v>
      </c>
    </row>
    <row r="2329" spans="1:4" ht="15">
      <c r="A2329" s="90">
        <v>92524</v>
      </c>
      <c r="B2329" s="90" t="s">
        <v>10281</v>
      </c>
      <c r="C2329" s="358" t="s">
        <v>4</v>
      </c>
      <c r="D2329" s="358">
        <v>78.72</v>
      </c>
    </row>
    <row r="2330" spans="1:4" ht="15">
      <c r="A2330" s="90">
        <v>92526</v>
      </c>
      <c r="B2330" s="90" t="s">
        <v>8960</v>
      </c>
      <c r="C2330" s="358" t="s">
        <v>4</v>
      </c>
      <c r="D2330" s="358">
        <v>43.87</v>
      </c>
    </row>
    <row r="2331" spans="1:4" ht="15">
      <c r="A2331" s="90">
        <v>92528</v>
      </c>
      <c r="B2331" s="90" t="s">
        <v>8961</v>
      </c>
      <c r="C2331" s="358" t="s">
        <v>4</v>
      </c>
      <c r="D2331" s="358">
        <v>75.19</v>
      </c>
    </row>
    <row r="2332" spans="1:4" ht="15">
      <c r="A2332" s="90">
        <v>92530</v>
      </c>
      <c r="B2332" s="90" t="s">
        <v>8962</v>
      </c>
      <c r="C2332" s="358" t="s">
        <v>4</v>
      </c>
      <c r="D2332" s="358">
        <v>41.21</v>
      </c>
    </row>
    <row r="2333" spans="1:4" ht="15">
      <c r="A2333" s="90">
        <v>92532</v>
      </c>
      <c r="B2333" s="90" t="s">
        <v>8963</v>
      </c>
      <c r="C2333" s="358" t="s">
        <v>4</v>
      </c>
      <c r="D2333" s="358">
        <v>72.17</v>
      </c>
    </row>
    <row r="2334" spans="1:4" ht="15">
      <c r="A2334" s="90">
        <v>92534</v>
      </c>
      <c r="B2334" s="90" t="s">
        <v>8964</v>
      </c>
      <c r="C2334" s="358" t="s">
        <v>4</v>
      </c>
      <c r="D2334" s="358">
        <v>38.979999999999997</v>
      </c>
    </row>
    <row r="2335" spans="1:4" ht="15">
      <c r="A2335" s="90">
        <v>92536</v>
      </c>
      <c r="B2335" s="90" t="s">
        <v>8965</v>
      </c>
      <c r="C2335" s="358" t="s">
        <v>4</v>
      </c>
      <c r="D2335" s="358">
        <v>66.260000000000005</v>
      </c>
    </row>
    <row r="2336" spans="1:4" ht="15">
      <c r="A2336" s="90">
        <v>92538</v>
      </c>
      <c r="B2336" s="90" t="s">
        <v>8966</v>
      </c>
      <c r="C2336" s="358" t="s">
        <v>4</v>
      </c>
      <c r="D2336" s="358">
        <v>34.49</v>
      </c>
    </row>
    <row r="2337" spans="1:4" ht="15">
      <c r="A2337" s="90">
        <v>96252</v>
      </c>
      <c r="B2337" s="90" t="s">
        <v>2965</v>
      </c>
      <c r="C2337" s="358" t="s">
        <v>4</v>
      </c>
      <c r="D2337" s="358">
        <v>256.7</v>
      </c>
    </row>
    <row r="2338" spans="1:4" ht="15">
      <c r="A2338" s="90">
        <v>96257</v>
      </c>
      <c r="B2338" s="90" t="s">
        <v>2966</v>
      </c>
      <c r="C2338" s="358" t="s">
        <v>4</v>
      </c>
      <c r="D2338" s="358">
        <v>209.56</v>
      </c>
    </row>
    <row r="2339" spans="1:4" ht="15">
      <c r="A2339" s="90">
        <v>96258</v>
      </c>
      <c r="B2339" s="90" t="s">
        <v>2967</v>
      </c>
      <c r="C2339" s="358" t="s">
        <v>4</v>
      </c>
      <c r="D2339" s="358">
        <v>196.32</v>
      </c>
    </row>
    <row r="2340" spans="1:4" ht="15">
      <c r="A2340" s="90">
        <v>96259</v>
      </c>
      <c r="B2340" s="90" t="s">
        <v>2968</v>
      </c>
      <c r="C2340" s="358" t="s">
        <v>4</v>
      </c>
      <c r="D2340" s="358">
        <v>232.75</v>
      </c>
    </row>
    <row r="2341" spans="1:4" ht="15">
      <c r="A2341" s="90">
        <v>96529</v>
      </c>
      <c r="B2341" s="90" t="s">
        <v>36297</v>
      </c>
      <c r="C2341" s="358" t="s">
        <v>4</v>
      </c>
      <c r="D2341" s="358">
        <v>258.06</v>
      </c>
    </row>
    <row r="2342" spans="1:4" ht="15">
      <c r="A2342" s="90">
        <v>96530</v>
      </c>
      <c r="B2342" s="90" t="s">
        <v>36298</v>
      </c>
      <c r="C2342" s="358" t="s">
        <v>4</v>
      </c>
      <c r="D2342" s="358">
        <v>140.4</v>
      </c>
    </row>
    <row r="2343" spans="1:4" ht="15">
      <c r="A2343" s="90">
        <v>96531</v>
      </c>
      <c r="B2343" s="90" t="s">
        <v>36299</v>
      </c>
      <c r="C2343" s="358" t="s">
        <v>4</v>
      </c>
      <c r="D2343" s="358">
        <v>102.08</v>
      </c>
    </row>
    <row r="2344" spans="1:4" ht="15">
      <c r="A2344" s="90">
        <v>96532</v>
      </c>
      <c r="B2344" s="90" t="s">
        <v>36300</v>
      </c>
      <c r="C2344" s="358" t="s">
        <v>4</v>
      </c>
      <c r="D2344" s="358">
        <v>173.39</v>
      </c>
    </row>
    <row r="2345" spans="1:4" ht="15">
      <c r="A2345" s="90">
        <v>96533</v>
      </c>
      <c r="B2345" s="90" t="s">
        <v>36301</v>
      </c>
      <c r="C2345" s="358" t="s">
        <v>4</v>
      </c>
      <c r="D2345" s="358">
        <v>91.27</v>
      </c>
    </row>
    <row r="2346" spans="1:4" ht="15">
      <c r="A2346" s="90">
        <v>96534</v>
      </c>
      <c r="B2346" s="90" t="s">
        <v>36302</v>
      </c>
      <c r="C2346" s="358" t="s">
        <v>4</v>
      </c>
      <c r="D2346" s="358">
        <v>75.47</v>
      </c>
    </row>
    <row r="2347" spans="1:4" ht="15">
      <c r="A2347" s="90">
        <v>96535</v>
      </c>
      <c r="B2347" s="90" t="s">
        <v>36303</v>
      </c>
      <c r="C2347" s="358" t="s">
        <v>4</v>
      </c>
      <c r="D2347" s="358">
        <v>129.34</v>
      </c>
    </row>
    <row r="2348" spans="1:4" ht="15">
      <c r="A2348" s="90">
        <v>96536</v>
      </c>
      <c r="B2348" s="90" t="s">
        <v>36304</v>
      </c>
      <c r="C2348" s="358" t="s">
        <v>4</v>
      </c>
      <c r="D2348" s="358">
        <v>65.69</v>
      </c>
    </row>
    <row r="2349" spans="1:4" ht="15">
      <c r="A2349" s="90">
        <v>96537</v>
      </c>
      <c r="B2349" s="90" t="s">
        <v>36305</v>
      </c>
      <c r="C2349" s="358" t="s">
        <v>4</v>
      </c>
      <c r="D2349" s="358">
        <v>183.7</v>
      </c>
    </row>
    <row r="2350" spans="1:4" ht="15">
      <c r="A2350" s="90">
        <v>96538</v>
      </c>
      <c r="B2350" s="90" t="s">
        <v>36306</v>
      </c>
      <c r="C2350" s="358" t="s">
        <v>4</v>
      </c>
      <c r="D2350" s="358">
        <v>245.02</v>
      </c>
    </row>
    <row r="2351" spans="1:4" ht="15">
      <c r="A2351" s="90">
        <v>96539</v>
      </c>
      <c r="B2351" s="90" t="s">
        <v>36307</v>
      </c>
      <c r="C2351" s="358" t="s">
        <v>4</v>
      </c>
      <c r="D2351" s="358">
        <v>131.04</v>
      </c>
    </row>
    <row r="2352" spans="1:4" ht="15">
      <c r="A2352" s="90">
        <v>96540</v>
      </c>
      <c r="B2352" s="90" t="s">
        <v>36308</v>
      </c>
      <c r="C2352" s="358" t="s">
        <v>4</v>
      </c>
      <c r="D2352" s="358">
        <v>128.44</v>
      </c>
    </row>
    <row r="2353" spans="1:4" ht="15">
      <c r="A2353" s="90">
        <v>96541</v>
      </c>
      <c r="B2353" s="90" t="s">
        <v>36309</v>
      </c>
      <c r="C2353" s="358" t="s">
        <v>4</v>
      </c>
      <c r="D2353" s="358">
        <v>178.22</v>
      </c>
    </row>
    <row r="2354" spans="1:4" ht="15">
      <c r="A2354" s="90">
        <v>96542</v>
      </c>
      <c r="B2354" s="90" t="s">
        <v>36310</v>
      </c>
      <c r="C2354" s="358" t="s">
        <v>4</v>
      </c>
      <c r="D2354" s="358">
        <v>95.96</v>
      </c>
    </row>
    <row r="2355" spans="1:4" ht="15">
      <c r="A2355" s="90">
        <v>96543</v>
      </c>
      <c r="B2355" s="90" t="s">
        <v>36311</v>
      </c>
      <c r="C2355" s="358" t="s">
        <v>3</v>
      </c>
      <c r="D2355" s="358">
        <v>22.61</v>
      </c>
    </row>
    <row r="2356" spans="1:4" ht="15">
      <c r="A2356" s="90">
        <v>97747</v>
      </c>
      <c r="B2356" s="90" t="s">
        <v>2969</v>
      </c>
      <c r="C2356" s="358" t="s">
        <v>4</v>
      </c>
      <c r="D2356" s="358">
        <v>216.53</v>
      </c>
    </row>
    <row r="2357" spans="1:4" ht="15">
      <c r="A2357" s="90">
        <v>101791</v>
      </c>
      <c r="B2357" s="90" t="s">
        <v>8967</v>
      </c>
      <c r="C2357" s="358" t="s">
        <v>1</v>
      </c>
      <c r="D2357" s="358">
        <v>25.56</v>
      </c>
    </row>
    <row r="2358" spans="1:4" ht="15">
      <c r="A2358" s="90">
        <v>101792</v>
      </c>
      <c r="B2358" s="90" t="s">
        <v>8968</v>
      </c>
      <c r="C2358" s="358" t="s">
        <v>7</v>
      </c>
      <c r="D2358" s="358">
        <v>16.53</v>
      </c>
    </row>
    <row r="2359" spans="1:4" ht="15">
      <c r="A2359" s="90">
        <v>101793</v>
      </c>
      <c r="B2359" s="90" t="s">
        <v>8969</v>
      </c>
      <c r="C2359" s="358" t="s">
        <v>7</v>
      </c>
      <c r="D2359" s="358">
        <v>25.11</v>
      </c>
    </row>
    <row r="2360" spans="1:4" ht="15">
      <c r="A2360" s="90">
        <v>101969</v>
      </c>
      <c r="B2360" s="90" t="s">
        <v>9566</v>
      </c>
      <c r="C2360" s="358" t="s">
        <v>4</v>
      </c>
      <c r="D2360" s="358">
        <v>205.98</v>
      </c>
    </row>
    <row r="2361" spans="1:4" ht="15">
      <c r="A2361" s="90">
        <v>101971</v>
      </c>
      <c r="B2361" s="90" t="s">
        <v>9567</v>
      </c>
      <c r="C2361" s="358" t="s">
        <v>4</v>
      </c>
      <c r="D2361" s="358">
        <v>157.91999999999999</v>
      </c>
    </row>
    <row r="2362" spans="1:4" ht="15">
      <c r="A2362" s="90">
        <v>101973</v>
      </c>
      <c r="B2362" s="90" t="s">
        <v>9568</v>
      </c>
      <c r="C2362" s="358" t="s">
        <v>4</v>
      </c>
      <c r="D2362" s="358">
        <v>204.08</v>
      </c>
    </row>
    <row r="2363" spans="1:4" ht="15">
      <c r="A2363" s="90">
        <v>101974</v>
      </c>
      <c r="B2363" s="90" t="s">
        <v>9569</v>
      </c>
      <c r="C2363" s="358" t="s">
        <v>4</v>
      </c>
      <c r="D2363" s="358">
        <v>478.39</v>
      </c>
    </row>
    <row r="2364" spans="1:4" ht="15">
      <c r="A2364" s="90">
        <v>101975</v>
      </c>
      <c r="B2364" s="90" t="s">
        <v>9570</v>
      </c>
      <c r="C2364" s="358" t="s">
        <v>4</v>
      </c>
      <c r="D2364" s="358">
        <v>406.14</v>
      </c>
    </row>
    <row r="2365" spans="1:4" ht="15">
      <c r="A2365" s="90">
        <v>101977</v>
      </c>
      <c r="B2365" s="90" t="s">
        <v>9571</v>
      </c>
      <c r="C2365" s="358" t="s">
        <v>4</v>
      </c>
      <c r="D2365" s="358">
        <v>316.82</v>
      </c>
    </row>
    <row r="2366" spans="1:4" ht="15">
      <c r="A2366" s="90">
        <v>101980</v>
      </c>
      <c r="B2366" s="90" t="s">
        <v>9572</v>
      </c>
      <c r="C2366" s="358" t="s">
        <v>4</v>
      </c>
      <c r="D2366" s="358">
        <v>295.35000000000002</v>
      </c>
    </row>
    <row r="2367" spans="1:4" ht="15">
      <c r="A2367" s="90">
        <v>101981</v>
      </c>
      <c r="B2367" s="90" t="s">
        <v>9573</v>
      </c>
      <c r="C2367" s="358" t="s">
        <v>4</v>
      </c>
      <c r="D2367" s="358">
        <v>257.61</v>
      </c>
    </row>
    <row r="2368" spans="1:4" ht="15">
      <c r="A2368" s="90">
        <v>101982</v>
      </c>
      <c r="B2368" s="90" t="s">
        <v>9574</v>
      </c>
      <c r="C2368" s="358" t="s">
        <v>4</v>
      </c>
      <c r="D2368" s="358">
        <v>229.49</v>
      </c>
    </row>
    <row r="2369" spans="1:4" ht="15">
      <c r="A2369" s="90">
        <v>101983</v>
      </c>
      <c r="B2369" s="90" t="s">
        <v>9575</v>
      </c>
      <c r="C2369" s="358" t="s">
        <v>4</v>
      </c>
      <c r="D2369" s="358">
        <v>211.79</v>
      </c>
    </row>
    <row r="2370" spans="1:4" ht="15">
      <c r="A2370" s="90">
        <v>101985</v>
      </c>
      <c r="B2370" s="90" t="s">
        <v>9576</v>
      </c>
      <c r="C2370" s="358" t="s">
        <v>4</v>
      </c>
      <c r="D2370" s="358">
        <v>219.5</v>
      </c>
    </row>
    <row r="2371" spans="1:4" ht="15">
      <c r="A2371" s="90">
        <v>101986</v>
      </c>
      <c r="B2371" s="90" t="s">
        <v>9577</v>
      </c>
      <c r="C2371" s="358" t="s">
        <v>4</v>
      </c>
      <c r="D2371" s="358">
        <v>158.4</v>
      </c>
    </row>
    <row r="2372" spans="1:4" ht="15">
      <c r="A2372" s="90">
        <v>101987</v>
      </c>
      <c r="B2372" s="90" t="s">
        <v>9578</v>
      </c>
      <c r="C2372" s="358" t="s">
        <v>4</v>
      </c>
      <c r="D2372" s="358">
        <v>239.22</v>
      </c>
    </row>
    <row r="2373" spans="1:4" ht="15">
      <c r="A2373" s="90">
        <v>101988</v>
      </c>
      <c r="B2373" s="90" t="s">
        <v>9579</v>
      </c>
      <c r="C2373" s="358" t="s">
        <v>4</v>
      </c>
      <c r="D2373" s="358">
        <v>213.42</v>
      </c>
    </row>
    <row r="2374" spans="1:4" ht="15">
      <c r="A2374" s="90">
        <v>101989</v>
      </c>
      <c r="B2374" s="90" t="s">
        <v>9580</v>
      </c>
      <c r="C2374" s="358" t="s">
        <v>4</v>
      </c>
      <c r="D2374" s="358">
        <v>165.96</v>
      </c>
    </row>
    <row r="2375" spans="1:4" ht="15">
      <c r="A2375" s="90">
        <v>101990</v>
      </c>
      <c r="B2375" s="90" t="s">
        <v>9581</v>
      </c>
      <c r="C2375" s="358" t="s">
        <v>4</v>
      </c>
      <c r="D2375" s="358">
        <v>219.62</v>
      </c>
    </row>
    <row r="2376" spans="1:4" ht="15">
      <c r="A2376" s="90">
        <v>101991</v>
      </c>
      <c r="B2376" s="90" t="s">
        <v>9582</v>
      </c>
      <c r="C2376" s="358" t="s">
        <v>4</v>
      </c>
      <c r="D2376" s="358">
        <v>219.16</v>
      </c>
    </row>
    <row r="2377" spans="1:4" ht="15">
      <c r="A2377" s="90">
        <v>101992</v>
      </c>
      <c r="B2377" s="90" t="s">
        <v>9583</v>
      </c>
      <c r="C2377" s="358" t="s">
        <v>4</v>
      </c>
      <c r="D2377" s="358">
        <v>160.74</v>
      </c>
    </row>
    <row r="2378" spans="1:4" ht="15">
      <c r="A2378" s="90">
        <v>101993</v>
      </c>
      <c r="B2378" s="90" t="s">
        <v>9584</v>
      </c>
      <c r="C2378" s="358" t="s">
        <v>4</v>
      </c>
      <c r="D2378" s="358">
        <v>280.33999999999997</v>
      </c>
    </row>
    <row r="2379" spans="1:4" ht="15">
      <c r="A2379" s="90">
        <v>101994</v>
      </c>
      <c r="B2379" s="90" t="s">
        <v>9585</v>
      </c>
      <c r="C2379" s="358" t="s">
        <v>4</v>
      </c>
      <c r="D2379" s="358">
        <v>227.18</v>
      </c>
    </row>
    <row r="2380" spans="1:4" ht="15">
      <c r="A2380" s="90">
        <v>101995</v>
      </c>
      <c r="B2380" s="90" t="s">
        <v>9586</v>
      </c>
      <c r="C2380" s="358" t="s">
        <v>4</v>
      </c>
      <c r="D2380" s="358">
        <v>173.9</v>
      </c>
    </row>
    <row r="2381" spans="1:4" ht="15">
      <c r="A2381" s="90">
        <v>101996</v>
      </c>
      <c r="B2381" s="90" t="s">
        <v>9587</v>
      </c>
      <c r="C2381" s="358" t="s">
        <v>4</v>
      </c>
      <c r="D2381" s="358">
        <v>235.73</v>
      </c>
    </row>
    <row r="2382" spans="1:4" ht="15">
      <c r="A2382" s="90">
        <v>101997</v>
      </c>
      <c r="B2382" s="90" t="s">
        <v>9588</v>
      </c>
      <c r="C2382" s="358" t="s">
        <v>4</v>
      </c>
      <c r="D2382" s="358">
        <v>219.35</v>
      </c>
    </row>
    <row r="2383" spans="1:4" ht="15">
      <c r="A2383" s="90">
        <v>101998</v>
      </c>
      <c r="B2383" s="90" t="s">
        <v>9589</v>
      </c>
      <c r="C2383" s="358" t="s">
        <v>4</v>
      </c>
      <c r="D2383" s="358">
        <v>159.61000000000001</v>
      </c>
    </row>
    <row r="2384" spans="1:4" ht="15">
      <c r="A2384" s="90">
        <v>101999</v>
      </c>
      <c r="B2384" s="90" t="s">
        <v>9590</v>
      </c>
      <c r="C2384" s="358" t="s">
        <v>4</v>
      </c>
      <c r="D2384" s="358">
        <v>300.13</v>
      </c>
    </row>
    <row r="2385" spans="1:4" ht="15">
      <c r="A2385" s="90">
        <v>102000</v>
      </c>
      <c r="B2385" s="90" t="s">
        <v>9591</v>
      </c>
      <c r="C2385" s="358" t="s">
        <v>4</v>
      </c>
      <c r="D2385" s="358">
        <v>487.4</v>
      </c>
    </row>
    <row r="2386" spans="1:4" ht="15">
      <c r="A2386" s="90">
        <v>102001</v>
      </c>
      <c r="B2386" s="90" t="s">
        <v>9592</v>
      </c>
      <c r="C2386" s="358" t="s">
        <v>4</v>
      </c>
      <c r="D2386" s="358">
        <v>418.89</v>
      </c>
    </row>
    <row r="2387" spans="1:4" ht="15">
      <c r="A2387" s="90">
        <v>102002</v>
      </c>
      <c r="B2387" s="90" t="s">
        <v>9593</v>
      </c>
      <c r="C2387" s="358" t="s">
        <v>4</v>
      </c>
      <c r="D2387" s="358">
        <v>310.51</v>
      </c>
    </row>
    <row r="2388" spans="1:4" ht="15">
      <c r="A2388" s="90">
        <v>102003</v>
      </c>
      <c r="B2388" s="90" t="s">
        <v>9594</v>
      </c>
      <c r="C2388" s="358" t="s">
        <v>4</v>
      </c>
      <c r="D2388" s="358">
        <v>287.81</v>
      </c>
    </row>
    <row r="2389" spans="1:4" ht="15">
      <c r="A2389" s="90">
        <v>102004</v>
      </c>
      <c r="B2389" s="90" t="s">
        <v>9595</v>
      </c>
      <c r="C2389" s="358" t="s">
        <v>4</v>
      </c>
      <c r="D2389" s="358">
        <v>255.27</v>
      </c>
    </row>
    <row r="2390" spans="1:4" ht="15">
      <c r="A2390" s="90">
        <v>102005</v>
      </c>
      <c r="B2390" s="90" t="s">
        <v>9596</v>
      </c>
      <c r="C2390" s="358" t="s">
        <v>4</v>
      </c>
      <c r="D2390" s="358">
        <v>225.65</v>
      </c>
    </row>
    <row r="2391" spans="1:4" ht="15">
      <c r="A2391" s="90">
        <v>102006</v>
      </c>
      <c r="B2391" s="90" t="s">
        <v>9597</v>
      </c>
      <c r="C2391" s="358" t="s">
        <v>4</v>
      </c>
      <c r="D2391" s="358">
        <v>207.01</v>
      </c>
    </row>
    <row r="2392" spans="1:4" ht="15">
      <c r="A2392" s="90">
        <v>102007</v>
      </c>
      <c r="B2392" s="90" t="s">
        <v>9598</v>
      </c>
      <c r="C2392" s="358" t="s">
        <v>4</v>
      </c>
      <c r="D2392" s="358">
        <v>472.75</v>
      </c>
    </row>
    <row r="2393" spans="1:4" ht="15">
      <c r="A2393" s="90">
        <v>102008</v>
      </c>
      <c r="B2393" s="90" t="s">
        <v>9599</v>
      </c>
      <c r="C2393" s="358" t="s">
        <v>4</v>
      </c>
      <c r="D2393" s="358">
        <v>394.35</v>
      </c>
    </row>
    <row r="2394" spans="1:4" ht="15">
      <c r="A2394" s="90">
        <v>102009</v>
      </c>
      <c r="B2394" s="90" t="s">
        <v>9600</v>
      </c>
      <c r="C2394" s="358" t="s">
        <v>4</v>
      </c>
      <c r="D2394" s="358">
        <v>317.94</v>
      </c>
    </row>
    <row r="2395" spans="1:4" ht="15">
      <c r="A2395" s="90">
        <v>102010</v>
      </c>
      <c r="B2395" s="90" t="s">
        <v>9601</v>
      </c>
      <c r="C2395" s="358" t="s">
        <v>4</v>
      </c>
      <c r="D2395" s="358">
        <v>293.39</v>
      </c>
    </row>
    <row r="2396" spans="1:4" ht="15">
      <c r="A2396" s="90">
        <v>102011</v>
      </c>
      <c r="B2396" s="90" t="s">
        <v>9602</v>
      </c>
      <c r="C2396" s="358" t="s">
        <v>4</v>
      </c>
      <c r="D2396" s="358">
        <v>253.29</v>
      </c>
    </row>
    <row r="2397" spans="1:4" ht="15">
      <c r="A2397" s="90">
        <v>102012</v>
      </c>
      <c r="B2397" s="90" t="s">
        <v>9603</v>
      </c>
      <c r="C2397" s="358" t="s">
        <v>4</v>
      </c>
      <c r="D2397" s="358">
        <v>224.35</v>
      </c>
    </row>
    <row r="2398" spans="1:4" ht="15">
      <c r="A2398" s="90">
        <v>102013</v>
      </c>
      <c r="B2398" s="90" t="s">
        <v>9604</v>
      </c>
      <c r="C2398" s="358" t="s">
        <v>4</v>
      </c>
      <c r="D2398" s="358">
        <v>208.26</v>
      </c>
    </row>
    <row r="2399" spans="1:4" ht="15">
      <c r="A2399" s="90">
        <v>102014</v>
      </c>
      <c r="B2399" s="90" t="s">
        <v>9605</v>
      </c>
      <c r="C2399" s="358" t="s">
        <v>4</v>
      </c>
      <c r="D2399" s="358">
        <v>528.49</v>
      </c>
    </row>
    <row r="2400" spans="1:4" ht="15">
      <c r="A2400" s="90">
        <v>102015</v>
      </c>
      <c r="B2400" s="90" t="s">
        <v>9606</v>
      </c>
      <c r="C2400" s="358" t="s">
        <v>4</v>
      </c>
      <c r="D2400" s="358">
        <v>442.27</v>
      </c>
    </row>
    <row r="2401" spans="1:4" ht="15">
      <c r="A2401" s="90">
        <v>102016</v>
      </c>
      <c r="B2401" s="90" t="s">
        <v>9607</v>
      </c>
      <c r="C2401" s="358" t="s">
        <v>4</v>
      </c>
      <c r="D2401" s="358">
        <v>307.94</v>
      </c>
    </row>
    <row r="2402" spans="1:4" ht="15">
      <c r="A2402" s="90">
        <v>102017</v>
      </c>
      <c r="B2402" s="90" t="s">
        <v>9608</v>
      </c>
      <c r="C2402" s="358" t="s">
        <v>4</v>
      </c>
      <c r="D2402" s="358">
        <v>282.93</v>
      </c>
    </row>
    <row r="2403" spans="1:4" ht="15">
      <c r="A2403" s="90">
        <v>102036</v>
      </c>
      <c r="B2403" s="90" t="s">
        <v>9609</v>
      </c>
      <c r="C2403" s="358" t="s">
        <v>4</v>
      </c>
      <c r="D2403" s="358">
        <v>248.42</v>
      </c>
    </row>
    <row r="2404" spans="1:4" ht="15">
      <c r="A2404" s="90">
        <v>102037</v>
      </c>
      <c r="B2404" s="90" t="s">
        <v>9610</v>
      </c>
      <c r="C2404" s="358" t="s">
        <v>4</v>
      </c>
      <c r="D2404" s="358">
        <v>218.85</v>
      </c>
    </row>
    <row r="2405" spans="1:4" ht="15">
      <c r="A2405" s="90">
        <v>102038</v>
      </c>
      <c r="B2405" s="90" t="s">
        <v>9611</v>
      </c>
      <c r="C2405" s="358" t="s">
        <v>4</v>
      </c>
      <c r="D2405" s="358">
        <v>202.42</v>
      </c>
    </row>
    <row r="2406" spans="1:4" ht="15">
      <c r="A2406" s="90">
        <v>102039</v>
      </c>
      <c r="B2406" s="90" t="s">
        <v>9612</v>
      </c>
      <c r="C2406" s="358" t="s">
        <v>4</v>
      </c>
      <c r="D2406" s="358">
        <v>494.02</v>
      </c>
    </row>
    <row r="2407" spans="1:4" ht="15">
      <c r="A2407" s="90">
        <v>102040</v>
      </c>
      <c r="B2407" s="90" t="s">
        <v>9613</v>
      </c>
      <c r="C2407" s="358" t="s">
        <v>4</v>
      </c>
      <c r="D2407" s="358">
        <v>410.93</v>
      </c>
    </row>
    <row r="2408" spans="1:4" ht="15">
      <c r="A2408" s="90">
        <v>102041</v>
      </c>
      <c r="B2408" s="90" t="s">
        <v>9614</v>
      </c>
      <c r="C2408" s="358" t="s">
        <v>4</v>
      </c>
      <c r="D2408" s="358">
        <v>318.8</v>
      </c>
    </row>
    <row r="2409" spans="1:4" ht="15">
      <c r="A2409" s="90">
        <v>102042</v>
      </c>
      <c r="B2409" s="90" t="s">
        <v>9615</v>
      </c>
      <c r="C2409" s="358" t="s">
        <v>4</v>
      </c>
      <c r="D2409" s="358">
        <v>291.05</v>
      </c>
    </row>
    <row r="2410" spans="1:4" ht="15">
      <c r="A2410" s="90">
        <v>102043</v>
      </c>
      <c r="B2410" s="90" t="s">
        <v>9616</v>
      </c>
      <c r="C2410" s="358" t="s">
        <v>4</v>
      </c>
      <c r="D2410" s="358">
        <v>252.15</v>
      </c>
    </row>
    <row r="2411" spans="1:4" ht="15">
      <c r="A2411" s="90">
        <v>102044</v>
      </c>
      <c r="B2411" s="90" t="s">
        <v>9617</v>
      </c>
      <c r="C2411" s="358" t="s">
        <v>4</v>
      </c>
      <c r="D2411" s="358">
        <v>223.96</v>
      </c>
    </row>
    <row r="2412" spans="1:4" ht="15">
      <c r="A2412" s="90">
        <v>102045</v>
      </c>
      <c r="B2412" s="90" t="s">
        <v>9618</v>
      </c>
      <c r="C2412" s="358" t="s">
        <v>4</v>
      </c>
      <c r="D2412" s="358">
        <v>207.05</v>
      </c>
    </row>
    <row r="2413" spans="1:4" ht="15">
      <c r="A2413" s="90">
        <v>102046</v>
      </c>
      <c r="B2413" s="90" t="s">
        <v>9619</v>
      </c>
      <c r="C2413" s="358" t="s">
        <v>4</v>
      </c>
      <c r="D2413" s="358">
        <v>538.03</v>
      </c>
    </row>
    <row r="2414" spans="1:4" ht="15">
      <c r="A2414" s="90">
        <v>102047</v>
      </c>
      <c r="B2414" s="90" t="s">
        <v>9620</v>
      </c>
      <c r="C2414" s="358" t="s">
        <v>4</v>
      </c>
      <c r="D2414" s="358">
        <v>457.92</v>
      </c>
    </row>
    <row r="2415" spans="1:4" ht="15">
      <c r="A2415" s="90">
        <v>102048</v>
      </c>
      <c r="B2415" s="90" t="s">
        <v>9621</v>
      </c>
      <c r="C2415" s="358" t="s">
        <v>4</v>
      </c>
      <c r="D2415" s="358">
        <v>299.82</v>
      </c>
    </row>
    <row r="2416" spans="1:4" ht="15">
      <c r="A2416" s="90">
        <v>102049</v>
      </c>
      <c r="B2416" s="90" t="s">
        <v>9622</v>
      </c>
      <c r="C2416" s="358" t="s">
        <v>4</v>
      </c>
      <c r="D2416" s="358">
        <v>270.72000000000003</v>
      </c>
    </row>
    <row r="2417" spans="1:4" ht="15">
      <c r="A2417" s="90">
        <v>102050</v>
      </c>
      <c r="B2417" s="90" t="s">
        <v>9623</v>
      </c>
      <c r="C2417" s="358" t="s">
        <v>4</v>
      </c>
      <c r="D2417" s="358">
        <v>238.35</v>
      </c>
    </row>
    <row r="2418" spans="1:4" ht="15">
      <c r="A2418" s="90">
        <v>102051</v>
      </c>
      <c r="B2418" s="90" t="s">
        <v>9624</v>
      </c>
      <c r="C2418" s="358" t="s">
        <v>4</v>
      </c>
      <c r="D2418" s="358">
        <v>208.75</v>
      </c>
    </row>
    <row r="2419" spans="1:4" ht="15">
      <c r="A2419" s="90">
        <v>102052</v>
      </c>
      <c r="B2419" s="90" t="s">
        <v>9625</v>
      </c>
      <c r="C2419" s="358" t="s">
        <v>4</v>
      </c>
      <c r="D2419" s="358">
        <v>192.31</v>
      </c>
    </row>
    <row r="2420" spans="1:4" ht="15">
      <c r="A2420" s="90">
        <v>102059</v>
      </c>
      <c r="B2420" s="90" t="s">
        <v>9626</v>
      </c>
      <c r="C2420" s="358" t="s">
        <v>4</v>
      </c>
      <c r="D2420" s="358">
        <v>459.73</v>
      </c>
    </row>
    <row r="2421" spans="1:4" ht="15">
      <c r="A2421" s="90">
        <v>102060</v>
      </c>
      <c r="B2421" s="90" t="s">
        <v>9627</v>
      </c>
      <c r="C2421" s="358" t="s">
        <v>4</v>
      </c>
      <c r="D2421" s="358">
        <v>385.71</v>
      </c>
    </row>
    <row r="2422" spans="1:4" ht="15">
      <c r="A2422" s="90">
        <v>102061</v>
      </c>
      <c r="B2422" s="90" t="s">
        <v>9628</v>
      </c>
      <c r="C2422" s="358" t="s">
        <v>4</v>
      </c>
      <c r="D2422" s="358">
        <v>296.58999999999997</v>
      </c>
    </row>
    <row r="2423" spans="1:4" ht="15">
      <c r="A2423" s="90">
        <v>102062</v>
      </c>
      <c r="B2423" s="90" t="s">
        <v>9629</v>
      </c>
      <c r="C2423" s="358" t="s">
        <v>4</v>
      </c>
      <c r="D2423" s="358">
        <v>277.35000000000002</v>
      </c>
    </row>
    <row r="2424" spans="1:4" ht="15">
      <c r="A2424" s="90">
        <v>102063</v>
      </c>
      <c r="B2424" s="90" t="s">
        <v>9630</v>
      </c>
      <c r="C2424" s="358" t="s">
        <v>4</v>
      </c>
      <c r="D2424" s="358">
        <v>239.73</v>
      </c>
    </row>
    <row r="2425" spans="1:4" ht="15">
      <c r="A2425" s="90">
        <v>102064</v>
      </c>
      <c r="B2425" s="90" t="s">
        <v>9631</v>
      </c>
      <c r="C2425" s="358" t="s">
        <v>4</v>
      </c>
      <c r="D2425" s="358">
        <v>211.21</v>
      </c>
    </row>
    <row r="2426" spans="1:4" ht="15">
      <c r="A2426" s="90">
        <v>102065</v>
      </c>
      <c r="B2426" s="90" t="s">
        <v>9632</v>
      </c>
      <c r="C2426" s="358" t="s">
        <v>4</v>
      </c>
      <c r="D2426" s="358">
        <v>195.42</v>
      </c>
    </row>
    <row r="2427" spans="1:4" ht="15">
      <c r="A2427" s="90">
        <v>102066</v>
      </c>
      <c r="B2427" s="90" t="s">
        <v>9633</v>
      </c>
      <c r="C2427" s="358" t="s">
        <v>4</v>
      </c>
      <c r="D2427" s="358">
        <v>479.23</v>
      </c>
    </row>
    <row r="2428" spans="1:4" ht="15">
      <c r="A2428" s="90">
        <v>102067</v>
      </c>
      <c r="B2428" s="90" t="s">
        <v>9634</v>
      </c>
      <c r="C2428" s="358" t="s">
        <v>4</v>
      </c>
      <c r="D2428" s="358">
        <v>409.8</v>
      </c>
    </row>
    <row r="2429" spans="1:4" ht="15">
      <c r="A2429" s="90">
        <v>102068</v>
      </c>
      <c r="B2429" s="90" t="s">
        <v>9635</v>
      </c>
      <c r="C2429" s="358" t="s">
        <v>4</v>
      </c>
      <c r="D2429" s="358">
        <v>276.69</v>
      </c>
    </row>
    <row r="2430" spans="1:4" ht="15">
      <c r="A2430" s="90">
        <v>102069</v>
      </c>
      <c r="B2430" s="90" t="s">
        <v>9636</v>
      </c>
      <c r="C2430" s="358" t="s">
        <v>4</v>
      </c>
      <c r="D2430" s="358">
        <v>257.01</v>
      </c>
    </row>
    <row r="2431" spans="1:4" ht="15">
      <c r="A2431" s="90">
        <v>102070</v>
      </c>
      <c r="B2431" s="90" t="s">
        <v>9637</v>
      </c>
      <c r="C2431" s="358" t="s">
        <v>4</v>
      </c>
      <c r="D2431" s="358">
        <v>226.43</v>
      </c>
    </row>
    <row r="2432" spans="1:4" ht="15">
      <c r="A2432" s="90">
        <v>102071</v>
      </c>
      <c r="B2432" s="90" t="s">
        <v>9638</v>
      </c>
      <c r="C2432" s="358" t="s">
        <v>4</v>
      </c>
      <c r="D2432" s="358">
        <v>198.95</v>
      </c>
    </row>
    <row r="2433" spans="1:4" ht="15">
      <c r="A2433" s="90">
        <v>102072</v>
      </c>
      <c r="B2433" s="90" t="s">
        <v>9639</v>
      </c>
      <c r="C2433" s="358" t="s">
        <v>4</v>
      </c>
      <c r="D2433" s="358">
        <v>187.16</v>
      </c>
    </row>
    <row r="2434" spans="1:4" ht="15">
      <c r="A2434" s="90">
        <v>102073</v>
      </c>
      <c r="B2434" s="90" t="s">
        <v>18072</v>
      </c>
      <c r="C2434" s="358" t="s">
        <v>7</v>
      </c>
      <c r="D2434" s="359">
        <v>3998.17</v>
      </c>
    </row>
    <row r="2435" spans="1:4" ht="15">
      <c r="A2435" s="90">
        <v>102074</v>
      </c>
      <c r="B2435" s="90" t="s">
        <v>18073</v>
      </c>
      <c r="C2435" s="358" t="s">
        <v>7</v>
      </c>
      <c r="D2435" s="359">
        <v>4901.95</v>
      </c>
    </row>
    <row r="2436" spans="1:4" ht="15">
      <c r="A2436" s="90">
        <v>102075</v>
      </c>
      <c r="B2436" s="90" t="s">
        <v>18074</v>
      </c>
      <c r="C2436" s="358" t="s">
        <v>7</v>
      </c>
      <c r="D2436" s="359">
        <v>5133.4799999999996</v>
      </c>
    </row>
    <row r="2437" spans="1:4" ht="15">
      <c r="A2437" s="90">
        <v>102076</v>
      </c>
      <c r="B2437" s="90" t="s">
        <v>18075</v>
      </c>
      <c r="C2437" s="358" t="s">
        <v>7</v>
      </c>
      <c r="D2437" s="359">
        <v>5269.99</v>
      </c>
    </row>
    <row r="2438" spans="1:4" ht="15">
      <c r="A2438" s="90">
        <v>102077</v>
      </c>
      <c r="B2438" s="90" t="s">
        <v>18076</v>
      </c>
      <c r="C2438" s="358" t="s">
        <v>7</v>
      </c>
      <c r="D2438" s="359">
        <v>5679.7</v>
      </c>
    </row>
    <row r="2439" spans="1:4" ht="15">
      <c r="A2439" s="90">
        <v>102078</v>
      </c>
      <c r="B2439" s="90" t="s">
        <v>18077</v>
      </c>
      <c r="C2439" s="358" t="s">
        <v>7</v>
      </c>
      <c r="D2439" s="359">
        <v>5798.55</v>
      </c>
    </row>
    <row r="2440" spans="1:4" ht="15">
      <c r="A2440" s="90">
        <v>102079</v>
      </c>
      <c r="B2440" s="90" t="s">
        <v>18078</v>
      </c>
      <c r="C2440" s="358" t="s">
        <v>7</v>
      </c>
      <c r="D2440" s="359">
        <v>5595.6</v>
      </c>
    </row>
    <row r="2441" spans="1:4" ht="15">
      <c r="A2441" s="90">
        <v>102080</v>
      </c>
      <c r="B2441" s="90" t="s">
        <v>18079</v>
      </c>
      <c r="C2441" s="358" t="s">
        <v>7</v>
      </c>
      <c r="D2441" s="359">
        <v>4955.3999999999996</v>
      </c>
    </row>
    <row r="2442" spans="1:4" ht="15">
      <c r="A2442" s="90">
        <v>102086</v>
      </c>
      <c r="B2442" s="90" t="s">
        <v>9640</v>
      </c>
      <c r="C2442" s="358" t="s">
        <v>4</v>
      </c>
      <c r="D2442" s="358">
        <v>217.51</v>
      </c>
    </row>
    <row r="2443" spans="1:4" ht="15">
      <c r="A2443" s="90">
        <v>102087</v>
      </c>
      <c r="B2443" s="90" t="s">
        <v>9641</v>
      </c>
      <c r="C2443" s="358" t="s">
        <v>4</v>
      </c>
      <c r="D2443" s="358">
        <v>167.68</v>
      </c>
    </row>
    <row r="2444" spans="1:4" ht="15">
      <c r="A2444" s="90">
        <v>102088</v>
      </c>
      <c r="B2444" s="90" t="s">
        <v>9642</v>
      </c>
      <c r="C2444" s="358" t="s">
        <v>4</v>
      </c>
      <c r="D2444" s="358">
        <v>219.76</v>
      </c>
    </row>
    <row r="2445" spans="1:4" ht="15">
      <c r="A2445" s="90">
        <v>102089</v>
      </c>
      <c r="B2445" s="90" t="s">
        <v>9643</v>
      </c>
      <c r="C2445" s="358" t="s">
        <v>4</v>
      </c>
      <c r="D2445" s="358">
        <v>208.09</v>
      </c>
    </row>
    <row r="2446" spans="1:4" ht="15">
      <c r="A2446" s="90">
        <v>102090</v>
      </c>
      <c r="B2446" s="90" t="s">
        <v>9644</v>
      </c>
      <c r="C2446" s="358" t="s">
        <v>4</v>
      </c>
      <c r="D2446" s="358">
        <v>151.57</v>
      </c>
    </row>
    <row r="2447" spans="1:4" ht="15">
      <c r="A2447" s="90">
        <v>102091</v>
      </c>
      <c r="B2447" s="90" t="s">
        <v>9645</v>
      </c>
      <c r="C2447" s="358" t="s">
        <v>4</v>
      </c>
      <c r="D2447" s="358">
        <v>254.59</v>
      </c>
    </row>
    <row r="2448" spans="1:4" ht="15">
      <c r="A2448" s="90">
        <v>103760</v>
      </c>
      <c r="B2448" s="90" t="s">
        <v>10813</v>
      </c>
      <c r="C2448" s="358" t="s">
        <v>4</v>
      </c>
      <c r="D2448" s="358">
        <v>120.15</v>
      </c>
    </row>
    <row r="2449" spans="1:4" ht="15">
      <c r="A2449" s="90">
        <v>103761</v>
      </c>
      <c r="B2449" s="90" t="s">
        <v>10814</v>
      </c>
      <c r="C2449" s="358" t="s">
        <v>4</v>
      </c>
      <c r="D2449" s="358">
        <v>81.59</v>
      </c>
    </row>
    <row r="2450" spans="1:4" ht="15">
      <c r="A2450" s="90">
        <v>103762</v>
      </c>
      <c r="B2450" s="90" t="s">
        <v>10815</v>
      </c>
      <c r="C2450" s="358" t="s">
        <v>4</v>
      </c>
      <c r="D2450" s="358">
        <v>69.3</v>
      </c>
    </row>
    <row r="2451" spans="1:4" ht="15">
      <c r="A2451" s="90">
        <v>103763</v>
      </c>
      <c r="B2451" s="90" t="s">
        <v>10816</v>
      </c>
      <c r="C2451" s="358" t="s">
        <v>4</v>
      </c>
      <c r="D2451" s="358">
        <v>60.95</v>
      </c>
    </row>
    <row r="2452" spans="1:4" ht="15">
      <c r="A2452" s="90">
        <v>104925</v>
      </c>
      <c r="B2452" s="90" t="s">
        <v>36312</v>
      </c>
      <c r="C2452" s="358" t="s">
        <v>4</v>
      </c>
      <c r="D2452" s="358">
        <v>158.25</v>
      </c>
    </row>
    <row r="2453" spans="1:4" ht="15">
      <c r="A2453" s="90">
        <v>104926</v>
      </c>
      <c r="B2453" s="90" t="s">
        <v>36313</v>
      </c>
      <c r="C2453" s="358" t="s">
        <v>4</v>
      </c>
      <c r="D2453" s="358">
        <v>100.89</v>
      </c>
    </row>
    <row r="2454" spans="1:4" ht="15">
      <c r="A2454" s="90">
        <v>104927</v>
      </c>
      <c r="B2454" s="90" t="s">
        <v>36314</v>
      </c>
      <c r="C2454" s="358" t="s">
        <v>4</v>
      </c>
      <c r="D2454" s="358">
        <v>71.069999999999993</v>
      </c>
    </row>
    <row r="2455" spans="1:4" ht="15">
      <c r="A2455" s="90">
        <v>104928</v>
      </c>
      <c r="B2455" s="90" t="s">
        <v>36315</v>
      </c>
      <c r="C2455" s="358" t="s">
        <v>4</v>
      </c>
      <c r="D2455" s="358">
        <v>149.82</v>
      </c>
    </row>
    <row r="2456" spans="1:4" ht="15">
      <c r="A2456" s="90">
        <v>104929</v>
      </c>
      <c r="B2456" s="90" t="s">
        <v>36316</v>
      </c>
      <c r="C2456" s="358" t="s">
        <v>4</v>
      </c>
      <c r="D2456" s="358">
        <v>92.11</v>
      </c>
    </row>
    <row r="2457" spans="1:4" ht="15">
      <c r="A2457" s="90">
        <v>89996</v>
      </c>
      <c r="B2457" s="90" t="s">
        <v>10282</v>
      </c>
      <c r="C2457" s="358" t="s">
        <v>3</v>
      </c>
      <c r="D2457" s="358">
        <v>13.9</v>
      </c>
    </row>
    <row r="2458" spans="1:4" ht="15">
      <c r="A2458" s="90">
        <v>89997</v>
      </c>
      <c r="B2458" s="90" t="s">
        <v>10283</v>
      </c>
      <c r="C2458" s="358" t="s">
        <v>3</v>
      </c>
      <c r="D2458" s="358">
        <v>11.49</v>
      </c>
    </row>
    <row r="2459" spans="1:4" ht="15">
      <c r="A2459" s="90">
        <v>89998</v>
      </c>
      <c r="B2459" s="90" t="s">
        <v>10284</v>
      </c>
      <c r="C2459" s="358" t="s">
        <v>3</v>
      </c>
      <c r="D2459" s="358">
        <v>13.4</v>
      </c>
    </row>
    <row r="2460" spans="1:4" ht="15">
      <c r="A2460" s="90">
        <v>89999</v>
      </c>
      <c r="B2460" s="90" t="s">
        <v>10285</v>
      </c>
      <c r="C2460" s="358" t="s">
        <v>3</v>
      </c>
      <c r="D2460" s="358">
        <v>19.239999999999998</v>
      </c>
    </row>
    <row r="2461" spans="1:4" ht="15">
      <c r="A2461" s="90">
        <v>90000</v>
      </c>
      <c r="B2461" s="90" t="s">
        <v>10286</v>
      </c>
      <c r="C2461" s="358" t="s">
        <v>3</v>
      </c>
      <c r="D2461" s="358">
        <v>16</v>
      </c>
    </row>
    <row r="2462" spans="1:4" ht="15">
      <c r="A2462" s="90">
        <v>91593</v>
      </c>
      <c r="B2462" s="90" t="s">
        <v>2970</v>
      </c>
      <c r="C2462" s="358" t="s">
        <v>3</v>
      </c>
      <c r="D2462" s="358">
        <v>11.88</v>
      </c>
    </row>
    <row r="2463" spans="1:4" ht="15">
      <c r="A2463" s="90">
        <v>91594</v>
      </c>
      <c r="B2463" s="90" t="s">
        <v>2971</v>
      </c>
      <c r="C2463" s="358" t="s">
        <v>3</v>
      </c>
      <c r="D2463" s="358">
        <v>12.29</v>
      </c>
    </row>
    <row r="2464" spans="1:4" ht="15">
      <c r="A2464" s="90">
        <v>91595</v>
      </c>
      <c r="B2464" s="90" t="s">
        <v>2972</v>
      </c>
      <c r="C2464" s="358" t="s">
        <v>3</v>
      </c>
      <c r="D2464" s="358">
        <v>12.96</v>
      </c>
    </row>
    <row r="2465" spans="1:4" ht="15">
      <c r="A2465" s="90">
        <v>91596</v>
      </c>
      <c r="B2465" s="90" t="s">
        <v>2973</v>
      </c>
      <c r="C2465" s="358" t="s">
        <v>3</v>
      </c>
      <c r="D2465" s="358">
        <v>12.18</v>
      </c>
    </row>
    <row r="2466" spans="1:4" ht="15">
      <c r="A2466" s="90">
        <v>91597</v>
      </c>
      <c r="B2466" s="90" t="s">
        <v>2974</v>
      </c>
      <c r="C2466" s="358" t="s">
        <v>3</v>
      </c>
      <c r="D2466" s="358">
        <v>8.6300000000000008</v>
      </c>
    </row>
    <row r="2467" spans="1:4" ht="15">
      <c r="A2467" s="90">
        <v>91598</v>
      </c>
      <c r="B2467" s="90" t="s">
        <v>2975</v>
      </c>
      <c r="C2467" s="358" t="s">
        <v>3</v>
      </c>
      <c r="D2467" s="358">
        <v>11.93</v>
      </c>
    </row>
    <row r="2468" spans="1:4" ht="15">
      <c r="A2468" s="90">
        <v>91599</v>
      </c>
      <c r="B2468" s="90" t="s">
        <v>2976</v>
      </c>
      <c r="C2468" s="358" t="s">
        <v>3</v>
      </c>
      <c r="D2468" s="358">
        <v>9.01</v>
      </c>
    </row>
    <row r="2469" spans="1:4" ht="15">
      <c r="A2469" s="90">
        <v>91600</v>
      </c>
      <c r="B2469" s="90" t="s">
        <v>2977</v>
      </c>
      <c r="C2469" s="358" t="s">
        <v>3</v>
      </c>
      <c r="D2469" s="358">
        <v>14.65</v>
      </c>
    </row>
    <row r="2470" spans="1:4" ht="15">
      <c r="A2470" s="90">
        <v>91601</v>
      </c>
      <c r="B2470" s="90" t="s">
        <v>2978</v>
      </c>
      <c r="C2470" s="358" t="s">
        <v>3</v>
      </c>
      <c r="D2470" s="358">
        <v>16.2</v>
      </c>
    </row>
    <row r="2471" spans="1:4" ht="15">
      <c r="A2471" s="90">
        <v>91602</v>
      </c>
      <c r="B2471" s="90" t="s">
        <v>2979</v>
      </c>
      <c r="C2471" s="358" t="s">
        <v>3</v>
      </c>
      <c r="D2471" s="358">
        <v>15.29</v>
      </c>
    </row>
    <row r="2472" spans="1:4" ht="15">
      <c r="A2472" s="90">
        <v>91603</v>
      </c>
      <c r="B2472" s="90" t="s">
        <v>2980</v>
      </c>
      <c r="C2472" s="358" t="s">
        <v>3</v>
      </c>
      <c r="D2472" s="358">
        <v>14.43</v>
      </c>
    </row>
    <row r="2473" spans="1:4" ht="15">
      <c r="A2473" s="90">
        <v>92759</v>
      </c>
      <c r="B2473" s="90" t="s">
        <v>11463</v>
      </c>
      <c r="C2473" s="358" t="s">
        <v>3</v>
      </c>
      <c r="D2473" s="358">
        <v>17.28</v>
      </c>
    </row>
    <row r="2474" spans="1:4" ht="15">
      <c r="A2474" s="90">
        <v>92760</v>
      </c>
      <c r="B2474" s="90" t="s">
        <v>11464</v>
      </c>
      <c r="C2474" s="358" t="s">
        <v>3</v>
      </c>
      <c r="D2474" s="358">
        <v>16.97</v>
      </c>
    </row>
    <row r="2475" spans="1:4" ht="15">
      <c r="A2475" s="90">
        <v>92761</v>
      </c>
      <c r="B2475" s="90" t="s">
        <v>11465</v>
      </c>
      <c r="C2475" s="358" t="s">
        <v>3</v>
      </c>
      <c r="D2475" s="358">
        <v>16.399999999999999</v>
      </c>
    </row>
    <row r="2476" spans="1:4" ht="15">
      <c r="A2476" s="90">
        <v>92762</v>
      </c>
      <c r="B2476" s="90" t="s">
        <v>11466</v>
      </c>
      <c r="C2476" s="358" t="s">
        <v>3</v>
      </c>
      <c r="D2476" s="358">
        <v>14.88</v>
      </c>
    </row>
    <row r="2477" spans="1:4" ht="15">
      <c r="A2477" s="90">
        <v>92763</v>
      </c>
      <c r="B2477" s="90" t="s">
        <v>11467</v>
      </c>
      <c r="C2477" s="358" t="s">
        <v>3</v>
      </c>
      <c r="D2477" s="358">
        <v>12.63</v>
      </c>
    </row>
    <row r="2478" spans="1:4" ht="15">
      <c r="A2478" s="90">
        <v>92764</v>
      </c>
      <c r="B2478" s="90" t="s">
        <v>11468</v>
      </c>
      <c r="C2478" s="358" t="s">
        <v>3</v>
      </c>
      <c r="D2478" s="358">
        <v>12.35</v>
      </c>
    </row>
    <row r="2479" spans="1:4" ht="15">
      <c r="A2479" s="90">
        <v>92765</v>
      </c>
      <c r="B2479" s="90" t="s">
        <v>11469</v>
      </c>
      <c r="C2479" s="358" t="s">
        <v>3</v>
      </c>
      <c r="D2479" s="358">
        <v>14.21</v>
      </c>
    </row>
    <row r="2480" spans="1:4" ht="15">
      <c r="A2480" s="90">
        <v>92766</v>
      </c>
      <c r="B2480" s="90" t="s">
        <v>11470</v>
      </c>
      <c r="C2480" s="358" t="s">
        <v>3</v>
      </c>
      <c r="D2480" s="358">
        <v>14.1</v>
      </c>
    </row>
    <row r="2481" spans="1:4" ht="15">
      <c r="A2481" s="90">
        <v>92767</v>
      </c>
      <c r="B2481" s="90" t="s">
        <v>11471</v>
      </c>
      <c r="C2481" s="358" t="s">
        <v>3</v>
      </c>
      <c r="D2481" s="358">
        <v>18.59</v>
      </c>
    </row>
    <row r="2482" spans="1:4" ht="15">
      <c r="A2482" s="90">
        <v>92768</v>
      </c>
      <c r="B2482" s="90" t="s">
        <v>11472</v>
      </c>
      <c r="C2482" s="358" t="s">
        <v>3</v>
      </c>
      <c r="D2482" s="358">
        <v>16.8</v>
      </c>
    </row>
    <row r="2483" spans="1:4" ht="15">
      <c r="A2483" s="90">
        <v>92769</v>
      </c>
      <c r="B2483" s="90" t="s">
        <v>11473</v>
      </c>
      <c r="C2483" s="358" t="s">
        <v>3</v>
      </c>
      <c r="D2483" s="358">
        <v>16.489999999999998</v>
      </c>
    </row>
    <row r="2484" spans="1:4" ht="15">
      <c r="A2484" s="90">
        <v>92770</v>
      </c>
      <c r="B2484" s="90" t="s">
        <v>11474</v>
      </c>
      <c r="C2484" s="358" t="s">
        <v>3</v>
      </c>
      <c r="D2484" s="358">
        <v>15.94</v>
      </c>
    </row>
    <row r="2485" spans="1:4" ht="15">
      <c r="A2485" s="90">
        <v>92771</v>
      </c>
      <c r="B2485" s="90" t="s">
        <v>11475</v>
      </c>
      <c r="C2485" s="358" t="s">
        <v>3</v>
      </c>
      <c r="D2485" s="358">
        <v>14.45</v>
      </c>
    </row>
    <row r="2486" spans="1:4" ht="15">
      <c r="A2486" s="90">
        <v>92772</v>
      </c>
      <c r="B2486" s="90" t="s">
        <v>11476</v>
      </c>
      <c r="C2486" s="358" t="s">
        <v>3</v>
      </c>
      <c r="D2486" s="358">
        <v>12.26</v>
      </c>
    </row>
    <row r="2487" spans="1:4" ht="15">
      <c r="A2487" s="90">
        <v>92773</v>
      </c>
      <c r="B2487" s="90" t="s">
        <v>11477</v>
      </c>
      <c r="C2487" s="358" t="s">
        <v>3</v>
      </c>
      <c r="D2487" s="358">
        <v>12.1</v>
      </c>
    </row>
    <row r="2488" spans="1:4" ht="15">
      <c r="A2488" s="90">
        <v>92774</v>
      </c>
      <c r="B2488" s="90" t="s">
        <v>11478</v>
      </c>
      <c r="C2488" s="358" t="s">
        <v>3</v>
      </c>
      <c r="D2488" s="358">
        <v>14.06</v>
      </c>
    </row>
    <row r="2489" spans="1:4" ht="15">
      <c r="A2489" s="90">
        <v>92798</v>
      </c>
      <c r="B2489" s="90" t="s">
        <v>11479</v>
      </c>
      <c r="C2489" s="358" t="s">
        <v>3</v>
      </c>
      <c r="D2489" s="358">
        <v>13.09</v>
      </c>
    </row>
    <row r="2490" spans="1:4" ht="15">
      <c r="A2490" s="90">
        <v>92799</v>
      </c>
      <c r="B2490" s="90" t="s">
        <v>11480</v>
      </c>
      <c r="C2490" s="358" t="s">
        <v>3</v>
      </c>
      <c r="D2490" s="358">
        <v>14.3</v>
      </c>
    </row>
    <row r="2491" spans="1:4" ht="15">
      <c r="A2491" s="90">
        <v>92800</v>
      </c>
      <c r="B2491" s="90" t="s">
        <v>11481</v>
      </c>
      <c r="C2491" s="358" t="s">
        <v>3</v>
      </c>
      <c r="D2491" s="358">
        <v>13.29</v>
      </c>
    </row>
    <row r="2492" spans="1:4" ht="15">
      <c r="A2492" s="90">
        <v>92801</v>
      </c>
      <c r="B2492" s="90" t="s">
        <v>11482</v>
      </c>
      <c r="C2492" s="358" t="s">
        <v>3</v>
      </c>
      <c r="D2492" s="358">
        <v>13.84</v>
      </c>
    </row>
    <row r="2493" spans="1:4" ht="15">
      <c r="A2493" s="90">
        <v>92802</v>
      </c>
      <c r="B2493" s="90" t="s">
        <v>11483</v>
      </c>
      <c r="C2493" s="358" t="s">
        <v>3</v>
      </c>
      <c r="D2493" s="358">
        <v>13.98</v>
      </c>
    </row>
    <row r="2494" spans="1:4" ht="15">
      <c r="A2494" s="90">
        <v>92803</v>
      </c>
      <c r="B2494" s="90" t="s">
        <v>11484</v>
      </c>
      <c r="C2494" s="358" t="s">
        <v>3</v>
      </c>
      <c r="D2494" s="358">
        <v>12.99</v>
      </c>
    </row>
    <row r="2495" spans="1:4" ht="15">
      <c r="A2495" s="90">
        <v>92804</v>
      </c>
      <c r="B2495" s="90" t="s">
        <v>11485</v>
      </c>
      <c r="C2495" s="358" t="s">
        <v>3</v>
      </c>
      <c r="D2495" s="358">
        <v>11.17</v>
      </c>
    </row>
    <row r="2496" spans="1:4" ht="15">
      <c r="A2496" s="90">
        <v>92805</v>
      </c>
      <c r="B2496" s="90" t="s">
        <v>11486</v>
      </c>
      <c r="C2496" s="358" t="s">
        <v>3</v>
      </c>
      <c r="D2496" s="358">
        <v>11.1</v>
      </c>
    </row>
    <row r="2497" spans="1:4" ht="15">
      <c r="A2497" s="90">
        <v>92806</v>
      </c>
      <c r="B2497" s="90" t="s">
        <v>11487</v>
      </c>
      <c r="C2497" s="358" t="s">
        <v>3</v>
      </c>
      <c r="D2497" s="358">
        <v>13.1</v>
      </c>
    </row>
    <row r="2498" spans="1:4" ht="15">
      <c r="A2498" s="90">
        <v>92875</v>
      </c>
      <c r="B2498" s="90" t="s">
        <v>11488</v>
      </c>
      <c r="C2498" s="358" t="s">
        <v>3</v>
      </c>
      <c r="D2498" s="358">
        <v>12.97</v>
      </c>
    </row>
    <row r="2499" spans="1:4" ht="15">
      <c r="A2499" s="90">
        <v>92876</v>
      </c>
      <c r="B2499" s="90" t="s">
        <v>11489</v>
      </c>
      <c r="C2499" s="358" t="s">
        <v>3</v>
      </c>
      <c r="D2499" s="358">
        <v>12.85</v>
      </c>
    </row>
    <row r="2500" spans="1:4" ht="15">
      <c r="A2500" s="90">
        <v>92877</v>
      </c>
      <c r="B2500" s="90" t="s">
        <v>11490</v>
      </c>
      <c r="C2500" s="358" t="s">
        <v>3</v>
      </c>
      <c r="D2500" s="358">
        <v>14.03</v>
      </c>
    </row>
    <row r="2501" spans="1:4" ht="15">
      <c r="A2501" s="90">
        <v>92878</v>
      </c>
      <c r="B2501" s="90" t="s">
        <v>11491</v>
      </c>
      <c r="C2501" s="358" t="s">
        <v>3</v>
      </c>
      <c r="D2501" s="358">
        <v>13.88</v>
      </c>
    </row>
    <row r="2502" spans="1:4" ht="15">
      <c r="A2502" s="90">
        <v>92879</v>
      </c>
      <c r="B2502" s="90" t="s">
        <v>11492</v>
      </c>
      <c r="C2502" s="358" t="s">
        <v>3</v>
      </c>
      <c r="D2502" s="358">
        <v>13.78</v>
      </c>
    </row>
    <row r="2503" spans="1:4" ht="15">
      <c r="A2503" s="90">
        <v>92880</v>
      </c>
      <c r="B2503" s="90" t="s">
        <v>11493</v>
      </c>
      <c r="C2503" s="358" t="s">
        <v>3</v>
      </c>
      <c r="D2503" s="358">
        <v>14.11</v>
      </c>
    </row>
    <row r="2504" spans="1:4" ht="15">
      <c r="A2504" s="90">
        <v>92881</v>
      </c>
      <c r="B2504" s="90" t="s">
        <v>11494</v>
      </c>
      <c r="C2504" s="358" t="s">
        <v>3</v>
      </c>
      <c r="D2504" s="358">
        <v>14.08</v>
      </c>
    </row>
    <row r="2505" spans="1:4" ht="15">
      <c r="A2505" s="90">
        <v>92882</v>
      </c>
      <c r="B2505" s="90" t="s">
        <v>11495</v>
      </c>
      <c r="C2505" s="358" t="s">
        <v>3</v>
      </c>
      <c r="D2505" s="358">
        <v>16.55</v>
      </c>
    </row>
    <row r="2506" spans="1:4" ht="15">
      <c r="A2506" s="90">
        <v>92883</v>
      </c>
      <c r="B2506" s="90" t="s">
        <v>11496</v>
      </c>
      <c r="C2506" s="358" t="s">
        <v>3</v>
      </c>
      <c r="D2506" s="358">
        <v>15.69</v>
      </c>
    </row>
    <row r="2507" spans="1:4" ht="15">
      <c r="A2507" s="90">
        <v>92884</v>
      </c>
      <c r="B2507" s="90" t="s">
        <v>11497</v>
      </c>
      <c r="C2507" s="358" t="s">
        <v>3</v>
      </c>
      <c r="D2507" s="358">
        <v>16.309999999999999</v>
      </c>
    </row>
    <row r="2508" spans="1:4" ht="15">
      <c r="A2508" s="90">
        <v>92885</v>
      </c>
      <c r="B2508" s="90" t="s">
        <v>11498</v>
      </c>
      <c r="C2508" s="358" t="s">
        <v>3</v>
      </c>
      <c r="D2508" s="358">
        <v>15.72</v>
      </c>
    </row>
    <row r="2509" spans="1:4" ht="15">
      <c r="A2509" s="90">
        <v>92886</v>
      </c>
      <c r="B2509" s="90" t="s">
        <v>11499</v>
      </c>
      <c r="C2509" s="358" t="s">
        <v>3</v>
      </c>
      <c r="D2509" s="358">
        <v>15.22</v>
      </c>
    </row>
    <row r="2510" spans="1:4" ht="15">
      <c r="A2510" s="90">
        <v>92887</v>
      </c>
      <c r="B2510" s="90" t="s">
        <v>11500</v>
      </c>
      <c r="C2510" s="358" t="s">
        <v>3</v>
      </c>
      <c r="D2510" s="358">
        <v>15.27</v>
      </c>
    </row>
    <row r="2511" spans="1:4" ht="15">
      <c r="A2511" s="90">
        <v>92888</v>
      </c>
      <c r="B2511" s="90" t="s">
        <v>11501</v>
      </c>
      <c r="C2511" s="358" t="s">
        <v>3</v>
      </c>
      <c r="D2511" s="358">
        <v>15.02</v>
      </c>
    </row>
    <row r="2512" spans="1:4" ht="15">
      <c r="A2512" s="90">
        <v>92915</v>
      </c>
      <c r="B2512" s="90" t="s">
        <v>11502</v>
      </c>
      <c r="C2512" s="358" t="s">
        <v>3</v>
      </c>
      <c r="D2512" s="358">
        <v>19.75</v>
      </c>
    </row>
    <row r="2513" spans="1:4" ht="15">
      <c r="A2513" s="90">
        <v>92916</v>
      </c>
      <c r="B2513" s="90" t="s">
        <v>11503</v>
      </c>
      <c r="C2513" s="358" t="s">
        <v>3</v>
      </c>
      <c r="D2513" s="358">
        <v>18.8</v>
      </c>
    </row>
    <row r="2514" spans="1:4" ht="15">
      <c r="A2514" s="90">
        <v>92917</v>
      </c>
      <c r="B2514" s="90" t="s">
        <v>11504</v>
      </c>
      <c r="C2514" s="358" t="s">
        <v>3</v>
      </c>
      <c r="D2514" s="358">
        <v>17.71</v>
      </c>
    </row>
    <row r="2515" spans="1:4" ht="15">
      <c r="A2515" s="90">
        <v>92919</v>
      </c>
      <c r="B2515" s="90" t="s">
        <v>11505</v>
      </c>
      <c r="C2515" s="358" t="s">
        <v>3</v>
      </c>
      <c r="D2515" s="358">
        <v>15.79</v>
      </c>
    </row>
    <row r="2516" spans="1:4" ht="15">
      <c r="A2516" s="90">
        <v>92921</v>
      </c>
      <c r="B2516" s="90" t="s">
        <v>11506</v>
      </c>
      <c r="C2516" s="358" t="s">
        <v>3</v>
      </c>
      <c r="D2516" s="358">
        <v>13.24</v>
      </c>
    </row>
    <row r="2517" spans="1:4" ht="15">
      <c r="A2517" s="90">
        <v>92922</v>
      </c>
      <c r="B2517" s="90" t="s">
        <v>11507</v>
      </c>
      <c r="C2517" s="358" t="s">
        <v>3</v>
      </c>
      <c r="D2517" s="358">
        <v>12.8</v>
      </c>
    </row>
    <row r="2518" spans="1:4" ht="15">
      <c r="A2518" s="90">
        <v>92923</v>
      </c>
      <c r="B2518" s="90" t="s">
        <v>11508</v>
      </c>
      <c r="C2518" s="358" t="s">
        <v>3</v>
      </c>
      <c r="D2518" s="358">
        <v>14.56</v>
      </c>
    </row>
    <row r="2519" spans="1:4" ht="15">
      <c r="A2519" s="90">
        <v>92924</v>
      </c>
      <c r="B2519" s="90" t="s">
        <v>11509</v>
      </c>
      <c r="C2519" s="358" t="s">
        <v>3</v>
      </c>
      <c r="D2519" s="358">
        <v>14.37</v>
      </c>
    </row>
    <row r="2520" spans="1:4" ht="15">
      <c r="A2520" s="90">
        <v>95448</v>
      </c>
      <c r="B2520" s="90" t="s">
        <v>11510</v>
      </c>
      <c r="C2520" s="358" t="s">
        <v>3</v>
      </c>
      <c r="D2520" s="358">
        <v>14.38</v>
      </c>
    </row>
    <row r="2521" spans="1:4" ht="15">
      <c r="A2521" s="90">
        <v>95576</v>
      </c>
      <c r="B2521" s="90" t="s">
        <v>11511</v>
      </c>
      <c r="C2521" s="358" t="s">
        <v>3</v>
      </c>
      <c r="D2521" s="358">
        <v>16.559999999999999</v>
      </c>
    </row>
    <row r="2522" spans="1:4" ht="15">
      <c r="A2522" s="90">
        <v>95577</v>
      </c>
      <c r="B2522" s="90" t="s">
        <v>11512</v>
      </c>
      <c r="C2522" s="358" t="s">
        <v>3</v>
      </c>
      <c r="D2522" s="358">
        <v>14.52</v>
      </c>
    </row>
    <row r="2523" spans="1:4" ht="15">
      <c r="A2523" s="90">
        <v>95578</v>
      </c>
      <c r="B2523" s="90" t="s">
        <v>11513</v>
      </c>
      <c r="C2523" s="358" t="s">
        <v>3</v>
      </c>
      <c r="D2523" s="358">
        <v>12.26</v>
      </c>
    </row>
    <row r="2524" spans="1:4" ht="15">
      <c r="A2524" s="90">
        <v>95579</v>
      </c>
      <c r="B2524" s="90" t="s">
        <v>11514</v>
      </c>
      <c r="C2524" s="358" t="s">
        <v>3</v>
      </c>
      <c r="D2524" s="358">
        <v>11.97</v>
      </c>
    </row>
    <row r="2525" spans="1:4" ht="15">
      <c r="A2525" s="90">
        <v>95580</v>
      </c>
      <c r="B2525" s="90" t="s">
        <v>11515</v>
      </c>
      <c r="C2525" s="358" t="s">
        <v>3</v>
      </c>
      <c r="D2525" s="358">
        <v>13.89</v>
      </c>
    </row>
    <row r="2526" spans="1:4" ht="15">
      <c r="A2526" s="90">
        <v>95581</v>
      </c>
      <c r="B2526" s="90" t="s">
        <v>11516</v>
      </c>
      <c r="C2526" s="358" t="s">
        <v>3</v>
      </c>
      <c r="D2526" s="358">
        <v>13.85</v>
      </c>
    </row>
    <row r="2527" spans="1:4" ht="15">
      <c r="A2527" s="90">
        <v>95582</v>
      </c>
      <c r="B2527" s="90" t="s">
        <v>18080</v>
      </c>
      <c r="C2527" s="358" t="s">
        <v>3</v>
      </c>
      <c r="D2527" s="358">
        <v>15.12</v>
      </c>
    </row>
    <row r="2528" spans="1:4" ht="15">
      <c r="A2528" s="90">
        <v>95583</v>
      </c>
      <c r="B2528" s="90" t="s">
        <v>11517</v>
      </c>
      <c r="C2528" s="358" t="s">
        <v>3</v>
      </c>
      <c r="D2528" s="358">
        <v>18.940000000000001</v>
      </c>
    </row>
    <row r="2529" spans="1:4" ht="15">
      <c r="A2529" s="90">
        <v>95584</v>
      </c>
      <c r="B2529" s="90" t="s">
        <v>11518</v>
      </c>
      <c r="C2529" s="358" t="s">
        <v>3</v>
      </c>
      <c r="D2529" s="358">
        <v>17.64</v>
      </c>
    </row>
    <row r="2530" spans="1:4" ht="15">
      <c r="A2530" s="90">
        <v>95592</v>
      </c>
      <c r="B2530" s="90" t="s">
        <v>11519</v>
      </c>
      <c r="C2530" s="358" t="s">
        <v>3</v>
      </c>
      <c r="D2530" s="358">
        <v>18.940000000000001</v>
      </c>
    </row>
    <row r="2531" spans="1:4" ht="15">
      <c r="A2531" s="90">
        <v>95593</v>
      </c>
      <c r="B2531" s="90" t="s">
        <v>11520</v>
      </c>
      <c r="C2531" s="358" t="s">
        <v>3</v>
      </c>
      <c r="D2531" s="358">
        <v>17.64</v>
      </c>
    </row>
    <row r="2532" spans="1:4" ht="15">
      <c r="A2532" s="90">
        <v>95943</v>
      </c>
      <c r="B2532" s="90" t="s">
        <v>9646</v>
      </c>
      <c r="C2532" s="358" t="s">
        <v>3</v>
      </c>
      <c r="D2532" s="358">
        <v>24.63</v>
      </c>
    </row>
    <row r="2533" spans="1:4" ht="15">
      <c r="A2533" s="90">
        <v>95944</v>
      </c>
      <c r="B2533" s="90" t="s">
        <v>9647</v>
      </c>
      <c r="C2533" s="358" t="s">
        <v>3</v>
      </c>
      <c r="D2533" s="358">
        <v>23.17</v>
      </c>
    </row>
    <row r="2534" spans="1:4" ht="15">
      <c r="A2534" s="90">
        <v>95945</v>
      </c>
      <c r="B2534" s="90" t="s">
        <v>9648</v>
      </c>
      <c r="C2534" s="358" t="s">
        <v>3</v>
      </c>
      <c r="D2534" s="358">
        <v>19.78</v>
      </c>
    </row>
    <row r="2535" spans="1:4" ht="15">
      <c r="A2535" s="90">
        <v>95946</v>
      </c>
      <c r="B2535" s="90" t="s">
        <v>9649</v>
      </c>
      <c r="C2535" s="358" t="s">
        <v>3</v>
      </c>
      <c r="D2535" s="358">
        <v>16.420000000000002</v>
      </c>
    </row>
    <row r="2536" spans="1:4" ht="15">
      <c r="A2536" s="90">
        <v>95947</v>
      </c>
      <c r="B2536" s="90" t="s">
        <v>9650</v>
      </c>
      <c r="C2536" s="358" t="s">
        <v>3</v>
      </c>
      <c r="D2536" s="358">
        <v>13.09</v>
      </c>
    </row>
    <row r="2537" spans="1:4" ht="15">
      <c r="A2537" s="90">
        <v>95948</v>
      </c>
      <c r="B2537" s="90" t="s">
        <v>9651</v>
      </c>
      <c r="C2537" s="358" t="s">
        <v>3</v>
      </c>
      <c r="D2537" s="358">
        <v>11.98</v>
      </c>
    </row>
    <row r="2538" spans="1:4" ht="15">
      <c r="A2538" s="90">
        <v>96544</v>
      </c>
      <c r="B2538" s="90" t="s">
        <v>36317</v>
      </c>
      <c r="C2538" s="358" t="s">
        <v>3</v>
      </c>
      <c r="D2538" s="358">
        <v>21.21</v>
      </c>
    </row>
    <row r="2539" spans="1:4" ht="15">
      <c r="A2539" s="90">
        <v>96545</v>
      </c>
      <c r="B2539" s="90" t="s">
        <v>36318</v>
      </c>
      <c r="C2539" s="358" t="s">
        <v>3</v>
      </c>
      <c r="D2539" s="358">
        <v>19.760000000000002</v>
      </c>
    </row>
    <row r="2540" spans="1:4" ht="15">
      <c r="A2540" s="90">
        <v>96546</v>
      </c>
      <c r="B2540" s="90" t="s">
        <v>36319</v>
      </c>
      <c r="C2540" s="358" t="s">
        <v>3</v>
      </c>
      <c r="D2540" s="358">
        <v>17.61</v>
      </c>
    </row>
    <row r="2541" spans="1:4" ht="15">
      <c r="A2541" s="90">
        <v>100064</v>
      </c>
      <c r="B2541" s="90" t="s">
        <v>10287</v>
      </c>
      <c r="C2541" s="358" t="s">
        <v>3</v>
      </c>
      <c r="D2541" s="358">
        <v>12.14</v>
      </c>
    </row>
    <row r="2542" spans="1:4" ht="15">
      <c r="A2542" s="90">
        <v>100066</v>
      </c>
      <c r="B2542" s="90" t="s">
        <v>2981</v>
      </c>
      <c r="C2542" s="358" t="s">
        <v>3</v>
      </c>
      <c r="D2542" s="358">
        <v>12.07</v>
      </c>
    </row>
    <row r="2543" spans="1:4" ht="15">
      <c r="A2543" s="90">
        <v>100067</v>
      </c>
      <c r="B2543" s="90" t="s">
        <v>2982</v>
      </c>
      <c r="C2543" s="358" t="s">
        <v>3</v>
      </c>
      <c r="D2543" s="358">
        <v>15.43</v>
      </c>
    </row>
    <row r="2544" spans="1:4" ht="15">
      <c r="A2544" s="90">
        <v>100068</v>
      </c>
      <c r="B2544" s="90" t="s">
        <v>2983</v>
      </c>
      <c r="C2544" s="358" t="s">
        <v>3</v>
      </c>
      <c r="D2544" s="358">
        <v>12.41</v>
      </c>
    </row>
    <row r="2545" spans="1:4" ht="15">
      <c r="A2545" s="90">
        <v>102920</v>
      </c>
      <c r="B2545" s="90" t="s">
        <v>10288</v>
      </c>
      <c r="C2545" s="358" t="s">
        <v>3</v>
      </c>
      <c r="D2545" s="358">
        <v>11.18</v>
      </c>
    </row>
    <row r="2546" spans="1:4" ht="15">
      <c r="A2546" s="90">
        <v>102921</v>
      </c>
      <c r="B2546" s="90" t="s">
        <v>10289</v>
      </c>
      <c r="C2546" s="358" t="s">
        <v>3</v>
      </c>
      <c r="D2546" s="358">
        <v>10.88</v>
      </c>
    </row>
    <row r="2547" spans="1:4" ht="15">
      <c r="A2547" s="90">
        <v>102922</v>
      </c>
      <c r="B2547" s="90" t="s">
        <v>10290</v>
      </c>
      <c r="C2547" s="358" t="s">
        <v>3</v>
      </c>
      <c r="D2547" s="358">
        <v>11.71</v>
      </c>
    </row>
    <row r="2548" spans="1:4" ht="15">
      <c r="A2548" s="90">
        <v>102923</v>
      </c>
      <c r="B2548" s="90" t="s">
        <v>10291</v>
      </c>
      <c r="C2548" s="358" t="s">
        <v>3</v>
      </c>
      <c r="D2548" s="358">
        <v>10.69</v>
      </c>
    </row>
    <row r="2549" spans="1:4" ht="15">
      <c r="A2549" s="90">
        <v>103088</v>
      </c>
      <c r="B2549" s="90" t="s">
        <v>10292</v>
      </c>
      <c r="C2549" s="358" t="s">
        <v>3</v>
      </c>
      <c r="D2549" s="358">
        <v>12.83</v>
      </c>
    </row>
    <row r="2550" spans="1:4" ht="15">
      <c r="A2550" s="90">
        <v>104104</v>
      </c>
      <c r="B2550" s="90" t="s">
        <v>11521</v>
      </c>
      <c r="C2550" s="358" t="s">
        <v>3</v>
      </c>
      <c r="D2550" s="358">
        <v>15.29</v>
      </c>
    </row>
    <row r="2551" spans="1:4" ht="15">
      <c r="A2551" s="90">
        <v>104105</v>
      </c>
      <c r="B2551" s="90" t="s">
        <v>11522</v>
      </c>
      <c r="C2551" s="358" t="s">
        <v>3</v>
      </c>
      <c r="D2551" s="358">
        <v>15.3</v>
      </c>
    </row>
    <row r="2552" spans="1:4" ht="15">
      <c r="A2552" s="90">
        <v>104106</v>
      </c>
      <c r="B2552" s="90" t="s">
        <v>11523</v>
      </c>
      <c r="C2552" s="358" t="s">
        <v>3</v>
      </c>
      <c r="D2552" s="358">
        <v>13.41</v>
      </c>
    </row>
    <row r="2553" spans="1:4" ht="15">
      <c r="A2553" s="90">
        <v>104107</v>
      </c>
      <c r="B2553" s="90" t="s">
        <v>11524</v>
      </c>
      <c r="C2553" s="358" t="s">
        <v>3</v>
      </c>
      <c r="D2553" s="358">
        <v>14.03</v>
      </c>
    </row>
    <row r="2554" spans="1:4" ht="15">
      <c r="A2554" s="90">
        <v>104108</v>
      </c>
      <c r="B2554" s="90" t="s">
        <v>11525</v>
      </c>
      <c r="C2554" s="358" t="s">
        <v>3</v>
      </c>
      <c r="D2554" s="358">
        <v>16.5</v>
      </c>
    </row>
    <row r="2555" spans="1:4" ht="15">
      <c r="A2555" s="90">
        <v>104109</v>
      </c>
      <c r="B2555" s="90" t="s">
        <v>11526</v>
      </c>
      <c r="C2555" s="358" t="s">
        <v>3</v>
      </c>
      <c r="D2555" s="358">
        <v>19.46</v>
      </c>
    </row>
    <row r="2556" spans="1:4" ht="15">
      <c r="A2556" s="90">
        <v>104110</v>
      </c>
      <c r="B2556" s="90" t="s">
        <v>11527</v>
      </c>
      <c r="C2556" s="358" t="s">
        <v>3</v>
      </c>
      <c r="D2556" s="358">
        <v>21.27</v>
      </c>
    </row>
    <row r="2557" spans="1:4" ht="15">
      <c r="A2557" s="90">
        <v>104111</v>
      </c>
      <c r="B2557" s="90" t="s">
        <v>11528</v>
      </c>
      <c r="C2557" s="358" t="s">
        <v>3</v>
      </c>
      <c r="D2557" s="358">
        <v>23.09</v>
      </c>
    </row>
    <row r="2558" spans="1:4" ht="15">
      <c r="A2558" s="90">
        <v>104915</v>
      </c>
      <c r="B2558" s="90" t="s">
        <v>36320</v>
      </c>
      <c r="C2558" s="358" t="s">
        <v>3</v>
      </c>
      <c r="D2558" s="358">
        <v>14.16</v>
      </c>
    </row>
    <row r="2559" spans="1:4" ht="15">
      <c r="A2559" s="90">
        <v>104917</v>
      </c>
      <c r="B2559" s="90" t="s">
        <v>36321</v>
      </c>
      <c r="C2559" s="358" t="s">
        <v>3</v>
      </c>
      <c r="D2559" s="358">
        <v>19</v>
      </c>
    </row>
    <row r="2560" spans="1:4" ht="15">
      <c r="A2560" s="90">
        <v>104918</v>
      </c>
      <c r="B2560" s="90" t="s">
        <v>36322</v>
      </c>
      <c r="C2560" s="358" t="s">
        <v>3</v>
      </c>
      <c r="D2560" s="358">
        <v>18.14</v>
      </c>
    </row>
    <row r="2561" spans="1:4" ht="15">
      <c r="A2561" s="90">
        <v>104919</v>
      </c>
      <c r="B2561" s="90" t="s">
        <v>36323</v>
      </c>
      <c r="C2561" s="358" t="s">
        <v>3</v>
      </c>
      <c r="D2561" s="358">
        <v>16.420000000000002</v>
      </c>
    </row>
    <row r="2562" spans="1:4" ht="15">
      <c r="A2562" s="90">
        <v>104920</v>
      </c>
      <c r="B2562" s="90" t="s">
        <v>36324</v>
      </c>
      <c r="C2562" s="358" t="s">
        <v>3</v>
      </c>
      <c r="D2562" s="358">
        <v>14.02</v>
      </c>
    </row>
    <row r="2563" spans="1:4" ht="15">
      <c r="A2563" s="90">
        <v>104921</v>
      </c>
      <c r="B2563" s="90" t="s">
        <v>36325</v>
      </c>
      <c r="C2563" s="358" t="s">
        <v>3</v>
      </c>
      <c r="D2563" s="358">
        <v>13.44</v>
      </c>
    </row>
    <row r="2564" spans="1:4" ht="15">
      <c r="A2564" s="90">
        <v>104922</v>
      </c>
      <c r="B2564" s="90" t="s">
        <v>36326</v>
      </c>
      <c r="C2564" s="358" t="s">
        <v>3</v>
      </c>
      <c r="D2564" s="358">
        <v>15.09</v>
      </c>
    </row>
    <row r="2565" spans="1:4" ht="15">
      <c r="A2565" s="90">
        <v>89993</v>
      </c>
      <c r="B2565" s="90" t="s">
        <v>10293</v>
      </c>
      <c r="C2565" s="358" t="s">
        <v>7</v>
      </c>
      <c r="D2565" s="358">
        <v>997.74</v>
      </c>
    </row>
    <row r="2566" spans="1:4" ht="15">
      <c r="A2566" s="90">
        <v>89994</v>
      </c>
      <c r="B2566" s="90" t="s">
        <v>10294</v>
      </c>
      <c r="C2566" s="358" t="s">
        <v>7</v>
      </c>
      <c r="D2566" s="358">
        <v>865.45</v>
      </c>
    </row>
    <row r="2567" spans="1:4" ht="15">
      <c r="A2567" s="90">
        <v>89995</v>
      </c>
      <c r="B2567" s="90" t="s">
        <v>10295</v>
      </c>
      <c r="C2567" s="358" t="s">
        <v>7</v>
      </c>
      <c r="D2567" s="358">
        <v>963.9</v>
      </c>
    </row>
    <row r="2568" spans="1:4" ht="15">
      <c r="A2568" s="90">
        <v>90278</v>
      </c>
      <c r="B2568" s="90" t="s">
        <v>10296</v>
      </c>
      <c r="C2568" s="358" t="s">
        <v>7</v>
      </c>
      <c r="D2568" s="358">
        <v>513.16</v>
      </c>
    </row>
    <row r="2569" spans="1:4" ht="15">
      <c r="A2569" s="90">
        <v>90279</v>
      </c>
      <c r="B2569" s="90" t="s">
        <v>10297</v>
      </c>
      <c r="C2569" s="358" t="s">
        <v>7</v>
      </c>
      <c r="D2569" s="358">
        <v>564.95000000000005</v>
      </c>
    </row>
    <row r="2570" spans="1:4" ht="15">
      <c r="A2570" s="90">
        <v>90280</v>
      </c>
      <c r="B2570" s="90" t="s">
        <v>10298</v>
      </c>
      <c r="C2570" s="358" t="s">
        <v>7</v>
      </c>
      <c r="D2570" s="358">
        <v>623.73</v>
      </c>
    </row>
    <row r="2571" spans="1:4" ht="15">
      <c r="A2571" s="90">
        <v>90281</v>
      </c>
      <c r="B2571" s="90" t="s">
        <v>10299</v>
      </c>
      <c r="C2571" s="358" t="s">
        <v>7</v>
      </c>
      <c r="D2571" s="358">
        <v>722.03</v>
      </c>
    </row>
    <row r="2572" spans="1:4" ht="15">
      <c r="A2572" s="90">
        <v>90282</v>
      </c>
      <c r="B2572" s="90" t="s">
        <v>10300</v>
      </c>
      <c r="C2572" s="358" t="s">
        <v>7</v>
      </c>
      <c r="D2572" s="358">
        <v>501.34</v>
      </c>
    </row>
    <row r="2573" spans="1:4" ht="15">
      <c r="A2573" s="90">
        <v>90283</v>
      </c>
      <c r="B2573" s="90" t="s">
        <v>10301</v>
      </c>
      <c r="C2573" s="358" t="s">
        <v>7</v>
      </c>
      <c r="D2573" s="358">
        <v>552.83000000000004</v>
      </c>
    </row>
    <row r="2574" spans="1:4" ht="15">
      <c r="A2574" s="90">
        <v>90284</v>
      </c>
      <c r="B2574" s="90" t="s">
        <v>10302</v>
      </c>
      <c r="C2574" s="358" t="s">
        <v>7</v>
      </c>
      <c r="D2574" s="358">
        <v>615.77</v>
      </c>
    </row>
    <row r="2575" spans="1:4" ht="15">
      <c r="A2575" s="90">
        <v>90285</v>
      </c>
      <c r="B2575" s="90" t="s">
        <v>10303</v>
      </c>
      <c r="C2575" s="358" t="s">
        <v>7</v>
      </c>
      <c r="D2575" s="358">
        <v>718.96</v>
      </c>
    </row>
    <row r="2576" spans="1:4" ht="15">
      <c r="A2576" s="90">
        <v>94962</v>
      </c>
      <c r="B2576" s="90" t="s">
        <v>10304</v>
      </c>
      <c r="C2576" s="358" t="s">
        <v>7</v>
      </c>
      <c r="D2576" s="358">
        <v>389.9</v>
      </c>
    </row>
    <row r="2577" spans="1:4" ht="15">
      <c r="A2577" s="90">
        <v>94963</v>
      </c>
      <c r="B2577" s="90" t="s">
        <v>10305</v>
      </c>
      <c r="C2577" s="358" t="s">
        <v>7</v>
      </c>
      <c r="D2577" s="358">
        <v>432.12</v>
      </c>
    </row>
    <row r="2578" spans="1:4" ht="15">
      <c r="A2578" s="90">
        <v>94964</v>
      </c>
      <c r="B2578" s="90" t="s">
        <v>10306</v>
      </c>
      <c r="C2578" s="358" t="s">
        <v>7</v>
      </c>
      <c r="D2578" s="358">
        <v>473.25</v>
      </c>
    </row>
    <row r="2579" spans="1:4" ht="15">
      <c r="A2579" s="90">
        <v>94965</v>
      </c>
      <c r="B2579" s="90" t="s">
        <v>10307</v>
      </c>
      <c r="C2579" s="358" t="s">
        <v>7</v>
      </c>
      <c r="D2579" s="358">
        <v>492.25</v>
      </c>
    </row>
    <row r="2580" spans="1:4" ht="15">
      <c r="A2580" s="90">
        <v>94966</v>
      </c>
      <c r="B2580" s="90" t="s">
        <v>10308</v>
      </c>
      <c r="C2580" s="358" t="s">
        <v>7</v>
      </c>
      <c r="D2580" s="358">
        <v>508.82</v>
      </c>
    </row>
    <row r="2581" spans="1:4" ht="15">
      <c r="A2581" s="90">
        <v>94967</v>
      </c>
      <c r="B2581" s="90" t="s">
        <v>18081</v>
      </c>
      <c r="C2581" s="358" t="s">
        <v>7</v>
      </c>
      <c r="D2581" s="358">
        <v>578.89</v>
      </c>
    </row>
    <row r="2582" spans="1:4" ht="15">
      <c r="A2582" s="90">
        <v>94968</v>
      </c>
      <c r="B2582" s="90" t="s">
        <v>10309</v>
      </c>
      <c r="C2582" s="358" t="s">
        <v>7</v>
      </c>
      <c r="D2582" s="358">
        <v>386.17</v>
      </c>
    </row>
    <row r="2583" spans="1:4" ht="15">
      <c r="A2583" s="90">
        <v>94969</v>
      </c>
      <c r="B2583" s="90" t="s">
        <v>10310</v>
      </c>
      <c r="C2583" s="358" t="s">
        <v>7</v>
      </c>
      <c r="D2583" s="358">
        <v>425.27</v>
      </c>
    </row>
    <row r="2584" spans="1:4" ht="15">
      <c r="A2584" s="90">
        <v>94970</v>
      </c>
      <c r="B2584" s="90" t="s">
        <v>10311</v>
      </c>
      <c r="C2584" s="358" t="s">
        <v>7</v>
      </c>
      <c r="D2584" s="358">
        <v>459.9</v>
      </c>
    </row>
    <row r="2585" spans="1:4" ht="15">
      <c r="A2585" s="90">
        <v>94971</v>
      </c>
      <c r="B2585" s="90" t="s">
        <v>10312</v>
      </c>
      <c r="C2585" s="358" t="s">
        <v>7</v>
      </c>
      <c r="D2585" s="358">
        <v>485.29</v>
      </c>
    </row>
    <row r="2586" spans="1:4" ht="15">
      <c r="A2586" s="90">
        <v>94972</v>
      </c>
      <c r="B2586" s="90" t="s">
        <v>10313</v>
      </c>
      <c r="C2586" s="358" t="s">
        <v>7</v>
      </c>
      <c r="D2586" s="358">
        <v>501.9</v>
      </c>
    </row>
    <row r="2587" spans="1:4" ht="15">
      <c r="A2587" s="90">
        <v>94973</v>
      </c>
      <c r="B2587" s="90" t="s">
        <v>18082</v>
      </c>
      <c r="C2587" s="358" t="s">
        <v>7</v>
      </c>
      <c r="D2587" s="358">
        <v>570.07000000000005</v>
      </c>
    </row>
    <row r="2588" spans="1:4" ht="15">
      <c r="A2588" s="90">
        <v>94974</v>
      </c>
      <c r="B2588" s="90" t="s">
        <v>10314</v>
      </c>
      <c r="C2588" s="358" t="s">
        <v>7</v>
      </c>
      <c r="D2588" s="358">
        <v>435.53</v>
      </c>
    </row>
    <row r="2589" spans="1:4" ht="15">
      <c r="A2589" s="90">
        <v>94975</v>
      </c>
      <c r="B2589" s="90" t="s">
        <v>10315</v>
      </c>
      <c r="C2589" s="358" t="s">
        <v>7</v>
      </c>
      <c r="D2589" s="358">
        <v>473.02</v>
      </c>
    </row>
    <row r="2590" spans="1:4" ht="15">
      <c r="A2590" s="90">
        <v>96555</v>
      </c>
      <c r="B2590" s="90" t="s">
        <v>36327</v>
      </c>
      <c r="C2590" s="358" t="s">
        <v>7</v>
      </c>
      <c r="D2590" s="358">
        <v>700.48</v>
      </c>
    </row>
    <row r="2591" spans="1:4" ht="15">
      <c r="A2591" s="90">
        <v>96556</v>
      </c>
      <c r="B2591" s="90" t="s">
        <v>36328</v>
      </c>
      <c r="C2591" s="358" t="s">
        <v>7</v>
      </c>
      <c r="D2591" s="358">
        <v>839.34</v>
      </c>
    </row>
    <row r="2592" spans="1:4" ht="15">
      <c r="A2592" s="90">
        <v>96557</v>
      </c>
      <c r="B2592" s="90" t="s">
        <v>36329</v>
      </c>
      <c r="C2592" s="358" t="s">
        <v>7</v>
      </c>
      <c r="D2592" s="358">
        <v>755.46</v>
      </c>
    </row>
    <row r="2593" spans="1:4" ht="15">
      <c r="A2593" s="90">
        <v>96558</v>
      </c>
      <c r="B2593" s="90" t="s">
        <v>36330</v>
      </c>
      <c r="C2593" s="358" t="s">
        <v>7</v>
      </c>
      <c r="D2593" s="358">
        <v>787.33</v>
      </c>
    </row>
    <row r="2594" spans="1:4" ht="15">
      <c r="A2594" s="90">
        <v>99235</v>
      </c>
      <c r="B2594" s="90" t="s">
        <v>10316</v>
      </c>
      <c r="C2594" s="358" t="s">
        <v>7</v>
      </c>
      <c r="D2594" s="358">
        <v>688.38</v>
      </c>
    </row>
    <row r="2595" spans="1:4" ht="15">
      <c r="A2595" s="90">
        <v>99431</v>
      </c>
      <c r="B2595" s="90" t="s">
        <v>10317</v>
      </c>
      <c r="C2595" s="358" t="s">
        <v>7</v>
      </c>
      <c r="D2595" s="358">
        <v>711.07</v>
      </c>
    </row>
    <row r="2596" spans="1:4" ht="15">
      <c r="A2596" s="90">
        <v>99432</v>
      </c>
      <c r="B2596" s="90" t="s">
        <v>10318</v>
      </c>
      <c r="C2596" s="358" t="s">
        <v>7</v>
      </c>
      <c r="D2596" s="358">
        <v>690.62</v>
      </c>
    </row>
    <row r="2597" spans="1:4" ht="15">
      <c r="A2597" s="90">
        <v>99433</v>
      </c>
      <c r="B2597" s="90" t="s">
        <v>10319</v>
      </c>
      <c r="C2597" s="358" t="s">
        <v>7</v>
      </c>
      <c r="D2597" s="358">
        <v>747.59</v>
      </c>
    </row>
    <row r="2598" spans="1:4" ht="15">
      <c r="A2598" s="90">
        <v>99434</v>
      </c>
      <c r="B2598" s="90" t="s">
        <v>10320</v>
      </c>
      <c r="C2598" s="358" t="s">
        <v>7</v>
      </c>
      <c r="D2598" s="358">
        <v>714.97</v>
      </c>
    </row>
    <row r="2599" spans="1:4" ht="15">
      <c r="A2599" s="90">
        <v>99435</v>
      </c>
      <c r="B2599" s="90" t="s">
        <v>10321</v>
      </c>
      <c r="C2599" s="358" t="s">
        <v>7</v>
      </c>
      <c r="D2599" s="358">
        <v>693.31</v>
      </c>
    </row>
    <row r="2600" spans="1:4" ht="15">
      <c r="A2600" s="90">
        <v>99436</v>
      </c>
      <c r="B2600" s="90" t="s">
        <v>10322</v>
      </c>
      <c r="C2600" s="358" t="s">
        <v>7</v>
      </c>
      <c r="D2600" s="358">
        <v>767.96</v>
      </c>
    </row>
    <row r="2601" spans="1:4" ht="15">
      <c r="A2601" s="90">
        <v>99437</v>
      </c>
      <c r="B2601" s="90" t="s">
        <v>10323</v>
      </c>
      <c r="C2601" s="358" t="s">
        <v>7</v>
      </c>
      <c r="D2601" s="358">
        <v>729.6</v>
      </c>
    </row>
    <row r="2602" spans="1:4" ht="15">
      <c r="A2602" s="90">
        <v>99438</v>
      </c>
      <c r="B2602" s="90" t="s">
        <v>10324</v>
      </c>
      <c r="C2602" s="358" t="s">
        <v>7</v>
      </c>
      <c r="D2602" s="358">
        <v>735.24</v>
      </c>
    </row>
    <row r="2603" spans="1:4" ht="15">
      <c r="A2603" s="90">
        <v>99439</v>
      </c>
      <c r="B2603" s="90" t="s">
        <v>10325</v>
      </c>
      <c r="C2603" s="358" t="s">
        <v>7</v>
      </c>
      <c r="D2603" s="358">
        <v>699.84</v>
      </c>
    </row>
    <row r="2604" spans="1:4" ht="15">
      <c r="A2604" s="90">
        <v>102473</v>
      </c>
      <c r="B2604" s="90" t="s">
        <v>10326</v>
      </c>
      <c r="C2604" s="358" t="s">
        <v>7</v>
      </c>
      <c r="D2604" s="358">
        <v>590.03</v>
      </c>
    </row>
    <row r="2605" spans="1:4" ht="15">
      <c r="A2605" s="90">
        <v>102474</v>
      </c>
      <c r="B2605" s="90" t="s">
        <v>10327</v>
      </c>
      <c r="C2605" s="358" t="s">
        <v>7</v>
      </c>
      <c r="D2605" s="358">
        <v>627.08000000000004</v>
      </c>
    </row>
    <row r="2606" spans="1:4" ht="15">
      <c r="A2606" s="90">
        <v>102475</v>
      </c>
      <c r="B2606" s="90" t="s">
        <v>10328</v>
      </c>
      <c r="C2606" s="358" t="s">
        <v>7</v>
      </c>
      <c r="D2606" s="358">
        <v>674.85</v>
      </c>
    </row>
    <row r="2607" spans="1:4" ht="15">
      <c r="A2607" s="90">
        <v>102476</v>
      </c>
      <c r="B2607" s="90" t="s">
        <v>10329</v>
      </c>
      <c r="C2607" s="358" t="s">
        <v>7</v>
      </c>
      <c r="D2607" s="358">
        <v>691.98</v>
      </c>
    </row>
    <row r="2608" spans="1:4" ht="15">
      <c r="A2608" s="90">
        <v>102477</v>
      </c>
      <c r="B2608" s="90" t="s">
        <v>10330</v>
      </c>
      <c r="C2608" s="358" t="s">
        <v>7</v>
      </c>
      <c r="D2608" s="358">
        <v>728.86</v>
      </c>
    </row>
    <row r="2609" spans="1:4" ht="15">
      <c r="A2609" s="90">
        <v>102478</v>
      </c>
      <c r="B2609" s="90" t="s">
        <v>18083</v>
      </c>
      <c r="C2609" s="358" t="s">
        <v>7</v>
      </c>
      <c r="D2609" s="358">
        <v>778.3</v>
      </c>
    </row>
    <row r="2610" spans="1:4" ht="15">
      <c r="A2610" s="90">
        <v>102479</v>
      </c>
      <c r="B2610" s="90" t="s">
        <v>10331</v>
      </c>
      <c r="C2610" s="358" t="s">
        <v>7</v>
      </c>
      <c r="D2610" s="358">
        <v>587.29999999999995</v>
      </c>
    </row>
    <row r="2611" spans="1:4" ht="15">
      <c r="A2611" s="90">
        <v>102480</v>
      </c>
      <c r="B2611" s="90" t="s">
        <v>10332</v>
      </c>
      <c r="C2611" s="358" t="s">
        <v>7</v>
      </c>
      <c r="D2611" s="358">
        <v>620.9</v>
      </c>
    </row>
    <row r="2612" spans="1:4" ht="15">
      <c r="A2612" s="90">
        <v>102481</v>
      </c>
      <c r="B2612" s="90" t="s">
        <v>10333</v>
      </c>
      <c r="C2612" s="358" t="s">
        <v>7</v>
      </c>
      <c r="D2612" s="358">
        <v>662.36</v>
      </c>
    </row>
    <row r="2613" spans="1:4" ht="15">
      <c r="A2613" s="90">
        <v>102482</v>
      </c>
      <c r="B2613" s="90" t="s">
        <v>10334</v>
      </c>
      <c r="C2613" s="358" t="s">
        <v>7</v>
      </c>
      <c r="D2613" s="358">
        <v>689.48</v>
      </c>
    </row>
    <row r="2614" spans="1:4" ht="15">
      <c r="A2614" s="90">
        <v>102483</v>
      </c>
      <c r="B2614" s="90" t="s">
        <v>10335</v>
      </c>
      <c r="C2614" s="358" t="s">
        <v>7</v>
      </c>
      <c r="D2614" s="358">
        <v>722.22</v>
      </c>
    </row>
    <row r="2615" spans="1:4" ht="15">
      <c r="A2615" s="90">
        <v>102484</v>
      </c>
      <c r="B2615" s="90" t="s">
        <v>18084</v>
      </c>
      <c r="C2615" s="358" t="s">
        <v>7</v>
      </c>
      <c r="D2615" s="358">
        <v>777.52</v>
      </c>
    </row>
    <row r="2616" spans="1:4" ht="15">
      <c r="A2616" s="90">
        <v>102485</v>
      </c>
      <c r="B2616" s="90" t="s">
        <v>10336</v>
      </c>
      <c r="C2616" s="358" t="s">
        <v>7</v>
      </c>
      <c r="D2616" s="358">
        <v>640.46</v>
      </c>
    </row>
    <row r="2617" spans="1:4" ht="15">
      <c r="A2617" s="90">
        <v>102486</v>
      </c>
      <c r="B2617" s="90" t="s">
        <v>10337</v>
      </c>
      <c r="C2617" s="358" t="s">
        <v>7</v>
      </c>
      <c r="D2617" s="358">
        <v>669.89</v>
      </c>
    </row>
    <row r="2618" spans="1:4" ht="15">
      <c r="A2618" s="90">
        <v>102487</v>
      </c>
      <c r="B2618" s="90" t="s">
        <v>10338</v>
      </c>
      <c r="C2618" s="358" t="s">
        <v>7</v>
      </c>
      <c r="D2618" s="358">
        <v>575.32000000000005</v>
      </c>
    </row>
    <row r="2619" spans="1:4" ht="15">
      <c r="A2619" s="90">
        <v>103183</v>
      </c>
      <c r="B2619" s="90" t="s">
        <v>10339</v>
      </c>
      <c r="C2619" s="358" t="s">
        <v>7</v>
      </c>
      <c r="D2619" s="358">
        <v>738.35</v>
      </c>
    </row>
    <row r="2620" spans="1:4" ht="15">
      <c r="A2620" s="90">
        <v>103184</v>
      </c>
      <c r="B2620" s="90" t="s">
        <v>10340</v>
      </c>
      <c r="C2620" s="358" t="s">
        <v>7</v>
      </c>
      <c r="D2620" s="358">
        <v>699.76</v>
      </c>
    </row>
    <row r="2621" spans="1:4" ht="15">
      <c r="A2621" s="90">
        <v>103669</v>
      </c>
      <c r="B2621" s="90" t="s">
        <v>10817</v>
      </c>
      <c r="C2621" s="358" t="s">
        <v>7</v>
      </c>
      <c r="D2621" s="358">
        <v>955.07</v>
      </c>
    </row>
    <row r="2622" spans="1:4" ht="15">
      <c r="A2622" s="90">
        <v>103670</v>
      </c>
      <c r="B2622" s="90" t="s">
        <v>10818</v>
      </c>
      <c r="C2622" s="358" t="s">
        <v>7</v>
      </c>
      <c r="D2622" s="358">
        <v>274.58</v>
      </c>
    </row>
    <row r="2623" spans="1:4" ht="15">
      <c r="A2623" s="90">
        <v>103671</v>
      </c>
      <c r="B2623" s="90" t="s">
        <v>10819</v>
      </c>
      <c r="C2623" s="358" t="s">
        <v>7</v>
      </c>
      <c r="D2623" s="358">
        <v>725</v>
      </c>
    </row>
    <row r="2624" spans="1:4" ht="15">
      <c r="A2624" s="90">
        <v>103672</v>
      </c>
      <c r="B2624" s="90" t="s">
        <v>18085</v>
      </c>
      <c r="C2624" s="358" t="s">
        <v>7</v>
      </c>
      <c r="D2624" s="358">
        <v>679.27</v>
      </c>
    </row>
    <row r="2625" spans="1:4" ht="15">
      <c r="A2625" s="90">
        <v>103673</v>
      </c>
      <c r="B2625" s="90" t="s">
        <v>10820</v>
      </c>
      <c r="C2625" s="358" t="s">
        <v>7</v>
      </c>
      <c r="D2625" s="358">
        <v>37.950000000000003</v>
      </c>
    </row>
    <row r="2626" spans="1:4" ht="15">
      <c r="A2626" s="90">
        <v>103674</v>
      </c>
      <c r="B2626" s="90" t="s">
        <v>18086</v>
      </c>
      <c r="C2626" s="358" t="s">
        <v>7</v>
      </c>
      <c r="D2626" s="358">
        <v>698.24</v>
      </c>
    </row>
    <row r="2627" spans="1:4" ht="15">
      <c r="A2627" s="90">
        <v>103675</v>
      </c>
      <c r="B2627" s="90" t="s">
        <v>18087</v>
      </c>
      <c r="C2627" s="358" t="s">
        <v>7</v>
      </c>
      <c r="D2627" s="358">
        <v>680.07</v>
      </c>
    </row>
    <row r="2628" spans="1:4" ht="15">
      <c r="A2628" s="90">
        <v>103676</v>
      </c>
      <c r="B2628" s="90" t="s">
        <v>10821</v>
      </c>
      <c r="C2628" s="358" t="s">
        <v>7</v>
      </c>
      <c r="D2628" s="359">
        <v>1001.26</v>
      </c>
    </row>
    <row r="2629" spans="1:4" ht="15">
      <c r="A2629" s="90">
        <v>103677</v>
      </c>
      <c r="B2629" s="90" t="s">
        <v>10822</v>
      </c>
      <c r="C2629" s="358" t="s">
        <v>7</v>
      </c>
      <c r="D2629" s="358">
        <v>846.75</v>
      </c>
    </row>
    <row r="2630" spans="1:4" ht="15">
      <c r="A2630" s="90">
        <v>103678</v>
      </c>
      <c r="B2630" s="90" t="s">
        <v>10823</v>
      </c>
      <c r="C2630" s="358" t="s">
        <v>7</v>
      </c>
      <c r="D2630" s="358">
        <v>913.91</v>
      </c>
    </row>
    <row r="2631" spans="1:4" ht="15">
      <c r="A2631" s="90">
        <v>103679</v>
      </c>
      <c r="B2631" s="90" t="s">
        <v>10824</v>
      </c>
      <c r="C2631" s="358" t="s">
        <v>7</v>
      </c>
      <c r="D2631" s="358">
        <v>807.9</v>
      </c>
    </row>
    <row r="2632" spans="1:4" ht="15">
      <c r="A2632" s="90">
        <v>103680</v>
      </c>
      <c r="B2632" s="90" t="s">
        <v>10825</v>
      </c>
      <c r="C2632" s="358" t="s">
        <v>7</v>
      </c>
      <c r="D2632" s="358">
        <v>854.89</v>
      </c>
    </row>
    <row r="2633" spans="1:4" ht="15">
      <c r="A2633" s="90">
        <v>103681</v>
      </c>
      <c r="B2633" s="90" t="s">
        <v>10826</v>
      </c>
      <c r="C2633" s="358" t="s">
        <v>7</v>
      </c>
      <c r="D2633" s="358">
        <v>749.11</v>
      </c>
    </row>
    <row r="2634" spans="1:4" ht="15">
      <c r="A2634" s="90">
        <v>103682</v>
      </c>
      <c r="B2634" s="90" t="s">
        <v>10827</v>
      </c>
      <c r="C2634" s="358" t="s">
        <v>7</v>
      </c>
      <c r="D2634" s="358">
        <v>967.57</v>
      </c>
    </row>
    <row r="2635" spans="1:4" ht="15">
      <c r="A2635" s="90">
        <v>103683</v>
      </c>
      <c r="B2635" s="90" t="s">
        <v>10828</v>
      </c>
      <c r="C2635" s="358" t="s">
        <v>7</v>
      </c>
      <c r="D2635" s="359">
        <v>1230.44</v>
      </c>
    </row>
    <row r="2636" spans="1:4" ht="15">
      <c r="A2636" s="90">
        <v>103684</v>
      </c>
      <c r="B2636" s="90" t="s">
        <v>18088</v>
      </c>
      <c r="C2636" s="358" t="s">
        <v>7</v>
      </c>
      <c r="D2636" s="358">
        <v>695.72</v>
      </c>
    </row>
    <row r="2637" spans="1:4" ht="15">
      <c r="A2637" s="90">
        <v>103685</v>
      </c>
      <c r="B2637" s="90" t="s">
        <v>18089</v>
      </c>
      <c r="C2637" s="358" t="s">
        <v>7</v>
      </c>
      <c r="D2637" s="358">
        <v>684.42</v>
      </c>
    </row>
    <row r="2638" spans="1:4" ht="15">
      <c r="A2638" s="90">
        <v>103686</v>
      </c>
      <c r="B2638" s="90" t="s">
        <v>18090</v>
      </c>
      <c r="C2638" s="358" t="s">
        <v>7</v>
      </c>
      <c r="D2638" s="358">
        <v>741.57</v>
      </c>
    </row>
    <row r="2639" spans="1:4" ht="15">
      <c r="A2639" s="90">
        <v>103687</v>
      </c>
      <c r="B2639" s="90" t="s">
        <v>10829</v>
      </c>
      <c r="C2639" s="358" t="s">
        <v>7</v>
      </c>
      <c r="D2639" s="359">
        <v>1063.8800000000001</v>
      </c>
    </row>
    <row r="2640" spans="1:4" ht="15">
      <c r="A2640" s="90">
        <v>103688</v>
      </c>
      <c r="B2640" s="90" t="s">
        <v>10830</v>
      </c>
      <c r="C2640" s="358" t="s">
        <v>7</v>
      </c>
      <c r="D2640" s="358">
        <v>841.7</v>
      </c>
    </row>
    <row r="2641" spans="1:4" ht="15">
      <c r="A2641" s="90">
        <v>104916</v>
      </c>
      <c r="B2641" s="90" t="s">
        <v>36331</v>
      </c>
      <c r="C2641" s="358" t="s">
        <v>3</v>
      </c>
      <c r="D2641" s="358">
        <v>19.670000000000002</v>
      </c>
    </row>
    <row r="2642" spans="1:4" ht="15">
      <c r="A2642" s="90">
        <v>104923</v>
      </c>
      <c r="B2642" s="90" t="s">
        <v>36332</v>
      </c>
      <c r="C2642" s="358" t="s">
        <v>7</v>
      </c>
      <c r="D2642" s="358">
        <v>751.44</v>
      </c>
    </row>
    <row r="2643" spans="1:4" ht="15">
      <c r="A2643" s="90">
        <v>104924</v>
      </c>
      <c r="B2643" s="90" t="s">
        <v>36333</v>
      </c>
      <c r="C2643" s="358" t="s">
        <v>7</v>
      </c>
      <c r="D2643" s="358">
        <v>779.27</v>
      </c>
    </row>
    <row r="2644" spans="1:4" ht="15">
      <c r="A2644" s="90">
        <v>101963</v>
      </c>
      <c r="B2644" s="90" t="s">
        <v>18091</v>
      </c>
      <c r="C2644" s="358" t="s">
        <v>4</v>
      </c>
      <c r="D2644" s="358">
        <v>177.53</v>
      </c>
    </row>
    <row r="2645" spans="1:4" ht="15">
      <c r="A2645" s="90">
        <v>101964</v>
      </c>
      <c r="B2645" s="90" t="s">
        <v>18092</v>
      </c>
      <c r="C2645" s="358" t="s">
        <v>4</v>
      </c>
      <c r="D2645" s="358">
        <v>164.72</v>
      </c>
    </row>
    <row r="2646" spans="1:4" ht="15">
      <c r="A2646" s="90">
        <v>101165</v>
      </c>
      <c r="B2646" s="90" t="s">
        <v>8438</v>
      </c>
      <c r="C2646" s="358" t="s">
        <v>7</v>
      </c>
      <c r="D2646" s="358">
        <v>899.77</v>
      </c>
    </row>
    <row r="2647" spans="1:4" ht="15">
      <c r="A2647" s="90">
        <v>101166</v>
      </c>
      <c r="B2647" s="90" t="s">
        <v>8439</v>
      </c>
      <c r="C2647" s="358" t="s">
        <v>7</v>
      </c>
      <c r="D2647" s="358">
        <v>536.45000000000005</v>
      </c>
    </row>
    <row r="2648" spans="1:4" ht="15">
      <c r="A2648" s="90">
        <v>98575</v>
      </c>
      <c r="B2648" s="90" t="s">
        <v>18093</v>
      </c>
      <c r="C2648" s="358" t="s">
        <v>1</v>
      </c>
      <c r="D2648" s="358">
        <v>62.66</v>
      </c>
    </row>
    <row r="2649" spans="1:4" ht="15">
      <c r="A2649" s="90">
        <v>98576</v>
      </c>
      <c r="B2649" s="90" t="s">
        <v>18094</v>
      </c>
      <c r="C2649" s="358" t="s">
        <v>1</v>
      </c>
      <c r="D2649" s="358">
        <v>26.15</v>
      </c>
    </row>
    <row r="2650" spans="1:4" ht="15">
      <c r="A2650" s="90">
        <v>98577</v>
      </c>
      <c r="B2650" s="90" t="s">
        <v>18095</v>
      </c>
      <c r="C2650" s="358" t="s">
        <v>1</v>
      </c>
      <c r="D2650" s="358">
        <v>42.52</v>
      </c>
    </row>
    <row r="2651" spans="1:4" ht="15">
      <c r="A2651" s="90">
        <v>93182</v>
      </c>
      <c r="B2651" s="90" t="s">
        <v>2984</v>
      </c>
      <c r="C2651" s="358" t="s">
        <v>1</v>
      </c>
      <c r="D2651" s="358">
        <v>50.15</v>
      </c>
    </row>
    <row r="2652" spans="1:4" ht="15">
      <c r="A2652" s="90">
        <v>93183</v>
      </c>
      <c r="B2652" s="90" t="s">
        <v>2985</v>
      </c>
      <c r="C2652" s="358" t="s">
        <v>1</v>
      </c>
      <c r="D2652" s="358">
        <v>64.55</v>
      </c>
    </row>
    <row r="2653" spans="1:4" ht="15">
      <c r="A2653" s="90">
        <v>93184</v>
      </c>
      <c r="B2653" s="90" t="s">
        <v>2986</v>
      </c>
      <c r="C2653" s="358" t="s">
        <v>1</v>
      </c>
      <c r="D2653" s="358">
        <v>36.96</v>
      </c>
    </row>
    <row r="2654" spans="1:4" ht="15">
      <c r="A2654" s="90">
        <v>93185</v>
      </c>
      <c r="B2654" s="90" t="s">
        <v>2987</v>
      </c>
      <c r="C2654" s="358" t="s">
        <v>1</v>
      </c>
      <c r="D2654" s="358">
        <v>63.62</v>
      </c>
    </row>
    <row r="2655" spans="1:4" ht="15">
      <c r="A2655" s="90">
        <v>93186</v>
      </c>
      <c r="B2655" s="90" t="s">
        <v>2988</v>
      </c>
      <c r="C2655" s="358" t="s">
        <v>1</v>
      </c>
      <c r="D2655" s="358">
        <v>91.43</v>
      </c>
    </row>
    <row r="2656" spans="1:4" ht="15">
      <c r="A2656" s="90">
        <v>93187</v>
      </c>
      <c r="B2656" s="90" t="s">
        <v>2989</v>
      </c>
      <c r="C2656" s="358" t="s">
        <v>1</v>
      </c>
      <c r="D2656" s="358">
        <v>105.27</v>
      </c>
    </row>
    <row r="2657" spans="1:4" ht="15">
      <c r="A2657" s="90">
        <v>93188</v>
      </c>
      <c r="B2657" s="90" t="s">
        <v>2990</v>
      </c>
      <c r="C2657" s="358" t="s">
        <v>1</v>
      </c>
      <c r="D2657" s="358">
        <v>84.88</v>
      </c>
    </row>
    <row r="2658" spans="1:4" ht="15">
      <c r="A2658" s="90">
        <v>93189</v>
      </c>
      <c r="B2658" s="90" t="s">
        <v>2991</v>
      </c>
      <c r="C2658" s="358" t="s">
        <v>1</v>
      </c>
      <c r="D2658" s="358">
        <v>106.19</v>
      </c>
    </row>
    <row r="2659" spans="1:4" ht="15">
      <c r="A2659" s="90">
        <v>93190</v>
      </c>
      <c r="B2659" s="90" t="s">
        <v>2992</v>
      </c>
      <c r="C2659" s="358" t="s">
        <v>1</v>
      </c>
      <c r="D2659" s="358">
        <v>47.8</v>
      </c>
    </row>
    <row r="2660" spans="1:4" ht="15">
      <c r="A2660" s="90">
        <v>93191</v>
      </c>
      <c r="B2660" s="90" t="s">
        <v>2993</v>
      </c>
      <c r="C2660" s="358" t="s">
        <v>1</v>
      </c>
      <c r="D2660" s="358">
        <v>50.57</v>
      </c>
    </row>
    <row r="2661" spans="1:4" ht="15">
      <c r="A2661" s="90">
        <v>93192</v>
      </c>
      <c r="B2661" s="90" t="s">
        <v>2994</v>
      </c>
      <c r="C2661" s="358" t="s">
        <v>1</v>
      </c>
      <c r="D2661" s="358">
        <v>52.35</v>
      </c>
    </row>
    <row r="2662" spans="1:4" ht="15">
      <c r="A2662" s="90">
        <v>93193</v>
      </c>
      <c r="B2662" s="90" t="s">
        <v>2995</v>
      </c>
      <c r="C2662" s="358" t="s">
        <v>1</v>
      </c>
      <c r="D2662" s="358">
        <v>51.62</v>
      </c>
    </row>
    <row r="2663" spans="1:4" ht="15">
      <c r="A2663" s="90">
        <v>93194</v>
      </c>
      <c r="B2663" s="90" t="s">
        <v>2996</v>
      </c>
      <c r="C2663" s="358" t="s">
        <v>1</v>
      </c>
      <c r="D2663" s="358">
        <v>49.14</v>
      </c>
    </row>
    <row r="2664" spans="1:4" ht="15">
      <c r="A2664" s="90">
        <v>93195</v>
      </c>
      <c r="B2664" s="90" t="s">
        <v>2997</v>
      </c>
      <c r="C2664" s="358" t="s">
        <v>1</v>
      </c>
      <c r="D2664" s="358">
        <v>59.61</v>
      </c>
    </row>
    <row r="2665" spans="1:4" ht="15">
      <c r="A2665" s="90">
        <v>93196</v>
      </c>
      <c r="B2665" s="90" t="s">
        <v>2998</v>
      </c>
      <c r="C2665" s="358" t="s">
        <v>1</v>
      </c>
      <c r="D2665" s="358">
        <v>88.61</v>
      </c>
    </row>
    <row r="2666" spans="1:4" ht="15">
      <c r="A2666" s="90">
        <v>93197</v>
      </c>
      <c r="B2666" s="90" t="s">
        <v>2999</v>
      </c>
      <c r="C2666" s="358" t="s">
        <v>1</v>
      </c>
      <c r="D2666" s="358">
        <v>99.25</v>
      </c>
    </row>
    <row r="2667" spans="1:4" ht="15">
      <c r="A2667" s="90">
        <v>93198</v>
      </c>
      <c r="B2667" s="90" t="s">
        <v>3000</v>
      </c>
      <c r="C2667" s="358" t="s">
        <v>1</v>
      </c>
      <c r="D2667" s="358">
        <v>41.76</v>
      </c>
    </row>
    <row r="2668" spans="1:4" ht="15">
      <c r="A2668" s="90">
        <v>93199</v>
      </c>
      <c r="B2668" s="90" t="s">
        <v>3001</v>
      </c>
      <c r="C2668" s="358" t="s">
        <v>1</v>
      </c>
      <c r="D2668" s="358">
        <v>41.2</v>
      </c>
    </row>
    <row r="2669" spans="1:4" ht="15">
      <c r="A2669" s="90">
        <v>93200</v>
      </c>
      <c r="B2669" s="90" t="s">
        <v>3002</v>
      </c>
      <c r="C2669" s="358" t="s">
        <v>1</v>
      </c>
      <c r="D2669" s="358">
        <v>3.08</v>
      </c>
    </row>
    <row r="2670" spans="1:4" ht="15">
      <c r="A2670" s="90">
        <v>93201</v>
      </c>
      <c r="B2670" s="90" t="s">
        <v>3003</v>
      </c>
      <c r="C2670" s="358" t="s">
        <v>1</v>
      </c>
      <c r="D2670" s="358">
        <v>6.21</v>
      </c>
    </row>
    <row r="2671" spans="1:4" ht="15">
      <c r="A2671" s="90">
        <v>93202</v>
      </c>
      <c r="B2671" s="90" t="s">
        <v>3004</v>
      </c>
      <c r="C2671" s="358" t="s">
        <v>1</v>
      </c>
      <c r="D2671" s="358">
        <v>23.04</v>
      </c>
    </row>
    <row r="2672" spans="1:4" ht="15">
      <c r="A2672" s="90">
        <v>93203</v>
      </c>
      <c r="B2672" s="90" t="s">
        <v>3005</v>
      </c>
      <c r="C2672" s="358" t="s">
        <v>1</v>
      </c>
      <c r="D2672" s="358">
        <v>16.3</v>
      </c>
    </row>
    <row r="2673" spans="1:4" ht="15">
      <c r="A2673" s="90">
        <v>93204</v>
      </c>
      <c r="B2673" s="90" t="s">
        <v>3006</v>
      </c>
      <c r="C2673" s="358" t="s">
        <v>1</v>
      </c>
      <c r="D2673" s="358">
        <v>65.819999999999993</v>
      </c>
    </row>
    <row r="2674" spans="1:4" ht="15">
      <c r="A2674" s="90">
        <v>93205</v>
      </c>
      <c r="B2674" s="90" t="s">
        <v>3007</v>
      </c>
      <c r="C2674" s="358" t="s">
        <v>1</v>
      </c>
      <c r="D2674" s="358">
        <v>40.96</v>
      </c>
    </row>
    <row r="2675" spans="1:4" ht="15">
      <c r="A2675" s="90">
        <v>97733</v>
      </c>
      <c r="B2675" s="90" t="s">
        <v>3008</v>
      </c>
      <c r="C2675" s="358" t="s">
        <v>7</v>
      </c>
      <c r="D2675" s="359">
        <v>3372.19</v>
      </c>
    </row>
    <row r="2676" spans="1:4" ht="15">
      <c r="A2676" s="90">
        <v>97734</v>
      </c>
      <c r="B2676" s="90" t="s">
        <v>3009</v>
      </c>
      <c r="C2676" s="358" t="s">
        <v>7</v>
      </c>
      <c r="D2676" s="359">
        <v>2899.38</v>
      </c>
    </row>
    <row r="2677" spans="1:4" ht="15">
      <c r="A2677" s="90">
        <v>97735</v>
      </c>
      <c r="B2677" s="90" t="s">
        <v>3010</v>
      </c>
      <c r="C2677" s="358" t="s">
        <v>7</v>
      </c>
      <c r="D2677" s="359">
        <v>2414.13</v>
      </c>
    </row>
    <row r="2678" spans="1:4" ht="15">
      <c r="A2678" s="90">
        <v>97736</v>
      </c>
      <c r="B2678" s="90" t="s">
        <v>3011</v>
      </c>
      <c r="C2678" s="358" t="s">
        <v>7</v>
      </c>
      <c r="D2678" s="359">
        <v>1541.05</v>
      </c>
    </row>
    <row r="2679" spans="1:4" ht="15">
      <c r="A2679" s="90">
        <v>97737</v>
      </c>
      <c r="B2679" s="90" t="s">
        <v>3012</v>
      </c>
      <c r="C2679" s="358" t="s">
        <v>7</v>
      </c>
      <c r="D2679" s="359">
        <v>3320.56</v>
      </c>
    </row>
    <row r="2680" spans="1:4" ht="15">
      <c r="A2680" s="90">
        <v>97738</v>
      </c>
      <c r="B2680" s="90" t="s">
        <v>17309</v>
      </c>
      <c r="C2680" s="358" t="s">
        <v>7</v>
      </c>
      <c r="D2680" s="359">
        <v>5266.67</v>
      </c>
    </row>
    <row r="2681" spans="1:4" ht="15">
      <c r="A2681" s="90">
        <v>97739</v>
      </c>
      <c r="B2681" s="90" t="s">
        <v>3013</v>
      </c>
      <c r="C2681" s="358" t="s">
        <v>7</v>
      </c>
      <c r="D2681" s="359">
        <v>2912.7</v>
      </c>
    </row>
    <row r="2682" spans="1:4" ht="15">
      <c r="A2682" s="90">
        <v>97740</v>
      </c>
      <c r="B2682" s="90" t="s">
        <v>3014</v>
      </c>
      <c r="C2682" s="358" t="s">
        <v>7</v>
      </c>
      <c r="D2682" s="359">
        <v>2150.3000000000002</v>
      </c>
    </row>
    <row r="2683" spans="1:4" ht="15">
      <c r="A2683" s="90">
        <v>98615</v>
      </c>
      <c r="B2683" s="90" t="s">
        <v>3015</v>
      </c>
      <c r="C2683" s="358" t="s">
        <v>4</v>
      </c>
      <c r="D2683" s="358">
        <v>153.24</v>
      </c>
    </row>
    <row r="2684" spans="1:4" ht="15">
      <c r="A2684" s="90">
        <v>98616</v>
      </c>
      <c r="B2684" s="90" t="s">
        <v>3016</v>
      </c>
      <c r="C2684" s="358" t="s">
        <v>4</v>
      </c>
      <c r="D2684" s="358">
        <v>120.95</v>
      </c>
    </row>
    <row r="2685" spans="1:4" ht="15">
      <c r="A2685" s="90">
        <v>98617</v>
      </c>
      <c r="B2685" s="90" t="s">
        <v>3017</v>
      </c>
      <c r="C2685" s="358" t="s">
        <v>4</v>
      </c>
      <c r="D2685" s="358">
        <v>112.07</v>
      </c>
    </row>
    <row r="2686" spans="1:4" ht="15">
      <c r="A2686" s="90">
        <v>98618</v>
      </c>
      <c r="B2686" s="90" t="s">
        <v>3018</v>
      </c>
      <c r="C2686" s="358" t="s">
        <v>4</v>
      </c>
      <c r="D2686" s="358">
        <v>153.71</v>
      </c>
    </row>
    <row r="2687" spans="1:4" ht="15">
      <c r="A2687" s="90">
        <v>98619</v>
      </c>
      <c r="B2687" s="90" t="s">
        <v>3019</v>
      </c>
      <c r="C2687" s="358" t="s">
        <v>4</v>
      </c>
      <c r="D2687" s="358">
        <v>140.24</v>
      </c>
    </row>
    <row r="2688" spans="1:4" ht="15">
      <c r="A2688" s="90">
        <v>98620</v>
      </c>
      <c r="B2688" s="90" t="s">
        <v>3020</v>
      </c>
      <c r="C2688" s="358" t="s">
        <v>4</v>
      </c>
      <c r="D2688" s="358">
        <v>133.43</v>
      </c>
    </row>
    <row r="2689" spans="1:4" ht="15">
      <c r="A2689" s="90">
        <v>98621</v>
      </c>
      <c r="B2689" s="90" t="s">
        <v>3021</v>
      </c>
      <c r="C2689" s="358" t="s">
        <v>4</v>
      </c>
      <c r="D2689" s="358">
        <v>174.68</v>
      </c>
    </row>
    <row r="2690" spans="1:4" ht="15">
      <c r="A2690" s="90">
        <v>98622</v>
      </c>
      <c r="B2690" s="90" t="s">
        <v>3022</v>
      </c>
      <c r="C2690" s="358" t="s">
        <v>4</v>
      </c>
      <c r="D2690" s="358">
        <v>163.83000000000001</v>
      </c>
    </row>
    <row r="2691" spans="1:4" ht="15">
      <c r="A2691" s="90">
        <v>98623</v>
      </c>
      <c r="B2691" s="90" t="s">
        <v>3023</v>
      </c>
      <c r="C2691" s="358" t="s">
        <v>4</v>
      </c>
      <c r="D2691" s="358">
        <v>158.30000000000001</v>
      </c>
    </row>
    <row r="2692" spans="1:4" ht="15">
      <c r="A2692" s="90">
        <v>98624</v>
      </c>
      <c r="B2692" s="90" t="s">
        <v>3024</v>
      </c>
      <c r="C2692" s="358" t="s">
        <v>4</v>
      </c>
      <c r="D2692" s="358">
        <v>197.46</v>
      </c>
    </row>
    <row r="2693" spans="1:4" ht="15">
      <c r="A2693" s="90">
        <v>98625</v>
      </c>
      <c r="B2693" s="90" t="s">
        <v>3025</v>
      </c>
      <c r="C2693" s="358" t="s">
        <v>4</v>
      </c>
      <c r="D2693" s="358">
        <v>188.3</v>
      </c>
    </row>
    <row r="2694" spans="1:4" ht="15">
      <c r="A2694" s="90">
        <v>98626</v>
      </c>
      <c r="B2694" s="90" t="s">
        <v>3026</v>
      </c>
      <c r="C2694" s="358" t="s">
        <v>4</v>
      </c>
      <c r="D2694" s="358">
        <v>183.57</v>
      </c>
    </row>
    <row r="2695" spans="1:4" ht="15">
      <c r="A2695" s="90">
        <v>98655</v>
      </c>
      <c r="B2695" s="90" t="s">
        <v>3027</v>
      </c>
      <c r="C2695" s="358" t="s">
        <v>1</v>
      </c>
      <c r="D2695" s="358">
        <v>741.42</v>
      </c>
    </row>
    <row r="2696" spans="1:4" ht="15">
      <c r="A2696" s="90">
        <v>98656</v>
      </c>
      <c r="B2696" s="90" t="s">
        <v>3028</v>
      </c>
      <c r="C2696" s="358" t="s">
        <v>1</v>
      </c>
      <c r="D2696" s="358">
        <v>753.36</v>
      </c>
    </row>
    <row r="2697" spans="1:4" ht="15">
      <c r="A2697" s="90">
        <v>98657</v>
      </c>
      <c r="B2697" s="90" t="s">
        <v>3029</v>
      </c>
      <c r="C2697" s="358" t="s">
        <v>1</v>
      </c>
      <c r="D2697" s="358">
        <v>765.3</v>
      </c>
    </row>
    <row r="2698" spans="1:4" ht="15">
      <c r="A2698" s="90">
        <v>98658</v>
      </c>
      <c r="B2698" s="90" t="s">
        <v>3030</v>
      </c>
      <c r="C2698" s="358" t="s">
        <v>1</v>
      </c>
      <c r="D2698" s="358">
        <v>777.23</v>
      </c>
    </row>
    <row r="2699" spans="1:4" ht="15">
      <c r="A2699" s="90">
        <v>98659</v>
      </c>
      <c r="B2699" s="90" t="s">
        <v>3031</v>
      </c>
      <c r="C2699" s="358" t="s">
        <v>1</v>
      </c>
      <c r="D2699" s="358">
        <v>801.12</v>
      </c>
    </row>
    <row r="2700" spans="1:4" ht="15">
      <c r="A2700" s="90">
        <v>98746</v>
      </c>
      <c r="B2700" s="90" t="s">
        <v>3032</v>
      </c>
      <c r="C2700" s="358" t="s">
        <v>1</v>
      </c>
      <c r="D2700" s="358">
        <v>62.93</v>
      </c>
    </row>
    <row r="2701" spans="1:4" ht="15">
      <c r="A2701" s="90">
        <v>98749</v>
      </c>
      <c r="B2701" s="90" t="s">
        <v>3033</v>
      </c>
      <c r="C2701" s="358" t="s">
        <v>1</v>
      </c>
      <c r="D2701" s="358">
        <v>73.92</v>
      </c>
    </row>
    <row r="2702" spans="1:4" ht="15">
      <c r="A2702" s="90">
        <v>98750</v>
      </c>
      <c r="B2702" s="90" t="s">
        <v>3034</v>
      </c>
      <c r="C2702" s="358" t="s">
        <v>1</v>
      </c>
      <c r="D2702" s="358">
        <v>87.1</v>
      </c>
    </row>
    <row r="2703" spans="1:4" ht="15">
      <c r="A2703" s="90">
        <v>98751</v>
      </c>
      <c r="B2703" s="90" t="s">
        <v>3035</v>
      </c>
      <c r="C2703" s="358" t="s">
        <v>1</v>
      </c>
      <c r="D2703" s="358">
        <v>121.46</v>
      </c>
    </row>
    <row r="2704" spans="1:4" ht="15">
      <c r="A2704" s="90">
        <v>98752</v>
      </c>
      <c r="B2704" s="90" t="s">
        <v>3036</v>
      </c>
      <c r="C2704" s="358" t="s">
        <v>1</v>
      </c>
      <c r="D2704" s="358">
        <v>162.65</v>
      </c>
    </row>
    <row r="2705" spans="1:4" ht="15">
      <c r="A2705" s="90">
        <v>98753</v>
      </c>
      <c r="B2705" s="90" t="s">
        <v>3037</v>
      </c>
      <c r="C2705" s="358" t="s">
        <v>1</v>
      </c>
      <c r="D2705" s="358">
        <v>213.72</v>
      </c>
    </row>
    <row r="2706" spans="1:4" ht="15">
      <c r="A2706" s="90">
        <v>100763</v>
      </c>
      <c r="B2706" s="90" t="s">
        <v>17310</v>
      </c>
      <c r="C2706" s="358" t="s">
        <v>3</v>
      </c>
      <c r="D2706" s="358">
        <v>15.93</v>
      </c>
    </row>
    <row r="2707" spans="1:4" ht="15">
      <c r="A2707" s="90">
        <v>100764</v>
      </c>
      <c r="B2707" s="90" t="s">
        <v>17311</v>
      </c>
      <c r="C2707" s="358" t="s">
        <v>3</v>
      </c>
      <c r="D2707" s="358">
        <v>15.59</v>
      </c>
    </row>
    <row r="2708" spans="1:4" ht="15">
      <c r="A2708" s="90">
        <v>100765</v>
      </c>
      <c r="B2708" s="90" t="s">
        <v>17312</v>
      </c>
      <c r="C2708" s="358" t="s">
        <v>3</v>
      </c>
      <c r="D2708" s="358">
        <v>14.05</v>
      </c>
    </row>
    <row r="2709" spans="1:4" ht="15">
      <c r="A2709" s="90">
        <v>100766</v>
      </c>
      <c r="B2709" s="90" t="s">
        <v>17313</v>
      </c>
      <c r="C2709" s="358" t="s">
        <v>3</v>
      </c>
      <c r="D2709" s="358">
        <v>14.18</v>
      </c>
    </row>
    <row r="2710" spans="1:4" ht="15">
      <c r="A2710" s="90">
        <v>100767</v>
      </c>
      <c r="B2710" s="90" t="s">
        <v>17314</v>
      </c>
      <c r="C2710" s="358" t="s">
        <v>3</v>
      </c>
      <c r="D2710" s="358">
        <v>16.940000000000001</v>
      </c>
    </row>
    <row r="2711" spans="1:4" ht="15">
      <c r="A2711" s="90">
        <v>100768</v>
      </c>
      <c r="B2711" s="90" t="s">
        <v>17315</v>
      </c>
      <c r="C2711" s="358" t="s">
        <v>3</v>
      </c>
      <c r="D2711" s="358">
        <v>15.85</v>
      </c>
    </row>
    <row r="2712" spans="1:4" ht="15">
      <c r="A2712" s="90">
        <v>100769</v>
      </c>
      <c r="B2712" s="90" t="s">
        <v>17316</v>
      </c>
      <c r="C2712" s="358" t="s">
        <v>3</v>
      </c>
      <c r="D2712" s="358">
        <v>22.97</v>
      </c>
    </row>
    <row r="2713" spans="1:4" ht="15">
      <c r="A2713" s="90">
        <v>100770</v>
      </c>
      <c r="B2713" s="90" t="s">
        <v>17317</v>
      </c>
      <c r="C2713" s="358" t="s">
        <v>3</v>
      </c>
      <c r="D2713" s="358">
        <v>21.72</v>
      </c>
    </row>
    <row r="2714" spans="1:4" ht="15">
      <c r="A2714" s="90">
        <v>100771</v>
      </c>
      <c r="B2714" s="90" t="s">
        <v>17318</v>
      </c>
      <c r="C2714" s="358" t="s">
        <v>3</v>
      </c>
      <c r="D2714" s="358">
        <v>17.18</v>
      </c>
    </row>
    <row r="2715" spans="1:4" ht="15">
      <c r="A2715" s="90">
        <v>100772</v>
      </c>
      <c r="B2715" s="90" t="s">
        <v>17319</v>
      </c>
      <c r="C2715" s="358" t="s">
        <v>3</v>
      </c>
      <c r="D2715" s="358">
        <v>16.02</v>
      </c>
    </row>
    <row r="2716" spans="1:4" ht="15">
      <c r="A2716" s="90">
        <v>100773</v>
      </c>
      <c r="B2716" s="90" t="s">
        <v>17320</v>
      </c>
      <c r="C2716" s="358" t="s">
        <v>3</v>
      </c>
      <c r="D2716" s="358">
        <v>19.2</v>
      </c>
    </row>
    <row r="2717" spans="1:4" ht="15">
      <c r="A2717" s="90">
        <v>100774</v>
      </c>
      <c r="B2717" s="90" t="s">
        <v>17321</v>
      </c>
      <c r="C2717" s="358" t="s">
        <v>3</v>
      </c>
      <c r="D2717" s="358">
        <v>11.42</v>
      </c>
    </row>
    <row r="2718" spans="1:4" ht="15">
      <c r="A2718" s="90">
        <v>100775</v>
      </c>
      <c r="B2718" s="90" t="s">
        <v>17322</v>
      </c>
      <c r="C2718" s="358" t="s">
        <v>3</v>
      </c>
      <c r="D2718" s="358">
        <v>13.5</v>
      </c>
    </row>
    <row r="2719" spans="1:4" ht="15">
      <c r="A2719" s="90">
        <v>100776</v>
      </c>
      <c r="B2719" s="90" t="s">
        <v>17323</v>
      </c>
      <c r="C2719" s="358" t="s">
        <v>3</v>
      </c>
      <c r="D2719" s="358">
        <v>19.39</v>
      </c>
    </row>
    <row r="2720" spans="1:4" ht="15">
      <c r="A2720" s="90">
        <v>100777</v>
      </c>
      <c r="B2720" s="90" t="s">
        <v>17324</v>
      </c>
      <c r="C2720" s="358" t="s">
        <v>3</v>
      </c>
      <c r="D2720" s="358">
        <v>14.08</v>
      </c>
    </row>
    <row r="2721" spans="1:4" ht="15">
      <c r="A2721" s="90">
        <v>100778</v>
      </c>
      <c r="B2721" s="90" t="s">
        <v>17325</v>
      </c>
      <c r="C2721" s="358" t="s">
        <v>3</v>
      </c>
      <c r="D2721" s="358">
        <v>10.17</v>
      </c>
    </row>
    <row r="2722" spans="1:4" ht="15">
      <c r="A2722" s="90">
        <v>103795</v>
      </c>
      <c r="B2722" s="90" t="s">
        <v>11529</v>
      </c>
      <c r="C2722" s="358" t="s">
        <v>4</v>
      </c>
      <c r="D2722" s="358">
        <v>85.7</v>
      </c>
    </row>
    <row r="2723" spans="1:4" ht="15">
      <c r="A2723" s="90">
        <v>103796</v>
      </c>
      <c r="B2723" s="90" t="s">
        <v>11530</v>
      </c>
      <c r="C2723" s="358" t="s">
        <v>4</v>
      </c>
      <c r="D2723" s="358">
        <v>57.01</v>
      </c>
    </row>
    <row r="2724" spans="1:4" ht="15">
      <c r="A2724" s="90">
        <v>103797</v>
      </c>
      <c r="B2724" s="90" t="s">
        <v>11531</v>
      </c>
      <c r="C2724" s="358" t="s">
        <v>3</v>
      </c>
      <c r="D2724" s="358">
        <v>19.18</v>
      </c>
    </row>
    <row r="2725" spans="1:4" ht="15">
      <c r="A2725" s="90">
        <v>103798</v>
      </c>
      <c r="B2725" s="90" t="s">
        <v>11532</v>
      </c>
      <c r="C2725" s="358" t="s">
        <v>7</v>
      </c>
      <c r="D2725" s="358">
        <v>678.95</v>
      </c>
    </row>
    <row r="2726" spans="1:4" ht="15">
      <c r="A2726" s="90">
        <v>103799</v>
      </c>
      <c r="B2726" s="90" t="s">
        <v>11533</v>
      </c>
      <c r="C2726" s="358" t="s">
        <v>7</v>
      </c>
      <c r="D2726" s="358">
        <v>438.58</v>
      </c>
    </row>
    <row r="2727" spans="1:4" ht="15">
      <c r="A2727" s="90">
        <v>103800</v>
      </c>
      <c r="B2727" s="90" t="s">
        <v>11534</v>
      </c>
      <c r="C2727" s="358" t="s">
        <v>7</v>
      </c>
      <c r="D2727" s="358">
        <v>503.39</v>
      </c>
    </row>
    <row r="2728" spans="1:4" ht="15">
      <c r="A2728" s="90">
        <v>103801</v>
      </c>
      <c r="B2728" s="90" t="s">
        <v>11535</v>
      </c>
      <c r="C2728" s="358" t="s">
        <v>7</v>
      </c>
      <c r="D2728" s="358">
        <v>626.11</v>
      </c>
    </row>
    <row r="2729" spans="1:4" ht="15">
      <c r="A2729" s="90">
        <v>103925</v>
      </c>
      <c r="B2729" s="90" t="s">
        <v>11536</v>
      </c>
      <c r="C2729" s="358" t="s">
        <v>7</v>
      </c>
      <c r="D2729" s="359">
        <v>1800.38</v>
      </c>
    </row>
    <row r="2730" spans="1:4" ht="15">
      <c r="A2730" s="90">
        <v>103926</v>
      </c>
      <c r="B2730" s="90" t="s">
        <v>11537</v>
      </c>
      <c r="C2730" s="358" t="s">
        <v>7</v>
      </c>
      <c r="D2730" s="359">
        <v>1452.07</v>
      </c>
    </row>
    <row r="2731" spans="1:4" ht="15">
      <c r="A2731" s="90">
        <v>103928</v>
      </c>
      <c r="B2731" s="90" t="s">
        <v>11538</v>
      </c>
      <c r="C2731" s="358" t="s">
        <v>7</v>
      </c>
      <c r="D2731" s="358">
        <v>503.39</v>
      </c>
    </row>
    <row r="2732" spans="1:4" ht="15">
      <c r="A2732" s="90">
        <v>103929</v>
      </c>
      <c r="B2732" s="90" t="s">
        <v>11539</v>
      </c>
      <c r="C2732" s="358" t="s">
        <v>7</v>
      </c>
      <c r="D2732" s="359">
        <v>1196.27</v>
      </c>
    </row>
    <row r="2733" spans="1:4" ht="15">
      <c r="A2733" s="90">
        <v>103930</v>
      </c>
      <c r="B2733" s="90" t="s">
        <v>11540</v>
      </c>
      <c r="C2733" s="358" t="s">
        <v>7</v>
      </c>
      <c r="D2733" s="358">
        <v>760.16</v>
      </c>
    </row>
    <row r="2734" spans="1:4" ht="15">
      <c r="A2734" s="90">
        <v>103931</v>
      </c>
      <c r="B2734" s="90" t="s">
        <v>11541</v>
      </c>
      <c r="C2734" s="358" t="s">
        <v>7</v>
      </c>
      <c r="D2734" s="358">
        <v>569.54999999999995</v>
      </c>
    </row>
    <row r="2735" spans="1:4" ht="15">
      <c r="A2735" s="90">
        <v>103932</v>
      </c>
      <c r="B2735" s="90" t="s">
        <v>11542</v>
      </c>
      <c r="C2735" s="358" t="s">
        <v>7</v>
      </c>
      <c r="D2735" s="358">
        <v>541.63</v>
      </c>
    </row>
    <row r="2736" spans="1:4" ht="15">
      <c r="A2736" s="90">
        <v>103933</v>
      </c>
      <c r="B2736" s="90" t="s">
        <v>11543</v>
      </c>
      <c r="C2736" s="358" t="s">
        <v>7</v>
      </c>
      <c r="D2736" s="359">
        <v>1626.69</v>
      </c>
    </row>
    <row r="2737" spans="1:4" ht="15">
      <c r="A2737" s="90">
        <v>104466</v>
      </c>
      <c r="B2737" s="90" t="s">
        <v>17326</v>
      </c>
      <c r="C2737" s="358" t="s">
        <v>3</v>
      </c>
      <c r="D2737" s="358">
        <v>27.95</v>
      </c>
    </row>
    <row r="2738" spans="1:4" ht="15">
      <c r="A2738" s="90">
        <v>104467</v>
      </c>
      <c r="B2738" s="90" t="s">
        <v>17327</v>
      </c>
      <c r="C2738" s="358" t="s">
        <v>3</v>
      </c>
      <c r="D2738" s="358">
        <v>38.54</v>
      </c>
    </row>
    <row r="2739" spans="1:4" ht="15">
      <c r="A2739" s="90">
        <v>104468</v>
      </c>
      <c r="B2739" s="90" t="s">
        <v>17328</v>
      </c>
      <c r="C2739" s="358" t="s">
        <v>3</v>
      </c>
      <c r="D2739" s="358">
        <v>51.9</v>
      </c>
    </row>
    <row r="2740" spans="1:4" ht="15">
      <c r="A2740" s="90">
        <v>104469</v>
      </c>
      <c r="B2740" s="90" t="s">
        <v>17329</v>
      </c>
      <c r="C2740" s="358" t="s">
        <v>3</v>
      </c>
      <c r="D2740" s="358">
        <v>53.08</v>
      </c>
    </row>
    <row r="2741" spans="1:4" ht="15">
      <c r="A2741" s="90">
        <v>104470</v>
      </c>
      <c r="B2741" s="90" t="s">
        <v>17330</v>
      </c>
      <c r="C2741" s="358" t="s">
        <v>3</v>
      </c>
      <c r="D2741" s="358">
        <v>30.23</v>
      </c>
    </row>
    <row r="2742" spans="1:4" ht="15">
      <c r="A2742" s="90">
        <v>104471</v>
      </c>
      <c r="B2742" s="90" t="s">
        <v>17331</v>
      </c>
      <c r="C2742" s="358" t="s">
        <v>3</v>
      </c>
      <c r="D2742" s="358">
        <v>26.54</v>
      </c>
    </row>
    <row r="2743" spans="1:4" ht="15">
      <c r="A2743" s="90">
        <v>104472</v>
      </c>
      <c r="B2743" s="90" t="s">
        <v>17332</v>
      </c>
      <c r="C2743" s="358" t="s">
        <v>3</v>
      </c>
      <c r="D2743" s="358">
        <v>39.840000000000003</v>
      </c>
    </row>
    <row r="2744" spans="1:4" ht="15">
      <c r="A2744" s="90">
        <v>104483</v>
      </c>
      <c r="B2744" s="90" t="s">
        <v>17333</v>
      </c>
      <c r="C2744" s="358" t="s">
        <v>7</v>
      </c>
      <c r="D2744" s="359">
        <v>2545.91</v>
      </c>
    </row>
    <row r="2745" spans="1:4" ht="15">
      <c r="A2745" s="90">
        <v>104484</v>
      </c>
      <c r="B2745" s="90" t="s">
        <v>17334</v>
      </c>
      <c r="C2745" s="358" t="s">
        <v>7</v>
      </c>
      <c r="D2745" s="359">
        <v>4112.83</v>
      </c>
    </row>
    <row r="2746" spans="1:4" ht="15">
      <c r="A2746" s="90">
        <v>104485</v>
      </c>
      <c r="B2746" s="90" t="s">
        <v>17335</v>
      </c>
      <c r="C2746" s="358" t="s">
        <v>7</v>
      </c>
      <c r="D2746" s="359">
        <v>3304.44</v>
      </c>
    </row>
    <row r="2747" spans="1:4" ht="15">
      <c r="A2747" s="90">
        <v>104486</v>
      </c>
      <c r="B2747" s="90" t="s">
        <v>17336</v>
      </c>
      <c r="C2747" s="358" t="s">
        <v>7</v>
      </c>
      <c r="D2747" s="359">
        <v>3519.89</v>
      </c>
    </row>
    <row r="2748" spans="1:4" ht="15">
      <c r="A2748" s="90">
        <v>104487</v>
      </c>
      <c r="B2748" s="90" t="s">
        <v>17337</v>
      </c>
      <c r="C2748" s="358" t="s">
        <v>7</v>
      </c>
      <c r="D2748" s="359">
        <v>2901.14</v>
      </c>
    </row>
    <row r="2749" spans="1:4" ht="15">
      <c r="A2749" s="90">
        <v>104488</v>
      </c>
      <c r="B2749" s="90" t="s">
        <v>17338</v>
      </c>
      <c r="C2749" s="358" t="s">
        <v>7</v>
      </c>
      <c r="D2749" s="359">
        <v>2839.42</v>
      </c>
    </row>
    <row r="2750" spans="1:4" ht="15">
      <c r="A2750" s="90">
        <v>104489</v>
      </c>
      <c r="B2750" s="90" t="s">
        <v>17339</v>
      </c>
      <c r="C2750" s="358" t="s">
        <v>7</v>
      </c>
      <c r="D2750" s="359">
        <v>4339.68</v>
      </c>
    </row>
    <row r="2751" spans="1:4" ht="15">
      <c r="A2751" s="90">
        <v>104490</v>
      </c>
      <c r="B2751" s="90" t="s">
        <v>17340</v>
      </c>
      <c r="C2751" s="358" t="s">
        <v>7</v>
      </c>
      <c r="D2751" s="359">
        <v>2777.44</v>
      </c>
    </row>
    <row r="2752" spans="1:4" ht="15">
      <c r="A2752" s="90">
        <v>98562</v>
      </c>
      <c r="B2752" s="90" t="s">
        <v>18096</v>
      </c>
      <c r="C2752" s="358" t="s">
        <v>4</v>
      </c>
      <c r="D2752" s="358">
        <v>45.21</v>
      </c>
    </row>
    <row r="2753" spans="1:4" ht="15">
      <c r="A2753" s="90">
        <v>98555</v>
      </c>
      <c r="B2753" s="90" t="s">
        <v>18097</v>
      </c>
      <c r="C2753" s="358" t="s">
        <v>4</v>
      </c>
      <c r="D2753" s="358">
        <v>27.24</v>
      </c>
    </row>
    <row r="2754" spans="1:4" ht="15">
      <c r="A2754" s="90">
        <v>98556</v>
      </c>
      <c r="B2754" s="90" t="s">
        <v>18098</v>
      </c>
      <c r="C2754" s="358" t="s">
        <v>4</v>
      </c>
      <c r="D2754" s="358">
        <v>52.78</v>
      </c>
    </row>
    <row r="2755" spans="1:4" ht="15">
      <c r="A2755" s="90">
        <v>98558</v>
      </c>
      <c r="B2755" s="90" t="s">
        <v>18099</v>
      </c>
      <c r="C2755" s="358" t="s">
        <v>2</v>
      </c>
      <c r="D2755" s="358">
        <v>8.98</v>
      </c>
    </row>
    <row r="2756" spans="1:4" ht="15">
      <c r="A2756" s="90">
        <v>98559</v>
      </c>
      <c r="B2756" s="90" t="s">
        <v>18100</v>
      </c>
      <c r="C2756" s="358" t="s">
        <v>1</v>
      </c>
      <c r="D2756" s="358">
        <v>5.07</v>
      </c>
    </row>
    <row r="2757" spans="1:4" ht="15">
      <c r="A2757" s="90">
        <v>98546</v>
      </c>
      <c r="B2757" s="90" t="s">
        <v>18101</v>
      </c>
      <c r="C2757" s="358" t="s">
        <v>4</v>
      </c>
      <c r="D2757" s="358">
        <v>129.69</v>
      </c>
    </row>
    <row r="2758" spans="1:4" ht="15">
      <c r="A2758" s="90">
        <v>98547</v>
      </c>
      <c r="B2758" s="90" t="s">
        <v>18102</v>
      </c>
      <c r="C2758" s="358" t="s">
        <v>4</v>
      </c>
      <c r="D2758" s="358">
        <v>219.37</v>
      </c>
    </row>
    <row r="2759" spans="1:4" ht="15">
      <c r="A2759" s="90">
        <v>98553</v>
      </c>
      <c r="B2759" s="90" t="s">
        <v>18103</v>
      </c>
      <c r="C2759" s="358" t="s">
        <v>4</v>
      </c>
      <c r="D2759" s="358">
        <v>158.22</v>
      </c>
    </row>
    <row r="2760" spans="1:4" ht="15">
      <c r="A2760" s="90">
        <v>98554</v>
      </c>
      <c r="B2760" s="90" t="s">
        <v>18104</v>
      </c>
      <c r="C2760" s="358" t="s">
        <v>4</v>
      </c>
      <c r="D2760" s="358">
        <v>40.99</v>
      </c>
    </row>
    <row r="2761" spans="1:4" ht="15">
      <c r="A2761" s="90">
        <v>98557</v>
      </c>
      <c r="B2761" s="90" t="s">
        <v>18105</v>
      </c>
      <c r="C2761" s="358" t="s">
        <v>4</v>
      </c>
      <c r="D2761" s="358">
        <v>36.880000000000003</v>
      </c>
    </row>
    <row r="2762" spans="1:4" ht="15">
      <c r="A2762" s="90">
        <v>98563</v>
      </c>
      <c r="B2762" s="90" t="s">
        <v>18106</v>
      </c>
      <c r="C2762" s="358" t="s">
        <v>4</v>
      </c>
      <c r="D2762" s="358">
        <v>34.590000000000003</v>
      </c>
    </row>
    <row r="2763" spans="1:4" ht="15">
      <c r="A2763" s="90">
        <v>98564</v>
      </c>
      <c r="B2763" s="90" t="s">
        <v>18107</v>
      </c>
      <c r="C2763" s="358" t="s">
        <v>4</v>
      </c>
      <c r="D2763" s="358">
        <v>47.41</v>
      </c>
    </row>
    <row r="2764" spans="1:4" ht="15">
      <c r="A2764" s="90">
        <v>98565</v>
      </c>
      <c r="B2764" s="90" t="s">
        <v>18108</v>
      </c>
      <c r="C2764" s="358" t="s">
        <v>4</v>
      </c>
      <c r="D2764" s="358">
        <v>49.07</v>
      </c>
    </row>
    <row r="2765" spans="1:4" ht="15">
      <c r="A2765" s="90">
        <v>98566</v>
      </c>
      <c r="B2765" s="90" t="s">
        <v>18109</v>
      </c>
      <c r="C2765" s="358" t="s">
        <v>4</v>
      </c>
      <c r="D2765" s="358">
        <v>61.88</v>
      </c>
    </row>
    <row r="2766" spans="1:4" ht="15">
      <c r="A2766" s="90">
        <v>98567</v>
      </c>
      <c r="B2766" s="90" t="s">
        <v>18110</v>
      </c>
      <c r="C2766" s="358" t="s">
        <v>4</v>
      </c>
      <c r="D2766" s="358">
        <v>62.8</v>
      </c>
    </row>
    <row r="2767" spans="1:4" ht="15">
      <c r="A2767" s="90">
        <v>98568</v>
      </c>
      <c r="B2767" s="90" t="s">
        <v>18111</v>
      </c>
      <c r="C2767" s="358" t="s">
        <v>4</v>
      </c>
      <c r="D2767" s="358">
        <v>75.62</v>
      </c>
    </row>
    <row r="2768" spans="1:4" ht="15">
      <c r="A2768" s="90">
        <v>98569</v>
      </c>
      <c r="B2768" s="90" t="s">
        <v>18112</v>
      </c>
      <c r="C2768" s="358" t="s">
        <v>4</v>
      </c>
      <c r="D2768" s="358">
        <v>77.28</v>
      </c>
    </row>
    <row r="2769" spans="1:4" ht="15">
      <c r="A2769" s="90">
        <v>98570</v>
      </c>
      <c r="B2769" s="90" t="s">
        <v>18113</v>
      </c>
      <c r="C2769" s="358" t="s">
        <v>4</v>
      </c>
      <c r="D2769" s="358">
        <v>90.1</v>
      </c>
    </row>
    <row r="2770" spans="1:4" ht="15">
      <c r="A2770" s="90">
        <v>98571</v>
      </c>
      <c r="B2770" s="90" t="s">
        <v>18114</v>
      </c>
      <c r="C2770" s="358" t="s">
        <v>4</v>
      </c>
      <c r="D2770" s="358">
        <v>44.47</v>
      </c>
    </row>
    <row r="2771" spans="1:4" ht="15">
      <c r="A2771" s="90">
        <v>98572</v>
      </c>
      <c r="B2771" s="90" t="s">
        <v>18115</v>
      </c>
      <c r="C2771" s="358" t="s">
        <v>4</v>
      </c>
      <c r="D2771" s="358">
        <v>54.44</v>
      </c>
    </row>
    <row r="2772" spans="1:4" ht="15">
      <c r="A2772" s="90">
        <v>98573</v>
      </c>
      <c r="B2772" s="90" t="s">
        <v>18116</v>
      </c>
      <c r="C2772" s="358" t="s">
        <v>4</v>
      </c>
      <c r="D2772" s="358">
        <v>66.739999999999995</v>
      </c>
    </row>
    <row r="2773" spans="1:4" ht="15">
      <c r="A2773" s="90">
        <v>91831</v>
      </c>
      <c r="B2773" s="90" t="s">
        <v>18117</v>
      </c>
      <c r="C2773" s="358" t="s">
        <v>1</v>
      </c>
      <c r="D2773" s="358">
        <v>15.48</v>
      </c>
    </row>
    <row r="2774" spans="1:4" ht="15">
      <c r="A2774" s="90">
        <v>91833</v>
      </c>
      <c r="B2774" s="90" t="s">
        <v>18118</v>
      </c>
      <c r="C2774" s="358" t="s">
        <v>1</v>
      </c>
      <c r="D2774" s="358">
        <v>15.97</v>
      </c>
    </row>
    <row r="2775" spans="1:4" ht="15">
      <c r="A2775" s="90">
        <v>91834</v>
      </c>
      <c r="B2775" s="90" t="s">
        <v>18119</v>
      </c>
      <c r="C2775" s="358" t="s">
        <v>1</v>
      </c>
      <c r="D2775" s="358">
        <v>16.239999999999998</v>
      </c>
    </row>
    <row r="2776" spans="1:4" ht="15">
      <c r="A2776" s="90">
        <v>91835</v>
      </c>
      <c r="B2776" s="90" t="s">
        <v>18120</v>
      </c>
      <c r="C2776" s="358" t="s">
        <v>1</v>
      </c>
      <c r="D2776" s="358">
        <v>17.48</v>
      </c>
    </row>
    <row r="2777" spans="1:4" ht="15">
      <c r="A2777" s="90">
        <v>91836</v>
      </c>
      <c r="B2777" s="90" t="s">
        <v>18121</v>
      </c>
      <c r="C2777" s="358" t="s">
        <v>1</v>
      </c>
      <c r="D2777" s="358">
        <v>18.63</v>
      </c>
    </row>
    <row r="2778" spans="1:4" ht="15">
      <c r="A2778" s="90">
        <v>91837</v>
      </c>
      <c r="B2778" s="90" t="s">
        <v>18122</v>
      </c>
      <c r="C2778" s="358" t="s">
        <v>1</v>
      </c>
      <c r="D2778" s="358">
        <v>21.54</v>
      </c>
    </row>
    <row r="2779" spans="1:4" ht="15">
      <c r="A2779" s="90">
        <v>91839</v>
      </c>
      <c r="B2779" s="90" t="s">
        <v>18123</v>
      </c>
      <c r="C2779" s="358" t="s">
        <v>1</v>
      </c>
      <c r="D2779" s="358">
        <v>18.04</v>
      </c>
    </row>
    <row r="2780" spans="1:4" ht="15">
      <c r="A2780" s="90">
        <v>91840</v>
      </c>
      <c r="B2780" s="90" t="s">
        <v>18124</v>
      </c>
      <c r="C2780" s="358" t="s">
        <v>1</v>
      </c>
      <c r="D2780" s="358">
        <v>20.72</v>
      </c>
    </row>
    <row r="2781" spans="1:4" ht="15">
      <c r="A2781" s="90">
        <v>91841</v>
      </c>
      <c r="B2781" s="90" t="s">
        <v>18125</v>
      </c>
      <c r="C2781" s="358" t="s">
        <v>1</v>
      </c>
      <c r="D2781" s="358">
        <v>19.93</v>
      </c>
    </row>
    <row r="2782" spans="1:4" ht="15">
      <c r="A2782" s="90">
        <v>91842</v>
      </c>
      <c r="B2782" s="90" t="s">
        <v>18126</v>
      </c>
      <c r="C2782" s="358" t="s">
        <v>1</v>
      </c>
      <c r="D2782" s="358">
        <v>5.32</v>
      </c>
    </row>
    <row r="2783" spans="1:4" ht="15">
      <c r="A2783" s="90">
        <v>91843</v>
      </c>
      <c r="B2783" s="90" t="s">
        <v>18127</v>
      </c>
      <c r="C2783" s="358" t="s">
        <v>1</v>
      </c>
      <c r="D2783" s="358">
        <v>5.81</v>
      </c>
    </row>
    <row r="2784" spans="1:4" ht="15">
      <c r="A2784" s="90">
        <v>91844</v>
      </c>
      <c r="B2784" s="90" t="s">
        <v>18128</v>
      </c>
      <c r="C2784" s="358" t="s">
        <v>1</v>
      </c>
      <c r="D2784" s="358">
        <v>6.01</v>
      </c>
    </row>
    <row r="2785" spans="1:4" ht="15">
      <c r="A2785" s="90">
        <v>91845</v>
      </c>
      <c r="B2785" s="90" t="s">
        <v>18129</v>
      </c>
      <c r="C2785" s="358" t="s">
        <v>1</v>
      </c>
      <c r="D2785" s="358">
        <v>7.25</v>
      </c>
    </row>
    <row r="2786" spans="1:4" ht="15">
      <c r="A2786" s="90">
        <v>91846</v>
      </c>
      <c r="B2786" s="90" t="s">
        <v>18130</v>
      </c>
      <c r="C2786" s="358" t="s">
        <v>1</v>
      </c>
      <c r="D2786" s="358">
        <v>8.4700000000000006</v>
      </c>
    </row>
    <row r="2787" spans="1:4" ht="15">
      <c r="A2787" s="90">
        <v>91847</v>
      </c>
      <c r="B2787" s="90" t="s">
        <v>18131</v>
      </c>
      <c r="C2787" s="358" t="s">
        <v>1</v>
      </c>
      <c r="D2787" s="358">
        <v>11.38</v>
      </c>
    </row>
    <row r="2788" spans="1:4" ht="15">
      <c r="A2788" s="90">
        <v>91849</v>
      </c>
      <c r="B2788" s="90" t="s">
        <v>18132</v>
      </c>
      <c r="C2788" s="358" t="s">
        <v>1</v>
      </c>
      <c r="D2788" s="358">
        <v>7.88</v>
      </c>
    </row>
    <row r="2789" spans="1:4" ht="15">
      <c r="A2789" s="90">
        <v>91850</v>
      </c>
      <c r="B2789" s="90" t="s">
        <v>18133</v>
      </c>
      <c r="C2789" s="358" t="s">
        <v>1</v>
      </c>
      <c r="D2789" s="358">
        <v>10.53</v>
      </c>
    </row>
    <row r="2790" spans="1:4" ht="15">
      <c r="A2790" s="90">
        <v>91851</v>
      </c>
      <c r="B2790" s="90" t="s">
        <v>18134</v>
      </c>
      <c r="C2790" s="358" t="s">
        <v>1</v>
      </c>
      <c r="D2790" s="358">
        <v>9.74</v>
      </c>
    </row>
    <row r="2791" spans="1:4" ht="15">
      <c r="A2791" s="90">
        <v>91852</v>
      </c>
      <c r="B2791" s="90" t="s">
        <v>18135</v>
      </c>
      <c r="C2791" s="358" t="s">
        <v>1</v>
      </c>
      <c r="D2791" s="358">
        <v>8.32</v>
      </c>
    </row>
    <row r="2792" spans="1:4" ht="15">
      <c r="A2792" s="90">
        <v>91853</v>
      </c>
      <c r="B2792" s="90" t="s">
        <v>18136</v>
      </c>
      <c r="C2792" s="358" t="s">
        <v>1</v>
      </c>
      <c r="D2792" s="358">
        <v>8.77</v>
      </c>
    </row>
    <row r="2793" spans="1:4" ht="15">
      <c r="A2793" s="90">
        <v>91854</v>
      </c>
      <c r="B2793" s="90" t="s">
        <v>18137</v>
      </c>
      <c r="C2793" s="358" t="s">
        <v>1</v>
      </c>
      <c r="D2793" s="358">
        <v>9</v>
      </c>
    </row>
    <row r="2794" spans="1:4" ht="15">
      <c r="A2794" s="90">
        <v>91855</v>
      </c>
      <c r="B2794" s="90" t="s">
        <v>18138</v>
      </c>
      <c r="C2794" s="358" t="s">
        <v>1</v>
      </c>
      <c r="D2794" s="358">
        <v>10.15</v>
      </c>
    </row>
    <row r="2795" spans="1:4" ht="15">
      <c r="A2795" s="90">
        <v>91856</v>
      </c>
      <c r="B2795" s="90" t="s">
        <v>18139</v>
      </c>
      <c r="C2795" s="358" t="s">
        <v>1</v>
      </c>
      <c r="D2795" s="358">
        <v>11.32</v>
      </c>
    </row>
    <row r="2796" spans="1:4" ht="15">
      <c r="A2796" s="90">
        <v>91857</v>
      </c>
      <c r="B2796" s="90" t="s">
        <v>18140</v>
      </c>
      <c r="C2796" s="358" t="s">
        <v>1</v>
      </c>
      <c r="D2796" s="358">
        <v>14</v>
      </c>
    </row>
    <row r="2797" spans="1:4" ht="15">
      <c r="A2797" s="90">
        <v>91859</v>
      </c>
      <c r="B2797" s="90" t="s">
        <v>18141</v>
      </c>
      <c r="C2797" s="358" t="s">
        <v>1</v>
      </c>
      <c r="D2797" s="358">
        <v>10.77</v>
      </c>
    </row>
    <row r="2798" spans="1:4" ht="15">
      <c r="A2798" s="90">
        <v>91860</v>
      </c>
      <c r="B2798" s="90" t="s">
        <v>18142</v>
      </c>
      <c r="C2798" s="358" t="s">
        <v>1</v>
      </c>
      <c r="D2798" s="358">
        <v>13.28</v>
      </c>
    </row>
    <row r="2799" spans="1:4" ht="15">
      <c r="A2799" s="90">
        <v>91861</v>
      </c>
      <c r="B2799" s="90" t="s">
        <v>18143</v>
      </c>
      <c r="C2799" s="358" t="s">
        <v>1</v>
      </c>
      <c r="D2799" s="358">
        <v>12.54</v>
      </c>
    </row>
    <row r="2800" spans="1:4" ht="15">
      <c r="A2800" s="90">
        <v>91862</v>
      </c>
      <c r="B2800" s="90" t="s">
        <v>18144</v>
      </c>
      <c r="C2800" s="358" t="s">
        <v>1</v>
      </c>
      <c r="D2800" s="358">
        <v>8.69</v>
      </c>
    </row>
    <row r="2801" spans="1:4" ht="15">
      <c r="A2801" s="90">
        <v>91863</v>
      </c>
      <c r="B2801" s="90" t="s">
        <v>18145</v>
      </c>
      <c r="C2801" s="358" t="s">
        <v>1</v>
      </c>
      <c r="D2801" s="358">
        <v>10.210000000000001</v>
      </c>
    </row>
    <row r="2802" spans="1:4" ht="15">
      <c r="A2802" s="90">
        <v>91864</v>
      </c>
      <c r="B2802" s="90" t="s">
        <v>18146</v>
      </c>
      <c r="C2802" s="358" t="s">
        <v>1</v>
      </c>
      <c r="D2802" s="358">
        <v>13.59</v>
      </c>
    </row>
    <row r="2803" spans="1:4" ht="15">
      <c r="A2803" s="90">
        <v>91865</v>
      </c>
      <c r="B2803" s="90" t="s">
        <v>18147</v>
      </c>
      <c r="C2803" s="358" t="s">
        <v>1</v>
      </c>
      <c r="D2803" s="358">
        <v>16.920000000000002</v>
      </c>
    </row>
    <row r="2804" spans="1:4" ht="15">
      <c r="A2804" s="90">
        <v>91866</v>
      </c>
      <c r="B2804" s="90" t="s">
        <v>18148</v>
      </c>
      <c r="C2804" s="358" t="s">
        <v>1</v>
      </c>
      <c r="D2804" s="358">
        <v>7.45</v>
      </c>
    </row>
    <row r="2805" spans="1:4" ht="15">
      <c r="A2805" s="90">
        <v>91867</v>
      </c>
      <c r="B2805" s="90" t="s">
        <v>18149</v>
      </c>
      <c r="C2805" s="358" t="s">
        <v>1</v>
      </c>
      <c r="D2805" s="358">
        <v>8.98</v>
      </c>
    </row>
    <row r="2806" spans="1:4" ht="15">
      <c r="A2806" s="90">
        <v>91868</v>
      </c>
      <c r="B2806" s="90" t="s">
        <v>18150</v>
      </c>
      <c r="C2806" s="358" t="s">
        <v>1</v>
      </c>
      <c r="D2806" s="358">
        <v>12.36</v>
      </c>
    </row>
    <row r="2807" spans="1:4" ht="15">
      <c r="A2807" s="90">
        <v>91869</v>
      </c>
      <c r="B2807" s="90" t="s">
        <v>18151</v>
      </c>
      <c r="C2807" s="358" t="s">
        <v>1</v>
      </c>
      <c r="D2807" s="358">
        <v>15.66</v>
      </c>
    </row>
    <row r="2808" spans="1:4" ht="15">
      <c r="A2808" s="90">
        <v>91870</v>
      </c>
      <c r="B2808" s="90" t="s">
        <v>18152</v>
      </c>
      <c r="C2808" s="358" t="s">
        <v>1</v>
      </c>
      <c r="D2808" s="358">
        <v>11.64</v>
      </c>
    </row>
    <row r="2809" spans="1:4" ht="15">
      <c r="A2809" s="90">
        <v>91871</v>
      </c>
      <c r="B2809" s="90" t="s">
        <v>18153</v>
      </c>
      <c r="C2809" s="358" t="s">
        <v>1</v>
      </c>
      <c r="D2809" s="358">
        <v>13.17</v>
      </c>
    </row>
    <row r="2810" spans="1:4" ht="15">
      <c r="A2810" s="90">
        <v>91872</v>
      </c>
      <c r="B2810" s="90" t="s">
        <v>18154</v>
      </c>
      <c r="C2810" s="358" t="s">
        <v>1</v>
      </c>
      <c r="D2810" s="358">
        <v>16.54</v>
      </c>
    </row>
    <row r="2811" spans="1:4" ht="15">
      <c r="A2811" s="90">
        <v>91873</v>
      </c>
      <c r="B2811" s="90" t="s">
        <v>18155</v>
      </c>
      <c r="C2811" s="358" t="s">
        <v>1</v>
      </c>
      <c r="D2811" s="358">
        <v>19.829999999999998</v>
      </c>
    </row>
    <row r="2812" spans="1:4" ht="15">
      <c r="A2812" s="90">
        <v>93008</v>
      </c>
      <c r="B2812" s="90" t="s">
        <v>10341</v>
      </c>
      <c r="C2812" s="358" t="s">
        <v>1</v>
      </c>
      <c r="D2812" s="358">
        <v>16.03</v>
      </c>
    </row>
    <row r="2813" spans="1:4" ht="15">
      <c r="A2813" s="90">
        <v>93009</v>
      </c>
      <c r="B2813" s="90" t="s">
        <v>10342</v>
      </c>
      <c r="C2813" s="358" t="s">
        <v>1</v>
      </c>
      <c r="D2813" s="358">
        <v>23.44</v>
      </c>
    </row>
    <row r="2814" spans="1:4" ht="15">
      <c r="A2814" s="90">
        <v>93010</v>
      </c>
      <c r="B2814" s="90" t="s">
        <v>10343</v>
      </c>
      <c r="C2814" s="358" t="s">
        <v>1</v>
      </c>
      <c r="D2814" s="358">
        <v>32.47</v>
      </c>
    </row>
    <row r="2815" spans="1:4" ht="15">
      <c r="A2815" s="90">
        <v>93011</v>
      </c>
      <c r="B2815" s="90" t="s">
        <v>10344</v>
      </c>
      <c r="C2815" s="358" t="s">
        <v>1</v>
      </c>
      <c r="D2815" s="358">
        <v>39.590000000000003</v>
      </c>
    </row>
    <row r="2816" spans="1:4" ht="15">
      <c r="A2816" s="90">
        <v>93012</v>
      </c>
      <c r="B2816" s="90" t="s">
        <v>10345</v>
      </c>
      <c r="C2816" s="358" t="s">
        <v>1</v>
      </c>
      <c r="D2816" s="358">
        <v>59.52</v>
      </c>
    </row>
    <row r="2817" spans="1:4" ht="15">
      <c r="A2817" s="90">
        <v>95726</v>
      </c>
      <c r="B2817" s="90" t="s">
        <v>17341</v>
      </c>
      <c r="C2817" s="358" t="s">
        <v>1</v>
      </c>
      <c r="D2817" s="358">
        <v>14.51</v>
      </c>
    </row>
    <row r="2818" spans="1:4" ht="15">
      <c r="A2818" s="90">
        <v>95727</v>
      </c>
      <c r="B2818" s="90" t="s">
        <v>17342</v>
      </c>
      <c r="C2818" s="358" t="s">
        <v>1</v>
      </c>
      <c r="D2818" s="358">
        <v>17.96</v>
      </c>
    </row>
    <row r="2819" spans="1:4" ht="15">
      <c r="A2819" s="90">
        <v>95728</v>
      </c>
      <c r="B2819" s="90" t="s">
        <v>17343</v>
      </c>
      <c r="C2819" s="358" t="s">
        <v>1</v>
      </c>
      <c r="D2819" s="358">
        <v>23.45</v>
      </c>
    </row>
    <row r="2820" spans="1:4" ht="15">
      <c r="A2820" s="90">
        <v>97667</v>
      </c>
      <c r="B2820" s="90" t="s">
        <v>10346</v>
      </c>
      <c r="C2820" s="358" t="s">
        <v>1</v>
      </c>
      <c r="D2820" s="358">
        <v>9.42</v>
      </c>
    </row>
    <row r="2821" spans="1:4" ht="15">
      <c r="A2821" s="90">
        <v>97668</v>
      </c>
      <c r="B2821" s="90" t="s">
        <v>10347</v>
      </c>
      <c r="C2821" s="358" t="s">
        <v>1</v>
      </c>
      <c r="D2821" s="358">
        <v>13.43</v>
      </c>
    </row>
    <row r="2822" spans="1:4" ht="15">
      <c r="A2822" s="90">
        <v>97669</v>
      </c>
      <c r="B2822" s="90" t="s">
        <v>10348</v>
      </c>
      <c r="C2822" s="358" t="s">
        <v>1</v>
      </c>
      <c r="D2822" s="358">
        <v>19.78</v>
      </c>
    </row>
    <row r="2823" spans="1:4" ht="15">
      <c r="A2823" s="90">
        <v>97670</v>
      </c>
      <c r="B2823" s="90" t="s">
        <v>10349</v>
      </c>
      <c r="C2823" s="358" t="s">
        <v>1</v>
      </c>
      <c r="D2823" s="358">
        <v>25.61</v>
      </c>
    </row>
    <row r="2824" spans="1:4" ht="15">
      <c r="A2824" s="90">
        <v>91874</v>
      </c>
      <c r="B2824" s="90" t="s">
        <v>18156</v>
      </c>
      <c r="C2824" s="358" t="s">
        <v>2</v>
      </c>
      <c r="D2824" s="358">
        <v>7.01</v>
      </c>
    </row>
    <row r="2825" spans="1:4" ht="15">
      <c r="A2825" s="90">
        <v>91875</v>
      </c>
      <c r="B2825" s="90" t="s">
        <v>18157</v>
      </c>
      <c r="C2825" s="358" t="s">
        <v>2</v>
      </c>
      <c r="D2825" s="358">
        <v>8.23</v>
      </c>
    </row>
    <row r="2826" spans="1:4" ht="15">
      <c r="A2826" s="90">
        <v>91876</v>
      </c>
      <c r="B2826" s="90" t="s">
        <v>18158</v>
      </c>
      <c r="C2826" s="358" t="s">
        <v>2</v>
      </c>
      <c r="D2826" s="358">
        <v>9.91</v>
      </c>
    </row>
    <row r="2827" spans="1:4" ht="15">
      <c r="A2827" s="90">
        <v>91877</v>
      </c>
      <c r="B2827" s="90" t="s">
        <v>18159</v>
      </c>
      <c r="C2827" s="358" t="s">
        <v>2</v>
      </c>
      <c r="D2827" s="358">
        <v>12.21</v>
      </c>
    </row>
    <row r="2828" spans="1:4" ht="15">
      <c r="A2828" s="90">
        <v>91878</v>
      </c>
      <c r="B2828" s="90" t="s">
        <v>18160</v>
      </c>
      <c r="C2828" s="358" t="s">
        <v>2</v>
      </c>
      <c r="D2828" s="358">
        <v>5.54</v>
      </c>
    </row>
    <row r="2829" spans="1:4" ht="15">
      <c r="A2829" s="90">
        <v>91879</v>
      </c>
      <c r="B2829" s="90" t="s">
        <v>18161</v>
      </c>
      <c r="C2829" s="358" t="s">
        <v>2</v>
      </c>
      <c r="D2829" s="358">
        <v>6.75</v>
      </c>
    </row>
    <row r="2830" spans="1:4" ht="15">
      <c r="A2830" s="90">
        <v>91880</v>
      </c>
      <c r="B2830" s="90" t="s">
        <v>18162</v>
      </c>
      <c r="C2830" s="358" t="s">
        <v>2</v>
      </c>
      <c r="D2830" s="358">
        <v>8.44</v>
      </c>
    </row>
    <row r="2831" spans="1:4" ht="15">
      <c r="A2831" s="90">
        <v>91881</v>
      </c>
      <c r="B2831" s="90" t="s">
        <v>18163</v>
      </c>
      <c r="C2831" s="358" t="s">
        <v>2</v>
      </c>
      <c r="D2831" s="358">
        <v>10.75</v>
      </c>
    </row>
    <row r="2832" spans="1:4" ht="15">
      <c r="A2832" s="90">
        <v>91882</v>
      </c>
      <c r="B2832" s="90" t="s">
        <v>18164</v>
      </c>
      <c r="C2832" s="358" t="s">
        <v>2</v>
      </c>
      <c r="D2832" s="358">
        <v>10.07</v>
      </c>
    </row>
    <row r="2833" spans="1:4" ht="15">
      <c r="A2833" s="90">
        <v>91884</v>
      </c>
      <c r="B2833" s="90" t="s">
        <v>18165</v>
      </c>
      <c r="C2833" s="358" t="s">
        <v>2</v>
      </c>
      <c r="D2833" s="358">
        <v>11.29</v>
      </c>
    </row>
    <row r="2834" spans="1:4" ht="15">
      <c r="A2834" s="90">
        <v>91885</v>
      </c>
      <c r="B2834" s="90" t="s">
        <v>18166</v>
      </c>
      <c r="C2834" s="358" t="s">
        <v>2</v>
      </c>
      <c r="D2834" s="358">
        <v>12.92</v>
      </c>
    </row>
    <row r="2835" spans="1:4" ht="15">
      <c r="A2835" s="90">
        <v>91886</v>
      </c>
      <c r="B2835" s="90" t="s">
        <v>18167</v>
      </c>
      <c r="C2835" s="358" t="s">
        <v>2</v>
      </c>
      <c r="D2835" s="358">
        <v>15.17</v>
      </c>
    </row>
    <row r="2836" spans="1:4" ht="15">
      <c r="A2836" s="90">
        <v>91887</v>
      </c>
      <c r="B2836" s="90" t="s">
        <v>18168</v>
      </c>
      <c r="C2836" s="358" t="s">
        <v>2</v>
      </c>
      <c r="D2836" s="358">
        <v>12.16</v>
      </c>
    </row>
    <row r="2837" spans="1:4" ht="15">
      <c r="A2837" s="90">
        <v>91889</v>
      </c>
      <c r="B2837" s="90" t="s">
        <v>18169</v>
      </c>
      <c r="C2837" s="358" t="s">
        <v>2</v>
      </c>
      <c r="D2837" s="358">
        <v>11.84</v>
      </c>
    </row>
    <row r="2838" spans="1:4" ht="15">
      <c r="A2838" s="90">
        <v>91890</v>
      </c>
      <c r="B2838" s="90" t="s">
        <v>18170</v>
      </c>
      <c r="C2838" s="358" t="s">
        <v>2</v>
      </c>
      <c r="D2838" s="358">
        <v>13.42</v>
      </c>
    </row>
    <row r="2839" spans="1:4" ht="15">
      <c r="A2839" s="90">
        <v>91892</v>
      </c>
      <c r="B2839" s="90" t="s">
        <v>18171</v>
      </c>
      <c r="C2839" s="358" t="s">
        <v>2</v>
      </c>
      <c r="D2839" s="358">
        <v>15.52</v>
      </c>
    </row>
    <row r="2840" spans="1:4" ht="15">
      <c r="A2840" s="90">
        <v>91893</v>
      </c>
      <c r="B2840" s="90" t="s">
        <v>18172</v>
      </c>
      <c r="C2840" s="358" t="s">
        <v>2</v>
      </c>
      <c r="D2840" s="358">
        <v>16.649999999999999</v>
      </c>
    </row>
    <row r="2841" spans="1:4" ht="15">
      <c r="A2841" s="90">
        <v>91895</v>
      </c>
      <c r="B2841" s="90" t="s">
        <v>18173</v>
      </c>
      <c r="C2841" s="358" t="s">
        <v>2</v>
      </c>
      <c r="D2841" s="358">
        <v>18.79</v>
      </c>
    </row>
    <row r="2842" spans="1:4" ht="15">
      <c r="A2842" s="90">
        <v>91896</v>
      </c>
      <c r="B2842" s="90" t="s">
        <v>18174</v>
      </c>
      <c r="C2842" s="358" t="s">
        <v>2</v>
      </c>
      <c r="D2842" s="358">
        <v>19.16</v>
      </c>
    </row>
    <row r="2843" spans="1:4" ht="15">
      <c r="A2843" s="90">
        <v>91898</v>
      </c>
      <c r="B2843" s="90" t="s">
        <v>18175</v>
      </c>
      <c r="C2843" s="358" t="s">
        <v>2</v>
      </c>
      <c r="D2843" s="358">
        <v>21.45</v>
      </c>
    </row>
    <row r="2844" spans="1:4" ht="15">
      <c r="A2844" s="90">
        <v>91899</v>
      </c>
      <c r="B2844" s="90" t="s">
        <v>18176</v>
      </c>
      <c r="C2844" s="358" t="s">
        <v>2</v>
      </c>
      <c r="D2844" s="358">
        <v>9.91</v>
      </c>
    </row>
    <row r="2845" spans="1:4" ht="15">
      <c r="A2845" s="90">
        <v>91901</v>
      </c>
      <c r="B2845" s="90" t="s">
        <v>18177</v>
      </c>
      <c r="C2845" s="358" t="s">
        <v>2</v>
      </c>
      <c r="D2845" s="358">
        <v>9.59</v>
      </c>
    </row>
    <row r="2846" spans="1:4" ht="15">
      <c r="A2846" s="90">
        <v>91902</v>
      </c>
      <c r="B2846" s="90" t="s">
        <v>18178</v>
      </c>
      <c r="C2846" s="358" t="s">
        <v>2</v>
      </c>
      <c r="D2846" s="358">
        <v>11.17</v>
      </c>
    </row>
    <row r="2847" spans="1:4" ht="15">
      <c r="A2847" s="90">
        <v>91904</v>
      </c>
      <c r="B2847" s="90" t="s">
        <v>18179</v>
      </c>
      <c r="C2847" s="358" t="s">
        <v>2</v>
      </c>
      <c r="D2847" s="358">
        <v>13.27</v>
      </c>
    </row>
    <row r="2848" spans="1:4" ht="15">
      <c r="A2848" s="90">
        <v>91905</v>
      </c>
      <c r="B2848" s="90" t="s">
        <v>18180</v>
      </c>
      <c r="C2848" s="358" t="s">
        <v>2</v>
      </c>
      <c r="D2848" s="358">
        <v>14.42</v>
      </c>
    </row>
    <row r="2849" spans="1:4" ht="15">
      <c r="A2849" s="90">
        <v>91907</v>
      </c>
      <c r="B2849" s="90" t="s">
        <v>18181</v>
      </c>
      <c r="C2849" s="358" t="s">
        <v>2</v>
      </c>
      <c r="D2849" s="358">
        <v>16.559999999999999</v>
      </c>
    </row>
    <row r="2850" spans="1:4" ht="15">
      <c r="A2850" s="90">
        <v>91908</v>
      </c>
      <c r="B2850" s="90" t="s">
        <v>18182</v>
      </c>
      <c r="C2850" s="358" t="s">
        <v>2</v>
      </c>
      <c r="D2850" s="358">
        <v>16.98</v>
      </c>
    </row>
    <row r="2851" spans="1:4" ht="15">
      <c r="A2851" s="90">
        <v>91910</v>
      </c>
      <c r="B2851" s="90" t="s">
        <v>18183</v>
      </c>
      <c r="C2851" s="358" t="s">
        <v>2</v>
      </c>
      <c r="D2851" s="358">
        <v>19.27</v>
      </c>
    </row>
    <row r="2852" spans="1:4" ht="15">
      <c r="A2852" s="90">
        <v>91911</v>
      </c>
      <c r="B2852" s="90" t="s">
        <v>18184</v>
      </c>
      <c r="C2852" s="358" t="s">
        <v>2</v>
      </c>
      <c r="D2852" s="358">
        <v>16.739999999999998</v>
      </c>
    </row>
    <row r="2853" spans="1:4" ht="15">
      <c r="A2853" s="90">
        <v>91913</v>
      </c>
      <c r="B2853" s="90" t="s">
        <v>18185</v>
      </c>
      <c r="C2853" s="358" t="s">
        <v>2</v>
      </c>
      <c r="D2853" s="358">
        <v>16.420000000000002</v>
      </c>
    </row>
    <row r="2854" spans="1:4" ht="15">
      <c r="A2854" s="90">
        <v>91914</v>
      </c>
      <c r="B2854" s="90" t="s">
        <v>18186</v>
      </c>
      <c r="C2854" s="358" t="s">
        <v>2</v>
      </c>
      <c r="D2854" s="358">
        <v>17.940000000000001</v>
      </c>
    </row>
    <row r="2855" spans="1:4" ht="15">
      <c r="A2855" s="90">
        <v>91916</v>
      </c>
      <c r="B2855" s="90" t="s">
        <v>18187</v>
      </c>
      <c r="C2855" s="358" t="s">
        <v>2</v>
      </c>
      <c r="D2855" s="358">
        <v>20.04</v>
      </c>
    </row>
    <row r="2856" spans="1:4" ht="15">
      <c r="A2856" s="90">
        <v>91917</v>
      </c>
      <c r="B2856" s="90" t="s">
        <v>18188</v>
      </c>
      <c r="C2856" s="358" t="s">
        <v>2</v>
      </c>
      <c r="D2856" s="358">
        <v>21.14</v>
      </c>
    </row>
    <row r="2857" spans="1:4" ht="15">
      <c r="A2857" s="90">
        <v>91919</v>
      </c>
      <c r="B2857" s="90" t="s">
        <v>18189</v>
      </c>
      <c r="C2857" s="358" t="s">
        <v>2</v>
      </c>
      <c r="D2857" s="358">
        <v>23.28</v>
      </c>
    </row>
    <row r="2858" spans="1:4" ht="15">
      <c r="A2858" s="90">
        <v>91920</v>
      </c>
      <c r="B2858" s="90" t="s">
        <v>18190</v>
      </c>
      <c r="C2858" s="358" t="s">
        <v>2</v>
      </c>
      <c r="D2858" s="358">
        <v>23.59</v>
      </c>
    </row>
    <row r="2859" spans="1:4" ht="15">
      <c r="A2859" s="90">
        <v>91922</v>
      </c>
      <c r="B2859" s="90" t="s">
        <v>18191</v>
      </c>
      <c r="C2859" s="358" t="s">
        <v>2</v>
      </c>
      <c r="D2859" s="358">
        <v>25.88</v>
      </c>
    </row>
    <row r="2860" spans="1:4" ht="15">
      <c r="A2860" s="90">
        <v>93013</v>
      </c>
      <c r="B2860" s="90" t="s">
        <v>10350</v>
      </c>
      <c r="C2860" s="358" t="s">
        <v>2</v>
      </c>
      <c r="D2860" s="358">
        <v>15.19</v>
      </c>
    </row>
    <row r="2861" spans="1:4" ht="15">
      <c r="A2861" s="90">
        <v>93014</v>
      </c>
      <c r="B2861" s="90" t="s">
        <v>10351</v>
      </c>
      <c r="C2861" s="358" t="s">
        <v>2</v>
      </c>
      <c r="D2861" s="358">
        <v>18.61</v>
      </c>
    </row>
    <row r="2862" spans="1:4" ht="15">
      <c r="A2862" s="90">
        <v>93015</v>
      </c>
      <c r="B2862" s="90" t="s">
        <v>10352</v>
      </c>
      <c r="C2862" s="358" t="s">
        <v>2</v>
      </c>
      <c r="D2862" s="358">
        <v>27.9</v>
      </c>
    </row>
    <row r="2863" spans="1:4" ht="15">
      <c r="A2863" s="90">
        <v>93016</v>
      </c>
      <c r="B2863" s="90" t="s">
        <v>10353</v>
      </c>
      <c r="C2863" s="358" t="s">
        <v>2</v>
      </c>
      <c r="D2863" s="358">
        <v>33.799999999999997</v>
      </c>
    </row>
    <row r="2864" spans="1:4" ht="15">
      <c r="A2864" s="90">
        <v>93017</v>
      </c>
      <c r="B2864" s="90" t="s">
        <v>10354</v>
      </c>
      <c r="C2864" s="358" t="s">
        <v>2</v>
      </c>
      <c r="D2864" s="358">
        <v>50.5</v>
      </c>
    </row>
    <row r="2865" spans="1:4" ht="15">
      <c r="A2865" s="90">
        <v>93018</v>
      </c>
      <c r="B2865" s="90" t="s">
        <v>10355</v>
      </c>
      <c r="C2865" s="358" t="s">
        <v>2</v>
      </c>
      <c r="D2865" s="358">
        <v>23.19</v>
      </c>
    </row>
    <row r="2866" spans="1:4" ht="15">
      <c r="A2866" s="90">
        <v>93020</v>
      </c>
      <c r="B2866" s="90" t="s">
        <v>10356</v>
      </c>
      <c r="C2866" s="358" t="s">
        <v>2</v>
      </c>
      <c r="D2866" s="358">
        <v>29.57</v>
      </c>
    </row>
    <row r="2867" spans="1:4" ht="15">
      <c r="A2867" s="90">
        <v>93022</v>
      </c>
      <c r="B2867" s="90" t="s">
        <v>10357</v>
      </c>
      <c r="C2867" s="358" t="s">
        <v>2</v>
      </c>
      <c r="D2867" s="358">
        <v>48.74</v>
      </c>
    </row>
    <row r="2868" spans="1:4" ht="15">
      <c r="A2868" s="90">
        <v>93024</v>
      </c>
      <c r="B2868" s="90" t="s">
        <v>10358</v>
      </c>
      <c r="C2868" s="358" t="s">
        <v>2</v>
      </c>
      <c r="D2868" s="358">
        <v>51.36</v>
      </c>
    </row>
    <row r="2869" spans="1:4" ht="15">
      <c r="A2869" s="90">
        <v>93026</v>
      </c>
      <c r="B2869" s="90" t="s">
        <v>10359</v>
      </c>
      <c r="C2869" s="358" t="s">
        <v>2</v>
      </c>
      <c r="D2869" s="358">
        <v>83.24</v>
      </c>
    </row>
    <row r="2870" spans="1:4" ht="15">
      <c r="A2870" s="90">
        <v>97559</v>
      </c>
      <c r="B2870" s="90" t="s">
        <v>18192</v>
      </c>
      <c r="C2870" s="358" t="s">
        <v>2</v>
      </c>
      <c r="D2870" s="358">
        <v>13.18</v>
      </c>
    </row>
    <row r="2871" spans="1:4" ht="15">
      <c r="A2871" s="90">
        <v>97562</v>
      </c>
      <c r="B2871" s="90" t="s">
        <v>18193</v>
      </c>
      <c r="C2871" s="358" t="s">
        <v>2</v>
      </c>
      <c r="D2871" s="358">
        <v>10.93</v>
      </c>
    </row>
    <row r="2872" spans="1:4" ht="15">
      <c r="A2872" s="90">
        <v>97564</v>
      </c>
      <c r="B2872" s="90" t="s">
        <v>18194</v>
      </c>
      <c r="C2872" s="358" t="s">
        <v>2</v>
      </c>
      <c r="D2872" s="358">
        <v>17.7</v>
      </c>
    </row>
    <row r="2873" spans="1:4" ht="15">
      <c r="A2873" s="90">
        <v>104395</v>
      </c>
      <c r="B2873" s="90" t="s">
        <v>17344</v>
      </c>
      <c r="C2873" s="358" t="s">
        <v>2</v>
      </c>
      <c r="D2873" s="358">
        <v>21.5</v>
      </c>
    </row>
    <row r="2874" spans="1:4" ht="15">
      <c r="A2874" s="90">
        <v>91924</v>
      </c>
      <c r="B2874" s="90" t="s">
        <v>18195</v>
      </c>
      <c r="C2874" s="358" t="s">
        <v>1</v>
      </c>
      <c r="D2874" s="358">
        <v>2.75</v>
      </c>
    </row>
    <row r="2875" spans="1:4" ht="15">
      <c r="A2875" s="90">
        <v>91925</v>
      </c>
      <c r="B2875" s="90" t="s">
        <v>18196</v>
      </c>
      <c r="C2875" s="358" t="s">
        <v>1</v>
      </c>
      <c r="D2875" s="358">
        <v>3.3</v>
      </c>
    </row>
    <row r="2876" spans="1:4" ht="15">
      <c r="A2876" s="90">
        <v>91926</v>
      </c>
      <c r="B2876" s="90" t="s">
        <v>18197</v>
      </c>
      <c r="C2876" s="358" t="s">
        <v>1</v>
      </c>
      <c r="D2876" s="358">
        <v>3.97</v>
      </c>
    </row>
    <row r="2877" spans="1:4" ht="15">
      <c r="A2877" s="90">
        <v>91927</v>
      </c>
      <c r="B2877" s="90" t="s">
        <v>18198</v>
      </c>
      <c r="C2877" s="358" t="s">
        <v>1</v>
      </c>
      <c r="D2877" s="358">
        <v>4.4400000000000004</v>
      </c>
    </row>
    <row r="2878" spans="1:4" ht="15">
      <c r="A2878" s="90">
        <v>91928</v>
      </c>
      <c r="B2878" s="90" t="s">
        <v>18199</v>
      </c>
      <c r="C2878" s="358" t="s">
        <v>1</v>
      </c>
      <c r="D2878" s="358">
        <v>6.13</v>
      </c>
    </row>
    <row r="2879" spans="1:4" ht="15">
      <c r="A2879" s="90">
        <v>91929</v>
      </c>
      <c r="B2879" s="90" t="s">
        <v>18200</v>
      </c>
      <c r="C2879" s="358" t="s">
        <v>1</v>
      </c>
      <c r="D2879" s="358">
        <v>6.54</v>
      </c>
    </row>
    <row r="2880" spans="1:4" ht="15">
      <c r="A2880" s="90">
        <v>91930</v>
      </c>
      <c r="B2880" s="90" t="s">
        <v>18201</v>
      </c>
      <c r="C2880" s="358" t="s">
        <v>1</v>
      </c>
      <c r="D2880" s="358">
        <v>8.5500000000000007</v>
      </c>
    </row>
    <row r="2881" spans="1:4" ht="15">
      <c r="A2881" s="90">
        <v>91931</v>
      </c>
      <c r="B2881" s="90" t="s">
        <v>18202</v>
      </c>
      <c r="C2881" s="358" t="s">
        <v>1</v>
      </c>
      <c r="D2881" s="358">
        <v>9.2100000000000009</v>
      </c>
    </row>
    <row r="2882" spans="1:4" ht="15">
      <c r="A2882" s="90">
        <v>91932</v>
      </c>
      <c r="B2882" s="90" t="s">
        <v>18203</v>
      </c>
      <c r="C2882" s="358" t="s">
        <v>1</v>
      </c>
      <c r="D2882" s="358">
        <v>15.22</v>
      </c>
    </row>
    <row r="2883" spans="1:4" ht="15">
      <c r="A2883" s="90">
        <v>91933</v>
      </c>
      <c r="B2883" s="90" t="s">
        <v>18204</v>
      </c>
      <c r="C2883" s="358" t="s">
        <v>1</v>
      </c>
      <c r="D2883" s="358">
        <v>14.69</v>
      </c>
    </row>
    <row r="2884" spans="1:4" ht="15">
      <c r="A2884" s="90">
        <v>91934</v>
      </c>
      <c r="B2884" s="90" t="s">
        <v>18205</v>
      </c>
      <c r="C2884" s="358" t="s">
        <v>1</v>
      </c>
      <c r="D2884" s="358">
        <v>22.02</v>
      </c>
    </row>
    <row r="2885" spans="1:4" ht="15">
      <c r="A2885" s="90">
        <v>91935</v>
      </c>
      <c r="B2885" s="90" t="s">
        <v>18206</v>
      </c>
      <c r="C2885" s="358" t="s">
        <v>1</v>
      </c>
      <c r="D2885" s="358">
        <v>23.04</v>
      </c>
    </row>
    <row r="2886" spans="1:4" ht="15">
      <c r="A2886" s="90">
        <v>92979</v>
      </c>
      <c r="B2886" s="90" t="s">
        <v>3038</v>
      </c>
      <c r="C2886" s="358" t="s">
        <v>1</v>
      </c>
      <c r="D2886" s="358">
        <v>9.85</v>
      </c>
    </row>
    <row r="2887" spans="1:4" ht="15">
      <c r="A2887" s="90">
        <v>92980</v>
      </c>
      <c r="B2887" s="90" t="s">
        <v>3039</v>
      </c>
      <c r="C2887" s="358" t="s">
        <v>1</v>
      </c>
      <c r="D2887" s="358">
        <v>9.41</v>
      </c>
    </row>
    <row r="2888" spans="1:4" ht="15">
      <c r="A2888" s="90">
        <v>92981</v>
      </c>
      <c r="B2888" s="90" t="s">
        <v>3040</v>
      </c>
      <c r="C2888" s="358" t="s">
        <v>1</v>
      </c>
      <c r="D2888" s="358">
        <v>14.08</v>
      </c>
    </row>
    <row r="2889" spans="1:4" ht="15">
      <c r="A2889" s="90">
        <v>92982</v>
      </c>
      <c r="B2889" s="90" t="s">
        <v>3041</v>
      </c>
      <c r="C2889" s="358" t="s">
        <v>1</v>
      </c>
      <c r="D2889" s="358">
        <v>14.92</v>
      </c>
    </row>
    <row r="2890" spans="1:4" ht="15">
      <c r="A2890" s="90">
        <v>92984</v>
      </c>
      <c r="B2890" s="90" t="s">
        <v>10360</v>
      </c>
      <c r="C2890" s="358" t="s">
        <v>1</v>
      </c>
      <c r="D2890" s="358">
        <v>24.9</v>
      </c>
    </row>
    <row r="2891" spans="1:4" ht="15">
      <c r="A2891" s="90">
        <v>92986</v>
      </c>
      <c r="B2891" s="90" t="s">
        <v>10361</v>
      </c>
      <c r="C2891" s="358" t="s">
        <v>1</v>
      </c>
      <c r="D2891" s="358">
        <v>34.35</v>
      </c>
    </row>
    <row r="2892" spans="1:4" ht="15">
      <c r="A2892" s="90">
        <v>92988</v>
      </c>
      <c r="B2892" s="90" t="s">
        <v>10362</v>
      </c>
      <c r="C2892" s="358" t="s">
        <v>1</v>
      </c>
      <c r="D2892" s="358">
        <v>49.78</v>
      </c>
    </row>
    <row r="2893" spans="1:4" ht="15">
      <c r="A2893" s="90">
        <v>92990</v>
      </c>
      <c r="B2893" s="90" t="s">
        <v>10363</v>
      </c>
      <c r="C2893" s="358" t="s">
        <v>1</v>
      </c>
      <c r="D2893" s="358">
        <v>68.86</v>
      </c>
    </row>
    <row r="2894" spans="1:4" ht="15">
      <c r="A2894" s="90">
        <v>92992</v>
      </c>
      <c r="B2894" s="90" t="s">
        <v>10364</v>
      </c>
      <c r="C2894" s="358" t="s">
        <v>1</v>
      </c>
      <c r="D2894" s="358">
        <v>88.99</v>
      </c>
    </row>
    <row r="2895" spans="1:4" ht="15">
      <c r="A2895" s="90">
        <v>92994</v>
      </c>
      <c r="B2895" s="90" t="s">
        <v>10365</v>
      </c>
      <c r="C2895" s="358" t="s">
        <v>1</v>
      </c>
      <c r="D2895" s="358">
        <v>115.57</v>
      </c>
    </row>
    <row r="2896" spans="1:4" ht="15">
      <c r="A2896" s="90">
        <v>92996</v>
      </c>
      <c r="B2896" s="90" t="s">
        <v>10366</v>
      </c>
      <c r="C2896" s="358" t="s">
        <v>1</v>
      </c>
      <c r="D2896" s="358">
        <v>139.81</v>
      </c>
    </row>
    <row r="2897" spans="1:4" ht="15">
      <c r="A2897" s="90">
        <v>92998</v>
      </c>
      <c r="B2897" s="90" t="s">
        <v>10367</v>
      </c>
      <c r="C2897" s="358" t="s">
        <v>1</v>
      </c>
      <c r="D2897" s="358">
        <v>171.31</v>
      </c>
    </row>
    <row r="2898" spans="1:4" ht="15">
      <c r="A2898" s="90">
        <v>93000</v>
      </c>
      <c r="B2898" s="90" t="s">
        <v>10368</v>
      </c>
      <c r="C2898" s="358" t="s">
        <v>1</v>
      </c>
      <c r="D2898" s="358">
        <v>226.74</v>
      </c>
    </row>
    <row r="2899" spans="1:4" ht="15">
      <c r="A2899" s="90">
        <v>93002</v>
      </c>
      <c r="B2899" s="90" t="s">
        <v>10369</v>
      </c>
      <c r="C2899" s="358" t="s">
        <v>1</v>
      </c>
      <c r="D2899" s="358">
        <v>293.08999999999997</v>
      </c>
    </row>
    <row r="2900" spans="1:4" ht="15">
      <c r="A2900" s="90">
        <v>101884</v>
      </c>
      <c r="B2900" s="90" t="s">
        <v>8970</v>
      </c>
      <c r="C2900" s="358" t="s">
        <v>1</v>
      </c>
      <c r="D2900" s="358">
        <v>9.59</v>
      </c>
    </row>
    <row r="2901" spans="1:4" ht="15">
      <c r="A2901" s="90">
        <v>101885</v>
      </c>
      <c r="B2901" s="90" t="s">
        <v>8971</v>
      </c>
      <c r="C2901" s="358" t="s">
        <v>1</v>
      </c>
      <c r="D2901" s="358">
        <v>9.15</v>
      </c>
    </row>
    <row r="2902" spans="1:4" ht="15">
      <c r="A2902" s="90">
        <v>101886</v>
      </c>
      <c r="B2902" s="90" t="s">
        <v>8972</v>
      </c>
      <c r="C2902" s="358" t="s">
        <v>1</v>
      </c>
      <c r="D2902" s="358">
        <v>13.77</v>
      </c>
    </row>
    <row r="2903" spans="1:4" ht="15">
      <c r="A2903" s="90">
        <v>101887</v>
      </c>
      <c r="B2903" s="90" t="s">
        <v>8973</v>
      </c>
      <c r="C2903" s="358" t="s">
        <v>1</v>
      </c>
      <c r="D2903" s="358">
        <v>14.61</v>
      </c>
    </row>
    <row r="2904" spans="1:4" ht="15">
      <c r="A2904" s="90">
        <v>101888</v>
      </c>
      <c r="B2904" s="90" t="s">
        <v>8974</v>
      </c>
      <c r="C2904" s="358" t="s">
        <v>1</v>
      </c>
      <c r="D2904" s="358">
        <v>21.59</v>
      </c>
    </row>
    <row r="2905" spans="1:4" ht="15">
      <c r="A2905" s="90">
        <v>101889</v>
      </c>
      <c r="B2905" s="90" t="s">
        <v>8975</v>
      </c>
      <c r="C2905" s="358" t="s">
        <v>1</v>
      </c>
      <c r="D2905" s="358">
        <v>22.67</v>
      </c>
    </row>
    <row r="2906" spans="1:4" ht="15">
      <c r="A2906" s="90">
        <v>91936</v>
      </c>
      <c r="B2906" s="90" t="s">
        <v>18207</v>
      </c>
      <c r="C2906" s="358" t="s">
        <v>2</v>
      </c>
      <c r="D2906" s="358">
        <v>17.84</v>
      </c>
    </row>
    <row r="2907" spans="1:4" ht="15">
      <c r="A2907" s="90">
        <v>91937</v>
      </c>
      <c r="B2907" s="90" t="s">
        <v>18208</v>
      </c>
      <c r="C2907" s="358" t="s">
        <v>2</v>
      </c>
      <c r="D2907" s="358">
        <v>15.82</v>
      </c>
    </row>
    <row r="2908" spans="1:4" ht="15">
      <c r="A2908" s="90">
        <v>91939</v>
      </c>
      <c r="B2908" s="90" t="s">
        <v>18209</v>
      </c>
      <c r="C2908" s="358" t="s">
        <v>2</v>
      </c>
      <c r="D2908" s="358">
        <v>31.06</v>
      </c>
    </row>
    <row r="2909" spans="1:4" ht="15">
      <c r="A2909" s="90">
        <v>91940</v>
      </c>
      <c r="B2909" s="90" t="s">
        <v>18210</v>
      </c>
      <c r="C2909" s="358" t="s">
        <v>2</v>
      </c>
      <c r="D2909" s="358">
        <v>17.87</v>
      </c>
    </row>
    <row r="2910" spans="1:4" ht="15">
      <c r="A2910" s="90">
        <v>91941</v>
      </c>
      <c r="B2910" s="90" t="s">
        <v>18211</v>
      </c>
      <c r="C2910" s="358" t="s">
        <v>2</v>
      </c>
      <c r="D2910" s="358">
        <v>11.41</v>
      </c>
    </row>
    <row r="2911" spans="1:4" ht="15">
      <c r="A2911" s="90">
        <v>91942</v>
      </c>
      <c r="B2911" s="90" t="s">
        <v>18212</v>
      </c>
      <c r="C2911" s="358" t="s">
        <v>2</v>
      </c>
      <c r="D2911" s="358">
        <v>34.71</v>
      </c>
    </row>
    <row r="2912" spans="1:4" ht="15">
      <c r="A2912" s="90">
        <v>91943</v>
      </c>
      <c r="B2912" s="90" t="s">
        <v>18213</v>
      </c>
      <c r="C2912" s="358" t="s">
        <v>2</v>
      </c>
      <c r="D2912" s="358">
        <v>21.07</v>
      </c>
    </row>
    <row r="2913" spans="1:4" ht="15">
      <c r="A2913" s="90">
        <v>91944</v>
      </c>
      <c r="B2913" s="90" t="s">
        <v>18214</v>
      </c>
      <c r="C2913" s="358" t="s">
        <v>2</v>
      </c>
      <c r="D2913" s="358">
        <v>14.36</v>
      </c>
    </row>
    <row r="2914" spans="1:4" ht="15">
      <c r="A2914" s="90">
        <v>92865</v>
      </c>
      <c r="B2914" s="90" t="s">
        <v>18215</v>
      </c>
      <c r="C2914" s="358" t="s">
        <v>2</v>
      </c>
      <c r="D2914" s="358">
        <v>14.99</v>
      </c>
    </row>
    <row r="2915" spans="1:4" ht="15">
      <c r="A2915" s="90">
        <v>92866</v>
      </c>
      <c r="B2915" s="90" t="s">
        <v>18216</v>
      </c>
      <c r="C2915" s="358" t="s">
        <v>2</v>
      </c>
      <c r="D2915" s="358">
        <v>12.98</v>
      </c>
    </row>
    <row r="2916" spans="1:4" ht="15">
      <c r="A2916" s="90">
        <v>92867</v>
      </c>
      <c r="B2916" s="90" t="s">
        <v>18217</v>
      </c>
      <c r="C2916" s="358" t="s">
        <v>2</v>
      </c>
      <c r="D2916" s="358">
        <v>30.28</v>
      </c>
    </row>
    <row r="2917" spans="1:4" ht="15">
      <c r="A2917" s="90">
        <v>92868</v>
      </c>
      <c r="B2917" s="90" t="s">
        <v>18218</v>
      </c>
      <c r="C2917" s="358" t="s">
        <v>2</v>
      </c>
      <c r="D2917" s="358">
        <v>17.09</v>
      </c>
    </row>
    <row r="2918" spans="1:4" ht="15">
      <c r="A2918" s="90">
        <v>92869</v>
      </c>
      <c r="B2918" s="90" t="s">
        <v>18219</v>
      </c>
      <c r="C2918" s="358" t="s">
        <v>2</v>
      </c>
      <c r="D2918" s="358">
        <v>10.63</v>
      </c>
    </row>
    <row r="2919" spans="1:4" ht="15">
      <c r="A2919" s="90">
        <v>92870</v>
      </c>
      <c r="B2919" s="90" t="s">
        <v>18220</v>
      </c>
      <c r="C2919" s="358" t="s">
        <v>2</v>
      </c>
      <c r="D2919" s="358">
        <v>33.369999999999997</v>
      </c>
    </row>
    <row r="2920" spans="1:4" ht="15">
      <c r="A2920" s="90">
        <v>92871</v>
      </c>
      <c r="B2920" s="90" t="s">
        <v>18221</v>
      </c>
      <c r="C2920" s="358" t="s">
        <v>2</v>
      </c>
      <c r="D2920" s="358">
        <v>19.73</v>
      </c>
    </row>
    <row r="2921" spans="1:4" ht="15">
      <c r="A2921" s="90">
        <v>92872</v>
      </c>
      <c r="B2921" s="90" t="s">
        <v>18222</v>
      </c>
      <c r="C2921" s="358" t="s">
        <v>2</v>
      </c>
      <c r="D2921" s="358">
        <v>13.02</v>
      </c>
    </row>
    <row r="2922" spans="1:4" ht="15">
      <c r="A2922" s="90">
        <v>95777</v>
      </c>
      <c r="B2922" s="90" t="s">
        <v>17345</v>
      </c>
      <c r="C2922" s="358" t="s">
        <v>2</v>
      </c>
      <c r="D2922" s="358">
        <v>25.08</v>
      </c>
    </row>
    <row r="2923" spans="1:4" ht="15">
      <c r="A2923" s="90">
        <v>95778</v>
      </c>
      <c r="B2923" s="90" t="s">
        <v>17346</v>
      </c>
      <c r="C2923" s="358" t="s">
        <v>2</v>
      </c>
      <c r="D2923" s="358">
        <v>28.03</v>
      </c>
    </row>
    <row r="2924" spans="1:4" ht="15">
      <c r="A2924" s="90">
        <v>95779</v>
      </c>
      <c r="B2924" s="90" t="s">
        <v>17347</v>
      </c>
      <c r="C2924" s="358" t="s">
        <v>2</v>
      </c>
      <c r="D2924" s="358">
        <v>23.25</v>
      </c>
    </row>
    <row r="2925" spans="1:4" ht="15">
      <c r="A2925" s="90">
        <v>95780</v>
      </c>
      <c r="B2925" s="90" t="s">
        <v>17348</v>
      </c>
      <c r="C2925" s="358" t="s">
        <v>2</v>
      </c>
      <c r="D2925" s="358">
        <v>29.99</v>
      </c>
    </row>
    <row r="2926" spans="1:4" ht="15">
      <c r="A2926" s="90">
        <v>95781</v>
      </c>
      <c r="B2926" s="90" t="s">
        <v>17349</v>
      </c>
      <c r="C2926" s="358" t="s">
        <v>2</v>
      </c>
      <c r="D2926" s="358">
        <v>34.01</v>
      </c>
    </row>
    <row r="2927" spans="1:4" ht="15">
      <c r="A2927" s="90">
        <v>95782</v>
      </c>
      <c r="B2927" s="90" t="s">
        <v>17350</v>
      </c>
      <c r="C2927" s="358" t="s">
        <v>2</v>
      </c>
      <c r="D2927" s="358">
        <v>32.090000000000003</v>
      </c>
    </row>
    <row r="2928" spans="1:4" ht="15">
      <c r="A2928" s="90">
        <v>95785</v>
      </c>
      <c r="B2928" s="90" t="s">
        <v>17351</v>
      </c>
      <c r="C2928" s="358" t="s">
        <v>2</v>
      </c>
      <c r="D2928" s="358">
        <v>38.090000000000003</v>
      </c>
    </row>
    <row r="2929" spans="1:4" ht="15">
      <c r="A2929" s="90">
        <v>95787</v>
      </c>
      <c r="B2929" s="90" t="s">
        <v>17352</v>
      </c>
      <c r="C2929" s="358" t="s">
        <v>2</v>
      </c>
      <c r="D2929" s="358">
        <v>27.96</v>
      </c>
    </row>
    <row r="2930" spans="1:4" ht="15">
      <c r="A2930" s="90">
        <v>95789</v>
      </c>
      <c r="B2930" s="90" t="s">
        <v>17353</v>
      </c>
      <c r="C2930" s="358" t="s">
        <v>2</v>
      </c>
      <c r="D2930" s="358">
        <v>38.35</v>
      </c>
    </row>
    <row r="2931" spans="1:4" ht="15">
      <c r="A2931" s="90">
        <v>95791</v>
      </c>
      <c r="B2931" s="90" t="s">
        <v>17354</v>
      </c>
      <c r="C2931" s="358" t="s">
        <v>2</v>
      </c>
      <c r="D2931" s="358">
        <v>53.6</v>
      </c>
    </row>
    <row r="2932" spans="1:4" ht="15">
      <c r="A2932" s="90">
        <v>95795</v>
      </c>
      <c r="B2932" s="90" t="s">
        <v>17355</v>
      </c>
      <c r="C2932" s="358" t="s">
        <v>2</v>
      </c>
      <c r="D2932" s="358">
        <v>31.9</v>
      </c>
    </row>
    <row r="2933" spans="1:4" ht="15">
      <c r="A2933" s="90">
        <v>95796</v>
      </c>
      <c r="B2933" s="90" t="s">
        <v>17356</v>
      </c>
      <c r="C2933" s="358" t="s">
        <v>2</v>
      </c>
      <c r="D2933" s="358">
        <v>45.08</v>
      </c>
    </row>
    <row r="2934" spans="1:4" ht="15">
      <c r="A2934" s="90">
        <v>95797</v>
      </c>
      <c r="B2934" s="90" t="s">
        <v>17357</v>
      </c>
      <c r="C2934" s="358" t="s">
        <v>2</v>
      </c>
      <c r="D2934" s="358">
        <v>62.57</v>
      </c>
    </row>
    <row r="2935" spans="1:4" ht="15">
      <c r="A2935" s="90">
        <v>95801</v>
      </c>
      <c r="B2935" s="90" t="s">
        <v>17358</v>
      </c>
      <c r="C2935" s="358" t="s">
        <v>2</v>
      </c>
      <c r="D2935" s="358">
        <v>38.32</v>
      </c>
    </row>
    <row r="2936" spans="1:4" ht="15">
      <c r="A2936" s="90">
        <v>95802</v>
      </c>
      <c r="B2936" s="90" t="s">
        <v>17359</v>
      </c>
      <c r="C2936" s="358" t="s">
        <v>2</v>
      </c>
      <c r="D2936" s="358">
        <v>47.61</v>
      </c>
    </row>
    <row r="2937" spans="1:4" ht="15">
      <c r="A2937" s="90">
        <v>95803</v>
      </c>
      <c r="B2937" s="90" t="s">
        <v>17360</v>
      </c>
      <c r="C2937" s="358" t="s">
        <v>2</v>
      </c>
      <c r="D2937" s="358">
        <v>69.61</v>
      </c>
    </row>
    <row r="2938" spans="1:4" ht="15">
      <c r="A2938" s="90">
        <v>95804</v>
      </c>
      <c r="B2938" s="90" t="s">
        <v>17361</v>
      </c>
      <c r="C2938" s="358" t="s">
        <v>2</v>
      </c>
      <c r="D2938" s="358">
        <v>21.98</v>
      </c>
    </row>
    <row r="2939" spans="1:4" ht="15">
      <c r="A2939" s="90">
        <v>95805</v>
      </c>
      <c r="B2939" s="90" t="s">
        <v>17362</v>
      </c>
      <c r="C2939" s="358" t="s">
        <v>2</v>
      </c>
      <c r="D2939" s="358">
        <v>23.24</v>
      </c>
    </row>
    <row r="2940" spans="1:4" ht="15">
      <c r="A2940" s="90">
        <v>95806</v>
      </c>
      <c r="B2940" s="90" t="s">
        <v>17363</v>
      </c>
      <c r="C2940" s="358" t="s">
        <v>2</v>
      </c>
      <c r="D2940" s="358">
        <v>25.5</v>
      </c>
    </row>
    <row r="2941" spans="1:4" ht="15">
      <c r="A2941" s="90">
        <v>95807</v>
      </c>
      <c r="B2941" s="90" t="s">
        <v>17364</v>
      </c>
      <c r="C2941" s="358" t="s">
        <v>2</v>
      </c>
      <c r="D2941" s="358">
        <v>25.85</v>
      </c>
    </row>
    <row r="2942" spans="1:4" ht="15">
      <c r="A2942" s="90">
        <v>95808</v>
      </c>
      <c r="B2942" s="90" t="s">
        <v>17365</v>
      </c>
      <c r="C2942" s="358" t="s">
        <v>2</v>
      </c>
      <c r="D2942" s="358">
        <v>29.65</v>
      </c>
    </row>
    <row r="2943" spans="1:4" ht="15">
      <c r="A2943" s="90">
        <v>95809</v>
      </c>
      <c r="B2943" s="90" t="s">
        <v>17366</v>
      </c>
      <c r="C2943" s="358" t="s">
        <v>2</v>
      </c>
      <c r="D2943" s="358">
        <v>36.9</v>
      </c>
    </row>
    <row r="2944" spans="1:4" ht="15">
      <c r="A2944" s="90">
        <v>95810</v>
      </c>
      <c r="B2944" s="90" t="s">
        <v>17367</v>
      </c>
      <c r="C2944" s="358" t="s">
        <v>2</v>
      </c>
      <c r="D2944" s="358">
        <v>15.92</v>
      </c>
    </row>
    <row r="2945" spans="1:4" ht="15">
      <c r="A2945" s="90">
        <v>95811</v>
      </c>
      <c r="B2945" s="90" t="s">
        <v>17368</v>
      </c>
      <c r="C2945" s="358" t="s">
        <v>2</v>
      </c>
      <c r="D2945" s="358">
        <v>19.73</v>
      </c>
    </row>
    <row r="2946" spans="1:4" ht="15">
      <c r="A2946" s="90">
        <v>95812</v>
      </c>
      <c r="B2946" s="90" t="s">
        <v>17369</v>
      </c>
      <c r="C2946" s="358" t="s">
        <v>2</v>
      </c>
      <c r="D2946" s="358">
        <v>26.96</v>
      </c>
    </row>
    <row r="2947" spans="1:4" ht="15">
      <c r="A2947" s="90">
        <v>95813</v>
      </c>
      <c r="B2947" s="90" t="s">
        <v>17370</v>
      </c>
      <c r="C2947" s="358" t="s">
        <v>2</v>
      </c>
      <c r="D2947" s="358">
        <v>18.52</v>
      </c>
    </row>
    <row r="2948" spans="1:4" ht="15">
      <c r="A2948" s="90">
        <v>95814</v>
      </c>
      <c r="B2948" s="90" t="s">
        <v>17371</v>
      </c>
      <c r="C2948" s="358" t="s">
        <v>2</v>
      </c>
      <c r="D2948" s="358">
        <v>23.59</v>
      </c>
    </row>
    <row r="2949" spans="1:4" ht="15">
      <c r="A2949" s="90">
        <v>95815</v>
      </c>
      <c r="B2949" s="90" t="s">
        <v>17372</v>
      </c>
      <c r="C2949" s="358" t="s">
        <v>2</v>
      </c>
      <c r="D2949" s="358">
        <v>34.82</v>
      </c>
    </row>
    <row r="2950" spans="1:4" ht="15">
      <c r="A2950" s="90">
        <v>95816</v>
      </c>
      <c r="B2950" s="90" t="s">
        <v>17373</v>
      </c>
      <c r="C2950" s="358" t="s">
        <v>2</v>
      </c>
      <c r="D2950" s="358">
        <v>31.32</v>
      </c>
    </row>
    <row r="2951" spans="1:4" ht="15">
      <c r="A2951" s="90">
        <v>95817</v>
      </c>
      <c r="B2951" s="90" t="s">
        <v>17374</v>
      </c>
      <c r="C2951" s="358" t="s">
        <v>2</v>
      </c>
      <c r="D2951" s="358">
        <v>37.18</v>
      </c>
    </row>
    <row r="2952" spans="1:4" ht="15">
      <c r="A2952" s="90">
        <v>95818</v>
      </c>
      <c r="B2952" s="90" t="s">
        <v>17375</v>
      </c>
      <c r="C2952" s="358" t="s">
        <v>2</v>
      </c>
      <c r="D2952" s="358">
        <v>51.63</v>
      </c>
    </row>
    <row r="2953" spans="1:4" ht="15">
      <c r="A2953" s="90">
        <v>97881</v>
      </c>
      <c r="B2953" s="90" t="s">
        <v>9652</v>
      </c>
      <c r="C2953" s="358" t="s">
        <v>2</v>
      </c>
      <c r="D2953" s="358">
        <v>123.86</v>
      </c>
    </row>
    <row r="2954" spans="1:4" ht="15">
      <c r="A2954" s="90">
        <v>97882</v>
      </c>
      <c r="B2954" s="90" t="s">
        <v>9653</v>
      </c>
      <c r="C2954" s="358" t="s">
        <v>2</v>
      </c>
      <c r="D2954" s="358">
        <v>193.88</v>
      </c>
    </row>
    <row r="2955" spans="1:4" ht="15">
      <c r="A2955" s="90">
        <v>97883</v>
      </c>
      <c r="B2955" s="90" t="s">
        <v>9654</v>
      </c>
      <c r="C2955" s="358" t="s">
        <v>2</v>
      </c>
      <c r="D2955" s="358">
        <v>376.01</v>
      </c>
    </row>
    <row r="2956" spans="1:4" ht="15">
      <c r="A2956" s="90">
        <v>97884</v>
      </c>
      <c r="B2956" s="90" t="s">
        <v>9655</v>
      </c>
      <c r="C2956" s="358" t="s">
        <v>2</v>
      </c>
      <c r="D2956" s="358">
        <v>732.82</v>
      </c>
    </row>
    <row r="2957" spans="1:4" ht="15">
      <c r="A2957" s="90">
        <v>97885</v>
      </c>
      <c r="B2957" s="90" t="s">
        <v>9656</v>
      </c>
      <c r="C2957" s="358" t="s">
        <v>2</v>
      </c>
      <c r="D2957" s="359">
        <v>1127.58</v>
      </c>
    </row>
    <row r="2958" spans="1:4" ht="15">
      <c r="A2958" s="90">
        <v>97886</v>
      </c>
      <c r="B2958" s="90" t="s">
        <v>9657</v>
      </c>
      <c r="C2958" s="358" t="s">
        <v>2</v>
      </c>
      <c r="D2958" s="358">
        <v>150.78</v>
      </c>
    </row>
    <row r="2959" spans="1:4" ht="15">
      <c r="A2959" s="90">
        <v>97887</v>
      </c>
      <c r="B2959" s="90" t="s">
        <v>9658</v>
      </c>
      <c r="C2959" s="358" t="s">
        <v>2</v>
      </c>
      <c r="D2959" s="358">
        <v>236.28</v>
      </c>
    </row>
    <row r="2960" spans="1:4" ht="15">
      <c r="A2960" s="90">
        <v>97888</v>
      </c>
      <c r="B2960" s="90" t="s">
        <v>9659</v>
      </c>
      <c r="C2960" s="358" t="s">
        <v>2</v>
      </c>
      <c r="D2960" s="358">
        <v>453.02</v>
      </c>
    </row>
    <row r="2961" spans="1:4" ht="15">
      <c r="A2961" s="90">
        <v>97889</v>
      </c>
      <c r="B2961" s="90" t="s">
        <v>9660</v>
      </c>
      <c r="C2961" s="358" t="s">
        <v>2</v>
      </c>
      <c r="D2961" s="358">
        <v>618.41999999999996</v>
      </c>
    </row>
    <row r="2962" spans="1:4" ht="15">
      <c r="A2962" s="90">
        <v>97890</v>
      </c>
      <c r="B2962" s="90" t="s">
        <v>9661</v>
      </c>
      <c r="C2962" s="358" t="s">
        <v>2</v>
      </c>
      <c r="D2962" s="358">
        <v>707.01</v>
      </c>
    </row>
    <row r="2963" spans="1:4" ht="15">
      <c r="A2963" s="90">
        <v>97891</v>
      </c>
      <c r="B2963" s="90" t="s">
        <v>9662</v>
      </c>
      <c r="C2963" s="358" t="s">
        <v>2</v>
      </c>
      <c r="D2963" s="358">
        <v>193.32</v>
      </c>
    </row>
    <row r="2964" spans="1:4" ht="15">
      <c r="A2964" s="90">
        <v>97892</v>
      </c>
      <c r="B2964" s="90" t="s">
        <v>9663</v>
      </c>
      <c r="C2964" s="358" t="s">
        <v>2</v>
      </c>
      <c r="D2964" s="358">
        <v>362.23</v>
      </c>
    </row>
    <row r="2965" spans="1:4" ht="15">
      <c r="A2965" s="90">
        <v>97893</v>
      </c>
      <c r="B2965" s="90" t="s">
        <v>9664</v>
      </c>
      <c r="C2965" s="358" t="s">
        <v>2</v>
      </c>
      <c r="D2965" s="358">
        <v>502.61</v>
      </c>
    </row>
    <row r="2966" spans="1:4" ht="15">
      <c r="A2966" s="90">
        <v>97894</v>
      </c>
      <c r="B2966" s="90" t="s">
        <v>9665</v>
      </c>
      <c r="C2966" s="358" t="s">
        <v>2</v>
      </c>
      <c r="D2966" s="358">
        <v>566.67999999999995</v>
      </c>
    </row>
    <row r="2967" spans="1:4" ht="15">
      <c r="A2967" s="90">
        <v>104396</v>
      </c>
      <c r="B2967" s="90" t="s">
        <v>17376</v>
      </c>
      <c r="C2967" s="358" t="s">
        <v>2</v>
      </c>
      <c r="D2967" s="358">
        <v>21.94</v>
      </c>
    </row>
    <row r="2968" spans="1:4" ht="15">
      <c r="A2968" s="90">
        <v>104397</v>
      </c>
      <c r="B2968" s="90" t="s">
        <v>17377</v>
      </c>
      <c r="C2968" s="358" t="s">
        <v>2</v>
      </c>
      <c r="D2968" s="358">
        <v>26.12</v>
      </c>
    </row>
    <row r="2969" spans="1:4" ht="15">
      <c r="A2969" s="90">
        <v>104398</v>
      </c>
      <c r="B2969" s="90" t="s">
        <v>17378</v>
      </c>
      <c r="C2969" s="358" t="s">
        <v>2</v>
      </c>
      <c r="D2969" s="358">
        <v>25.83</v>
      </c>
    </row>
    <row r="2970" spans="1:4" ht="15">
      <c r="A2970" s="90">
        <v>104399</v>
      </c>
      <c r="B2970" s="90" t="s">
        <v>17379</v>
      </c>
      <c r="C2970" s="358" t="s">
        <v>2</v>
      </c>
      <c r="D2970" s="358">
        <v>28.34</v>
      </c>
    </row>
    <row r="2971" spans="1:4" ht="15">
      <c r="A2971" s="90">
        <v>104400</v>
      </c>
      <c r="B2971" s="90" t="s">
        <v>17380</v>
      </c>
      <c r="C2971" s="358" t="s">
        <v>2</v>
      </c>
      <c r="D2971" s="358">
        <v>36.340000000000003</v>
      </c>
    </row>
    <row r="2972" spans="1:4" ht="15">
      <c r="A2972" s="90">
        <v>104401</v>
      </c>
      <c r="B2972" s="90" t="s">
        <v>17381</v>
      </c>
      <c r="C2972" s="358" t="s">
        <v>2</v>
      </c>
      <c r="D2972" s="358">
        <v>24.44</v>
      </c>
    </row>
    <row r="2973" spans="1:4" ht="15">
      <c r="A2973" s="90">
        <v>104402</v>
      </c>
      <c r="B2973" s="90" t="s">
        <v>17382</v>
      </c>
      <c r="C2973" s="358" t="s">
        <v>2</v>
      </c>
      <c r="D2973" s="358">
        <v>25.68</v>
      </c>
    </row>
    <row r="2974" spans="1:4" ht="15">
      <c r="A2974" s="90">
        <v>104403</v>
      </c>
      <c r="B2974" s="90" t="s">
        <v>17383</v>
      </c>
      <c r="C2974" s="358" t="s">
        <v>2</v>
      </c>
      <c r="D2974" s="358">
        <v>31.9</v>
      </c>
    </row>
    <row r="2975" spans="1:4" ht="15">
      <c r="A2975" s="90">
        <v>104404</v>
      </c>
      <c r="B2975" s="90" t="s">
        <v>17384</v>
      </c>
      <c r="C2975" s="358" t="s">
        <v>2</v>
      </c>
      <c r="D2975" s="358">
        <v>33.119999999999997</v>
      </c>
    </row>
    <row r="2976" spans="1:4" ht="15">
      <c r="A2976" s="90">
        <v>104405</v>
      </c>
      <c r="B2976" s="90" t="s">
        <v>17385</v>
      </c>
      <c r="C2976" s="358" t="s">
        <v>2</v>
      </c>
      <c r="D2976" s="358">
        <v>44.76</v>
      </c>
    </row>
    <row r="2977" spans="1:4" ht="15">
      <c r="A2977" s="90">
        <v>93653</v>
      </c>
      <c r="B2977" s="90" t="s">
        <v>8976</v>
      </c>
      <c r="C2977" s="358" t="s">
        <v>2</v>
      </c>
      <c r="D2977" s="358">
        <v>10.54</v>
      </c>
    </row>
    <row r="2978" spans="1:4" ht="15">
      <c r="A2978" s="90">
        <v>93654</v>
      </c>
      <c r="B2978" s="90" t="s">
        <v>8977</v>
      </c>
      <c r="C2978" s="358" t="s">
        <v>2</v>
      </c>
      <c r="D2978" s="358">
        <v>11.18</v>
      </c>
    </row>
    <row r="2979" spans="1:4" ht="15">
      <c r="A2979" s="90">
        <v>93655</v>
      </c>
      <c r="B2979" s="90" t="s">
        <v>8978</v>
      </c>
      <c r="C2979" s="358" t="s">
        <v>2</v>
      </c>
      <c r="D2979" s="358">
        <v>12.43</v>
      </c>
    </row>
    <row r="2980" spans="1:4" ht="15">
      <c r="A2980" s="90">
        <v>93656</v>
      </c>
      <c r="B2980" s="90" t="s">
        <v>8979</v>
      </c>
      <c r="C2980" s="358" t="s">
        <v>2</v>
      </c>
      <c r="D2980" s="358">
        <v>12.43</v>
      </c>
    </row>
    <row r="2981" spans="1:4" ht="15">
      <c r="A2981" s="90">
        <v>93657</v>
      </c>
      <c r="B2981" s="90" t="s">
        <v>8980</v>
      </c>
      <c r="C2981" s="358" t="s">
        <v>2</v>
      </c>
      <c r="D2981" s="358">
        <v>13.97</v>
      </c>
    </row>
    <row r="2982" spans="1:4" ht="15">
      <c r="A2982" s="90">
        <v>93658</v>
      </c>
      <c r="B2982" s="90" t="s">
        <v>8981</v>
      </c>
      <c r="C2982" s="358" t="s">
        <v>2</v>
      </c>
      <c r="D2982" s="358">
        <v>20.07</v>
      </c>
    </row>
    <row r="2983" spans="1:4" ht="15">
      <c r="A2983" s="90">
        <v>93659</v>
      </c>
      <c r="B2983" s="90" t="s">
        <v>8982</v>
      </c>
      <c r="C2983" s="358" t="s">
        <v>2</v>
      </c>
      <c r="D2983" s="358">
        <v>23.14</v>
      </c>
    </row>
    <row r="2984" spans="1:4" ht="15">
      <c r="A2984" s="90">
        <v>93660</v>
      </c>
      <c r="B2984" s="90" t="s">
        <v>8983</v>
      </c>
      <c r="C2984" s="358" t="s">
        <v>2</v>
      </c>
      <c r="D2984" s="358">
        <v>49.91</v>
      </c>
    </row>
    <row r="2985" spans="1:4" ht="15">
      <c r="A2985" s="90">
        <v>93661</v>
      </c>
      <c r="B2985" s="90" t="s">
        <v>8984</v>
      </c>
      <c r="C2985" s="358" t="s">
        <v>2</v>
      </c>
      <c r="D2985" s="358">
        <v>51.18</v>
      </c>
    </row>
    <row r="2986" spans="1:4" ht="15">
      <c r="A2986" s="90">
        <v>93662</v>
      </c>
      <c r="B2986" s="90" t="s">
        <v>8985</v>
      </c>
      <c r="C2986" s="358" t="s">
        <v>2</v>
      </c>
      <c r="D2986" s="358">
        <v>53.69</v>
      </c>
    </row>
    <row r="2987" spans="1:4" ht="15">
      <c r="A2987" s="90">
        <v>93663</v>
      </c>
      <c r="B2987" s="90" t="s">
        <v>8986</v>
      </c>
      <c r="C2987" s="358" t="s">
        <v>2</v>
      </c>
      <c r="D2987" s="358">
        <v>53.69</v>
      </c>
    </row>
    <row r="2988" spans="1:4" ht="15">
      <c r="A2988" s="90">
        <v>93664</v>
      </c>
      <c r="B2988" s="90" t="s">
        <v>8987</v>
      </c>
      <c r="C2988" s="358" t="s">
        <v>2</v>
      </c>
      <c r="D2988" s="358">
        <v>56.77</v>
      </c>
    </row>
    <row r="2989" spans="1:4" ht="15">
      <c r="A2989" s="90">
        <v>93665</v>
      </c>
      <c r="B2989" s="90" t="s">
        <v>8988</v>
      </c>
      <c r="C2989" s="358" t="s">
        <v>2</v>
      </c>
      <c r="D2989" s="358">
        <v>60.83</v>
      </c>
    </row>
    <row r="2990" spans="1:4" ht="15">
      <c r="A2990" s="90">
        <v>93666</v>
      </c>
      <c r="B2990" s="90" t="s">
        <v>8989</v>
      </c>
      <c r="C2990" s="358" t="s">
        <v>2</v>
      </c>
      <c r="D2990" s="358">
        <v>66.97</v>
      </c>
    </row>
    <row r="2991" spans="1:4" ht="15">
      <c r="A2991" s="90">
        <v>93667</v>
      </c>
      <c r="B2991" s="90" t="s">
        <v>8990</v>
      </c>
      <c r="C2991" s="358" t="s">
        <v>2</v>
      </c>
      <c r="D2991" s="358">
        <v>62.7</v>
      </c>
    </row>
    <row r="2992" spans="1:4" ht="15">
      <c r="A2992" s="90">
        <v>93668</v>
      </c>
      <c r="B2992" s="90" t="s">
        <v>8991</v>
      </c>
      <c r="C2992" s="358" t="s">
        <v>2</v>
      </c>
      <c r="D2992" s="358">
        <v>64.599999999999994</v>
      </c>
    </row>
    <row r="2993" spans="1:4" ht="15">
      <c r="A2993" s="90">
        <v>93669</v>
      </c>
      <c r="B2993" s="90" t="s">
        <v>8992</v>
      </c>
      <c r="C2993" s="358" t="s">
        <v>2</v>
      </c>
      <c r="D2993" s="358">
        <v>68.38</v>
      </c>
    </row>
    <row r="2994" spans="1:4" ht="15">
      <c r="A2994" s="90">
        <v>93670</v>
      </c>
      <c r="B2994" s="90" t="s">
        <v>8993</v>
      </c>
      <c r="C2994" s="358" t="s">
        <v>2</v>
      </c>
      <c r="D2994" s="358">
        <v>68.38</v>
      </c>
    </row>
    <row r="2995" spans="1:4" ht="15">
      <c r="A2995" s="90">
        <v>93671</v>
      </c>
      <c r="B2995" s="90" t="s">
        <v>8994</v>
      </c>
      <c r="C2995" s="358" t="s">
        <v>2</v>
      </c>
      <c r="D2995" s="358">
        <v>72.989999999999995</v>
      </c>
    </row>
    <row r="2996" spans="1:4" ht="15">
      <c r="A2996" s="90">
        <v>93672</v>
      </c>
      <c r="B2996" s="90" t="s">
        <v>8995</v>
      </c>
      <c r="C2996" s="358" t="s">
        <v>2</v>
      </c>
      <c r="D2996" s="358">
        <v>80.11</v>
      </c>
    </row>
    <row r="2997" spans="1:4" ht="15">
      <c r="A2997" s="90">
        <v>93673</v>
      </c>
      <c r="B2997" s="90" t="s">
        <v>8996</v>
      </c>
      <c r="C2997" s="358" t="s">
        <v>2</v>
      </c>
      <c r="D2997" s="358">
        <v>89.31</v>
      </c>
    </row>
    <row r="2998" spans="1:4" ht="15">
      <c r="A2998" s="90">
        <v>97359</v>
      </c>
      <c r="B2998" s="90" t="s">
        <v>8997</v>
      </c>
      <c r="C2998" s="358" t="s">
        <v>2</v>
      </c>
      <c r="D2998" s="359">
        <v>3137.66</v>
      </c>
    </row>
    <row r="2999" spans="1:4" ht="15">
      <c r="A2999" s="90">
        <v>97360</v>
      </c>
      <c r="B2999" s="90" t="s">
        <v>8998</v>
      </c>
      <c r="C2999" s="358" t="s">
        <v>2</v>
      </c>
      <c r="D2999" s="359">
        <v>6034.63</v>
      </c>
    </row>
    <row r="3000" spans="1:4" ht="15">
      <c r="A3000" s="90">
        <v>97361</v>
      </c>
      <c r="B3000" s="90" t="s">
        <v>8999</v>
      </c>
      <c r="C3000" s="358" t="s">
        <v>2</v>
      </c>
      <c r="D3000" s="359">
        <v>8046.18</v>
      </c>
    </row>
    <row r="3001" spans="1:4" ht="15">
      <c r="A3001" s="90">
        <v>97362</v>
      </c>
      <c r="B3001" s="90" t="s">
        <v>9000</v>
      </c>
      <c r="C3001" s="358" t="s">
        <v>2</v>
      </c>
      <c r="D3001" s="359">
        <v>1999.09</v>
      </c>
    </row>
    <row r="3002" spans="1:4" ht="15">
      <c r="A3002" s="90">
        <v>101875</v>
      </c>
      <c r="B3002" s="90" t="s">
        <v>9001</v>
      </c>
      <c r="C3002" s="358" t="s">
        <v>2</v>
      </c>
      <c r="D3002" s="358">
        <v>428.18</v>
      </c>
    </row>
    <row r="3003" spans="1:4" ht="15">
      <c r="A3003" s="90">
        <v>101876</v>
      </c>
      <c r="B3003" s="90" t="s">
        <v>9002</v>
      </c>
      <c r="C3003" s="358" t="s">
        <v>2</v>
      </c>
      <c r="D3003" s="358">
        <v>72.760000000000005</v>
      </c>
    </row>
    <row r="3004" spans="1:4" ht="15">
      <c r="A3004" s="90">
        <v>101877</v>
      </c>
      <c r="B3004" s="90" t="s">
        <v>9003</v>
      </c>
      <c r="C3004" s="358" t="s">
        <v>2</v>
      </c>
      <c r="D3004" s="358">
        <v>50.78</v>
      </c>
    </row>
    <row r="3005" spans="1:4" ht="15">
      <c r="A3005" s="90">
        <v>101878</v>
      </c>
      <c r="B3005" s="90" t="s">
        <v>9004</v>
      </c>
      <c r="C3005" s="358" t="s">
        <v>2</v>
      </c>
      <c r="D3005" s="358">
        <v>591.51</v>
      </c>
    </row>
    <row r="3006" spans="1:4" ht="15">
      <c r="A3006" s="90">
        <v>101879</v>
      </c>
      <c r="B3006" s="90" t="s">
        <v>9005</v>
      </c>
      <c r="C3006" s="358" t="s">
        <v>2</v>
      </c>
      <c r="D3006" s="358">
        <v>619.92999999999995</v>
      </c>
    </row>
    <row r="3007" spans="1:4" ht="15">
      <c r="A3007" s="90">
        <v>101880</v>
      </c>
      <c r="B3007" s="90" t="s">
        <v>9006</v>
      </c>
      <c r="C3007" s="358" t="s">
        <v>2</v>
      </c>
      <c r="D3007" s="358">
        <v>713.7</v>
      </c>
    </row>
    <row r="3008" spans="1:4" ht="15">
      <c r="A3008" s="90">
        <v>101881</v>
      </c>
      <c r="B3008" s="90" t="s">
        <v>9007</v>
      </c>
      <c r="C3008" s="358" t="s">
        <v>2</v>
      </c>
      <c r="D3008" s="359">
        <v>1026.54</v>
      </c>
    </row>
    <row r="3009" spans="1:4" ht="15">
      <c r="A3009" s="90">
        <v>101882</v>
      </c>
      <c r="B3009" s="90" t="s">
        <v>9008</v>
      </c>
      <c r="C3009" s="358" t="s">
        <v>2</v>
      </c>
      <c r="D3009" s="359">
        <v>1457.65</v>
      </c>
    </row>
    <row r="3010" spans="1:4" ht="15">
      <c r="A3010" s="90">
        <v>101883</v>
      </c>
      <c r="B3010" s="90" t="s">
        <v>9009</v>
      </c>
      <c r="C3010" s="358" t="s">
        <v>2</v>
      </c>
      <c r="D3010" s="358">
        <v>590.98</v>
      </c>
    </row>
    <row r="3011" spans="1:4" ht="15">
      <c r="A3011" s="90">
        <v>101890</v>
      </c>
      <c r="B3011" s="90" t="s">
        <v>9010</v>
      </c>
      <c r="C3011" s="358" t="s">
        <v>2</v>
      </c>
      <c r="D3011" s="358">
        <v>14.71</v>
      </c>
    </row>
    <row r="3012" spans="1:4" ht="15">
      <c r="A3012" s="90">
        <v>101891</v>
      </c>
      <c r="B3012" s="90" t="s">
        <v>9011</v>
      </c>
      <c r="C3012" s="358" t="s">
        <v>2</v>
      </c>
      <c r="D3012" s="358">
        <v>25.39</v>
      </c>
    </row>
    <row r="3013" spans="1:4" ht="15">
      <c r="A3013" s="90">
        <v>101892</v>
      </c>
      <c r="B3013" s="90" t="s">
        <v>9012</v>
      </c>
      <c r="C3013" s="358" t="s">
        <v>2</v>
      </c>
      <c r="D3013" s="358">
        <v>63.25</v>
      </c>
    </row>
    <row r="3014" spans="1:4" ht="15">
      <c r="A3014" s="90">
        <v>101893</v>
      </c>
      <c r="B3014" s="90" t="s">
        <v>9013</v>
      </c>
      <c r="C3014" s="358" t="s">
        <v>2</v>
      </c>
      <c r="D3014" s="358">
        <v>81.290000000000006</v>
      </c>
    </row>
    <row r="3015" spans="1:4" ht="15">
      <c r="A3015" s="90">
        <v>101894</v>
      </c>
      <c r="B3015" s="90" t="s">
        <v>9014</v>
      </c>
      <c r="C3015" s="358" t="s">
        <v>2</v>
      </c>
      <c r="D3015" s="358">
        <v>143.03</v>
      </c>
    </row>
    <row r="3016" spans="1:4" ht="15">
      <c r="A3016" s="90">
        <v>101895</v>
      </c>
      <c r="B3016" s="90" t="s">
        <v>9015</v>
      </c>
      <c r="C3016" s="358" t="s">
        <v>2</v>
      </c>
      <c r="D3016" s="358">
        <v>379.98</v>
      </c>
    </row>
    <row r="3017" spans="1:4" ht="15">
      <c r="A3017" s="90">
        <v>101896</v>
      </c>
      <c r="B3017" s="90" t="s">
        <v>9016</v>
      </c>
      <c r="C3017" s="358" t="s">
        <v>2</v>
      </c>
      <c r="D3017" s="358">
        <v>564.12</v>
      </c>
    </row>
    <row r="3018" spans="1:4" ht="15">
      <c r="A3018" s="90">
        <v>101897</v>
      </c>
      <c r="B3018" s="90" t="s">
        <v>9017</v>
      </c>
      <c r="C3018" s="358" t="s">
        <v>2</v>
      </c>
      <c r="D3018" s="358">
        <v>892.34</v>
      </c>
    </row>
    <row r="3019" spans="1:4" ht="15">
      <c r="A3019" s="90">
        <v>101898</v>
      </c>
      <c r="B3019" s="90" t="s">
        <v>9018</v>
      </c>
      <c r="C3019" s="358" t="s">
        <v>2</v>
      </c>
      <c r="D3019" s="359">
        <v>1186.98</v>
      </c>
    </row>
    <row r="3020" spans="1:4" ht="15">
      <c r="A3020" s="90">
        <v>101899</v>
      </c>
      <c r="B3020" s="90" t="s">
        <v>9019</v>
      </c>
      <c r="C3020" s="358" t="s">
        <v>2</v>
      </c>
      <c r="D3020" s="359">
        <v>1887.84</v>
      </c>
    </row>
    <row r="3021" spans="1:4" ht="15">
      <c r="A3021" s="90">
        <v>101900</v>
      </c>
      <c r="B3021" s="90" t="s">
        <v>9020</v>
      </c>
      <c r="C3021" s="358" t="s">
        <v>2</v>
      </c>
      <c r="D3021" s="359">
        <v>3917.82</v>
      </c>
    </row>
    <row r="3022" spans="1:4" ht="15">
      <c r="A3022" s="90">
        <v>101901</v>
      </c>
      <c r="B3022" s="90" t="s">
        <v>9021</v>
      </c>
      <c r="C3022" s="358" t="s">
        <v>2</v>
      </c>
      <c r="D3022" s="358">
        <v>126.26</v>
      </c>
    </row>
    <row r="3023" spans="1:4" ht="15">
      <c r="A3023" s="90">
        <v>101902</v>
      </c>
      <c r="B3023" s="90" t="s">
        <v>9022</v>
      </c>
      <c r="C3023" s="358" t="s">
        <v>2</v>
      </c>
      <c r="D3023" s="358">
        <v>156.25</v>
      </c>
    </row>
    <row r="3024" spans="1:4" ht="15">
      <c r="A3024" s="90">
        <v>101903</v>
      </c>
      <c r="B3024" s="90" t="s">
        <v>9023</v>
      </c>
      <c r="C3024" s="358" t="s">
        <v>2</v>
      </c>
      <c r="D3024" s="358">
        <v>325.20999999999998</v>
      </c>
    </row>
    <row r="3025" spans="1:4" ht="15">
      <c r="A3025" s="90">
        <v>101904</v>
      </c>
      <c r="B3025" s="90" t="s">
        <v>9024</v>
      </c>
      <c r="C3025" s="358" t="s">
        <v>2</v>
      </c>
      <c r="D3025" s="359">
        <v>1187.02</v>
      </c>
    </row>
    <row r="3026" spans="1:4" ht="15">
      <c r="A3026" s="90">
        <v>101938</v>
      </c>
      <c r="B3026" s="90" t="s">
        <v>9666</v>
      </c>
      <c r="C3026" s="358" t="s">
        <v>2</v>
      </c>
      <c r="D3026" s="358">
        <v>97.46</v>
      </c>
    </row>
    <row r="3027" spans="1:4" ht="15">
      <c r="A3027" s="90">
        <v>101946</v>
      </c>
      <c r="B3027" s="90" t="s">
        <v>9667</v>
      </c>
      <c r="C3027" s="358" t="s">
        <v>2</v>
      </c>
      <c r="D3027" s="358">
        <v>150.26</v>
      </c>
    </row>
    <row r="3028" spans="1:4" ht="15">
      <c r="A3028" s="90">
        <v>91945</v>
      </c>
      <c r="B3028" s="90" t="s">
        <v>18223</v>
      </c>
      <c r="C3028" s="358" t="s">
        <v>2</v>
      </c>
      <c r="D3028" s="358">
        <v>14.86</v>
      </c>
    </row>
    <row r="3029" spans="1:4" ht="15">
      <c r="A3029" s="90">
        <v>91946</v>
      </c>
      <c r="B3029" s="90" t="s">
        <v>18224</v>
      </c>
      <c r="C3029" s="358" t="s">
        <v>2</v>
      </c>
      <c r="D3029" s="358">
        <v>11.86</v>
      </c>
    </row>
    <row r="3030" spans="1:4" ht="15">
      <c r="A3030" s="90">
        <v>91947</v>
      </c>
      <c r="B3030" s="90" t="s">
        <v>18225</v>
      </c>
      <c r="C3030" s="358" t="s">
        <v>2</v>
      </c>
      <c r="D3030" s="358">
        <v>9.98</v>
      </c>
    </row>
    <row r="3031" spans="1:4" ht="15">
      <c r="A3031" s="90">
        <v>91949</v>
      </c>
      <c r="B3031" s="90" t="s">
        <v>18226</v>
      </c>
      <c r="C3031" s="358" t="s">
        <v>2</v>
      </c>
      <c r="D3031" s="358">
        <v>21.44</v>
      </c>
    </row>
    <row r="3032" spans="1:4" ht="15">
      <c r="A3032" s="90">
        <v>91950</v>
      </c>
      <c r="B3032" s="90" t="s">
        <v>18227</v>
      </c>
      <c r="C3032" s="358" t="s">
        <v>2</v>
      </c>
      <c r="D3032" s="358">
        <v>17.77</v>
      </c>
    </row>
    <row r="3033" spans="1:4" ht="15">
      <c r="A3033" s="90">
        <v>91951</v>
      </c>
      <c r="B3033" s="90" t="s">
        <v>18228</v>
      </c>
      <c r="C3033" s="358" t="s">
        <v>2</v>
      </c>
      <c r="D3033" s="358">
        <v>15.58</v>
      </c>
    </row>
    <row r="3034" spans="1:4" ht="15">
      <c r="A3034" s="90">
        <v>91952</v>
      </c>
      <c r="B3034" s="90" t="s">
        <v>18229</v>
      </c>
      <c r="C3034" s="358" t="s">
        <v>2</v>
      </c>
      <c r="D3034" s="358">
        <v>20.11</v>
      </c>
    </row>
    <row r="3035" spans="1:4" ht="15">
      <c r="A3035" s="90">
        <v>91953</v>
      </c>
      <c r="B3035" s="90" t="s">
        <v>18230</v>
      </c>
      <c r="C3035" s="358" t="s">
        <v>2</v>
      </c>
      <c r="D3035" s="358">
        <v>31.97</v>
      </c>
    </row>
    <row r="3036" spans="1:4" ht="15">
      <c r="A3036" s="90">
        <v>91954</v>
      </c>
      <c r="B3036" s="90" t="s">
        <v>18231</v>
      </c>
      <c r="C3036" s="358" t="s">
        <v>2</v>
      </c>
      <c r="D3036" s="358">
        <v>26.95</v>
      </c>
    </row>
    <row r="3037" spans="1:4" ht="15">
      <c r="A3037" s="90">
        <v>91955</v>
      </c>
      <c r="B3037" s="90" t="s">
        <v>18232</v>
      </c>
      <c r="C3037" s="358" t="s">
        <v>2</v>
      </c>
      <c r="D3037" s="358">
        <v>38.81</v>
      </c>
    </row>
    <row r="3038" spans="1:4" ht="15">
      <c r="A3038" s="90">
        <v>91956</v>
      </c>
      <c r="B3038" s="90" t="s">
        <v>18233</v>
      </c>
      <c r="C3038" s="358" t="s">
        <v>2</v>
      </c>
      <c r="D3038" s="358">
        <v>43.87</v>
      </c>
    </row>
    <row r="3039" spans="1:4" ht="15">
      <c r="A3039" s="90">
        <v>91957</v>
      </c>
      <c r="B3039" s="90" t="s">
        <v>18234</v>
      </c>
      <c r="C3039" s="358" t="s">
        <v>2</v>
      </c>
      <c r="D3039" s="358">
        <v>55.73</v>
      </c>
    </row>
    <row r="3040" spans="1:4" ht="15">
      <c r="A3040" s="90">
        <v>91958</v>
      </c>
      <c r="B3040" s="90" t="s">
        <v>18235</v>
      </c>
      <c r="C3040" s="358" t="s">
        <v>2</v>
      </c>
      <c r="D3040" s="358">
        <v>37.07</v>
      </c>
    </row>
    <row r="3041" spans="1:4" ht="15">
      <c r="A3041" s="90">
        <v>91959</v>
      </c>
      <c r="B3041" s="90" t="s">
        <v>18236</v>
      </c>
      <c r="C3041" s="358" t="s">
        <v>2</v>
      </c>
      <c r="D3041" s="358">
        <v>48.93</v>
      </c>
    </row>
    <row r="3042" spans="1:4" ht="15">
      <c r="A3042" s="90">
        <v>91960</v>
      </c>
      <c r="B3042" s="90" t="s">
        <v>18237</v>
      </c>
      <c r="C3042" s="358" t="s">
        <v>2</v>
      </c>
      <c r="D3042" s="358">
        <v>50.76</v>
      </c>
    </row>
    <row r="3043" spans="1:4" ht="15">
      <c r="A3043" s="90">
        <v>91961</v>
      </c>
      <c r="B3043" s="90" t="s">
        <v>18238</v>
      </c>
      <c r="C3043" s="358" t="s">
        <v>2</v>
      </c>
      <c r="D3043" s="358">
        <v>62.62</v>
      </c>
    </row>
    <row r="3044" spans="1:4" ht="15">
      <c r="A3044" s="90">
        <v>91962</v>
      </c>
      <c r="B3044" s="90" t="s">
        <v>18239</v>
      </c>
      <c r="C3044" s="358" t="s">
        <v>2</v>
      </c>
      <c r="D3044" s="358">
        <v>67.680000000000007</v>
      </c>
    </row>
    <row r="3045" spans="1:4" ht="15">
      <c r="A3045" s="90">
        <v>91963</v>
      </c>
      <c r="B3045" s="90" t="s">
        <v>18240</v>
      </c>
      <c r="C3045" s="358" t="s">
        <v>2</v>
      </c>
      <c r="D3045" s="358">
        <v>79.540000000000006</v>
      </c>
    </row>
    <row r="3046" spans="1:4" ht="15">
      <c r="A3046" s="90">
        <v>91964</v>
      </c>
      <c r="B3046" s="90" t="s">
        <v>18241</v>
      </c>
      <c r="C3046" s="358" t="s">
        <v>2</v>
      </c>
      <c r="D3046" s="358">
        <v>60.83</v>
      </c>
    </row>
    <row r="3047" spans="1:4" ht="15">
      <c r="A3047" s="90">
        <v>91965</v>
      </c>
      <c r="B3047" s="90" t="s">
        <v>18242</v>
      </c>
      <c r="C3047" s="358" t="s">
        <v>2</v>
      </c>
      <c r="D3047" s="358">
        <v>72.69</v>
      </c>
    </row>
    <row r="3048" spans="1:4" ht="15">
      <c r="A3048" s="90">
        <v>91966</v>
      </c>
      <c r="B3048" s="90" t="s">
        <v>18243</v>
      </c>
      <c r="C3048" s="358" t="s">
        <v>2</v>
      </c>
      <c r="D3048" s="358">
        <v>54.03</v>
      </c>
    </row>
    <row r="3049" spans="1:4" ht="15">
      <c r="A3049" s="90">
        <v>91967</v>
      </c>
      <c r="B3049" s="90" t="s">
        <v>18244</v>
      </c>
      <c r="C3049" s="358" t="s">
        <v>2</v>
      </c>
      <c r="D3049" s="358">
        <v>65.89</v>
      </c>
    </row>
    <row r="3050" spans="1:4" ht="15">
      <c r="A3050" s="90">
        <v>91968</v>
      </c>
      <c r="B3050" s="90" t="s">
        <v>18245</v>
      </c>
      <c r="C3050" s="358" t="s">
        <v>2</v>
      </c>
      <c r="D3050" s="358">
        <v>74.53</v>
      </c>
    </row>
    <row r="3051" spans="1:4" ht="15">
      <c r="A3051" s="90">
        <v>91969</v>
      </c>
      <c r="B3051" s="90" t="s">
        <v>18246</v>
      </c>
      <c r="C3051" s="358" t="s">
        <v>2</v>
      </c>
      <c r="D3051" s="358">
        <v>86.39</v>
      </c>
    </row>
    <row r="3052" spans="1:4" ht="15">
      <c r="A3052" s="90">
        <v>91970</v>
      </c>
      <c r="B3052" s="90" t="s">
        <v>18247</v>
      </c>
      <c r="C3052" s="358" t="s">
        <v>2</v>
      </c>
      <c r="D3052" s="358">
        <v>78.150000000000006</v>
      </c>
    </row>
    <row r="3053" spans="1:4" ht="15">
      <c r="A3053" s="90">
        <v>91971</v>
      </c>
      <c r="B3053" s="90" t="s">
        <v>18248</v>
      </c>
      <c r="C3053" s="358" t="s">
        <v>2</v>
      </c>
      <c r="D3053" s="358">
        <v>95.92</v>
      </c>
    </row>
    <row r="3054" spans="1:4" ht="15">
      <c r="A3054" s="90">
        <v>91972</v>
      </c>
      <c r="B3054" s="90" t="s">
        <v>18249</v>
      </c>
      <c r="C3054" s="358" t="s">
        <v>2</v>
      </c>
      <c r="D3054" s="358">
        <v>85.05</v>
      </c>
    </row>
    <row r="3055" spans="1:4" ht="15">
      <c r="A3055" s="90">
        <v>91973</v>
      </c>
      <c r="B3055" s="90" t="s">
        <v>18250</v>
      </c>
      <c r="C3055" s="358" t="s">
        <v>2</v>
      </c>
      <c r="D3055" s="358">
        <v>102.82</v>
      </c>
    </row>
    <row r="3056" spans="1:4" ht="15">
      <c r="A3056" s="90">
        <v>91974</v>
      </c>
      <c r="B3056" s="90" t="s">
        <v>18251</v>
      </c>
      <c r="C3056" s="358" t="s">
        <v>2</v>
      </c>
      <c r="D3056" s="358">
        <v>71.31</v>
      </c>
    </row>
    <row r="3057" spans="1:4" ht="15">
      <c r="A3057" s="90">
        <v>91975</v>
      </c>
      <c r="B3057" s="90" t="s">
        <v>18252</v>
      </c>
      <c r="C3057" s="358" t="s">
        <v>2</v>
      </c>
      <c r="D3057" s="358">
        <v>89.08</v>
      </c>
    </row>
    <row r="3058" spans="1:4" ht="15">
      <c r="A3058" s="90">
        <v>91976</v>
      </c>
      <c r="B3058" s="90" t="s">
        <v>18253</v>
      </c>
      <c r="C3058" s="358" t="s">
        <v>2</v>
      </c>
      <c r="D3058" s="358">
        <v>105.28</v>
      </c>
    </row>
    <row r="3059" spans="1:4" ht="15">
      <c r="A3059" s="90">
        <v>91977</v>
      </c>
      <c r="B3059" s="90" t="s">
        <v>18254</v>
      </c>
      <c r="C3059" s="358" t="s">
        <v>2</v>
      </c>
      <c r="D3059" s="358">
        <v>123.05</v>
      </c>
    </row>
    <row r="3060" spans="1:4" ht="15">
      <c r="A3060" s="90">
        <v>91978</v>
      </c>
      <c r="B3060" s="90" t="s">
        <v>18255</v>
      </c>
      <c r="C3060" s="358" t="s">
        <v>2</v>
      </c>
      <c r="D3060" s="358">
        <v>43.45</v>
      </c>
    </row>
    <row r="3061" spans="1:4" ht="15">
      <c r="A3061" s="90">
        <v>91979</v>
      </c>
      <c r="B3061" s="90" t="s">
        <v>18256</v>
      </c>
      <c r="C3061" s="358" t="s">
        <v>2</v>
      </c>
      <c r="D3061" s="358">
        <v>55.31</v>
      </c>
    </row>
    <row r="3062" spans="1:4" ht="15">
      <c r="A3062" s="90">
        <v>91980</v>
      </c>
      <c r="B3062" s="90" t="s">
        <v>18257</v>
      </c>
      <c r="C3062" s="358" t="s">
        <v>2</v>
      </c>
      <c r="D3062" s="358">
        <v>42</v>
      </c>
    </row>
    <row r="3063" spans="1:4" ht="15">
      <c r="A3063" s="90">
        <v>91981</v>
      </c>
      <c r="B3063" s="90" t="s">
        <v>18258</v>
      </c>
      <c r="C3063" s="358" t="s">
        <v>2</v>
      </c>
      <c r="D3063" s="358">
        <v>53.86</v>
      </c>
    </row>
    <row r="3064" spans="1:4" ht="15">
      <c r="A3064" s="90">
        <v>91982</v>
      </c>
      <c r="B3064" s="90" t="s">
        <v>18259</v>
      </c>
      <c r="C3064" s="358" t="s">
        <v>2</v>
      </c>
      <c r="D3064" s="358">
        <v>104.36</v>
      </c>
    </row>
    <row r="3065" spans="1:4" ht="15">
      <c r="A3065" s="90">
        <v>91983</v>
      </c>
      <c r="B3065" s="90" t="s">
        <v>18260</v>
      </c>
      <c r="C3065" s="358" t="s">
        <v>2</v>
      </c>
      <c r="D3065" s="358">
        <v>116.22</v>
      </c>
    </row>
    <row r="3066" spans="1:4" ht="15">
      <c r="A3066" s="90">
        <v>91984</v>
      </c>
      <c r="B3066" s="90" t="s">
        <v>18261</v>
      </c>
      <c r="C3066" s="358" t="s">
        <v>2</v>
      </c>
      <c r="D3066" s="358">
        <v>18.77</v>
      </c>
    </row>
    <row r="3067" spans="1:4" ht="15">
      <c r="A3067" s="90">
        <v>91985</v>
      </c>
      <c r="B3067" s="90" t="s">
        <v>18262</v>
      </c>
      <c r="C3067" s="358" t="s">
        <v>2</v>
      </c>
      <c r="D3067" s="358">
        <v>30.63</v>
      </c>
    </row>
    <row r="3068" spans="1:4" ht="15">
      <c r="A3068" s="90">
        <v>91986</v>
      </c>
      <c r="B3068" s="90" t="s">
        <v>18263</v>
      </c>
      <c r="C3068" s="358" t="s">
        <v>2</v>
      </c>
      <c r="D3068" s="358">
        <v>40.64</v>
      </c>
    </row>
    <row r="3069" spans="1:4" ht="15">
      <c r="A3069" s="90">
        <v>91987</v>
      </c>
      <c r="B3069" s="90" t="s">
        <v>18264</v>
      </c>
      <c r="C3069" s="358" t="s">
        <v>2</v>
      </c>
      <c r="D3069" s="358">
        <v>52.5</v>
      </c>
    </row>
    <row r="3070" spans="1:4" ht="15">
      <c r="A3070" s="90">
        <v>91988</v>
      </c>
      <c r="B3070" s="90" t="s">
        <v>18265</v>
      </c>
      <c r="C3070" s="358" t="s">
        <v>2</v>
      </c>
      <c r="D3070" s="358">
        <v>23.66</v>
      </c>
    </row>
    <row r="3071" spans="1:4" ht="15">
      <c r="A3071" s="90">
        <v>91989</v>
      </c>
      <c r="B3071" s="90" t="s">
        <v>18266</v>
      </c>
      <c r="C3071" s="358" t="s">
        <v>2</v>
      </c>
      <c r="D3071" s="358">
        <v>35.520000000000003</v>
      </c>
    </row>
    <row r="3072" spans="1:4" ht="15">
      <c r="A3072" s="90">
        <v>91990</v>
      </c>
      <c r="B3072" s="90" t="s">
        <v>18267</v>
      </c>
      <c r="C3072" s="358" t="s">
        <v>2</v>
      </c>
      <c r="D3072" s="358">
        <v>35.46</v>
      </c>
    </row>
    <row r="3073" spans="1:4" ht="15">
      <c r="A3073" s="90">
        <v>91991</v>
      </c>
      <c r="B3073" s="90" t="s">
        <v>18268</v>
      </c>
      <c r="C3073" s="358" t="s">
        <v>2</v>
      </c>
      <c r="D3073" s="358">
        <v>38.1</v>
      </c>
    </row>
    <row r="3074" spans="1:4" ht="15">
      <c r="A3074" s="90">
        <v>91992</v>
      </c>
      <c r="B3074" s="90" t="s">
        <v>18269</v>
      </c>
      <c r="C3074" s="358" t="s">
        <v>2</v>
      </c>
      <c r="D3074" s="358">
        <v>47.32</v>
      </c>
    </row>
    <row r="3075" spans="1:4" ht="15">
      <c r="A3075" s="90">
        <v>91993</v>
      </c>
      <c r="B3075" s="90" t="s">
        <v>18270</v>
      </c>
      <c r="C3075" s="358" t="s">
        <v>2</v>
      </c>
      <c r="D3075" s="358">
        <v>49.96</v>
      </c>
    </row>
    <row r="3076" spans="1:4" ht="15">
      <c r="A3076" s="90">
        <v>91994</v>
      </c>
      <c r="B3076" s="90" t="s">
        <v>18271</v>
      </c>
      <c r="C3076" s="358" t="s">
        <v>2</v>
      </c>
      <c r="D3076" s="358">
        <v>25.58</v>
      </c>
    </row>
    <row r="3077" spans="1:4" ht="15">
      <c r="A3077" s="90">
        <v>91995</v>
      </c>
      <c r="B3077" s="90" t="s">
        <v>18272</v>
      </c>
      <c r="C3077" s="358" t="s">
        <v>2</v>
      </c>
      <c r="D3077" s="358">
        <v>28.22</v>
      </c>
    </row>
    <row r="3078" spans="1:4" ht="15">
      <c r="A3078" s="90">
        <v>91996</v>
      </c>
      <c r="B3078" s="90" t="s">
        <v>18273</v>
      </c>
      <c r="C3078" s="358" t="s">
        <v>2</v>
      </c>
      <c r="D3078" s="358">
        <v>37.44</v>
      </c>
    </row>
    <row r="3079" spans="1:4" ht="15">
      <c r="A3079" s="90">
        <v>91997</v>
      </c>
      <c r="B3079" s="90" t="s">
        <v>18274</v>
      </c>
      <c r="C3079" s="358" t="s">
        <v>2</v>
      </c>
      <c r="D3079" s="358">
        <v>40.08</v>
      </c>
    </row>
    <row r="3080" spans="1:4" ht="15">
      <c r="A3080" s="90">
        <v>91998</v>
      </c>
      <c r="B3080" s="90" t="s">
        <v>18275</v>
      </c>
      <c r="C3080" s="358" t="s">
        <v>2</v>
      </c>
      <c r="D3080" s="358">
        <v>21.77</v>
      </c>
    </row>
    <row r="3081" spans="1:4" ht="15">
      <c r="A3081" s="90">
        <v>91999</v>
      </c>
      <c r="B3081" s="90" t="s">
        <v>18276</v>
      </c>
      <c r="C3081" s="358" t="s">
        <v>2</v>
      </c>
      <c r="D3081" s="358">
        <v>24.41</v>
      </c>
    </row>
    <row r="3082" spans="1:4" ht="15">
      <c r="A3082" s="90">
        <v>92000</v>
      </c>
      <c r="B3082" s="90" t="s">
        <v>18277</v>
      </c>
      <c r="C3082" s="358" t="s">
        <v>2</v>
      </c>
      <c r="D3082" s="358">
        <v>33.630000000000003</v>
      </c>
    </row>
    <row r="3083" spans="1:4" ht="15">
      <c r="A3083" s="90">
        <v>92001</v>
      </c>
      <c r="B3083" s="90" t="s">
        <v>18278</v>
      </c>
      <c r="C3083" s="358" t="s">
        <v>2</v>
      </c>
      <c r="D3083" s="358">
        <v>36.270000000000003</v>
      </c>
    </row>
    <row r="3084" spans="1:4" ht="15">
      <c r="A3084" s="90">
        <v>92002</v>
      </c>
      <c r="B3084" s="90" t="s">
        <v>18279</v>
      </c>
      <c r="C3084" s="358" t="s">
        <v>2</v>
      </c>
      <c r="D3084" s="358">
        <v>48.02</v>
      </c>
    </row>
    <row r="3085" spans="1:4" ht="15">
      <c r="A3085" s="90">
        <v>92003</v>
      </c>
      <c r="B3085" s="90" t="s">
        <v>18280</v>
      </c>
      <c r="C3085" s="358" t="s">
        <v>2</v>
      </c>
      <c r="D3085" s="358">
        <v>53.3</v>
      </c>
    </row>
    <row r="3086" spans="1:4" ht="15">
      <c r="A3086" s="90">
        <v>92004</v>
      </c>
      <c r="B3086" s="90" t="s">
        <v>18281</v>
      </c>
      <c r="C3086" s="358" t="s">
        <v>2</v>
      </c>
      <c r="D3086" s="358">
        <v>59.88</v>
      </c>
    </row>
    <row r="3087" spans="1:4" ht="15">
      <c r="A3087" s="90">
        <v>92005</v>
      </c>
      <c r="B3087" s="90" t="s">
        <v>18282</v>
      </c>
      <c r="C3087" s="358" t="s">
        <v>2</v>
      </c>
      <c r="D3087" s="358">
        <v>65.16</v>
      </c>
    </row>
    <row r="3088" spans="1:4" ht="15">
      <c r="A3088" s="90">
        <v>92006</v>
      </c>
      <c r="B3088" s="90" t="s">
        <v>18283</v>
      </c>
      <c r="C3088" s="358" t="s">
        <v>2</v>
      </c>
      <c r="D3088" s="358">
        <v>40.340000000000003</v>
      </c>
    </row>
    <row r="3089" spans="1:4" ht="15">
      <c r="A3089" s="90">
        <v>92007</v>
      </c>
      <c r="B3089" s="90" t="s">
        <v>18284</v>
      </c>
      <c r="C3089" s="358" t="s">
        <v>2</v>
      </c>
      <c r="D3089" s="358">
        <v>45.62</v>
      </c>
    </row>
    <row r="3090" spans="1:4" ht="15">
      <c r="A3090" s="90">
        <v>92008</v>
      </c>
      <c r="B3090" s="90" t="s">
        <v>18285</v>
      </c>
      <c r="C3090" s="358" t="s">
        <v>2</v>
      </c>
      <c r="D3090" s="358">
        <v>52.2</v>
      </c>
    </row>
    <row r="3091" spans="1:4" ht="15">
      <c r="A3091" s="90">
        <v>92009</v>
      </c>
      <c r="B3091" s="90" t="s">
        <v>18286</v>
      </c>
      <c r="C3091" s="358" t="s">
        <v>2</v>
      </c>
      <c r="D3091" s="358">
        <v>57.48</v>
      </c>
    </row>
    <row r="3092" spans="1:4" ht="15">
      <c r="A3092" s="90">
        <v>92010</v>
      </c>
      <c r="B3092" s="90" t="s">
        <v>18287</v>
      </c>
      <c r="C3092" s="358" t="s">
        <v>2</v>
      </c>
      <c r="D3092" s="358">
        <v>70.42</v>
      </c>
    </row>
    <row r="3093" spans="1:4" ht="15">
      <c r="A3093" s="90">
        <v>92011</v>
      </c>
      <c r="B3093" s="90" t="s">
        <v>18288</v>
      </c>
      <c r="C3093" s="358" t="s">
        <v>2</v>
      </c>
      <c r="D3093" s="358">
        <v>78.34</v>
      </c>
    </row>
    <row r="3094" spans="1:4" ht="15">
      <c r="A3094" s="90">
        <v>92012</v>
      </c>
      <c r="B3094" s="90" t="s">
        <v>18289</v>
      </c>
      <c r="C3094" s="358" t="s">
        <v>2</v>
      </c>
      <c r="D3094" s="358">
        <v>82.28</v>
      </c>
    </row>
    <row r="3095" spans="1:4" ht="15">
      <c r="A3095" s="90">
        <v>92013</v>
      </c>
      <c r="B3095" s="90" t="s">
        <v>18290</v>
      </c>
      <c r="C3095" s="358" t="s">
        <v>2</v>
      </c>
      <c r="D3095" s="358">
        <v>90.2</v>
      </c>
    </row>
    <row r="3096" spans="1:4" ht="15">
      <c r="A3096" s="90">
        <v>92014</v>
      </c>
      <c r="B3096" s="90" t="s">
        <v>18291</v>
      </c>
      <c r="C3096" s="358" t="s">
        <v>2</v>
      </c>
      <c r="D3096" s="358">
        <v>58.91</v>
      </c>
    </row>
    <row r="3097" spans="1:4" ht="15">
      <c r="A3097" s="90">
        <v>92015</v>
      </c>
      <c r="B3097" s="90" t="s">
        <v>18292</v>
      </c>
      <c r="C3097" s="358" t="s">
        <v>2</v>
      </c>
      <c r="D3097" s="358">
        <v>66.83</v>
      </c>
    </row>
    <row r="3098" spans="1:4" ht="15">
      <c r="A3098" s="90">
        <v>92016</v>
      </c>
      <c r="B3098" s="90" t="s">
        <v>18293</v>
      </c>
      <c r="C3098" s="358" t="s">
        <v>2</v>
      </c>
      <c r="D3098" s="358">
        <v>70.77</v>
      </c>
    </row>
    <row r="3099" spans="1:4" ht="15">
      <c r="A3099" s="90">
        <v>92017</v>
      </c>
      <c r="B3099" s="90" t="s">
        <v>18294</v>
      </c>
      <c r="C3099" s="358" t="s">
        <v>2</v>
      </c>
      <c r="D3099" s="358">
        <v>78.69</v>
      </c>
    </row>
    <row r="3100" spans="1:4" ht="15">
      <c r="A3100" s="90">
        <v>92018</v>
      </c>
      <c r="B3100" s="90" t="s">
        <v>18295</v>
      </c>
      <c r="C3100" s="358" t="s">
        <v>2</v>
      </c>
      <c r="D3100" s="358">
        <v>78.040000000000006</v>
      </c>
    </row>
    <row r="3101" spans="1:4" ht="15">
      <c r="A3101" s="90">
        <v>92019</v>
      </c>
      <c r="B3101" s="90" t="s">
        <v>18296</v>
      </c>
      <c r="C3101" s="358" t="s">
        <v>2</v>
      </c>
      <c r="D3101" s="358">
        <v>95.81</v>
      </c>
    </row>
    <row r="3102" spans="1:4" ht="15">
      <c r="A3102" s="90">
        <v>92020</v>
      </c>
      <c r="B3102" s="90" t="s">
        <v>18297</v>
      </c>
      <c r="C3102" s="358" t="s">
        <v>2</v>
      </c>
      <c r="D3102" s="358">
        <v>115.44</v>
      </c>
    </row>
    <row r="3103" spans="1:4" ht="15">
      <c r="A3103" s="90">
        <v>92021</v>
      </c>
      <c r="B3103" s="90" t="s">
        <v>18298</v>
      </c>
      <c r="C3103" s="358" t="s">
        <v>2</v>
      </c>
      <c r="D3103" s="358">
        <v>133.21</v>
      </c>
    </row>
    <row r="3104" spans="1:4" ht="15">
      <c r="A3104" s="90">
        <v>92022</v>
      </c>
      <c r="B3104" s="90" t="s">
        <v>18299</v>
      </c>
      <c r="C3104" s="358" t="s">
        <v>2</v>
      </c>
      <c r="D3104" s="358">
        <v>42.5</v>
      </c>
    </row>
    <row r="3105" spans="1:4" ht="15">
      <c r="A3105" s="90">
        <v>92023</v>
      </c>
      <c r="B3105" s="90" t="s">
        <v>18300</v>
      </c>
      <c r="C3105" s="358" t="s">
        <v>2</v>
      </c>
      <c r="D3105" s="358">
        <v>54.36</v>
      </c>
    </row>
    <row r="3106" spans="1:4" ht="15">
      <c r="A3106" s="90">
        <v>92024</v>
      </c>
      <c r="B3106" s="90" t="s">
        <v>18301</v>
      </c>
      <c r="C3106" s="358" t="s">
        <v>2</v>
      </c>
      <c r="D3106" s="358">
        <v>64.94</v>
      </c>
    </row>
    <row r="3107" spans="1:4" ht="15">
      <c r="A3107" s="90">
        <v>92025</v>
      </c>
      <c r="B3107" s="90" t="s">
        <v>18302</v>
      </c>
      <c r="C3107" s="358" t="s">
        <v>2</v>
      </c>
      <c r="D3107" s="358">
        <v>76.8</v>
      </c>
    </row>
    <row r="3108" spans="1:4" ht="15">
      <c r="A3108" s="90">
        <v>92026</v>
      </c>
      <c r="B3108" s="90" t="s">
        <v>18303</v>
      </c>
      <c r="C3108" s="358" t="s">
        <v>2</v>
      </c>
      <c r="D3108" s="358">
        <v>59.46</v>
      </c>
    </row>
    <row r="3109" spans="1:4" ht="15">
      <c r="A3109" s="90">
        <v>92027</v>
      </c>
      <c r="B3109" s="90" t="s">
        <v>18304</v>
      </c>
      <c r="C3109" s="358" t="s">
        <v>2</v>
      </c>
      <c r="D3109" s="358">
        <v>71.319999999999993</v>
      </c>
    </row>
    <row r="3110" spans="1:4" ht="15">
      <c r="A3110" s="90">
        <v>92028</v>
      </c>
      <c r="B3110" s="90" t="s">
        <v>18305</v>
      </c>
      <c r="C3110" s="358" t="s">
        <v>2</v>
      </c>
      <c r="D3110" s="358">
        <v>49.39</v>
      </c>
    </row>
    <row r="3111" spans="1:4" ht="15">
      <c r="A3111" s="90">
        <v>92029</v>
      </c>
      <c r="B3111" s="90" t="s">
        <v>18306</v>
      </c>
      <c r="C3111" s="358" t="s">
        <v>2</v>
      </c>
      <c r="D3111" s="358">
        <v>61.25</v>
      </c>
    </row>
    <row r="3112" spans="1:4" ht="15">
      <c r="A3112" s="90">
        <v>92030</v>
      </c>
      <c r="B3112" s="90" t="s">
        <v>18307</v>
      </c>
      <c r="C3112" s="358" t="s">
        <v>2</v>
      </c>
      <c r="D3112" s="358">
        <v>71.790000000000006</v>
      </c>
    </row>
    <row r="3113" spans="1:4" ht="15">
      <c r="A3113" s="90">
        <v>92031</v>
      </c>
      <c r="B3113" s="90" t="s">
        <v>18308</v>
      </c>
      <c r="C3113" s="358" t="s">
        <v>2</v>
      </c>
      <c r="D3113" s="358">
        <v>83.65</v>
      </c>
    </row>
    <row r="3114" spans="1:4" ht="15">
      <c r="A3114" s="90">
        <v>92032</v>
      </c>
      <c r="B3114" s="90" t="s">
        <v>18309</v>
      </c>
      <c r="C3114" s="358" t="s">
        <v>2</v>
      </c>
      <c r="D3114" s="358">
        <v>73.16</v>
      </c>
    </row>
    <row r="3115" spans="1:4" ht="15">
      <c r="A3115" s="90">
        <v>92033</v>
      </c>
      <c r="B3115" s="90" t="s">
        <v>18310</v>
      </c>
      <c r="C3115" s="358" t="s">
        <v>2</v>
      </c>
      <c r="D3115" s="358">
        <v>85.02</v>
      </c>
    </row>
    <row r="3116" spans="1:4" ht="15">
      <c r="A3116" s="90">
        <v>92034</v>
      </c>
      <c r="B3116" s="90" t="s">
        <v>18311</v>
      </c>
      <c r="C3116" s="358" t="s">
        <v>2</v>
      </c>
      <c r="D3116" s="358">
        <v>66.31</v>
      </c>
    </row>
    <row r="3117" spans="1:4" ht="15">
      <c r="A3117" s="90">
        <v>92035</v>
      </c>
      <c r="B3117" s="90" t="s">
        <v>18312</v>
      </c>
      <c r="C3117" s="358" t="s">
        <v>2</v>
      </c>
      <c r="D3117" s="358">
        <v>78.17</v>
      </c>
    </row>
    <row r="3118" spans="1:4" ht="15">
      <c r="A3118" s="90">
        <v>97583</v>
      </c>
      <c r="B3118" s="90" t="s">
        <v>4154</v>
      </c>
      <c r="C3118" s="358" t="s">
        <v>2</v>
      </c>
      <c r="D3118" s="358">
        <v>92.17</v>
      </c>
    </row>
    <row r="3119" spans="1:4" ht="15">
      <c r="A3119" s="90">
        <v>97584</v>
      </c>
      <c r="B3119" s="90" t="s">
        <v>4155</v>
      </c>
      <c r="C3119" s="358" t="s">
        <v>2</v>
      </c>
      <c r="D3119" s="358">
        <v>129.36000000000001</v>
      </c>
    </row>
    <row r="3120" spans="1:4" ht="15">
      <c r="A3120" s="90">
        <v>97585</v>
      </c>
      <c r="B3120" s="90" t="s">
        <v>4156</v>
      </c>
      <c r="C3120" s="358" t="s">
        <v>2</v>
      </c>
      <c r="D3120" s="358">
        <v>124.26</v>
      </c>
    </row>
    <row r="3121" spans="1:4" ht="15">
      <c r="A3121" s="90">
        <v>97586</v>
      </c>
      <c r="B3121" s="90" t="s">
        <v>4157</v>
      </c>
      <c r="C3121" s="358" t="s">
        <v>2</v>
      </c>
      <c r="D3121" s="358">
        <v>169.17</v>
      </c>
    </row>
    <row r="3122" spans="1:4" ht="15">
      <c r="A3122" s="90">
        <v>97587</v>
      </c>
      <c r="B3122" s="90" t="s">
        <v>4158</v>
      </c>
      <c r="C3122" s="358" t="s">
        <v>2</v>
      </c>
      <c r="D3122" s="358">
        <v>309.86</v>
      </c>
    </row>
    <row r="3123" spans="1:4" ht="15">
      <c r="A3123" s="90">
        <v>97589</v>
      </c>
      <c r="B3123" s="90" t="s">
        <v>4159</v>
      </c>
      <c r="C3123" s="358" t="s">
        <v>2</v>
      </c>
      <c r="D3123" s="358">
        <v>44.7</v>
      </c>
    </row>
    <row r="3124" spans="1:4" ht="15">
      <c r="A3124" s="90">
        <v>97590</v>
      </c>
      <c r="B3124" s="90" t="s">
        <v>4160</v>
      </c>
      <c r="C3124" s="358" t="s">
        <v>2</v>
      </c>
      <c r="D3124" s="358">
        <v>106.76</v>
      </c>
    </row>
    <row r="3125" spans="1:4" ht="15">
      <c r="A3125" s="90">
        <v>97591</v>
      </c>
      <c r="B3125" s="90" t="s">
        <v>4161</v>
      </c>
      <c r="C3125" s="358" t="s">
        <v>2</v>
      </c>
      <c r="D3125" s="358">
        <v>140.57</v>
      </c>
    </row>
    <row r="3126" spans="1:4" ht="15">
      <c r="A3126" s="90">
        <v>97593</v>
      </c>
      <c r="B3126" s="90" t="s">
        <v>4162</v>
      </c>
      <c r="C3126" s="358" t="s">
        <v>2</v>
      </c>
      <c r="D3126" s="358">
        <v>154.6</v>
      </c>
    </row>
    <row r="3127" spans="1:4" ht="15">
      <c r="A3127" s="90">
        <v>97594</v>
      </c>
      <c r="B3127" s="90" t="s">
        <v>4163</v>
      </c>
      <c r="C3127" s="358" t="s">
        <v>2</v>
      </c>
      <c r="D3127" s="358">
        <v>141.52000000000001</v>
      </c>
    </row>
    <row r="3128" spans="1:4" ht="15">
      <c r="A3128" s="90">
        <v>97595</v>
      </c>
      <c r="B3128" s="90" t="s">
        <v>4164</v>
      </c>
      <c r="C3128" s="358" t="s">
        <v>2</v>
      </c>
      <c r="D3128" s="358">
        <v>109.45</v>
      </c>
    </row>
    <row r="3129" spans="1:4" ht="15">
      <c r="A3129" s="90">
        <v>97596</v>
      </c>
      <c r="B3129" s="90" t="s">
        <v>4165</v>
      </c>
      <c r="C3129" s="358" t="s">
        <v>2</v>
      </c>
      <c r="D3129" s="358">
        <v>75.930000000000007</v>
      </c>
    </row>
    <row r="3130" spans="1:4" ht="15">
      <c r="A3130" s="90">
        <v>97597</v>
      </c>
      <c r="B3130" s="90" t="s">
        <v>4166</v>
      </c>
      <c r="C3130" s="358" t="s">
        <v>2</v>
      </c>
      <c r="D3130" s="358">
        <v>75.53</v>
      </c>
    </row>
    <row r="3131" spans="1:4" ht="15">
      <c r="A3131" s="90">
        <v>97598</v>
      </c>
      <c r="B3131" s="90" t="s">
        <v>4167</v>
      </c>
      <c r="C3131" s="358" t="s">
        <v>2</v>
      </c>
      <c r="D3131" s="358">
        <v>71.239999999999995</v>
      </c>
    </row>
    <row r="3132" spans="1:4" ht="15">
      <c r="A3132" s="90">
        <v>97599</v>
      </c>
      <c r="B3132" s="90" t="s">
        <v>4168</v>
      </c>
      <c r="C3132" s="358" t="s">
        <v>2</v>
      </c>
      <c r="D3132" s="358">
        <v>21.68</v>
      </c>
    </row>
    <row r="3133" spans="1:4" ht="15">
      <c r="A3133" s="90">
        <v>97609</v>
      </c>
      <c r="B3133" s="90" t="s">
        <v>4169</v>
      </c>
      <c r="C3133" s="358" t="s">
        <v>2</v>
      </c>
      <c r="D3133" s="358">
        <v>14.47</v>
      </c>
    </row>
    <row r="3134" spans="1:4" ht="15">
      <c r="A3134" s="90">
        <v>97610</v>
      </c>
      <c r="B3134" s="90" t="s">
        <v>4170</v>
      </c>
      <c r="C3134" s="358" t="s">
        <v>2</v>
      </c>
      <c r="D3134" s="358">
        <v>15.25</v>
      </c>
    </row>
    <row r="3135" spans="1:4" ht="15">
      <c r="A3135" s="90">
        <v>97611</v>
      </c>
      <c r="B3135" s="90" t="s">
        <v>4171</v>
      </c>
      <c r="C3135" s="358" t="s">
        <v>2</v>
      </c>
      <c r="D3135" s="358">
        <v>26.21</v>
      </c>
    </row>
    <row r="3136" spans="1:4" ht="15">
      <c r="A3136" s="90">
        <v>97612</v>
      </c>
      <c r="B3136" s="90" t="s">
        <v>4172</v>
      </c>
      <c r="C3136" s="358" t="s">
        <v>2</v>
      </c>
      <c r="D3136" s="358">
        <v>28.59</v>
      </c>
    </row>
    <row r="3137" spans="1:4" ht="15">
      <c r="A3137" s="90">
        <v>97613</v>
      </c>
      <c r="B3137" s="90" t="s">
        <v>4173</v>
      </c>
      <c r="C3137" s="358" t="s">
        <v>2</v>
      </c>
      <c r="D3137" s="358">
        <v>36.49</v>
      </c>
    </row>
    <row r="3138" spans="1:4" ht="15">
      <c r="A3138" s="90">
        <v>97614</v>
      </c>
      <c r="B3138" s="90" t="s">
        <v>4174</v>
      </c>
      <c r="C3138" s="358" t="s">
        <v>2</v>
      </c>
      <c r="D3138" s="358">
        <v>65</v>
      </c>
    </row>
    <row r="3139" spans="1:4" ht="15">
      <c r="A3139" s="90">
        <v>97615</v>
      </c>
      <c r="B3139" s="90" t="s">
        <v>11544</v>
      </c>
      <c r="C3139" s="358" t="s">
        <v>2</v>
      </c>
      <c r="D3139" s="358">
        <v>57.77</v>
      </c>
    </row>
    <row r="3140" spans="1:4" ht="15">
      <c r="A3140" s="90">
        <v>97616</v>
      </c>
      <c r="B3140" s="90" t="s">
        <v>11545</v>
      </c>
      <c r="C3140" s="358" t="s">
        <v>2</v>
      </c>
      <c r="D3140" s="358">
        <v>66.39</v>
      </c>
    </row>
    <row r="3141" spans="1:4" ht="15">
      <c r="A3141" s="90">
        <v>97617</v>
      </c>
      <c r="B3141" s="90" t="s">
        <v>11546</v>
      </c>
      <c r="C3141" s="358" t="s">
        <v>2</v>
      </c>
      <c r="D3141" s="358">
        <v>66.02</v>
      </c>
    </row>
    <row r="3142" spans="1:4" ht="15">
      <c r="A3142" s="90">
        <v>97618</v>
      </c>
      <c r="B3142" s="90" t="s">
        <v>11547</v>
      </c>
      <c r="C3142" s="358" t="s">
        <v>2</v>
      </c>
      <c r="D3142" s="358">
        <v>61.11</v>
      </c>
    </row>
    <row r="3143" spans="1:4" ht="15">
      <c r="A3143" s="90">
        <v>100902</v>
      </c>
      <c r="B3143" s="90" t="s">
        <v>11548</v>
      </c>
      <c r="C3143" s="358" t="s">
        <v>2</v>
      </c>
      <c r="D3143" s="358">
        <v>23.41</v>
      </c>
    </row>
    <row r="3144" spans="1:4" ht="15">
      <c r="A3144" s="90">
        <v>100903</v>
      </c>
      <c r="B3144" s="90" t="s">
        <v>11549</v>
      </c>
      <c r="C3144" s="358" t="s">
        <v>2</v>
      </c>
      <c r="D3144" s="358">
        <v>26.84</v>
      </c>
    </row>
    <row r="3145" spans="1:4" ht="15">
      <c r="A3145" s="90">
        <v>100904</v>
      </c>
      <c r="B3145" s="90" t="s">
        <v>4175</v>
      </c>
      <c r="C3145" s="358" t="s">
        <v>2</v>
      </c>
      <c r="D3145" s="358">
        <v>92.17</v>
      </c>
    </row>
    <row r="3146" spans="1:4" ht="15">
      <c r="A3146" s="90">
        <v>100905</v>
      </c>
      <c r="B3146" s="90" t="s">
        <v>4176</v>
      </c>
      <c r="C3146" s="358" t="s">
        <v>2</v>
      </c>
      <c r="D3146" s="358">
        <v>248.52</v>
      </c>
    </row>
    <row r="3147" spans="1:4" ht="15">
      <c r="A3147" s="90">
        <v>100906</v>
      </c>
      <c r="B3147" s="90" t="s">
        <v>4177</v>
      </c>
      <c r="C3147" s="358" t="s">
        <v>2</v>
      </c>
      <c r="D3147" s="358">
        <v>338.34</v>
      </c>
    </row>
    <row r="3148" spans="1:4" ht="15">
      <c r="A3148" s="90">
        <v>100919</v>
      </c>
      <c r="B3148" s="90" t="s">
        <v>4178</v>
      </c>
      <c r="C3148" s="358" t="s">
        <v>2</v>
      </c>
      <c r="D3148" s="358">
        <v>74.31</v>
      </c>
    </row>
    <row r="3149" spans="1:4" ht="15">
      <c r="A3149" s="90">
        <v>100920</v>
      </c>
      <c r="B3149" s="90" t="s">
        <v>4179</v>
      </c>
      <c r="C3149" s="358" t="s">
        <v>2</v>
      </c>
      <c r="D3149" s="358">
        <v>126.9</v>
      </c>
    </row>
    <row r="3150" spans="1:4" ht="15">
      <c r="A3150" s="90">
        <v>100921</v>
      </c>
      <c r="B3150" s="90" t="s">
        <v>4180</v>
      </c>
      <c r="C3150" s="358" t="s">
        <v>2</v>
      </c>
      <c r="D3150" s="358">
        <v>70.03</v>
      </c>
    </row>
    <row r="3151" spans="1:4" ht="15">
      <c r="A3151" s="90">
        <v>100922</v>
      </c>
      <c r="B3151" s="90" t="s">
        <v>4181</v>
      </c>
      <c r="C3151" s="358" t="s">
        <v>2</v>
      </c>
      <c r="D3151" s="358">
        <v>50.33</v>
      </c>
    </row>
    <row r="3152" spans="1:4" ht="15">
      <c r="A3152" s="90">
        <v>100923</v>
      </c>
      <c r="B3152" s="90" t="s">
        <v>4182</v>
      </c>
      <c r="C3152" s="358" t="s">
        <v>2</v>
      </c>
      <c r="D3152" s="358">
        <v>58.35</v>
      </c>
    </row>
    <row r="3153" spans="1:4" ht="15">
      <c r="A3153" s="90">
        <v>103782</v>
      </c>
      <c r="B3153" s="90" t="s">
        <v>10831</v>
      </c>
      <c r="C3153" s="358" t="s">
        <v>2</v>
      </c>
      <c r="D3153" s="358">
        <v>32.369999999999997</v>
      </c>
    </row>
    <row r="3154" spans="1:4" ht="15">
      <c r="A3154" s="90">
        <v>101489</v>
      </c>
      <c r="B3154" s="90" t="s">
        <v>11550</v>
      </c>
      <c r="C3154" s="358" t="s">
        <v>2</v>
      </c>
      <c r="D3154" s="359">
        <v>1363.64</v>
      </c>
    </row>
    <row r="3155" spans="1:4" ht="15">
      <c r="A3155" s="90">
        <v>101490</v>
      </c>
      <c r="B3155" s="90" t="s">
        <v>11551</v>
      </c>
      <c r="C3155" s="358" t="s">
        <v>2</v>
      </c>
      <c r="D3155" s="359">
        <v>1455.49</v>
      </c>
    </row>
    <row r="3156" spans="1:4" ht="15">
      <c r="A3156" s="90">
        <v>101491</v>
      </c>
      <c r="B3156" s="90" t="s">
        <v>11552</v>
      </c>
      <c r="C3156" s="358" t="s">
        <v>2</v>
      </c>
      <c r="D3156" s="359">
        <v>1475.95</v>
      </c>
    </row>
    <row r="3157" spans="1:4" ht="15">
      <c r="A3157" s="90">
        <v>101492</v>
      </c>
      <c r="B3157" s="90" t="s">
        <v>11553</v>
      </c>
      <c r="C3157" s="358" t="s">
        <v>2</v>
      </c>
      <c r="D3157" s="359">
        <v>1607.11</v>
      </c>
    </row>
    <row r="3158" spans="1:4" ht="15">
      <c r="A3158" s="90">
        <v>101493</v>
      </c>
      <c r="B3158" s="90" t="s">
        <v>11554</v>
      </c>
      <c r="C3158" s="358" t="s">
        <v>2</v>
      </c>
      <c r="D3158" s="359">
        <v>1346.97</v>
      </c>
    </row>
    <row r="3159" spans="1:4" ht="15">
      <c r="A3159" s="90">
        <v>101494</v>
      </c>
      <c r="B3159" s="90" t="s">
        <v>11555</v>
      </c>
      <c r="C3159" s="358" t="s">
        <v>2</v>
      </c>
      <c r="D3159" s="359">
        <v>1438.82</v>
      </c>
    </row>
    <row r="3160" spans="1:4" ht="15">
      <c r="A3160" s="90">
        <v>101495</v>
      </c>
      <c r="B3160" s="90" t="s">
        <v>11556</v>
      </c>
      <c r="C3160" s="358" t="s">
        <v>2</v>
      </c>
      <c r="D3160" s="359">
        <v>1459.28</v>
      </c>
    </row>
    <row r="3161" spans="1:4" ht="15">
      <c r="A3161" s="90">
        <v>101496</v>
      </c>
      <c r="B3161" s="90" t="s">
        <v>11557</v>
      </c>
      <c r="C3161" s="358" t="s">
        <v>2</v>
      </c>
      <c r="D3161" s="359">
        <v>1590.44</v>
      </c>
    </row>
    <row r="3162" spans="1:4" ht="15">
      <c r="A3162" s="90">
        <v>101497</v>
      </c>
      <c r="B3162" s="90" t="s">
        <v>11558</v>
      </c>
      <c r="C3162" s="358" t="s">
        <v>2</v>
      </c>
      <c r="D3162" s="359">
        <v>1589.15</v>
      </c>
    </row>
    <row r="3163" spans="1:4" ht="15">
      <c r="A3163" s="90">
        <v>101498</v>
      </c>
      <c r="B3163" s="90" t="s">
        <v>11559</v>
      </c>
      <c r="C3163" s="358" t="s">
        <v>2</v>
      </c>
      <c r="D3163" s="359">
        <v>1728.18</v>
      </c>
    </row>
    <row r="3164" spans="1:4" ht="15">
      <c r="A3164" s="90">
        <v>101499</v>
      </c>
      <c r="B3164" s="90" t="s">
        <v>11560</v>
      </c>
      <c r="C3164" s="358" t="s">
        <v>2</v>
      </c>
      <c r="D3164" s="359">
        <v>1759.15</v>
      </c>
    </row>
    <row r="3165" spans="1:4" ht="15">
      <c r="A3165" s="90">
        <v>101500</v>
      </c>
      <c r="B3165" s="90" t="s">
        <v>11561</v>
      </c>
      <c r="C3165" s="358" t="s">
        <v>2</v>
      </c>
      <c r="D3165" s="359">
        <v>1943.7</v>
      </c>
    </row>
    <row r="3166" spans="1:4" ht="15">
      <c r="A3166" s="90">
        <v>101501</v>
      </c>
      <c r="B3166" s="90" t="s">
        <v>11562</v>
      </c>
      <c r="C3166" s="358" t="s">
        <v>2</v>
      </c>
      <c r="D3166" s="359">
        <v>1579.97</v>
      </c>
    </row>
    <row r="3167" spans="1:4" ht="15">
      <c r="A3167" s="90">
        <v>101502</v>
      </c>
      <c r="B3167" s="90" t="s">
        <v>11563</v>
      </c>
      <c r="C3167" s="358" t="s">
        <v>2</v>
      </c>
      <c r="D3167" s="359">
        <v>1719</v>
      </c>
    </row>
    <row r="3168" spans="1:4" ht="15">
      <c r="A3168" s="90">
        <v>101503</v>
      </c>
      <c r="B3168" s="90" t="s">
        <v>11564</v>
      </c>
      <c r="C3168" s="358" t="s">
        <v>2</v>
      </c>
      <c r="D3168" s="359">
        <v>1749.97</v>
      </c>
    </row>
    <row r="3169" spans="1:4" ht="15">
      <c r="A3169" s="90">
        <v>101504</v>
      </c>
      <c r="B3169" s="90" t="s">
        <v>11565</v>
      </c>
      <c r="C3169" s="358" t="s">
        <v>2</v>
      </c>
      <c r="D3169" s="359">
        <v>1934.52</v>
      </c>
    </row>
    <row r="3170" spans="1:4" ht="15">
      <c r="A3170" s="90">
        <v>101505</v>
      </c>
      <c r="B3170" s="90" t="s">
        <v>11566</v>
      </c>
      <c r="C3170" s="358" t="s">
        <v>2</v>
      </c>
      <c r="D3170" s="359">
        <v>1693.02</v>
      </c>
    </row>
    <row r="3171" spans="1:4" ht="15">
      <c r="A3171" s="90">
        <v>101506</v>
      </c>
      <c r="B3171" s="90" t="s">
        <v>11567</v>
      </c>
      <c r="C3171" s="358" t="s">
        <v>2</v>
      </c>
      <c r="D3171" s="359">
        <v>1878.39</v>
      </c>
    </row>
    <row r="3172" spans="1:4" ht="15">
      <c r="A3172" s="90">
        <v>101507</v>
      </c>
      <c r="B3172" s="90" t="s">
        <v>11568</v>
      </c>
      <c r="C3172" s="358" t="s">
        <v>2</v>
      </c>
      <c r="D3172" s="359">
        <v>1919.69</v>
      </c>
    </row>
    <row r="3173" spans="1:4" ht="15">
      <c r="A3173" s="90">
        <v>101508</v>
      </c>
      <c r="B3173" s="90" t="s">
        <v>11569</v>
      </c>
      <c r="C3173" s="358" t="s">
        <v>2</v>
      </c>
      <c r="D3173" s="359">
        <v>2156.69</v>
      </c>
    </row>
    <row r="3174" spans="1:4" ht="15">
      <c r="A3174" s="90">
        <v>101509</v>
      </c>
      <c r="B3174" s="90" t="s">
        <v>17386</v>
      </c>
      <c r="C3174" s="358" t="s">
        <v>2</v>
      </c>
      <c r="D3174" s="359">
        <v>1811.52</v>
      </c>
    </row>
    <row r="3175" spans="1:4" ht="15">
      <c r="A3175" s="90">
        <v>101510</v>
      </c>
      <c r="B3175" s="90" t="s">
        <v>17387</v>
      </c>
      <c r="C3175" s="358" t="s">
        <v>2</v>
      </c>
      <c r="D3175" s="359">
        <v>1996.89</v>
      </c>
    </row>
    <row r="3176" spans="1:4" ht="15">
      <c r="A3176" s="90">
        <v>101511</v>
      </c>
      <c r="B3176" s="90" t="s">
        <v>17388</v>
      </c>
      <c r="C3176" s="358" t="s">
        <v>2</v>
      </c>
      <c r="D3176" s="359">
        <v>2038.19</v>
      </c>
    </row>
    <row r="3177" spans="1:4" ht="15">
      <c r="A3177" s="90">
        <v>101512</v>
      </c>
      <c r="B3177" s="90" t="s">
        <v>17389</v>
      </c>
      <c r="C3177" s="358" t="s">
        <v>2</v>
      </c>
      <c r="D3177" s="359">
        <v>2275.19</v>
      </c>
    </row>
    <row r="3178" spans="1:4" ht="15">
      <c r="A3178" s="90">
        <v>101513</v>
      </c>
      <c r="B3178" s="90" t="s">
        <v>11570</v>
      </c>
      <c r="C3178" s="358" t="s">
        <v>2</v>
      </c>
      <c r="D3178" s="358">
        <v>755.23</v>
      </c>
    </row>
    <row r="3179" spans="1:4" ht="15">
      <c r="A3179" s="90">
        <v>101514</v>
      </c>
      <c r="B3179" s="90" t="s">
        <v>11571</v>
      </c>
      <c r="C3179" s="358" t="s">
        <v>2</v>
      </c>
      <c r="D3179" s="358">
        <v>865.45</v>
      </c>
    </row>
    <row r="3180" spans="1:4" ht="15">
      <c r="A3180" s="90">
        <v>101515</v>
      </c>
      <c r="B3180" s="90" t="s">
        <v>11572</v>
      </c>
      <c r="C3180" s="358" t="s">
        <v>2</v>
      </c>
      <c r="D3180" s="358">
        <v>890.01</v>
      </c>
    </row>
    <row r="3181" spans="1:4" ht="15">
      <c r="A3181" s="90">
        <v>101516</v>
      </c>
      <c r="B3181" s="90" t="s">
        <v>11573</v>
      </c>
      <c r="C3181" s="358" t="s">
        <v>2</v>
      </c>
      <c r="D3181" s="359">
        <v>1014.75</v>
      </c>
    </row>
    <row r="3182" spans="1:4" ht="15">
      <c r="A3182" s="90">
        <v>101517</v>
      </c>
      <c r="B3182" s="90" t="s">
        <v>11574</v>
      </c>
      <c r="C3182" s="358" t="s">
        <v>2</v>
      </c>
      <c r="D3182" s="358">
        <v>738.56</v>
      </c>
    </row>
    <row r="3183" spans="1:4" ht="15">
      <c r="A3183" s="90">
        <v>101518</v>
      </c>
      <c r="B3183" s="90" t="s">
        <v>11575</v>
      </c>
      <c r="C3183" s="358" t="s">
        <v>2</v>
      </c>
      <c r="D3183" s="358">
        <v>848.78</v>
      </c>
    </row>
    <row r="3184" spans="1:4" ht="15">
      <c r="A3184" s="90">
        <v>101519</v>
      </c>
      <c r="B3184" s="90" t="s">
        <v>11576</v>
      </c>
      <c r="C3184" s="358" t="s">
        <v>2</v>
      </c>
      <c r="D3184" s="358">
        <v>873.34</v>
      </c>
    </row>
    <row r="3185" spans="1:4" ht="15">
      <c r="A3185" s="90">
        <v>101520</v>
      </c>
      <c r="B3185" s="90" t="s">
        <v>11577</v>
      </c>
      <c r="C3185" s="358" t="s">
        <v>2</v>
      </c>
      <c r="D3185" s="358">
        <v>998.08</v>
      </c>
    </row>
    <row r="3186" spans="1:4" ht="15">
      <c r="A3186" s="90">
        <v>101521</v>
      </c>
      <c r="B3186" s="90" t="s">
        <v>11578</v>
      </c>
      <c r="C3186" s="358" t="s">
        <v>2</v>
      </c>
      <c r="D3186" s="358">
        <v>994.71</v>
      </c>
    </row>
    <row r="3187" spans="1:4" ht="15">
      <c r="A3187" s="90">
        <v>101522</v>
      </c>
      <c r="B3187" s="90" t="s">
        <v>11579</v>
      </c>
      <c r="C3187" s="358" t="s">
        <v>2</v>
      </c>
      <c r="D3187" s="359">
        <v>1160.04</v>
      </c>
    </row>
    <row r="3188" spans="1:4" ht="15">
      <c r="A3188" s="90">
        <v>101523</v>
      </c>
      <c r="B3188" s="90" t="s">
        <v>11580</v>
      </c>
      <c r="C3188" s="358" t="s">
        <v>2</v>
      </c>
      <c r="D3188" s="359">
        <v>1196.8699999999999</v>
      </c>
    </row>
    <row r="3189" spans="1:4" ht="15">
      <c r="A3189" s="90">
        <v>101524</v>
      </c>
      <c r="B3189" s="90" t="s">
        <v>11581</v>
      </c>
      <c r="C3189" s="358" t="s">
        <v>2</v>
      </c>
      <c r="D3189" s="359">
        <v>1383.98</v>
      </c>
    </row>
    <row r="3190" spans="1:4" ht="15">
      <c r="A3190" s="90">
        <v>101525</v>
      </c>
      <c r="B3190" s="90" t="s">
        <v>11582</v>
      </c>
      <c r="C3190" s="358" t="s">
        <v>2</v>
      </c>
      <c r="D3190" s="358">
        <v>985.53</v>
      </c>
    </row>
    <row r="3191" spans="1:4" ht="15">
      <c r="A3191" s="90">
        <v>101526</v>
      </c>
      <c r="B3191" s="90" t="s">
        <v>11583</v>
      </c>
      <c r="C3191" s="358" t="s">
        <v>2</v>
      </c>
      <c r="D3191" s="359">
        <v>1150.8599999999999</v>
      </c>
    </row>
    <row r="3192" spans="1:4" ht="15">
      <c r="A3192" s="90">
        <v>101527</v>
      </c>
      <c r="B3192" s="90" t="s">
        <v>11584</v>
      </c>
      <c r="C3192" s="358" t="s">
        <v>2</v>
      </c>
      <c r="D3192" s="359">
        <v>1187.69</v>
      </c>
    </row>
    <row r="3193" spans="1:4" ht="15">
      <c r="A3193" s="90">
        <v>101528</v>
      </c>
      <c r="B3193" s="90" t="s">
        <v>11585</v>
      </c>
      <c r="C3193" s="358" t="s">
        <v>2</v>
      </c>
      <c r="D3193" s="359">
        <v>1374.8</v>
      </c>
    </row>
    <row r="3194" spans="1:4" ht="15">
      <c r="A3194" s="90">
        <v>101529</v>
      </c>
      <c r="B3194" s="90" t="s">
        <v>11586</v>
      </c>
      <c r="C3194" s="358" t="s">
        <v>2</v>
      </c>
      <c r="D3194" s="359">
        <v>1114</v>
      </c>
    </row>
    <row r="3195" spans="1:4" ht="15">
      <c r="A3195" s="90">
        <v>101530</v>
      </c>
      <c r="B3195" s="90" t="s">
        <v>11587</v>
      </c>
      <c r="C3195" s="358" t="s">
        <v>2</v>
      </c>
      <c r="D3195" s="359">
        <v>1334.44</v>
      </c>
    </row>
    <row r="3196" spans="1:4" ht="15">
      <c r="A3196" s="90">
        <v>101531</v>
      </c>
      <c r="B3196" s="90" t="s">
        <v>11588</v>
      </c>
      <c r="C3196" s="358" t="s">
        <v>2</v>
      </c>
      <c r="D3196" s="359">
        <v>1383.55</v>
      </c>
    </row>
    <row r="3197" spans="1:4" ht="15">
      <c r="A3197" s="90">
        <v>101532</v>
      </c>
      <c r="B3197" s="90" t="s">
        <v>11589</v>
      </c>
      <c r="C3197" s="358" t="s">
        <v>2</v>
      </c>
      <c r="D3197" s="359">
        <v>1633.03</v>
      </c>
    </row>
    <row r="3198" spans="1:4" ht="15">
      <c r="A3198" s="90">
        <v>101533</v>
      </c>
      <c r="B3198" s="90" t="s">
        <v>17390</v>
      </c>
      <c r="C3198" s="358" t="s">
        <v>2</v>
      </c>
      <c r="D3198" s="359">
        <v>1232.5</v>
      </c>
    </row>
    <row r="3199" spans="1:4" ht="15">
      <c r="A3199" s="90">
        <v>101534</v>
      </c>
      <c r="B3199" s="90" t="s">
        <v>17391</v>
      </c>
      <c r="C3199" s="358" t="s">
        <v>2</v>
      </c>
      <c r="D3199" s="359">
        <v>1452.94</v>
      </c>
    </row>
    <row r="3200" spans="1:4" ht="15">
      <c r="A3200" s="90">
        <v>101535</v>
      </c>
      <c r="B3200" s="90" t="s">
        <v>17392</v>
      </c>
      <c r="C3200" s="358" t="s">
        <v>2</v>
      </c>
      <c r="D3200" s="359">
        <v>1502.05</v>
      </c>
    </row>
    <row r="3201" spans="1:4" ht="15">
      <c r="A3201" s="90">
        <v>101536</v>
      </c>
      <c r="B3201" s="90" t="s">
        <v>17393</v>
      </c>
      <c r="C3201" s="358" t="s">
        <v>2</v>
      </c>
      <c r="D3201" s="359">
        <v>1751.53</v>
      </c>
    </row>
    <row r="3202" spans="1:4" ht="15">
      <c r="A3202" s="90">
        <v>101537</v>
      </c>
      <c r="B3202" s="90" t="s">
        <v>8615</v>
      </c>
      <c r="C3202" s="358" t="s">
        <v>2</v>
      </c>
      <c r="D3202" s="358">
        <v>107.37</v>
      </c>
    </row>
    <row r="3203" spans="1:4" ht="15">
      <c r="A3203" s="90">
        <v>101538</v>
      </c>
      <c r="B3203" s="90" t="s">
        <v>8616</v>
      </c>
      <c r="C3203" s="358" t="s">
        <v>2</v>
      </c>
      <c r="D3203" s="358">
        <v>58.49</v>
      </c>
    </row>
    <row r="3204" spans="1:4" ht="15">
      <c r="A3204" s="90">
        <v>101539</v>
      </c>
      <c r="B3204" s="90" t="s">
        <v>8617</v>
      </c>
      <c r="C3204" s="358" t="s">
        <v>2</v>
      </c>
      <c r="D3204" s="358">
        <v>95.21</v>
      </c>
    </row>
    <row r="3205" spans="1:4" ht="15">
      <c r="A3205" s="90">
        <v>101540</v>
      </c>
      <c r="B3205" s="90" t="s">
        <v>8618</v>
      </c>
      <c r="C3205" s="358" t="s">
        <v>2</v>
      </c>
      <c r="D3205" s="358">
        <v>162.19999999999999</v>
      </c>
    </row>
    <row r="3206" spans="1:4" ht="15">
      <c r="A3206" s="90">
        <v>101541</v>
      </c>
      <c r="B3206" s="90" t="s">
        <v>8619</v>
      </c>
      <c r="C3206" s="358" t="s">
        <v>2</v>
      </c>
      <c r="D3206" s="358">
        <v>211.16</v>
      </c>
    </row>
    <row r="3207" spans="1:4" ht="15">
      <c r="A3207" s="90">
        <v>101542</v>
      </c>
      <c r="B3207" s="90" t="s">
        <v>8620</v>
      </c>
      <c r="C3207" s="358" t="s">
        <v>2</v>
      </c>
      <c r="D3207" s="358">
        <v>43.78</v>
      </c>
    </row>
    <row r="3208" spans="1:4" ht="15">
      <c r="A3208" s="90">
        <v>101543</v>
      </c>
      <c r="B3208" s="90" t="s">
        <v>8621</v>
      </c>
      <c r="C3208" s="358" t="s">
        <v>2</v>
      </c>
      <c r="D3208" s="358">
        <v>77.02</v>
      </c>
    </row>
    <row r="3209" spans="1:4" ht="15">
      <c r="A3209" s="90">
        <v>101544</v>
      </c>
      <c r="B3209" s="90" t="s">
        <v>8622</v>
      </c>
      <c r="C3209" s="358" t="s">
        <v>2</v>
      </c>
      <c r="D3209" s="358">
        <v>123.94</v>
      </c>
    </row>
    <row r="3210" spans="1:4" ht="15">
      <c r="A3210" s="90">
        <v>101545</v>
      </c>
      <c r="B3210" s="90" t="s">
        <v>8623</v>
      </c>
      <c r="C3210" s="358" t="s">
        <v>2</v>
      </c>
      <c r="D3210" s="358">
        <v>181.12</v>
      </c>
    </row>
    <row r="3211" spans="1:4" ht="15">
      <c r="A3211" s="90">
        <v>101546</v>
      </c>
      <c r="B3211" s="90" t="s">
        <v>8624</v>
      </c>
      <c r="C3211" s="358" t="s">
        <v>2</v>
      </c>
      <c r="D3211" s="358">
        <v>39.130000000000003</v>
      </c>
    </row>
    <row r="3212" spans="1:4" ht="15">
      <c r="A3212" s="90">
        <v>101547</v>
      </c>
      <c r="B3212" s="90" t="s">
        <v>8625</v>
      </c>
      <c r="C3212" s="358" t="s">
        <v>2</v>
      </c>
      <c r="D3212" s="358">
        <v>123.44</v>
      </c>
    </row>
    <row r="3213" spans="1:4" ht="15">
      <c r="A3213" s="90">
        <v>101548</v>
      </c>
      <c r="B3213" s="90" t="s">
        <v>8626</v>
      </c>
      <c r="C3213" s="358" t="s">
        <v>2</v>
      </c>
      <c r="D3213" s="358">
        <v>9.4</v>
      </c>
    </row>
    <row r="3214" spans="1:4" ht="15">
      <c r="A3214" s="90">
        <v>101549</v>
      </c>
      <c r="B3214" s="90" t="s">
        <v>8627</v>
      </c>
      <c r="C3214" s="358" t="s">
        <v>2</v>
      </c>
      <c r="D3214" s="358">
        <v>19.440000000000001</v>
      </c>
    </row>
    <row r="3215" spans="1:4" ht="15">
      <c r="A3215" s="90">
        <v>101553</v>
      </c>
      <c r="B3215" s="90" t="s">
        <v>8628</v>
      </c>
      <c r="C3215" s="358" t="s">
        <v>2</v>
      </c>
      <c r="D3215" s="358">
        <v>20.55</v>
      </c>
    </row>
    <row r="3216" spans="1:4" ht="15">
      <c r="A3216" s="90">
        <v>101554</v>
      </c>
      <c r="B3216" s="90" t="s">
        <v>8629</v>
      </c>
      <c r="C3216" s="358" t="s">
        <v>2</v>
      </c>
      <c r="D3216" s="358">
        <v>14.37</v>
      </c>
    </row>
    <row r="3217" spans="1:4" ht="15">
      <c r="A3217" s="90">
        <v>101555</v>
      </c>
      <c r="B3217" s="90" t="s">
        <v>8630</v>
      </c>
      <c r="C3217" s="358" t="s">
        <v>2</v>
      </c>
      <c r="D3217" s="358">
        <v>8.73</v>
      </c>
    </row>
    <row r="3218" spans="1:4" ht="15">
      <c r="A3218" s="90">
        <v>101556</v>
      </c>
      <c r="B3218" s="90" t="s">
        <v>8631</v>
      </c>
      <c r="C3218" s="358" t="s">
        <v>2</v>
      </c>
      <c r="D3218" s="358">
        <v>7.84</v>
      </c>
    </row>
    <row r="3219" spans="1:4" ht="15">
      <c r="A3219" s="90">
        <v>101560</v>
      </c>
      <c r="B3219" s="90" t="s">
        <v>8632</v>
      </c>
      <c r="C3219" s="358" t="s">
        <v>1</v>
      </c>
      <c r="D3219" s="358">
        <v>9.11</v>
      </c>
    </row>
    <row r="3220" spans="1:4" ht="15">
      <c r="A3220" s="90">
        <v>101561</v>
      </c>
      <c r="B3220" s="90" t="s">
        <v>8633</v>
      </c>
      <c r="C3220" s="358" t="s">
        <v>1</v>
      </c>
      <c r="D3220" s="358">
        <v>14.48</v>
      </c>
    </row>
    <row r="3221" spans="1:4" ht="15">
      <c r="A3221" s="90">
        <v>101562</v>
      </c>
      <c r="B3221" s="90" t="s">
        <v>8634</v>
      </c>
      <c r="C3221" s="358" t="s">
        <v>1</v>
      </c>
      <c r="D3221" s="358">
        <v>22.41</v>
      </c>
    </row>
    <row r="3222" spans="1:4" ht="15">
      <c r="A3222" s="90">
        <v>101563</v>
      </c>
      <c r="B3222" s="90" t="s">
        <v>8635</v>
      </c>
      <c r="C3222" s="358" t="s">
        <v>1</v>
      </c>
      <c r="D3222" s="358">
        <v>31.63</v>
      </c>
    </row>
    <row r="3223" spans="1:4" ht="15">
      <c r="A3223" s="90">
        <v>101564</v>
      </c>
      <c r="B3223" s="90" t="s">
        <v>8636</v>
      </c>
      <c r="C3223" s="358" t="s">
        <v>1</v>
      </c>
      <c r="D3223" s="358">
        <v>46.74</v>
      </c>
    </row>
    <row r="3224" spans="1:4" ht="15">
      <c r="A3224" s="90">
        <v>101565</v>
      </c>
      <c r="B3224" s="90" t="s">
        <v>8637</v>
      </c>
      <c r="C3224" s="358" t="s">
        <v>1</v>
      </c>
      <c r="D3224" s="358">
        <v>65.37</v>
      </c>
    </row>
    <row r="3225" spans="1:4" ht="15">
      <c r="A3225" s="90">
        <v>101567</v>
      </c>
      <c r="B3225" s="90" t="s">
        <v>8638</v>
      </c>
      <c r="C3225" s="358" t="s">
        <v>1</v>
      </c>
      <c r="D3225" s="358">
        <v>84.85</v>
      </c>
    </row>
    <row r="3226" spans="1:4" ht="15">
      <c r="A3226" s="90">
        <v>101568</v>
      </c>
      <c r="B3226" s="90" t="s">
        <v>8639</v>
      </c>
      <c r="C3226" s="358" t="s">
        <v>1</v>
      </c>
      <c r="D3226" s="358">
        <v>110.94</v>
      </c>
    </row>
    <row r="3227" spans="1:4" ht="15">
      <c r="A3227" s="90">
        <v>101627</v>
      </c>
      <c r="B3227" s="90" t="s">
        <v>9025</v>
      </c>
      <c r="C3227" s="358" t="s">
        <v>2</v>
      </c>
      <c r="D3227" s="358">
        <v>284.58</v>
      </c>
    </row>
    <row r="3228" spans="1:4" ht="15">
      <c r="A3228" s="90">
        <v>101630</v>
      </c>
      <c r="B3228" s="90" t="s">
        <v>9026</v>
      </c>
      <c r="C3228" s="358" t="s">
        <v>2</v>
      </c>
      <c r="D3228" s="358">
        <v>78.569999999999993</v>
      </c>
    </row>
    <row r="3229" spans="1:4" ht="15">
      <c r="A3229" s="90">
        <v>101631</v>
      </c>
      <c r="B3229" s="90" t="s">
        <v>9027</v>
      </c>
      <c r="C3229" s="358" t="s">
        <v>2</v>
      </c>
      <c r="D3229" s="358">
        <v>35.57</v>
      </c>
    </row>
    <row r="3230" spans="1:4" ht="15">
      <c r="A3230" s="90">
        <v>101632</v>
      </c>
      <c r="B3230" s="90" t="s">
        <v>9028</v>
      </c>
      <c r="C3230" s="358" t="s">
        <v>2</v>
      </c>
      <c r="D3230" s="358">
        <v>40.71</v>
      </c>
    </row>
    <row r="3231" spans="1:4" ht="15">
      <c r="A3231" s="90">
        <v>101633</v>
      </c>
      <c r="B3231" s="90" t="s">
        <v>9029</v>
      </c>
      <c r="C3231" s="358" t="s">
        <v>2</v>
      </c>
      <c r="D3231" s="358">
        <v>106</v>
      </c>
    </row>
    <row r="3232" spans="1:4" ht="15">
      <c r="A3232" s="90">
        <v>101636</v>
      </c>
      <c r="B3232" s="90" t="s">
        <v>9030</v>
      </c>
      <c r="C3232" s="358" t="s">
        <v>2</v>
      </c>
      <c r="D3232" s="358">
        <v>154.33000000000001</v>
      </c>
    </row>
    <row r="3233" spans="1:4" ht="15">
      <c r="A3233" s="90">
        <v>101637</v>
      </c>
      <c r="B3233" s="90" t="s">
        <v>9031</v>
      </c>
      <c r="C3233" s="358" t="s">
        <v>2</v>
      </c>
      <c r="D3233" s="358">
        <v>149.57</v>
      </c>
    </row>
    <row r="3234" spans="1:4" ht="15">
      <c r="A3234" s="90">
        <v>101640</v>
      </c>
      <c r="B3234" s="90" t="s">
        <v>9032</v>
      </c>
      <c r="C3234" s="358" t="s">
        <v>2</v>
      </c>
      <c r="D3234" s="358">
        <v>110.28</v>
      </c>
    </row>
    <row r="3235" spans="1:4" ht="15">
      <c r="A3235" s="90">
        <v>101641</v>
      </c>
      <c r="B3235" s="90" t="s">
        <v>9033</v>
      </c>
      <c r="C3235" s="358" t="s">
        <v>2</v>
      </c>
      <c r="D3235" s="358">
        <v>57.04</v>
      </c>
    </row>
    <row r="3236" spans="1:4" ht="15">
      <c r="A3236" s="90">
        <v>101642</v>
      </c>
      <c r="B3236" s="90" t="s">
        <v>9034</v>
      </c>
      <c r="C3236" s="358" t="s">
        <v>2</v>
      </c>
      <c r="D3236" s="358">
        <v>28.53</v>
      </c>
    </row>
    <row r="3237" spans="1:4" ht="15">
      <c r="A3237" s="90">
        <v>101643</v>
      </c>
      <c r="B3237" s="90" t="s">
        <v>9035</v>
      </c>
      <c r="C3237" s="358" t="s">
        <v>2</v>
      </c>
      <c r="D3237" s="358">
        <v>49.76</v>
      </c>
    </row>
    <row r="3238" spans="1:4" ht="15">
      <c r="A3238" s="90">
        <v>101644</v>
      </c>
      <c r="B3238" s="90" t="s">
        <v>9036</v>
      </c>
      <c r="C3238" s="358" t="s">
        <v>2</v>
      </c>
      <c r="D3238" s="358">
        <v>67.400000000000006</v>
      </c>
    </row>
    <row r="3239" spans="1:4" ht="15">
      <c r="A3239" s="90">
        <v>101648</v>
      </c>
      <c r="B3239" s="90" t="s">
        <v>9037</v>
      </c>
      <c r="C3239" s="358" t="s">
        <v>2</v>
      </c>
      <c r="D3239" s="358">
        <v>60.17</v>
      </c>
    </row>
    <row r="3240" spans="1:4" ht="15">
      <c r="A3240" s="90">
        <v>101649</v>
      </c>
      <c r="B3240" s="90" t="s">
        <v>9038</v>
      </c>
      <c r="C3240" s="358" t="s">
        <v>2</v>
      </c>
      <c r="D3240" s="358">
        <v>69.36</v>
      </c>
    </row>
    <row r="3241" spans="1:4" ht="15">
      <c r="A3241" s="90">
        <v>101650</v>
      </c>
      <c r="B3241" s="90" t="s">
        <v>9039</v>
      </c>
      <c r="C3241" s="358" t="s">
        <v>2</v>
      </c>
      <c r="D3241" s="358">
        <v>80.650000000000006</v>
      </c>
    </row>
    <row r="3242" spans="1:4" ht="15">
      <c r="A3242" s="90">
        <v>101651</v>
      </c>
      <c r="B3242" s="90" t="s">
        <v>9040</v>
      </c>
      <c r="C3242" s="358" t="s">
        <v>2</v>
      </c>
      <c r="D3242" s="358">
        <v>67.41</v>
      </c>
    </row>
    <row r="3243" spans="1:4" ht="15">
      <c r="A3243" s="90">
        <v>101653</v>
      </c>
      <c r="B3243" s="90" t="s">
        <v>18313</v>
      </c>
      <c r="C3243" s="358" t="s">
        <v>2</v>
      </c>
      <c r="D3243" s="358">
        <v>289.39</v>
      </c>
    </row>
    <row r="3244" spans="1:4" ht="15">
      <c r="A3244" s="90">
        <v>101654</v>
      </c>
      <c r="B3244" s="90" t="s">
        <v>9041</v>
      </c>
      <c r="C3244" s="358" t="s">
        <v>2</v>
      </c>
      <c r="D3244" s="358">
        <v>228.65</v>
      </c>
    </row>
    <row r="3245" spans="1:4" ht="15">
      <c r="A3245" s="90">
        <v>101655</v>
      </c>
      <c r="B3245" s="90" t="s">
        <v>9042</v>
      </c>
      <c r="C3245" s="358" t="s">
        <v>2</v>
      </c>
      <c r="D3245" s="358">
        <v>357.17</v>
      </c>
    </row>
    <row r="3246" spans="1:4" ht="15">
      <c r="A3246" s="90">
        <v>101656</v>
      </c>
      <c r="B3246" s="90" t="s">
        <v>9043</v>
      </c>
      <c r="C3246" s="358" t="s">
        <v>2</v>
      </c>
      <c r="D3246" s="358">
        <v>387.17</v>
      </c>
    </row>
    <row r="3247" spans="1:4" ht="15">
      <c r="A3247" s="90">
        <v>101657</v>
      </c>
      <c r="B3247" s="90" t="s">
        <v>9044</v>
      </c>
      <c r="C3247" s="358" t="s">
        <v>2</v>
      </c>
      <c r="D3247" s="358">
        <v>451.09</v>
      </c>
    </row>
    <row r="3248" spans="1:4" ht="15">
      <c r="A3248" s="90">
        <v>101658</v>
      </c>
      <c r="B3248" s="90" t="s">
        <v>9045</v>
      </c>
      <c r="C3248" s="358" t="s">
        <v>2</v>
      </c>
      <c r="D3248" s="358">
        <v>582.53</v>
      </c>
    </row>
    <row r="3249" spans="1:4" ht="15">
      <c r="A3249" s="90">
        <v>101659</v>
      </c>
      <c r="B3249" s="90" t="s">
        <v>9046</v>
      </c>
      <c r="C3249" s="358" t="s">
        <v>2</v>
      </c>
      <c r="D3249" s="358">
        <v>664.27</v>
      </c>
    </row>
    <row r="3250" spans="1:4" ht="15">
      <c r="A3250" s="90">
        <v>101660</v>
      </c>
      <c r="B3250" s="90" t="s">
        <v>9047</v>
      </c>
      <c r="C3250" s="358" t="s">
        <v>2</v>
      </c>
      <c r="D3250" s="359">
        <v>1050.1600000000001</v>
      </c>
    </row>
    <row r="3251" spans="1:4" ht="15">
      <c r="A3251" s="90">
        <v>101661</v>
      </c>
      <c r="B3251" s="90" t="s">
        <v>9048</v>
      </c>
      <c r="C3251" s="358" t="s">
        <v>2</v>
      </c>
      <c r="D3251" s="358">
        <v>117.82</v>
      </c>
    </row>
    <row r="3252" spans="1:4" ht="15">
      <c r="A3252" s="90">
        <v>101663</v>
      </c>
      <c r="B3252" s="90" t="s">
        <v>9049</v>
      </c>
      <c r="C3252" s="358" t="s">
        <v>2</v>
      </c>
      <c r="D3252" s="358">
        <v>26.9</v>
      </c>
    </row>
    <row r="3253" spans="1:4" ht="15">
      <c r="A3253" s="90">
        <v>101664</v>
      </c>
      <c r="B3253" s="90" t="s">
        <v>9050</v>
      </c>
      <c r="C3253" s="358" t="s">
        <v>2</v>
      </c>
      <c r="D3253" s="358">
        <v>28.09</v>
      </c>
    </row>
    <row r="3254" spans="1:4" ht="15">
      <c r="A3254" s="90">
        <v>101665</v>
      </c>
      <c r="B3254" s="90" t="s">
        <v>9051</v>
      </c>
      <c r="C3254" s="358" t="s">
        <v>2</v>
      </c>
      <c r="D3254" s="358">
        <v>33.229999999999997</v>
      </c>
    </row>
    <row r="3255" spans="1:4" ht="15">
      <c r="A3255" s="90">
        <v>102085</v>
      </c>
      <c r="B3255" s="90" t="s">
        <v>9668</v>
      </c>
      <c r="C3255" s="358" t="s">
        <v>2</v>
      </c>
      <c r="D3255" s="358">
        <v>212.17</v>
      </c>
    </row>
    <row r="3256" spans="1:4" ht="15">
      <c r="A3256" s="90">
        <v>100578</v>
      </c>
      <c r="B3256" s="90" t="s">
        <v>3042</v>
      </c>
      <c r="C3256" s="358" t="s">
        <v>2</v>
      </c>
      <c r="D3256" s="358">
        <v>462.75</v>
      </c>
    </row>
    <row r="3257" spans="1:4" ht="15">
      <c r="A3257" s="90">
        <v>100579</v>
      </c>
      <c r="B3257" s="90" t="s">
        <v>3043</v>
      </c>
      <c r="C3257" s="358" t="s">
        <v>2</v>
      </c>
      <c r="D3257" s="358">
        <v>507.07</v>
      </c>
    </row>
    <row r="3258" spans="1:4" ht="15">
      <c r="A3258" s="90">
        <v>100580</v>
      </c>
      <c r="B3258" s="90" t="s">
        <v>3044</v>
      </c>
      <c r="C3258" s="358" t="s">
        <v>2</v>
      </c>
      <c r="D3258" s="358">
        <v>557.13</v>
      </c>
    </row>
    <row r="3259" spans="1:4" ht="15">
      <c r="A3259" s="90">
        <v>100581</v>
      </c>
      <c r="B3259" s="90" t="s">
        <v>3045</v>
      </c>
      <c r="C3259" s="358" t="s">
        <v>2</v>
      </c>
      <c r="D3259" s="358">
        <v>529</v>
      </c>
    </row>
    <row r="3260" spans="1:4" ht="15">
      <c r="A3260" s="90">
        <v>100582</v>
      </c>
      <c r="B3260" s="90" t="s">
        <v>3046</v>
      </c>
      <c r="C3260" s="358" t="s">
        <v>2</v>
      </c>
      <c r="D3260" s="358">
        <v>619.22</v>
      </c>
    </row>
    <row r="3261" spans="1:4" ht="15">
      <c r="A3261" s="90">
        <v>100583</v>
      </c>
      <c r="B3261" s="90" t="s">
        <v>3047</v>
      </c>
      <c r="C3261" s="358" t="s">
        <v>2</v>
      </c>
      <c r="D3261" s="358">
        <v>552.59</v>
      </c>
    </row>
    <row r="3262" spans="1:4" ht="15">
      <c r="A3262" s="90">
        <v>100584</v>
      </c>
      <c r="B3262" s="90" t="s">
        <v>3048</v>
      </c>
      <c r="C3262" s="358" t="s">
        <v>2</v>
      </c>
      <c r="D3262" s="358">
        <v>606.85</v>
      </c>
    </row>
    <row r="3263" spans="1:4" ht="15">
      <c r="A3263" s="90">
        <v>100585</v>
      </c>
      <c r="B3263" s="90" t="s">
        <v>3049</v>
      </c>
      <c r="C3263" s="358" t="s">
        <v>2</v>
      </c>
      <c r="D3263" s="358">
        <v>598.37</v>
      </c>
    </row>
    <row r="3264" spans="1:4" ht="15">
      <c r="A3264" s="90">
        <v>100586</v>
      </c>
      <c r="B3264" s="90" t="s">
        <v>3050</v>
      </c>
      <c r="C3264" s="358" t="s">
        <v>2</v>
      </c>
      <c r="D3264" s="358">
        <v>684.85</v>
      </c>
    </row>
    <row r="3265" spans="1:4" ht="15">
      <c r="A3265" s="90">
        <v>100587</v>
      </c>
      <c r="B3265" s="90" t="s">
        <v>3051</v>
      </c>
      <c r="C3265" s="358" t="s">
        <v>2</v>
      </c>
      <c r="D3265" s="358">
        <v>645.84</v>
      </c>
    </row>
    <row r="3266" spans="1:4" ht="15">
      <c r="A3266" s="90">
        <v>100588</v>
      </c>
      <c r="B3266" s="90" t="s">
        <v>3052</v>
      </c>
      <c r="C3266" s="358" t="s">
        <v>2</v>
      </c>
      <c r="D3266" s="358">
        <v>713.07</v>
      </c>
    </row>
    <row r="3267" spans="1:4" ht="15">
      <c r="A3267" s="90">
        <v>100589</v>
      </c>
      <c r="B3267" s="90" t="s">
        <v>3053</v>
      </c>
      <c r="C3267" s="358" t="s">
        <v>2</v>
      </c>
      <c r="D3267" s="358">
        <v>716.14</v>
      </c>
    </row>
    <row r="3268" spans="1:4" ht="15">
      <c r="A3268" s="90">
        <v>100590</v>
      </c>
      <c r="B3268" s="90" t="s">
        <v>3054</v>
      </c>
      <c r="C3268" s="358" t="s">
        <v>2</v>
      </c>
      <c r="D3268" s="358">
        <v>782.53</v>
      </c>
    </row>
    <row r="3269" spans="1:4" ht="15">
      <c r="A3269" s="90">
        <v>100591</v>
      </c>
      <c r="B3269" s="90" t="s">
        <v>3055</v>
      </c>
      <c r="C3269" s="358" t="s">
        <v>2</v>
      </c>
      <c r="D3269" s="358">
        <v>710.97</v>
      </c>
    </row>
    <row r="3270" spans="1:4" ht="15">
      <c r="A3270" s="90">
        <v>100592</v>
      </c>
      <c r="B3270" s="90" t="s">
        <v>3056</v>
      </c>
      <c r="C3270" s="358" t="s">
        <v>2</v>
      </c>
      <c r="D3270" s="358">
        <v>766.01</v>
      </c>
    </row>
    <row r="3271" spans="1:4" ht="15">
      <c r="A3271" s="90">
        <v>100593</v>
      </c>
      <c r="B3271" s="90" t="s">
        <v>3057</v>
      </c>
      <c r="C3271" s="358" t="s">
        <v>2</v>
      </c>
      <c r="D3271" s="358">
        <v>761.46</v>
      </c>
    </row>
    <row r="3272" spans="1:4" ht="15">
      <c r="A3272" s="90">
        <v>100594</v>
      </c>
      <c r="B3272" s="90" t="s">
        <v>3058</v>
      </c>
      <c r="C3272" s="358" t="s">
        <v>2</v>
      </c>
      <c r="D3272" s="358">
        <v>854.81</v>
      </c>
    </row>
    <row r="3273" spans="1:4" ht="15">
      <c r="A3273" s="90">
        <v>100595</v>
      </c>
      <c r="B3273" s="90" t="s">
        <v>3059</v>
      </c>
      <c r="C3273" s="358" t="s">
        <v>2</v>
      </c>
      <c r="D3273" s="358">
        <v>912.92</v>
      </c>
    </row>
    <row r="3274" spans="1:4" ht="15">
      <c r="A3274" s="90">
        <v>100596</v>
      </c>
      <c r="B3274" s="90" t="s">
        <v>3060</v>
      </c>
      <c r="C3274" s="358" t="s">
        <v>2</v>
      </c>
      <c r="D3274" s="359">
        <v>1038.8900000000001</v>
      </c>
    </row>
    <row r="3275" spans="1:4" ht="15">
      <c r="A3275" s="90">
        <v>100597</v>
      </c>
      <c r="B3275" s="90" t="s">
        <v>3061</v>
      </c>
      <c r="C3275" s="358" t="s">
        <v>2</v>
      </c>
      <c r="D3275" s="359">
        <v>1056.72</v>
      </c>
    </row>
    <row r="3276" spans="1:4" ht="15">
      <c r="A3276" s="90">
        <v>100598</v>
      </c>
      <c r="B3276" s="90" t="s">
        <v>3062</v>
      </c>
      <c r="C3276" s="358" t="s">
        <v>2</v>
      </c>
      <c r="D3276" s="359">
        <v>1160.58</v>
      </c>
    </row>
    <row r="3277" spans="1:4" ht="15">
      <c r="A3277" s="90">
        <v>100599</v>
      </c>
      <c r="B3277" s="90" t="s">
        <v>3063</v>
      </c>
      <c r="C3277" s="358" t="s">
        <v>2</v>
      </c>
      <c r="D3277" s="358">
        <v>482.51</v>
      </c>
    </row>
    <row r="3278" spans="1:4" ht="15">
      <c r="A3278" s="90">
        <v>100600</v>
      </c>
      <c r="B3278" s="90" t="s">
        <v>3064</v>
      </c>
      <c r="C3278" s="358" t="s">
        <v>2</v>
      </c>
      <c r="D3278" s="358">
        <v>577.66</v>
      </c>
    </row>
    <row r="3279" spans="1:4" ht="15">
      <c r="A3279" s="90">
        <v>100601</v>
      </c>
      <c r="B3279" s="90" t="s">
        <v>3065</v>
      </c>
      <c r="C3279" s="358" t="s">
        <v>2</v>
      </c>
      <c r="D3279" s="358">
        <v>739.28</v>
      </c>
    </row>
    <row r="3280" spans="1:4" ht="15">
      <c r="A3280" s="90">
        <v>100602</v>
      </c>
      <c r="B3280" s="90" t="s">
        <v>3066</v>
      </c>
      <c r="C3280" s="358" t="s">
        <v>2</v>
      </c>
      <c r="D3280" s="358">
        <v>940.89</v>
      </c>
    </row>
    <row r="3281" spans="1:4" ht="15">
      <c r="A3281" s="90">
        <v>100603</v>
      </c>
      <c r="B3281" s="90" t="s">
        <v>3067</v>
      </c>
      <c r="C3281" s="358" t="s">
        <v>2</v>
      </c>
      <c r="D3281" s="359">
        <v>1459.2</v>
      </c>
    </row>
    <row r="3282" spans="1:4" ht="15">
      <c r="A3282" s="90">
        <v>100604</v>
      </c>
      <c r="B3282" s="90" t="s">
        <v>3068</v>
      </c>
      <c r="C3282" s="358" t="s">
        <v>2</v>
      </c>
      <c r="D3282" s="358">
        <v>612.26</v>
      </c>
    </row>
    <row r="3283" spans="1:4" ht="15">
      <c r="A3283" s="90">
        <v>100605</v>
      </c>
      <c r="B3283" s="90" t="s">
        <v>3069</v>
      </c>
      <c r="C3283" s="358" t="s">
        <v>2</v>
      </c>
      <c r="D3283" s="358">
        <v>984.57</v>
      </c>
    </row>
    <row r="3284" spans="1:4" ht="15">
      <c r="A3284" s="90">
        <v>100606</v>
      </c>
      <c r="B3284" s="90" t="s">
        <v>3070</v>
      </c>
      <c r="C3284" s="358" t="s">
        <v>2</v>
      </c>
      <c r="D3284" s="359">
        <v>1514.59</v>
      </c>
    </row>
    <row r="3285" spans="1:4" ht="15">
      <c r="A3285" s="90">
        <v>100607</v>
      </c>
      <c r="B3285" s="90" t="s">
        <v>3071</v>
      </c>
      <c r="C3285" s="358" t="s">
        <v>2</v>
      </c>
      <c r="D3285" s="358">
        <v>628.63</v>
      </c>
    </row>
    <row r="3286" spans="1:4" ht="15">
      <c r="A3286" s="90">
        <v>100608</v>
      </c>
      <c r="B3286" s="90" t="s">
        <v>3072</v>
      </c>
      <c r="C3286" s="358" t="s">
        <v>2</v>
      </c>
      <c r="D3286" s="359">
        <v>1006.09</v>
      </c>
    </row>
    <row r="3287" spans="1:4" ht="15">
      <c r="A3287" s="90">
        <v>100609</v>
      </c>
      <c r="B3287" s="90" t="s">
        <v>3073</v>
      </c>
      <c r="C3287" s="358" t="s">
        <v>2</v>
      </c>
      <c r="D3287" s="359">
        <v>1544.3</v>
      </c>
    </row>
    <row r="3288" spans="1:4" ht="15">
      <c r="A3288" s="90">
        <v>100610</v>
      </c>
      <c r="B3288" s="90" t="s">
        <v>3074</v>
      </c>
      <c r="C3288" s="358" t="s">
        <v>2</v>
      </c>
      <c r="D3288" s="358">
        <v>644.94000000000005</v>
      </c>
    </row>
    <row r="3289" spans="1:4" ht="15">
      <c r="A3289" s="90">
        <v>100611</v>
      </c>
      <c r="B3289" s="90" t="s">
        <v>3075</v>
      </c>
      <c r="C3289" s="358" t="s">
        <v>2</v>
      </c>
      <c r="D3289" s="358">
        <v>814.6</v>
      </c>
    </row>
    <row r="3290" spans="1:4" ht="15">
      <c r="A3290" s="90">
        <v>100612</v>
      </c>
      <c r="B3290" s="90" t="s">
        <v>3076</v>
      </c>
      <c r="C3290" s="358" t="s">
        <v>2</v>
      </c>
      <c r="D3290" s="359">
        <v>1027.17</v>
      </c>
    </row>
    <row r="3291" spans="1:4" ht="15">
      <c r="A3291" s="90">
        <v>100613</v>
      </c>
      <c r="B3291" s="90" t="s">
        <v>3077</v>
      </c>
      <c r="C3291" s="358" t="s">
        <v>2</v>
      </c>
      <c r="D3291" s="359">
        <v>1573.28</v>
      </c>
    </row>
    <row r="3292" spans="1:4" ht="15">
      <c r="A3292" s="90">
        <v>100614</v>
      </c>
      <c r="B3292" s="90" t="s">
        <v>3078</v>
      </c>
      <c r="C3292" s="358" t="s">
        <v>2</v>
      </c>
      <c r="D3292" s="358">
        <v>851.54</v>
      </c>
    </row>
    <row r="3293" spans="1:4" ht="15">
      <c r="A3293" s="90">
        <v>100615</v>
      </c>
      <c r="B3293" s="90" t="s">
        <v>3079</v>
      </c>
      <c r="C3293" s="358" t="s">
        <v>2</v>
      </c>
      <c r="D3293" s="359">
        <v>1069</v>
      </c>
    </row>
    <row r="3294" spans="1:4" ht="15">
      <c r="A3294" s="90">
        <v>100616</v>
      </c>
      <c r="B3294" s="90" t="s">
        <v>3080</v>
      </c>
      <c r="C3294" s="358" t="s">
        <v>2</v>
      </c>
      <c r="D3294" s="359">
        <v>1634.28</v>
      </c>
    </row>
    <row r="3295" spans="1:4" ht="15">
      <c r="A3295" s="90">
        <v>100617</v>
      </c>
      <c r="B3295" s="90" t="s">
        <v>3081</v>
      </c>
      <c r="C3295" s="358" t="s">
        <v>2</v>
      </c>
      <c r="D3295" s="359">
        <v>1110.6199999999999</v>
      </c>
    </row>
    <row r="3296" spans="1:4" ht="15">
      <c r="A3296" s="90">
        <v>100618</v>
      </c>
      <c r="B3296" s="90" t="s">
        <v>3082</v>
      </c>
      <c r="C3296" s="358" t="s">
        <v>2</v>
      </c>
      <c r="D3296" s="359">
        <v>1700.73</v>
      </c>
    </row>
    <row r="3297" spans="1:4" ht="15">
      <c r="A3297" s="90">
        <v>100619</v>
      </c>
      <c r="B3297" s="90" t="s">
        <v>3083</v>
      </c>
      <c r="C3297" s="358" t="s">
        <v>2</v>
      </c>
      <c r="D3297" s="358">
        <v>590.75</v>
      </c>
    </row>
    <row r="3298" spans="1:4" ht="15">
      <c r="A3298" s="90">
        <v>100620</v>
      </c>
      <c r="B3298" s="90" t="s">
        <v>3084</v>
      </c>
      <c r="C3298" s="358" t="s">
        <v>2</v>
      </c>
      <c r="D3298" s="359">
        <v>2839.05</v>
      </c>
    </row>
    <row r="3299" spans="1:4" ht="15">
      <c r="A3299" s="90">
        <v>100621</v>
      </c>
      <c r="B3299" s="90" t="s">
        <v>3085</v>
      </c>
      <c r="C3299" s="358" t="s">
        <v>2</v>
      </c>
      <c r="D3299" s="359">
        <v>3317.67</v>
      </c>
    </row>
    <row r="3300" spans="1:4" ht="15">
      <c r="A3300" s="90">
        <v>100622</v>
      </c>
      <c r="B3300" s="90" t="s">
        <v>3086</v>
      </c>
      <c r="C3300" s="358" t="s">
        <v>2</v>
      </c>
      <c r="D3300" s="359">
        <v>2533.65</v>
      </c>
    </row>
    <row r="3301" spans="1:4" ht="15">
      <c r="A3301" s="90">
        <v>100623</v>
      </c>
      <c r="B3301" s="90" t="s">
        <v>3087</v>
      </c>
      <c r="C3301" s="358" t="s">
        <v>2</v>
      </c>
      <c r="D3301" s="359">
        <v>2729.5</v>
      </c>
    </row>
    <row r="3302" spans="1:4" ht="15">
      <c r="A3302" s="90">
        <v>97600</v>
      </c>
      <c r="B3302" s="90" t="s">
        <v>4183</v>
      </c>
      <c r="C3302" s="358" t="s">
        <v>2</v>
      </c>
      <c r="D3302" s="358">
        <v>340.88</v>
      </c>
    </row>
    <row r="3303" spans="1:4" ht="15">
      <c r="A3303" s="90">
        <v>97601</v>
      </c>
      <c r="B3303" s="90" t="s">
        <v>4184</v>
      </c>
      <c r="C3303" s="358" t="s">
        <v>2</v>
      </c>
      <c r="D3303" s="358">
        <v>362.11</v>
      </c>
    </row>
    <row r="3304" spans="1:4" ht="15">
      <c r="A3304" s="90">
        <v>97605</v>
      </c>
      <c r="B3304" s="90" t="s">
        <v>4185</v>
      </c>
      <c r="C3304" s="358" t="s">
        <v>2</v>
      </c>
      <c r="D3304" s="358">
        <v>96.43</v>
      </c>
    </row>
    <row r="3305" spans="1:4" ht="15">
      <c r="A3305" s="90">
        <v>97606</v>
      </c>
      <c r="B3305" s="90" t="s">
        <v>4186</v>
      </c>
      <c r="C3305" s="358" t="s">
        <v>2</v>
      </c>
      <c r="D3305" s="358">
        <v>108.17</v>
      </c>
    </row>
    <row r="3306" spans="1:4" ht="15">
      <c r="A3306" s="90">
        <v>97607</v>
      </c>
      <c r="B3306" s="90" t="s">
        <v>4187</v>
      </c>
      <c r="C3306" s="358" t="s">
        <v>2</v>
      </c>
      <c r="D3306" s="358">
        <v>116.84</v>
      </c>
    </row>
    <row r="3307" spans="1:4" ht="15">
      <c r="A3307" s="90">
        <v>97608</v>
      </c>
      <c r="B3307" s="90" t="s">
        <v>4188</v>
      </c>
      <c r="C3307" s="358" t="s">
        <v>2</v>
      </c>
      <c r="D3307" s="358">
        <v>128.58000000000001</v>
      </c>
    </row>
    <row r="3308" spans="1:4" ht="15">
      <c r="A3308" s="90">
        <v>102102</v>
      </c>
      <c r="B3308" s="90" t="s">
        <v>9669</v>
      </c>
      <c r="C3308" s="358" t="s">
        <v>2</v>
      </c>
      <c r="D3308" s="359">
        <v>10887.46</v>
      </c>
    </row>
    <row r="3309" spans="1:4" ht="15">
      <c r="A3309" s="90">
        <v>102103</v>
      </c>
      <c r="B3309" s="90" t="s">
        <v>9670</v>
      </c>
      <c r="C3309" s="358" t="s">
        <v>2</v>
      </c>
      <c r="D3309" s="359">
        <v>12117.22</v>
      </c>
    </row>
    <row r="3310" spans="1:4" ht="15">
      <c r="A3310" s="90">
        <v>102104</v>
      </c>
      <c r="B3310" s="90" t="s">
        <v>9671</v>
      </c>
      <c r="C3310" s="358" t="s">
        <v>2</v>
      </c>
      <c r="D3310" s="359">
        <v>15546.23</v>
      </c>
    </row>
    <row r="3311" spans="1:4" ht="15">
      <c r="A3311" s="90">
        <v>102105</v>
      </c>
      <c r="B3311" s="90" t="s">
        <v>9672</v>
      </c>
      <c r="C3311" s="358" t="s">
        <v>2</v>
      </c>
      <c r="D3311" s="359">
        <v>19109.11</v>
      </c>
    </row>
    <row r="3312" spans="1:4" ht="15">
      <c r="A3312" s="90">
        <v>102106</v>
      </c>
      <c r="B3312" s="90" t="s">
        <v>9673</v>
      </c>
      <c r="C3312" s="358" t="s">
        <v>2</v>
      </c>
      <c r="D3312" s="359">
        <v>23972.3</v>
      </c>
    </row>
    <row r="3313" spans="1:4" ht="15">
      <c r="A3313" s="90">
        <v>102107</v>
      </c>
      <c r="B3313" s="90" t="s">
        <v>9674</v>
      </c>
      <c r="C3313" s="358" t="s">
        <v>2</v>
      </c>
      <c r="D3313" s="359">
        <v>33454.11</v>
      </c>
    </row>
    <row r="3314" spans="1:4" ht="15">
      <c r="A3314" s="90">
        <v>102108</v>
      </c>
      <c r="B3314" s="90" t="s">
        <v>9675</v>
      </c>
      <c r="C3314" s="358" t="s">
        <v>2</v>
      </c>
      <c r="D3314" s="359">
        <v>38958.89</v>
      </c>
    </row>
    <row r="3315" spans="1:4" ht="15">
      <c r="A3315" s="90">
        <v>102109</v>
      </c>
      <c r="B3315" s="90" t="s">
        <v>9676</v>
      </c>
      <c r="C3315" s="358" t="s">
        <v>2</v>
      </c>
      <c r="D3315" s="358">
        <v>75.31</v>
      </c>
    </row>
    <row r="3316" spans="1:4" ht="15">
      <c r="A3316" s="90">
        <v>102110</v>
      </c>
      <c r="B3316" s="90" t="s">
        <v>9677</v>
      </c>
      <c r="C3316" s="358" t="s">
        <v>2</v>
      </c>
      <c r="D3316" s="358">
        <v>252.52</v>
      </c>
    </row>
    <row r="3317" spans="1:4" ht="15">
      <c r="A3317" s="90">
        <v>103654</v>
      </c>
      <c r="B3317" s="90" t="s">
        <v>10832</v>
      </c>
      <c r="C3317" s="358" t="s">
        <v>2</v>
      </c>
      <c r="D3317" s="359">
        <v>63114.11</v>
      </c>
    </row>
    <row r="3318" spans="1:4" ht="15">
      <c r="A3318" s="90">
        <v>103655</v>
      </c>
      <c r="B3318" s="90" t="s">
        <v>10833</v>
      </c>
      <c r="C3318" s="358" t="s">
        <v>2</v>
      </c>
      <c r="D3318" s="359">
        <v>86458.77</v>
      </c>
    </row>
    <row r="3319" spans="1:4" ht="15">
      <c r="A3319" s="90">
        <v>103656</v>
      </c>
      <c r="B3319" s="90" t="s">
        <v>10834</v>
      </c>
      <c r="C3319" s="358" t="s">
        <v>2</v>
      </c>
      <c r="D3319" s="359">
        <v>120882.56</v>
      </c>
    </row>
    <row r="3320" spans="1:4" ht="15">
      <c r="A3320" s="90">
        <v>104473</v>
      </c>
      <c r="B3320" s="90" t="s">
        <v>17394</v>
      </c>
      <c r="C3320" s="358" t="s">
        <v>2</v>
      </c>
      <c r="D3320" s="358">
        <v>162.13</v>
      </c>
    </row>
    <row r="3321" spans="1:4" ht="15">
      <c r="A3321" s="90">
        <v>104474</v>
      </c>
      <c r="B3321" s="90" t="s">
        <v>17395</v>
      </c>
      <c r="C3321" s="358" t="s">
        <v>2</v>
      </c>
      <c r="D3321" s="358">
        <v>345.58</v>
      </c>
    </row>
    <row r="3322" spans="1:4" ht="15">
      <c r="A3322" s="90">
        <v>104475</v>
      </c>
      <c r="B3322" s="90" t="s">
        <v>17396</v>
      </c>
      <c r="C3322" s="358" t="s">
        <v>2</v>
      </c>
      <c r="D3322" s="358">
        <v>138.66999999999999</v>
      </c>
    </row>
    <row r="3323" spans="1:4" ht="15">
      <c r="A3323" s="90">
        <v>104476</v>
      </c>
      <c r="B3323" s="90" t="s">
        <v>17397</v>
      </c>
      <c r="C3323" s="358" t="s">
        <v>2</v>
      </c>
      <c r="D3323" s="358">
        <v>177.32</v>
      </c>
    </row>
    <row r="3324" spans="1:4" ht="15">
      <c r="A3324" s="90">
        <v>104477</v>
      </c>
      <c r="B3324" s="90" t="s">
        <v>17398</v>
      </c>
      <c r="C3324" s="358" t="s">
        <v>2</v>
      </c>
      <c r="D3324" s="358">
        <v>135.13999999999999</v>
      </c>
    </row>
    <row r="3325" spans="1:4" ht="15">
      <c r="A3325" s="90">
        <v>104478</v>
      </c>
      <c r="B3325" s="90" t="s">
        <v>17399</v>
      </c>
      <c r="C3325" s="358" t="s">
        <v>2</v>
      </c>
      <c r="D3325" s="358">
        <v>297.81</v>
      </c>
    </row>
    <row r="3326" spans="1:4" ht="15">
      <c r="A3326" s="90">
        <v>104479</v>
      </c>
      <c r="B3326" s="90" t="s">
        <v>17400</v>
      </c>
      <c r="C3326" s="358" t="s">
        <v>2</v>
      </c>
      <c r="D3326" s="358">
        <v>119.46</v>
      </c>
    </row>
    <row r="3327" spans="1:4" ht="15">
      <c r="A3327" s="90">
        <v>104480</v>
      </c>
      <c r="B3327" s="90" t="s">
        <v>17401</v>
      </c>
      <c r="C3327" s="358" t="s">
        <v>2</v>
      </c>
      <c r="D3327" s="358">
        <v>135.29</v>
      </c>
    </row>
    <row r="3328" spans="1:4" ht="15">
      <c r="A3328" s="90">
        <v>104481</v>
      </c>
      <c r="B3328" s="90" t="s">
        <v>17402</v>
      </c>
      <c r="C3328" s="358" t="s">
        <v>2</v>
      </c>
      <c r="D3328" s="358">
        <v>313.33</v>
      </c>
    </row>
    <row r="3329" spans="1:4" ht="15">
      <c r="A3329" s="90">
        <v>96973</v>
      </c>
      <c r="B3329" s="90" t="s">
        <v>18314</v>
      </c>
      <c r="C3329" s="358" t="s">
        <v>1</v>
      </c>
      <c r="D3329" s="358">
        <v>63.45</v>
      </c>
    </row>
    <row r="3330" spans="1:4" ht="15">
      <c r="A3330" s="90">
        <v>96974</v>
      </c>
      <c r="B3330" s="90" t="s">
        <v>18315</v>
      </c>
      <c r="C3330" s="358" t="s">
        <v>1</v>
      </c>
      <c r="D3330" s="358">
        <v>81.790000000000006</v>
      </c>
    </row>
    <row r="3331" spans="1:4" ht="15">
      <c r="A3331" s="90">
        <v>96975</v>
      </c>
      <c r="B3331" s="90" t="s">
        <v>18316</v>
      </c>
      <c r="C3331" s="358" t="s">
        <v>1</v>
      </c>
      <c r="D3331" s="358">
        <v>101.07</v>
      </c>
    </row>
    <row r="3332" spans="1:4" ht="15">
      <c r="A3332" s="90">
        <v>96976</v>
      </c>
      <c r="B3332" s="90" t="s">
        <v>18317</v>
      </c>
      <c r="C3332" s="358" t="s">
        <v>1</v>
      </c>
      <c r="D3332" s="358">
        <v>132.83000000000001</v>
      </c>
    </row>
    <row r="3333" spans="1:4" ht="15">
      <c r="A3333" s="90">
        <v>96977</v>
      </c>
      <c r="B3333" s="90" t="s">
        <v>18318</v>
      </c>
      <c r="C3333" s="358" t="s">
        <v>1</v>
      </c>
      <c r="D3333" s="358">
        <v>51.2</v>
      </c>
    </row>
    <row r="3334" spans="1:4" ht="15">
      <c r="A3334" s="90">
        <v>96978</v>
      </c>
      <c r="B3334" s="90" t="s">
        <v>18319</v>
      </c>
      <c r="C3334" s="358" t="s">
        <v>1</v>
      </c>
      <c r="D3334" s="358">
        <v>67.45</v>
      </c>
    </row>
    <row r="3335" spans="1:4" ht="15">
      <c r="A3335" s="90">
        <v>96979</v>
      </c>
      <c r="B3335" s="90" t="s">
        <v>18320</v>
      </c>
      <c r="C3335" s="358" t="s">
        <v>1</v>
      </c>
      <c r="D3335" s="358">
        <v>96.47</v>
      </c>
    </row>
    <row r="3336" spans="1:4" ht="15">
      <c r="A3336" s="90">
        <v>96984</v>
      </c>
      <c r="B3336" s="90" t="s">
        <v>18321</v>
      </c>
      <c r="C3336" s="358" t="s">
        <v>2</v>
      </c>
      <c r="D3336" s="358">
        <v>53.38</v>
      </c>
    </row>
    <row r="3337" spans="1:4" ht="15">
      <c r="A3337" s="90">
        <v>96985</v>
      </c>
      <c r="B3337" s="90" t="s">
        <v>18322</v>
      </c>
      <c r="C3337" s="358" t="s">
        <v>2</v>
      </c>
      <c r="D3337" s="358">
        <v>80.010000000000005</v>
      </c>
    </row>
    <row r="3338" spans="1:4" ht="15">
      <c r="A3338" s="90">
        <v>96986</v>
      </c>
      <c r="B3338" s="90" t="s">
        <v>18323</v>
      </c>
      <c r="C3338" s="358" t="s">
        <v>2</v>
      </c>
      <c r="D3338" s="358">
        <v>119.43</v>
      </c>
    </row>
    <row r="3339" spans="1:4" ht="15">
      <c r="A3339" s="90">
        <v>96987</v>
      </c>
      <c r="B3339" s="90" t="s">
        <v>18324</v>
      </c>
      <c r="C3339" s="358" t="s">
        <v>2</v>
      </c>
      <c r="D3339" s="358">
        <v>110.95</v>
      </c>
    </row>
    <row r="3340" spans="1:4" ht="15">
      <c r="A3340" s="90">
        <v>96988</v>
      </c>
      <c r="B3340" s="90" t="s">
        <v>18325</v>
      </c>
      <c r="C3340" s="358" t="s">
        <v>2</v>
      </c>
      <c r="D3340" s="358">
        <v>133.07</v>
      </c>
    </row>
    <row r="3341" spans="1:4" ht="15">
      <c r="A3341" s="90">
        <v>96989</v>
      </c>
      <c r="B3341" s="90" t="s">
        <v>18326</v>
      </c>
      <c r="C3341" s="358" t="s">
        <v>2</v>
      </c>
      <c r="D3341" s="358">
        <v>111.34</v>
      </c>
    </row>
    <row r="3342" spans="1:4" ht="15">
      <c r="A3342" s="90">
        <v>98463</v>
      </c>
      <c r="B3342" s="90" t="s">
        <v>18327</v>
      </c>
      <c r="C3342" s="358" t="s">
        <v>2</v>
      </c>
      <c r="D3342" s="358">
        <v>24.06</v>
      </c>
    </row>
    <row r="3343" spans="1:4" ht="15">
      <c r="A3343" s="90">
        <v>104746</v>
      </c>
      <c r="B3343" s="90" t="s">
        <v>18328</v>
      </c>
      <c r="C3343" s="358" t="s">
        <v>2</v>
      </c>
      <c r="D3343" s="358">
        <v>24.28</v>
      </c>
    </row>
    <row r="3344" spans="1:4" ht="15">
      <c r="A3344" s="90">
        <v>104749</v>
      </c>
      <c r="B3344" s="90" t="s">
        <v>18329</v>
      </c>
      <c r="C3344" s="358" t="s">
        <v>2</v>
      </c>
      <c r="D3344" s="358">
        <v>19.78</v>
      </c>
    </row>
    <row r="3345" spans="1:4" ht="15">
      <c r="A3345" s="90">
        <v>104750</v>
      </c>
      <c r="B3345" s="90" t="s">
        <v>18330</v>
      </c>
      <c r="C3345" s="358" t="s">
        <v>2</v>
      </c>
      <c r="D3345" s="358">
        <v>15.86</v>
      </c>
    </row>
    <row r="3346" spans="1:4" ht="15">
      <c r="A3346" s="90">
        <v>104751</v>
      </c>
      <c r="B3346" s="90" t="s">
        <v>18331</v>
      </c>
      <c r="C3346" s="358" t="s">
        <v>2</v>
      </c>
      <c r="D3346" s="358">
        <v>22.58</v>
      </c>
    </row>
    <row r="3347" spans="1:4" ht="15">
      <c r="A3347" s="90">
        <v>104752</v>
      </c>
      <c r="B3347" s="90" t="s">
        <v>18332</v>
      </c>
      <c r="C3347" s="358" t="s">
        <v>2</v>
      </c>
      <c r="D3347" s="358">
        <v>20.079999999999998</v>
      </c>
    </row>
    <row r="3348" spans="1:4" ht="15">
      <c r="A3348" s="90">
        <v>104753</v>
      </c>
      <c r="B3348" s="90" t="s">
        <v>18333</v>
      </c>
      <c r="C3348" s="358" t="s">
        <v>2</v>
      </c>
      <c r="D3348" s="358">
        <v>24.35</v>
      </c>
    </row>
    <row r="3349" spans="1:4" ht="15">
      <c r="A3349" s="90">
        <v>104754</v>
      </c>
      <c r="B3349" s="90" t="s">
        <v>18334</v>
      </c>
      <c r="C3349" s="358" t="s">
        <v>2</v>
      </c>
      <c r="D3349" s="358">
        <v>31.69</v>
      </c>
    </row>
    <row r="3350" spans="1:4" ht="15">
      <c r="A3350" s="90">
        <v>104755</v>
      </c>
      <c r="B3350" s="90" t="s">
        <v>18335</v>
      </c>
      <c r="C3350" s="358" t="s">
        <v>2</v>
      </c>
      <c r="D3350" s="358">
        <v>43.06</v>
      </c>
    </row>
    <row r="3351" spans="1:4" ht="15">
      <c r="A3351" s="90">
        <v>103490</v>
      </c>
      <c r="B3351" s="90" t="s">
        <v>10370</v>
      </c>
      <c r="C3351" s="358" t="s">
        <v>7</v>
      </c>
      <c r="D3351" s="359">
        <v>3054.88</v>
      </c>
    </row>
    <row r="3352" spans="1:4" ht="15">
      <c r="A3352" s="90">
        <v>103491</v>
      </c>
      <c r="B3352" s="90" t="s">
        <v>10371</v>
      </c>
      <c r="C3352" s="358" t="s">
        <v>7</v>
      </c>
      <c r="D3352" s="358">
        <v>789.35</v>
      </c>
    </row>
    <row r="3353" spans="1:4" ht="15">
      <c r="A3353" s="90">
        <v>104758</v>
      </c>
      <c r="B3353" s="90" t="s">
        <v>18336</v>
      </c>
      <c r="C3353" s="358" t="s">
        <v>2</v>
      </c>
      <c r="D3353" s="358">
        <v>15.43</v>
      </c>
    </row>
    <row r="3354" spans="1:4" ht="15">
      <c r="A3354" s="90">
        <v>104759</v>
      </c>
      <c r="B3354" s="90" t="s">
        <v>18337</v>
      </c>
      <c r="C3354" s="358" t="s">
        <v>2</v>
      </c>
      <c r="D3354" s="358">
        <v>41.13</v>
      </c>
    </row>
    <row r="3355" spans="1:4" ht="15">
      <c r="A3355" s="90">
        <v>104760</v>
      </c>
      <c r="B3355" s="90" t="s">
        <v>18338</v>
      </c>
      <c r="C3355" s="358" t="s">
        <v>2</v>
      </c>
      <c r="D3355" s="358">
        <v>60.07</v>
      </c>
    </row>
    <row r="3356" spans="1:4" ht="15">
      <c r="A3356" s="90">
        <v>104761</v>
      </c>
      <c r="B3356" s="90" t="s">
        <v>18339</v>
      </c>
      <c r="C3356" s="358" t="s">
        <v>2</v>
      </c>
      <c r="D3356" s="358">
        <v>9.0399999999999991</v>
      </c>
    </row>
    <row r="3357" spans="1:4" ht="15">
      <c r="A3357" s="90">
        <v>104762</v>
      </c>
      <c r="B3357" s="90" t="s">
        <v>18340</v>
      </c>
      <c r="C3357" s="358" t="s">
        <v>2</v>
      </c>
      <c r="D3357" s="358">
        <v>24.13</v>
      </c>
    </row>
    <row r="3358" spans="1:4" ht="15">
      <c r="A3358" s="90">
        <v>104763</v>
      </c>
      <c r="B3358" s="90" t="s">
        <v>18341</v>
      </c>
      <c r="C3358" s="358" t="s">
        <v>2</v>
      </c>
      <c r="D3358" s="358">
        <v>35.26</v>
      </c>
    </row>
    <row r="3359" spans="1:4" ht="15">
      <c r="A3359" s="90">
        <v>104764</v>
      </c>
      <c r="B3359" s="90" t="s">
        <v>18342</v>
      </c>
      <c r="C3359" s="358" t="s">
        <v>1</v>
      </c>
      <c r="D3359" s="358">
        <v>20.94</v>
      </c>
    </row>
    <row r="3360" spans="1:4" ht="15">
      <c r="A3360" s="90">
        <v>104765</v>
      </c>
      <c r="B3360" s="90" t="s">
        <v>18343</v>
      </c>
      <c r="C3360" s="358" t="s">
        <v>1</v>
      </c>
      <c r="D3360" s="358">
        <v>16.739999999999998</v>
      </c>
    </row>
    <row r="3361" spans="1:4" ht="15">
      <c r="A3361" s="90">
        <v>104766</v>
      </c>
      <c r="B3361" s="90" t="s">
        <v>18344</v>
      </c>
      <c r="C3361" s="358" t="s">
        <v>1</v>
      </c>
      <c r="D3361" s="358">
        <v>15.55</v>
      </c>
    </row>
    <row r="3362" spans="1:4" ht="15">
      <c r="A3362" s="90">
        <v>104768</v>
      </c>
      <c r="B3362" s="90" t="s">
        <v>18345</v>
      </c>
      <c r="C3362" s="358" t="s">
        <v>2</v>
      </c>
      <c r="D3362" s="358">
        <v>0.65</v>
      </c>
    </row>
    <row r="3363" spans="1:4" ht="15">
      <c r="A3363" s="90">
        <v>104770</v>
      </c>
      <c r="B3363" s="90" t="s">
        <v>18346</v>
      </c>
      <c r="C3363" s="358" t="s">
        <v>2</v>
      </c>
      <c r="D3363" s="358">
        <v>1.74</v>
      </c>
    </row>
    <row r="3364" spans="1:4" ht="15">
      <c r="A3364" s="90">
        <v>104772</v>
      </c>
      <c r="B3364" s="90" t="s">
        <v>18347</v>
      </c>
      <c r="C3364" s="358" t="s">
        <v>2</v>
      </c>
      <c r="D3364" s="358">
        <v>2.54</v>
      </c>
    </row>
    <row r="3365" spans="1:4" ht="15">
      <c r="A3365" s="90">
        <v>104774</v>
      </c>
      <c r="B3365" s="90" t="s">
        <v>18348</v>
      </c>
      <c r="C3365" s="358" t="s">
        <v>2</v>
      </c>
      <c r="D3365" s="358">
        <v>2.2400000000000002</v>
      </c>
    </row>
    <row r="3366" spans="1:4" ht="15">
      <c r="A3366" s="90">
        <v>104776</v>
      </c>
      <c r="B3366" s="90" t="s">
        <v>18349</v>
      </c>
      <c r="C3366" s="358" t="s">
        <v>2</v>
      </c>
      <c r="D3366" s="358">
        <v>5.99</v>
      </c>
    </row>
    <row r="3367" spans="1:4" ht="15">
      <c r="A3367" s="90">
        <v>104778</v>
      </c>
      <c r="B3367" s="90" t="s">
        <v>18350</v>
      </c>
      <c r="C3367" s="358" t="s">
        <v>2</v>
      </c>
      <c r="D3367" s="358">
        <v>8.77</v>
      </c>
    </row>
    <row r="3368" spans="1:4" ht="15">
      <c r="A3368" s="90">
        <v>104780</v>
      </c>
      <c r="B3368" s="90" t="s">
        <v>18351</v>
      </c>
      <c r="C3368" s="358" t="s">
        <v>1</v>
      </c>
      <c r="D3368" s="358">
        <v>6.8</v>
      </c>
    </row>
    <row r="3369" spans="1:4" ht="15">
      <c r="A3369" s="90">
        <v>104785</v>
      </c>
      <c r="B3369" s="90" t="s">
        <v>18352</v>
      </c>
      <c r="C3369" s="358" t="s">
        <v>1</v>
      </c>
      <c r="D3369" s="358">
        <v>12.02</v>
      </c>
    </row>
    <row r="3370" spans="1:4" ht="15">
      <c r="A3370" s="90">
        <v>96765</v>
      </c>
      <c r="B3370" s="90" t="s">
        <v>9052</v>
      </c>
      <c r="C3370" s="358" t="s">
        <v>2</v>
      </c>
      <c r="D3370" s="359">
        <v>1602.95</v>
      </c>
    </row>
    <row r="3371" spans="1:4" ht="15">
      <c r="A3371" s="90">
        <v>101905</v>
      </c>
      <c r="B3371" s="90" t="s">
        <v>17403</v>
      </c>
      <c r="C3371" s="358" t="s">
        <v>2</v>
      </c>
      <c r="D3371" s="358">
        <v>214.1</v>
      </c>
    </row>
    <row r="3372" spans="1:4" ht="15">
      <c r="A3372" s="90">
        <v>101906</v>
      </c>
      <c r="B3372" s="90" t="s">
        <v>17404</v>
      </c>
      <c r="C3372" s="358" t="s">
        <v>2</v>
      </c>
      <c r="D3372" s="358">
        <v>630.83000000000004</v>
      </c>
    </row>
    <row r="3373" spans="1:4" ht="15">
      <c r="A3373" s="90">
        <v>101907</v>
      </c>
      <c r="B3373" s="90" t="s">
        <v>17405</v>
      </c>
      <c r="C3373" s="358" t="s">
        <v>2</v>
      </c>
      <c r="D3373" s="358">
        <v>681.6</v>
      </c>
    </row>
    <row r="3374" spans="1:4" ht="15">
      <c r="A3374" s="90">
        <v>101908</v>
      </c>
      <c r="B3374" s="90" t="s">
        <v>17406</v>
      </c>
      <c r="C3374" s="358" t="s">
        <v>2</v>
      </c>
      <c r="D3374" s="358">
        <v>207.75</v>
      </c>
    </row>
    <row r="3375" spans="1:4" ht="15">
      <c r="A3375" s="90">
        <v>101909</v>
      </c>
      <c r="B3375" s="90" t="s">
        <v>17407</v>
      </c>
      <c r="C3375" s="358" t="s">
        <v>2</v>
      </c>
      <c r="D3375" s="358">
        <v>241.6</v>
      </c>
    </row>
    <row r="3376" spans="1:4" ht="15">
      <c r="A3376" s="90">
        <v>101910</v>
      </c>
      <c r="B3376" s="90" t="s">
        <v>17408</v>
      </c>
      <c r="C3376" s="358" t="s">
        <v>2</v>
      </c>
      <c r="D3376" s="358">
        <v>283.89999999999998</v>
      </c>
    </row>
    <row r="3377" spans="1:4" ht="15">
      <c r="A3377" s="90">
        <v>101911</v>
      </c>
      <c r="B3377" s="90" t="s">
        <v>17409</v>
      </c>
      <c r="C3377" s="358" t="s">
        <v>2</v>
      </c>
      <c r="D3377" s="358">
        <v>326.20999999999998</v>
      </c>
    </row>
    <row r="3378" spans="1:4" ht="15">
      <c r="A3378" s="90">
        <v>101912</v>
      </c>
      <c r="B3378" s="90" t="s">
        <v>18353</v>
      </c>
      <c r="C3378" s="358" t="s">
        <v>2</v>
      </c>
      <c r="D3378" s="359">
        <v>1979.53</v>
      </c>
    </row>
    <row r="3379" spans="1:4" ht="15">
      <c r="A3379" s="90">
        <v>101913</v>
      </c>
      <c r="B3379" s="90" t="s">
        <v>9053</v>
      </c>
      <c r="C3379" s="358" t="s">
        <v>2</v>
      </c>
      <c r="D3379" s="358">
        <v>452.04</v>
      </c>
    </row>
    <row r="3380" spans="1:4" ht="15">
      <c r="A3380" s="90">
        <v>101914</v>
      </c>
      <c r="B3380" s="90" t="s">
        <v>9054</v>
      </c>
      <c r="C3380" s="358" t="s">
        <v>2</v>
      </c>
      <c r="D3380" s="358">
        <v>574.46</v>
      </c>
    </row>
    <row r="3381" spans="1:4" ht="15">
      <c r="A3381" s="90">
        <v>101915</v>
      </c>
      <c r="B3381" s="90" t="s">
        <v>9055</v>
      </c>
      <c r="C3381" s="358" t="s">
        <v>2</v>
      </c>
      <c r="D3381" s="358">
        <v>386.33</v>
      </c>
    </row>
    <row r="3382" spans="1:4" ht="15">
      <c r="A3382" s="90">
        <v>101916</v>
      </c>
      <c r="B3382" s="90" t="s">
        <v>9056</v>
      </c>
      <c r="C3382" s="358" t="s">
        <v>2</v>
      </c>
      <c r="D3382" s="359">
        <v>3521.61</v>
      </c>
    </row>
    <row r="3383" spans="1:4" ht="15">
      <c r="A3383" s="90">
        <v>101917</v>
      </c>
      <c r="B3383" s="90" t="s">
        <v>9057</v>
      </c>
      <c r="C3383" s="358" t="s">
        <v>2</v>
      </c>
      <c r="D3383" s="358">
        <v>142.28</v>
      </c>
    </row>
    <row r="3384" spans="1:4" ht="15">
      <c r="A3384" s="90">
        <v>98261</v>
      </c>
      <c r="B3384" s="90" t="s">
        <v>3088</v>
      </c>
      <c r="C3384" s="358" t="s">
        <v>1</v>
      </c>
      <c r="D3384" s="358">
        <v>3.61</v>
      </c>
    </row>
    <row r="3385" spans="1:4" ht="15">
      <c r="A3385" s="90">
        <v>98262</v>
      </c>
      <c r="B3385" s="90" t="s">
        <v>3089</v>
      </c>
      <c r="C3385" s="358" t="s">
        <v>1</v>
      </c>
      <c r="D3385" s="358">
        <v>4.21</v>
      </c>
    </row>
    <row r="3386" spans="1:4" ht="15">
      <c r="A3386" s="90">
        <v>98263</v>
      </c>
      <c r="B3386" s="90" t="s">
        <v>3090</v>
      </c>
      <c r="C3386" s="358" t="s">
        <v>1</v>
      </c>
      <c r="D3386" s="358">
        <v>4.4000000000000004</v>
      </c>
    </row>
    <row r="3387" spans="1:4" ht="15">
      <c r="A3387" s="90">
        <v>98264</v>
      </c>
      <c r="B3387" s="90" t="s">
        <v>3091</v>
      </c>
      <c r="C3387" s="358" t="s">
        <v>1</v>
      </c>
      <c r="D3387" s="358">
        <v>5.03</v>
      </c>
    </row>
    <row r="3388" spans="1:4" ht="15">
      <c r="A3388" s="90">
        <v>98265</v>
      </c>
      <c r="B3388" s="90" t="s">
        <v>3092</v>
      </c>
      <c r="C3388" s="358" t="s">
        <v>1</v>
      </c>
      <c r="D3388" s="358">
        <v>5.47</v>
      </c>
    </row>
    <row r="3389" spans="1:4" ht="15">
      <c r="A3389" s="90">
        <v>98266</v>
      </c>
      <c r="B3389" s="90" t="s">
        <v>3093</v>
      </c>
      <c r="C3389" s="358" t="s">
        <v>1</v>
      </c>
      <c r="D3389" s="358">
        <v>6.02</v>
      </c>
    </row>
    <row r="3390" spans="1:4" ht="15">
      <c r="A3390" s="90">
        <v>98267</v>
      </c>
      <c r="B3390" s="90" t="s">
        <v>3094</v>
      </c>
      <c r="C3390" s="358" t="s">
        <v>1</v>
      </c>
      <c r="D3390" s="358">
        <v>9.09</v>
      </c>
    </row>
    <row r="3391" spans="1:4" ht="15">
      <c r="A3391" s="90">
        <v>98268</v>
      </c>
      <c r="B3391" s="90" t="s">
        <v>3095</v>
      </c>
      <c r="C3391" s="358" t="s">
        <v>1</v>
      </c>
      <c r="D3391" s="358">
        <v>13.7</v>
      </c>
    </row>
    <row r="3392" spans="1:4" ht="15">
      <c r="A3392" s="90">
        <v>98269</v>
      </c>
      <c r="B3392" s="90" t="s">
        <v>3096</v>
      </c>
      <c r="C3392" s="358" t="s">
        <v>1</v>
      </c>
      <c r="D3392" s="358">
        <v>18.11</v>
      </c>
    </row>
    <row r="3393" spans="1:4" ht="15">
      <c r="A3393" s="90">
        <v>98270</v>
      </c>
      <c r="B3393" s="90" t="s">
        <v>3097</v>
      </c>
      <c r="C3393" s="358" t="s">
        <v>1</v>
      </c>
      <c r="D3393" s="358">
        <v>26.33</v>
      </c>
    </row>
    <row r="3394" spans="1:4" ht="15">
      <c r="A3394" s="90">
        <v>98271</v>
      </c>
      <c r="B3394" s="90" t="s">
        <v>3098</v>
      </c>
      <c r="C3394" s="358" t="s">
        <v>1</v>
      </c>
      <c r="D3394" s="358">
        <v>36.17</v>
      </c>
    </row>
    <row r="3395" spans="1:4" ht="15">
      <c r="A3395" s="90">
        <v>98272</v>
      </c>
      <c r="B3395" s="90" t="s">
        <v>3099</v>
      </c>
      <c r="C3395" s="358" t="s">
        <v>1</v>
      </c>
      <c r="D3395" s="358">
        <v>80.25</v>
      </c>
    </row>
    <row r="3396" spans="1:4" ht="15">
      <c r="A3396" s="90">
        <v>98273</v>
      </c>
      <c r="B3396" s="90" t="s">
        <v>3100</v>
      </c>
      <c r="C3396" s="358" t="s">
        <v>1</v>
      </c>
      <c r="D3396" s="358">
        <v>1.97</v>
      </c>
    </row>
    <row r="3397" spans="1:4" ht="15">
      <c r="A3397" s="90">
        <v>98274</v>
      </c>
      <c r="B3397" s="90" t="s">
        <v>3101</v>
      </c>
      <c r="C3397" s="358" t="s">
        <v>1</v>
      </c>
      <c r="D3397" s="358">
        <v>2.4</v>
      </c>
    </row>
    <row r="3398" spans="1:4" ht="15">
      <c r="A3398" s="90">
        <v>98275</v>
      </c>
      <c r="B3398" s="90" t="s">
        <v>3102</v>
      </c>
      <c r="C3398" s="358" t="s">
        <v>1</v>
      </c>
      <c r="D3398" s="358">
        <v>2.95</v>
      </c>
    </row>
    <row r="3399" spans="1:4" ht="15">
      <c r="A3399" s="90">
        <v>98276</v>
      </c>
      <c r="B3399" s="90" t="s">
        <v>3103</v>
      </c>
      <c r="C3399" s="358" t="s">
        <v>1</v>
      </c>
      <c r="D3399" s="358">
        <v>6.02</v>
      </c>
    </row>
    <row r="3400" spans="1:4" ht="15">
      <c r="A3400" s="90">
        <v>98277</v>
      </c>
      <c r="B3400" s="90" t="s">
        <v>3104</v>
      </c>
      <c r="C3400" s="358" t="s">
        <v>1</v>
      </c>
      <c r="D3400" s="358">
        <v>10.64</v>
      </c>
    </row>
    <row r="3401" spans="1:4" ht="15">
      <c r="A3401" s="90">
        <v>98278</v>
      </c>
      <c r="B3401" s="90" t="s">
        <v>3105</v>
      </c>
      <c r="C3401" s="358" t="s">
        <v>1</v>
      </c>
      <c r="D3401" s="358">
        <v>15.05</v>
      </c>
    </row>
    <row r="3402" spans="1:4" ht="15">
      <c r="A3402" s="90">
        <v>98279</v>
      </c>
      <c r="B3402" s="90" t="s">
        <v>3106</v>
      </c>
      <c r="C3402" s="358" t="s">
        <v>1</v>
      </c>
      <c r="D3402" s="358">
        <v>23.25</v>
      </c>
    </row>
    <row r="3403" spans="1:4" ht="15">
      <c r="A3403" s="90">
        <v>98280</v>
      </c>
      <c r="B3403" s="90" t="s">
        <v>3107</v>
      </c>
      <c r="C3403" s="358" t="s">
        <v>1</v>
      </c>
      <c r="D3403" s="358">
        <v>7.55</v>
      </c>
    </row>
    <row r="3404" spans="1:4" ht="15">
      <c r="A3404" s="90">
        <v>98281</v>
      </c>
      <c r="B3404" s="90" t="s">
        <v>3108</v>
      </c>
      <c r="C3404" s="358" t="s">
        <v>1</v>
      </c>
      <c r="D3404" s="358">
        <v>8.16</v>
      </c>
    </row>
    <row r="3405" spans="1:4" ht="15">
      <c r="A3405" s="90">
        <v>98282</v>
      </c>
      <c r="B3405" s="90" t="s">
        <v>3109</v>
      </c>
      <c r="C3405" s="358" t="s">
        <v>1</v>
      </c>
      <c r="D3405" s="358">
        <v>8.35</v>
      </c>
    </row>
    <row r="3406" spans="1:4" ht="15">
      <c r="A3406" s="90">
        <v>98283</v>
      </c>
      <c r="B3406" s="90" t="s">
        <v>3110</v>
      </c>
      <c r="C3406" s="358" t="s">
        <v>1</v>
      </c>
      <c r="D3406" s="358">
        <v>8.98</v>
      </c>
    </row>
    <row r="3407" spans="1:4" ht="15">
      <c r="A3407" s="90">
        <v>98284</v>
      </c>
      <c r="B3407" s="90" t="s">
        <v>3111</v>
      </c>
      <c r="C3407" s="358" t="s">
        <v>1</v>
      </c>
      <c r="D3407" s="358">
        <v>9.4</v>
      </c>
    </row>
    <row r="3408" spans="1:4" ht="15">
      <c r="A3408" s="90">
        <v>98285</v>
      </c>
      <c r="B3408" s="90" t="s">
        <v>3112</v>
      </c>
      <c r="C3408" s="358" t="s">
        <v>1</v>
      </c>
      <c r="D3408" s="358">
        <v>9.9600000000000009</v>
      </c>
    </row>
    <row r="3409" spans="1:4" ht="15">
      <c r="A3409" s="90">
        <v>98286</v>
      </c>
      <c r="B3409" s="90" t="s">
        <v>3113</v>
      </c>
      <c r="C3409" s="358" t="s">
        <v>1</v>
      </c>
      <c r="D3409" s="358">
        <v>13.03</v>
      </c>
    </row>
    <row r="3410" spans="1:4" ht="15">
      <c r="A3410" s="90">
        <v>98287</v>
      </c>
      <c r="B3410" s="90" t="s">
        <v>3114</v>
      </c>
      <c r="C3410" s="358" t="s">
        <v>1</v>
      </c>
      <c r="D3410" s="358">
        <v>1.25</v>
      </c>
    </row>
    <row r="3411" spans="1:4" ht="15">
      <c r="A3411" s="90">
        <v>98288</v>
      </c>
      <c r="B3411" s="90" t="s">
        <v>3115</v>
      </c>
      <c r="C3411" s="358" t="s">
        <v>1</v>
      </c>
      <c r="D3411" s="358">
        <v>1.85</v>
      </c>
    </row>
    <row r="3412" spans="1:4" ht="15">
      <c r="A3412" s="90">
        <v>98289</v>
      </c>
      <c r="B3412" s="90" t="s">
        <v>3116</v>
      </c>
      <c r="C3412" s="358" t="s">
        <v>1</v>
      </c>
      <c r="D3412" s="358">
        <v>2.0299999999999998</v>
      </c>
    </row>
    <row r="3413" spans="1:4" ht="15">
      <c r="A3413" s="90">
        <v>98290</v>
      </c>
      <c r="B3413" s="90" t="s">
        <v>3117</v>
      </c>
      <c r="C3413" s="358" t="s">
        <v>1</v>
      </c>
      <c r="D3413" s="358">
        <v>2.66</v>
      </c>
    </row>
    <row r="3414" spans="1:4" ht="15">
      <c r="A3414" s="90">
        <v>98291</v>
      </c>
      <c r="B3414" s="90" t="s">
        <v>3118</v>
      </c>
      <c r="C3414" s="358" t="s">
        <v>1</v>
      </c>
      <c r="D3414" s="358">
        <v>3.1</v>
      </c>
    </row>
    <row r="3415" spans="1:4" ht="15">
      <c r="A3415" s="90">
        <v>98292</v>
      </c>
      <c r="B3415" s="90" t="s">
        <v>3119</v>
      </c>
      <c r="C3415" s="358" t="s">
        <v>1</v>
      </c>
      <c r="D3415" s="358">
        <v>3.65</v>
      </c>
    </row>
    <row r="3416" spans="1:4" ht="15">
      <c r="A3416" s="90">
        <v>98293</v>
      </c>
      <c r="B3416" s="90" t="s">
        <v>3120</v>
      </c>
      <c r="C3416" s="358" t="s">
        <v>1</v>
      </c>
      <c r="D3416" s="358">
        <v>6.72</v>
      </c>
    </row>
    <row r="3417" spans="1:4" ht="15">
      <c r="A3417" s="90">
        <v>98400</v>
      </c>
      <c r="B3417" s="90" t="s">
        <v>3121</v>
      </c>
      <c r="C3417" s="358" t="s">
        <v>1</v>
      </c>
      <c r="D3417" s="358">
        <v>10.72</v>
      </c>
    </row>
    <row r="3418" spans="1:4" ht="15">
      <c r="A3418" s="90">
        <v>98401</v>
      </c>
      <c r="B3418" s="90" t="s">
        <v>3122</v>
      </c>
      <c r="C3418" s="358" t="s">
        <v>1</v>
      </c>
      <c r="D3418" s="358">
        <v>15.95</v>
      </c>
    </row>
    <row r="3419" spans="1:4" ht="15">
      <c r="A3419" s="90">
        <v>98402</v>
      </c>
      <c r="B3419" s="90" t="s">
        <v>3123</v>
      </c>
      <c r="C3419" s="358" t="s">
        <v>1</v>
      </c>
      <c r="D3419" s="358">
        <v>18.46</v>
      </c>
    </row>
    <row r="3420" spans="1:4" ht="15">
      <c r="A3420" s="90">
        <v>100556</v>
      </c>
      <c r="B3420" s="90" t="s">
        <v>3124</v>
      </c>
      <c r="C3420" s="358" t="s">
        <v>2</v>
      </c>
      <c r="D3420" s="358">
        <v>42.52</v>
      </c>
    </row>
    <row r="3421" spans="1:4" ht="15">
      <c r="A3421" s="90">
        <v>100557</v>
      </c>
      <c r="B3421" s="90" t="s">
        <v>3125</v>
      </c>
      <c r="C3421" s="358" t="s">
        <v>2</v>
      </c>
      <c r="D3421" s="358">
        <v>518.22</v>
      </c>
    </row>
    <row r="3422" spans="1:4" ht="15">
      <c r="A3422" s="90">
        <v>100560</v>
      </c>
      <c r="B3422" s="90" t="s">
        <v>3126</v>
      </c>
      <c r="C3422" s="358" t="s">
        <v>2</v>
      </c>
      <c r="D3422" s="358">
        <v>115.25</v>
      </c>
    </row>
    <row r="3423" spans="1:4" ht="15">
      <c r="A3423" s="90">
        <v>100561</v>
      </c>
      <c r="B3423" s="90" t="s">
        <v>3127</v>
      </c>
      <c r="C3423" s="358" t="s">
        <v>2</v>
      </c>
      <c r="D3423" s="358">
        <v>208.03</v>
      </c>
    </row>
    <row r="3424" spans="1:4" ht="15">
      <c r="A3424" s="90">
        <v>100562</v>
      </c>
      <c r="B3424" s="90" t="s">
        <v>3128</v>
      </c>
      <c r="C3424" s="358" t="s">
        <v>2</v>
      </c>
      <c r="D3424" s="358">
        <v>320.17</v>
      </c>
    </row>
    <row r="3425" spans="1:4" ht="15">
      <c r="A3425" s="90">
        <v>100563</v>
      </c>
      <c r="B3425" s="90" t="s">
        <v>3129</v>
      </c>
      <c r="C3425" s="358" t="s">
        <v>2</v>
      </c>
      <c r="D3425" s="358">
        <v>459.9</v>
      </c>
    </row>
    <row r="3426" spans="1:4" ht="15">
      <c r="A3426" s="90">
        <v>101795</v>
      </c>
      <c r="B3426" s="90" t="s">
        <v>9678</v>
      </c>
      <c r="C3426" s="358" t="s">
        <v>2</v>
      </c>
      <c r="D3426" s="358">
        <v>556.54</v>
      </c>
    </row>
    <row r="3427" spans="1:4" ht="15">
      <c r="A3427" s="90">
        <v>101798</v>
      </c>
      <c r="B3427" s="90" t="s">
        <v>9679</v>
      </c>
      <c r="C3427" s="358" t="s">
        <v>2</v>
      </c>
      <c r="D3427" s="358">
        <v>372.55</v>
      </c>
    </row>
    <row r="3428" spans="1:4" ht="15">
      <c r="A3428" s="90">
        <v>101799</v>
      </c>
      <c r="B3428" s="90" t="s">
        <v>9680</v>
      </c>
      <c r="C3428" s="358" t="s">
        <v>2</v>
      </c>
      <c r="D3428" s="358">
        <v>906.79</v>
      </c>
    </row>
    <row r="3429" spans="1:4" ht="15">
      <c r="A3429" s="90">
        <v>98397</v>
      </c>
      <c r="B3429" s="90" t="s">
        <v>3130</v>
      </c>
      <c r="C3429" s="358" t="s">
        <v>4</v>
      </c>
      <c r="D3429" s="358">
        <v>13.18</v>
      </c>
    </row>
    <row r="3430" spans="1:4" ht="15">
      <c r="A3430" s="90">
        <v>103244</v>
      </c>
      <c r="B3430" s="90" t="s">
        <v>17410</v>
      </c>
      <c r="C3430" s="358" t="s">
        <v>2</v>
      </c>
      <c r="D3430" s="359">
        <v>2532.52</v>
      </c>
    </row>
    <row r="3431" spans="1:4" ht="15">
      <c r="A3431" s="90">
        <v>103245</v>
      </c>
      <c r="B3431" s="90" t="s">
        <v>17411</v>
      </c>
      <c r="C3431" s="358" t="s">
        <v>2</v>
      </c>
      <c r="D3431" s="359">
        <v>1988.92</v>
      </c>
    </row>
    <row r="3432" spans="1:4" ht="15">
      <c r="A3432" s="90">
        <v>103246</v>
      </c>
      <c r="B3432" s="90" t="s">
        <v>17412</v>
      </c>
      <c r="C3432" s="358" t="s">
        <v>2</v>
      </c>
      <c r="D3432" s="359">
        <v>2172.7600000000002</v>
      </c>
    </row>
    <row r="3433" spans="1:4" ht="15">
      <c r="A3433" s="90">
        <v>103247</v>
      </c>
      <c r="B3433" s="90" t="s">
        <v>17413</v>
      </c>
      <c r="C3433" s="358" t="s">
        <v>2</v>
      </c>
      <c r="D3433" s="359">
        <v>2815.26</v>
      </c>
    </row>
    <row r="3434" spans="1:4" ht="15">
      <c r="A3434" s="90">
        <v>103248</v>
      </c>
      <c r="B3434" s="90" t="s">
        <v>17414</v>
      </c>
      <c r="C3434" s="358" t="s">
        <v>2</v>
      </c>
      <c r="D3434" s="359">
        <v>2293.13</v>
      </c>
    </row>
    <row r="3435" spans="1:4" ht="15">
      <c r="A3435" s="90">
        <v>103249</v>
      </c>
      <c r="B3435" s="90" t="s">
        <v>17415</v>
      </c>
      <c r="C3435" s="358" t="s">
        <v>2</v>
      </c>
      <c r="D3435" s="359">
        <v>2466.62</v>
      </c>
    </row>
    <row r="3436" spans="1:4" ht="15">
      <c r="A3436" s="90">
        <v>103250</v>
      </c>
      <c r="B3436" s="90" t="s">
        <v>17416</v>
      </c>
      <c r="C3436" s="358" t="s">
        <v>2</v>
      </c>
      <c r="D3436" s="359">
        <v>4105.1499999999996</v>
      </c>
    </row>
    <row r="3437" spans="1:4" ht="15">
      <c r="A3437" s="90">
        <v>103251</v>
      </c>
      <c r="B3437" s="90" t="s">
        <v>17417</v>
      </c>
      <c r="C3437" s="358" t="s">
        <v>2</v>
      </c>
      <c r="D3437" s="359">
        <v>3233.11</v>
      </c>
    </row>
    <row r="3438" spans="1:4" ht="15">
      <c r="A3438" s="90">
        <v>103252</v>
      </c>
      <c r="B3438" s="90" t="s">
        <v>17418</v>
      </c>
      <c r="C3438" s="358" t="s">
        <v>2</v>
      </c>
      <c r="D3438" s="359">
        <v>3584.78</v>
      </c>
    </row>
    <row r="3439" spans="1:4" ht="15">
      <c r="A3439" s="90">
        <v>103253</v>
      </c>
      <c r="B3439" s="90" t="s">
        <v>17419</v>
      </c>
      <c r="C3439" s="358" t="s">
        <v>2</v>
      </c>
      <c r="D3439" s="359">
        <v>5610.21</v>
      </c>
    </row>
    <row r="3440" spans="1:4" ht="15">
      <c r="A3440" s="90">
        <v>103254</v>
      </c>
      <c r="B3440" s="90" t="s">
        <v>17420</v>
      </c>
      <c r="C3440" s="358" t="s">
        <v>2</v>
      </c>
      <c r="D3440" s="359">
        <v>4184.51</v>
      </c>
    </row>
    <row r="3441" spans="1:4" ht="15">
      <c r="A3441" s="90">
        <v>103255</v>
      </c>
      <c r="B3441" s="90" t="s">
        <v>17421</v>
      </c>
      <c r="C3441" s="358" t="s">
        <v>2</v>
      </c>
      <c r="D3441" s="359">
        <v>4687.54</v>
      </c>
    </row>
    <row r="3442" spans="1:4" ht="15">
      <c r="A3442" s="90">
        <v>103256</v>
      </c>
      <c r="B3442" s="90" t="s">
        <v>17422</v>
      </c>
      <c r="C3442" s="358" t="s">
        <v>2</v>
      </c>
      <c r="D3442" s="359">
        <v>10440.16</v>
      </c>
    </row>
    <row r="3443" spans="1:4" ht="15">
      <c r="A3443" s="90">
        <v>103257</v>
      </c>
      <c r="B3443" s="90" t="s">
        <v>17423</v>
      </c>
      <c r="C3443" s="358" t="s">
        <v>2</v>
      </c>
      <c r="D3443" s="359">
        <v>5940.14</v>
      </c>
    </row>
    <row r="3444" spans="1:4" ht="15">
      <c r="A3444" s="90">
        <v>103258</v>
      </c>
      <c r="B3444" s="90" t="s">
        <v>17424</v>
      </c>
      <c r="C3444" s="358" t="s">
        <v>2</v>
      </c>
      <c r="D3444" s="359">
        <v>11677.56</v>
      </c>
    </row>
    <row r="3445" spans="1:4" ht="15">
      <c r="A3445" s="90">
        <v>103259</v>
      </c>
      <c r="B3445" s="90" t="s">
        <v>17425</v>
      </c>
      <c r="C3445" s="358" t="s">
        <v>2</v>
      </c>
      <c r="D3445" s="359">
        <v>6264.47</v>
      </c>
    </row>
    <row r="3446" spans="1:4" ht="15">
      <c r="A3446" s="90">
        <v>103260</v>
      </c>
      <c r="B3446" s="90" t="s">
        <v>17426</v>
      </c>
      <c r="C3446" s="358" t="s">
        <v>2</v>
      </c>
      <c r="D3446" s="359">
        <v>6436.73</v>
      </c>
    </row>
    <row r="3447" spans="1:4" ht="15">
      <c r="A3447" s="90">
        <v>103261</v>
      </c>
      <c r="B3447" s="90" t="s">
        <v>17427</v>
      </c>
      <c r="C3447" s="358" t="s">
        <v>2</v>
      </c>
      <c r="D3447" s="359">
        <v>13176.49</v>
      </c>
    </row>
    <row r="3448" spans="1:4" ht="15">
      <c r="A3448" s="90">
        <v>103262</v>
      </c>
      <c r="B3448" s="90" t="s">
        <v>17428</v>
      </c>
      <c r="C3448" s="358" t="s">
        <v>2</v>
      </c>
      <c r="D3448" s="359">
        <v>8244.43</v>
      </c>
    </row>
    <row r="3449" spans="1:4" ht="15">
      <c r="A3449" s="90">
        <v>103263</v>
      </c>
      <c r="B3449" s="90" t="s">
        <v>17429</v>
      </c>
      <c r="C3449" s="358" t="s">
        <v>2</v>
      </c>
      <c r="D3449" s="359">
        <v>18321.18</v>
      </c>
    </row>
    <row r="3450" spans="1:4" ht="15">
      <c r="A3450" s="90">
        <v>103264</v>
      </c>
      <c r="B3450" s="90" t="s">
        <v>17430</v>
      </c>
      <c r="C3450" s="358" t="s">
        <v>2</v>
      </c>
      <c r="D3450" s="359">
        <v>10245.98</v>
      </c>
    </row>
    <row r="3451" spans="1:4" ht="15">
      <c r="A3451" s="90">
        <v>103265</v>
      </c>
      <c r="B3451" s="90" t="s">
        <v>17431</v>
      </c>
      <c r="C3451" s="358" t="s">
        <v>2</v>
      </c>
      <c r="D3451" s="359">
        <v>22101.02</v>
      </c>
    </row>
    <row r="3452" spans="1:4" ht="15">
      <c r="A3452" s="90">
        <v>103266</v>
      </c>
      <c r="B3452" s="90" t="s">
        <v>17432</v>
      </c>
      <c r="C3452" s="358" t="s">
        <v>2</v>
      </c>
      <c r="D3452" s="359">
        <v>11450.52</v>
      </c>
    </row>
    <row r="3453" spans="1:4" ht="15">
      <c r="A3453" s="90">
        <v>103267</v>
      </c>
      <c r="B3453" s="90" t="s">
        <v>17433</v>
      </c>
      <c r="C3453" s="358" t="s">
        <v>2</v>
      </c>
      <c r="D3453" s="359">
        <v>6498.3</v>
      </c>
    </row>
    <row r="3454" spans="1:4" ht="15">
      <c r="A3454" s="90">
        <v>103268</v>
      </c>
      <c r="B3454" s="90" t="s">
        <v>17434</v>
      </c>
      <c r="C3454" s="358" t="s">
        <v>2</v>
      </c>
      <c r="D3454" s="359">
        <v>7725.23</v>
      </c>
    </row>
    <row r="3455" spans="1:4" ht="15">
      <c r="A3455" s="90">
        <v>103269</v>
      </c>
      <c r="B3455" s="90" t="s">
        <v>17435</v>
      </c>
      <c r="C3455" s="358" t="s">
        <v>2</v>
      </c>
      <c r="D3455" s="359">
        <v>7999.2</v>
      </c>
    </row>
    <row r="3456" spans="1:4" ht="15">
      <c r="A3456" s="90">
        <v>103270</v>
      </c>
      <c r="B3456" s="90" t="s">
        <v>17436</v>
      </c>
      <c r="C3456" s="358" t="s">
        <v>2</v>
      </c>
      <c r="D3456" s="359">
        <v>8305.7099999999991</v>
      </c>
    </row>
    <row r="3457" spans="1:4" ht="15">
      <c r="A3457" s="90">
        <v>103271</v>
      </c>
      <c r="B3457" s="90" t="s">
        <v>17437</v>
      </c>
      <c r="C3457" s="358" t="s">
        <v>2</v>
      </c>
      <c r="D3457" s="359">
        <v>11786.16</v>
      </c>
    </row>
    <row r="3458" spans="1:4" ht="15">
      <c r="A3458" s="90">
        <v>103272</v>
      </c>
      <c r="B3458" s="90" t="s">
        <v>17438</v>
      </c>
      <c r="C3458" s="358" t="s">
        <v>2</v>
      </c>
      <c r="D3458" s="359">
        <v>12175.93</v>
      </c>
    </row>
    <row r="3459" spans="1:4" ht="15">
      <c r="A3459" s="90">
        <v>103273</v>
      </c>
      <c r="B3459" s="90" t="s">
        <v>17439</v>
      </c>
      <c r="C3459" s="358" t="s">
        <v>2</v>
      </c>
      <c r="D3459" s="359">
        <v>12525.44</v>
      </c>
    </row>
    <row r="3460" spans="1:4" ht="15">
      <c r="A3460" s="90">
        <v>103274</v>
      </c>
      <c r="B3460" s="90" t="s">
        <v>17440</v>
      </c>
      <c r="C3460" s="358" t="s">
        <v>2</v>
      </c>
      <c r="D3460" s="359">
        <v>14358.6</v>
      </c>
    </row>
    <row r="3461" spans="1:4" ht="15">
      <c r="A3461" s="90">
        <v>103275</v>
      </c>
      <c r="B3461" s="90" t="s">
        <v>17441</v>
      </c>
      <c r="C3461" s="358" t="s">
        <v>2</v>
      </c>
      <c r="D3461" s="359">
        <v>14283.76</v>
      </c>
    </row>
    <row r="3462" spans="1:4" ht="15">
      <c r="A3462" s="90">
        <v>103276</v>
      </c>
      <c r="B3462" s="90" t="s">
        <v>17442</v>
      </c>
      <c r="C3462" s="358" t="s">
        <v>2</v>
      </c>
      <c r="D3462" s="359">
        <v>14992.77</v>
      </c>
    </row>
    <row r="3463" spans="1:4" ht="15">
      <c r="A3463" s="90">
        <v>103277</v>
      </c>
      <c r="B3463" s="90" t="s">
        <v>17443</v>
      </c>
      <c r="C3463" s="358" t="s">
        <v>2</v>
      </c>
      <c r="D3463" s="359">
        <v>27735.55</v>
      </c>
    </row>
    <row r="3464" spans="1:4" ht="15">
      <c r="A3464" s="90">
        <v>103278</v>
      </c>
      <c r="B3464" s="90" t="s">
        <v>17444</v>
      </c>
      <c r="C3464" s="358" t="s">
        <v>2</v>
      </c>
      <c r="D3464" s="359">
        <v>35522.36</v>
      </c>
    </row>
    <row r="3465" spans="1:4" ht="15">
      <c r="A3465" s="90">
        <v>103288</v>
      </c>
      <c r="B3465" s="90" t="s">
        <v>10372</v>
      </c>
      <c r="C3465" s="358" t="s">
        <v>2</v>
      </c>
      <c r="D3465" s="358">
        <v>13.22</v>
      </c>
    </row>
    <row r="3466" spans="1:4" ht="15">
      <c r="A3466" s="90">
        <v>103289</v>
      </c>
      <c r="B3466" s="90" t="s">
        <v>10373</v>
      </c>
      <c r="C3466" s="358" t="s">
        <v>1</v>
      </c>
      <c r="D3466" s="358">
        <v>29.75</v>
      </c>
    </row>
    <row r="3467" spans="1:4" ht="15">
      <c r="A3467" s="90">
        <v>103290</v>
      </c>
      <c r="B3467" s="90" t="s">
        <v>10374</v>
      </c>
      <c r="C3467" s="358" t="s">
        <v>1</v>
      </c>
      <c r="D3467" s="358">
        <v>46.25</v>
      </c>
    </row>
    <row r="3468" spans="1:4" ht="15">
      <c r="A3468" s="90">
        <v>103291</v>
      </c>
      <c r="B3468" s="90" t="s">
        <v>10375</v>
      </c>
      <c r="C3468" s="358" t="s">
        <v>1</v>
      </c>
      <c r="D3468" s="358">
        <v>57.85</v>
      </c>
    </row>
    <row r="3469" spans="1:4" ht="15">
      <c r="A3469" s="90">
        <v>103292</v>
      </c>
      <c r="B3469" s="90" t="s">
        <v>10376</v>
      </c>
      <c r="C3469" s="358" t="s">
        <v>1</v>
      </c>
      <c r="D3469" s="358">
        <v>69.78</v>
      </c>
    </row>
    <row r="3470" spans="1:4" ht="15">
      <c r="A3470" s="90">
        <v>101936</v>
      </c>
      <c r="B3470" s="90" t="s">
        <v>9058</v>
      </c>
      <c r="C3470" s="358" t="s">
        <v>2</v>
      </c>
      <c r="D3470" s="359">
        <v>8812.2800000000007</v>
      </c>
    </row>
    <row r="3471" spans="1:4" ht="15">
      <c r="A3471" s="90">
        <v>101937</v>
      </c>
      <c r="B3471" s="90" t="s">
        <v>9059</v>
      </c>
      <c r="C3471" s="358" t="s">
        <v>2</v>
      </c>
      <c r="D3471" s="359">
        <v>15524.99</v>
      </c>
    </row>
    <row r="3472" spans="1:4" ht="15">
      <c r="A3472" s="90">
        <v>98294</v>
      </c>
      <c r="B3472" s="90" t="s">
        <v>3131</v>
      </c>
      <c r="C3472" s="358" t="s">
        <v>1</v>
      </c>
      <c r="D3472" s="358">
        <v>4.75</v>
      </c>
    </row>
    <row r="3473" spans="1:4" ht="15">
      <c r="A3473" s="90">
        <v>98295</v>
      </c>
      <c r="B3473" s="90" t="s">
        <v>3132</v>
      </c>
      <c r="C3473" s="358" t="s">
        <v>1</v>
      </c>
      <c r="D3473" s="358">
        <v>4.04</v>
      </c>
    </row>
    <row r="3474" spans="1:4" ht="15">
      <c r="A3474" s="90">
        <v>98296</v>
      </c>
      <c r="B3474" s="90" t="s">
        <v>3133</v>
      </c>
      <c r="C3474" s="358" t="s">
        <v>1</v>
      </c>
      <c r="D3474" s="358">
        <v>6.98</v>
      </c>
    </row>
    <row r="3475" spans="1:4" ht="15">
      <c r="A3475" s="90">
        <v>98297</v>
      </c>
      <c r="B3475" s="90" t="s">
        <v>3134</v>
      </c>
      <c r="C3475" s="358" t="s">
        <v>1</v>
      </c>
      <c r="D3475" s="358">
        <v>5.84</v>
      </c>
    </row>
    <row r="3476" spans="1:4" ht="15">
      <c r="A3476" s="90">
        <v>98298</v>
      </c>
      <c r="B3476" s="90" t="s">
        <v>11590</v>
      </c>
      <c r="C3476" s="358" t="s">
        <v>1</v>
      </c>
      <c r="D3476" s="358">
        <v>16.489999999999998</v>
      </c>
    </row>
    <row r="3477" spans="1:4" ht="15">
      <c r="A3477" s="90">
        <v>98299</v>
      </c>
      <c r="B3477" s="90" t="s">
        <v>11591</v>
      </c>
      <c r="C3477" s="358" t="s">
        <v>1</v>
      </c>
      <c r="D3477" s="358">
        <v>15.09</v>
      </c>
    </row>
    <row r="3478" spans="1:4" ht="15">
      <c r="A3478" s="90">
        <v>98300</v>
      </c>
      <c r="B3478" s="90" t="s">
        <v>17445</v>
      </c>
      <c r="C3478" s="358" t="s">
        <v>1</v>
      </c>
      <c r="D3478" s="358">
        <v>5.14</v>
      </c>
    </row>
    <row r="3479" spans="1:4" ht="15">
      <c r="A3479" s="90">
        <v>98301</v>
      </c>
      <c r="B3479" s="90" t="s">
        <v>3135</v>
      </c>
      <c r="C3479" s="358" t="s">
        <v>2</v>
      </c>
      <c r="D3479" s="358">
        <v>810.4</v>
      </c>
    </row>
    <row r="3480" spans="1:4" ht="15">
      <c r="A3480" s="90">
        <v>98302</v>
      </c>
      <c r="B3480" s="90" t="s">
        <v>3136</v>
      </c>
      <c r="C3480" s="358" t="s">
        <v>2</v>
      </c>
      <c r="D3480" s="359">
        <v>1640.72</v>
      </c>
    </row>
    <row r="3481" spans="1:4" ht="15">
      <c r="A3481" s="90">
        <v>98304</v>
      </c>
      <c r="B3481" s="90" t="s">
        <v>3137</v>
      </c>
      <c r="C3481" s="358" t="s">
        <v>2</v>
      </c>
      <c r="D3481" s="359">
        <v>5297.63</v>
      </c>
    </row>
    <row r="3482" spans="1:4" ht="15">
      <c r="A3482" s="90">
        <v>98305</v>
      </c>
      <c r="B3482" s="90" t="s">
        <v>11592</v>
      </c>
      <c r="C3482" s="358" t="s">
        <v>2</v>
      </c>
      <c r="D3482" s="359">
        <v>4078.8</v>
      </c>
    </row>
    <row r="3483" spans="1:4" ht="15">
      <c r="A3483" s="90">
        <v>98306</v>
      </c>
      <c r="B3483" s="90" t="s">
        <v>11593</v>
      </c>
      <c r="C3483" s="358" t="s">
        <v>2</v>
      </c>
      <c r="D3483" s="358">
        <v>78.5</v>
      </c>
    </row>
    <row r="3484" spans="1:4" ht="15">
      <c r="A3484" s="90">
        <v>98307</v>
      </c>
      <c r="B3484" s="90" t="s">
        <v>3138</v>
      </c>
      <c r="C3484" s="358" t="s">
        <v>2</v>
      </c>
      <c r="D3484" s="358">
        <v>53.73</v>
      </c>
    </row>
    <row r="3485" spans="1:4" ht="15">
      <c r="A3485" s="90">
        <v>98308</v>
      </c>
      <c r="B3485" s="90" t="s">
        <v>3139</v>
      </c>
      <c r="C3485" s="358" t="s">
        <v>2</v>
      </c>
      <c r="D3485" s="358">
        <v>34.99</v>
      </c>
    </row>
    <row r="3486" spans="1:4" ht="15">
      <c r="A3486" s="90">
        <v>98593</v>
      </c>
      <c r="B3486" s="90" t="s">
        <v>3140</v>
      </c>
      <c r="C3486" s="358" t="s">
        <v>2</v>
      </c>
      <c r="D3486" s="359">
        <v>3604.61</v>
      </c>
    </row>
    <row r="3487" spans="1:4" ht="15">
      <c r="A3487" s="90">
        <v>100553</v>
      </c>
      <c r="B3487" s="90" t="s">
        <v>17446</v>
      </c>
      <c r="C3487" s="358" t="s">
        <v>1</v>
      </c>
      <c r="D3487" s="358">
        <v>18.32</v>
      </c>
    </row>
    <row r="3488" spans="1:4" ht="15">
      <c r="A3488" s="90">
        <v>100554</v>
      </c>
      <c r="B3488" s="90" t="s">
        <v>17447</v>
      </c>
      <c r="C3488" s="358" t="s">
        <v>1</v>
      </c>
      <c r="D3488" s="358">
        <v>4.8899999999999997</v>
      </c>
    </row>
    <row r="3489" spans="1:4" ht="15">
      <c r="A3489" s="90">
        <v>100555</v>
      </c>
      <c r="B3489" s="90" t="s">
        <v>11594</v>
      </c>
      <c r="C3489" s="358" t="s">
        <v>2</v>
      </c>
      <c r="D3489" s="359">
        <v>2031.06</v>
      </c>
    </row>
    <row r="3490" spans="1:4" ht="15">
      <c r="A3490" s="90">
        <v>89355</v>
      </c>
      <c r="B3490" s="90" t="s">
        <v>11595</v>
      </c>
      <c r="C3490" s="358" t="s">
        <v>1</v>
      </c>
      <c r="D3490" s="358">
        <v>19.190000000000001</v>
      </c>
    </row>
    <row r="3491" spans="1:4" ht="15">
      <c r="A3491" s="90">
        <v>89356</v>
      </c>
      <c r="B3491" s="90" t="s">
        <v>11596</v>
      </c>
      <c r="C3491" s="358" t="s">
        <v>1</v>
      </c>
      <c r="D3491" s="358">
        <v>22.1</v>
      </c>
    </row>
    <row r="3492" spans="1:4" ht="15">
      <c r="A3492" s="90">
        <v>89357</v>
      </c>
      <c r="B3492" s="90" t="s">
        <v>11597</v>
      </c>
      <c r="C3492" s="358" t="s">
        <v>1</v>
      </c>
      <c r="D3492" s="358">
        <v>31.26</v>
      </c>
    </row>
    <row r="3493" spans="1:4" ht="15">
      <c r="A3493" s="90">
        <v>89401</v>
      </c>
      <c r="B3493" s="90" t="s">
        <v>11598</v>
      </c>
      <c r="C3493" s="358" t="s">
        <v>1</v>
      </c>
      <c r="D3493" s="358">
        <v>10.6</v>
      </c>
    </row>
    <row r="3494" spans="1:4" ht="15">
      <c r="A3494" s="90">
        <v>89402</v>
      </c>
      <c r="B3494" s="90" t="s">
        <v>11599</v>
      </c>
      <c r="C3494" s="358" t="s">
        <v>1</v>
      </c>
      <c r="D3494" s="358">
        <v>12.17</v>
      </c>
    </row>
    <row r="3495" spans="1:4" ht="15">
      <c r="A3495" s="90">
        <v>89403</v>
      </c>
      <c r="B3495" s="90" t="s">
        <v>11600</v>
      </c>
      <c r="C3495" s="358" t="s">
        <v>1</v>
      </c>
      <c r="D3495" s="358">
        <v>19.39</v>
      </c>
    </row>
    <row r="3496" spans="1:4" ht="15">
      <c r="A3496" s="90">
        <v>89446</v>
      </c>
      <c r="B3496" s="90" t="s">
        <v>11601</v>
      </c>
      <c r="C3496" s="358" t="s">
        <v>1</v>
      </c>
      <c r="D3496" s="358">
        <v>5.93</v>
      </c>
    </row>
    <row r="3497" spans="1:4" ht="15">
      <c r="A3497" s="90">
        <v>89447</v>
      </c>
      <c r="B3497" s="90" t="s">
        <v>11602</v>
      </c>
      <c r="C3497" s="358" t="s">
        <v>1</v>
      </c>
      <c r="D3497" s="358">
        <v>11.97</v>
      </c>
    </row>
    <row r="3498" spans="1:4" ht="15">
      <c r="A3498" s="90">
        <v>89448</v>
      </c>
      <c r="B3498" s="90" t="s">
        <v>11603</v>
      </c>
      <c r="C3498" s="358" t="s">
        <v>1</v>
      </c>
      <c r="D3498" s="358">
        <v>18.420000000000002</v>
      </c>
    </row>
    <row r="3499" spans="1:4" ht="15">
      <c r="A3499" s="90">
        <v>89449</v>
      </c>
      <c r="B3499" s="90" t="s">
        <v>11604</v>
      </c>
      <c r="C3499" s="358" t="s">
        <v>1</v>
      </c>
      <c r="D3499" s="358">
        <v>20.34</v>
      </c>
    </row>
    <row r="3500" spans="1:4" ht="15">
      <c r="A3500" s="90">
        <v>89450</v>
      </c>
      <c r="B3500" s="90" t="s">
        <v>11605</v>
      </c>
      <c r="C3500" s="358" t="s">
        <v>1</v>
      </c>
      <c r="D3500" s="358">
        <v>32.770000000000003</v>
      </c>
    </row>
    <row r="3501" spans="1:4" ht="15">
      <c r="A3501" s="90">
        <v>89451</v>
      </c>
      <c r="B3501" s="90" t="s">
        <v>11606</v>
      </c>
      <c r="C3501" s="358" t="s">
        <v>1</v>
      </c>
      <c r="D3501" s="358">
        <v>53.55</v>
      </c>
    </row>
    <row r="3502" spans="1:4" ht="15">
      <c r="A3502" s="90">
        <v>89452</v>
      </c>
      <c r="B3502" s="90" t="s">
        <v>11607</v>
      </c>
      <c r="C3502" s="358" t="s">
        <v>1</v>
      </c>
      <c r="D3502" s="358">
        <v>73.92</v>
      </c>
    </row>
    <row r="3503" spans="1:4" ht="15">
      <c r="A3503" s="90">
        <v>89508</v>
      </c>
      <c r="B3503" s="90" t="s">
        <v>11608</v>
      </c>
      <c r="C3503" s="358" t="s">
        <v>1</v>
      </c>
      <c r="D3503" s="358">
        <v>17.89</v>
      </c>
    </row>
    <row r="3504" spans="1:4" ht="15">
      <c r="A3504" s="90">
        <v>89509</v>
      </c>
      <c r="B3504" s="90" t="s">
        <v>11609</v>
      </c>
      <c r="C3504" s="358" t="s">
        <v>1</v>
      </c>
      <c r="D3504" s="358">
        <v>24.36</v>
      </c>
    </row>
    <row r="3505" spans="1:4" ht="15">
      <c r="A3505" s="90">
        <v>89511</v>
      </c>
      <c r="B3505" s="90" t="s">
        <v>11610</v>
      </c>
      <c r="C3505" s="358" t="s">
        <v>1</v>
      </c>
      <c r="D3505" s="358">
        <v>41.96</v>
      </c>
    </row>
    <row r="3506" spans="1:4" ht="15">
      <c r="A3506" s="90">
        <v>89512</v>
      </c>
      <c r="B3506" s="90" t="s">
        <v>11611</v>
      </c>
      <c r="C3506" s="358" t="s">
        <v>1</v>
      </c>
      <c r="D3506" s="358">
        <v>52.76</v>
      </c>
    </row>
    <row r="3507" spans="1:4" ht="15">
      <c r="A3507" s="90">
        <v>89576</v>
      </c>
      <c r="B3507" s="90" t="s">
        <v>11612</v>
      </c>
      <c r="C3507" s="358" t="s">
        <v>1</v>
      </c>
      <c r="D3507" s="358">
        <v>31.09</v>
      </c>
    </row>
    <row r="3508" spans="1:4" ht="15">
      <c r="A3508" s="90">
        <v>89578</v>
      </c>
      <c r="B3508" s="90" t="s">
        <v>11613</v>
      </c>
      <c r="C3508" s="358" t="s">
        <v>1</v>
      </c>
      <c r="D3508" s="358">
        <v>38.340000000000003</v>
      </c>
    </row>
    <row r="3509" spans="1:4" ht="15">
      <c r="A3509" s="90">
        <v>89580</v>
      </c>
      <c r="B3509" s="90" t="s">
        <v>11614</v>
      </c>
      <c r="C3509" s="358" t="s">
        <v>1</v>
      </c>
      <c r="D3509" s="358">
        <v>79.69</v>
      </c>
    </row>
    <row r="3510" spans="1:4" ht="15">
      <c r="A3510" s="90">
        <v>89633</v>
      </c>
      <c r="B3510" s="90" t="s">
        <v>11615</v>
      </c>
      <c r="C3510" s="358" t="s">
        <v>1</v>
      </c>
      <c r="D3510" s="358">
        <v>25.73</v>
      </c>
    </row>
    <row r="3511" spans="1:4" ht="15">
      <c r="A3511" s="90">
        <v>89634</v>
      </c>
      <c r="B3511" s="90" t="s">
        <v>11616</v>
      </c>
      <c r="C3511" s="358" t="s">
        <v>1</v>
      </c>
      <c r="D3511" s="358">
        <v>37.049999999999997</v>
      </c>
    </row>
    <row r="3512" spans="1:4" ht="15">
      <c r="A3512" s="90">
        <v>89635</v>
      </c>
      <c r="B3512" s="90" t="s">
        <v>11617</v>
      </c>
      <c r="C3512" s="358" t="s">
        <v>1</v>
      </c>
      <c r="D3512" s="358">
        <v>55.42</v>
      </c>
    </row>
    <row r="3513" spans="1:4" ht="15">
      <c r="A3513" s="90">
        <v>89636</v>
      </c>
      <c r="B3513" s="90" t="s">
        <v>11618</v>
      </c>
      <c r="C3513" s="358" t="s">
        <v>1</v>
      </c>
      <c r="D3513" s="358">
        <v>70.05</v>
      </c>
    </row>
    <row r="3514" spans="1:4" ht="15">
      <c r="A3514" s="90">
        <v>89711</v>
      </c>
      <c r="B3514" s="90" t="s">
        <v>11619</v>
      </c>
      <c r="C3514" s="358" t="s">
        <v>1</v>
      </c>
      <c r="D3514" s="358">
        <v>21.26</v>
      </c>
    </row>
    <row r="3515" spans="1:4" ht="15">
      <c r="A3515" s="90">
        <v>89712</v>
      </c>
      <c r="B3515" s="90" t="s">
        <v>11620</v>
      </c>
      <c r="C3515" s="358" t="s">
        <v>1</v>
      </c>
      <c r="D3515" s="358">
        <v>27.74</v>
      </c>
    </row>
    <row r="3516" spans="1:4" ht="15">
      <c r="A3516" s="90">
        <v>89713</v>
      </c>
      <c r="B3516" s="90" t="s">
        <v>11621</v>
      </c>
      <c r="C3516" s="358" t="s">
        <v>1</v>
      </c>
      <c r="D3516" s="358">
        <v>34.82</v>
      </c>
    </row>
    <row r="3517" spans="1:4" ht="15">
      <c r="A3517" s="90">
        <v>89714</v>
      </c>
      <c r="B3517" s="90" t="s">
        <v>11622</v>
      </c>
      <c r="C3517" s="358" t="s">
        <v>1</v>
      </c>
      <c r="D3517" s="358">
        <v>38.619999999999997</v>
      </c>
    </row>
    <row r="3518" spans="1:4" ht="15">
      <c r="A3518" s="90">
        <v>89716</v>
      </c>
      <c r="B3518" s="90" t="s">
        <v>11623</v>
      </c>
      <c r="C3518" s="358" t="s">
        <v>1</v>
      </c>
      <c r="D3518" s="358">
        <v>28.04</v>
      </c>
    </row>
    <row r="3519" spans="1:4" ht="15">
      <c r="A3519" s="90">
        <v>89717</v>
      </c>
      <c r="B3519" s="90" t="s">
        <v>11624</v>
      </c>
      <c r="C3519" s="358" t="s">
        <v>1</v>
      </c>
      <c r="D3519" s="358">
        <v>44.79</v>
      </c>
    </row>
    <row r="3520" spans="1:4" ht="15">
      <c r="A3520" s="90">
        <v>89770</v>
      </c>
      <c r="B3520" s="90" t="s">
        <v>11625</v>
      </c>
      <c r="C3520" s="358" t="s">
        <v>1</v>
      </c>
      <c r="D3520" s="358">
        <v>49.68</v>
      </c>
    </row>
    <row r="3521" spans="1:4" ht="15">
      <c r="A3521" s="90">
        <v>89771</v>
      </c>
      <c r="B3521" s="90" t="s">
        <v>11626</v>
      </c>
      <c r="C3521" s="358" t="s">
        <v>1</v>
      </c>
      <c r="D3521" s="358">
        <v>66.349999999999994</v>
      </c>
    </row>
    <row r="3522" spans="1:4" ht="15">
      <c r="A3522" s="90">
        <v>89773</v>
      </c>
      <c r="B3522" s="90" t="s">
        <v>11627</v>
      </c>
      <c r="C3522" s="358" t="s">
        <v>1</v>
      </c>
      <c r="D3522" s="358">
        <v>156.12</v>
      </c>
    </row>
    <row r="3523" spans="1:4" ht="15">
      <c r="A3523" s="90">
        <v>89775</v>
      </c>
      <c r="B3523" s="90" t="s">
        <v>11628</v>
      </c>
      <c r="C3523" s="358" t="s">
        <v>1</v>
      </c>
      <c r="D3523" s="358">
        <v>244.24</v>
      </c>
    </row>
    <row r="3524" spans="1:4" ht="15">
      <c r="A3524" s="90">
        <v>89798</v>
      </c>
      <c r="B3524" s="90" t="s">
        <v>11629</v>
      </c>
      <c r="C3524" s="358" t="s">
        <v>1</v>
      </c>
      <c r="D3524" s="358">
        <v>15.49</v>
      </c>
    </row>
    <row r="3525" spans="1:4" ht="15">
      <c r="A3525" s="90">
        <v>89799</v>
      </c>
      <c r="B3525" s="90" t="s">
        <v>11630</v>
      </c>
      <c r="C3525" s="358" t="s">
        <v>1</v>
      </c>
      <c r="D3525" s="358">
        <v>24.65</v>
      </c>
    </row>
    <row r="3526" spans="1:4" ht="15">
      <c r="A3526" s="90">
        <v>89800</v>
      </c>
      <c r="B3526" s="90" t="s">
        <v>11631</v>
      </c>
      <c r="C3526" s="358" t="s">
        <v>1</v>
      </c>
      <c r="D3526" s="358">
        <v>30.56</v>
      </c>
    </row>
    <row r="3527" spans="1:4" ht="15">
      <c r="A3527" s="90">
        <v>89848</v>
      </c>
      <c r="B3527" s="90" t="s">
        <v>11632</v>
      </c>
      <c r="C3527" s="358" t="s">
        <v>1</v>
      </c>
      <c r="D3527" s="358">
        <v>29.52</v>
      </c>
    </row>
    <row r="3528" spans="1:4" ht="15">
      <c r="A3528" s="90">
        <v>89849</v>
      </c>
      <c r="B3528" s="90" t="s">
        <v>11633</v>
      </c>
      <c r="C3528" s="358" t="s">
        <v>1</v>
      </c>
      <c r="D3528" s="358">
        <v>63.18</v>
      </c>
    </row>
    <row r="3529" spans="1:4" ht="15">
      <c r="A3529" s="90">
        <v>89865</v>
      </c>
      <c r="B3529" s="90" t="s">
        <v>11634</v>
      </c>
      <c r="C3529" s="358" t="s">
        <v>1</v>
      </c>
      <c r="D3529" s="358">
        <v>16.420000000000002</v>
      </c>
    </row>
    <row r="3530" spans="1:4" ht="15">
      <c r="A3530" s="90">
        <v>92275</v>
      </c>
      <c r="B3530" s="90" t="s">
        <v>10835</v>
      </c>
      <c r="C3530" s="358" t="s">
        <v>1</v>
      </c>
      <c r="D3530" s="358">
        <v>53.31</v>
      </c>
    </row>
    <row r="3531" spans="1:4" ht="15">
      <c r="A3531" s="90">
        <v>92276</v>
      </c>
      <c r="B3531" s="90" t="s">
        <v>10836</v>
      </c>
      <c r="C3531" s="358" t="s">
        <v>1</v>
      </c>
      <c r="D3531" s="358">
        <v>67.7</v>
      </c>
    </row>
    <row r="3532" spans="1:4" ht="15">
      <c r="A3532" s="90">
        <v>92277</v>
      </c>
      <c r="B3532" s="90" t="s">
        <v>10837</v>
      </c>
      <c r="C3532" s="358" t="s">
        <v>1</v>
      </c>
      <c r="D3532" s="358">
        <v>97.85</v>
      </c>
    </row>
    <row r="3533" spans="1:4" ht="15">
      <c r="A3533" s="90">
        <v>92278</v>
      </c>
      <c r="B3533" s="90" t="s">
        <v>10838</v>
      </c>
      <c r="C3533" s="358" t="s">
        <v>1</v>
      </c>
      <c r="D3533" s="358">
        <v>131.69</v>
      </c>
    </row>
    <row r="3534" spans="1:4" ht="15">
      <c r="A3534" s="90">
        <v>92279</v>
      </c>
      <c r="B3534" s="90" t="s">
        <v>10839</v>
      </c>
      <c r="C3534" s="358" t="s">
        <v>1</v>
      </c>
      <c r="D3534" s="358">
        <v>190.38</v>
      </c>
    </row>
    <row r="3535" spans="1:4" ht="15">
      <c r="A3535" s="90">
        <v>92280</v>
      </c>
      <c r="B3535" s="90" t="s">
        <v>10840</v>
      </c>
      <c r="C3535" s="358" t="s">
        <v>1</v>
      </c>
      <c r="D3535" s="358">
        <v>267.32</v>
      </c>
    </row>
    <row r="3536" spans="1:4" ht="15">
      <c r="A3536" s="90">
        <v>92281</v>
      </c>
      <c r="B3536" s="90" t="s">
        <v>10841</v>
      </c>
      <c r="C3536" s="358" t="s">
        <v>1</v>
      </c>
      <c r="D3536" s="358">
        <v>109.21</v>
      </c>
    </row>
    <row r="3537" spans="1:4" ht="15">
      <c r="A3537" s="90">
        <v>92282</v>
      </c>
      <c r="B3537" s="90" t="s">
        <v>10842</v>
      </c>
      <c r="C3537" s="358" t="s">
        <v>1</v>
      </c>
      <c r="D3537" s="358">
        <v>125.86</v>
      </c>
    </row>
    <row r="3538" spans="1:4" ht="15">
      <c r="A3538" s="90">
        <v>92283</v>
      </c>
      <c r="B3538" s="90" t="s">
        <v>10843</v>
      </c>
      <c r="C3538" s="358" t="s">
        <v>1</v>
      </c>
      <c r="D3538" s="358">
        <v>171.3</v>
      </c>
    </row>
    <row r="3539" spans="1:4" ht="15">
      <c r="A3539" s="90">
        <v>92284</v>
      </c>
      <c r="B3539" s="90" t="s">
        <v>10844</v>
      </c>
      <c r="C3539" s="358" t="s">
        <v>1</v>
      </c>
      <c r="D3539" s="358">
        <v>215.39</v>
      </c>
    </row>
    <row r="3540" spans="1:4" ht="15">
      <c r="A3540" s="90">
        <v>92285</v>
      </c>
      <c r="B3540" s="90" t="s">
        <v>10845</v>
      </c>
      <c r="C3540" s="358" t="s">
        <v>1</v>
      </c>
      <c r="D3540" s="358">
        <v>290.38</v>
      </c>
    </row>
    <row r="3541" spans="1:4" ht="15">
      <c r="A3541" s="90">
        <v>92286</v>
      </c>
      <c r="B3541" s="90" t="s">
        <v>10846</v>
      </c>
      <c r="C3541" s="358" t="s">
        <v>1</v>
      </c>
      <c r="D3541" s="358">
        <v>368.71</v>
      </c>
    </row>
    <row r="3542" spans="1:4" ht="15">
      <c r="A3542" s="90">
        <v>92305</v>
      </c>
      <c r="B3542" s="90" t="s">
        <v>10847</v>
      </c>
      <c r="C3542" s="358" t="s">
        <v>1</v>
      </c>
      <c r="D3542" s="358">
        <v>35.869999999999997</v>
      </c>
    </row>
    <row r="3543" spans="1:4" ht="15">
      <c r="A3543" s="90">
        <v>92306</v>
      </c>
      <c r="B3543" s="90" t="s">
        <v>10848</v>
      </c>
      <c r="C3543" s="358" t="s">
        <v>1</v>
      </c>
      <c r="D3543" s="358">
        <v>58.32</v>
      </c>
    </row>
    <row r="3544" spans="1:4" ht="15">
      <c r="A3544" s="90">
        <v>92307</v>
      </c>
      <c r="B3544" s="90" t="s">
        <v>10849</v>
      </c>
      <c r="C3544" s="358" t="s">
        <v>1</v>
      </c>
      <c r="D3544" s="358">
        <v>72.930000000000007</v>
      </c>
    </row>
    <row r="3545" spans="1:4" ht="15">
      <c r="A3545" s="90">
        <v>92308</v>
      </c>
      <c r="B3545" s="90" t="s">
        <v>10850</v>
      </c>
      <c r="C3545" s="358" t="s">
        <v>1</v>
      </c>
      <c r="D3545" s="358">
        <v>50.41</v>
      </c>
    </row>
    <row r="3546" spans="1:4" ht="15">
      <c r="A3546" s="90">
        <v>92309</v>
      </c>
      <c r="B3546" s="90" t="s">
        <v>10851</v>
      </c>
      <c r="C3546" s="358" t="s">
        <v>1</v>
      </c>
      <c r="D3546" s="358">
        <v>116.69</v>
      </c>
    </row>
    <row r="3547" spans="1:4" ht="15">
      <c r="A3547" s="90">
        <v>92310</v>
      </c>
      <c r="B3547" s="90" t="s">
        <v>10852</v>
      </c>
      <c r="C3547" s="358" t="s">
        <v>1</v>
      </c>
      <c r="D3547" s="358">
        <v>133.58000000000001</v>
      </c>
    </row>
    <row r="3548" spans="1:4" ht="15">
      <c r="A3548" s="90">
        <v>92320</v>
      </c>
      <c r="B3548" s="90" t="s">
        <v>10853</v>
      </c>
      <c r="C3548" s="358" t="s">
        <v>1</v>
      </c>
      <c r="D3548" s="358">
        <v>46.13</v>
      </c>
    </row>
    <row r="3549" spans="1:4" ht="15">
      <c r="A3549" s="90">
        <v>92321</v>
      </c>
      <c r="B3549" s="90" t="s">
        <v>10854</v>
      </c>
      <c r="C3549" s="358" t="s">
        <v>1</v>
      </c>
      <c r="D3549" s="358">
        <v>76</v>
      </c>
    </row>
    <row r="3550" spans="1:4" ht="15">
      <c r="A3550" s="90">
        <v>92322</v>
      </c>
      <c r="B3550" s="90" t="s">
        <v>10855</v>
      </c>
      <c r="C3550" s="358" t="s">
        <v>1</v>
      </c>
      <c r="D3550" s="358">
        <v>96.98</v>
      </c>
    </row>
    <row r="3551" spans="1:4" ht="15">
      <c r="A3551" s="90">
        <v>92323</v>
      </c>
      <c r="B3551" s="90" t="s">
        <v>10856</v>
      </c>
      <c r="C3551" s="358" t="s">
        <v>1</v>
      </c>
      <c r="D3551" s="358">
        <v>58.21</v>
      </c>
    </row>
    <row r="3552" spans="1:4" ht="15">
      <c r="A3552" s="90">
        <v>92324</v>
      </c>
      <c r="B3552" s="90" t="s">
        <v>10857</v>
      </c>
      <c r="C3552" s="358" t="s">
        <v>1</v>
      </c>
      <c r="D3552" s="358">
        <v>131.91999999999999</v>
      </c>
    </row>
    <row r="3553" spans="1:4" ht="15">
      <c r="A3553" s="90">
        <v>92325</v>
      </c>
      <c r="B3553" s="90" t="s">
        <v>10858</v>
      </c>
      <c r="C3553" s="358" t="s">
        <v>1</v>
      </c>
      <c r="D3553" s="358">
        <v>155.15</v>
      </c>
    </row>
    <row r="3554" spans="1:4" ht="15">
      <c r="A3554" s="90">
        <v>92335</v>
      </c>
      <c r="B3554" s="90" t="s">
        <v>9060</v>
      </c>
      <c r="C3554" s="358" t="s">
        <v>1</v>
      </c>
      <c r="D3554" s="358">
        <v>144.63999999999999</v>
      </c>
    </row>
    <row r="3555" spans="1:4" ht="15">
      <c r="A3555" s="90">
        <v>92336</v>
      </c>
      <c r="B3555" s="90" t="s">
        <v>9061</v>
      </c>
      <c r="C3555" s="358" t="s">
        <v>1</v>
      </c>
      <c r="D3555" s="358">
        <v>178.43</v>
      </c>
    </row>
    <row r="3556" spans="1:4" ht="15">
      <c r="A3556" s="90">
        <v>92337</v>
      </c>
      <c r="B3556" s="90" t="s">
        <v>9062</v>
      </c>
      <c r="C3556" s="358" t="s">
        <v>1</v>
      </c>
      <c r="D3556" s="358">
        <v>237.22</v>
      </c>
    </row>
    <row r="3557" spans="1:4" ht="15">
      <c r="A3557" s="90">
        <v>92338</v>
      </c>
      <c r="B3557" s="90" t="s">
        <v>9063</v>
      </c>
      <c r="C3557" s="358" t="s">
        <v>1</v>
      </c>
      <c r="D3557" s="358">
        <v>148.96</v>
      </c>
    </row>
    <row r="3558" spans="1:4" ht="15">
      <c r="A3558" s="90">
        <v>92339</v>
      </c>
      <c r="B3558" s="90" t="s">
        <v>9064</v>
      </c>
      <c r="C3558" s="358" t="s">
        <v>1</v>
      </c>
      <c r="D3558" s="358">
        <v>227.25</v>
      </c>
    </row>
    <row r="3559" spans="1:4" ht="15">
      <c r="A3559" s="90">
        <v>92341</v>
      </c>
      <c r="B3559" s="90" t="s">
        <v>9065</v>
      </c>
      <c r="C3559" s="358" t="s">
        <v>1</v>
      </c>
      <c r="D3559" s="358">
        <v>154.04</v>
      </c>
    </row>
    <row r="3560" spans="1:4" ht="15">
      <c r="A3560" s="90">
        <v>92342</v>
      </c>
      <c r="B3560" s="90" t="s">
        <v>9066</v>
      </c>
      <c r="C3560" s="358" t="s">
        <v>1</v>
      </c>
      <c r="D3560" s="358">
        <v>187.92</v>
      </c>
    </row>
    <row r="3561" spans="1:4" ht="15">
      <c r="A3561" s="90">
        <v>92343</v>
      </c>
      <c r="B3561" s="90" t="s">
        <v>9067</v>
      </c>
      <c r="C3561" s="358" t="s">
        <v>1</v>
      </c>
      <c r="D3561" s="358">
        <v>246.79</v>
      </c>
    </row>
    <row r="3562" spans="1:4" ht="15">
      <c r="A3562" s="90">
        <v>92359</v>
      </c>
      <c r="B3562" s="90" t="s">
        <v>9068</v>
      </c>
      <c r="C3562" s="358" t="s">
        <v>1</v>
      </c>
      <c r="D3562" s="358">
        <v>71.39</v>
      </c>
    </row>
    <row r="3563" spans="1:4" ht="15">
      <c r="A3563" s="90">
        <v>92360</v>
      </c>
      <c r="B3563" s="90" t="s">
        <v>9069</v>
      </c>
      <c r="C3563" s="358" t="s">
        <v>1</v>
      </c>
      <c r="D3563" s="358">
        <v>95.43</v>
      </c>
    </row>
    <row r="3564" spans="1:4" ht="15">
      <c r="A3564" s="90">
        <v>92361</v>
      </c>
      <c r="B3564" s="90" t="s">
        <v>9070</v>
      </c>
      <c r="C3564" s="358" t="s">
        <v>1</v>
      </c>
      <c r="D3564" s="358">
        <v>128.68</v>
      </c>
    </row>
    <row r="3565" spans="1:4" ht="15">
      <c r="A3565" s="90">
        <v>92362</v>
      </c>
      <c r="B3565" s="90" t="s">
        <v>9071</v>
      </c>
      <c r="C3565" s="358" t="s">
        <v>1</v>
      </c>
      <c r="D3565" s="358">
        <v>206.17</v>
      </c>
    </row>
    <row r="3566" spans="1:4" ht="15">
      <c r="A3566" s="90">
        <v>92364</v>
      </c>
      <c r="B3566" s="90" t="s">
        <v>9072</v>
      </c>
      <c r="C3566" s="358" t="s">
        <v>1</v>
      </c>
      <c r="D3566" s="358">
        <v>87.19</v>
      </c>
    </row>
    <row r="3567" spans="1:4" ht="15">
      <c r="A3567" s="90">
        <v>92365</v>
      </c>
      <c r="B3567" s="90" t="s">
        <v>18354</v>
      </c>
      <c r="C3567" s="358" t="s">
        <v>1</v>
      </c>
      <c r="D3567" s="358">
        <v>100.73</v>
      </c>
    </row>
    <row r="3568" spans="1:4" ht="15">
      <c r="A3568" s="90">
        <v>92366</v>
      </c>
      <c r="B3568" s="90" t="s">
        <v>9073</v>
      </c>
      <c r="C3568" s="358" t="s">
        <v>1</v>
      </c>
      <c r="D3568" s="358">
        <v>142.38999999999999</v>
      </c>
    </row>
    <row r="3569" spans="1:4" ht="15">
      <c r="A3569" s="90">
        <v>92367</v>
      </c>
      <c r="B3569" s="90" t="s">
        <v>9074</v>
      </c>
      <c r="C3569" s="358" t="s">
        <v>1</v>
      </c>
      <c r="D3569" s="358">
        <v>175.74</v>
      </c>
    </row>
    <row r="3570" spans="1:4" ht="15">
      <c r="A3570" s="90">
        <v>92368</v>
      </c>
      <c r="B3570" s="90" t="s">
        <v>9075</v>
      </c>
      <c r="C3570" s="358" t="s">
        <v>1</v>
      </c>
      <c r="D3570" s="358">
        <v>234.12</v>
      </c>
    </row>
    <row r="3571" spans="1:4" ht="15">
      <c r="A3571" s="90">
        <v>92645</v>
      </c>
      <c r="B3571" s="90" t="s">
        <v>9076</v>
      </c>
      <c r="C3571" s="358" t="s">
        <v>1</v>
      </c>
      <c r="D3571" s="358">
        <v>75.03</v>
      </c>
    </row>
    <row r="3572" spans="1:4" ht="15">
      <c r="A3572" s="90">
        <v>92646</v>
      </c>
      <c r="B3572" s="90" t="s">
        <v>9077</v>
      </c>
      <c r="C3572" s="358" t="s">
        <v>1</v>
      </c>
      <c r="D3572" s="358">
        <v>99.09</v>
      </c>
    </row>
    <row r="3573" spans="1:4" ht="15">
      <c r="A3573" s="90">
        <v>92648</v>
      </c>
      <c r="B3573" s="90" t="s">
        <v>18355</v>
      </c>
      <c r="C3573" s="358" t="s">
        <v>1</v>
      </c>
      <c r="D3573" s="358">
        <v>108.4</v>
      </c>
    </row>
    <row r="3574" spans="1:4" ht="15">
      <c r="A3574" s="90">
        <v>92649</v>
      </c>
      <c r="B3574" s="90" t="s">
        <v>9078</v>
      </c>
      <c r="C3574" s="358" t="s">
        <v>1</v>
      </c>
      <c r="D3574" s="358">
        <v>132.33000000000001</v>
      </c>
    </row>
    <row r="3575" spans="1:4" ht="15">
      <c r="A3575" s="90">
        <v>92650</v>
      </c>
      <c r="B3575" s="90" t="s">
        <v>9079</v>
      </c>
      <c r="C3575" s="358" t="s">
        <v>1</v>
      </c>
      <c r="D3575" s="358">
        <v>209.82</v>
      </c>
    </row>
    <row r="3576" spans="1:4" ht="15">
      <c r="A3576" s="90">
        <v>92652</v>
      </c>
      <c r="B3576" s="90" t="s">
        <v>9080</v>
      </c>
      <c r="C3576" s="358" t="s">
        <v>1</v>
      </c>
      <c r="D3576" s="358">
        <v>91.49</v>
      </c>
    </row>
    <row r="3577" spans="1:4" ht="15">
      <c r="A3577" s="90">
        <v>92653</v>
      </c>
      <c r="B3577" s="90" t="s">
        <v>18356</v>
      </c>
      <c r="C3577" s="358" t="s">
        <v>1</v>
      </c>
      <c r="D3577" s="358">
        <v>105.07</v>
      </c>
    </row>
    <row r="3578" spans="1:4" ht="15">
      <c r="A3578" s="90">
        <v>92654</v>
      </c>
      <c r="B3578" s="90" t="s">
        <v>9081</v>
      </c>
      <c r="C3578" s="358" t="s">
        <v>1</v>
      </c>
      <c r="D3578" s="358">
        <v>146.72999999999999</v>
      </c>
    </row>
    <row r="3579" spans="1:4" ht="15">
      <c r="A3579" s="90">
        <v>92655</v>
      </c>
      <c r="B3579" s="90" t="s">
        <v>9082</v>
      </c>
      <c r="C3579" s="358" t="s">
        <v>1</v>
      </c>
      <c r="D3579" s="358">
        <v>180.17</v>
      </c>
    </row>
    <row r="3580" spans="1:4" ht="15">
      <c r="A3580" s="90">
        <v>92656</v>
      </c>
      <c r="B3580" s="90" t="s">
        <v>9083</v>
      </c>
      <c r="C3580" s="358" t="s">
        <v>1</v>
      </c>
      <c r="D3580" s="358">
        <v>238.55</v>
      </c>
    </row>
    <row r="3581" spans="1:4" ht="15">
      <c r="A3581" s="90">
        <v>92687</v>
      </c>
      <c r="B3581" s="90" t="s">
        <v>9084</v>
      </c>
      <c r="C3581" s="358" t="s">
        <v>1</v>
      </c>
      <c r="D3581" s="358">
        <v>41.16</v>
      </c>
    </row>
    <row r="3582" spans="1:4" ht="15">
      <c r="A3582" s="90">
        <v>92688</v>
      </c>
      <c r="B3582" s="90" t="s">
        <v>9085</v>
      </c>
      <c r="C3582" s="358" t="s">
        <v>1</v>
      </c>
      <c r="D3582" s="358">
        <v>55.54</v>
      </c>
    </row>
    <row r="3583" spans="1:4" ht="15">
      <c r="A3583" s="90">
        <v>92689</v>
      </c>
      <c r="B3583" s="90" t="s">
        <v>9086</v>
      </c>
      <c r="C3583" s="358" t="s">
        <v>1</v>
      </c>
      <c r="D3583" s="358">
        <v>52.43</v>
      </c>
    </row>
    <row r="3584" spans="1:4" ht="15">
      <c r="A3584" s="90">
        <v>92690</v>
      </c>
      <c r="B3584" s="90" t="s">
        <v>9087</v>
      </c>
      <c r="C3584" s="358" t="s">
        <v>1</v>
      </c>
      <c r="D3584" s="358">
        <v>74.48</v>
      </c>
    </row>
    <row r="3585" spans="1:4" ht="15">
      <c r="A3585" s="90">
        <v>92691</v>
      </c>
      <c r="B3585" s="90" t="s">
        <v>9681</v>
      </c>
      <c r="C3585" s="358" t="s">
        <v>1</v>
      </c>
      <c r="D3585" s="358">
        <v>95.6</v>
      </c>
    </row>
    <row r="3586" spans="1:4" ht="15">
      <c r="A3586" s="90">
        <v>94462</v>
      </c>
      <c r="B3586" s="90" t="s">
        <v>3141</v>
      </c>
      <c r="C3586" s="358" t="s">
        <v>1</v>
      </c>
      <c r="D3586" s="358">
        <v>148.19999999999999</v>
      </c>
    </row>
    <row r="3587" spans="1:4" ht="15">
      <c r="A3587" s="90">
        <v>94463</v>
      </c>
      <c r="B3587" s="90" t="s">
        <v>3142</v>
      </c>
      <c r="C3587" s="358" t="s">
        <v>1</v>
      </c>
      <c r="D3587" s="358">
        <v>177.73</v>
      </c>
    </row>
    <row r="3588" spans="1:4" ht="15">
      <c r="A3588" s="90">
        <v>94464</v>
      </c>
      <c r="B3588" s="90" t="s">
        <v>3143</v>
      </c>
      <c r="C3588" s="358" t="s">
        <v>1</v>
      </c>
      <c r="D3588" s="358">
        <v>254.01</v>
      </c>
    </row>
    <row r="3589" spans="1:4" ht="15">
      <c r="A3589" s="90">
        <v>94602</v>
      </c>
      <c r="B3589" s="90" t="s">
        <v>3144</v>
      </c>
      <c r="C3589" s="358" t="s">
        <v>1</v>
      </c>
      <c r="D3589" s="358">
        <v>202.86</v>
      </c>
    </row>
    <row r="3590" spans="1:4" ht="15">
      <c r="A3590" s="90">
        <v>94603</v>
      </c>
      <c r="B3590" s="90" t="s">
        <v>3145</v>
      </c>
      <c r="C3590" s="358" t="s">
        <v>1</v>
      </c>
      <c r="D3590" s="358">
        <v>273.44</v>
      </c>
    </row>
    <row r="3591" spans="1:4" ht="15">
      <c r="A3591" s="90">
        <v>94604</v>
      </c>
      <c r="B3591" s="90" t="s">
        <v>3146</v>
      </c>
      <c r="C3591" s="358" t="s">
        <v>1</v>
      </c>
      <c r="D3591" s="358">
        <v>374.29</v>
      </c>
    </row>
    <row r="3592" spans="1:4" ht="15">
      <c r="A3592" s="90">
        <v>94605</v>
      </c>
      <c r="B3592" s="90" t="s">
        <v>3147</v>
      </c>
      <c r="C3592" s="358" t="s">
        <v>1</v>
      </c>
      <c r="D3592" s="358">
        <v>536.29999999999995</v>
      </c>
    </row>
    <row r="3593" spans="1:4" ht="15">
      <c r="A3593" s="90">
        <v>94648</v>
      </c>
      <c r="B3593" s="90" t="s">
        <v>3148</v>
      </c>
      <c r="C3593" s="358" t="s">
        <v>1</v>
      </c>
      <c r="D3593" s="358">
        <v>10.92</v>
      </c>
    </row>
    <row r="3594" spans="1:4" ht="15">
      <c r="A3594" s="90">
        <v>94649</v>
      </c>
      <c r="B3594" s="90" t="s">
        <v>3149</v>
      </c>
      <c r="C3594" s="358" t="s">
        <v>1</v>
      </c>
      <c r="D3594" s="358">
        <v>16.75</v>
      </c>
    </row>
    <row r="3595" spans="1:4" ht="15">
      <c r="A3595" s="90">
        <v>94650</v>
      </c>
      <c r="B3595" s="90" t="s">
        <v>3150</v>
      </c>
      <c r="C3595" s="358" t="s">
        <v>1</v>
      </c>
      <c r="D3595" s="358">
        <v>25.19</v>
      </c>
    </row>
    <row r="3596" spans="1:4" ht="15">
      <c r="A3596" s="90">
        <v>94651</v>
      </c>
      <c r="B3596" s="90" t="s">
        <v>3151</v>
      </c>
      <c r="C3596" s="358" t="s">
        <v>1</v>
      </c>
      <c r="D3596" s="358">
        <v>26.81</v>
      </c>
    </row>
    <row r="3597" spans="1:4" ht="15">
      <c r="A3597" s="90">
        <v>94652</v>
      </c>
      <c r="B3597" s="90" t="s">
        <v>3152</v>
      </c>
      <c r="C3597" s="358" t="s">
        <v>1</v>
      </c>
      <c r="D3597" s="358">
        <v>42.91</v>
      </c>
    </row>
    <row r="3598" spans="1:4" ht="15">
      <c r="A3598" s="90">
        <v>94653</v>
      </c>
      <c r="B3598" s="90" t="s">
        <v>3153</v>
      </c>
      <c r="C3598" s="358" t="s">
        <v>1</v>
      </c>
      <c r="D3598" s="358">
        <v>62.13</v>
      </c>
    </row>
    <row r="3599" spans="1:4" ht="15">
      <c r="A3599" s="90">
        <v>94654</v>
      </c>
      <c r="B3599" s="90" t="s">
        <v>3154</v>
      </c>
      <c r="C3599" s="358" t="s">
        <v>1</v>
      </c>
      <c r="D3599" s="358">
        <v>88.04</v>
      </c>
    </row>
    <row r="3600" spans="1:4" ht="15">
      <c r="A3600" s="90">
        <v>94655</v>
      </c>
      <c r="B3600" s="90" t="s">
        <v>3155</v>
      </c>
      <c r="C3600" s="358" t="s">
        <v>1</v>
      </c>
      <c r="D3600" s="358">
        <v>124.27</v>
      </c>
    </row>
    <row r="3601" spans="1:4" ht="15">
      <c r="A3601" s="90">
        <v>94716</v>
      </c>
      <c r="B3601" s="90" t="s">
        <v>3156</v>
      </c>
      <c r="C3601" s="358" t="s">
        <v>1</v>
      </c>
      <c r="D3601" s="358">
        <v>26.62</v>
      </c>
    </row>
    <row r="3602" spans="1:4" ht="15">
      <c r="A3602" s="90">
        <v>94717</v>
      </c>
      <c r="B3602" s="90" t="s">
        <v>3157</v>
      </c>
      <c r="C3602" s="358" t="s">
        <v>1</v>
      </c>
      <c r="D3602" s="358">
        <v>41.89</v>
      </c>
    </row>
    <row r="3603" spans="1:4" ht="15">
      <c r="A3603" s="90">
        <v>94718</v>
      </c>
      <c r="B3603" s="90" t="s">
        <v>3158</v>
      </c>
      <c r="C3603" s="358" t="s">
        <v>1</v>
      </c>
      <c r="D3603" s="358">
        <v>54.18</v>
      </c>
    </row>
    <row r="3604" spans="1:4" ht="15">
      <c r="A3604" s="90">
        <v>94719</v>
      </c>
      <c r="B3604" s="90" t="s">
        <v>3159</v>
      </c>
      <c r="C3604" s="358" t="s">
        <v>1</v>
      </c>
      <c r="D3604" s="358">
        <v>70.069999999999993</v>
      </c>
    </row>
    <row r="3605" spans="1:4" ht="15">
      <c r="A3605" s="90">
        <v>94720</v>
      </c>
      <c r="B3605" s="90" t="s">
        <v>3160</v>
      </c>
      <c r="C3605" s="358" t="s">
        <v>1</v>
      </c>
      <c r="D3605" s="358">
        <v>101.69</v>
      </c>
    </row>
    <row r="3606" spans="1:4" ht="15">
      <c r="A3606" s="90">
        <v>94721</v>
      </c>
      <c r="B3606" s="90" t="s">
        <v>3161</v>
      </c>
      <c r="C3606" s="358" t="s">
        <v>1</v>
      </c>
      <c r="D3606" s="358">
        <v>156.68</v>
      </c>
    </row>
    <row r="3607" spans="1:4" ht="15">
      <c r="A3607" s="90">
        <v>94722</v>
      </c>
      <c r="B3607" s="90" t="s">
        <v>3162</v>
      </c>
      <c r="C3607" s="358" t="s">
        <v>1</v>
      </c>
      <c r="D3607" s="358">
        <v>269.87</v>
      </c>
    </row>
    <row r="3608" spans="1:4" ht="15">
      <c r="A3608" s="90">
        <v>94723</v>
      </c>
      <c r="B3608" s="90" t="s">
        <v>17448</v>
      </c>
      <c r="C3608" s="358" t="s">
        <v>1</v>
      </c>
      <c r="D3608" s="358">
        <v>490.6</v>
      </c>
    </row>
    <row r="3609" spans="1:4" ht="15">
      <c r="A3609" s="90">
        <v>95697</v>
      </c>
      <c r="B3609" s="90" t="s">
        <v>18357</v>
      </c>
      <c r="C3609" s="358" t="s">
        <v>1</v>
      </c>
      <c r="D3609" s="358">
        <v>104.75</v>
      </c>
    </row>
    <row r="3610" spans="1:4" ht="15">
      <c r="A3610" s="90">
        <v>96635</v>
      </c>
      <c r="B3610" s="90" t="s">
        <v>11635</v>
      </c>
      <c r="C3610" s="358" t="s">
        <v>1</v>
      </c>
      <c r="D3610" s="358">
        <v>37.020000000000003</v>
      </c>
    </row>
    <row r="3611" spans="1:4" ht="15">
      <c r="A3611" s="90">
        <v>96636</v>
      </c>
      <c r="B3611" s="90" t="s">
        <v>11636</v>
      </c>
      <c r="C3611" s="358" t="s">
        <v>1</v>
      </c>
      <c r="D3611" s="358">
        <v>39.299999999999997</v>
      </c>
    </row>
    <row r="3612" spans="1:4" ht="15">
      <c r="A3612" s="90">
        <v>96644</v>
      </c>
      <c r="B3612" s="90" t="s">
        <v>11637</v>
      </c>
      <c r="C3612" s="358" t="s">
        <v>1</v>
      </c>
      <c r="D3612" s="358">
        <v>20.57</v>
      </c>
    </row>
    <row r="3613" spans="1:4" ht="15">
      <c r="A3613" s="90">
        <v>96645</v>
      </c>
      <c r="B3613" s="90" t="s">
        <v>11638</v>
      </c>
      <c r="C3613" s="358" t="s">
        <v>1</v>
      </c>
      <c r="D3613" s="358">
        <v>18.190000000000001</v>
      </c>
    </row>
    <row r="3614" spans="1:4" ht="15">
      <c r="A3614" s="90">
        <v>96646</v>
      </c>
      <c r="B3614" s="90" t="s">
        <v>11639</v>
      </c>
      <c r="C3614" s="358" t="s">
        <v>1</v>
      </c>
      <c r="D3614" s="358">
        <v>22.3</v>
      </c>
    </row>
    <row r="3615" spans="1:4" ht="15">
      <c r="A3615" s="90">
        <v>96647</v>
      </c>
      <c r="B3615" s="90" t="s">
        <v>11640</v>
      </c>
      <c r="C3615" s="358" t="s">
        <v>1</v>
      </c>
      <c r="D3615" s="358">
        <v>22.37</v>
      </c>
    </row>
    <row r="3616" spans="1:4" ht="15">
      <c r="A3616" s="90">
        <v>96648</v>
      </c>
      <c r="B3616" s="90" t="s">
        <v>11641</v>
      </c>
      <c r="C3616" s="358" t="s">
        <v>1</v>
      </c>
      <c r="D3616" s="358">
        <v>27.68</v>
      </c>
    </row>
    <row r="3617" spans="1:4" ht="15">
      <c r="A3617" s="90">
        <v>96649</v>
      </c>
      <c r="B3617" s="90" t="s">
        <v>11642</v>
      </c>
      <c r="C3617" s="358" t="s">
        <v>1</v>
      </c>
      <c r="D3617" s="358">
        <v>36.74</v>
      </c>
    </row>
    <row r="3618" spans="1:4" ht="15">
      <c r="A3618" s="90">
        <v>96668</v>
      </c>
      <c r="B3618" s="90" t="s">
        <v>11643</v>
      </c>
      <c r="C3618" s="358" t="s">
        <v>1</v>
      </c>
      <c r="D3618" s="358">
        <v>16.190000000000001</v>
      </c>
    </row>
    <row r="3619" spans="1:4" ht="15">
      <c r="A3619" s="90">
        <v>96669</v>
      </c>
      <c r="B3619" s="90" t="s">
        <v>11644</v>
      </c>
      <c r="C3619" s="358" t="s">
        <v>1</v>
      </c>
      <c r="D3619" s="358">
        <v>15.84</v>
      </c>
    </row>
    <row r="3620" spans="1:4" ht="15">
      <c r="A3620" s="90">
        <v>96670</v>
      </c>
      <c r="B3620" s="90" t="s">
        <v>11645</v>
      </c>
      <c r="C3620" s="358" t="s">
        <v>1</v>
      </c>
      <c r="D3620" s="358">
        <v>20.62</v>
      </c>
    </row>
    <row r="3621" spans="1:4" ht="15">
      <c r="A3621" s="90">
        <v>96671</v>
      </c>
      <c r="B3621" s="90" t="s">
        <v>11646</v>
      </c>
      <c r="C3621" s="358" t="s">
        <v>1</v>
      </c>
      <c r="D3621" s="358">
        <v>31.31</v>
      </c>
    </row>
    <row r="3622" spans="1:4" ht="15">
      <c r="A3622" s="90">
        <v>96672</v>
      </c>
      <c r="B3622" s="90" t="s">
        <v>11647</v>
      </c>
      <c r="C3622" s="358" t="s">
        <v>1</v>
      </c>
      <c r="D3622" s="358">
        <v>47.84</v>
      </c>
    </row>
    <row r="3623" spans="1:4" ht="15">
      <c r="A3623" s="90">
        <v>96673</v>
      </c>
      <c r="B3623" s="90" t="s">
        <v>11648</v>
      </c>
      <c r="C3623" s="358" t="s">
        <v>1</v>
      </c>
      <c r="D3623" s="358">
        <v>60.33</v>
      </c>
    </row>
    <row r="3624" spans="1:4" ht="15">
      <c r="A3624" s="90">
        <v>96674</v>
      </c>
      <c r="B3624" s="90" t="s">
        <v>11649</v>
      </c>
      <c r="C3624" s="358" t="s">
        <v>1</v>
      </c>
      <c r="D3624" s="358">
        <v>97.79</v>
      </c>
    </row>
    <row r="3625" spans="1:4" ht="15">
      <c r="A3625" s="90">
        <v>96675</v>
      </c>
      <c r="B3625" s="90" t="s">
        <v>11650</v>
      </c>
      <c r="C3625" s="358" t="s">
        <v>1</v>
      </c>
      <c r="D3625" s="358">
        <v>142.34</v>
      </c>
    </row>
    <row r="3626" spans="1:4" ht="15">
      <c r="A3626" s="90">
        <v>96676</v>
      </c>
      <c r="B3626" s="90" t="s">
        <v>11651</v>
      </c>
      <c r="C3626" s="358" t="s">
        <v>1</v>
      </c>
      <c r="D3626" s="358">
        <v>20.36</v>
      </c>
    </row>
    <row r="3627" spans="1:4" ht="15">
      <c r="A3627" s="90">
        <v>96677</v>
      </c>
      <c r="B3627" s="90" t="s">
        <v>11652</v>
      </c>
      <c r="C3627" s="358" t="s">
        <v>1</v>
      </c>
      <c r="D3627" s="358">
        <v>26.56</v>
      </c>
    </row>
    <row r="3628" spans="1:4" ht="15">
      <c r="A3628" s="90">
        <v>96678</v>
      </c>
      <c r="B3628" s="90" t="s">
        <v>11653</v>
      </c>
      <c r="C3628" s="358" t="s">
        <v>1</v>
      </c>
      <c r="D3628" s="358">
        <v>36.619999999999997</v>
      </c>
    </row>
    <row r="3629" spans="1:4" ht="15">
      <c r="A3629" s="90">
        <v>96679</v>
      </c>
      <c r="B3629" s="90" t="s">
        <v>11654</v>
      </c>
      <c r="C3629" s="358" t="s">
        <v>1</v>
      </c>
      <c r="D3629" s="358">
        <v>54.69</v>
      </c>
    </row>
    <row r="3630" spans="1:4" ht="15">
      <c r="A3630" s="90">
        <v>96680</v>
      </c>
      <c r="B3630" s="90" t="s">
        <v>11655</v>
      </c>
      <c r="C3630" s="358" t="s">
        <v>1</v>
      </c>
      <c r="D3630" s="358">
        <v>90.69</v>
      </c>
    </row>
    <row r="3631" spans="1:4" ht="15">
      <c r="A3631" s="90">
        <v>96681</v>
      </c>
      <c r="B3631" s="90" t="s">
        <v>11656</v>
      </c>
      <c r="C3631" s="358" t="s">
        <v>1</v>
      </c>
      <c r="D3631" s="358">
        <v>122.13</v>
      </c>
    </row>
    <row r="3632" spans="1:4" ht="15">
      <c r="A3632" s="90">
        <v>96682</v>
      </c>
      <c r="B3632" s="90" t="s">
        <v>11657</v>
      </c>
      <c r="C3632" s="358" t="s">
        <v>1</v>
      </c>
      <c r="D3632" s="358">
        <v>201.86</v>
      </c>
    </row>
    <row r="3633" spans="1:4" ht="15">
      <c r="A3633" s="90">
        <v>96683</v>
      </c>
      <c r="B3633" s="90" t="s">
        <v>11658</v>
      </c>
      <c r="C3633" s="358" t="s">
        <v>1</v>
      </c>
      <c r="D3633" s="358">
        <v>277.23</v>
      </c>
    </row>
    <row r="3634" spans="1:4" ht="15">
      <c r="A3634" s="90">
        <v>96718</v>
      </c>
      <c r="B3634" s="90" t="s">
        <v>3163</v>
      </c>
      <c r="C3634" s="358" t="s">
        <v>1</v>
      </c>
      <c r="D3634" s="358">
        <v>9.49</v>
      </c>
    </row>
    <row r="3635" spans="1:4" ht="15">
      <c r="A3635" s="90">
        <v>96719</v>
      </c>
      <c r="B3635" s="90" t="s">
        <v>3164</v>
      </c>
      <c r="C3635" s="358" t="s">
        <v>1</v>
      </c>
      <c r="D3635" s="358">
        <v>18.25</v>
      </c>
    </row>
    <row r="3636" spans="1:4" ht="15">
      <c r="A3636" s="90">
        <v>96720</v>
      </c>
      <c r="B3636" s="90" t="s">
        <v>3165</v>
      </c>
      <c r="C3636" s="358" t="s">
        <v>1</v>
      </c>
      <c r="D3636" s="358">
        <v>16.89</v>
      </c>
    </row>
    <row r="3637" spans="1:4" ht="15">
      <c r="A3637" s="90">
        <v>96721</v>
      </c>
      <c r="B3637" s="90" t="s">
        <v>3166</v>
      </c>
      <c r="C3637" s="358" t="s">
        <v>1</v>
      </c>
      <c r="D3637" s="358">
        <v>20.43</v>
      </c>
    </row>
    <row r="3638" spans="1:4" ht="15">
      <c r="A3638" s="90">
        <v>96722</v>
      </c>
      <c r="B3638" s="90" t="s">
        <v>3167</v>
      </c>
      <c r="C3638" s="358" t="s">
        <v>1</v>
      </c>
      <c r="D3638" s="358">
        <v>32.67</v>
      </c>
    </row>
    <row r="3639" spans="1:4" ht="15">
      <c r="A3639" s="90">
        <v>96723</v>
      </c>
      <c r="B3639" s="90" t="s">
        <v>3168</v>
      </c>
      <c r="C3639" s="358" t="s">
        <v>1</v>
      </c>
      <c r="D3639" s="358">
        <v>46.64</v>
      </c>
    </row>
    <row r="3640" spans="1:4" ht="15">
      <c r="A3640" s="90">
        <v>96724</v>
      </c>
      <c r="B3640" s="90" t="s">
        <v>3169</v>
      </c>
      <c r="C3640" s="358" t="s">
        <v>1</v>
      </c>
      <c r="D3640" s="358">
        <v>62.52</v>
      </c>
    </row>
    <row r="3641" spans="1:4" ht="15">
      <c r="A3641" s="90">
        <v>96725</v>
      </c>
      <c r="B3641" s="90" t="s">
        <v>3170</v>
      </c>
      <c r="C3641" s="358" t="s">
        <v>1</v>
      </c>
      <c r="D3641" s="358">
        <v>95.26</v>
      </c>
    </row>
    <row r="3642" spans="1:4" ht="15">
      <c r="A3642" s="90">
        <v>96726</v>
      </c>
      <c r="B3642" s="90" t="s">
        <v>3171</v>
      </c>
      <c r="C3642" s="358" t="s">
        <v>1</v>
      </c>
      <c r="D3642" s="358">
        <v>135.34</v>
      </c>
    </row>
    <row r="3643" spans="1:4" ht="15">
      <c r="A3643" s="90">
        <v>96727</v>
      </c>
      <c r="B3643" s="90" t="s">
        <v>3172</v>
      </c>
      <c r="C3643" s="358" t="s">
        <v>1</v>
      </c>
      <c r="D3643" s="358">
        <v>16.420000000000002</v>
      </c>
    </row>
    <row r="3644" spans="1:4" ht="15">
      <c r="A3644" s="90">
        <v>96728</v>
      </c>
      <c r="B3644" s="90" t="s">
        <v>3173</v>
      </c>
      <c r="C3644" s="358" t="s">
        <v>1</v>
      </c>
      <c r="D3644" s="358">
        <v>20.29</v>
      </c>
    </row>
    <row r="3645" spans="1:4" ht="15">
      <c r="A3645" s="90">
        <v>96729</v>
      </c>
      <c r="B3645" s="90" t="s">
        <v>3174</v>
      </c>
      <c r="C3645" s="358" t="s">
        <v>1</v>
      </c>
      <c r="D3645" s="358">
        <v>26.61</v>
      </c>
    </row>
    <row r="3646" spans="1:4" ht="15">
      <c r="A3646" s="90">
        <v>96730</v>
      </c>
      <c r="B3646" s="90" t="s">
        <v>3175</v>
      </c>
      <c r="C3646" s="358" t="s">
        <v>1</v>
      </c>
      <c r="D3646" s="358">
        <v>34.81</v>
      </c>
    </row>
    <row r="3647" spans="1:4" ht="15">
      <c r="A3647" s="90">
        <v>96731</v>
      </c>
      <c r="B3647" s="90" t="s">
        <v>3176</v>
      </c>
      <c r="C3647" s="358" t="s">
        <v>1</v>
      </c>
      <c r="D3647" s="358">
        <v>54.18</v>
      </c>
    </row>
    <row r="3648" spans="1:4" ht="15">
      <c r="A3648" s="90">
        <v>96732</v>
      </c>
      <c r="B3648" s="90" t="s">
        <v>3177</v>
      </c>
      <c r="C3648" s="358" t="s">
        <v>1</v>
      </c>
      <c r="D3648" s="358">
        <v>85.96</v>
      </c>
    </row>
    <row r="3649" spans="1:4" ht="15">
      <c r="A3649" s="90">
        <v>96733</v>
      </c>
      <c r="B3649" s="90" t="s">
        <v>3178</v>
      </c>
      <c r="C3649" s="358" t="s">
        <v>1</v>
      </c>
      <c r="D3649" s="358">
        <v>119.31</v>
      </c>
    </row>
    <row r="3650" spans="1:4" ht="15">
      <c r="A3650" s="90">
        <v>96734</v>
      </c>
      <c r="B3650" s="90" t="s">
        <v>3179</v>
      </c>
      <c r="C3650" s="358" t="s">
        <v>1</v>
      </c>
      <c r="D3650" s="358">
        <v>190.44</v>
      </c>
    </row>
    <row r="3651" spans="1:4" ht="15">
      <c r="A3651" s="90">
        <v>96735</v>
      </c>
      <c r="B3651" s="90" t="s">
        <v>3180</v>
      </c>
      <c r="C3651" s="358" t="s">
        <v>1</v>
      </c>
      <c r="D3651" s="358">
        <v>251.51</v>
      </c>
    </row>
    <row r="3652" spans="1:4" ht="15">
      <c r="A3652" s="90">
        <v>96798</v>
      </c>
      <c r="B3652" s="90" t="s">
        <v>17449</v>
      </c>
      <c r="C3652" s="358" t="s">
        <v>1</v>
      </c>
      <c r="D3652" s="358">
        <v>7.77</v>
      </c>
    </row>
    <row r="3653" spans="1:4" ht="15">
      <c r="A3653" s="90">
        <v>96799</v>
      </c>
      <c r="B3653" s="90" t="s">
        <v>17450</v>
      </c>
      <c r="C3653" s="358" t="s">
        <v>1</v>
      </c>
      <c r="D3653" s="358">
        <v>9.9700000000000006</v>
      </c>
    </row>
    <row r="3654" spans="1:4" ht="15">
      <c r="A3654" s="90">
        <v>96800</v>
      </c>
      <c r="B3654" s="90" t="s">
        <v>17451</v>
      </c>
      <c r="C3654" s="358" t="s">
        <v>1</v>
      </c>
      <c r="D3654" s="358">
        <v>13.65</v>
      </c>
    </row>
    <row r="3655" spans="1:4" ht="15">
      <c r="A3655" s="90">
        <v>96801</v>
      </c>
      <c r="B3655" s="90" t="s">
        <v>17452</v>
      </c>
      <c r="C3655" s="358" t="s">
        <v>1</v>
      </c>
      <c r="D3655" s="358">
        <v>20.9</v>
      </c>
    </row>
    <row r="3656" spans="1:4" ht="15">
      <c r="A3656" s="90">
        <v>97327</v>
      </c>
      <c r="B3656" s="90" t="s">
        <v>3181</v>
      </c>
      <c r="C3656" s="358" t="s">
        <v>1</v>
      </c>
      <c r="D3656" s="358">
        <v>25.14</v>
      </c>
    </row>
    <row r="3657" spans="1:4" ht="15">
      <c r="A3657" s="90">
        <v>97328</v>
      </c>
      <c r="B3657" s="90" t="s">
        <v>3182</v>
      </c>
      <c r="C3657" s="358" t="s">
        <v>1</v>
      </c>
      <c r="D3657" s="358">
        <v>41.59</v>
      </c>
    </row>
    <row r="3658" spans="1:4" ht="15">
      <c r="A3658" s="90">
        <v>97329</v>
      </c>
      <c r="B3658" s="90" t="s">
        <v>3183</v>
      </c>
      <c r="C3658" s="358" t="s">
        <v>1</v>
      </c>
      <c r="D3658" s="358">
        <v>53.09</v>
      </c>
    </row>
    <row r="3659" spans="1:4" ht="15">
      <c r="A3659" s="90">
        <v>97330</v>
      </c>
      <c r="B3659" s="90" t="s">
        <v>3184</v>
      </c>
      <c r="C3659" s="358" t="s">
        <v>1</v>
      </c>
      <c r="D3659" s="358">
        <v>64.98</v>
      </c>
    </row>
    <row r="3660" spans="1:4" ht="15">
      <c r="A3660" s="90">
        <v>97331</v>
      </c>
      <c r="B3660" s="90" t="s">
        <v>3185</v>
      </c>
      <c r="C3660" s="358" t="s">
        <v>1</v>
      </c>
      <c r="D3660" s="358">
        <v>25.44</v>
      </c>
    </row>
    <row r="3661" spans="1:4" ht="15">
      <c r="A3661" s="90">
        <v>97332</v>
      </c>
      <c r="B3661" s="90" t="s">
        <v>3186</v>
      </c>
      <c r="C3661" s="358" t="s">
        <v>1</v>
      </c>
      <c r="D3661" s="358">
        <v>41.94</v>
      </c>
    </row>
    <row r="3662" spans="1:4" ht="15">
      <c r="A3662" s="90">
        <v>97333</v>
      </c>
      <c r="B3662" s="90" t="s">
        <v>3187</v>
      </c>
      <c r="C3662" s="358" t="s">
        <v>1</v>
      </c>
      <c r="D3662" s="358">
        <v>53.54</v>
      </c>
    </row>
    <row r="3663" spans="1:4" ht="15">
      <c r="A3663" s="90">
        <v>97334</v>
      </c>
      <c r="B3663" s="90" t="s">
        <v>3188</v>
      </c>
      <c r="C3663" s="358" t="s">
        <v>1</v>
      </c>
      <c r="D3663" s="358">
        <v>65.47</v>
      </c>
    </row>
    <row r="3664" spans="1:4" ht="15">
      <c r="A3664" s="90">
        <v>97335</v>
      </c>
      <c r="B3664" s="90" t="s">
        <v>10859</v>
      </c>
      <c r="C3664" s="358" t="s">
        <v>1</v>
      </c>
      <c r="D3664" s="358">
        <v>76.739999999999995</v>
      </c>
    </row>
    <row r="3665" spans="1:4" ht="15">
      <c r="A3665" s="90">
        <v>97336</v>
      </c>
      <c r="B3665" s="90" t="s">
        <v>10860</v>
      </c>
      <c r="C3665" s="358" t="s">
        <v>1</v>
      </c>
      <c r="D3665" s="358">
        <v>97.68</v>
      </c>
    </row>
    <row r="3666" spans="1:4" ht="15">
      <c r="A3666" s="90">
        <v>97337</v>
      </c>
      <c r="B3666" s="90" t="s">
        <v>10861</v>
      </c>
      <c r="C3666" s="358" t="s">
        <v>1</v>
      </c>
      <c r="D3666" s="358">
        <v>146.91999999999999</v>
      </c>
    </row>
    <row r="3667" spans="1:4" ht="15">
      <c r="A3667" s="90">
        <v>97338</v>
      </c>
      <c r="B3667" s="90" t="s">
        <v>10862</v>
      </c>
      <c r="C3667" s="358" t="s">
        <v>1</v>
      </c>
      <c r="D3667" s="358">
        <v>176.77</v>
      </c>
    </row>
    <row r="3668" spans="1:4" ht="15">
      <c r="A3668" s="90">
        <v>97339</v>
      </c>
      <c r="B3668" s="90" t="s">
        <v>10863</v>
      </c>
      <c r="C3668" s="358" t="s">
        <v>1</v>
      </c>
      <c r="D3668" s="358">
        <v>190.38</v>
      </c>
    </row>
    <row r="3669" spans="1:4" ht="15">
      <c r="A3669" s="90">
        <v>97340</v>
      </c>
      <c r="B3669" s="90" t="s">
        <v>10864</v>
      </c>
      <c r="C3669" s="358" t="s">
        <v>1</v>
      </c>
      <c r="D3669" s="358">
        <v>191.52</v>
      </c>
    </row>
    <row r="3670" spans="1:4" ht="15">
      <c r="A3670" s="90">
        <v>97347</v>
      </c>
      <c r="B3670" s="90" t="s">
        <v>3189</v>
      </c>
      <c r="C3670" s="358" t="s">
        <v>1</v>
      </c>
      <c r="D3670" s="358">
        <v>92.48</v>
      </c>
    </row>
    <row r="3671" spans="1:4" ht="15">
      <c r="A3671" s="90">
        <v>97348</v>
      </c>
      <c r="B3671" s="90" t="s">
        <v>3190</v>
      </c>
      <c r="C3671" s="358" t="s">
        <v>1</v>
      </c>
      <c r="D3671" s="358">
        <v>127.73</v>
      </c>
    </row>
    <row r="3672" spans="1:4" ht="15">
      <c r="A3672" s="90">
        <v>97349</v>
      </c>
      <c r="B3672" s="90" t="s">
        <v>3191</v>
      </c>
      <c r="C3672" s="358" t="s">
        <v>1</v>
      </c>
      <c r="D3672" s="358">
        <v>184.1</v>
      </c>
    </row>
    <row r="3673" spans="1:4" ht="15">
      <c r="A3673" s="90">
        <v>97350</v>
      </c>
      <c r="B3673" s="90" t="s">
        <v>18358</v>
      </c>
      <c r="C3673" s="358" t="s">
        <v>1</v>
      </c>
      <c r="D3673" s="358">
        <v>223.51</v>
      </c>
    </row>
    <row r="3674" spans="1:4" ht="15">
      <c r="A3674" s="90">
        <v>97351</v>
      </c>
      <c r="B3674" s="90" t="s">
        <v>3192</v>
      </c>
      <c r="C3674" s="358" t="s">
        <v>1</v>
      </c>
      <c r="D3674" s="358">
        <v>309.04000000000002</v>
      </c>
    </row>
    <row r="3675" spans="1:4" ht="15">
      <c r="A3675" s="90">
        <v>97352</v>
      </c>
      <c r="B3675" s="90" t="s">
        <v>3193</v>
      </c>
      <c r="C3675" s="358" t="s">
        <v>1</v>
      </c>
      <c r="D3675" s="358">
        <v>400.47</v>
      </c>
    </row>
    <row r="3676" spans="1:4" ht="15">
      <c r="A3676" s="90">
        <v>97353</v>
      </c>
      <c r="B3676" s="90" t="s">
        <v>3194</v>
      </c>
      <c r="C3676" s="358" t="s">
        <v>1</v>
      </c>
      <c r="D3676" s="358">
        <v>60.99</v>
      </c>
    </row>
    <row r="3677" spans="1:4" ht="15">
      <c r="A3677" s="90">
        <v>97354</v>
      </c>
      <c r="B3677" s="90" t="s">
        <v>3195</v>
      </c>
      <c r="C3677" s="358" t="s">
        <v>1</v>
      </c>
      <c r="D3677" s="358">
        <v>96.78</v>
      </c>
    </row>
    <row r="3678" spans="1:4" ht="15">
      <c r="A3678" s="90">
        <v>97355</v>
      </c>
      <c r="B3678" s="90" t="s">
        <v>3196</v>
      </c>
      <c r="C3678" s="358" t="s">
        <v>1</v>
      </c>
      <c r="D3678" s="358">
        <v>132.34</v>
      </c>
    </row>
    <row r="3679" spans="1:4" ht="15">
      <c r="A3679" s="90">
        <v>97356</v>
      </c>
      <c r="B3679" s="90" t="s">
        <v>3197</v>
      </c>
      <c r="C3679" s="358" t="s">
        <v>1</v>
      </c>
      <c r="D3679" s="358">
        <v>70.42</v>
      </c>
    </row>
    <row r="3680" spans="1:4" ht="15">
      <c r="A3680" s="90">
        <v>97357</v>
      </c>
      <c r="B3680" s="90" t="s">
        <v>3198</v>
      </c>
      <c r="C3680" s="358" t="s">
        <v>1</v>
      </c>
      <c r="D3680" s="358">
        <v>113</v>
      </c>
    </row>
    <row r="3681" spans="1:4" ht="15">
      <c r="A3681" s="90">
        <v>97358</v>
      </c>
      <c r="B3681" s="90" t="s">
        <v>3199</v>
      </c>
      <c r="C3681" s="358" t="s">
        <v>1</v>
      </c>
      <c r="D3681" s="358">
        <v>154.44999999999999</v>
      </c>
    </row>
    <row r="3682" spans="1:4" ht="15">
      <c r="A3682" s="90">
        <v>97498</v>
      </c>
      <c r="B3682" s="90" t="s">
        <v>9088</v>
      </c>
      <c r="C3682" s="358" t="s">
        <v>1</v>
      </c>
      <c r="D3682" s="358">
        <v>70.12</v>
      </c>
    </row>
    <row r="3683" spans="1:4" ht="15">
      <c r="A3683" s="90">
        <v>97535</v>
      </c>
      <c r="B3683" s="90" t="s">
        <v>9089</v>
      </c>
      <c r="C3683" s="358" t="s">
        <v>1</v>
      </c>
      <c r="D3683" s="358">
        <v>74.41</v>
      </c>
    </row>
    <row r="3684" spans="1:4" ht="15">
      <c r="A3684" s="90">
        <v>97536</v>
      </c>
      <c r="B3684" s="90" t="s">
        <v>9090</v>
      </c>
      <c r="C3684" s="358" t="s">
        <v>1</v>
      </c>
      <c r="D3684" s="358">
        <v>84.29</v>
      </c>
    </row>
    <row r="3685" spans="1:4" ht="15">
      <c r="A3685" s="90">
        <v>100788</v>
      </c>
      <c r="B3685" s="90" t="s">
        <v>3200</v>
      </c>
      <c r="C3685" s="358" t="s">
        <v>2</v>
      </c>
      <c r="D3685" s="358">
        <v>787.66</v>
      </c>
    </row>
    <row r="3686" spans="1:4" ht="15">
      <c r="A3686" s="90">
        <v>100791</v>
      </c>
      <c r="B3686" s="90" t="s">
        <v>3201</v>
      </c>
      <c r="C3686" s="358" t="s">
        <v>1</v>
      </c>
      <c r="D3686" s="358">
        <v>16.579999999999998</v>
      </c>
    </row>
    <row r="3687" spans="1:4" ht="15">
      <c r="A3687" s="90">
        <v>100792</v>
      </c>
      <c r="B3687" s="90" t="s">
        <v>3202</v>
      </c>
      <c r="C3687" s="358" t="s">
        <v>1</v>
      </c>
      <c r="D3687" s="358">
        <v>24.08</v>
      </c>
    </row>
    <row r="3688" spans="1:4" ht="15">
      <c r="A3688" s="90">
        <v>100793</v>
      </c>
      <c r="B3688" s="90" t="s">
        <v>3203</v>
      </c>
      <c r="C3688" s="358" t="s">
        <v>1</v>
      </c>
      <c r="D3688" s="358">
        <v>31.83</v>
      </c>
    </row>
    <row r="3689" spans="1:4" ht="15">
      <c r="A3689" s="90">
        <v>100794</v>
      </c>
      <c r="B3689" s="90" t="s">
        <v>3204</v>
      </c>
      <c r="C3689" s="358" t="s">
        <v>1</v>
      </c>
      <c r="D3689" s="358">
        <v>42.8</v>
      </c>
    </row>
    <row r="3690" spans="1:4" ht="15">
      <c r="A3690" s="90">
        <v>100799</v>
      </c>
      <c r="B3690" s="90" t="s">
        <v>10377</v>
      </c>
      <c r="C3690" s="358" t="s">
        <v>1</v>
      </c>
      <c r="D3690" s="358">
        <v>17.010000000000002</v>
      </c>
    </row>
    <row r="3691" spans="1:4" ht="15">
      <c r="A3691" s="90">
        <v>100800</v>
      </c>
      <c r="B3691" s="90" t="s">
        <v>10378</v>
      </c>
      <c r="C3691" s="358" t="s">
        <v>1</v>
      </c>
      <c r="D3691" s="358">
        <v>24.51</v>
      </c>
    </row>
    <row r="3692" spans="1:4" ht="15">
      <c r="A3692" s="90">
        <v>100801</v>
      </c>
      <c r="B3692" s="90" t="s">
        <v>10379</v>
      </c>
      <c r="C3692" s="358" t="s">
        <v>1</v>
      </c>
      <c r="D3692" s="358">
        <v>32.26</v>
      </c>
    </row>
    <row r="3693" spans="1:4" ht="15">
      <c r="A3693" s="90">
        <v>100802</v>
      </c>
      <c r="B3693" s="90" t="s">
        <v>10380</v>
      </c>
      <c r="C3693" s="358" t="s">
        <v>1</v>
      </c>
      <c r="D3693" s="358">
        <v>43.23</v>
      </c>
    </row>
    <row r="3694" spans="1:4" ht="15">
      <c r="A3694" s="90">
        <v>100803</v>
      </c>
      <c r="B3694" s="90" t="s">
        <v>3205</v>
      </c>
      <c r="C3694" s="358" t="s">
        <v>1</v>
      </c>
      <c r="D3694" s="358">
        <v>15.69</v>
      </c>
    </row>
    <row r="3695" spans="1:4" ht="15">
      <c r="A3695" s="90">
        <v>100804</v>
      </c>
      <c r="B3695" s="90" t="s">
        <v>3206</v>
      </c>
      <c r="C3695" s="358" t="s">
        <v>1</v>
      </c>
      <c r="D3695" s="358">
        <v>23.03</v>
      </c>
    </row>
    <row r="3696" spans="1:4" ht="15">
      <c r="A3696" s="90">
        <v>100805</v>
      </c>
      <c r="B3696" s="90" t="s">
        <v>3207</v>
      </c>
      <c r="C3696" s="358" t="s">
        <v>1</v>
      </c>
      <c r="D3696" s="358">
        <v>30.57</v>
      </c>
    </row>
    <row r="3697" spans="1:4" ht="15">
      <c r="A3697" s="90">
        <v>100806</v>
      </c>
      <c r="B3697" s="90" t="s">
        <v>3208</v>
      </c>
      <c r="C3697" s="358" t="s">
        <v>1</v>
      </c>
      <c r="D3697" s="358">
        <v>41.25</v>
      </c>
    </row>
    <row r="3698" spans="1:4" ht="15">
      <c r="A3698" s="90">
        <v>100807</v>
      </c>
      <c r="B3698" s="90" t="s">
        <v>10381</v>
      </c>
      <c r="C3698" s="358" t="s">
        <v>1</v>
      </c>
      <c r="D3698" s="358">
        <v>22.05</v>
      </c>
    </row>
    <row r="3699" spans="1:4" ht="15">
      <c r="A3699" s="90">
        <v>100808</v>
      </c>
      <c r="B3699" s="90" t="s">
        <v>10382</v>
      </c>
      <c r="C3699" s="358" t="s">
        <v>1</v>
      </c>
      <c r="D3699" s="358">
        <v>30.5</v>
      </c>
    </row>
    <row r="3700" spans="1:4" ht="15">
      <c r="A3700" s="90">
        <v>100809</v>
      </c>
      <c r="B3700" s="90" t="s">
        <v>10383</v>
      </c>
      <c r="C3700" s="358" t="s">
        <v>1</v>
      </c>
      <c r="D3700" s="358">
        <v>39.42</v>
      </c>
    </row>
    <row r="3701" spans="1:4" ht="15">
      <c r="A3701" s="90">
        <v>100810</v>
      </c>
      <c r="B3701" s="90" t="s">
        <v>10384</v>
      </c>
      <c r="C3701" s="358" t="s">
        <v>1</v>
      </c>
      <c r="D3701" s="358">
        <v>52.03</v>
      </c>
    </row>
    <row r="3702" spans="1:4" ht="15">
      <c r="A3702" s="90">
        <v>101918</v>
      </c>
      <c r="B3702" s="90" t="s">
        <v>9091</v>
      </c>
      <c r="C3702" s="358" t="s">
        <v>1</v>
      </c>
      <c r="D3702" s="358">
        <v>333.16</v>
      </c>
    </row>
    <row r="3703" spans="1:4" ht="15">
      <c r="A3703" s="90">
        <v>101919</v>
      </c>
      <c r="B3703" s="90" t="s">
        <v>9092</v>
      </c>
      <c r="C3703" s="358" t="s">
        <v>2</v>
      </c>
      <c r="D3703" s="358">
        <v>447.36</v>
      </c>
    </row>
    <row r="3704" spans="1:4" ht="15">
      <c r="A3704" s="90">
        <v>101920</v>
      </c>
      <c r="B3704" s="90" t="s">
        <v>9093</v>
      </c>
      <c r="C3704" s="358" t="s">
        <v>2</v>
      </c>
      <c r="D3704" s="358">
        <v>208.39</v>
      </c>
    </row>
    <row r="3705" spans="1:4" ht="15">
      <c r="A3705" s="90">
        <v>101921</v>
      </c>
      <c r="B3705" s="90" t="s">
        <v>9094</v>
      </c>
      <c r="C3705" s="358" t="s">
        <v>2</v>
      </c>
      <c r="D3705" s="358">
        <v>239.16</v>
      </c>
    </row>
    <row r="3706" spans="1:4" ht="15">
      <c r="A3706" s="90">
        <v>101922</v>
      </c>
      <c r="B3706" s="90" t="s">
        <v>9095</v>
      </c>
      <c r="C3706" s="358" t="s">
        <v>2</v>
      </c>
      <c r="D3706" s="358">
        <v>239.16</v>
      </c>
    </row>
    <row r="3707" spans="1:4" ht="15">
      <c r="A3707" s="90">
        <v>101923</v>
      </c>
      <c r="B3707" s="90" t="s">
        <v>9096</v>
      </c>
      <c r="C3707" s="358" t="s">
        <v>2</v>
      </c>
      <c r="D3707" s="358">
        <v>239.16</v>
      </c>
    </row>
    <row r="3708" spans="1:4" ht="15">
      <c r="A3708" s="90">
        <v>101924</v>
      </c>
      <c r="B3708" s="90" t="s">
        <v>9097</v>
      </c>
      <c r="C3708" s="358" t="s">
        <v>2</v>
      </c>
      <c r="D3708" s="358">
        <v>195.51</v>
      </c>
    </row>
    <row r="3709" spans="1:4" ht="15">
      <c r="A3709" s="90">
        <v>101925</v>
      </c>
      <c r="B3709" s="90" t="s">
        <v>9098</v>
      </c>
      <c r="C3709" s="358" t="s">
        <v>2</v>
      </c>
      <c r="D3709" s="358">
        <v>328.72</v>
      </c>
    </row>
    <row r="3710" spans="1:4" ht="15">
      <c r="A3710" s="90">
        <v>101926</v>
      </c>
      <c r="B3710" s="90" t="s">
        <v>9099</v>
      </c>
      <c r="C3710" s="358" t="s">
        <v>2</v>
      </c>
      <c r="D3710" s="358">
        <v>423.15</v>
      </c>
    </row>
    <row r="3711" spans="1:4" ht="15">
      <c r="A3711" s="90">
        <v>101927</v>
      </c>
      <c r="B3711" s="90" t="s">
        <v>9100</v>
      </c>
      <c r="C3711" s="358" t="s">
        <v>1</v>
      </c>
      <c r="D3711" s="358">
        <v>319.76</v>
      </c>
    </row>
    <row r="3712" spans="1:4" ht="15">
      <c r="A3712" s="90">
        <v>101928</v>
      </c>
      <c r="B3712" s="90" t="s">
        <v>9101</v>
      </c>
      <c r="C3712" s="358" t="s">
        <v>2</v>
      </c>
      <c r="D3712" s="358">
        <v>452.5</v>
      </c>
    </row>
    <row r="3713" spans="1:4" ht="15">
      <c r="A3713" s="90">
        <v>101929</v>
      </c>
      <c r="B3713" s="90" t="s">
        <v>9102</v>
      </c>
      <c r="C3713" s="358" t="s">
        <v>2</v>
      </c>
      <c r="D3713" s="358">
        <v>213.53</v>
      </c>
    </row>
    <row r="3714" spans="1:4" ht="15">
      <c r="A3714" s="90">
        <v>101930</v>
      </c>
      <c r="B3714" s="90" t="s">
        <v>9103</v>
      </c>
      <c r="C3714" s="358" t="s">
        <v>2</v>
      </c>
      <c r="D3714" s="358">
        <v>244.3</v>
      </c>
    </row>
    <row r="3715" spans="1:4" ht="15">
      <c r="A3715" s="90">
        <v>101931</v>
      </c>
      <c r="B3715" s="90" t="s">
        <v>9104</v>
      </c>
      <c r="C3715" s="358" t="s">
        <v>2</v>
      </c>
      <c r="D3715" s="358">
        <v>244.3</v>
      </c>
    </row>
    <row r="3716" spans="1:4" ht="15">
      <c r="A3716" s="90">
        <v>101932</v>
      </c>
      <c r="B3716" s="90" t="s">
        <v>9105</v>
      </c>
      <c r="C3716" s="358" t="s">
        <v>2</v>
      </c>
      <c r="D3716" s="358">
        <v>244.3</v>
      </c>
    </row>
    <row r="3717" spans="1:4" ht="15">
      <c r="A3717" s="90">
        <v>101933</v>
      </c>
      <c r="B3717" s="90" t="s">
        <v>9106</v>
      </c>
      <c r="C3717" s="358" t="s">
        <v>2</v>
      </c>
      <c r="D3717" s="358">
        <v>200.65</v>
      </c>
    </row>
    <row r="3718" spans="1:4" ht="15">
      <c r="A3718" s="90">
        <v>101934</v>
      </c>
      <c r="B3718" s="90" t="s">
        <v>9107</v>
      </c>
      <c r="C3718" s="358" t="s">
        <v>2</v>
      </c>
      <c r="D3718" s="358">
        <v>336.42</v>
      </c>
    </row>
    <row r="3719" spans="1:4" ht="15">
      <c r="A3719" s="90">
        <v>101935</v>
      </c>
      <c r="B3719" s="90" t="s">
        <v>9108</v>
      </c>
      <c r="C3719" s="358" t="s">
        <v>2</v>
      </c>
      <c r="D3719" s="358">
        <v>433.42</v>
      </c>
    </row>
    <row r="3720" spans="1:4" ht="15">
      <c r="A3720" s="90">
        <v>103802</v>
      </c>
      <c r="B3720" s="90" t="s">
        <v>10865</v>
      </c>
      <c r="C3720" s="358" t="s">
        <v>1</v>
      </c>
      <c r="D3720" s="358">
        <v>37.840000000000003</v>
      </c>
    </row>
    <row r="3721" spans="1:4" ht="15">
      <c r="A3721" s="90">
        <v>103803</v>
      </c>
      <c r="B3721" s="90" t="s">
        <v>10866</v>
      </c>
      <c r="C3721" s="358" t="s">
        <v>1</v>
      </c>
      <c r="D3721" s="358">
        <v>65.069999999999993</v>
      </c>
    </row>
    <row r="3722" spans="1:4" ht="15">
      <c r="A3722" s="90">
        <v>103804</v>
      </c>
      <c r="B3722" s="90" t="s">
        <v>10867</v>
      </c>
      <c r="C3722" s="358" t="s">
        <v>1</v>
      </c>
      <c r="D3722" s="358">
        <v>78.89</v>
      </c>
    </row>
    <row r="3723" spans="1:4" ht="15">
      <c r="A3723" s="90">
        <v>103835</v>
      </c>
      <c r="B3723" s="90" t="s">
        <v>10868</v>
      </c>
      <c r="C3723" s="358" t="s">
        <v>1</v>
      </c>
      <c r="D3723" s="358">
        <v>59.11</v>
      </c>
    </row>
    <row r="3724" spans="1:4" ht="15">
      <c r="A3724" s="90">
        <v>103836</v>
      </c>
      <c r="B3724" s="90" t="s">
        <v>10869</v>
      </c>
      <c r="C3724" s="358" t="s">
        <v>1</v>
      </c>
      <c r="D3724" s="358">
        <v>91.98</v>
      </c>
    </row>
    <row r="3725" spans="1:4" ht="15">
      <c r="A3725" s="90">
        <v>103837</v>
      </c>
      <c r="B3725" s="90" t="s">
        <v>10870</v>
      </c>
      <c r="C3725" s="358" t="s">
        <v>1</v>
      </c>
      <c r="D3725" s="358">
        <v>116.02</v>
      </c>
    </row>
    <row r="3726" spans="1:4" ht="15">
      <c r="A3726" s="90">
        <v>103868</v>
      </c>
      <c r="B3726" s="90" t="s">
        <v>10871</v>
      </c>
      <c r="C3726" s="358" t="s">
        <v>1</v>
      </c>
      <c r="D3726" s="358">
        <v>46.69</v>
      </c>
    </row>
    <row r="3727" spans="1:4" ht="15">
      <c r="A3727" s="90">
        <v>103869</v>
      </c>
      <c r="B3727" s="90" t="s">
        <v>10872</v>
      </c>
      <c r="C3727" s="358" t="s">
        <v>1</v>
      </c>
      <c r="D3727" s="358">
        <v>71.260000000000005</v>
      </c>
    </row>
    <row r="3728" spans="1:4" ht="15">
      <c r="A3728" s="90">
        <v>103870</v>
      </c>
      <c r="B3728" s="90" t="s">
        <v>10873</v>
      </c>
      <c r="C3728" s="358" t="s">
        <v>1</v>
      </c>
      <c r="D3728" s="358">
        <v>87.7</v>
      </c>
    </row>
    <row r="3729" spans="1:4" ht="15">
      <c r="A3729" s="90">
        <v>103871</v>
      </c>
      <c r="B3729" s="90" t="s">
        <v>10874</v>
      </c>
      <c r="C3729" s="358" t="s">
        <v>1</v>
      </c>
      <c r="D3729" s="358">
        <v>58.67</v>
      </c>
    </row>
    <row r="3730" spans="1:4" ht="15">
      <c r="A3730" s="90">
        <v>103872</v>
      </c>
      <c r="B3730" s="90" t="s">
        <v>10875</v>
      </c>
      <c r="C3730" s="358" t="s">
        <v>1</v>
      </c>
      <c r="D3730" s="358">
        <v>127.08</v>
      </c>
    </row>
    <row r="3731" spans="1:4" ht="15">
      <c r="A3731" s="90">
        <v>103873</v>
      </c>
      <c r="B3731" s="90" t="s">
        <v>10876</v>
      </c>
      <c r="C3731" s="358" t="s">
        <v>1</v>
      </c>
      <c r="D3731" s="358">
        <v>145.78</v>
      </c>
    </row>
    <row r="3732" spans="1:4" ht="15">
      <c r="A3732" s="90">
        <v>103978</v>
      </c>
      <c r="B3732" s="90" t="s">
        <v>11659</v>
      </c>
      <c r="C3732" s="358" t="s">
        <v>1</v>
      </c>
      <c r="D3732" s="358">
        <v>27.14</v>
      </c>
    </row>
    <row r="3733" spans="1:4" ht="15">
      <c r="A3733" s="90">
        <v>103979</v>
      </c>
      <c r="B3733" s="90" t="s">
        <v>11660</v>
      </c>
      <c r="C3733" s="358" t="s">
        <v>1</v>
      </c>
      <c r="D3733" s="358">
        <v>30.75</v>
      </c>
    </row>
    <row r="3734" spans="1:4" ht="15">
      <c r="A3734" s="90">
        <v>104021</v>
      </c>
      <c r="B3734" s="90" t="s">
        <v>11661</v>
      </c>
      <c r="C3734" s="358" t="s">
        <v>1</v>
      </c>
      <c r="D3734" s="358">
        <v>75.37</v>
      </c>
    </row>
    <row r="3735" spans="1:4" ht="15">
      <c r="A3735" s="90">
        <v>104166</v>
      </c>
      <c r="B3735" s="90" t="s">
        <v>11662</v>
      </c>
      <c r="C3735" s="358" t="s">
        <v>1</v>
      </c>
      <c r="D3735" s="358">
        <v>84.97</v>
      </c>
    </row>
    <row r="3736" spans="1:4" ht="15">
      <c r="A3736" s="90">
        <v>104194</v>
      </c>
      <c r="B3736" s="90" t="s">
        <v>11663</v>
      </c>
      <c r="C3736" s="358" t="s">
        <v>1</v>
      </c>
      <c r="D3736" s="358">
        <v>19.64</v>
      </c>
    </row>
    <row r="3737" spans="1:4" ht="15">
      <c r="A3737" s="90">
        <v>104195</v>
      </c>
      <c r="B3737" s="90" t="s">
        <v>11664</v>
      </c>
      <c r="C3737" s="358" t="s">
        <v>1</v>
      </c>
      <c r="D3737" s="358">
        <v>20.89</v>
      </c>
    </row>
    <row r="3738" spans="1:4" ht="15">
      <c r="A3738" s="90">
        <v>104315</v>
      </c>
      <c r="B3738" s="90" t="s">
        <v>11665</v>
      </c>
      <c r="C3738" s="358" t="s">
        <v>1</v>
      </c>
      <c r="D3738" s="358">
        <v>15.28</v>
      </c>
    </row>
    <row r="3739" spans="1:4" ht="15">
      <c r="A3739" s="90">
        <v>104316</v>
      </c>
      <c r="B3739" s="90" t="s">
        <v>11666</v>
      </c>
      <c r="C3739" s="358" t="s">
        <v>1</v>
      </c>
      <c r="D3739" s="358">
        <v>23.1</v>
      </c>
    </row>
    <row r="3740" spans="1:4" ht="15">
      <c r="A3740" s="90">
        <v>89358</v>
      </c>
      <c r="B3740" s="90" t="s">
        <v>11667</v>
      </c>
      <c r="C3740" s="358" t="s">
        <v>2</v>
      </c>
      <c r="D3740" s="358">
        <v>7.3</v>
      </c>
    </row>
    <row r="3741" spans="1:4" ht="15">
      <c r="A3741" s="90">
        <v>89359</v>
      </c>
      <c r="B3741" s="90" t="s">
        <v>11668</v>
      </c>
      <c r="C3741" s="358" t="s">
        <v>2</v>
      </c>
      <c r="D3741" s="358">
        <v>7.93</v>
      </c>
    </row>
    <row r="3742" spans="1:4" ht="15">
      <c r="A3742" s="90">
        <v>89360</v>
      </c>
      <c r="B3742" s="90" t="s">
        <v>11669</v>
      </c>
      <c r="C3742" s="358" t="s">
        <v>2</v>
      </c>
      <c r="D3742" s="358">
        <v>9.07</v>
      </c>
    </row>
    <row r="3743" spans="1:4" ht="15">
      <c r="A3743" s="90">
        <v>89361</v>
      </c>
      <c r="B3743" s="90" t="s">
        <v>11670</v>
      </c>
      <c r="C3743" s="358" t="s">
        <v>2</v>
      </c>
      <c r="D3743" s="358">
        <v>9.15</v>
      </c>
    </row>
    <row r="3744" spans="1:4" ht="15">
      <c r="A3744" s="90">
        <v>89362</v>
      </c>
      <c r="B3744" s="90" t="s">
        <v>11671</v>
      </c>
      <c r="C3744" s="358" t="s">
        <v>2</v>
      </c>
      <c r="D3744" s="358">
        <v>8.7100000000000009</v>
      </c>
    </row>
    <row r="3745" spans="1:4" ht="15">
      <c r="A3745" s="90">
        <v>89363</v>
      </c>
      <c r="B3745" s="90" t="s">
        <v>11672</v>
      </c>
      <c r="C3745" s="358" t="s">
        <v>2</v>
      </c>
      <c r="D3745" s="358">
        <v>9.61</v>
      </c>
    </row>
    <row r="3746" spans="1:4" ht="15">
      <c r="A3746" s="90">
        <v>89364</v>
      </c>
      <c r="B3746" s="90" t="s">
        <v>11673</v>
      </c>
      <c r="C3746" s="358" t="s">
        <v>2</v>
      </c>
      <c r="D3746" s="358">
        <v>11.33</v>
      </c>
    </row>
    <row r="3747" spans="1:4" ht="15">
      <c r="A3747" s="90">
        <v>89365</v>
      </c>
      <c r="B3747" s="90" t="s">
        <v>11674</v>
      </c>
      <c r="C3747" s="358" t="s">
        <v>2</v>
      </c>
      <c r="D3747" s="358">
        <v>10.71</v>
      </c>
    </row>
    <row r="3748" spans="1:4" ht="15">
      <c r="A3748" s="90">
        <v>89366</v>
      </c>
      <c r="B3748" s="90" t="s">
        <v>11675</v>
      </c>
      <c r="C3748" s="358" t="s">
        <v>2</v>
      </c>
      <c r="D3748" s="358">
        <v>16.61</v>
      </c>
    </row>
    <row r="3749" spans="1:4" ht="15">
      <c r="A3749" s="90">
        <v>89367</v>
      </c>
      <c r="B3749" s="90" t="s">
        <v>11676</v>
      </c>
      <c r="C3749" s="358" t="s">
        <v>2</v>
      </c>
      <c r="D3749" s="358">
        <v>12.36</v>
      </c>
    </row>
    <row r="3750" spans="1:4" ht="15">
      <c r="A3750" s="90">
        <v>89368</v>
      </c>
      <c r="B3750" s="90" t="s">
        <v>11677</v>
      </c>
      <c r="C3750" s="358" t="s">
        <v>2</v>
      </c>
      <c r="D3750" s="358">
        <v>14.36</v>
      </c>
    </row>
    <row r="3751" spans="1:4" ht="15">
      <c r="A3751" s="90">
        <v>89369</v>
      </c>
      <c r="B3751" s="90" t="s">
        <v>11678</v>
      </c>
      <c r="C3751" s="358" t="s">
        <v>2</v>
      </c>
      <c r="D3751" s="358">
        <v>17.05</v>
      </c>
    </row>
    <row r="3752" spans="1:4" ht="15">
      <c r="A3752" s="90">
        <v>89370</v>
      </c>
      <c r="B3752" s="90" t="s">
        <v>11679</v>
      </c>
      <c r="C3752" s="358" t="s">
        <v>2</v>
      </c>
      <c r="D3752" s="358">
        <v>14.74</v>
      </c>
    </row>
    <row r="3753" spans="1:4" ht="15">
      <c r="A3753" s="90">
        <v>89371</v>
      </c>
      <c r="B3753" s="90" t="s">
        <v>11680</v>
      </c>
      <c r="C3753" s="358" t="s">
        <v>2</v>
      </c>
      <c r="D3753" s="358">
        <v>5.57</v>
      </c>
    </row>
    <row r="3754" spans="1:4" ht="15">
      <c r="A3754" s="90">
        <v>89372</v>
      </c>
      <c r="B3754" s="90" t="s">
        <v>11681</v>
      </c>
      <c r="C3754" s="358" t="s">
        <v>2</v>
      </c>
      <c r="D3754" s="358">
        <v>17.010000000000002</v>
      </c>
    </row>
    <row r="3755" spans="1:4" ht="15">
      <c r="A3755" s="90">
        <v>89373</v>
      </c>
      <c r="B3755" s="90" t="s">
        <v>11682</v>
      </c>
      <c r="C3755" s="358" t="s">
        <v>2</v>
      </c>
      <c r="D3755" s="358">
        <v>6.77</v>
      </c>
    </row>
    <row r="3756" spans="1:4" ht="15">
      <c r="A3756" s="90">
        <v>89374</v>
      </c>
      <c r="B3756" s="90" t="s">
        <v>11683</v>
      </c>
      <c r="C3756" s="358" t="s">
        <v>2</v>
      </c>
      <c r="D3756" s="358">
        <v>10.37</v>
      </c>
    </row>
    <row r="3757" spans="1:4" ht="15">
      <c r="A3757" s="90">
        <v>89375</v>
      </c>
      <c r="B3757" s="90" t="s">
        <v>11684</v>
      </c>
      <c r="C3757" s="358" t="s">
        <v>2</v>
      </c>
      <c r="D3757" s="358">
        <v>12.39</v>
      </c>
    </row>
    <row r="3758" spans="1:4" ht="15">
      <c r="A3758" s="90">
        <v>89376</v>
      </c>
      <c r="B3758" s="90" t="s">
        <v>11685</v>
      </c>
      <c r="C3758" s="358" t="s">
        <v>2</v>
      </c>
      <c r="D3758" s="358">
        <v>5.3</v>
      </c>
    </row>
    <row r="3759" spans="1:4" ht="15">
      <c r="A3759" s="90">
        <v>89377</v>
      </c>
      <c r="B3759" s="90" t="s">
        <v>11686</v>
      </c>
      <c r="C3759" s="358" t="s">
        <v>2</v>
      </c>
      <c r="D3759" s="358">
        <v>10.4</v>
      </c>
    </row>
    <row r="3760" spans="1:4" ht="15">
      <c r="A3760" s="90">
        <v>89378</v>
      </c>
      <c r="B3760" s="90" t="s">
        <v>11687</v>
      </c>
      <c r="C3760" s="358" t="s">
        <v>2</v>
      </c>
      <c r="D3760" s="358">
        <v>6.55</v>
      </c>
    </row>
    <row r="3761" spans="1:4" ht="15">
      <c r="A3761" s="90">
        <v>89379</v>
      </c>
      <c r="B3761" s="90" t="s">
        <v>3209</v>
      </c>
      <c r="C3761" s="358" t="s">
        <v>2</v>
      </c>
      <c r="D3761" s="358">
        <v>19.95</v>
      </c>
    </row>
    <row r="3762" spans="1:4" ht="15">
      <c r="A3762" s="90">
        <v>89380</v>
      </c>
      <c r="B3762" s="90" t="s">
        <v>11688</v>
      </c>
      <c r="C3762" s="358" t="s">
        <v>2</v>
      </c>
      <c r="D3762" s="358">
        <v>9.86</v>
      </c>
    </row>
    <row r="3763" spans="1:4" ht="15">
      <c r="A3763" s="90">
        <v>89381</v>
      </c>
      <c r="B3763" s="90" t="s">
        <v>11689</v>
      </c>
      <c r="C3763" s="358" t="s">
        <v>2</v>
      </c>
      <c r="D3763" s="358">
        <v>12.78</v>
      </c>
    </row>
    <row r="3764" spans="1:4" ht="15">
      <c r="A3764" s="90">
        <v>89382</v>
      </c>
      <c r="B3764" s="90" t="s">
        <v>11690</v>
      </c>
      <c r="C3764" s="358" t="s">
        <v>2</v>
      </c>
      <c r="D3764" s="358">
        <v>14.89</v>
      </c>
    </row>
    <row r="3765" spans="1:4" ht="15">
      <c r="A3765" s="90">
        <v>89383</v>
      </c>
      <c r="B3765" s="90" t="s">
        <v>11691</v>
      </c>
      <c r="C3765" s="358" t="s">
        <v>2</v>
      </c>
      <c r="D3765" s="358">
        <v>6.18</v>
      </c>
    </row>
    <row r="3766" spans="1:4" ht="15">
      <c r="A3766" s="90">
        <v>89384</v>
      </c>
      <c r="B3766" s="90" t="s">
        <v>11692</v>
      </c>
      <c r="C3766" s="358" t="s">
        <v>2</v>
      </c>
      <c r="D3766" s="358">
        <v>13.37</v>
      </c>
    </row>
    <row r="3767" spans="1:4" ht="15">
      <c r="A3767" s="90">
        <v>89385</v>
      </c>
      <c r="B3767" s="90" t="s">
        <v>11693</v>
      </c>
      <c r="C3767" s="358" t="s">
        <v>2</v>
      </c>
      <c r="D3767" s="358">
        <v>6.9</v>
      </c>
    </row>
    <row r="3768" spans="1:4" ht="15">
      <c r="A3768" s="90">
        <v>89386</v>
      </c>
      <c r="B3768" s="90" t="s">
        <v>11694</v>
      </c>
      <c r="C3768" s="358" t="s">
        <v>2</v>
      </c>
      <c r="D3768" s="358">
        <v>9.19</v>
      </c>
    </row>
    <row r="3769" spans="1:4" ht="15">
      <c r="A3769" s="90">
        <v>89387</v>
      </c>
      <c r="B3769" s="90" t="s">
        <v>11695</v>
      </c>
      <c r="C3769" s="358" t="s">
        <v>2</v>
      </c>
      <c r="D3769" s="358">
        <v>32.35</v>
      </c>
    </row>
    <row r="3770" spans="1:4" ht="15">
      <c r="A3770" s="90">
        <v>89389</v>
      </c>
      <c r="B3770" s="90" t="s">
        <v>11696</v>
      </c>
      <c r="C3770" s="358" t="s">
        <v>2</v>
      </c>
      <c r="D3770" s="358">
        <v>11.49</v>
      </c>
    </row>
    <row r="3771" spans="1:4" ht="15">
      <c r="A3771" s="90">
        <v>89390</v>
      </c>
      <c r="B3771" s="90" t="s">
        <v>11697</v>
      </c>
      <c r="C3771" s="358" t="s">
        <v>2</v>
      </c>
      <c r="D3771" s="358">
        <v>22.52</v>
      </c>
    </row>
    <row r="3772" spans="1:4" ht="15">
      <c r="A3772" s="90">
        <v>89391</v>
      </c>
      <c r="B3772" s="90" t="s">
        <v>11698</v>
      </c>
      <c r="C3772" s="358" t="s">
        <v>2</v>
      </c>
      <c r="D3772" s="358">
        <v>8.33</v>
      </c>
    </row>
    <row r="3773" spans="1:4" ht="15">
      <c r="A3773" s="90">
        <v>89392</v>
      </c>
      <c r="B3773" s="90" t="s">
        <v>11699</v>
      </c>
      <c r="C3773" s="358" t="s">
        <v>2</v>
      </c>
      <c r="D3773" s="358">
        <v>26.06</v>
      </c>
    </row>
    <row r="3774" spans="1:4" ht="15">
      <c r="A3774" s="90">
        <v>89393</v>
      </c>
      <c r="B3774" s="90" t="s">
        <v>11700</v>
      </c>
      <c r="C3774" s="358" t="s">
        <v>2</v>
      </c>
      <c r="D3774" s="358">
        <v>10.199999999999999</v>
      </c>
    </row>
    <row r="3775" spans="1:4" ht="15">
      <c r="A3775" s="90">
        <v>89394</v>
      </c>
      <c r="B3775" s="90" t="s">
        <v>11701</v>
      </c>
      <c r="C3775" s="358" t="s">
        <v>2</v>
      </c>
      <c r="D3775" s="358">
        <v>19</v>
      </c>
    </row>
    <row r="3776" spans="1:4" ht="15">
      <c r="A3776" s="90">
        <v>89395</v>
      </c>
      <c r="B3776" s="90" t="s">
        <v>11702</v>
      </c>
      <c r="C3776" s="358" t="s">
        <v>2</v>
      </c>
      <c r="D3776" s="358">
        <v>12.06</v>
      </c>
    </row>
    <row r="3777" spans="1:4" ht="15">
      <c r="A3777" s="90">
        <v>89396</v>
      </c>
      <c r="B3777" s="90" t="s">
        <v>11703</v>
      </c>
      <c r="C3777" s="358" t="s">
        <v>2</v>
      </c>
      <c r="D3777" s="358">
        <v>20.85</v>
      </c>
    </row>
    <row r="3778" spans="1:4" ht="15">
      <c r="A3778" s="90">
        <v>89397</v>
      </c>
      <c r="B3778" s="90" t="s">
        <v>11704</v>
      </c>
      <c r="C3778" s="358" t="s">
        <v>2</v>
      </c>
      <c r="D3778" s="358">
        <v>14.29</v>
      </c>
    </row>
    <row r="3779" spans="1:4" ht="15">
      <c r="A3779" s="90">
        <v>89398</v>
      </c>
      <c r="B3779" s="90" t="s">
        <v>11705</v>
      </c>
      <c r="C3779" s="358" t="s">
        <v>2</v>
      </c>
      <c r="D3779" s="358">
        <v>17.39</v>
      </c>
    </row>
    <row r="3780" spans="1:4" ht="15">
      <c r="A3780" s="90">
        <v>89399</v>
      </c>
      <c r="B3780" s="90" t="s">
        <v>11706</v>
      </c>
      <c r="C3780" s="358" t="s">
        <v>2</v>
      </c>
      <c r="D3780" s="358">
        <v>25.46</v>
      </c>
    </row>
    <row r="3781" spans="1:4" ht="15">
      <c r="A3781" s="90">
        <v>89400</v>
      </c>
      <c r="B3781" s="90" t="s">
        <v>11707</v>
      </c>
      <c r="C3781" s="358" t="s">
        <v>2</v>
      </c>
      <c r="D3781" s="358">
        <v>19.61</v>
      </c>
    </row>
    <row r="3782" spans="1:4" ht="15">
      <c r="A3782" s="90">
        <v>89404</v>
      </c>
      <c r="B3782" s="90" t="s">
        <v>11708</v>
      </c>
      <c r="C3782" s="358" t="s">
        <v>2</v>
      </c>
      <c r="D3782" s="358">
        <v>6.67</v>
      </c>
    </row>
    <row r="3783" spans="1:4" ht="15">
      <c r="A3783" s="90">
        <v>89405</v>
      </c>
      <c r="B3783" s="90" t="s">
        <v>11709</v>
      </c>
      <c r="C3783" s="358" t="s">
        <v>2</v>
      </c>
      <c r="D3783" s="358">
        <v>7.3</v>
      </c>
    </row>
    <row r="3784" spans="1:4" ht="15">
      <c r="A3784" s="90">
        <v>89406</v>
      </c>
      <c r="B3784" s="90" t="s">
        <v>11710</v>
      </c>
      <c r="C3784" s="358" t="s">
        <v>2</v>
      </c>
      <c r="D3784" s="358">
        <v>8.44</v>
      </c>
    </row>
    <row r="3785" spans="1:4" ht="15">
      <c r="A3785" s="90">
        <v>89407</v>
      </c>
      <c r="B3785" s="90" t="s">
        <v>11711</v>
      </c>
      <c r="C3785" s="358" t="s">
        <v>2</v>
      </c>
      <c r="D3785" s="358">
        <v>8.52</v>
      </c>
    </row>
    <row r="3786" spans="1:4" ht="15">
      <c r="A3786" s="90">
        <v>89408</v>
      </c>
      <c r="B3786" s="90" t="s">
        <v>11712</v>
      </c>
      <c r="C3786" s="358" t="s">
        <v>2</v>
      </c>
      <c r="D3786" s="358">
        <v>7.98</v>
      </c>
    </row>
    <row r="3787" spans="1:4" ht="15">
      <c r="A3787" s="90">
        <v>89409</v>
      </c>
      <c r="B3787" s="90" t="s">
        <v>11713</v>
      </c>
      <c r="C3787" s="358" t="s">
        <v>2</v>
      </c>
      <c r="D3787" s="358">
        <v>8.8800000000000008</v>
      </c>
    </row>
    <row r="3788" spans="1:4" ht="15">
      <c r="A3788" s="90">
        <v>89410</v>
      </c>
      <c r="B3788" s="90" t="s">
        <v>11714</v>
      </c>
      <c r="C3788" s="358" t="s">
        <v>2</v>
      </c>
      <c r="D3788" s="358">
        <v>10.6</v>
      </c>
    </row>
    <row r="3789" spans="1:4" ht="15">
      <c r="A3789" s="90">
        <v>89411</v>
      </c>
      <c r="B3789" s="90" t="s">
        <v>11715</v>
      </c>
      <c r="C3789" s="358" t="s">
        <v>2</v>
      </c>
      <c r="D3789" s="358">
        <v>9.98</v>
      </c>
    </row>
    <row r="3790" spans="1:4" ht="15">
      <c r="A3790" s="90">
        <v>89412</v>
      </c>
      <c r="B3790" s="90" t="s">
        <v>11716</v>
      </c>
      <c r="C3790" s="358" t="s">
        <v>2</v>
      </c>
      <c r="D3790" s="358">
        <v>9.3800000000000008</v>
      </c>
    </row>
    <row r="3791" spans="1:4" ht="15">
      <c r="A3791" s="90">
        <v>89413</v>
      </c>
      <c r="B3791" s="90" t="s">
        <v>11717</v>
      </c>
      <c r="C3791" s="358" t="s">
        <v>2</v>
      </c>
      <c r="D3791" s="358">
        <v>11.51</v>
      </c>
    </row>
    <row r="3792" spans="1:4" ht="15">
      <c r="A3792" s="90">
        <v>89414</v>
      </c>
      <c r="B3792" s="90" t="s">
        <v>11718</v>
      </c>
      <c r="C3792" s="358" t="s">
        <v>2</v>
      </c>
      <c r="D3792" s="358">
        <v>13.51</v>
      </c>
    </row>
    <row r="3793" spans="1:4" ht="15">
      <c r="A3793" s="90">
        <v>89415</v>
      </c>
      <c r="B3793" s="90" t="s">
        <v>11719</v>
      </c>
      <c r="C3793" s="358" t="s">
        <v>2</v>
      </c>
      <c r="D3793" s="358">
        <v>16.2</v>
      </c>
    </row>
    <row r="3794" spans="1:4" ht="15">
      <c r="A3794" s="90">
        <v>89416</v>
      </c>
      <c r="B3794" s="90" t="s">
        <v>11720</v>
      </c>
      <c r="C3794" s="358" t="s">
        <v>2</v>
      </c>
      <c r="D3794" s="358">
        <v>13.89</v>
      </c>
    </row>
    <row r="3795" spans="1:4" ht="15">
      <c r="A3795" s="90">
        <v>89417</v>
      </c>
      <c r="B3795" s="90" t="s">
        <v>11721</v>
      </c>
      <c r="C3795" s="358" t="s">
        <v>2</v>
      </c>
      <c r="D3795" s="358">
        <v>5.15</v>
      </c>
    </row>
    <row r="3796" spans="1:4" ht="15">
      <c r="A3796" s="90">
        <v>89418</v>
      </c>
      <c r="B3796" s="90" t="s">
        <v>11722</v>
      </c>
      <c r="C3796" s="358" t="s">
        <v>2</v>
      </c>
      <c r="D3796" s="358">
        <v>16.59</v>
      </c>
    </row>
    <row r="3797" spans="1:4" ht="15">
      <c r="A3797" s="90">
        <v>89419</v>
      </c>
      <c r="B3797" s="90" t="s">
        <v>11723</v>
      </c>
      <c r="C3797" s="358" t="s">
        <v>2</v>
      </c>
      <c r="D3797" s="358">
        <v>6.32</v>
      </c>
    </row>
    <row r="3798" spans="1:4" ht="15">
      <c r="A3798" s="90">
        <v>89421</v>
      </c>
      <c r="B3798" s="90" t="s">
        <v>11724</v>
      </c>
      <c r="C3798" s="358" t="s">
        <v>2</v>
      </c>
      <c r="D3798" s="358">
        <v>11.97</v>
      </c>
    </row>
    <row r="3799" spans="1:4" ht="15">
      <c r="A3799" s="90">
        <v>89423</v>
      </c>
      <c r="B3799" s="90" t="s">
        <v>11725</v>
      </c>
      <c r="C3799" s="358" t="s">
        <v>2</v>
      </c>
      <c r="D3799" s="358">
        <v>9.98</v>
      </c>
    </row>
    <row r="3800" spans="1:4" ht="15">
      <c r="A3800" s="90">
        <v>89424</v>
      </c>
      <c r="B3800" s="90" t="s">
        <v>11726</v>
      </c>
      <c r="C3800" s="358" t="s">
        <v>2</v>
      </c>
      <c r="D3800" s="358">
        <v>6.07</v>
      </c>
    </row>
    <row r="3801" spans="1:4" ht="15">
      <c r="A3801" s="90">
        <v>89425</v>
      </c>
      <c r="B3801" s="90" t="s">
        <v>11727</v>
      </c>
      <c r="C3801" s="358" t="s">
        <v>2</v>
      </c>
      <c r="D3801" s="358">
        <v>19.47</v>
      </c>
    </row>
    <row r="3802" spans="1:4" ht="15">
      <c r="A3802" s="90">
        <v>89426</v>
      </c>
      <c r="B3802" s="90" t="s">
        <v>11728</v>
      </c>
      <c r="C3802" s="358" t="s">
        <v>2</v>
      </c>
      <c r="D3802" s="358">
        <v>9.32</v>
      </c>
    </row>
    <row r="3803" spans="1:4" ht="15">
      <c r="A3803" s="90">
        <v>89427</v>
      </c>
      <c r="B3803" s="90" t="s">
        <v>11729</v>
      </c>
      <c r="C3803" s="358" t="s">
        <v>2</v>
      </c>
      <c r="D3803" s="358">
        <v>12.33</v>
      </c>
    </row>
    <row r="3804" spans="1:4" ht="15">
      <c r="A3804" s="90">
        <v>89428</v>
      </c>
      <c r="B3804" s="90" t="s">
        <v>11730</v>
      </c>
      <c r="C3804" s="358" t="s">
        <v>2</v>
      </c>
      <c r="D3804" s="358">
        <v>14.41</v>
      </c>
    </row>
    <row r="3805" spans="1:4" ht="15">
      <c r="A3805" s="90">
        <v>89429</v>
      </c>
      <c r="B3805" s="90" t="s">
        <v>11731</v>
      </c>
      <c r="C3805" s="358" t="s">
        <v>2</v>
      </c>
      <c r="D3805" s="358">
        <v>5.73</v>
      </c>
    </row>
    <row r="3806" spans="1:4" ht="15">
      <c r="A3806" s="90">
        <v>89430</v>
      </c>
      <c r="B3806" s="90" t="s">
        <v>11732</v>
      </c>
      <c r="C3806" s="358" t="s">
        <v>2</v>
      </c>
      <c r="D3806" s="358">
        <v>12.89</v>
      </c>
    </row>
    <row r="3807" spans="1:4" ht="15">
      <c r="A3807" s="90">
        <v>89431</v>
      </c>
      <c r="B3807" s="90" t="s">
        <v>11733</v>
      </c>
      <c r="C3807" s="358" t="s">
        <v>2</v>
      </c>
      <c r="D3807" s="358">
        <v>8.61</v>
      </c>
    </row>
    <row r="3808" spans="1:4" ht="15">
      <c r="A3808" s="90">
        <v>89432</v>
      </c>
      <c r="B3808" s="90" t="s">
        <v>11734</v>
      </c>
      <c r="C3808" s="358" t="s">
        <v>2</v>
      </c>
      <c r="D3808" s="358">
        <v>31.77</v>
      </c>
    </row>
    <row r="3809" spans="1:4" ht="15">
      <c r="A3809" s="90">
        <v>89433</v>
      </c>
      <c r="B3809" s="90" t="s">
        <v>17791</v>
      </c>
      <c r="C3809" s="358" t="s">
        <v>2</v>
      </c>
      <c r="D3809" s="358">
        <v>13.09</v>
      </c>
    </row>
    <row r="3810" spans="1:4" ht="15">
      <c r="A3810" s="90">
        <v>89434</v>
      </c>
      <c r="B3810" s="90" t="s">
        <v>11735</v>
      </c>
      <c r="C3810" s="358" t="s">
        <v>2</v>
      </c>
      <c r="D3810" s="358">
        <v>10.95</v>
      </c>
    </row>
    <row r="3811" spans="1:4" ht="15">
      <c r="A3811" s="90">
        <v>89435</v>
      </c>
      <c r="B3811" s="90" t="s">
        <v>11736</v>
      </c>
      <c r="C3811" s="358" t="s">
        <v>2</v>
      </c>
      <c r="D3811" s="358">
        <v>21.94</v>
      </c>
    </row>
    <row r="3812" spans="1:4" ht="15">
      <c r="A3812" s="90">
        <v>89436</v>
      </c>
      <c r="B3812" s="90" t="s">
        <v>11737</v>
      </c>
      <c r="C3812" s="358" t="s">
        <v>2</v>
      </c>
      <c r="D3812" s="358">
        <v>7.79</v>
      </c>
    </row>
    <row r="3813" spans="1:4" ht="15">
      <c r="A3813" s="90">
        <v>89437</v>
      </c>
      <c r="B3813" s="90" t="s">
        <v>11738</v>
      </c>
      <c r="C3813" s="358" t="s">
        <v>2</v>
      </c>
      <c r="D3813" s="358">
        <v>25.48</v>
      </c>
    </row>
    <row r="3814" spans="1:4" ht="15">
      <c r="A3814" s="90">
        <v>89438</v>
      </c>
      <c r="B3814" s="90" t="s">
        <v>11739</v>
      </c>
      <c r="C3814" s="358" t="s">
        <v>2</v>
      </c>
      <c r="D3814" s="358">
        <v>9.3699999999999992</v>
      </c>
    </row>
    <row r="3815" spans="1:4" ht="15">
      <c r="A3815" s="90">
        <v>89439</v>
      </c>
      <c r="B3815" s="90" t="s">
        <v>11740</v>
      </c>
      <c r="C3815" s="358" t="s">
        <v>2</v>
      </c>
      <c r="D3815" s="358">
        <v>11.09</v>
      </c>
    </row>
    <row r="3816" spans="1:4" ht="15">
      <c r="A3816" s="90">
        <v>89440</v>
      </c>
      <c r="B3816" s="90" t="s">
        <v>11741</v>
      </c>
      <c r="C3816" s="358" t="s">
        <v>2</v>
      </c>
      <c r="D3816" s="358">
        <v>11.11</v>
      </c>
    </row>
    <row r="3817" spans="1:4" ht="15">
      <c r="A3817" s="90">
        <v>89442</v>
      </c>
      <c r="B3817" s="90" t="s">
        <v>11742</v>
      </c>
      <c r="C3817" s="358" t="s">
        <v>2</v>
      </c>
      <c r="D3817" s="358">
        <v>13.38</v>
      </c>
    </row>
    <row r="3818" spans="1:4" ht="15">
      <c r="A3818" s="90">
        <v>89443</v>
      </c>
      <c r="B3818" s="90" t="s">
        <v>11743</v>
      </c>
      <c r="C3818" s="358" t="s">
        <v>2</v>
      </c>
      <c r="D3818" s="358">
        <v>16.23</v>
      </c>
    </row>
    <row r="3819" spans="1:4" ht="15">
      <c r="A3819" s="90">
        <v>89444</v>
      </c>
      <c r="B3819" s="90" t="s">
        <v>11744</v>
      </c>
      <c r="C3819" s="358" t="s">
        <v>2</v>
      </c>
      <c r="D3819" s="358">
        <v>24.9</v>
      </c>
    </row>
    <row r="3820" spans="1:4" ht="15">
      <c r="A3820" s="90">
        <v>89445</v>
      </c>
      <c r="B3820" s="90" t="s">
        <v>11745</v>
      </c>
      <c r="C3820" s="358" t="s">
        <v>2</v>
      </c>
      <c r="D3820" s="358">
        <v>18.55</v>
      </c>
    </row>
    <row r="3821" spans="1:4" ht="15">
      <c r="A3821" s="90">
        <v>89481</v>
      </c>
      <c r="B3821" s="90" t="s">
        <v>11746</v>
      </c>
      <c r="C3821" s="358" t="s">
        <v>2</v>
      </c>
      <c r="D3821" s="358">
        <v>5.04</v>
      </c>
    </row>
    <row r="3822" spans="1:4" ht="15">
      <c r="A3822" s="90">
        <v>89485</v>
      </c>
      <c r="B3822" s="90" t="s">
        <v>11747</v>
      </c>
      <c r="C3822" s="358" t="s">
        <v>2</v>
      </c>
      <c r="D3822" s="358">
        <v>5.94</v>
      </c>
    </row>
    <row r="3823" spans="1:4" ht="15">
      <c r="A3823" s="90">
        <v>89489</v>
      </c>
      <c r="B3823" s="90" t="s">
        <v>11748</v>
      </c>
      <c r="C3823" s="358" t="s">
        <v>2</v>
      </c>
      <c r="D3823" s="358">
        <v>7.66</v>
      </c>
    </row>
    <row r="3824" spans="1:4" ht="15">
      <c r="A3824" s="90">
        <v>89490</v>
      </c>
      <c r="B3824" s="90" t="s">
        <v>11749</v>
      </c>
      <c r="C3824" s="358" t="s">
        <v>2</v>
      </c>
      <c r="D3824" s="358">
        <v>7.04</v>
      </c>
    </row>
    <row r="3825" spans="1:4" ht="15">
      <c r="A3825" s="90">
        <v>89492</v>
      </c>
      <c r="B3825" s="90" t="s">
        <v>11750</v>
      </c>
      <c r="C3825" s="358" t="s">
        <v>2</v>
      </c>
      <c r="D3825" s="358">
        <v>8.08</v>
      </c>
    </row>
    <row r="3826" spans="1:4" ht="15">
      <c r="A3826" s="90">
        <v>89493</v>
      </c>
      <c r="B3826" s="90" t="s">
        <v>11751</v>
      </c>
      <c r="C3826" s="358" t="s">
        <v>2</v>
      </c>
      <c r="D3826" s="358">
        <v>10.08</v>
      </c>
    </row>
    <row r="3827" spans="1:4" ht="15">
      <c r="A3827" s="90">
        <v>89494</v>
      </c>
      <c r="B3827" s="90" t="s">
        <v>11752</v>
      </c>
      <c r="C3827" s="358" t="s">
        <v>2</v>
      </c>
      <c r="D3827" s="358">
        <v>12.77</v>
      </c>
    </row>
    <row r="3828" spans="1:4" ht="15">
      <c r="A3828" s="90">
        <v>89496</v>
      </c>
      <c r="B3828" s="90" t="s">
        <v>11753</v>
      </c>
      <c r="C3828" s="358" t="s">
        <v>2</v>
      </c>
      <c r="D3828" s="358">
        <v>10.46</v>
      </c>
    </row>
    <row r="3829" spans="1:4" ht="15">
      <c r="A3829" s="90">
        <v>89497</v>
      </c>
      <c r="B3829" s="90" t="s">
        <v>11754</v>
      </c>
      <c r="C3829" s="358" t="s">
        <v>2</v>
      </c>
      <c r="D3829" s="358">
        <v>13.33</v>
      </c>
    </row>
    <row r="3830" spans="1:4" ht="15">
      <c r="A3830" s="90">
        <v>89498</v>
      </c>
      <c r="B3830" s="90" t="s">
        <v>11755</v>
      </c>
      <c r="C3830" s="358" t="s">
        <v>2</v>
      </c>
      <c r="D3830" s="358">
        <v>13.4</v>
      </c>
    </row>
    <row r="3831" spans="1:4" ht="15">
      <c r="A3831" s="90">
        <v>89499</v>
      </c>
      <c r="B3831" s="90" t="s">
        <v>11756</v>
      </c>
      <c r="C3831" s="358" t="s">
        <v>2</v>
      </c>
      <c r="D3831" s="358">
        <v>20.45</v>
      </c>
    </row>
    <row r="3832" spans="1:4" ht="15">
      <c r="A3832" s="90">
        <v>89500</v>
      </c>
      <c r="B3832" s="90" t="s">
        <v>11757</v>
      </c>
      <c r="C3832" s="358" t="s">
        <v>2</v>
      </c>
      <c r="D3832" s="358">
        <v>12.77</v>
      </c>
    </row>
    <row r="3833" spans="1:4" ht="15">
      <c r="A3833" s="90">
        <v>89501</v>
      </c>
      <c r="B3833" s="90" t="s">
        <v>11758</v>
      </c>
      <c r="C3833" s="358" t="s">
        <v>2</v>
      </c>
      <c r="D3833" s="358">
        <v>14.2</v>
      </c>
    </row>
    <row r="3834" spans="1:4" ht="15">
      <c r="A3834" s="90">
        <v>89502</v>
      </c>
      <c r="B3834" s="90" t="s">
        <v>11759</v>
      </c>
      <c r="C3834" s="358" t="s">
        <v>2</v>
      </c>
      <c r="D3834" s="358">
        <v>17.100000000000001</v>
      </c>
    </row>
    <row r="3835" spans="1:4" ht="15">
      <c r="A3835" s="90">
        <v>89503</v>
      </c>
      <c r="B3835" s="90" t="s">
        <v>11760</v>
      </c>
      <c r="C3835" s="358" t="s">
        <v>2</v>
      </c>
      <c r="D3835" s="358">
        <v>23.56</v>
      </c>
    </row>
    <row r="3836" spans="1:4" ht="15">
      <c r="A3836" s="90">
        <v>89504</v>
      </c>
      <c r="B3836" s="90" t="s">
        <v>11761</v>
      </c>
      <c r="C3836" s="358" t="s">
        <v>2</v>
      </c>
      <c r="D3836" s="358">
        <v>19.18</v>
      </c>
    </row>
    <row r="3837" spans="1:4" ht="15">
      <c r="A3837" s="90">
        <v>89505</v>
      </c>
      <c r="B3837" s="90" t="s">
        <v>11762</v>
      </c>
      <c r="C3837" s="358" t="s">
        <v>2</v>
      </c>
      <c r="D3837" s="358">
        <v>43.99</v>
      </c>
    </row>
    <row r="3838" spans="1:4" ht="15">
      <c r="A3838" s="90">
        <v>89506</v>
      </c>
      <c r="B3838" s="90" t="s">
        <v>11763</v>
      </c>
      <c r="C3838" s="358" t="s">
        <v>2</v>
      </c>
      <c r="D3838" s="358">
        <v>41.96</v>
      </c>
    </row>
    <row r="3839" spans="1:4" ht="15">
      <c r="A3839" s="90">
        <v>89507</v>
      </c>
      <c r="B3839" s="90" t="s">
        <v>11764</v>
      </c>
      <c r="C3839" s="358" t="s">
        <v>2</v>
      </c>
      <c r="D3839" s="358">
        <v>49.98</v>
      </c>
    </row>
    <row r="3840" spans="1:4" ht="15">
      <c r="A3840" s="90">
        <v>89510</v>
      </c>
      <c r="B3840" s="90" t="s">
        <v>11765</v>
      </c>
      <c r="C3840" s="358" t="s">
        <v>2</v>
      </c>
      <c r="D3840" s="358">
        <v>27.74</v>
      </c>
    </row>
    <row r="3841" spans="1:4" ht="15">
      <c r="A3841" s="90">
        <v>89513</v>
      </c>
      <c r="B3841" s="90" t="s">
        <v>11766</v>
      </c>
      <c r="C3841" s="358" t="s">
        <v>2</v>
      </c>
      <c r="D3841" s="358">
        <v>112.95</v>
      </c>
    </row>
    <row r="3842" spans="1:4" ht="15">
      <c r="A3842" s="90">
        <v>89514</v>
      </c>
      <c r="B3842" s="90" t="s">
        <v>11767</v>
      </c>
      <c r="C3842" s="358" t="s">
        <v>2</v>
      </c>
      <c r="D3842" s="358">
        <v>8.6300000000000008</v>
      </c>
    </row>
    <row r="3843" spans="1:4" ht="15">
      <c r="A3843" s="90">
        <v>89515</v>
      </c>
      <c r="B3843" s="90" t="s">
        <v>11768</v>
      </c>
      <c r="C3843" s="358" t="s">
        <v>2</v>
      </c>
      <c r="D3843" s="358">
        <v>89.51</v>
      </c>
    </row>
    <row r="3844" spans="1:4" ht="15">
      <c r="A3844" s="90">
        <v>89516</v>
      </c>
      <c r="B3844" s="90" t="s">
        <v>18359</v>
      </c>
      <c r="C3844" s="358" t="s">
        <v>2</v>
      </c>
      <c r="D3844" s="358">
        <v>8.73</v>
      </c>
    </row>
    <row r="3845" spans="1:4" ht="15">
      <c r="A3845" s="90">
        <v>89517</v>
      </c>
      <c r="B3845" s="90" t="s">
        <v>11769</v>
      </c>
      <c r="C3845" s="358" t="s">
        <v>2</v>
      </c>
      <c r="D3845" s="358">
        <v>74.55</v>
      </c>
    </row>
    <row r="3846" spans="1:4" ht="15">
      <c r="A3846" s="90">
        <v>89518</v>
      </c>
      <c r="B3846" s="90" t="s">
        <v>11770</v>
      </c>
      <c r="C3846" s="358" t="s">
        <v>2</v>
      </c>
      <c r="D3846" s="358">
        <v>16.32</v>
      </c>
    </row>
    <row r="3847" spans="1:4" ht="15">
      <c r="A3847" s="90">
        <v>89519</v>
      </c>
      <c r="B3847" s="90" t="s">
        <v>11771</v>
      </c>
      <c r="C3847" s="358" t="s">
        <v>2</v>
      </c>
      <c r="D3847" s="358">
        <v>49.66</v>
      </c>
    </row>
    <row r="3848" spans="1:4" ht="15">
      <c r="A3848" s="90">
        <v>89520</v>
      </c>
      <c r="B3848" s="90" t="s">
        <v>18360</v>
      </c>
      <c r="C3848" s="358" t="s">
        <v>2</v>
      </c>
      <c r="D3848" s="358">
        <v>17.190000000000001</v>
      </c>
    </row>
    <row r="3849" spans="1:4" ht="15">
      <c r="A3849" s="90">
        <v>89521</v>
      </c>
      <c r="B3849" s="90" t="s">
        <v>11772</v>
      </c>
      <c r="C3849" s="358" t="s">
        <v>2</v>
      </c>
      <c r="D3849" s="358">
        <v>134.74</v>
      </c>
    </row>
    <row r="3850" spans="1:4" ht="15">
      <c r="A3850" s="90">
        <v>89522</v>
      </c>
      <c r="B3850" s="90" t="s">
        <v>11773</v>
      </c>
      <c r="C3850" s="358" t="s">
        <v>2</v>
      </c>
      <c r="D3850" s="358">
        <v>32.61</v>
      </c>
    </row>
    <row r="3851" spans="1:4" ht="15">
      <c r="A3851" s="90">
        <v>89523</v>
      </c>
      <c r="B3851" s="90" t="s">
        <v>11774</v>
      </c>
      <c r="C3851" s="358" t="s">
        <v>2</v>
      </c>
      <c r="D3851" s="358">
        <v>109.64</v>
      </c>
    </row>
    <row r="3852" spans="1:4" ht="15">
      <c r="A3852" s="90">
        <v>89524</v>
      </c>
      <c r="B3852" s="90" t="s">
        <v>18361</v>
      </c>
      <c r="C3852" s="358" t="s">
        <v>2</v>
      </c>
      <c r="D3852" s="358">
        <v>33.159999999999997</v>
      </c>
    </row>
    <row r="3853" spans="1:4" ht="15">
      <c r="A3853" s="90">
        <v>89525</v>
      </c>
      <c r="B3853" s="90" t="s">
        <v>11775</v>
      </c>
      <c r="C3853" s="358" t="s">
        <v>2</v>
      </c>
      <c r="D3853" s="358">
        <v>94.03</v>
      </c>
    </row>
    <row r="3854" spans="1:4" ht="15">
      <c r="A3854" s="90">
        <v>89526</v>
      </c>
      <c r="B3854" s="90" t="s">
        <v>11776</v>
      </c>
      <c r="C3854" s="358" t="s">
        <v>2</v>
      </c>
      <c r="D3854" s="358">
        <v>43.26</v>
      </c>
    </row>
    <row r="3855" spans="1:4" ht="15">
      <c r="A3855" s="90">
        <v>89527</v>
      </c>
      <c r="B3855" s="90" t="s">
        <v>11777</v>
      </c>
      <c r="C3855" s="358" t="s">
        <v>2</v>
      </c>
      <c r="D3855" s="358">
        <v>59.98</v>
      </c>
    </row>
    <row r="3856" spans="1:4" ht="15">
      <c r="A3856" s="90">
        <v>89528</v>
      </c>
      <c r="B3856" s="90" t="s">
        <v>11778</v>
      </c>
      <c r="C3856" s="358" t="s">
        <v>2</v>
      </c>
      <c r="D3856" s="358">
        <v>4.0999999999999996</v>
      </c>
    </row>
    <row r="3857" spans="1:4" ht="15">
      <c r="A3857" s="90">
        <v>89529</v>
      </c>
      <c r="B3857" s="90" t="s">
        <v>11779</v>
      </c>
      <c r="C3857" s="358" t="s">
        <v>2</v>
      </c>
      <c r="D3857" s="358">
        <v>40.19</v>
      </c>
    </row>
    <row r="3858" spans="1:4" ht="15">
      <c r="A3858" s="90">
        <v>89530</v>
      </c>
      <c r="B3858" s="90" t="s">
        <v>11780</v>
      </c>
      <c r="C3858" s="358" t="s">
        <v>2</v>
      </c>
      <c r="D3858" s="358">
        <v>17.5</v>
      </c>
    </row>
    <row r="3859" spans="1:4" ht="15">
      <c r="A3859" s="90">
        <v>89531</v>
      </c>
      <c r="B3859" s="90" t="s">
        <v>18362</v>
      </c>
      <c r="C3859" s="358" t="s">
        <v>2</v>
      </c>
      <c r="D3859" s="358">
        <v>41.42</v>
      </c>
    </row>
    <row r="3860" spans="1:4" ht="15">
      <c r="A3860" s="90">
        <v>89532</v>
      </c>
      <c r="B3860" s="90" t="s">
        <v>11781</v>
      </c>
      <c r="C3860" s="358" t="s">
        <v>2</v>
      </c>
      <c r="D3860" s="358">
        <v>7.19</v>
      </c>
    </row>
    <row r="3861" spans="1:4" ht="15">
      <c r="A3861" s="90">
        <v>89535</v>
      </c>
      <c r="B3861" s="90" t="s">
        <v>11782</v>
      </c>
      <c r="C3861" s="358" t="s">
        <v>2</v>
      </c>
      <c r="D3861" s="358">
        <v>46.71</v>
      </c>
    </row>
    <row r="3862" spans="1:4" ht="15">
      <c r="A3862" s="90">
        <v>89536</v>
      </c>
      <c r="B3862" s="90" t="s">
        <v>11783</v>
      </c>
      <c r="C3862" s="358" t="s">
        <v>2</v>
      </c>
      <c r="D3862" s="358">
        <v>12.44</v>
      </c>
    </row>
    <row r="3863" spans="1:4" ht="15">
      <c r="A3863" s="90">
        <v>89540</v>
      </c>
      <c r="B3863" s="90" t="s">
        <v>11784</v>
      </c>
      <c r="C3863" s="358" t="s">
        <v>2</v>
      </c>
      <c r="D3863" s="358">
        <v>10.92</v>
      </c>
    </row>
    <row r="3864" spans="1:4" ht="15">
      <c r="A3864" s="90">
        <v>89541</v>
      </c>
      <c r="B3864" s="90" t="s">
        <v>11785</v>
      </c>
      <c r="C3864" s="358" t="s">
        <v>2</v>
      </c>
      <c r="D3864" s="358">
        <v>6.32</v>
      </c>
    </row>
    <row r="3865" spans="1:4" ht="15">
      <c r="A3865" s="90">
        <v>89542</v>
      </c>
      <c r="B3865" s="90" t="s">
        <v>11786</v>
      </c>
      <c r="C3865" s="358" t="s">
        <v>2</v>
      </c>
      <c r="D3865" s="358">
        <v>29.48</v>
      </c>
    </row>
    <row r="3866" spans="1:4" ht="15">
      <c r="A3866" s="90">
        <v>89544</v>
      </c>
      <c r="B3866" s="90" t="s">
        <v>11787</v>
      </c>
      <c r="C3866" s="358" t="s">
        <v>2</v>
      </c>
      <c r="D3866" s="358">
        <v>9.1199999999999992</v>
      </c>
    </row>
    <row r="3867" spans="1:4" ht="15">
      <c r="A3867" s="90">
        <v>89545</v>
      </c>
      <c r="B3867" s="90" t="s">
        <v>11788</v>
      </c>
      <c r="C3867" s="358" t="s">
        <v>2</v>
      </c>
      <c r="D3867" s="358">
        <v>18.510000000000002</v>
      </c>
    </row>
    <row r="3868" spans="1:4" ht="15">
      <c r="A3868" s="90">
        <v>89546</v>
      </c>
      <c r="B3868" s="90" t="s">
        <v>11789</v>
      </c>
      <c r="C3868" s="358" t="s">
        <v>2</v>
      </c>
      <c r="D3868" s="358">
        <v>12.08</v>
      </c>
    </row>
    <row r="3869" spans="1:4" ht="15">
      <c r="A3869" s="90">
        <v>89547</v>
      </c>
      <c r="B3869" s="90" t="s">
        <v>11790</v>
      </c>
      <c r="C3869" s="358" t="s">
        <v>2</v>
      </c>
      <c r="D3869" s="358">
        <v>24.17</v>
      </c>
    </row>
    <row r="3870" spans="1:4" ht="15">
      <c r="A3870" s="90">
        <v>89548</v>
      </c>
      <c r="B3870" s="90" t="s">
        <v>11791</v>
      </c>
      <c r="C3870" s="358" t="s">
        <v>2</v>
      </c>
      <c r="D3870" s="358">
        <v>25.14</v>
      </c>
    </row>
    <row r="3871" spans="1:4" ht="15">
      <c r="A3871" s="90">
        <v>89549</v>
      </c>
      <c r="B3871" s="90" t="s">
        <v>11792</v>
      </c>
      <c r="C3871" s="358" t="s">
        <v>2</v>
      </c>
      <c r="D3871" s="358">
        <v>20.81</v>
      </c>
    </row>
    <row r="3872" spans="1:4" ht="15">
      <c r="A3872" s="90">
        <v>89550</v>
      </c>
      <c r="B3872" s="90" t="s">
        <v>11793</v>
      </c>
      <c r="C3872" s="358" t="s">
        <v>2</v>
      </c>
      <c r="D3872" s="358">
        <v>46.31</v>
      </c>
    </row>
    <row r="3873" spans="1:4" ht="15">
      <c r="A3873" s="90">
        <v>89551</v>
      </c>
      <c r="B3873" s="90" t="s">
        <v>11794</v>
      </c>
      <c r="C3873" s="358" t="s">
        <v>2</v>
      </c>
      <c r="D3873" s="358">
        <v>8.82</v>
      </c>
    </row>
    <row r="3874" spans="1:4" ht="15">
      <c r="A3874" s="90">
        <v>89552</v>
      </c>
      <c r="B3874" s="90" t="s">
        <v>11795</v>
      </c>
      <c r="C3874" s="358" t="s">
        <v>2</v>
      </c>
      <c r="D3874" s="358">
        <v>19.649999999999999</v>
      </c>
    </row>
    <row r="3875" spans="1:4" ht="15">
      <c r="A3875" s="90">
        <v>89553</v>
      </c>
      <c r="B3875" s="90" t="s">
        <v>11796</v>
      </c>
      <c r="C3875" s="358" t="s">
        <v>2</v>
      </c>
      <c r="D3875" s="358">
        <v>5.66</v>
      </c>
    </row>
    <row r="3876" spans="1:4" ht="15">
      <c r="A3876" s="90">
        <v>89554</v>
      </c>
      <c r="B3876" s="90" t="s">
        <v>11797</v>
      </c>
      <c r="C3876" s="358" t="s">
        <v>2</v>
      </c>
      <c r="D3876" s="358">
        <v>30.35</v>
      </c>
    </row>
    <row r="3877" spans="1:4" ht="15">
      <c r="A3877" s="90">
        <v>89555</v>
      </c>
      <c r="B3877" s="90" t="s">
        <v>11798</v>
      </c>
      <c r="C3877" s="358" t="s">
        <v>2</v>
      </c>
      <c r="D3877" s="358">
        <v>23.19</v>
      </c>
    </row>
    <row r="3878" spans="1:4" ht="15">
      <c r="A3878" s="90">
        <v>89556</v>
      </c>
      <c r="B3878" s="90" t="s">
        <v>11799</v>
      </c>
      <c r="C3878" s="358" t="s">
        <v>2</v>
      </c>
      <c r="D3878" s="358">
        <v>44.4</v>
      </c>
    </row>
    <row r="3879" spans="1:4" ht="15">
      <c r="A3879" s="90">
        <v>89557</v>
      </c>
      <c r="B3879" s="90" t="s">
        <v>11800</v>
      </c>
      <c r="C3879" s="358" t="s">
        <v>2</v>
      </c>
      <c r="D3879" s="358">
        <v>35.130000000000003</v>
      </c>
    </row>
    <row r="3880" spans="1:4" ht="15">
      <c r="A3880" s="90">
        <v>89558</v>
      </c>
      <c r="B3880" s="90" t="s">
        <v>11801</v>
      </c>
      <c r="C3880" s="358" t="s">
        <v>2</v>
      </c>
      <c r="D3880" s="358">
        <v>9.86</v>
      </c>
    </row>
    <row r="3881" spans="1:4" ht="15">
      <c r="A3881" s="90">
        <v>89559</v>
      </c>
      <c r="B3881" s="90" t="s">
        <v>11802</v>
      </c>
      <c r="C3881" s="358" t="s">
        <v>2</v>
      </c>
      <c r="D3881" s="358">
        <v>75.7</v>
      </c>
    </row>
    <row r="3882" spans="1:4" ht="15">
      <c r="A3882" s="90">
        <v>89560</v>
      </c>
      <c r="B3882" s="90" t="s">
        <v>17453</v>
      </c>
      <c r="C3882" s="358" t="s">
        <v>2</v>
      </c>
      <c r="D3882" s="358">
        <v>37.85</v>
      </c>
    </row>
    <row r="3883" spans="1:4" ht="15">
      <c r="A3883" s="90">
        <v>89561</v>
      </c>
      <c r="B3883" s="90" t="s">
        <v>11803</v>
      </c>
      <c r="C3883" s="358" t="s">
        <v>2</v>
      </c>
      <c r="D3883" s="358">
        <v>15.81</v>
      </c>
    </row>
    <row r="3884" spans="1:4" ht="15">
      <c r="A3884" s="90">
        <v>89562</v>
      </c>
      <c r="B3884" s="90" t="s">
        <v>11804</v>
      </c>
      <c r="C3884" s="358" t="s">
        <v>2</v>
      </c>
      <c r="D3884" s="358">
        <v>10.61</v>
      </c>
    </row>
    <row r="3885" spans="1:4" ht="15">
      <c r="A3885" s="90">
        <v>89563</v>
      </c>
      <c r="B3885" s="90" t="s">
        <v>11805</v>
      </c>
      <c r="C3885" s="358" t="s">
        <v>2</v>
      </c>
      <c r="D3885" s="358">
        <v>38.47</v>
      </c>
    </row>
    <row r="3886" spans="1:4" ht="15">
      <c r="A3886" s="90">
        <v>89564</v>
      </c>
      <c r="B3886" s="90" t="s">
        <v>11806</v>
      </c>
      <c r="C3886" s="358" t="s">
        <v>2</v>
      </c>
      <c r="D3886" s="358">
        <v>16.46</v>
      </c>
    </row>
    <row r="3887" spans="1:4" ht="15">
      <c r="A3887" s="90">
        <v>89565</v>
      </c>
      <c r="B3887" s="90" t="s">
        <v>11807</v>
      </c>
      <c r="C3887" s="358" t="s">
        <v>2</v>
      </c>
      <c r="D3887" s="358">
        <v>62.27</v>
      </c>
    </row>
    <row r="3888" spans="1:4" ht="15">
      <c r="A3888" s="90">
        <v>89566</v>
      </c>
      <c r="B3888" s="90" t="s">
        <v>11808</v>
      </c>
      <c r="C3888" s="358" t="s">
        <v>2</v>
      </c>
      <c r="D3888" s="358">
        <v>52.34</v>
      </c>
    </row>
    <row r="3889" spans="1:4" ht="15">
      <c r="A3889" s="90">
        <v>89567</v>
      </c>
      <c r="B3889" s="90" t="s">
        <v>11809</v>
      </c>
      <c r="C3889" s="358" t="s">
        <v>2</v>
      </c>
      <c r="D3889" s="358">
        <v>89.44</v>
      </c>
    </row>
    <row r="3890" spans="1:4" ht="15">
      <c r="A3890" s="90">
        <v>89568</v>
      </c>
      <c r="B3890" s="90" t="s">
        <v>11810</v>
      </c>
      <c r="C3890" s="358" t="s">
        <v>2</v>
      </c>
      <c r="D3890" s="358">
        <v>35.01</v>
      </c>
    </row>
    <row r="3891" spans="1:4" ht="15">
      <c r="A3891" s="90">
        <v>89569</v>
      </c>
      <c r="B3891" s="90" t="s">
        <v>11811</v>
      </c>
      <c r="C3891" s="358" t="s">
        <v>2</v>
      </c>
      <c r="D3891" s="358">
        <v>105.47</v>
      </c>
    </row>
    <row r="3892" spans="1:4" ht="15">
      <c r="A3892" s="90">
        <v>89570</v>
      </c>
      <c r="B3892" s="90" t="s">
        <v>11812</v>
      </c>
      <c r="C3892" s="358" t="s">
        <v>2</v>
      </c>
      <c r="D3892" s="358">
        <v>11.8</v>
      </c>
    </row>
    <row r="3893" spans="1:4" ht="15">
      <c r="A3893" s="90">
        <v>89571</v>
      </c>
      <c r="B3893" s="90" t="s">
        <v>11813</v>
      </c>
      <c r="C3893" s="358" t="s">
        <v>2</v>
      </c>
      <c r="D3893" s="358">
        <v>76.94</v>
      </c>
    </row>
    <row r="3894" spans="1:4" ht="15">
      <c r="A3894" s="90">
        <v>89572</v>
      </c>
      <c r="B3894" s="90" t="s">
        <v>11814</v>
      </c>
      <c r="C3894" s="358" t="s">
        <v>2</v>
      </c>
      <c r="D3894" s="358">
        <v>8.76</v>
      </c>
    </row>
    <row r="3895" spans="1:4" ht="15">
      <c r="A3895" s="90">
        <v>89573</v>
      </c>
      <c r="B3895" s="90" t="s">
        <v>11815</v>
      </c>
      <c r="C3895" s="358" t="s">
        <v>2</v>
      </c>
      <c r="D3895" s="358">
        <v>85.23</v>
      </c>
    </row>
    <row r="3896" spans="1:4" ht="15">
      <c r="A3896" s="90">
        <v>89574</v>
      </c>
      <c r="B3896" s="90" t="s">
        <v>11816</v>
      </c>
      <c r="C3896" s="358" t="s">
        <v>2</v>
      </c>
      <c r="D3896" s="358">
        <v>174.6</v>
      </c>
    </row>
    <row r="3897" spans="1:4" ht="15">
      <c r="A3897" s="90">
        <v>89575</v>
      </c>
      <c r="B3897" s="90" t="s">
        <v>11817</v>
      </c>
      <c r="C3897" s="358" t="s">
        <v>2</v>
      </c>
      <c r="D3897" s="358">
        <v>11.57</v>
      </c>
    </row>
    <row r="3898" spans="1:4" ht="15">
      <c r="A3898" s="90">
        <v>89577</v>
      </c>
      <c r="B3898" s="90" t="s">
        <v>11818</v>
      </c>
      <c r="C3898" s="358" t="s">
        <v>2</v>
      </c>
      <c r="D3898" s="358">
        <v>39.71</v>
      </c>
    </row>
    <row r="3899" spans="1:4" ht="15">
      <c r="A3899" s="90">
        <v>89579</v>
      </c>
      <c r="B3899" s="90" t="s">
        <v>11819</v>
      </c>
      <c r="C3899" s="358" t="s">
        <v>2</v>
      </c>
      <c r="D3899" s="358">
        <v>12.06</v>
      </c>
    </row>
    <row r="3900" spans="1:4" ht="15">
      <c r="A3900" s="90">
        <v>89581</v>
      </c>
      <c r="B3900" s="90" t="s">
        <v>11820</v>
      </c>
      <c r="C3900" s="358" t="s">
        <v>2</v>
      </c>
      <c r="D3900" s="358">
        <v>36.14</v>
      </c>
    </row>
    <row r="3901" spans="1:4" ht="15">
      <c r="A3901" s="90">
        <v>89582</v>
      </c>
      <c r="B3901" s="90" t="s">
        <v>11821</v>
      </c>
      <c r="C3901" s="358" t="s">
        <v>2</v>
      </c>
      <c r="D3901" s="358">
        <v>36.69</v>
      </c>
    </row>
    <row r="3902" spans="1:4" ht="15">
      <c r="A3902" s="90">
        <v>89583</v>
      </c>
      <c r="B3902" s="90" t="s">
        <v>11822</v>
      </c>
      <c r="C3902" s="358" t="s">
        <v>2</v>
      </c>
      <c r="D3902" s="358">
        <v>46.79</v>
      </c>
    </row>
    <row r="3903" spans="1:4" ht="15">
      <c r="A3903" s="90">
        <v>89584</v>
      </c>
      <c r="B3903" s="90" t="s">
        <v>11823</v>
      </c>
      <c r="C3903" s="358" t="s">
        <v>2</v>
      </c>
      <c r="D3903" s="358">
        <v>46.57</v>
      </c>
    </row>
    <row r="3904" spans="1:4" ht="15">
      <c r="A3904" s="90">
        <v>89585</v>
      </c>
      <c r="B3904" s="90" t="s">
        <v>11824</v>
      </c>
      <c r="C3904" s="358" t="s">
        <v>2</v>
      </c>
      <c r="D3904" s="358">
        <v>47.8</v>
      </c>
    </row>
    <row r="3905" spans="1:4" ht="15">
      <c r="A3905" s="90">
        <v>89587</v>
      </c>
      <c r="B3905" s="90" t="s">
        <v>11825</v>
      </c>
      <c r="C3905" s="358" t="s">
        <v>2</v>
      </c>
      <c r="D3905" s="358">
        <v>53.09</v>
      </c>
    </row>
    <row r="3906" spans="1:4" ht="15">
      <c r="A3906" s="90">
        <v>89590</v>
      </c>
      <c r="B3906" s="90" t="s">
        <v>11826</v>
      </c>
      <c r="C3906" s="358" t="s">
        <v>2</v>
      </c>
      <c r="D3906" s="358">
        <v>146.11000000000001</v>
      </c>
    </row>
    <row r="3907" spans="1:4" ht="15">
      <c r="A3907" s="90">
        <v>89591</v>
      </c>
      <c r="B3907" s="90" t="s">
        <v>11827</v>
      </c>
      <c r="C3907" s="358" t="s">
        <v>2</v>
      </c>
      <c r="D3907" s="358">
        <v>142.34</v>
      </c>
    </row>
    <row r="3908" spans="1:4" ht="15">
      <c r="A3908" s="90">
        <v>89592</v>
      </c>
      <c r="B3908" s="90" t="s">
        <v>11828</v>
      </c>
      <c r="C3908" s="358" t="s">
        <v>2</v>
      </c>
      <c r="D3908" s="358">
        <v>175.44</v>
      </c>
    </row>
    <row r="3909" spans="1:4" ht="15">
      <c r="A3909" s="90">
        <v>89593</v>
      </c>
      <c r="B3909" s="90" t="s">
        <v>11829</v>
      </c>
      <c r="C3909" s="358" t="s">
        <v>2</v>
      </c>
      <c r="D3909" s="358">
        <v>26.6</v>
      </c>
    </row>
    <row r="3910" spans="1:4" ht="15">
      <c r="A3910" s="90">
        <v>89594</v>
      </c>
      <c r="B3910" s="90" t="s">
        <v>11830</v>
      </c>
      <c r="C3910" s="358" t="s">
        <v>2</v>
      </c>
      <c r="D3910" s="358">
        <v>38.64</v>
      </c>
    </row>
    <row r="3911" spans="1:4" ht="15">
      <c r="A3911" s="90">
        <v>89595</v>
      </c>
      <c r="B3911" s="90" t="s">
        <v>11831</v>
      </c>
      <c r="C3911" s="358" t="s">
        <v>2</v>
      </c>
      <c r="D3911" s="358">
        <v>15.03</v>
      </c>
    </row>
    <row r="3912" spans="1:4" ht="15">
      <c r="A3912" s="90">
        <v>89596</v>
      </c>
      <c r="B3912" s="90" t="s">
        <v>11832</v>
      </c>
      <c r="C3912" s="358" t="s">
        <v>2</v>
      </c>
      <c r="D3912" s="358">
        <v>10.54</v>
      </c>
    </row>
    <row r="3913" spans="1:4" ht="15">
      <c r="A3913" s="90">
        <v>89597</v>
      </c>
      <c r="B3913" s="90" t="s">
        <v>11833</v>
      </c>
      <c r="C3913" s="358" t="s">
        <v>2</v>
      </c>
      <c r="D3913" s="358">
        <v>23.62</v>
      </c>
    </row>
    <row r="3914" spans="1:4" ht="15">
      <c r="A3914" s="90">
        <v>89598</v>
      </c>
      <c r="B3914" s="90" t="s">
        <v>11834</v>
      </c>
      <c r="C3914" s="358" t="s">
        <v>2</v>
      </c>
      <c r="D3914" s="358">
        <v>53.74</v>
      </c>
    </row>
    <row r="3915" spans="1:4" ht="15">
      <c r="A3915" s="90">
        <v>89599</v>
      </c>
      <c r="B3915" s="90" t="s">
        <v>11835</v>
      </c>
      <c r="C3915" s="358" t="s">
        <v>2</v>
      </c>
      <c r="D3915" s="358">
        <v>26.53</v>
      </c>
    </row>
    <row r="3916" spans="1:4" ht="15">
      <c r="A3916" s="90">
        <v>89600</v>
      </c>
      <c r="B3916" s="90" t="s">
        <v>11836</v>
      </c>
      <c r="C3916" s="358" t="s">
        <v>2</v>
      </c>
      <c r="D3916" s="358">
        <v>27.49</v>
      </c>
    </row>
    <row r="3917" spans="1:4" ht="15">
      <c r="A3917" s="90">
        <v>89605</v>
      </c>
      <c r="B3917" s="90" t="s">
        <v>11837</v>
      </c>
      <c r="C3917" s="358" t="s">
        <v>2</v>
      </c>
      <c r="D3917" s="358">
        <v>21.52</v>
      </c>
    </row>
    <row r="3918" spans="1:4" ht="15">
      <c r="A3918" s="90">
        <v>89609</v>
      </c>
      <c r="B3918" s="90" t="s">
        <v>11838</v>
      </c>
      <c r="C3918" s="358" t="s">
        <v>2</v>
      </c>
      <c r="D3918" s="358">
        <v>91.71</v>
      </c>
    </row>
    <row r="3919" spans="1:4" ht="15">
      <c r="A3919" s="90">
        <v>89610</v>
      </c>
      <c r="B3919" s="90" t="s">
        <v>11839</v>
      </c>
      <c r="C3919" s="358" t="s">
        <v>2</v>
      </c>
      <c r="D3919" s="358">
        <v>20.29</v>
      </c>
    </row>
    <row r="3920" spans="1:4" ht="15">
      <c r="A3920" s="90">
        <v>89611</v>
      </c>
      <c r="B3920" s="90" t="s">
        <v>11840</v>
      </c>
      <c r="C3920" s="358" t="s">
        <v>2</v>
      </c>
      <c r="D3920" s="358">
        <v>33.619999999999997</v>
      </c>
    </row>
    <row r="3921" spans="1:4" ht="15">
      <c r="A3921" s="90">
        <v>89612</v>
      </c>
      <c r="B3921" s="90" t="s">
        <v>11841</v>
      </c>
      <c r="C3921" s="358" t="s">
        <v>2</v>
      </c>
      <c r="D3921" s="358">
        <v>181.19</v>
      </c>
    </row>
    <row r="3922" spans="1:4" ht="15">
      <c r="A3922" s="90">
        <v>89613</v>
      </c>
      <c r="B3922" s="90" t="s">
        <v>3210</v>
      </c>
      <c r="C3922" s="358" t="s">
        <v>2</v>
      </c>
      <c r="D3922" s="358">
        <v>32.11</v>
      </c>
    </row>
    <row r="3923" spans="1:4" ht="15">
      <c r="A3923" s="90">
        <v>89614</v>
      </c>
      <c r="B3923" s="90" t="s">
        <v>11842</v>
      </c>
      <c r="C3923" s="358" t="s">
        <v>2</v>
      </c>
      <c r="D3923" s="358">
        <v>63.95</v>
      </c>
    </row>
    <row r="3924" spans="1:4" ht="15">
      <c r="A3924" s="90">
        <v>89615</v>
      </c>
      <c r="B3924" s="90" t="s">
        <v>11843</v>
      </c>
      <c r="C3924" s="358" t="s">
        <v>2</v>
      </c>
      <c r="D3924" s="358">
        <v>214.01</v>
      </c>
    </row>
    <row r="3925" spans="1:4" ht="15">
      <c r="A3925" s="90">
        <v>89616</v>
      </c>
      <c r="B3925" s="90" t="s">
        <v>11844</v>
      </c>
      <c r="C3925" s="358" t="s">
        <v>2</v>
      </c>
      <c r="D3925" s="358">
        <v>43.1</v>
      </c>
    </row>
    <row r="3926" spans="1:4" ht="15">
      <c r="A3926" s="90">
        <v>89617</v>
      </c>
      <c r="B3926" s="90" t="s">
        <v>11845</v>
      </c>
      <c r="C3926" s="358" t="s">
        <v>2</v>
      </c>
      <c r="D3926" s="358">
        <v>7.18</v>
      </c>
    </row>
    <row r="3927" spans="1:4" ht="15">
      <c r="A3927" s="90">
        <v>89620</v>
      </c>
      <c r="B3927" s="90" t="s">
        <v>11846</v>
      </c>
      <c r="C3927" s="358" t="s">
        <v>2</v>
      </c>
      <c r="D3927" s="358">
        <v>11.68</v>
      </c>
    </row>
    <row r="3928" spans="1:4" ht="15">
      <c r="A3928" s="90">
        <v>89622</v>
      </c>
      <c r="B3928" s="90" t="s">
        <v>11847</v>
      </c>
      <c r="C3928" s="358" t="s">
        <v>2</v>
      </c>
      <c r="D3928" s="358">
        <v>14.31</v>
      </c>
    </row>
    <row r="3929" spans="1:4" ht="15">
      <c r="A3929" s="90">
        <v>89623</v>
      </c>
      <c r="B3929" s="90" t="s">
        <v>11848</v>
      </c>
      <c r="C3929" s="358" t="s">
        <v>2</v>
      </c>
      <c r="D3929" s="358">
        <v>19.68</v>
      </c>
    </row>
    <row r="3930" spans="1:4" ht="15">
      <c r="A3930" s="90">
        <v>89624</v>
      </c>
      <c r="B3930" s="90" t="s">
        <v>11849</v>
      </c>
      <c r="C3930" s="358" t="s">
        <v>2</v>
      </c>
      <c r="D3930" s="358">
        <v>18.22</v>
      </c>
    </row>
    <row r="3931" spans="1:4" ht="15">
      <c r="A3931" s="90">
        <v>89625</v>
      </c>
      <c r="B3931" s="90" t="s">
        <v>11850</v>
      </c>
      <c r="C3931" s="358" t="s">
        <v>2</v>
      </c>
      <c r="D3931" s="358">
        <v>22.87</v>
      </c>
    </row>
    <row r="3932" spans="1:4" ht="15">
      <c r="A3932" s="90">
        <v>89626</v>
      </c>
      <c r="B3932" s="90" t="s">
        <v>11851</v>
      </c>
      <c r="C3932" s="358" t="s">
        <v>2</v>
      </c>
      <c r="D3932" s="358">
        <v>31.34</v>
      </c>
    </row>
    <row r="3933" spans="1:4" ht="15">
      <c r="A3933" s="90">
        <v>89627</v>
      </c>
      <c r="B3933" s="90" t="s">
        <v>11852</v>
      </c>
      <c r="C3933" s="358" t="s">
        <v>2</v>
      </c>
      <c r="D3933" s="358">
        <v>20.55</v>
      </c>
    </row>
    <row r="3934" spans="1:4" ht="15">
      <c r="A3934" s="90">
        <v>89628</v>
      </c>
      <c r="B3934" s="90" t="s">
        <v>11853</v>
      </c>
      <c r="C3934" s="358" t="s">
        <v>2</v>
      </c>
      <c r="D3934" s="358">
        <v>50.37</v>
      </c>
    </row>
    <row r="3935" spans="1:4" ht="15">
      <c r="A3935" s="90">
        <v>89629</v>
      </c>
      <c r="B3935" s="90" t="s">
        <v>11854</v>
      </c>
      <c r="C3935" s="358" t="s">
        <v>2</v>
      </c>
      <c r="D3935" s="358">
        <v>85.92</v>
      </c>
    </row>
    <row r="3936" spans="1:4" ht="15">
      <c r="A3936" s="90">
        <v>89630</v>
      </c>
      <c r="B3936" s="90" t="s">
        <v>11855</v>
      </c>
      <c r="C3936" s="358" t="s">
        <v>2</v>
      </c>
      <c r="D3936" s="358">
        <v>64.930000000000007</v>
      </c>
    </row>
    <row r="3937" spans="1:4" ht="15">
      <c r="A3937" s="90">
        <v>89631</v>
      </c>
      <c r="B3937" s="90" t="s">
        <v>11856</v>
      </c>
      <c r="C3937" s="358" t="s">
        <v>2</v>
      </c>
      <c r="D3937" s="358">
        <v>113.37</v>
      </c>
    </row>
    <row r="3938" spans="1:4" ht="15">
      <c r="A3938" s="90">
        <v>89632</v>
      </c>
      <c r="B3938" s="90" t="s">
        <v>11857</v>
      </c>
      <c r="C3938" s="358" t="s">
        <v>2</v>
      </c>
      <c r="D3938" s="358">
        <v>132.93</v>
      </c>
    </row>
    <row r="3939" spans="1:4" ht="15">
      <c r="A3939" s="90">
        <v>89637</v>
      </c>
      <c r="B3939" s="90" t="s">
        <v>11858</v>
      </c>
      <c r="C3939" s="358" t="s">
        <v>2</v>
      </c>
      <c r="D3939" s="358">
        <v>10.51</v>
      </c>
    </row>
    <row r="3940" spans="1:4" ht="15">
      <c r="A3940" s="90">
        <v>89638</v>
      </c>
      <c r="B3940" s="90" t="s">
        <v>11859</v>
      </c>
      <c r="C3940" s="358" t="s">
        <v>2</v>
      </c>
      <c r="D3940" s="358">
        <v>11.5</v>
      </c>
    </row>
    <row r="3941" spans="1:4" ht="15">
      <c r="A3941" s="90">
        <v>89639</v>
      </c>
      <c r="B3941" s="90" t="s">
        <v>11860</v>
      </c>
      <c r="C3941" s="358" t="s">
        <v>2</v>
      </c>
      <c r="D3941" s="358">
        <v>12.2</v>
      </c>
    </row>
    <row r="3942" spans="1:4" ht="15">
      <c r="A3942" s="90">
        <v>89640</v>
      </c>
      <c r="B3942" s="90" t="s">
        <v>11861</v>
      </c>
      <c r="C3942" s="358" t="s">
        <v>2</v>
      </c>
      <c r="D3942" s="358">
        <v>19.72</v>
      </c>
    </row>
    <row r="3943" spans="1:4" ht="15">
      <c r="A3943" s="90">
        <v>89641</v>
      </c>
      <c r="B3943" s="90" t="s">
        <v>11862</v>
      </c>
      <c r="C3943" s="358" t="s">
        <v>2</v>
      </c>
      <c r="D3943" s="358">
        <v>13.58</v>
      </c>
    </row>
    <row r="3944" spans="1:4" ht="15">
      <c r="A3944" s="90">
        <v>89642</v>
      </c>
      <c r="B3944" s="90" t="s">
        <v>11863</v>
      </c>
      <c r="C3944" s="358" t="s">
        <v>2</v>
      </c>
      <c r="D3944" s="358">
        <v>15.32</v>
      </c>
    </row>
    <row r="3945" spans="1:4" ht="15">
      <c r="A3945" s="90">
        <v>89643</v>
      </c>
      <c r="B3945" s="90" t="s">
        <v>11864</v>
      </c>
      <c r="C3945" s="358" t="s">
        <v>2</v>
      </c>
      <c r="D3945" s="358">
        <v>16.71</v>
      </c>
    </row>
    <row r="3946" spans="1:4" ht="15">
      <c r="A3946" s="90">
        <v>89644</v>
      </c>
      <c r="B3946" s="90" t="s">
        <v>11865</v>
      </c>
      <c r="C3946" s="358" t="s">
        <v>2</v>
      </c>
      <c r="D3946" s="358">
        <v>24.14</v>
      </c>
    </row>
    <row r="3947" spans="1:4" ht="15">
      <c r="A3947" s="90">
        <v>89645</v>
      </c>
      <c r="B3947" s="90" t="s">
        <v>11866</v>
      </c>
      <c r="C3947" s="358" t="s">
        <v>2</v>
      </c>
      <c r="D3947" s="358">
        <v>34.06</v>
      </c>
    </row>
    <row r="3948" spans="1:4" ht="15">
      <c r="A3948" s="90">
        <v>89646</v>
      </c>
      <c r="B3948" s="90" t="s">
        <v>11867</v>
      </c>
      <c r="C3948" s="358" t="s">
        <v>2</v>
      </c>
      <c r="D3948" s="358">
        <v>20.91</v>
      </c>
    </row>
    <row r="3949" spans="1:4" ht="15">
      <c r="A3949" s="90">
        <v>89647</v>
      </c>
      <c r="B3949" s="90" t="s">
        <v>11868</v>
      </c>
      <c r="C3949" s="358" t="s">
        <v>2</v>
      </c>
      <c r="D3949" s="358">
        <v>20.190000000000001</v>
      </c>
    </row>
    <row r="3950" spans="1:4" ht="15">
      <c r="A3950" s="90">
        <v>89648</v>
      </c>
      <c r="B3950" s="90" t="s">
        <v>11869</v>
      </c>
      <c r="C3950" s="358" t="s">
        <v>2</v>
      </c>
      <c r="D3950" s="358">
        <v>25.61</v>
      </c>
    </row>
    <row r="3951" spans="1:4" ht="15">
      <c r="A3951" s="90">
        <v>89649</v>
      </c>
      <c r="B3951" s="90" t="s">
        <v>11870</v>
      </c>
      <c r="C3951" s="358" t="s">
        <v>2</v>
      </c>
      <c r="D3951" s="358">
        <v>31.2</v>
      </c>
    </row>
    <row r="3952" spans="1:4" ht="15">
      <c r="A3952" s="90">
        <v>89650</v>
      </c>
      <c r="B3952" s="90" t="s">
        <v>11871</v>
      </c>
      <c r="C3952" s="358" t="s">
        <v>2</v>
      </c>
      <c r="D3952" s="358">
        <v>29.42</v>
      </c>
    </row>
    <row r="3953" spans="1:4" ht="15">
      <c r="A3953" s="90">
        <v>89651</v>
      </c>
      <c r="B3953" s="90" t="s">
        <v>11872</v>
      </c>
      <c r="C3953" s="358" t="s">
        <v>2</v>
      </c>
      <c r="D3953" s="358">
        <v>7.06</v>
      </c>
    </row>
    <row r="3954" spans="1:4" ht="15">
      <c r="A3954" s="90">
        <v>89652</v>
      </c>
      <c r="B3954" s="90" t="s">
        <v>11873</v>
      </c>
      <c r="C3954" s="358" t="s">
        <v>2</v>
      </c>
      <c r="D3954" s="358">
        <v>12.59</v>
      </c>
    </row>
    <row r="3955" spans="1:4" ht="15">
      <c r="A3955" s="90">
        <v>89653</v>
      </c>
      <c r="B3955" s="90" t="s">
        <v>11874</v>
      </c>
      <c r="C3955" s="358" t="s">
        <v>2</v>
      </c>
      <c r="D3955" s="358">
        <v>18.190000000000001</v>
      </c>
    </row>
    <row r="3956" spans="1:4" ht="15">
      <c r="A3956" s="90">
        <v>89654</v>
      </c>
      <c r="B3956" s="90" t="s">
        <v>11875</v>
      </c>
      <c r="C3956" s="358" t="s">
        <v>2</v>
      </c>
      <c r="D3956" s="358">
        <v>21.18</v>
      </c>
    </row>
    <row r="3957" spans="1:4" ht="15">
      <c r="A3957" s="90">
        <v>89655</v>
      </c>
      <c r="B3957" s="90" t="s">
        <v>11876</v>
      </c>
      <c r="C3957" s="358" t="s">
        <v>2</v>
      </c>
      <c r="D3957" s="358">
        <v>25.38</v>
      </c>
    </row>
    <row r="3958" spans="1:4" ht="15">
      <c r="A3958" s="90">
        <v>89656</v>
      </c>
      <c r="B3958" s="90" t="s">
        <v>11877</v>
      </c>
      <c r="C3958" s="358" t="s">
        <v>2</v>
      </c>
      <c r="D3958" s="358">
        <v>23.6</v>
      </c>
    </row>
    <row r="3959" spans="1:4" ht="15">
      <c r="A3959" s="90">
        <v>89657</v>
      </c>
      <c r="B3959" s="90" t="s">
        <v>11878</v>
      </c>
      <c r="C3959" s="358" t="s">
        <v>2</v>
      </c>
      <c r="D3959" s="358">
        <v>14.36</v>
      </c>
    </row>
    <row r="3960" spans="1:4" ht="15">
      <c r="A3960" s="90">
        <v>89658</v>
      </c>
      <c r="B3960" s="90" t="s">
        <v>11879</v>
      </c>
      <c r="C3960" s="358" t="s">
        <v>2</v>
      </c>
      <c r="D3960" s="358">
        <v>9.42</v>
      </c>
    </row>
    <row r="3961" spans="1:4" ht="15">
      <c r="A3961" s="90">
        <v>89659</v>
      </c>
      <c r="B3961" s="90" t="s">
        <v>11880</v>
      </c>
      <c r="C3961" s="358" t="s">
        <v>2</v>
      </c>
      <c r="D3961" s="358">
        <v>17.77</v>
      </c>
    </row>
    <row r="3962" spans="1:4" ht="15">
      <c r="A3962" s="90">
        <v>89660</v>
      </c>
      <c r="B3962" s="90" t="s">
        <v>11881</v>
      </c>
      <c r="C3962" s="358" t="s">
        <v>2</v>
      </c>
      <c r="D3962" s="358">
        <v>9.58</v>
      </c>
    </row>
    <row r="3963" spans="1:4" ht="15">
      <c r="A3963" s="90">
        <v>89661</v>
      </c>
      <c r="B3963" s="90" t="s">
        <v>11882</v>
      </c>
      <c r="C3963" s="358" t="s">
        <v>2</v>
      </c>
      <c r="D3963" s="358">
        <v>24.61</v>
      </c>
    </row>
    <row r="3964" spans="1:4" ht="15">
      <c r="A3964" s="90">
        <v>89662</v>
      </c>
      <c r="B3964" s="90" t="s">
        <v>11883</v>
      </c>
      <c r="C3964" s="358" t="s">
        <v>2</v>
      </c>
      <c r="D3964" s="358">
        <v>32.96</v>
      </c>
    </row>
    <row r="3965" spans="1:4" ht="15">
      <c r="A3965" s="90">
        <v>89663</v>
      </c>
      <c r="B3965" s="90" t="s">
        <v>11884</v>
      </c>
      <c r="C3965" s="358" t="s">
        <v>2</v>
      </c>
      <c r="D3965" s="358">
        <v>31.65</v>
      </c>
    </row>
    <row r="3966" spans="1:4" ht="15">
      <c r="A3966" s="90">
        <v>89664</v>
      </c>
      <c r="B3966" s="90" t="s">
        <v>11885</v>
      </c>
      <c r="C3966" s="358" t="s">
        <v>2</v>
      </c>
      <c r="D3966" s="358">
        <v>17.690000000000001</v>
      </c>
    </row>
    <row r="3967" spans="1:4" ht="15">
      <c r="A3967" s="90">
        <v>89666</v>
      </c>
      <c r="B3967" s="90" t="s">
        <v>11886</v>
      </c>
      <c r="C3967" s="358" t="s">
        <v>2</v>
      </c>
      <c r="D3967" s="358">
        <v>7.2</v>
      </c>
    </row>
    <row r="3968" spans="1:4" ht="15">
      <c r="A3968" s="90">
        <v>89667</v>
      </c>
      <c r="B3968" s="90" t="s">
        <v>11887</v>
      </c>
      <c r="C3968" s="358" t="s">
        <v>2</v>
      </c>
      <c r="D3968" s="358">
        <v>48.66</v>
      </c>
    </row>
    <row r="3969" spans="1:4" ht="15">
      <c r="A3969" s="90">
        <v>89668</v>
      </c>
      <c r="B3969" s="90" t="s">
        <v>11888</v>
      </c>
      <c r="C3969" s="358" t="s">
        <v>2</v>
      </c>
      <c r="D3969" s="358">
        <v>30.89</v>
      </c>
    </row>
    <row r="3970" spans="1:4" ht="15">
      <c r="A3970" s="90">
        <v>89669</v>
      </c>
      <c r="B3970" s="90" t="s">
        <v>11889</v>
      </c>
      <c r="C3970" s="358" t="s">
        <v>2</v>
      </c>
      <c r="D3970" s="358">
        <v>34.65</v>
      </c>
    </row>
    <row r="3971" spans="1:4" ht="15">
      <c r="A3971" s="90">
        <v>89670</v>
      </c>
      <c r="B3971" s="90" t="s">
        <v>11890</v>
      </c>
      <c r="C3971" s="358" t="s">
        <v>2</v>
      </c>
      <c r="D3971" s="358">
        <v>14.27</v>
      </c>
    </row>
    <row r="3972" spans="1:4" ht="15">
      <c r="A3972" s="90">
        <v>89671</v>
      </c>
      <c r="B3972" s="90" t="s">
        <v>11891</v>
      </c>
      <c r="C3972" s="358" t="s">
        <v>2</v>
      </c>
      <c r="D3972" s="358">
        <v>48.66</v>
      </c>
    </row>
    <row r="3973" spans="1:4" ht="15">
      <c r="A3973" s="90">
        <v>89672</v>
      </c>
      <c r="B3973" s="90" t="s">
        <v>11892</v>
      </c>
      <c r="C3973" s="358" t="s">
        <v>2</v>
      </c>
      <c r="D3973" s="358">
        <v>24.65</v>
      </c>
    </row>
    <row r="3974" spans="1:4" ht="15">
      <c r="A3974" s="90">
        <v>89673</v>
      </c>
      <c r="B3974" s="90" t="s">
        <v>11893</v>
      </c>
      <c r="C3974" s="358" t="s">
        <v>2</v>
      </c>
      <c r="D3974" s="358">
        <v>38.43</v>
      </c>
    </row>
    <row r="3975" spans="1:4" ht="15">
      <c r="A3975" s="90">
        <v>89674</v>
      </c>
      <c r="B3975" s="90" t="s">
        <v>11894</v>
      </c>
      <c r="C3975" s="358" t="s">
        <v>2</v>
      </c>
      <c r="D3975" s="358">
        <v>32.15</v>
      </c>
    </row>
    <row r="3976" spans="1:4" ht="15">
      <c r="A3976" s="90">
        <v>89675</v>
      </c>
      <c r="B3976" s="90" t="s">
        <v>11895</v>
      </c>
      <c r="C3976" s="358" t="s">
        <v>2</v>
      </c>
      <c r="D3976" s="358">
        <v>79.959999999999994</v>
      </c>
    </row>
    <row r="3977" spans="1:4" ht="15">
      <c r="A3977" s="90">
        <v>89676</v>
      </c>
      <c r="B3977" s="90" t="s">
        <v>11896</v>
      </c>
      <c r="C3977" s="358" t="s">
        <v>2</v>
      </c>
      <c r="D3977" s="358">
        <v>39</v>
      </c>
    </row>
    <row r="3978" spans="1:4" ht="15">
      <c r="A3978" s="90">
        <v>89677</v>
      </c>
      <c r="B3978" s="90" t="s">
        <v>11897</v>
      </c>
      <c r="C3978" s="358" t="s">
        <v>2</v>
      </c>
      <c r="D3978" s="358">
        <v>83.2</v>
      </c>
    </row>
    <row r="3979" spans="1:4" ht="15">
      <c r="A3979" s="90">
        <v>89678</v>
      </c>
      <c r="B3979" s="90" t="s">
        <v>11898</v>
      </c>
      <c r="C3979" s="358" t="s">
        <v>2</v>
      </c>
      <c r="D3979" s="358">
        <v>12.08</v>
      </c>
    </row>
    <row r="3980" spans="1:4" ht="15">
      <c r="A3980" s="90">
        <v>89679</v>
      </c>
      <c r="B3980" s="90" t="s">
        <v>11899</v>
      </c>
      <c r="C3980" s="358" t="s">
        <v>2</v>
      </c>
      <c r="D3980" s="358">
        <v>136.47</v>
      </c>
    </row>
    <row r="3981" spans="1:4" ht="15">
      <c r="A3981" s="90">
        <v>89680</v>
      </c>
      <c r="B3981" s="90" t="s">
        <v>11900</v>
      </c>
      <c r="C3981" s="358" t="s">
        <v>2</v>
      </c>
      <c r="D3981" s="358">
        <v>23.17</v>
      </c>
    </row>
    <row r="3982" spans="1:4" ht="15">
      <c r="A3982" s="90">
        <v>89681</v>
      </c>
      <c r="B3982" s="90" t="s">
        <v>11901</v>
      </c>
      <c r="C3982" s="358" t="s">
        <v>2</v>
      </c>
      <c r="D3982" s="358">
        <v>99.27</v>
      </c>
    </row>
    <row r="3983" spans="1:4" ht="15">
      <c r="A3983" s="90">
        <v>89682</v>
      </c>
      <c r="B3983" s="90" t="s">
        <v>11902</v>
      </c>
      <c r="C3983" s="358" t="s">
        <v>2</v>
      </c>
      <c r="D3983" s="358">
        <v>32.96</v>
      </c>
    </row>
    <row r="3984" spans="1:4" ht="15">
      <c r="A3984" s="90">
        <v>89683</v>
      </c>
      <c r="B3984" s="90" t="s">
        <v>11903</v>
      </c>
      <c r="C3984" s="358" t="s">
        <v>2</v>
      </c>
      <c r="D3984" s="358">
        <v>322.14</v>
      </c>
    </row>
    <row r="3985" spans="1:4" ht="15">
      <c r="A3985" s="90">
        <v>89684</v>
      </c>
      <c r="B3985" s="90" t="s">
        <v>11904</v>
      </c>
      <c r="C3985" s="358" t="s">
        <v>2</v>
      </c>
      <c r="D3985" s="358">
        <v>46.98</v>
      </c>
    </row>
    <row r="3986" spans="1:4" ht="15">
      <c r="A3986" s="90">
        <v>89685</v>
      </c>
      <c r="B3986" s="90" t="s">
        <v>11905</v>
      </c>
      <c r="C3986" s="358" t="s">
        <v>2</v>
      </c>
      <c r="D3986" s="358">
        <v>66.97</v>
      </c>
    </row>
    <row r="3987" spans="1:4" ht="15">
      <c r="A3987" s="90">
        <v>89686</v>
      </c>
      <c r="B3987" s="90" t="s">
        <v>11906</v>
      </c>
      <c r="C3987" s="358" t="s">
        <v>2</v>
      </c>
      <c r="D3987" s="358">
        <v>59.94</v>
      </c>
    </row>
    <row r="3988" spans="1:4" ht="15">
      <c r="A3988" s="90">
        <v>89687</v>
      </c>
      <c r="B3988" s="90" t="s">
        <v>11907</v>
      </c>
      <c r="C3988" s="358" t="s">
        <v>2</v>
      </c>
      <c r="D3988" s="358">
        <v>57.04</v>
      </c>
    </row>
    <row r="3989" spans="1:4" ht="15">
      <c r="A3989" s="90">
        <v>89689</v>
      </c>
      <c r="B3989" s="90" t="s">
        <v>11908</v>
      </c>
      <c r="C3989" s="358" t="s">
        <v>2</v>
      </c>
      <c r="D3989" s="358">
        <v>39.659999999999997</v>
      </c>
    </row>
    <row r="3990" spans="1:4" ht="15">
      <c r="A3990" s="90">
        <v>89690</v>
      </c>
      <c r="B3990" s="90" t="s">
        <v>11909</v>
      </c>
      <c r="C3990" s="358" t="s">
        <v>2</v>
      </c>
      <c r="D3990" s="358">
        <v>97.95</v>
      </c>
    </row>
    <row r="3991" spans="1:4" ht="15">
      <c r="A3991" s="90">
        <v>89691</v>
      </c>
      <c r="B3991" s="90" t="s">
        <v>11910</v>
      </c>
      <c r="C3991" s="358" t="s">
        <v>2</v>
      </c>
      <c r="D3991" s="358">
        <v>13.48</v>
      </c>
    </row>
    <row r="3992" spans="1:4" ht="15">
      <c r="A3992" s="90">
        <v>89692</v>
      </c>
      <c r="B3992" s="90" t="s">
        <v>11911</v>
      </c>
      <c r="C3992" s="358" t="s">
        <v>2</v>
      </c>
      <c r="D3992" s="358">
        <v>112.71</v>
      </c>
    </row>
    <row r="3993" spans="1:4" ht="15">
      <c r="A3993" s="90">
        <v>89693</v>
      </c>
      <c r="B3993" s="90" t="s">
        <v>11912</v>
      </c>
      <c r="C3993" s="358" t="s">
        <v>2</v>
      </c>
      <c r="D3993" s="358">
        <v>85.45</v>
      </c>
    </row>
    <row r="3994" spans="1:4" ht="15">
      <c r="A3994" s="90">
        <v>89694</v>
      </c>
      <c r="B3994" s="90" t="s">
        <v>11913</v>
      </c>
      <c r="C3994" s="358" t="s">
        <v>2</v>
      </c>
      <c r="D3994" s="358">
        <v>20.57</v>
      </c>
    </row>
    <row r="3995" spans="1:4" ht="15">
      <c r="A3995" s="90">
        <v>89695</v>
      </c>
      <c r="B3995" s="90" t="s">
        <v>11914</v>
      </c>
      <c r="C3995" s="358" t="s">
        <v>2</v>
      </c>
      <c r="D3995" s="358">
        <v>17.3</v>
      </c>
    </row>
    <row r="3996" spans="1:4" ht="15">
      <c r="A3996" s="90">
        <v>89696</v>
      </c>
      <c r="B3996" s="90" t="s">
        <v>11915</v>
      </c>
      <c r="C3996" s="358" t="s">
        <v>2</v>
      </c>
      <c r="D3996" s="358">
        <v>92.47</v>
      </c>
    </row>
    <row r="3997" spans="1:4" ht="15">
      <c r="A3997" s="90">
        <v>89697</v>
      </c>
      <c r="B3997" s="90" t="s">
        <v>11916</v>
      </c>
      <c r="C3997" s="358" t="s">
        <v>2</v>
      </c>
      <c r="D3997" s="358">
        <v>17.600000000000001</v>
      </c>
    </row>
    <row r="3998" spans="1:4" ht="15">
      <c r="A3998" s="90">
        <v>89698</v>
      </c>
      <c r="B3998" s="90" t="s">
        <v>11917</v>
      </c>
      <c r="C3998" s="358" t="s">
        <v>2</v>
      </c>
      <c r="D3998" s="358">
        <v>296.35000000000002</v>
      </c>
    </row>
    <row r="3999" spans="1:4" ht="15">
      <c r="A3999" s="90">
        <v>89699</v>
      </c>
      <c r="B3999" s="90" t="s">
        <v>11918</v>
      </c>
      <c r="C3999" s="358" t="s">
        <v>2</v>
      </c>
      <c r="D3999" s="358">
        <v>222.76</v>
      </c>
    </row>
    <row r="4000" spans="1:4" ht="15">
      <c r="A4000" s="90">
        <v>89700</v>
      </c>
      <c r="B4000" s="90" t="s">
        <v>11919</v>
      </c>
      <c r="C4000" s="358" t="s">
        <v>2</v>
      </c>
      <c r="D4000" s="358">
        <v>23.51</v>
      </c>
    </row>
    <row r="4001" spans="1:4" ht="15">
      <c r="A4001" s="90">
        <v>89701</v>
      </c>
      <c r="B4001" s="90" t="s">
        <v>11920</v>
      </c>
      <c r="C4001" s="358" t="s">
        <v>2</v>
      </c>
      <c r="D4001" s="358">
        <v>216.09</v>
      </c>
    </row>
    <row r="4002" spans="1:4" ht="15">
      <c r="A4002" s="90">
        <v>89702</v>
      </c>
      <c r="B4002" s="90" t="s">
        <v>11921</v>
      </c>
      <c r="C4002" s="358" t="s">
        <v>2</v>
      </c>
      <c r="D4002" s="358">
        <v>22.24</v>
      </c>
    </row>
    <row r="4003" spans="1:4" ht="15">
      <c r="A4003" s="90">
        <v>89703</v>
      </c>
      <c r="B4003" s="90" t="s">
        <v>11922</v>
      </c>
      <c r="C4003" s="358" t="s">
        <v>2</v>
      </c>
      <c r="D4003" s="358">
        <v>50.27</v>
      </c>
    </row>
    <row r="4004" spans="1:4" ht="15">
      <c r="A4004" s="90">
        <v>89704</v>
      </c>
      <c r="B4004" s="90" t="s">
        <v>11923</v>
      </c>
      <c r="C4004" s="358" t="s">
        <v>2</v>
      </c>
      <c r="D4004" s="358">
        <v>166.18</v>
      </c>
    </row>
    <row r="4005" spans="1:4" ht="15">
      <c r="A4005" s="90">
        <v>89705</v>
      </c>
      <c r="B4005" s="90" t="s">
        <v>11924</v>
      </c>
      <c r="C4005" s="358" t="s">
        <v>2</v>
      </c>
      <c r="D4005" s="358">
        <v>25.77</v>
      </c>
    </row>
    <row r="4006" spans="1:4" ht="15">
      <c r="A4006" s="90">
        <v>89706</v>
      </c>
      <c r="B4006" s="90" t="s">
        <v>11925</v>
      </c>
      <c r="C4006" s="358" t="s">
        <v>2</v>
      </c>
      <c r="D4006" s="358">
        <v>58.82</v>
      </c>
    </row>
    <row r="4007" spans="1:4" ht="15">
      <c r="A4007" s="90">
        <v>89718</v>
      </c>
      <c r="B4007" s="90" t="s">
        <v>11926</v>
      </c>
      <c r="C4007" s="358" t="s">
        <v>1</v>
      </c>
      <c r="D4007" s="358">
        <v>57.55</v>
      </c>
    </row>
    <row r="4008" spans="1:4" ht="15">
      <c r="A4008" s="90">
        <v>89719</v>
      </c>
      <c r="B4008" s="90" t="s">
        <v>11927</v>
      </c>
      <c r="C4008" s="358" t="s">
        <v>2</v>
      </c>
      <c r="D4008" s="358">
        <v>12.93</v>
      </c>
    </row>
    <row r="4009" spans="1:4" ht="15">
      <c r="A4009" s="90">
        <v>89720</v>
      </c>
      <c r="B4009" s="90" t="s">
        <v>18363</v>
      </c>
      <c r="C4009" s="358" t="s">
        <v>2</v>
      </c>
      <c r="D4009" s="358">
        <v>14.67</v>
      </c>
    </row>
    <row r="4010" spans="1:4" ht="15">
      <c r="A4010" s="90">
        <v>89721</v>
      </c>
      <c r="B4010" s="90" t="s">
        <v>11928</v>
      </c>
      <c r="C4010" s="358" t="s">
        <v>2</v>
      </c>
      <c r="D4010" s="358">
        <v>16.059999999999999</v>
      </c>
    </row>
    <row r="4011" spans="1:4" ht="15">
      <c r="A4011" s="90">
        <v>89723</v>
      </c>
      <c r="B4011" s="90" t="s">
        <v>11929</v>
      </c>
      <c r="C4011" s="358" t="s">
        <v>2</v>
      </c>
      <c r="D4011" s="358">
        <v>20.14</v>
      </c>
    </row>
    <row r="4012" spans="1:4" ht="15">
      <c r="A4012" s="90">
        <v>89724</v>
      </c>
      <c r="B4012" s="90" t="s">
        <v>11930</v>
      </c>
      <c r="C4012" s="358" t="s">
        <v>2</v>
      </c>
      <c r="D4012" s="358">
        <v>9.92</v>
      </c>
    </row>
    <row r="4013" spans="1:4" ht="15">
      <c r="A4013" s="90">
        <v>89725</v>
      </c>
      <c r="B4013" s="90" t="s">
        <v>17794</v>
      </c>
      <c r="C4013" s="358" t="s">
        <v>2</v>
      </c>
      <c r="D4013" s="358">
        <v>19.420000000000002</v>
      </c>
    </row>
    <row r="4014" spans="1:4" ht="15">
      <c r="A4014" s="90">
        <v>89726</v>
      </c>
      <c r="B4014" s="90" t="s">
        <v>17793</v>
      </c>
      <c r="C4014" s="358" t="s">
        <v>2</v>
      </c>
      <c r="D4014" s="358">
        <v>10.19</v>
      </c>
    </row>
    <row r="4015" spans="1:4" ht="15">
      <c r="A4015" s="90">
        <v>89727</v>
      </c>
      <c r="B4015" s="90" t="s">
        <v>11931</v>
      </c>
      <c r="C4015" s="358" t="s">
        <v>2</v>
      </c>
      <c r="D4015" s="358">
        <v>24.84</v>
      </c>
    </row>
    <row r="4016" spans="1:4" ht="15">
      <c r="A4016" s="90">
        <v>89728</v>
      </c>
      <c r="B4016" s="90" t="s">
        <v>11932</v>
      </c>
      <c r="C4016" s="358" t="s">
        <v>2</v>
      </c>
      <c r="D4016" s="358">
        <v>13.41</v>
      </c>
    </row>
    <row r="4017" spans="1:4" ht="15">
      <c r="A4017" s="90">
        <v>89729</v>
      </c>
      <c r="B4017" s="90" t="s">
        <v>11933</v>
      </c>
      <c r="C4017" s="358" t="s">
        <v>2</v>
      </c>
      <c r="D4017" s="358">
        <v>30.3</v>
      </c>
    </row>
    <row r="4018" spans="1:4" ht="15">
      <c r="A4018" s="90">
        <v>89730</v>
      </c>
      <c r="B4018" s="90" t="s">
        <v>11934</v>
      </c>
      <c r="C4018" s="358" t="s">
        <v>2</v>
      </c>
      <c r="D4018" s="358">
        <v>15.69</v>
      </c>
    </row>
    <row r="4019" spans="1:4" ht="15">
      <c r="A4019" s="90">
        <v>89731</v>
      </c>
      <c r="B4019" s="90" t="s">
        <v>11935</v>
      </c>
      <c r="C4019" s="358" t="s">
        <v>2</v>
      </c>
      <c r="D4019" s="358">
        <v>15.01</v>
      </c>
    </row>
    <row r="4020" spans="1:4" ht="15">
      <c r="A4020" s="90">
        <v>89732</v>
      </c>
      <c r="B4020" s="90" t="s">
        <v>18364</v>
      </c>
      <c r="C4020" s="358" t="s">
        <v>2</v>
      </c>
      <c r="D4020" s="358">
        <v>15.88</v>
      </c>
    </row>
    <row r="4021" spans="1:4" ht="15">
      <c r="A4021" s="90">
        <v>89733</v>
      </c>
      <c r="B4021" s="90" t="s">
        <v>11936</v>
      </c>
      <c r="C4021" s="358" t="s">
        <v>2</v>
      </c>
      <c r="D4021" s="358">
        <v>25.14</v>
      </c>
    </row>
    <row r="4022" spans="1:4" ht="15">
      <c r="A4022" s="90">
        <v>89734</v>
      </c>
      <c r="B4022" s="90" t="s">
        <v>18365</v>
      </c>
      <c r="C4022" s="358" t="s">
        <v>2</v>
      </c>
      <c r="D4022" s="358">
        <v>28.52</v>
      </c>
    </row>
    <row r="4023" spans="1:4" ht="15">
      <c r="A4023" s="90">
        <v>89735</v>
      </c>
      <c r="B4023" s="90" t="s">
        <v>11937</v>
      </c>
      <c r="C4023" s="358" t="s">
        <v>2</v>
      </c>
      <c r="D4023" s="358">
        <v>27.76</v>
      </c>
    </row>
    <row r="4024" spans="1:4" ht="15">
      <c r="A4024" s="90">
        <v>89736</v>
      </c>
      <c r="B4024" s="90" t="s">
        <v>11938</v>
      </c>
      <c r="C4024" s="358" t="s">
        <v>2</v>
      </c>
      <c r="D4024" s="358">
        <v>8.98</v>
      </c>
    </row>
    <row r="4025" spans="1:4" ht="15">
      <c r="A4025" s="90">
        <v>89737</v>
      </c>
      <c r="B4025" s="90" t="s">
        <v>11939</v>
      </c>
      <c r="C4025" s="358" t="s">
        <v>2</v>
      </c>
      <c r="D4025" s="358">
        <v>23.41</v>
      </c>
    </row>
    <row r="4026" spans="1:4" ht="15">
      <c r="A4026" s="90">
        <v>89738</v>
      </c>
      <c r="B4026" s="90" t="s">
        <v>3211</v>
      </c>
      <c r="C4026" s="358" t="s">
        <v>2</v>
      </c>
      <c r="D4026" s="358">
        <v>17.329999999999998</v>
      </c>
    </row>
    <row r="4027" spans="1:4" ht="15">
      <c r="A4027" s="90">
        <v>89739</v>
      </c>
      <c r="B4027" s="90" t="s">
        <v>18366</v>
      </c>
      <c r="C4027" s="358" t="s">
        <v>2</v>
      </c>
      <c r="D4027" s="358">
        <v>24.58</v>
      </c>
    </row>
    <row r="4028" spans="1:4" ht="15">
      <c r="A4028" s="90">
        <v>89740</v>
      </c>
      <c r="B4028" s="90" t="s">
        <v>11940</v>
      </c>
      <c r="C4028" s="358" t="s">
        <v>2</v>
      </c>
      <c r="D4028" s="358">
        <v>9.1199999999999992</v>
      </c>
    </row>
    <row r="4029" spans="1:4" ht="15">
      <c r="A4029" s="90">
        <v>89741</v>
      </c>
      <c r="B4029" s="90" t="s">
        <v>11941</v>
      </c>
      <c r="C4029" s="358" t="s">
        <v>2</v>
      </c>
      <c r="D4029" s="358">
        <v>24.17</v>
      </c>
    </row>
    <row r="4030" spans="1:4" ht="15">
      <c r="A4030" s="90">
        <v>89742</v>
      </c>
      <c r="B4030" s="90" t="s">
        <v>11942</v>
      </c>
      <c r="C4030" s="358" t="s">
        <v>2</v>
      </c>
      <c r="D4030" s="358">
        <v>43.87</v>
      </c>
    </row>
    <row r="4031" spans="1:4" ht="15">
      <c r="A4031" s="90">
        <v>89743</v>
      </c>
      <c r="B4031" s="90" t="s">
        <v>11943</v>
      </c>
      <c r="C4031" s="358" t="s">
        <v>2</v>
      </c>
      <c r="D4031" s="358">
        <v>68.55</v>
      </c>
    </row>
    <row r="4032" spans="1:4" ht="15">
      <c r="A4032" s="90">
        <v>89744</v>
      </c>
      <c r="B4032" s="90" t="s">
        <v>11944</v>
      </c>
      <c r="C4032" s="358" t="s">
        <v>2</v>
      </c>
      <c r="D4032" s="358">
        <v>28.51</v>
      </c>
    </row>
    <row r="4033" spans="1:4" ht="15">
      <c r="A4033" s="90">
        <v>89746</v>
      </c>
      <c r="B4033" s="90" t="s">
        <v>11945</v>
      </c>
      <c r="C4033" s="358" t="s">
        <v>2</v>
      </c>
      <c r="D4033" s="358">
        <v>29.51</v>
      </c>
    </row>
    <row r="4034" spans="1:4" ht="15">
      <c r="A4034" s="90">
        <v>89747</v>
      </c>
      <c r="B4034" s="90" t="s">
        <v>11946</v>
      </c>
      <c r="C4034" s="358" t="s">
        <v>2</v>
      </c>
      <c r="D4034" s="358">
        <v>31.21</v>
      </c>
    </row>
    <row r="4035" spans="1:4" ht="15">
      <c r="A4035" s="90">
        <v>89748</v>
      </c>
      <c r="B4035" s="90" t="s">
        <v>11947</v>
      </c>
      <c r="C4035" s="358" t="s">
        <v>2</v>
      </c>
      <c r="D4035" s="358">
        <v>46.54</v>
      </c>
    </row>
    <row r="4036" spans="1:4" ht="15">
      <c r="A4036" s="90">
        <v>89749</v>
      </c>
      <c r="B4036" s="90" t="s">
        <v>11948</v>
      </c>
      <c r="C4036" s="358" t="s">
        <v>2</v>
      </c>
      <c r="D4036" s="358">
        <v>17.25</v>
      </c>
    </row>
    <row r="4037" spans="1:4" ht="15">
      <c r="A4037" s="90">
        <v>89750</v>
      </c>
      <c r="B4037" s="90" t="s">
        <v>11949</v>
      </c>
      <c r="C4037" s="358" t="s">
        <v>2</v>
      </c>
      <c r="D4037" s="358">
        <v>88.54</v>
      </c>
    </row>
    <row r="4038" spans="1:4" ht="15">
      <c r="A4038" s="90">
        <v>89752</v>
      </c>
      <c r="B4038" s="90" t="s">
        <v>11950</v>
      </c>
      <c r="C4038" s="358" t="s">
        <v>2</v>
      </c>
      <c r="D4038" s="358">
        <v>7.43</v>
      </c>
    </row>
    <row r="4039" spans="1:4" ht="15">
      <c r="A4039" s="90">
        <v>89753</v>
      </c>
      <c r="B4039" s="90" t="s">
        <v>11951</v>
      </c>
      <c r="C4039" s="358" t="s">
        <v>2</v>
      </c>
      <c r="D4039" s="358">
        <v>9.42</v>
      </c>
    </row>
    <row r="4040" spans="1:4" ht="15">
      <c r="A4040" s="90">
        <v>89754</v>
      </c>
      <c r="B4040" s="90" t="s">
        <v>11952</v>
      </c>
      <c r="C4040" s="358" t="s">
        <v>2</v>
      </c>
      <c r="D4040" s="358">
        <v>22.8</v>
      </c>
    </row>
    <row r="4041" spans="1:4" ht="15">
      <c r="A4041" s="90">
        <v>89755</v>
      </c>
      <c r="B4041" s="90" t="s">
        <v>11953</v>
      </c>
      <c r="C4041" s="358" t="s">
        <v>2</v>
      </c>
      <c r="D4041" s="358">
        <v>13.76</v>
      </c>
    </row>
    <row r="4042" spans="1:4" ht="15">
      <c r="A4042" s="90">
        <v>89756</v>
      </c>
      <c r="B4042" s="90" t="s">
        <v>11954</v>
      </c>
      <c r="C4042" s="358" t="s">
        <v>2</v>
      </c>
      <c r="D4042" s="358">
        <v>24.14</v>
      </c>
    </row>
    <row r="4043" spans="1:4" ht="15">
      <c r="A4043" s="90">
        <v>89757</v>
      </c>
      <c r="B4043" s="90" t="s">
        <v>11955</v>
      </c>
      <c r="C4043" s="358" t="s">
        <v>2</v>
      </c>
      <c r="D4043" s="358">
        <v>31.64</v>
      </c>
    </row>
    <row r="4044" spans="1:4" ht="15">
      <c r="A4044" s="90">
        <v>89758</v>
      </c>
      <c r="B4044" s="90" t="s">
        <v>11956</v>
      </c>
      <c r="C4044" s="358" t="s">
        <v>2</v>
      </c>
      <c r="D4044" s="358">
        <v>38.96</v>
      </c>
    </row>
    <row r="4045" spans="1:4" ht="15">
      <c r="A4045" s="90">
        <v>89759</v>
      </c>
      <c r="B4045" s="90" t="s">
        <v>11957</v>
      </c>
      <c r="C4045" s="358" t="s">
        <v>2</v>
      </c>
      <c r="D4045" s="358">
        <v>11.59</v>
      </c>
    </row>
    <row r="4046" spans="1:4" ht="15">
      <c r="A4046" s="90">
        <v>89760</v>
      </c>
      <c r="B4046" s="90" t="s">
        <v>11958</v>
      </c>
      <c r="C4046" s="358" t="s">
        <v>2</v>
      </c>
      <c r="D4046" s="358">
        <v>22.57</v>
      </c>
    </row>
    <row r="4047" spans="1:4" ht="15">
      <c r="A4047" s="90">
        <v>89761</v>
      </c>
      <c r="B4047" s="90" t="s">
        <v>11959</v>
      </c>
      <c r="C4047" s="358" t="s">
        <v>2</v>
      </c>
      <c r="D4047" s="358">
        <v>32.36</v>
      </c>
    </row>
    <row r="4048" spans="1:4" ht="15">
      <c r="A4048" s="90">
        <v>89762</v>
      </c>
      <c r="B4048" s="90" t="s">
        <v>11960</v>
      </c>
      <c r="C4048" s="358" t="s">
        <v>2</v>
      </c>
      <c r="D4048" s="358">
        <v>46.38</v>
      </c>
    </row>
    <row r="4049" spans="1:4" ht="15">
      <c r="A4049" s="90">
        <v>89763</v>
      </c>
      <c r="B4049" s="90" t="s">
        <v>11961</v>
      </c>
      <c r="C4049" s="358" t="s">
        <v>2</v>
      </c>
      <c r="D4049" s="358">
        <v>59.35</v>
      </c>
    </row>
    <row r="4050" spans="1:4" ht="15">
      <c r="A4050" s="90">
        <v>89764</v>
      </c>
      <c r="B4050" s="90" t="s">
        <v>11962</v>
      </c>
      <c r="C4050" s="358" t="s">
        <v>2</v>
      </c>
      <c r="D4050" s="358">
        <v>39.11</v>
      </c>
    </row>
    <row r="4051" spans="1:4" ht="15">
      <c r="A4051" s="90">
        <v>89765</v>
      </c>
      <c r="B4051" s="90" t="s">
        <v>11963</v>
      </c>
      <c r="C4051" s="358" t="s">
        <v>2</v>
      </c>
      <c r="D4051" s="358">
        <v>16.72</v>
      </c>
    </row>
    <row r="4052" spans="1:4" ht="15">
      <c r="A4052" s="90">
        <v>89767</v>
      </c>
      <c r="B4052" s="90" t="s">
        <v>11964</v>
      </c>
      <c r="C4052" s="358" t="s">
        <v>2</v>
      </c>
      <c r="D4052" s="358">
        <v>21.36</v>
      </c>
    </row>
    <row r="4053" spans="1:4" ht="15">
      <c r="A4053" s="90">
        <v>89768</v>
      </c>
      <c r="B4053" s="90" t="s">
        <v>11965</v>
      </c>
      <c r="C4053" s="358" t="s">
        <v>2</v>
      </c>
      <c r="D4053" s="358">
        <v>24.74</v>
      </c>
    </row>
    <row r="4054" spans="1:4" ht="15">
      <c r="A4054" s="90">
        <v>89769</v>
      </c>
      <c r="B4054" s="90" t="s">
        <v>11966</v>
      </c>
      <c r="C4054" s="358" t="s">
        <v>2</v>
      </c>
      <c r="D4054" s="358">
        <v>57.62</v>
      </c>
    </row>
    <row r="4055" spans="1:4" ht="15">
      <c r="A4055" s="90">
        <v>89772</v>
      </c>
      <c r="B4055" s="90" t="s">
        <v>11967</v>
      </c>
      <c r="C4055" s="358" t="s">
        <v>1</v>
      </c>
      <c r="D4055" s="358">
        <v>96.84</v>
      </c>
    </row>
    <row r="4056" spans="1:4" ht="15">
      <c r="A4056" s="90">
        <v>89774</v>
      </c>
      <c r="B4056" s="90" t="s">
        <v>11968</v>
      </c>
      <c r="C4056" s="358" t="s">
        <v>2</v>
      </c>
      <c r="D4056" s="358">
        <v>16.079999999999998</v>
      </c>
    </row>
    <row r="4057" spans="1:4" ht="15">
      <c r="A4057" s="90">
        <v>89776</v>
      </c>
      <c r="B4057" s="90" t="s">
        <v>11969</v>
      </c>
      <c r="C4057" s="358" t="s">
        <v>2</v>
      </c>
      <c r="D4057" s="358">
        <v>27.64</v>
      </c>
    </row>
    <row r="4058" spans="1:4" ht="15">
      <c r="A4058" s="90">
        <v>89777</v>
      </c>
      <c r="B4058" s="90" t="s">
        <v>11970</v>
      </c>
      <c r="C4058" s="358" t="s">
        <v>2</v>
      </c>
      <c r="D4058" s="358">
        <v>26.74</v>
      </c>
    </row>
    <row r="4059" spans="1:4" ht="15">
      <c r="A4059" s="90">
        <v>89778</v>
      </c>
      <c r="B4059" s="90" t="s">
        <v>11971</v>
      </c>
      <c r="C4059" s="358" t="s">
        <v>2</v>
      </c>
      <c r="D4059" s="358">
        <v>18.149999999999999</v>
      </c>
    </row>
    <row r="4060" spans="1:4" ht="15">
      <c r="A4060" s="90">
        <v>89779</v>
      </c>
      <c r="B4060" s="90" t="s">
        <v>11972</v>
      </c>
      <c r="C4060" s="358" t="s">
        <v>2</v>
      </c>
      <c r="D4060" s="358">
        <v>37.840000000000003</v>
      </c>
    </row>
    <row r="4061" spans="1:4" ht="15">
      <c r="A4061" s="90">
        <v>89780</v>
      </c>
      <c r="B4061" s="90" t="s">
        <v>11973</v>
      </c>
      <c r="C4061" s="358" t="s">
        <v>2</v>
      </c>
      <c r="D4061" s="358">
        <v>24.96</v>
      </c>
    </row>
    <row r="4062" spans="1:4" ht="15">
      <c r="A4062" s="90">
        <v>89781</v>
      </c>
      <c r="B4062" s="90" t="s">
        <v>11974</v>
      </c>
      <c r="C4062" s="358" t="s">
        <v>2</v>
      </c>
      <c r="D4062" s="358">
        <v>38.15</v>
      </c>
    </row>
    <row r="4063" spans="1:4" ht="15">
      <c r="A4063" s="90">
        <v>89782</v>
      </c>
      <c r="B4063" s="90" t="s">
        <v>11975</v>
      </c>
      <c r="C4063" s="358" t="s">
        <v>2</v>
      </c>
      <c r="D4063" s="358">
        <v>14.58</v>
      </c>
    </row>
    <row r="4064" spans="1:4" ht="15">
      <c r="A4064" s="90">
        <v>89783</v>
      </c>
      <c r="B4064" s="90" t="s">
        <v>11976</v>
      </c>
      <c r="C4064" s="358" t="s">
        <v>2</v>
      </c>
      <c r="D4064" s="358">
        <v>14.7</v>
      </c>
    </row>
    <row r="4065" spans="1:4" ht="15">
      <c r="A4065" s="90">
        <v>89784</v>
      </c>
      <c r="B4065" s="90" t="s">
        <v>11977</v>
      </c>
      <c r="C4065" s="358" t="s">
        <v>2</v>
      </c>
      <c r="D4065" s="358">
        <v>25.01</v>
      </c>
    </row>
    <row r="4066" spans="1:4" ht="15">
      <c r="A4066" s="90">
        <v>89785</v>
      </c>
      <c r="B4066" s="90" t="s">
        <v>11978</v>
      </c>
      <c r="C4066" s="358" t="s">
        <v>2</v>
      </c>
      <c r="D4066" s="358">
        <v>27.83</v>
      </c>
    </row>
    <row r="4067" spans="1:4" ht="15">
      <c r="A4067" s="90">
        <v>89786</v>
      </c>
      <c r="B4067" s="90" t="s">
        <v>11979</v>
      </c>
      <c r="C4067" s="358" t="s">
        <v>2</v>
      </c>
      <c r="D4067" s="358">
        <v>41.32</v>
      </c>
    </row>
    <row r="4068" spans="1:4" ht="15">
      <c r="A4068" s="90">
        <v>89787</v>
      </c>
      <c r="B4068" s="90" t="s">
        <v>11980</v>
      </c>
      <c r="C4068" s="358" t="s">
        <v>2</v>
      </c>
      <c r="D4068" s="358">
        <v>37.71</v>
      </c>
    </row>
    <row r="4069" spans="1:4" ht="15">
      <c r="A4069" s="90">
        <v>89788</v>
      </c>
      <c r="B4069" s="90" t="s">
        <v>11981</v>
      </c>
      <c r="C4069" s="358" t="s">
        <v>2</v>
      </c>
      <c r="D4069" s="358">
        <v>84.1</v>
      </c>
    </row>
    <row r="4070" spans="1:4" ht="15">
      <c r="A4070" s="90">
        <v>89789</v>
      </c>
      <c r="B4070" s="90" t="s">
        <v>11982</v>
      </c>
      <c r="C4070" s="358" t="s">
        <v>2</v>
      </c>
      <c r="D4070" s="358">
        <v>71.11</v>
      </c>
    </row>
    <row r="4071" spans="1:4" ht="15">
      <c r="A4071" s="90">
        <v>89790</v>
      </c>
      <c r="B4071" s="90" t="s">
        <v>11983</v>
      </c>
      <c r="C4071" s="358" t="s">
        <v>2</v>
      </c>
      <c r="D4071" s="358">
        <v>169.32</v>
      </c>
    </row>
    <row r="4072" spans="1:4" ht="15">
      <c r="A4072" s="90">
        <v>89791</v>
      </c>
      <c r="B4072" s="90" t="s">
        <v>11984</v>
      </c>
      <c r="C4072" s="358" t="s">
        <v>2</v>
      </c>
      <c r="D4072" s="358">
        <v>163.44999999999999</v>
      </c>
    </row>
    <row r="4073" spans="1:4" ht="15">
      <c r="A4073" s="90">
        <v>89792</v>
      </c>
      <c r="B4073" s="90" t="s">
        <v>11985</v>
      </c>
      <c r="C4073" s="358" t="s">
        <v>2</v>
      </c>
      <c r="D4073" s="358">
        <v>199.76</v>
      </c>
    </row>
    <row r="4074" spans="1:4" ht="15">
      <c r="A4074" s="90">
        <v>89793</v>
      </c>
      <c r="B4074" s="90" t="s">
        <v>11986</v>
      </c>
      <c r="C4074" s="358" t="s">
        <v>2</v>
      </c>
      <c r="D4074" s="358">
        <v>236.3</v>
      </c>
    </row>
    <row r="4075" spans="1:4" ht="15">
      <c r="A4075" s="90">
        <v>89794</v>
      </c>
      <c r="B4075" s="90" t="s">
        <v>11987</v>
      </c>
      <c r="C4075" s="358" t="s">
        <v>2</v>
      </c>
      <c r="D4075" s="358">
        <v>20.21</v>
      </c>
    </row>
    <row r="4076" spans="1:4" ht="15">
      <c r="A4076" s="90">
        <v>89795</v>
      </c>
      <c r="B4076" s="90" t="s">
        <v>11988</v>
      </c>
      <c r="C4076" s="358" t="s">
        <v>2</v>
      </c>
      <c r="D4076" s="358">
        <v>43.81</v>
      </c>
    </row>
    <row r="4077" spans="1:4" ht="15">
      <c r="A4077" s="90">
        <v>89796</v>
      </c>
      <c r="B4077" s="90" t="s">
        <v>11989</v>
      </c>
      <c r="C4077" s="358" t="s">
        <v>2</v>
      </c>
      <c r="D4077" s="358">
        <v>45.58</v>
      </c>
    </row>
    <row r="4078" spans="1:4" ht="15">
      <c r="A4078" s="90">
        <v>89797</v>
      </c>
      <c r="B4078" s="90" t="s">
        <v>11990</v>
      </c>
      <c r="C4078" s="358" t="s">
        <v>2</v>
      </c>
      <c r="D4078" s="358">
        <v>55.22</v>
      </c>
    </row>
    <row r="4079" spans="1:4" ht="15">
      <c r="A4079" s="90">
        <v>89801</v>
      </c>
      <c r="B4079" s="90" t="s">
        <v>11991</v>
      </c>
      <c r="C4079" s="358" t="s">
        <v>2</v>
      </c>
      <c r="D4079" s="358">
        <v>10.42</v>
      </c>
    </row>
    <row r="4080" spans="1:4" ht="15">
      <c r="A4080" s="90">
        <v>89802</v>
      </c>
      <c r="B4080" s="90" t="s">
        <v>18367</v>
      </c>
      <c r="C4080" s="358" t="s">
        <v>2</v>
      </c>
      <c r="D4080" s="358">
        <v>11.29</v>
      </c>
    </row>
    <row r="4081" spans="1:4" ht="15">
      <c r="A4081" s="90">
        <v>89803</v>
      </c>
      <c r="B4081" s="90" t="s">
        <v>11992</v>
      </c>
      <c r="C4081" s="358" t="s">
        <v>2</v>
      </c>
      <c r="D4081" s="358">
        <v>20.55</v>
      </c>
    </row>
    <row r="4082" spans="1:4" ht="15">
      <c r="A4082" s="90">
        <v>89804</v>
      </c>
      <c r="B4082" s="90" t="s">
        <v>11993</v>
      </c>
      <c r="C4082" s="358" t="s">
        <v>2</v>
      </c>
      <c r="D4082" s="358">
        <v>23.17</v>
      </c>
    </row>
    <row r="4083" spans="1:4" ht="15">
      <c r="A4083" s="90">
        <v>89805</v>
      </c>
      <c r="B4083" s="90" t="s">
        <v>11994</v>
      </c>
      <c r="C4083" s="358" t="s">
        <v>2</v>
      </c>
      <c r="D4083" s="358">
        <v>21.66</v>
      </c>
    </row>
    <row r="4084" spans="1:4" ht="15">
      <c r="A4084" s="90">
        <v>89806</v>
      </c>
      <c r="B4084" s="90" t="s">
        <v>18368</v>
      </c>
      <c r="C4084" s="358" t="s">
        <v>2</v>
      </c>
      <c r="D4084" s="358">
        <v>22.83</v>
      </c>
    </row>
    <row r="4085" spans="1:4" ht="15">
      <c r="A4085" s="90">
        <v>89807</v>
      </c>
      <c r="B4085" s="90" t="s">
        <v>11995</v>
      </c>
      <c r="C4085" s="358" t="s">
        <v>2</v>
      </c>
      <c r="D4085" s="358">
        <v>42.12</v>
      </c>
    </row>
    <row r="4086" spans="1:4" ht="15">
      <c r="A4086" s="90">
        <v>89808</v>
      </c>
      <c r="B4086" s="90" t="s">
        <v>11996</v>
      </c>
      <c r="C4086" s="358" t="s">
        <v>2</v>
      </c>
      <c r="D4086" s="358">
        <v>66.8</v>
      </c>
    </row>
    <row r="4087" spans="1:4" ht="15">
      <c r="A4087" s="90">
        <v>89809</v>
      </c>
      <c r="B4087" s="90" t="s">
        <v>11997</v>
      </c>
      <c r="C4087" s="358" t="s">
        <v>2</v>
      </c>
      <c r="D4087" s="358">
        <v>29.59</v>
      </c>
    </row>
    <row r="4088" spans="1:4" ht="15">
      <c r="A4088" s="90">
        <v>89810</v>
      </c>
      <c r="B4088" s="90" t="s">
        <v>11998</v>
      </c>
      <c r="C4088" s="358" t="s">
        <v>2</v>
      </c>
      <c r="D4088" s="358">
        <v>30.59</v>
      </c>
    </row>
    <row r="4089" spans="1:4" ht="15">
      <c r="A4089" s="90">
        <v>89811</v>
      </c>
      <c r="B4089" s="90" t="s">
        <v>11999</v>
      </c>
      <c r="C4089" s="358" t="s">
        <v>2</v>
      </c>
      <c r="D4089" s="358">
        <v>47.62</v>
      </c>
    </row>
    <row r="4090" spans="1:4" ht="15">
      <c r="A4090" s="90">
        <v>89812</v>
      </c>
      <c r="B4090" s="90" t="s">
        <v>12000</v>
      </c>
      <c r="C4090" s="358" t="s">
        <v>2</v>
      </c>
      <c r="D4090" s="358">
        <v>89.62</v>
      </c>
    </row>
    <row r="4091" spans="1:4" ht="15">
      <c r="A4091" s="90">
        <v>89813</v>
      </c>
      <c r="B4091" s="90" t="s">
        <v>12001</v>
      </c>
      <c r="C4091" s="358" t="s">
        <v>2</v>
      </c>
      <c r="D4091" s="358">
        <v>6.29</v>
      </c>
    </row>
    <row r="4092" spans="1:4" ht="15">
      <c r="A4092" s="90">
        <v>89814</v>
      </c>
      <c r="B4092" s="90" t="s">
        <v>12002</v>
      </c>
      <c r="C4092" s="358" t="s">
        <v>2</v>
      </c>
      <c r="D4092" s="358">
        <v>19.75</v>
      </c>
    </row>
    <row r="4093" spans="1:4" ht="15">
      <c r="A4093" s="90">
        <v>89815</v>
      </c>
      <c r="B4093" s="90" t="s">
        <v>12003</v>
      </c>
      <c r="C4093" s="358" t="s">
        <v>2</v>
      </c>
      <c r="D4093" s="358">
        <v>30</v>
      </c>
    </row>
    <row r="4094" spans="1:4" ht="15">
      <c r="A4094" s="90">
        <v>89816</v>
      </c>
      <c r="B4094" s="90" t="s">
        <v>12004</v>
      </c>
      <c r="C4094" s="358" t="s">
        <v>2</v>
      </c>
      <c r="D4094" s="358">
        <v>44.02</v>
      </c>
    </row>
    <row r="4095" spans="1:4" ht="15">
      <c r="A4095" s="90">
        <v>89817</v>
      </c>
      <c r="B4095" s="90" t="s">
        <v>12005</v>
      </c>
      <c r="C4095" s="358" t="s">
        <v>2</v>
      </c>
      <c r="D4095" s="358">
        <v>14.86</v>
      </c>
    </row>
    <row r="4096" spans="1:4" ht="15">
      <c r="A4096" s="90">
        <v>89818</v>
      </c>
      <c r="B4096" s="90" t="s">
        <v>12006</v>
      </c>
      <c r="C4096" s="358" t="s">
        <v>2</v>
      </c>
      <c r="D4096" s="358">
        <v>57.06</v>
      </c>
    </row>
    <row r="4097" spans="1:4" ht="15">
      <c r="A4097" s="90">
        <v>89819</v>
      </c>
      <c r="B4097" s="90" t="s">
        <v>12007</v>
      </c>
      <c r="C4097" s="358" t="s">
        <v>2</v>
      </c>
      <c r="D4097" s="358">
        <v>26.46</v>
      </c>
    </row>
    <row r="4098" spans="1:4" ht="15">
      <c r="A4098" s="90">
        <v>89821</v>
      </c>
      <c r="B4098" s="90" t="s">
        <v>12008</v>
      </c>
      <c r="C4098" s="358" t="s">
        <v>2</v>
      </c>
      <c r="D4098" s="358">
        <v>18.88</v>
      </c>
    </row>
    <row r="4099" spans="1:4" ht="15">
      <c r="A4099" s="90">
        <v>89822</v>
      </c>
      <c r="B4099" s="90" t="s">
        <v>12009</v>
      </c>
      <c r="C4099" s="358" t="s">
        <v>2</v>
      </c>
      <c r="D4099" s="358">
        <v>26.55</v>
      </c>
    </row>
    <row r="4100" spans="1:4" ht="15">
      <c r="A4100" s="90">
        <v>89823</v>
      </c>
      <c r="B4100" s="90" t="s">
        <v>12010</v>
      </c>
      <c r="C4100" s="358" t="s">
        <v>2</v>
      </c>
      <c r="D4100" s="358">
        <v>38.57</v>
      </c>
    </row>
    <row r="4101" spans="1:4" ht="15">
      <c r="A4101" s="90">
        <v>89824</v>
      </c>
      <c r="B4101" s="90" t="s">
        <v>12011</v>
      </c>
      <c r="C4101" s="358" t="s">
        <v>2</v>
      </c>
      <c r="D4101" s="358">
        <v>40.950000000000003</v>
      </c>
    </row>
    <row r="4102" spans="1:4" ht="15">
      <c r="A4102" s="90">
        <v>89825</v>
      </c>
      <c r="B4102" s="90" t="s">
        <v>12012</v>
      </c>
      <c r="C4102" s="358" t="s">
        <v>2</v>
      </c>
      <c r="D4102" s="358">
        <v>18.89</v>
      </c>
    </row>
    <row r="4103" spans="1:4" ht="15">
      <c r="A4103" s="90">
        <v>89826</v>
      </c>
      <c r="B4103" s="90" t="s">
        <v>12013</v>
      </c>
      <c r="C4103" s="358" t="s">
        <v>2</v>
      </c>
      <c r="D4103" s="358">
        <v>136.52000000000001</v>
      </c>
    </row>
    <row r="4104" spans="1:4" ht="15">
      <c r="A4104" s="90">
        <v>89827</v>
      </c>
      <c r="B4104" s="90" t="s">
        <v>12014</v>
      </c>
      <c r="C4104" s="358" t="s">
        <v>2</v>
      </c>
      <c r="D4104" s="358">
        <v>21.71</v>
      </c>
    </row>
    <row r="4105" spans="1:4" ht="15">
      <c r="A4105" s="90">
        <v>89828</v>
      </c>
      <c r="B4105" s="90" t="s">
        <v>12015</v>
      </c>
      <c r="C4105" s="358" t="s">
        <v>2</v>
      </c>
      <c r="D4105" s="358">
        <v>64.41</v>
      </c>
    </row>
    <row r="4106" spans="1:4" ht="15">
      <c r="A4106" s="90">
        <v>89829</v>
      </c>
      <c r="B4106" s="90" t="s">
        <v>12016</v>
      </c>
      <c r="C4106" s="358" t="s">
        <v>2</v>
      </c>
      <c r="D4106" s="358">
        <v>38.99</v>
      </c>
    </row>
    <row r="4107" spans="1:4" ht="15">
      <c r="A4107" s="90">
        <v>89830</v>
      </c>
      <c r="B4107" s="90" t="s">
        <v>12017</v>
      </c>
      <c r="C4107" s="358" t="s">
        <v>2</v>
      </c>
      <c r="D4107" s="358">
        <v>41.48</v>
      </c>
    </row>
    <row r="4108" spans="1:4" ht="15">
      <c r="A4108" s="90">
        <v>89831</v>
      </c>
      <c r="B4108" s="90" t="s">
        <v>12018</v>
      </c>
      <c r="C4108" s="358" t="s">
        <v>2</v>
      </c>
      <c r="D4108" s="358">
        <v>69.040000000000006</v>
      </c>
    </row>
    <row r="4109" spans="1:4" ht="15">
      <c r="A4109" s="90">
        <v>89832</v>
      </c>
      <c r="B4109" s="90" t="s">
        <v>18369</v>
      </c>
      <c r="C4109" s="358" t="s">
        <v>2</v>
      </c>
      <c r="D4109" s="358">
        <v>43.71</v>
      </c>
    </row>
    <row r="4110" spans="1:4" ht="15">
      <c r="A4110" s="90">
        <v>89833</v>
      </c>
      <c r="B4110" s="90" t="s">
        <v>12019</v>
      </c>
      <c r="C4110" s="358" t="s">
        <v>2</v>
      </c>
      <c r="D4110" s="358">
        <v>47.04</v>
      </c>
    </row>
    <row r="4111" spans="1:4" ht="15">
      <c r="A4111" s="90">
        <v>89834</v>
      </c>
      <c r="B4111" s="90" t="s">
        <v>12020</v>
      </c>
      <c r="C4111" s="358" t="s">
        <v>2</v>
      </c>
      <c r="D4111" s="358">
        <v>56.68</v>
      </c>
    </row>
    <row r="4112" spans="1:4" ht="15">
      <c r="A4112" s="90">
        <v>89835</v>
      </c>
      <c r="B4112" s="90" t="s">
        <v>12021</v>
      </c>
      <c r="C4112" s="358" t="s">
        <v>2</v>
      </c>
      <c r="D4112" s="358">
        <v>46.31</v>
      </c>
    </row>
    <row r="4113" spans="1:4" ht="15">
      <c r="A4113" s="90">
        <v>89836</v>
      </c>
      <c r="B4113" s="90" t="s">
        <v>12022</v>
      </c>
      <c r="C4113" s="358" t="s">
        <v>2</v>
      </c>
      <c r="D4113" s="358">
        <v>214.94</v>
      </c>
    </row>
    <row r="4114" spans="1:4" ht="15">
      <c r="A4114" s="90">
        <v>89837</v>
      </c>
      <c r="B4114" s="90" t="s">
        <v>12023</v>
      </c>
      <c r="C4114" s="358" t="s">
        <v>2</v>
      </c>
      <c r="D4114" s="358">
        <v>143.61000000000001</v>
      </c>
    </row>
    <row r="4115" spans="1:4" ht="15">
      <c r="A4115" s="90">
        <v>89838</v>
      </c>
      <c r="B4115" s="90" t="s">
        <v>12024</v>
      </c>
      <c r="C4115" s="358" t="s">
        <v>2</v>
      </c>
      <c r="D4115" s="358">
        <v>164.31</v>
      </c>
    </row>
    <row r="4116" spans="1:4" ht="15">
      <c r="A4116" s="90">
        <v>89839</v>
      </c>
      <c r="B4116" s="90" t="s">
        <v>12025</v>
      </c>
      <c r="C4116" s="358" t="s">
        <v>2</v>
      </c>
      <c r="D4116" s="358">
        <v>186.58</v>
      </c>
    </row>
    <row r="4117" spans="1:4" ht="15">
      <c r="A4117" s="90">
        <v>89840</v>
      </c>
      <c r="B4117" s="90" t="s">
        <v>12026</v>
      </c>
      <c r="C4117" s="358" t="s">
        <v>2</v>
      </c>
      <c r="D4117" s="358">
        <v>193.24</v>
      </c>
    </row>
    <row r="4118" spans="1:4" ht="15">
      <c r="A4118" s="90">
        <v>89841</v>
      </c>
      <c r="B4118" s="90" t="s">
        <v>12027</v>
      </c>
      <c r="C4118" s="358" t="s">
        <v>2</v>
      </c>
      <c r="D4118" s="358">
        <v>283.58999999999997</v>
      </c>
    </row>
    <row r="4119" spans="1:4" ht="15">
      <c r="A4119" s="90">
        <v>89842</v>
      </c>
      <c r="B4119" s="90" t="s">
        <v>12028</v>
      </c>
      <c r="C4119" s="358" t="s">
        <v>2</v>
      </c>
      <c r="D4119" s="358">
        <v>52.91</v>
      </c>
    </row>
    <row r="4120" spans="1:4" ht="15">
      <c r="A4120" s="90">
        <v>89844</v>
      </c>
      <c r="B4120" s="90" t="s">
        <v>12029</v>
      </c>
      <c r="C4120" s="358" t="s">
        <v>2</v>
      </c>
      <c r="D4120" s="358">
        <v>66.760000000000005</v>
      </c>
    </row>
    <row r="4121" spans="1:4" ht="15">
      <c r="A4121" s="90">
        <v>89845</v>
      </c>
      <c r="B4121" s="90" t="s">
        <v>12030</v>
      </c>
      <c r="C4121" s="358" t="s">
        <v>2</v>
      </c>
      <c r="D4121" s="358">
        <v>105.41</v>
      </c>
    </row>
    <row r="4122" spans="1:4" ht="15">
      <c r="A4122" s="90">
        <v>89846</v>
      </c>
      <c r="B4122" s="90" t="s">
        <v>12031</v>
      </c>
      <c r="C4122" s="358" t="s">
        <v>2</v>
      </c>
      <c r="D4122" s="358">
        <v>227.77</v>
      </c>
    </row>
    <row r="4123" spans="1:4" ht="15">
      <c r="A4123" s="90">
        <v>89847</v>
      </c>
      <c r="B4123" s="90" t="s">
        <v>12032</v>
      </c>
      <c r="C4123" s="358" t="s">
        <v>2</v>
      </c>
      <c r="D4123" s="358">
        <v>271.41000000000003</v>
      </c>
    </row>
    <row r="4124" spans="1:4" ht="15">
      <c r="A4124" s="90">
        <v>89850</v>
      </c>
      <c r="B4124" s="90" t="s">
        <v>12033</v>
      </c>
      <c r="C4124" s="358" t="s">
        <v>2</v>
      </c>
      <c r="D4124" s="358">
        <v>32.26</v>
      </c>
    </row>
    <row r="4125" spans="1:4" ht="15">
      <c r="A4125" s="90">
        <v>89851</v>
      </c>
      <c r="B4125" s="90" t="s">
        <v>12034</v>
      </c>
      <c r="C4125" s="358" t="s">
        <v>2</v>
      </c>
      <c r="D4125" s="358">
        <v>33.26</v>
      </c>
    </row>
    <row r="4126" spans="1:4" ht="15">
      <c r="A4126" s="90">
        <v>89852</v>
      </c>
      <c r="B4126" s="90" t="s">
        <v>12035</v>
      </c>
      <c r="C4126" s="358" t="s">
        <v>2</v>
      </c>
      <c r="D4126" s="358">
        <v>50.29</v>
      </c>
    </row>
    <row r="4127" spans="1:4" ht="15">
      <c r="A4127" s="90">
        <v>89853</v>
      </c>
      <c r="B4127" s="90" t="s">
        <v>12036</v>
      </c>
      <c r="C4127" s="358" t="s">
        <v>2</v>
      </c>
      <c r="D4127" s="358">
        <v>92.29</v>
      </c>
    </row>
    <row r="4128" spans="1:4" ht="15">
      <c r="A4128" s="90">
        <v>89854</v>
      </c>
      <c r="B4128" s="90" t="s">
        <v>12037</v>
      </c>
      <c r="C4128" s="358" t="s">
        <v>2</v>
      </c>
      <c r="D4128" s="358">
        <v>117.14</v>
      </c>
    </row>
    <row r="4129" spans="1:4" ht="15">
      <c r="A4129" s="90">
        <v>89855</v>
      </c>
      <c r="B4129" s="90" t="s">
        <v>12038</v>
      </c>
      <c r="C4129" s="358" t="s">
        <v>2</v>
      </c>
      <c r="D4129" s="358">
        <v>123.39</v>
      </c>
    </row>
    <row r="4130" spans="1:4" ht="15">
      <c r="A4130" s="90">
        <v>89856</v>
      </c>
      <c r="B4130" s="90" t="s">
        <v>12039</v>
      </c>
      <c r="C4130" s="358" t="s">
        <v>2</v>
      </c>
      <c r="D4130" s="358">
        <v>20.66</v>
      </c>
    </row>
    <row r="4131" spans="1:4" ht="15">
      <c r="A4131" s="90">
        <v>89857</v>
      </c>
      <c r="B4131" s="90" t="s">
        <v>12040</v>
      </c>
      <c r="C4131" s="358" t="s">
        <v>2</v>
      </c>
      <c r="D4131" s="358">
        <v>40.35</v>
      </c>
    </row>
    <row r="4132" spans="1:4" ht="15">
      <c r="A4132" s="90">
        <v>89860</v>
      </c>
      <c r="B4132" s="90" t="s">
        <v>12041</v>
      </c>
      <c r="C4132" s="358" t="s">
        <v>2</v>
      </c>
      <c r="D4132" s="358">
        <v>50.59</v>
      </c>
    </row>
    <row r="4133" spans="1:4" ht="15">
      <c r="A4133" s="90">
        <v>89861</v>
      </c>
      <c r="B4133" s="90" t="s">
        <v>12042</v>
      </c>
      <c r="C4133" s="358" t="s">
        <v>2</v>
      </c>
      <c r="D4133" s="358">
        <v>60.23</v>
      </c>
    </row>
    <row r="4134" spans="1:4" ht="15">
      <c r="A4134" s="90">
        <v>89866</v>
      </c>
      <c r="B4134" s="90" t="s">
        <v>12043</v>
      </c>
      <c r="C4134" s="358" t="s">
        <v>2</v>
      </c>
      <c r="D4134" s="358">
        <v>6.81</v>
      </c>
    </row>
    <row r="4135" spans="1:4" ht="15">
      <c r="A4135" s="90">
        <v>89867</v>
      </c>
      <c r="B4135" s="90" t="s">
        <v>12044</v>
      </c>
      <c r="C4135" s="358" t="s">
        <v>2</v>
      </c>
      <c r="D4135" s="358">
        <v>7.71</v>
      </c>
    </row>
    <row r="4136" spans="1:4" ht="15">
      <c r="A4136" s="90">
        <v>89868</v>
      </c>
      <c r="B4136" s="90" t="s">
        <v>12045</v>
      </c>
      <c r="C4136" s="358" t="s">
        <v>2</v>
      </c>
      <c r="D4136" s="358">
        <v>5.26</v>
      </c>
    </row>
    <row r="4137" spans="1:4" ht="15">
      <c r="A4137" s="90">
        <v>89869</v>
      </c>
      <c r="B4137" s="90" t="s">
        <v>12046</v>
      </c>
      <c r="C4137" s="358" t="s">
        <v>2</v>
      </c>
      <c r="D4137" s="358">
        <v>9.52</v>
      </c>
    </row>
    <row r="4138" spans="1:4" ht="15">
      <c r="A4138" s="90">
        <v>89979</v>
      </c>
      <c r="B4138" s="90" t="s">
        <v>12047</v>
      </c>
      <c r="C4138" s="358" t="s">
        <v>2</v>
      </c>
      <c r="D4138" s="358">
        <v>26.46</v>
      </c>
    </row>
    <row r="4139" spans="1:4" ht="15">
      <c r="A4139" s="90">
        <v>89981</v>
      </c>
      <c r="B4139" s="90" t="s">
        <v>12048</v>
      </c>
      <c r="C4139" s="358" t="s">
        <v>2</v>
      </c>
      <c r="D4139" s="358">
        <v>23.79</v>
      </c>
    </row>
    <row r="4140" spans="1:4" ht="15">
      <c r="A4140" s="90">
        <v>90373</v>
      </c>
      <c r="B4140" s="90" t="s">
        <v>12049</v>
      </c>
      <c r="C4140" s="358" t="s">
        <v>2</v>
      </c>
      <c r="D4140" s="358">
        <v>13</v>
      </c>
    </row>
    <row r="4141" spans="1:4" ht="15">
      <c r="A4141" s="90">
        <v>90374</v>
      </c>
      <c r="B4141" s="90" t="s">
        <v>12050</v>
      </c>
      <c r="C4141" s="358" t="s">
        <v>2</v>
      </c>
      <c r="D4141" s="358">
        <v>22.64</v>
      </c>
    </row>
    <row r="4142" spans="1:4" ht="15">
      <c r="A4142" s="90">
        <v>92287</v>
      </c>
      <c r="B4142" s="90" t="s">
        <v>10877</v>
      </c>
      <c r="C4142" s="358" t="s">
        <v>2</v>
      </c>
      <c r="D4142" s="358">
        <v>16.47</v>
      </c>
    </row>
    <row r="4143" spans="1:4" ht="15">
      <c r="A4143" s="90">
        <v>92288</v>
      </c>
      <c r="B4143" s="90" t="s">
        <v>10878</v>
      </c>
      <c r="C4143" s="358" t="s">
        <v>2</v>
      </c>
      <c r="D4143" s="358">
        <v>26.05</v>
      </c>
    </row>
    <row r="4144" spans="1:4" ht="15">
      <c r="A4144" s="90">
        <v>92289</v>
      </c>
      <c r="B4144" s="90" t="s">
        <v>10879</v>
      </c>
      <c r="C4144" s="358" t="s">
        <v>2</v>
      </c>
      <c r="D4144" s="358">
        <v>46.36</v>
      </c>
    </row>
    <row r="4145" spans="1:4" ht="15">
      <c r="A4145" s="90">
        <v>92290</v>
      </c>
      <c r="B4145" s="90" t="s">
        <v>18370</v>
      </c>
      <c r="C4145" s="358" t="s">
        <v>2</v>
      </c>
      <c r="D4145" s="358">
        <v>70.39</v>
      </c>
    </row>
    <row r="4146" spans="1:4" ht="15">
      <c r="A4146" s="90">
        <v>92291</v>
      </c>
      <c r="B4146" s="90" t="s">
        <v>10880</v>
      </c>
      <c r="C4146" s="358" t="s">
        <v>2</v>
      </c>
      <c r="D4146" s="358">
        <v>109.19</v>
      </c>
    </row>
    <row r="4147" spans="1:4" ht="15">
      <c r="A4147" s="90">
        <v>92292</v>
      </c>
      <c r="B4147" s="90" t="s">
        <v>10881</v>
      </c>
      <c r="C4147" s="358" t="s">
        <v>2</v>
      </c>
      <c r="D4147" s="358">
        <v>339.57</v>
      </c>
    </row>
    <row r="4148" spans="1:4" ht="15">
      <c r="A4148" s="90">
        <v>92293</v>
      </c>
      <c r="B4148" s="90" t="s">
        <v>10882</v>
      </c>
      <c r="C4148" s="358" t="s">
        <v>2</v>
      </c>
      <c r="D4148" s="358">
        <v>9.33</v>
      </c>
    </row>
    <row r="4149" spans="1:4" ht="15">
      <c r="A4149" s="90">
        <v>92294</v>
      </c>
      <c r="B4149" s="90" t="s">
        <v>10883</v>
      </c>
      <c r="C4149" s="358" t="s">
        <v>2</v>
      </c>
      <c r="D4149" s="358">
        <v>15.86</v>
      </c>
    </row>
    <row r="4150" spans="1:4" ht="15">
      <c r="A4150" s="90">
        <v>92295</v>
      </c>
      <c r="B4150" s="90" t="s">
        <v>10884</v>
      </c>
      <c r="C4150" s="358" t="s">
        <v>2</v>
      </c>
      <c r="D4150" s="358">
        <v>30.05</v>
      </c>
    </row>
    <row r="4151" spans="1:4" ht="15">
      <c r="A4151" s="90">
        <v>92296</v>
      </c>
      <c r="B4151" s="90" t="s">
        <v>10885</v>
      </c>
      <c r="C4151" s="358" t="s">
        <v>2</v>
      </c>
      <c r="D4151" s="358">
        <v>39.880000000000003</v>
      </c>
    </row>
    <row r="4152" spans="1:4" ht="15">
      <c r="A4152" s="90">
        <v>92297</v>
      </c>
      <c r="B4152" s="90" t="s">
        <v>10886</v>
      </c>
      <c r="C4152" s="358" t="s">
        <v>2</v>
      </c>
      <c r="D4152" s="358">
        <v>61.95</v>
      </c>
    </row>
    <row r="4153" spans="1:4" ht="15">
      <c r="A4153" s="90">
        <v>92298</v>
      </c>
      <c r="B4153" s="90" t="s">
        <v>10887</v>
      </c>
      <c r="C4153" s="358" t="s">
        <v>2</v>
      </c>
      <c r="D4153" s="358">
        <v>174.82</v>
      </c>
    </row>
    <row r="4154" spans="1:4" ht="15">
      <c r="A4154" s="90">
        <v>92299</v>
      </c>
      <c r="B4154" s="90" t="s">
        <v>10888</v>
      </c>
      <c r="C4154" s="358" t="s">
        <v>2</v>
      </c>
      <c r="D4154" s="358">
        <v>21.67</v>
      </c>
    </row>
    <row r="4155" spans="1:4" ht="15">
      <c r="A4155" s="90">
        <v>92300</v>
      </c>
      <c r="B4155" s="90" t="s">
        <v>10889</v>
      </c>
      <c r="C4155" s="358" t="s">
        <v>2</v>
      </c>
      <c r="D4155" s="358">
        <v>33.11</v>
      </c>
    </row>
    <row r="4156" spans="1:4" ht="15">
      <c r="A4156" s="90">
        <v>92301</v>
      </c>
      <c r="B4156" s="90" t="s">
        <v>10890</v>
      </c>
      <c r="C4156" s="358" t="s">
        <v>2</v>
      </c>
      <c r="D4156" s="358">
        <v>65.88</v>
      </c>
    </row>
    <row r="4157" spans="1:4" ht="15">
      <c r="A4157" s="90">
        <v>92302</v>
      </c>
      <c r="B4157" s="90" t="s">
        <v>10891</v>
      </c>
      <c r="C4157" s="358" t="s">
        <v>2</v>
      </c>
      <c r="D4157" s="358">
        <v>87.12</v>
      </c>
    </row>
    <row r="4158" spans="1:4" ht="15">
      <c r="A4158" s="90">
        <v>92303</v>
      </c>
      <c r="B4158" s="90" t="s">
        <v>10892</v>
      </c>
      <c r="C4158" s="358" t="s">
        <v>2</v>
      </c>
      <c r="D4158" s="358">
        <v>160.31</v>
      </c>
    </row>
    <row r="4159" spans="1:4" ht="15">
      <c r="A4159" s="90">
        <v>92304</v>
      </c>
      <c r="B4159" s="90" t="s">
        <v>10893</v>
      </c>
      <c r="C4159" s="358" t="s">
        <v>2</v>
      </c>
      <c r="D4159" s="358">
        <v>417.45</v>
      </c>
    </row>
    <row r="4160" spans="1:4" ht="15">
      <c r="A4160" s="90">
        <v>92311</v>
      </c>
      <c r="B4160" s="90" t="s">
        <v>12051</v>
      </c>
      <c r="C4160" s="358" t="s">
        <v>2</v>
      </c>
      <c r="D4160" s="358">
        <v>12.03</v>
      </c>
    </row>
    <row r="4161" spans="1:4" ht="15">
      <c r="A4161" s="90">
        <v>92312</v>
      </c>
      <c r="B4161" s="90" t="s">
        <v>10894</v>
      </c>
      <c r="C4161" s="358" t="s">
        <v>2</v>
      </c>
      <c r="D4161" s="358">
        <v>20.22</v>
      </c>
    </row>
    <row r="4162" spans="1:4" ht="15">
      <c r="A4162" s="90">
        <v>92313</v>
      </c>
      <c r="B4162" s="90" t="s">
        <v>10895</v>
      </c>
      <c r="C4162" s="358" t="s">
        <v>2</v>
      </c>
      <c r="D4162" s="358">
        <v>29.52</v>
      </c>
    </row>
    <row r="4163" spans="1:4" ht="15">
      <c r="A4163" s="90">
        <v>92314</v>
      </c>
      <c r="B4163" s="90" t="s">
        <v>10896</v>
      </c>
      <c r="C4163" s="358" t="s">
        <v>2</v>
      </c>
      <c r="D4163" s="358">
        <v>8.0500000000000007</v>
      </c>
    </row>
    <row r="4164" spans="1:4" ht="15">
      <c r="A4164" s="90">
        <v>92315</v>
      </c>
      <c r="B4164" s="90" t="s">
        <v>10897</v>
      </c>
      <c r="C4164" s="358" t="s">
        <v>2</v>
      </c>
      <c r="D4164" s="358">
        <v>11.84</v>
      </c>
    </row>
    <row r="4165" spans="1:4" ht="15">
      <c r="A4165" s="90">
        <v>92316</v>
      </c>
      <c r="B4165" s="90" t="s">
        <v>10898</v>
      </c>
      <c r="C4165" s="358" t="s">
        <v>2</v>
      </c>
      <c r="D4165" s="358">
        <v>18.18</v>
      </c>
    </row>
    <row r="4166" spans="1:4" ht="15">
      <c r="A4166" s="90">
        <v>92317</v>
      </c>
      <c r="B4166" s="90" t="s">
        <v>10899</v>
      </c>
      <c r="C4166" s="358" t="s">
        <v>2</v>
      </c>
      <c r="D4166" s="358">
        <v>16.87</v>
      </c>
    </row>
    <row r="4167" spans="1:4" ht="15">
      <c r="A4167" s="90">
        <v>92318</v>
      </c>
      <c r="B4167" s="90" t="s">
        <v>10900</v>
      </c>
      <c r="C4167" s="358" t="s">
        <v>2</v>
      </c>
      <c r="D4167" s="358">
        <v>26.68</v>
      </c>
    </row>
    <row r="4168" spans="1:4" ht="15">
      <c r="A4168" s="90">
        <v>92319</v>
      </c>
      <c r="B4168" s="90" t="s">
        <v>10901</v>
      </c>
      <c r="C4168" s="358" t="s">
        <v>2</v>
      </c>
      <c r="D4168" s="358">
        <v>37.729999999999997</v>
      </c>
    </row>
    <row r="4169" spans="1:4" ht="15">
      <c r="A4169" s="90">
        <v>92326</v>
      </c>
      <c r="B4169" s="90" t="s">
        <v>10902</v>
      </c>
      <c r="C4169" s="358" t="s">
        <v>2</v>
      </c>
      <c r="D4169" s="358">
        <v>12.64</v>
      </c>
    </row>
    <row r="4170" spans="1:4" ht="15">
      <c r="A4170" s="90">
        <v>92327</v>
      </c>
      <c r="B4170" s="90" t="s">
        <v>10903</v>
      </c>
      <c r="C4170" s="358" t="s">
        <v>2</v>
      </c>
      <c r="D4170" s="358">
        <v>23</v>
      </c>
    </row>
    <row r="4171" spans="1:4" ht="15">
      <c r="A4171" s="90">
        <v>92328</v>
      </c>
      <c r="B4171" s="90" t="s">
        <v>10904</v>
      </c>
      <c r="C4171" s="358" t="s">
        <v>2</v>
      </c>
      <c r="D4171" s="358">
        <v>34.46</v>
      </c>
    </row>
    <row r="4172" spans="1:4" ht="15">
      <c r="A4172" s="90">
        <v>92329</v>
      </c>
      <c r="B4172" s="90" t="s">
        <v>10905</v>
      </c>
      <c r="C4172" s="358" t="s">
        <v>2</v>
      </c>
      <c r="D4172" s="358">
        <v>8.2100000000000009</v>
      </c>
    </row>
    <row r="4173" spans="1:4" ht="15">
      <c r="A4173" s="90">
        <v>92330</v>
      </c>
      <c r="B4173" s="90" t="s">
        <v>10906</v>
      </c>
      <c r="C4173" s="358" t="s">
        <v>2</v>
      </c>
      <c r="D4173" s="358">
        <v>13.71</v>
      </c>
    </row>
    <row r="4174" spans="1:4" ht="15">
      <c r="A4174" s="90">
        <v>92331</v>
      </c>
      <c r="B4174" s="90" t="s">
        <v>10907</v>
      </c>
      <c r="C4174" s="358" t="s">
        <v>2</v>
      </c>
      <c r="D4174" s="358">
        <v>21.5</v>
      </c>
    </row>
    <row r="4175" spans="1:4" ht="15">
      <c r="A4175" s="90">
        <v>92332</v>
      </c>
      <c r="B4175" s="90" t="s">
        <v>10908</v>
      </c>
      <c r="C4175" s="358" t="s">
        <v>2</v>
      </c>
      <c r="D4175" s="358">
        <v>17.190000000000001</v>
      </c>
    </row>
    <row r="4176" spans="1:4" ht="15">
      <c r="A4176" s="90">
        <v>92333</v>
      </c>
      <c r="B4176" s="90" t="s">
        <v>10909</v>
      </c>
      <c r="C4176" s="358" t="s">
        <v>2</v>
      </c>
      <c r="D4176" s="358">
        <v>30.38</v>
      </c>
    </row>
    <row r="4177" spans="1:4" ht="15">
      <c r="A4177" s="90">
        <v>92334</v>
      </c>
      <c r="B4177" s="90" t="s">
        <v>10910</v>
      </c>
      <c r="C4177" s="358" t="s">
        <v>2</v>
      </c>
      <c r="D4177" s="358">
        <v>44.35</v>
      </c>
    </row>
    <row r="4178" spans="1:4" ht="15">
      <c r="A4178" s="90">
        <v>92344</v>
      </c>
      <c r="B4178" s="90" t="s">
        <v>9109</v>
      </c>
      <c r="C4178" s="358" t="s">
        <v>2</v>
      </c>
      <c r="D4178" s="358">
        <v>68.39</v>
      </c>
    </row>
    <row r="4179" spans="1:4" ht="15">
      <c r="A4179" s="90">
        <v>92345</v>
      </c>
      <c r="B4179" s="90" t="s">
        <v>9110</v>
      </c>
      <c r="C4179" s="358" t="s">
        <v>2</v>
      </c>
      <c r="D4179" s="358">
        <v>68.36</v>
      </c>
    </row>
    <row r="4180" spans="1:4" ht="15">
      <c r="A4180" s="90">
        <v>92346</v>
      </c>
      <c r="B4180" s="90" t="s">
        <v>9111</v>
      </c>
      <c r="C4180" s="358" t="s">
        <v>2</v>
      </c>
      <c r="D4180" s="358">
        <v>91.87</v>
      </c>
    </row>
    <row r="4181" spans="1:4" ht="15">
      <c r="A4181" s="90">
        <v>92347</v>
      </c>
      <c r="B4181" s="90" t="s">
        <v>9112</v>
      </c>
      <c r="C4181" s="358" t="s">
        <v>2</v>
      </c>
      <c r="D4181" s="358">
        <v>103.34</v>
      </c>
    </row>
    <row r="4182" spans="1:4" ht="15">
      <c r="A4182" s="90">
        <v>92348</v>
      </c>
      <c r="B4182" s="90" t="s">
        <v>9113</v>
      </c>
      <c r="C4182" s="358" t="s">
        <v>2</v>
      </c>
      <c r="D4182" s="358">
        <v>132.1</v>
      </c>
    </row>
    <row r="4183" spans="1:4" ht="15">
      <c r="A4183" s="90">
        <v>92349</v>
      </c>
      <c r="B4183" s="90" t="s">
        <v>9114</v>
      </c>
      <c r="C4183" s="358" t="s">
        <v>2</v>
      </c>
      <c r="D4183" s="358">
        <v>142.31</v>
      </c>
    </row>
    <row r="4184" spans="1:4" ht="15">
      <c r="A4184" s="90">
        <v>92350</v>
      </c>
      <c r="B4184" s="90" t="s">
        <v>9115</v>
      </c>
      <c r="C4184" s="358" t="s">
        <v>2</v>
      </c>
      <c r="D4184" s="358">
        <v>101.66</v>
      </c>
    </row>
    <row r="4185" spans="1:4" ht="15">
      <c r="A4185" s="90">
        <v>92351</v>
      </c>
      <c r="B4185" s="90" t="s">
        <v>9116</v>
      </c>
      <c r="C4185" s="358" t="s">
        <v>2</v>
      </c>
      <c r="D4185" s="358">
        <v>99.11</v>
      </c>
    </row>
    <row r="4186" spans="1:4" ht="15">
      <c r="A4186" s="90">
        <v>92352</v>
      </c>
      <c r="B4186" s="90" t="s">
        <v>9117</v>
      </c>
      <c r="C4186" s="358" t="s">
        <v>2</v>
      </c>
      <c r="D4186" s="358">
        <v>159.91999999999999</v>
      </c>
    </row>
    <row r="4187" spans="1:4" ht="15">
      <c r="A4187" s="90">
        <v>92353</v>
      </c>
      <c r="B4187" s="90" t="s">
        <v>9118</v>
      </c>
      <c r="C4187" s="358" t="s">
        <v>2</v>
      </c>
      <c r="D4187" s="358">
        <v>148.69</v>
      </c>
    </row>
    <row r="4188" spans="1:4" ht="15">
      <c r="A4188" s="90">
        <v>92354</v>
      </c>
      <c r="B4188" s="90" t="s">
        <v>9119</v>
      </c>
      <c r="C4188" s="358" t="s">
        <v>2</v>
      </c>
      <c r="D4188" s="358">
        <v>215.82</v>
      </c>
    </row>
    <row r="4189" spans="1:4" ht="15">
      <c r="A4189" s="90">
        <v>92355</v>
      </c>
      <c r="B4189" s="90" t="s">
        <v>9120</v>
      </c>
      <c r="C4189" s="358" t="s">
        <v>2</v>
      </c>
      <c r="D4189" s="358">
        <v>194.18</v>
      </c>
    </row>
    <row r="4190" spans="1:4" ht="15">
      <c r="A4190" s="90">
        <v>92356</v>
      </c>
      <c r="B4190" s="90" t="s">
        <v>9121</v>
      </c>
      <c r="C4190" s="358" t="s">
        <v>2</v>
      </c>
      <c r="D4190" s="358">
        <v>132.09</v>
      </c>
    </row>
    <row r="4191" spans="1:4" ht="15">
      <c r="A4191" s="90">
        <v>92357</v>
      </c>
      <c r="B4191" s="90" t="s">
        <v>9122</v>
      </c>
      <c r="C4191" s="358" t="s">
        <v>2</v>
      </c>
      <c r="D4191" s="358">
        <v>203.86</v>
      </c>
    </row>
    <row r="4192" spans="1:4" ht="15">
      <c r="A4192" s="90">
        <v>92358</v>
      </c>
      <c r="B4192" s="90" t="s">
        <v>9123</v>
      </c>
      <c r="C4192" s="358" t="s">
        <v>2</v>
      </c>
      <c r="D4192" s="358">
        <v>256.79000000000002</v>
      </c>
    </row>
    <row r="4193" spans="1:4" ht="15">
      <c r="A4193" s="90">
        <v>92369</v>
      </c>
      <c r="B4193" s="90" t="s">
        <v>9124</v>
      </c>
      <c r="C4193" s="358" t="s">
        <v>2</v>
      </c>
      <c r="D4193" s="358">
        <v>34.9</v>
      </c>
    </row>
    <row r="4194" spans="1:4" ht="15">
      <c r="A4194" s="90">
        <v>92370</v>
      </c>
      <c r="B4194" s="90" t="s">
        <v>9125</v>
      </c>
      <c r="C4194" s="358" t="s">
        <v>2</v>
      </c>
      <c r="D4194" s="358">
        <v>36.96</v>
      </c>
    </row>
    <row r="4195" spans="1:4" ht="15">
      <c r="A4195" s="90">
        <v>92371</v>
      </c>
      <c r="B4195" s="90" t="s">
        <v>9126</v>
      </c>
      <c r="C4195" s="358" t="s">
        <v>2</v>
      </c>
      <c r="D4195" s="358">
        <v>43</v>
      </c>
    </row>
    <row r="4196" spans="1:4" ht="15">
      <c r="A4196" s="90">
        <v>92372</v>
      </c>
      <c r="B4196" s="90" t="s">
        <v>9127</v>
      </c>
      <c r="C4196" s="358" t="s">
        <v>2</v>
      </c>
      <c r="D4196" s="358">
        <v>44.93</v>
      </c>
    </row>
    <row r="4197" spans="1:4" ht="15">
      <c r="A4197" s="90">
        <v>92373</v>
      </c>
      <c r="B4197" s="90" t="s">
        <v>18371</v>
      </c>
      <c r="C4197" s="358" t="s">
        <v>2</v>
      </c>
      <c r="D4197" s="358">
        <v>51.48</v>
      </c>
    </row>
    <row r="4198" spans="1:4" ht="15">
      <c r="A4198" s="90">
        <v>92374</v>
      </c>
      <c r="B4198" s="90" t="s">
        <v>18372</v>
      </c>
      <c r="C4198" s="358" t="s">
        <v>2</v>
      </c>
      <c r="D4198" s="358">
        <v>51.85</v>
      </c>
    </row>
    <row r="4199" spans="1:4" ht="15">
      <c r="A4199" s="90">
        <v>92375</v>
      </c>
      <c r="B4199" s="90" t="s">
        <v>9128</v>
      </c>
      <c r="C4199" s="358" t="s">
        <v>2</v>
      </c>
      <c r="D4199" s="358">
        <v>68.34</v>
      </c>
    </row>
    <row r="4200" spans="1:4" ht="15">
      <c r="A4200" s="90">
        <v>92376</v>
      </c>
      <c r="B4200" s="90" t="s">
        <v>9129</v>
      </c>
      <c r="C4200" s="358" t="s">
        <v>2</v>
      </c>
      <c r="D4200" s="358">
        <v>68.31</v>
      </c>
    </row>
    <row r="4201" spans="1:4" ht="15">
      <c r="A4201" s="90">
        <v>92377</v>
      </c>
      <c r="B4201" s="90" t="s">
        <v>9130</v>
      </c>
      <c r="C4201" s="358" t="s">
        <v>2</v>
      </c>
      <c r="D4201" s="358">
        <v>93.37</v>
      </c>
    </row>
    <row r="4202" spans="1:4" ht="15">
      <c r="A4202" s="90">
        <v>92378</v>
      </c>
      <c r="B4202" s="90" t="s">
        <v>9131</v>
      </c>
      <c r="C4202" s="358" t="s">
        <v>2</v>
      </c>
      <c r="D4202" s="358">
        <v>104.84</v>
      </c>
    </row>
    <row r="4203" spans="1:4" ht="15">
      <c r="A4203" s="90">
        <v>92379</v>
      </c>
      <c r="B4203" s="90" t="s">
        <v>9132</v>
      </c>
      <c r="C4203" s="358" t="s">
        <v>2</v>
      </c>
      <c r="D4203" s="358">
        <v>135.21</v>
      </c>
    </row>
    <row r="4204" spans="1:4" ht="15">
      <c r="A4204" s="90">
        <v>92380</v>
      </c>
      <c r="B4204" s="90" t="s">
        <v>9133</v>
      </c>
      <c r="C4204" s="358" t="s">
        <v>2</v>
      </c>
      <c r="D4204" s="358">
        <v>145.41999999999999</v>
      </c>
    </row>
    <row r="4205" spans="1:4" ht="15">
      <c r="A4205" s="90">
        <v>92381</v>
      </c>
      <c r="B4205" s="90" t="s">
        <v>18373</v>
      </c>
      <c r="C4205" s="358" t="s">
        <v>2</v>
      </c>
      <c r="D4205" s="358">
        <v>52.99</v>
      </c>
    </row>
    <row r="4206" spans="1:4" ht="15">
      <c r="A4206" s="90">
        <v>92382</v>
      </c>
      <c r="B4206" s="90" t="s">
        <v>9134</v>
      </c>
      <c r="C4206" s="358" t="s">
        <v>2</v>
      </c>
      <c r="D4206" s="358">
        <v>50.25</v>
      </c>
    </row>
    <row r="4207" spans="1:4" ht="15">
      <c r="A4207" s="90">
        <v>92383</v>
      </c>
      <c r="B4207" s="90" t="s">
        <v>9135</v>
      </c>
      <c r="C4207" s="358" t="s">
        <v>2</v>
      </c>
      <c r="D4207" s="358">
        <v>68.489999999999995</v>
      </c>
    </row>
    <row r="4208" spans="1:4" ht="15">
      <c r="A4208" s="90">
        <v>92384</v>
      </c>
      <c r="B4208" s="90" t="s">
        <v>9136</v>
      </c>
      <c r="C4208" s="358" t="s">
        <v>2</v>
      </c>
      <c r="D4208" s="358">
        <v>63.04</v>
      </c>
    </row>
    <row r="4209" spans="1:4" ht="15">
      <c r="A4209" s="90">
        <v>92385</v>
      </c>
      <c r="B4209" s="90" t="s">
        <v>18374</v>
      </c>
      <c r="C4209" s="358" t="s">
        <v>2</v>
      </c>
      <c r="D4209" s="358">
        <v>79.14</v>
      </c>
    </row>
    <row r="4210" spans="1:4" ht="15">
      <c r="A4210" s="90">
        <v>92386</v>
      </c>
      <c r="B4210" s="90" t="s">
        <v>18375</v>
      </c>
      <c r="C4210" s="358" t="s">
        <v>2</v>
      </c>
      <c r="D4210" s="358">
        <v>75.38</v>
      </c>
    </row>
    <row r="4211" spans="1:4" ht="15">
      <c r="A4211" s="90">
        <v>92387</v>
      </c>
      <c r="B4211" s="90" t="s">
        <v>18376</v>
      </c>
      <c r="C4211" s="358" t="s">
        <v>2</v>
      </c>
      <c r="D4211" s="358">
        <v>101.58</v>
      </c>
    </row>
    <row r="4212" spans="1:4" ht="15">
      <c r="A4212" s="90">
        <v>92388</v>
      </c>
      <c r="B4212" s="90" t="s">
        <v>9137</v>
      </c>
      <c r="C4212" s="358" t="s">
        <v>2</v>
      </c>
      <c r="D4212" s="358">
        <v>99.03</v>
      </c>
    </row>
    <row r="4213" spans="1:4" ht="15">
      <c r="A4213" s="90">
        <v>92389</v>
      </c>
      <c r="B4213" s="90" t="s">
        <v>9138</v>
      </c>
      <c r="C4213" s="358" t="s">
        <v>2</v>
      </c>
      <c r="D4213" s="358">
        <v>162.22</v>
      </c>
    </row>
    <row r="4214" spans="1:4" ht="15">
      <c r="A4214" s="90">
        <v>92390</v>
      </c>
      <c r="B4214" s="90" t="s">
        <v>9139</v>
      </c>
      <c r="C4214" s="358" t="s">
        <v>2</v>
      </c>
      <c r="D4214" s="358">
        <v>150.99</v>
      </c>
    </row>
    <row r="4215" spans="1:4" ht="15">
      <c r="A4215" s="90">
        <v>92635</v>
      </c>
      <c r="B4215" s="90" t="s">
        <v>18377</v>
      </c>
      <c r="C4215" s="358" t="s">
        <v>2</v>
      </c>
      <c r="D4215" s="358">
        <v>220.48</v>
      </c>
    </row>
    <row r="4216" spans="1:4" ht="15">
      <c r="A4216" s="90">
        <v>92636</v>
      </c>
      <c r="B4216" s="90" t="s">
        <v>9140</v>
      </c>
      <c r="C4216" s="358" t="s">
        <v>2</v>
      </c>
      <c r="D4216" s="358">
        <v>198.84</v>
      </c>
    </row>
    <row r="4217" spans="1:4" ht="15">
      <c r="A4217" s="90">
        <v>92637</v>
      </c>
      <c r="B4217" s="90" t="s">
        <v>9141</v>
      </c>
      <c r="C4217" s="358" t="s">
        <v>2</v>
      </c>
      <c r="D4217" s="358">
        <v>68.010000000000005</v>
      </c>
    </row>
    <row r="4218" spans="1:4" ht="15">
      <c r="A4218" s="90">
        <v>92638</v>
      </c>
      <c r="B4218" s="90" t="s">
        <v>9142</v>
      </c>
      <c r="C4218" s="358" t="s">
        <v>2</v>
      </c>
      <c r="D4218" s="358">
        <v>84.73</v>
      </c>
    </row>
    <row r="4219" spans="1:4" ht="15">
      <c r="A4219" s="90">
        <v>92639</v>
      </c>
      <c r="B4219" s="90" t="s">
        <v>18378</v>
      </c>
      <c r="C4219" s="358" t="s">
        <v>2</v>
      </c>
      <c r="D4219" s="358">
        <v>99.01</v>
      </c>
    </row>
    <row r="4220" spans="1:4" ht="15">
      <c r="A4220" s="90">
        <v>92640</v>
      </c>
      <c r="B4220" s="90" t="s">
        <v>9143</v>
      </c>
      <c r="C4220" s="358" t="s">
        <v>2</v>
      </c>
      <c r="D4220" s="358">
        <v>131.94999999999999</v>
      </c>
    </row>
    <row r="4221" spans="1:4" ht="15">
      <c r="A4221" s="90">
        <v>92642</v>
      </c>
      <c r="B4221" s="90" t="s">
        <v>9144</v>
      </c>
      <c r="C4221" s="358" t="s">
        <v>2</v>
      </c>
      <c r="D4221" s="358">
        <v>206.88</v>
      </c>
    </row>
    <row r="4222" spans="1:4" ht="15">
      <c r="A4222" s="90">
        <v>92644</v>
      </c>
      <c r="B4222" s="90" t="s">
        <v>9145</v>
      </c>
      <c r="C4222" s="358" t="s">
        <v>2</v>
      </c>
      <c r="D4222" s="358">
        <v>263</v>
      </c>
    </row>
    <row r="4223" spans="1:4" ht="15">
      <c r="A4223" s="90">
        <v>92657</v>
      </c>
      <c r="B4223" s="90" t="s">
        <v>9146</v>
      </c>
      <c r="C4223" s="358" t="s">
        <v>2</v>
      </c>
      <c r="D4223" s="358">
        <v>26.53</v>
      </c>
    </row>
    <row r="4224" spans="1:4" ht="15">
      <c r="A4224" s="90">
        <v>92658</v>
      </c>
      <c r="B4224" s="90" t="s">
        <v>9147</v>
      </c>
      <c r="C4224" s="358" t="s">
        <v>2</v>
      </c>
      <c r="D4224" s="358">
        <v>28.59</v>
      </c>
    </row>
    <row r="4225" spans="1:4" ht="15">
      <c r="A4225" s="90">
        <v>92659</v>
      </c>
      <c r="B4225" s="90" t="s">
        <v>9148</v>
      </c>
      <c r="C4225" s="358" t="s">
        <v>2</v>
      </c>
      <c r="D4225" s="358">
        <v>33.47</v>
      </c>
    </row>
    <row r="4226" spans="1:4" ht="15">
      <c r="A4226" s="90">
        <v>92660</v>
      </c>
      <c r="B4226" s="90" t="s">
        <v>9149</v>
      </c>
      <c r="C4226" s="358" t="s">
        <v>2</v>
      </c>
      <c r="D4226" s="358">
        <v>35.4</v>
      </c>
    </row>
    <row r="4227" spans="1:4" ht="15">
      <c r="A4227" s="90">
        <v>92661</v>
      </c>
      <c r="B4227" s="90" t="s">
        <v>18379</v>
      </c>
      <c r="C4227" s="358" t="s">
        <v>2</v>
      </c>
      <c r="D4227" s="358">
        <v>40.619999999999997</v>
      </c>
    </row>
    <row r="4228" spans="1:4" ht="15">
      <c r="A4228" s="90">
        <v>92662</v>
      </c>
      <c r="B4228" s="90" t="s">
        <v>18380</v>
      </c>
      <c r="C4228" s="358" t="s">
        <v>2</v>
      </c>
      <c r="D4228" s="358">
        <v>40.99</v>
      </c>
    </row>
    <row r="4229" spans="1:4" ht="15">
      <c r="A4229" s="90">
        <v>92663</v>
      </c>
      <c r="B4229" s="90" t="s">
        <v>9150</v>
      </c>
      <c r="C4229" s="358" t="s">
        <v>2</v>
      </c>
      <c r="D4229" s="358">
        <v>55.85</v>
      </c>
    </row>
    <row r="4230" spans="1:4" ht="15">
      <c r="A4230" s="90">
        <v>92664</v>
      </c>
      <c r="B4230" s="90" t="s">
        <v>9151</v>
      </c>
      <c r="C4230" s="358" t="s">
        <v>2</v>
      </c>
      <c r="D4230" s="358">
        <v>55.82</v>
      </c>
    </row>
    <row r="4231" spans="1:4" ht="15">
      <c r="A4231" s="90">
        <v>92665</v>
      </c>
      <c r="B4231" s="90" t="s">
        <v>9152</v>
      </c>
      <c r="C4231" s="358" t="s">
        <v>2</v>
      </c>
      <c r="D4231" s="358">
        <v>78.39</v>
      </c>
    </row>
    <row r="4232" spans="1:4" ht="15">
      <c r="A4232" s="90">
        <v>92666</v>
      </c>
      <c r="B4232" s="90" t="s">
        <v>9153</v>
      </c>
      <c r="C4232" s="358" t="s">
        <v>2</v>
      </c>
      <c r="D4232" s="358">
        <v>89.86</v>
      </c>
    </row>
    <row r="4233" spans="1:4" ht="15">
      <c r="A4233" s="90">
        <v>92667</v>
      </c>
      <c r="B4233" s="90" t="s">
        <v>9154</v>
      </c>
      <c r="C4233" s="358" t="s">
        <v>2</v>
      </c>
      <c r="D4233" s="358">
        <v>117.79</v>
      </c>
    </row>
    <row r="4234" spans="1:4" ht="15">
      <c r="A4234" s="90">
        <v>92668</v>
      </c>
      <c r="B4234" s="90" t="s">
        <v>9155</v>
      </c>
      <c r="C4234" s="358" t="s">
        <v>2</v>
      </c>
      <c r="D4234" s="358">
        <v>128</v>
      </c>
    </row>
    <row r="4235" spans="1:4" ht="15">
      <c r="A4235" s="90">
        <v>92669</v>
      </c>
      <c r="B4235" s="90" t="s">
        <v>18381</v>
      </c>
      <c r="C4235" s="358" t="s">
        <v>2</v>
      </c>
      <c r="D4235" s="358">
        <v>40.4</v>
      </c>
    </row>
    <row r="4236" spans="1:4" ht="15">
      <c r="A4236" s="90">
        <v>92670</v>
      </c>
      <c r="B4236" s="90" t="s">
        <v>9156</v>
      </c>
      <c r="C4236" s="358" t="s">
        <v>2</v>
      </c>
      <c r="D4236" s="358">
        <v>37.659999999999997</v>
      </c>
    </row>
    <row r="4237" spans="1:4" ht="15">
      <c r="A4237" s="90">
        <v>92671</v>
      </c>
      <c r="B4237" s="90" t="s">
        <v>9157</v>
      </c>
      <c r="C4237" s="358" t="s">
        <v>2</v>
      </c>
      <c r="D4237" s="358">
        <v>54.23</v>
      </c>
    </row>
    <row r="4238" spans="1:4" ht="15">
      <c r="A4238" s="90">
        <v>92672</v>
      </c>
      <c r="B4238" s="90" t="s">
        <v>9158</v>
      </c>
      <c r="C4238" s="358" t="s">
        <v>2</v>
      </c>
      <c r="D4238" s="358">
        <v>48.78</v>
      </c>
    </row>
    <row r="4239" spans="1:4" ht="15">
      <c r="A4239" s="90">
        <v>92673</v>
      </c>
      <c r="B4239" s="90" t="s">
        <v>18382</v>
      </c>
      <c r="C4239" s="358" t="s">
        <v>2</v>
      </c>
      <c r="D4239" s="358">
        <v>62.87</v>
      </c>
    </row>
    <row r="4240" spans="1:4" ht="15">
      <c r="A4240" s="90">
        <v>92674</v>
      </c>
      <c r="B4240" s="90" t="s">
        <v>18383</v>
      </c>
      <c r="C4240" s="358" t="s">
        <v>2</v>
      </c>
      <c r="D4240" s="358">
        <v>59.11</v>
      </c>
    </row>
    <row r="4241" spans="1:4" ht="15">
      <c r="A4241" s="90">
        <v>92675</v>
      </c>
      <c r="B4241" s="90" t="s">
        <v>18384</v>
      </c>
      <c r="C4241" s="358" t="s">
        <v>2</v>
      </c>
      <c r="D4241" s="358">
        <v>82.88</v>
      </c>
    </row>
    <row r="4242" spans="1:4" ht="15">
      <c r="A4242" s="90">
        <v>92676</v>
      </c>
      <c r="B4242" s="90" t="s">
        <v>9159</v>
      </c>
      <c r="C4242" s="358" t="s">
        <v>2</v>
      </c>
      <c r="D4242" s="358">
        <v>80.33</v>
      </c>
    </row>
    <row r="4243" spans="1:4" ht="15">
      <c r="A4243" s="90">
        <v>92677</v>
      </c>
      <c r="B4243" s="90" t="s">
        <v>9160</v>
      </c>
      <c r="C4243" s="358" t="s">
        <v>2</v>
      </c>
      <c r="D4243" s="358">
        <v>139.80000000000001</v>
      </c>
    </row>
    <row r="4244" spans="1:4" ht="15">
      <c r="A4244" s="90">
        <v>92678</v>
      </c>
      <c r="B4244" s="90" t="s">
        <v>9161</v>
      </c>
      <c r="C4244" s="358" t="s">
        <v>2</v>
      </c>
      <c r="D4244" s="358">
        <v>128.57</v>
      </c>
    </row>
    <row r="4245" spans="1:4" ht="15">
      <c r="A4245" s="90">
        <v>92679</v>
      </c>
      <c r="B4245" s="90" t="s">
        <v>18385</v>
      </c>
      <c r="C4245" s="358" t="s">
        <v>2</v>
      </c>
      <c r="D4245" s="358">
        <v>194.37</v>
      </c>
    </row>
    <row r="4246" spans="1:4" ht="15">
      <c r="A4246" s="90">
        <v>92680</v>
      </c>
      <c r="B4246" s="90" t="s">
        <v>9162</v>
      </c>
      <c r="C4246" s="358" t="s">
        <v>2</v>
      </c>
      <c r="D4246" s="358">
        <v>172.73</v>
      </c>
    </row>
    <row r="4247" spans="1:4" ht="15">
      <c r="A4247" s="90">
        <v>92681</v>
      </c>
      <c r="B4247" s="90" t="s">
        <v>9163</v>
      </c>
      <c r="C4247" s="358" t="s">
        <v>2</v>
      </c>
      <c r="D4247" s="358">
        <v>51.22</v>
      </c>
    </row>
    <row r="4248" spans="1:4" ht="15">
      <c r="A4248" s="90">
        <v>92682</v>
      </c>
      <c r="B4248" s="90" t="s">
        <v>9164</v>
      </c>
      <c r="C4248" s="358" t="s">
        <v>2</v>
      </c>
      <c r="D4248" s="358">
        <v>65.63</v>
      </c>
    </row>
    <row r="4249" spans="1:4" ht="15">
      <c r="A4249" s="90">
        <v>92683</v>
      </c>
      <c r="B4249" s="90" t="s">
        <v>18386</v>
      </c>
      <c r="C4249" s="358" t="s">
        <v>2</v>
      </c>
      <c r="D4249" s="358">
        <v>77.34</v>
      </c>
    </row>
    <row r="4250" spans="1:4" ht="15">
      <c r="A4250" s="90">
        <v>92684</v>
      </c>
      <c r="B4250" s="90" t="s">
        <v>9165</v>
      </c>
      <c r="C4250" s="358" t="s">
        <v>2</v>
      </c>
      <c r="D4250" s="358">
        <v>107.01</v>
      </c>
    </row>
    <row r="4251" spans="1:4" ht="15">
      <c r="A4251" s="90">
        <v>92685</v>
      </c>
      <c r="B4251" s="90" t="s">
        <v>9166</v>
      </c>
      <c r="C4251" s="358" t="s">
        <v>2</v>
      </c>
      <c r="D4251" s="358">
        <v>177.02</v>
      </c>
    </row>
    <row r="4252" spans="1:4" ht="15">
      <c r="A4252" s="90">
        <v>92686</v>
      </c>
      <c r="B4252" s="90" t="s">
        <v>9167</v>
      </c>
      <c r="C4252" s="358" t="s">
        <v>2</v>
      </c>
      <c r="D4252" s="358">
        <v>228.17</v>
      </c>
    </row>
    <row r="4253" spans="1:4" ht="15">
      <c r="A4253" s="90">
        <v>92692</v>
      </c>
      <c r="B4253" s="90" t="s">
        <v>9168</v>
      </c>
      <c r="C4253" s="358" t="s">
        <v>2</v>
      </c>
      <c r="D4253" s="358">
        <v>14.14</v>
      </c>
    </row>
    <row r="4254" spans="1:4" ht="15">
      <c r="A4254" s="90">
        <v>92693</v>
      </c>
      <c r="B4254" s="90" t="s">
        <v>9169</v>
      </c>
      <c r="C4254" s="358" t="s">
        <v>2</v>
      </c>
      <c r="D4254" s="358">
        <v>14.6</v>
      </c>
    </row>
    <row r="4255" spans="1:4" ht="15">
      <c r="A4255" s="90">
        <v>92694</v>
      </c>
      <c r="B4255" s="90" t="s">
        <v>9170</v>
      </c>
      <c r="C4255" s="358" t="s">
        <v>2</v>
      </c>
      <c r="D4255" s="358">
        <v>22.16</v>
      </c>
    </row>
    <row r="4256" spans="1:4" ht="15">
      <c r="A4256" s="90">
        <v>92695</v>
      </c>
      <c r="B4256" s="90" t="s">
        <v>9171</v>
      </c>
      <c r="C4256" s="358" t="s">
        <v>2</v>
      </c>
      <c r="D4256" s="358">
        <v>22.62</v>
      </c>
    </row>
    <row r="4257" spans="1:4" ht="15">
      <c r="A4257" s="90">
        <v>92696</v>
      </c>
      <c r="B4257" s="90" t="s">
        <v>9172</v>
      </c>
      <c r="C4257" s="358" t="s">
        <v>2</v>
      </c>
      <c r="D4257" s="358">
        <v>34.54</v>
      </c>
    </row>
    <row r="4258" spans="1:4" ht="15">
      <c r="A4258" s="90">
        <v>92697</v>
      </c>
      <c r="B4258" s="90" t="s">
        <v>9173</v>
      </c>
      <c r="C4258" s="358" t="s">
        <v>2</v>
      </c>
      <c r="D4258" s="358">
        <v>36.6</v>
      </c>
    </row>
    <row r="4259" spans="1:4" ht="15">
      <c r="A4259" s="90">
        <v>92698</v>
      </c>
      <c r="B4259" s="90" t="s">
        <v>9174</v>
      </c>
      <c r="C4259" s="358" t="s">
        <v>2</v>
      </c>
      <c r="D4259" s="358">
        <v>20.89</v>
      </c>
    </row>
    <row r="4260" spans="1:4" ht="15">
      <c r="A4260" s="90">
        <v>92699</v>
      </c>
      <c r="B4260" s="90" t="s">
        <v>9175</v>
      </c>
      <c r="C4260" s="358" t="s">
        <v>2</v>
      </c>
      <c r="D4260" s="358">
        <v>19.399999999999999</v>
      </c>
    </row>
    <row r="4261" spans="1:4" ht="15">
      <c r="A4261" s="90">
        <v>92700</v>
      </c>
      <c r="B4261" s="90" t="s">
        <v>9176</v>
      </c>
      <c r="C4261" s="358" t="s">
        <v>2</v>
      </c>
      <c r="D4261" s="358">
        <v>33.78</v>
      </c>
    </row>
    <row r="4262" spans="1:4" ht="15">
      <c r="A4262" s="90">
        <v>92701</v>
      </c>
      <c r="B4262" s="90" t="s">
        <v>9177</v>
      </c>
      <c r="C4262" s="358" t="s">
        <v>2</v>
      </c>
      <c r="D4262" s="358">
        <v>31.56</v>
      </c>
    </row>
    <row r="4263" spans="1:4" ht="15">
      <c r="A4263" s="90">
        <v>92702</v>
      </c>
      <c r="B4263" s="90" t="s">
        <v>18387</v>
      </c>
      <c r="C4263" s="358" t="s">
        <v>2</v>
      </c>
      <c r="D4263" s="358">
        <v>52.5</v>
      </c>
    </row>
    <row r="4264" spans="1:4" ht="15">
      <c r="A4264" s="90">
        <v>92703</v>
      </c>
      <c r="B4264" s="90" t="s">
        <v>9178</v>
      </c>
      <c r="C4264" s="358" t="s">
        <v>2</v>
      </c>
      <c r="D4264" s="358">
        <v>49.76</v>
      </c>
    </row>
    <row r="4265" spans="1:4" ht="15">
      <c r="A4265" s="90">
        <v>92704</v>
      </c>
      <c r="B4265" s="90" t="s">
        <v>9179</v>
      </c>
      <c r="C4265" s="358" t="s">
        <v>2</v>
      </c>
      <c r="D4265" s="358">
        <v>26.14</v>
      </c>
    </row>
    <row r="4266" spans="1:4" ht="15">
      <c r="A4266" s="90">
        <v>92705</v>
      </c>
      <c r="B4266" s="90" t="s">
        <v>9180</v>
      </c>
      <c r="C4266" s="358" t="s">
        <v>2</v>
      </c>
      <c r="D4266" s="358">
        <v>41.63</v>
      </c>
    </row>
    <row r="4267" spans="1:4" ht="15">
      <c r="A4267" s="90">
        <v>92706</v>
      </c>
      <c r="B4267" s="90" t="s">
        <v>9181</v>
      </c>
      <c r="C4267" s="358" t="s">
        <v>2</v>
      </c>
      <c r="D4267" s="358">
        <v>67.349999999999994</v>
      </c>
    </row>
    <row r="4268" spans="1:4" ht="15">
      <c r="A4268" s="90">
        <v>92889</v>
      </c>
      <c r="B4268" s="90" t="s">
        <v>9182</v>
      </c>
      <c r="C4268" s="358" t="s">
        <v>2</v>
      </c>
      <c r="D4268" s="358">
        <v>142.85</v>
      </c>
    </row>
    <row r="4269" spans="1:4" ht="15">
      <c r="A4269" s="90">
        <v>92890</v>
      </c>
      <c r="B4269" s="90" t="s">
        <v>9183</v>
      </c>
      <c r="C4269" s="358" t="s">
        <v>2</v>
      </c>
      <c r="D4269" s="358">
        <v>219.93</v>
      </c>
    </row>
    <row r="4270" spans="1:4" ht="15">
      <c r="A4270" s="90">
        <v>92891</v>
      </c>
      <c r="B4270" s="90" t="s">
        <v>9184</v>
      </c>
      <c r="C4270" s="358" t="s">
        <v>2</v>
      </c>
      <c r="D4270" s="358">
        <v>325.85000000000002</v>
      </c>
    </row>
    <row r="4271" spans="1:4" ht="15">
      <c r="A4271" s="90">
        <v>92892</v>
      </c>
      <c r="B4271" s="90" t="s">
        <v>9185</v>
      </c>
      <c r="C4271" s="358" t="s">
        <v>2</v>
      </c>
      <c r="D4271" s="358">
        <v>59.13</v>
      </c>
    </row>
    <row r="4272" spans="1:4" ht="15">
      <c r="A4272" s="90">
        <v>92893</v>
      </c>
      <c r="B4272" s="90" t="s">
        <v>9186</v>
      </c>
      <c r="C4272" s="358" t="s">
        <v>2</v>
      </c>
      <c r="D4272" s="358">
        <v>86.14</v>
      </c>
    </row>
    <row r="4273" spans="1:4" ht="15">
      <c r="A4273" s="90">
        <v>92894</v>
      </c>
      <c r="B4273" s="90" t="s">
        <v>18388</v>
      </c>
      <c r="C4273" s="358" t="s">
        <v>2</v>
      </c>
      <c r="D4273" s="358">
        <v>103.57</v>
      </c>
    </row>
    <row r="4274" spans="1:4" ht="15">
      <c r="A4274" s="90">
        <v>92895</v>
      </c>
      <c r="B4274" s="90" t="s">
        <v>9187</v>
      </c>
      <c r="C4274" s="358" t="s">
        <v>2</v>
      </c>
      <c r="D4274" s="358">
        <v>142.80000000000001</v>
      </c>
    </row>
    <row r="4275" spans="1:4" ht="15">
      <c r="A4275" s="90">
        <v>92896</v>
      </c>
      <c r="B4275" s="90" t="s">
        <v>9188</v>
      </c>
      <c r="C4275" s="358" t="s">
        <v>2</v>
      </c>
      <c r="D4275" s="358">
        <v>221.43</v>
      </c>
    </row>
    <row r="4276" spans="1:4" ht="15">
      <c r="A4276" s="90">
        <v>92897</v>
      </c>
      <c r="B4276" s="90" t="s">
        <v>9189</v>
      </c>
      <c r="C4276" s="358" t="s">
        <v>2</v>
      </c>
      <c r="D4276" s="358">
        <v>328.96</v>
      </c>
    </row>
    <row r="4277" spans="1:4" ht="15">
      <c r="A4277" s="90">
        <v>92898</v>
      </c>
      <c r="B4277" s="90" t="s">
        <v>9190</v>
      </c>
      <c r="C4277" s="358" t="s">
        <v>2</v>
      </c>
      <c r="D4277" s="358">
        <v>50.76</v>
      </c>
    </row>
    <row r="4278" spans="1:4" ht="15">
      <c r="A4278" s="90">
        <v>92899</v>
      </c>
      <c r="B4278" s="90" t="s">
        <v>9191</v>
      </c>
      <c r="C4278" s="358" t="s">
        <v>2</v>
      </c>
      <c r="D4278" s="358">
        <v>76.61</v>
      </c>
    </row>
    <row r="4279" spans="1:4" ht="15">
      <c r="A4279" s="90">
        <v>92900</v>
      </c>
      <c r="B4279" s="90" t="s">
        <v>18389</v>
      </c>
      <c r="C4279" s="358" t="s">
        <v>2</v>
      </c>
      <c r="D4279" s="358">
        <v>92.71</v>
      </c>
    </row>
    <row r="4280" spans="1:4" ht="15">
      <c r="A4280" s="90">
        <v>92901</v>
      </c>
      <c r="B4280" s="90" t="s">
        <v>9192</v>
      </c>
      <c r="C4280" s="358" t="s">
        <v>2</v>
      </c>
      <c r="D4280" s="358">
        <v>130.31</v>
      </c>
    </row>
    <row r="4281" spans="1:4" ht="15">
      <c r="A4281" s="90">
        <v>92902</v>
      </c>
      <c r="B4281" s="90" t="s">
        <v>9193</v>
      </c>
      <c r="C4281" s="358" t="s">
        <v>2</v>
      </c>
      <c r="D4281" s="358">
        <v>206.45</v>
      </c>
    </row>
    <row r="4282" spans="1:4" ht="15">
      <c r="A4282" s="90">
        <v>92903</v>
      </c>
      <c r="B4282" s="90" t="s">
        <v>9194</v>
      </c>
      <c r="C4282" s="358" t="s">
        <v>2</v>
      </c>
      <c r="D4282" s="358">
        <v>311.54000000000002</v>
      </c>
    </row>
    <row r="4283" spans="1:4" ht="15">
      <c r="A4283" s="90">
        <v>92904</v>
      </c>
      <c r="B4283" s="90" t="s">
        <v>9195</v>
      </c>
      <c r="C4283" s="358" t="s">
        <v>2</v>
      </c>
      <c r="D4283" s="358">
        <v>34.950000000000003</v>
      </c>
    </row>
    <row r="4284" spans="1:4" ht="15">
      <c r="A4284" s="90">
        <v>92905</v>
      </c>
      <c r="B4284" s="90" t="s">
        <v>9196</v>
      </c>
      <c r="C4284" s="358" t="s">
        <v>2</v>
      </c>
      <c r="D4284" s="358">
        <v>49.32</v>
      </c>
    </row>
    <row r="4285" spans="1:4" ht="15">
      <c r="A4285" s="90">
        <v>92906</v>
      </c>
      <c r="B4285" s="90" t="s">
        <v>9197</v>
      </c>
      <c r="C4285" s="358" t="s">
        <v>2</v>
      </c>
      <c r="D4285" s="358">
        <v>58.77</v>
      </c>
    </row>
    <row r="4286" spans="1:4" ht="15">
      <c r="A4286" s="90">
        <v>92907</v>
      </c>
      <c r="B4286" s="90" t="s">
        <v>9198</v>
      </c>
      <c r="C4286" s="358" t="s">
        <v>2</v>
      </c>
      <c r="D4286" s="358">
        <v>72.69</v>
      </c>
    </row>
    <row r="4287" spans="1:4" ht="15">
      <c r="A4287" s="90">
        <v>92908</v>
      </c>
      <c r="B4287" s="90" t="s">
        <v>9199</v>
      </c>
      <c r="C4287" s="358" t="s">
        <v>2</v>
      </c>
      <c r="D4287" s="358">
        <v>72.69</v>
      </c>
    </row>
    <row r="4288" spans="1:4" ht="15">
      <c r="A4288" s="90">
        <v>92909</v>
      </c>
      <c r="B4288" s="90" t="s">
        <v>9200</v>
      </c>
      <c r="C4288" s="358" t="s">
        <v>2</v>
      </c>
      <c r="D4288" s="358">
        <v>72.69</v>
      </c>
    </row>
    <row r="4289" spans="1:4" ht="15">
      <c r="A4289" s="90">
        <v>92910</v>
      </c>
      <c r="B4289" s="90" t="s">
        <v>9201</v>
      </c>
      <c r="C4289" s="358" t="s">
        <v>2</v>
      </c>
      <c r="D4289" s="358">
        <v>108.19</v>
      </c>
    </row>
    <row r="4290" spans="1:4" ht="15">
      <c r="A4290" s="90">
        <v>92911</v>
      </c>
      <c r="B4290" s="90" t="s">
        <v>9202</v>
      </c>
      <c r="C4290" s="358" t="s">
        <v>2</v>
      </c>
      <c r="D4290" s="358">
        <v>108.19</v>
      </c>
    </row>
    <row r="4291" spans="1:4" ht="15">
      <c r="A4291" s="90">
        <v>92912</v>
      </c>
      <c r="B4291" s="90" t="s">
        <v>9203</v>
      </c>
      <c r="C4291" s="358" t="s">
        <v>2</v>
      </c>
      <c r="D4291" s="358">
        <v>148.18</v>
      </c>
    </row>
    <row r="4292" spans="1:4" ht="15">
      <c r="A4292" s="90">
        <v>92913</v>
      </c>
      <c r="B4292" s="90" t="s">
        <v>9204</v>
      </c>
      <c r="C4292" s="358" t="s">
        <v>2</v>
      </c>
      <c r="D4292" s="358">
        <v>150.77000000000001</v>
      </c>
    </row>
    <row r="4293" spans="1:4" ht="15">
      <c r="A4293" s="90">
        <v>92914</v>
      </c>
      <c r="B4293" s="90" t="s">
        <v>9205</v>
      </c>
      <c r="C4293" s="358" t="s">
        <v>2</v>
      </c>
      <c r="D4293" s="358">
        <v>150.77000000000001</v>
      </c>
    </row>
    <row r="4294" spans="1:4" ht="15">
      <c r="A4294" s="90">
        <v>92918</v>
      </c>
      <c r="B4294" s="90" t="s">
        <v>9206</v>
      </c>
      <c r="C4294" s="358" t="s">
        <v>2</v>
      </c>
      <c r="D4294" s="358">
        <v>36.79</v>
      </c>
    </row>
    <row r="4295" spans="1:4" ht="15">
      <c r="A4295" s="90">
        <v>92920</v>
      </c>
      <c r="B4295" s="90" t="s">
        <v>9207</v>
      </c>
      <c r="C4295" s="358" t="s">
        <v>2</v>
      </c>
      <c r="D4295" s="358">
        <v>37.08</v>
      </c>
    </row>
    <row r="4296" spans="1:4" ht="15">
      <c r="A4296" s="90">
        <v>92925</v>
      </c>
      <c r="B4296" s="90" t="s">
        <v>9208</v>
      </c>
      <c r="C4296" s="358" t="s">
        <v>2</v>
      </c>
      <c r="D4296" s="358">
        <v>46.46</v>
      </c>
    </row>
    <row r="4297" spans="1:4" ht="15">
      <c r="A4297" s="90">
        <v>92926</v>
      </c>
      <c r="B4297" s="90" t="s">
        <v>9209</v>
      </c>
      <c r="C4297" s="358" t="s">
        <v>2</v>
      </c>
      <c r="D4297" s="358">
        <v>46.45</v>
      </c>
    </row>
    <row r="4298" spans="1:4" ht="15">
      <c r="A4298" s="90">
        <v>92927</v>
      </c>
      <c r="B4298" s="90" t="s">
        <v>9210</v>
      </c>
      <c r="C4298" s="358" t="s">
        <v>2</v>
      </c>
      <c r="D4298" s="358">
        <v>46.45</v>
      </c>
    </row>
    <row r="4299" spans="1:4" ht="15">
      <c r="A4299" s="90">
        <v>92928</v>
      </c>
      <c r="B4299" s="90" t="s">
        <v>9211</v>
      </c>
      <c r="C4299" s="358" t="s">
        <v>2</v>
      </c>
      <c r="D4299" s="358">
        <v>53.45</v>
      </c>
    </row>
    <row r="4300" spans="1:4" ht="15">
      <c r="A4300" s="90">
        <v>92929</v>
      </c>
      <c r="B4300" s="90" t="s">
        <v>9212</v>
      </c>
      <c r="C4300" s="358" t="s">
        <v>2</v>
      </c>
      <c r="D4300" s="358">
        <v>53.45</v>
      </c>
    </row>
    <row r="4301" spans="1:4" ht="15">
      <c r="A4301" s="90">
        <v>92930</v>
      </c>
      <c r="B4301" s="90" t="s">
        <v>9213</v>
      </c>
      <c r="C4301" s="358" t="s">
        <v>2</v>
      </c>
      <c r="D4301" s="358">
        <v>53.45</v>
      </c>
    </row>
    <row r="4302" spans="1:4" ht="15">
      <c r="A4302" s="90">
        <v>92931</v>
      </c>
      <c r="B4302" s="90" t="s">
        <v>9214</v>
      </c>
      <c r="C4302" s="358" t="s">
        <v>2</v>
      </c>
      <c r="D4302" s="358">
        <v>72.64</v>
      </c>
    </row>
    <row r="4303" spans="1:4" ht="15">
      <c r="A4303" s="90">
        <v>92932</v>
      </c>
      <c r="B4303" s="90" t="s">
        <v>9215</v>
      </c>
      <c r="C4303" s="358" t="s">
        <v>2</v>
      </c>
      <c r="D4303" s="358">
        <v>72.64</v>
      </c>
    </row>
    <row r="4304" spans="1:4" ht="15">
      <c r="A4304" s="90">
        <v>92933</v>
      </c>
      <c r="B4304" s="90" t="s">
        <v>9216</v>
      </c>
      <c r="C4304" s="358" t="s">
        <v>2</v>
      </c>
      <c r="D4304" s="358">
        <v>72.64</v>
      </c>
    </row>
    <row r="4305" spans="1:4" ht="15">
      <c r="A4305" s="90">
        <v>92934</v>
      </c>
      <c r="B4305" s="90" t="s">
        <v>9217</v>
      </c>
      <c r="C4305" s="358" t="s">
        <v>2</v>
      </c>
      <c r="D4305" s="358">
        <v>109.69</v>
      </c>
    </row>
    <row r="4306" spans="1:4" ht="15">
      <c r="A4306" s="90">
        <v>92935</v>
      </c>
      <c r="B4306" s="90" t="s">
        <v>9218</v>
      </c>
      <c r="C4306" s="358" t="s">
        <v>2</v>
      </c>
      <c r="D4306" s="358">
        <v>109.69</v>
      </c>
    </row>
    <row r="4307" spans="1:4" ht="15">
      <c r="A4307" s="90">
        <v>92936</v>
      </c>
      <c r="B4307" s="90" t="s">
        <v>9219</v>
      </c>
      <c r="C4307" s="358" t="s">
        <v>2</v>
      </c>
      <c r="D4307" s="358">
        <v>153.88</v>
      </c>
    </row>
    <row r="4308" spans="1:4" ht="15">
      <c r="A4308" s="90">
        <v>92937</v>
      </c>
      <c r="B4308" s="90" t="s">
        <v>9220</v>
      </c>
      <c r="C4308" s="358" t="s">
        <v>2</v>
      </c>
      <c r="D4308" s="358">
        <v>153.88</v>
      </c>
    </row>
    <row r="4309" spans="1:4" ht="15">
      <c r="A4309" s="90">
        <v>92938</v>
      </c>
      <c r="B4309" s="90" t="s">
        <v>9221</v>
      </c>
      <c r="C4309" s="358" t="s">
        <v>2</v>
      </c>
      <c r="D4309" s="358">
        <v>28.42</v>
      </c>
    </row>
    <row r="4310" spans="1:4" ht="15">
      <c r="A4310" s="90">
        <v>92939</v>
      </c>
      <c r="B4310" s="90" t="s">
        <v>9222</v>
      </c>
      <c r="C4310" s="358" t="s">
        <v>2</v>
      </c>
      <c r="D4310" s="358">
        <v>28.71</v>
      </c>
    </row>
    <row r="4311" spans="1:4" ht="15">
      <c r="A4311" s="90">
        <v>92940</v>
      </c>
      <c r="B4311" s="90" t="s">
        <v>9223</v>
      </c>
      <c r="C4311" s="358" t="s">
        <v>2</v>
      </c>
      <c r="D4311" s="358">
        <v>36.93</v>
      </c>
    </row>
    <row r="4312" spans="1:4" ht="15">
      <c r="A4312" s="90">
        <v>92941</v>
      </c>
      <c r="B4312" s="90" t="s">
        <v>9224</v>
      </c>
      <c r="C4312" s="358" t="s">
        <v>2</v>
      </c>
      <c r="D4312" s="358">
        <v>36.92</v>
      </c>
    </row>
    <row r="4313" spans="1:4" ht="15">
      <c r="A4313" s="90">
        <v>92942</v>
      </c>
      <c r="B4313" s="90" t="s">
        <v>9225</v>
      </c>
      <c r="C4313" s="358" t="s">
        <v>2</v>
      </c>
      <c r="D4313" s="358">
        <v>36.92</v>
      </c>
    </row>
    <row r="4314" spans="1:4" ht="15">
      <c r="A4314" s="90">
        <v>92943</v>
      </c>
      <c r="B4314" s="90" t="s">
        <v>9226</v>
      </c>
      <c r="C4314" s="358" t="s">
        <v>2</v>
      </c>
      <c r="D4314" s="358">
        <v>42.59</v>
      </c>
    </row>
    <row r="4315" spans="1:4" ht="15">
      <c r="A4315" s="90">
        <v>92944</v>
      </c>
      <c r="B4315" s="90" t="s">
        <v>9227</v>
      </c>
      <c r="C4315" s="358" t="s">
        <v>2</v>
      </c>
      <c r="D4315" s="358">
        <v>42.59</v>
      </c>
    </row>
    <row r="4316" spans="1:4" ht="15">
      <c r="A4316" s="90">
        <v>92945</v>
      </c>
      <c r="B4316" s="90" t="s">
        <v>9228</v>
      </c>
      <c r="C4316" s="358" t="s">
        <v>2</v>
      </c>
      <c r="D4316" s="358">
        <v>42.59</v>
      </c>
    </row>
    <row r="4317" spans="1:4" ht="15">
      <c r="A4317" s="90">
        <v>92946</v>
      </c>
      <c r="B4317" s="90" t="s">
        <v>9229</v>
      </c>
      <c r="C4317" s="358" t="s">
        <v>2</v>
      </c>
      <c r="D4317" s="358">
        <v>60.15</v>
      </c>
    </row>
    <row r="4318" spans="1:4" ht="15">
      <c r="A4318" s="90">
        <v>92947</v>
      </c>
      <c r="B4318" s="90" t="s">
        <v>9230</v>
      </c>
      <c r="C4318" s="358" t="s">
        <v>2</v>
      </c>
      <c r="D4318" s="358">
        <v>60.15</v>
      </c>
    </row>
    <row r="4319" spans="1:4" ht="15">
      <c r="A4319" s="90">
        <v>92948</v>
      </c>
      <c r="B4319" s="90" t="s">
        <v>9231</v>
      </c>
      <c r="C4319" s="358" t="s">
        <v>2</v>
      </c>
      <c r="D4319" s="358">
        <v>60.15</v>
      </c>
    </row>
    <row r="4320" spans="1:4" ht="15">
      <c r="A4320" s="90">
        <v>92949</v>
      </c>
      <c r="B4320" s="90" t="s">
        <v>9232</v>
      </c>
      <c r="C4320" s="358" t="s">
        <v>2</v>
      </c>
      <c r="D4320" s="358">
        <v>94.71</v>
      </c>
    </row>
    <row r="4321" spans="1:4" ht="15">
      <c r="A4321" s="90">
        <v>92950</v>
      </c>
      <c r="B4321" s="90" t="s">
        <v>9233</v>
      </c>
      <c r="C4321" s="358" t="s">
        <v>2</v>
      </c>
      <c r="D4321" s="358">
        <v>94.71</v>
      </c>
    </row>
    <row r="4322" spans="1:4" ht="15">
      <c r="A4322" s="90">
        <v>92951</v>
      </c>
      <c r="B4322" s="90" t="s">
        <v>9234</v>
      </c>
      <c r="C4322" s="358" t="s">
        <v>2</v>
      </c>
      <c r="D4322" s="358">
        <v>136.46</v>
      </c>
    </row>
    <row r="4323" spans="1:4" ht="15">
      <c r="A4323" s="90">
        <v>92952</v>
      </c>
      <c r="B4323" s="90" t="s">
        <v>9235</v>
      </c>
      <c r="C4323" s="358" t="s">
        <v>2</v>
      </c>
      <c r="D4323" s="358">
        <v>136.46</v>
      </c>
    </row>
    <row r="4324" spans="1:4" ht="15">
      <c r="A4324" s="90">
        <v>92953</v>
      </c>
      <c r="B4324" s="90" t="s">
        <v>9236</v>
      </c>
      <c r="C4324" s="358" t="s">
        <v>2</v>
      </c>
      <c r="D4324" s="358">
        <v>24.11</v>
      </c>
    </row>
    <row r="4325" spans="1:4" ht="15">
      <c r="A4325" s="90">
        <v>93050</v>
      </c>
      <c r="B4325" s="90" t="s">
        <v>10911</v>
      </c>
      <c r="C4325" s="358" t="s">
        <v>2</v>
      </c>
      <c r="D4325" s="358">
        <v>10.59</v>
      </c>
    </row>
    <row r="4326" spans="1:4" ht="15">
      <c r="A4326" s="90">
        <v>93052</v>
      </c>
      <c r="B4326" s="90" t="s">
        <v>10912</v>
      </c>
      <c r="C4326" s="358" t="s">
        <v>2</v>
      </c>
      <c r="D4326" s="358">
        <v>494.8</v>
      </c>
    </row>
    <row r="4327" spans="1:4" ht="15">
      <c r="A4327" s="90">
        <v>93054</v>
      </c>
      <c r="B4327" s="90" t="s">
        <v>10913</v>
      </c>
      <c r="C4327" s="358" t="s">
        <v>2</v>
      </c>
      <c r="D4327" s="358">
        <v>21.14</v>
      </c>
    </row>
    <row r="4328" spans="1:4" ht="15">
      <c r="A4328" s="90">
        <v>93055</v>
      </c>
      <c r="B4328" s="90" t="s">
        <v>10914</v>
      </c>
      <c r="C4328" s="358" t="s">
        <v>2</v>
      </c>
      <c r="D4328" s="358">
        <v>42.66</v>
      </c>
    </row>
    <row r="4329" spans="1:4" ht="15">
      <c r="A4329" s="90">
        <v>93056</v>
      </c>
      <c r="B4329" s="90" t="s">
        <v>10915</v>
      </c>
      <c r="C4329" s="358" t="s">
        <v>2</v>
      </c>
      <c r="D4329" s="358">
        <v>15.86</v>
      </c>
    </row>
    <row r="4330" spans="1:4" ht="15">
      <c r="A4330" s="90">
        <v>93057</v>
      </c>
      <c r="B4330" s="90" t="s">
        <v>10916</v>
      </c>
      <c r="C4330" s="358" t="s">
        <v>2</v>
      </c>
      <c r="D4330" s="358">
        <v>13.18</v>
      </c>
    </row>
    <row r="4331" spans="1:4" ht="15">
      <c r="A4331" s="90">
        <v>93058</v>
      </c>
      <c r="B4331" s="90" t="s">
        <v>10917</v>
      </c>
      <c r="C4331" s="358" t="s">
        <v>2</v>
      </c>
      <c r="D4331" s="358">
        <v>544.32000000000005</v>
      </c>
    </row>
    <row r="4332" spans="1:4" ht="15">
      <c r="A4332" s="90">
        <v>93059</v>
      </c>
      <c r="B4332" s="90" t="s">
        <v>10918</v>
      </c>
      <c r="C4332" s="358" t="s">
        <v>2</v>
      </c>
      <c r="D4332" s="358">
        <v>27.7</v>
      </c>
    </row>
    <row r="4333" spans="1:4" ht="15">
      <c r="A4333" s="90">
        <v>93060</v>
      </c>
      <c r="B4333" s="90" t="s">
        <v>10919</v>
      </c>
      <c r="C4333" s="358" t="s">
        <v>2</v>
      </c>
      <c r="D4333" s="358">
        <v>74.819999999999993</v>
      </c>
    </row>
    <row r="4334" spans="1:4" ht="15">
      <c r="A4334" s="90">
        <v>93061</v>
      </c>
      <c r="B4334" s="90" t="s">
        <v>10920</v>
      </c>
      <c r="C4334" s="358" t="s">
        <v>2</v>
      </c>
      <c r="D4334" s="358">
        <v>30.18</v>
      </c>
    </row>
    <row r="4335" spans="1:4" ht="15">
      <c r="A4335" s="90">
        <v>93062</v>
      </c>
      <c r="B4335" s="90" t="s">
        <v>10921</v>
      </c>
      <c r="C4335" s="358" t="s">
        <v>2</v>
      </c>
      <c r="D4335" s="358">
        <v>25.46</v>
      </c>
    </row>
    <row r="4336" spans="1:4" ht="15">
      <c r="A4336" s="90">
        <v>93063</v>
      </c>
      <c r="B4336" s="90" t="s">
        <v>10922</v>
      </c>
      <c r="C4336" s="358" t="s">
        <v>2</v>
      </c>
      <c r="D4336" s="358">
        <v>623.72</v>
      </c>
    </row>
    <row r="4337" spans="1:4" ht="15">
      <c r="A4337" s="90">
        <v>93064</v>
      </c>
      <c r="B4337" s="90" t="s">
        <v>10923</v>
      </c>
      <c r="C4337" s="358" t="s">
        <v>2</v>
      </c>
      <c r="D4337" s="358">
        <v>46.42</v>
      </c>
    </row>
    <row r="4338" spans="1:4" ht="15">
      <c r="A4338" s="90">
        <v>93065</v>
      </c>
      <c r="B4338" s="90" t="s">
        <v>10924</v>
      </c>
      <c r="C4338" s="358" t="s">
        <v>2</v>
      </c>
      <c r="D4338" s="358">
        <v>41.67</v>
      </c>
    </row>
    <row r="4339" spans="1:4" ht="15">
      <c r="A4339" s="90">
        <v>93066</v>
      </c>
      <c r="B4339" s="90" t="s">
        <v>10925</v>
      </c>
      <c r="C4339" s="358" t="s">
        <v>2</v>
      </c>
      <c r="D4339" s="358">
        <v>782.78</v>
      </c>
    </row>
    <row r="4340" spans="1:4" ht="15">
      <c r="A4340" s="90">
        <v>93067</v>
      </c>
      <c r="B4340" s="90" t="s">
        <v>10926</v>
      </c>
      <c r="C4340" s="358" t="s">
        <v>2</v>
      </c>
      <c r="D4340" s="358">
        <v>69.069999999999993</v>
      </c>
    </row>
    <row r="4341" spans="1:4" ht="15">
      <c r="A4341" s="90">
        <v>93068</v>
      </c>
      <c r="B4341" s="90" t="s">
        <v>10927</v>
      </c>
      <c r="C4341" s="358" t="s">
        <v>2</v>
      </c>
      <c r="D4341" s="358">
        <v>58.72</v>
      </c>
    </row>
    <row r="4342" spans="1:4" ht="15">
      <c r="A4342" s="90">
        <v>93069</v>
      </c>
      <c r="B4342" s="90" t="s">
        <v>10928</v>
      </c>
      <c r="C4342" s="358" t="s">
        <v>2</v>
      </c>
      <c r="D4342" s="359">
        <v>1085.05</v>
      </c>
    </row>
    <row r="4343" spans="1:4" ht="15">
      <c r="A4343" s="90">
        <v>93070</v>
      </c>
      <c r="B4343" s="90" t="s">
        <v>10929</v>
      </c>
      <c r="C4343" s="358" t="s">
        <v>2</v>
      </c>
      <c r="D4343" s="358">
        <v>174.82</v>
      </c>
    </row>
    <row r="4344" spans="1:4" ht="15">
      <c r="A4344" s="90">
        <v>93071</v>
      </c>
      <c r="B4344" s="90" t="s">
        <v>10930</v>
      </c>
      <c r="C4344" s="358" t="s">
        <v>2</v>
      </c>
      <c r="D4344" s="358">
        <v>160.71</v>
      </c>
    </row>
    <row r="4345" spans="1:4" ht="15">
      <c r="A4345" s="90">
        <v>93072</v>
      </c>
      <c r="B4345" s="90" t="s">
        <v>10931</v>
      </c>
      <c r="C4345" s="358" t="s">
        <v>2</v>
      </c>
      <c r="D4345" s="359">
        <v>1432.03</v>
      </c>
    </row>
    <row r="4346" spans="1:4" ht="15">
      <c r="A4346" s="90">
        <v>93074</v>
      </c>
      <c r="B4346" s="90" t="s">
        <v>10932</v>
      </c>
      <c r="C4346" s="358" t="s">
        <v>2</v>
      </c>
      <c r="D4346" s="358">
        <v>12.41</v>
      </c>
    </row>
    <row r="4347" spans="1:4" ht="15">
      <c r="A4347" s="90">
        <v>93075</v>
      </c>
      <c r="B4347" s="90" t="s">
        <v>10933</v>
      </c>
      <c r="C4347" s="358" t="s">
        <v>2</v>
      </c>
      <c r="D4347" s="358">
        <v>18.5</v>
      </c>
    </row>
    <row r="4348" spans="1:4" ht="15">
      <c r="A4348" s="90">
        <v>93076</v>
      </c>
      <c r="B4348" s="90" t="s">
        <v>10934</v>
      </c>
      <c r="C4348" s="358" t="s">
        <v>2</v>
      </c>
      <c r="D4348" s="358">
        <v>19.95</v>
      </c>
    </row>
    <row r="4349" spans="1:4" ht="15">
      <c r="A4349" s="90">
        <v>93077</v>
      </c>
      <c r="B4349" s="90" t="s">
        <v>10935</v>
      </c>
      <c r="C4349" s="358" t="s">
        <v>2</v>
      </c>
      <c r="D4349" s="358">
        <v>26.24</v>
      </c>
    </row>
    <row r="4350" spans="1:4" ht="15">
      <c r="A4350" s="90">
        <v>93078</v>
      </c>
      <c r="B4350" s="90" t="s">
        <v>10936</v>
      </c>
      <c r="C4350" s="358" t="s">
        <v>2</v>
      </c>
      <c r="D4350" s="358">
        <v>29.54</v>
      </c>
    </row>
    <row r="4351" spans="1:4" ht="15">
      <c r="A4351" s="90">
        <v>93079</v>
      </c>
      <c r="B4351" s="90" t="s">
        <v>10937</v>
      </c>
      <c r="C4351" s="358" t="s">
        <v>2</v>
      </c>
      <c r="D4351" s="358">
        <v>27.83</v>
      </c>
    </row>
    <row r="4352" spans="1:4" ht="15">
      <c r="A4352" s="90">
        <v>93080</v>
      </c>
      <c r="B4352" s="90" t="s">
        <v>10938</v>
      </c>
      <c r="C4352" s="358" t="s">
        <v>2</v>
      </c>
      <c r="D4352" s="358">
        <v>8.08</v>
      </c>
    </row>
    <row r="4353" spans="1:4" ht="15">
      <c r="A4353" s="90">
        <v>93081</v>
      </c>
      <c r="B4353" s="90" t="s">
        <v>10939</v>
      </c>
      <c r="C4353" s="358" t="s">
        <v>2</v>
      </c>
      <c r="D4353" s="358">
        <v>17.48</v>
      </c>
    </row>
    <row r="4354" spans="1:4" ht="15">
      <c r="A4354" s="90">
        <v>93082</v>
      </c>
      <c r="B4354" s="90" t="s">
        <v>10940</v>
      </c>
      <c r="C4354" s="358" t="s">
        <v>2</v>
      </c>
      <c r="D4354" s="358">
        <v>22.67</v>
      </c>
    </row>
    <row r="4355" spans="1:4" ht="15">
      <c r="A4355" s="90">
        <v>93083</v>
      </c>
      <c r="B4355" s="90" t="s">
        <v>10941</v>
      </c>
      <c r="C4355" s="358" t="s">
        <v>2</v>
      </c>
      <c r="D4355" s="358">
        <v>428.37</v>
      </c>
    </row>
    <row r="4356" spans="1:4" ht="15">
      <c r="A4356" s="90">
        <v>93084</v>
      </c>
      <c r="B4356" s="90" t="s">
        <v>10942</v>
      </c>
      <c r="C4356" s="358" t="s">
        <v>2</v>
      </c>
      <c r="D4356" s="358">
        <v>13.1</v>
      </c>
    </row>
    <row r="4357" spans="1:4" ht="15">
      <c r="A4357" s="90">
        <v>93085</v>
      </c>
      <c r="B4357" s="90" t="s">
        <v>10943</v>
      </c>
      <c r="C4357" s="358" t="s">
        <v>2</v>
      </c>
      <c r="D4357" s="358">
        <v>13.97</v>
      </c>
    </row>
    <row r="4358" spans="1:4" ht="15">
      <c r="A4358" s="90">
        <v>93086</v>
      </c>
      <c r="B4358" s="90" t="s">
        <v>10944</v>
      </c>
      <c r="C4358" s="358" t="s">
        <v>2</v>
      </c>
      <c r="D4358" s="358">
        <v>497.31</v>
      </c>
    </row>
    <row r="4359" spans="1:4" ht="15">
      <c r="A4359" s="90">
        <v>93087</v>
      </c>
      <c r="B4359" s="90" t="s">
        <v>10945</v>
      </c>
      <c r="C4359" s="358" t="s">
        <v>2</v>
      </c>
      <c r="D4359" s="358">
        <v>18.309999999999999</v>
      </c>
    </row>
    <row r="4360" spans="1:4" ht="15">
      <c r="A4360" s="90">
        <v>93088</v>
      </c>
      <c r="B4360" s="90" t="s">
        <v>10946</v>
      </c>
      <c r="C4360" s="358" t="s">
        <v>2</v>
      </c>
      <c r="D4360" s="358">
        <v>22.7</v>
      </c>
    </row>
    <row r="4361" spans="1:4" ht="15">
      <c r="A4361" s="90">
        <v>93089</v>
      </c>
      <c r="B4361" s="90" t="s">
        <v>10947</v>
      </c>
      <c r="C4361" s="358" t="s">
        <v>2</v>
      </c>
      <c r="D4361" s="358">
        <v>45.17</v>
      </c>
    </row>
    <row r="4362" spans="1:4" ht="15">
      <c r="A4362" s="90">
        <v>93090</v>
      </c>
      <c r="B4362" s="90" t="s">
        <v>10948</v>
      </c>
      <c r="C4362" s="358" t="s">
        <v>2</v>
      </c>
      <c r="D4362" s="358">
        <v>18.18</v>
      </c>
    </row>
    <row r="4363" spans="1:4" ht="15">
      <c r="A4363" s="90">
        <v>93091</v>
      </c>
      <c r="B4363" s="90" t="s">
        <v>10949</v>
      </c>
      <c r="C4363" s="358" t="s">
        <v>2</v>
      </c>
      <c r="D4363" s="358">
        <v>15.59</v>
      </c>
    </row>
    <row r="4364" spans="1:4" ht="15">
      <c r="A4364" s="90">
        <v>93092</v>
      </c>
      <c r="B4364" s="90" t="s">
        <v>10950</v>
      </c>
      <c r="C4364" s="358" t="s">
        <v>2</v>
      </c>
      <c r="D4364" s="358">
        <v>546.64</v>
      </c>
    </row>
    <row r="4365" spans="1:4" ht="15">
      <c r="A4365" s="90">
        <v>93093</v>
      </c>
      <c r="B4365" s="90" t="s">
        <v>10951</v>
      </c>
      <c r="C4365" s="358" t="s">
        <v>2</v>
      </c>
      <c r="D4365" s="358">
        <v>28.85</v>
      </c>
    </row>
    <row r="4366" spans="1:4" ht="15">
      <c r="A4366" s="90">
        <v>93094</v>
      </c>
      <c r="B4366" s="90" t="s">
        <v>10952</v>
      </c>
      <c r="C4366" s="358" t="s">
        <v>2</v>
      </c>
      <c r="D4366" s="358">
        <v>77.14</v>
      </c>
    </row>
    <row r="4367" spans="1:4" ht="15">
      <c r="A4367" s="90">
        <v>93097</v>
      </c>
      <c r="B4367" s="90" t="s">
        <v>10953</v>
      </c>
      <c r="C4367" s="358" t="s">
        <v>2</v>
      </c>
      <c r="D4367" s="358">
        <v>12.63</v>
      </c>
    </row>
    <row r="4368" spans="1:4" ht="15">
      <c r="A4368" s="90">
        <v>93098</v>
      </c>
      <c r="B4368" s="90" t="s">
        <v>10954</v>
      </c>
      <c r="C4368" s="358" t="s">
        <v>2</v>
      </c>
      <c r="D4368" s="358">
        <v>18.61</v>
      </c>
    </row>
    <row r="4369" spans="1:4" ht="15">
      <c r="A4369" s="90">
        <v>93099</v>
      </c>
      <c r="B4369" s="90" t="s">
        <v>10955</v>
      </c>
      <c r="C4369" s="358" t="s">
        <v>2</v>
      </c>
      <c r="D4369" s="358">
        <v>22.73</v>
      </c>
    </row>
    <row r="4370" spans="1:4" ht="15">
      <c r="A4370" s="90">
        <v>93100</v>
      </c>
      <c r="B4370" s="90" t="s">
        <v>10956</v>
      </c>
      <c r="C4370" s="358" t="s">
        <v>2</v>
      </c>
      <c r="D4370" s="358">
        <v>27.63</v>
      </c>
    </row>
    <row r="4371" spans="1:4" ht="15">
      <c r="A4371" s="90">
        <v>93101</v>
      </c>
      <c r="B4371" s="90" t="s">
        <v>10957</v>
      </c>
      <c r="C4371" s="358" t="s">
        <v>2</v>
      </c>
      <c r="D4371" s="358">
        <v>30.92</v>
      </c>
    </row>
    <row r="4372" spans="1:4" ht="15">
      <c r="A4372" s="90">
        <v>93102</v>
      </c>
      <c r="B4372" s="90" t="s">
        <v>10958</v>
      </c>
      <c r="C4372" s="358" t="s">
        <v>2</v>
      </c>
      <c r="D4372" s="358">
        <v>32.770000000000003</v>
      </c>
    </row>
    <row r="4373" spans="1:4" ht="15">
      <c r="A4373" s="90">
        <v>93103</v>
      </c>
      <c r="B4373" s="90" t="s">
        <v>10959</v>
      </c>
      <c r="C4373" s="358" t="s">
        <v>2</v>
      </c>
      <c r="D4373" s="358">
        <v>8.24</v>
      </c>
    </row>
    <row r="4374" spans="1:4" ht="15">
      <c r="A4374" s="90">
        <v>93104</v>
      </c>
      <c r="B4374" s="90" t="s">
        <v>10960</v>
      </c>
      <c r="C4374" s="358" t="s">
        <v>2</v>
      </c>
      <c r="D4374" s="358">
        <v>17.559999999999999</v>
      </c>
    </row>
    <row r="4375" spans="1:4" ht="15">
      <c r="A4375" s="90">
        <v>93105</v>
      </c>
      <c r="B4375" s="90" t="s">
        <v>10961</v>
      </c>
      <c r="C4375" s="358" t="s">
        <v>2</v>
      </c>
      <c r="D4375" s="358">
        <v>22.83</v>
      </c>
    </row>
    <row r="4376" spans="1:4" ht="15">
      <c r="A4376" s="90">
        <v>93106</v>
      </c>
      <c r="B4376" s="90" t="s">
        <v>10962</v>
      </c>
      <c r="C4376" s="358" t="s">
        <v>2</v>
      </c>
      <c r="D4376" s="358">
        <v>428.53</v>
      </c>
    </row>
    <row r="4377" spans="1:4" ht="15">
      <c r="A4377" s="90">
        <v>93107</v>
      </c>
      <c r="B4377" s="90" t="s">
        <v>10963</v>
      </c>
      <c r="C4377" s="358" t="s">
        <v>2</v>
      </c>
      <c r="D4377" s="358">
        <v>14.97</v>
      </c>
    </row>
    <row r="4378" spans="1:4" ht="15">
      <c r="A4378" s="90">
        <v>93108</v>
      </c>
      <c r="B4378" s="90" t="s">
        <v>10964</v>
      </c>
      <c r="C4378" s="358" t="s">
        <v>2</v>
      </c>
      <c r="D4378" s="358">
        <v>12.61</v>
      </c>
    </row>
    <row r="4379" spans="1:4" ht="15">
      <c r="A4379" s="90">
        <v>93109</v>
      </c>
      <c r="B4379" s="90" t="s">
        <v>10965</v>
      </c>
      <c r="C4379" s="358" t="s">
        <v>2</v>
      </c>
      <c r="D4379" s="358">
        <v>499.18</v>
      </c>
    </row>
    <row r="4380" spans="1:4" ht="15">
      <c r="A4380" s="90">
        <v>93110</v>
      </c>
      <c r="B4380" s="90" t="s">
        <v>10966</v>
      </c>
      <c r="C4380" s="358" t="s">
        <v>2</v>
      </c>
      <c r="D4380" s="358">
        <v>19.23</v>
      </c>
    </row>
    <row r="4381" spans="1:4" ht="15">
      <c r="A4381" s="90">
        <v>93111</v>
      </c>
      <c r="B4381" s="90" t="s">
        <v>10967</v>
      </c>
      <c r="C4381" s="358" t="s">
        <v>2</v>
      </c>
      <c r="D4381" s="358">
        <v>23.34</v>
      </c>
    </row>
    <row r="4382" spans="1:4" ht="15">
      <c r="A4382" s="90">
        <v>93112</v>
      </c>
      <c r="B4382" s="90" t="s">
        <v>10968</v>
      </c>
      <c r="C4382" s="358" t="s">
        <v>2</v>
      </c>
      <c r="D4382" s="358">
        <v>47.04</v>
      </c>
    </row>
    <row r="4383" spans="1:4" ht="15">
      <c r="A4383" s="90">
        <v>93113</v>
      </c>
      <c r="B4383" s="90" t="s">
        <v>10969</v>
      </c>
      <c r="C4383" s="358" t="s">
        <v>2</v>
      </c>
      <c r="D4383" s="358">
        <v>21.5</v>
      </c>
    </row>
    <row r="4384" spans="1:4" ht="15">
      <c r="A4384" s="90">
        <v>93114</v>
      </c>
      <c r="B4384" s="90" t="s">
        <v>10970</v>
      </c>
      <c r="C4384" s="358" t="s">
        <v>2</v>
      </c>
      <c r="D4384" s="358">
        <v>30.52</v>
      </c>
    </row>
    <row r="4385" spans="1:4" ht="15">
      <c r="A4385" s="90">
        <v>93115</v>
      </c>
      <c r="B4385" s="90" t="s">
        <v>10971</v>
      </c>
      <c r="C4385" s="358" t="s">
        <v>2</v>
      </c>
      <c r="D4385" s="358">
        <v>80.459999999999994</v>
      </c>
    </row>
    <row r="4386" spans="1:4" ht="15">
      <c r="A4386" s="90">
        <v>93116</v>
      </c>
      <c r="B4386" s="90" t="s">
        <v>10972</v>
      </c>
      <c r="C4386" s="358" t="s">
        <v>2</v>
      </c>
      <c r="D4386" s="358">
        <v>549.96</v>
      </c>
    </row>
    <row r="4387" spans="1:4" ht="15">
      <c r="A4387" s="90">
        <v>93117</v>
      </c>
      <c r="B4387" s="90" t="s">
        <v>10973</v>
      </c>
      <c r="C4387" s="358" t="s">
        <v>2</v>
      </c>
      <c r="D4387" s="358">
        <v>54.95</v>
      </c>
    </row>
    <row r="4388" spans="1:4" ht="15">
      <c r="A4388" s="90">
        <v>93118</v>
      </c>
      <c r="B4388" s="90" t="s">
        <v>10974</v>
      </c>
      <c r="C4388" s="358" t="s">
        <v>2</v>
      </c>
      <c r="D4388" s="358">
        <v>81</v>
      </c>
    </row>
    <row r="4389" spans="1:4" ht="15">
      <c r="A4389" s="90">
        <v>93119</v>
      </c>
      <c r="B4389" s="90" t="s">
        <v>10975</v>
      </c>
      <c r="C4389" s="358" t="s">
        <v>2</v>
      </c>
      <c r="D4389" s="358">
        <v>16.2</v>
      </c>
    </row>
    <row r="4390" spans="1:4" ht="15">
      <c r="A4390" s="90">
        <v>93120</v>
      </c>
      <c r="B4390" s="90" t="s">
        <v>10976</v>
      </c>
      <c r="C4390" s="358" t="s">
        <v>2</v>
      </c>
      <c r="D4390" s="358">
        <v>24.36</v>
      </c>
    </row>
    <row r="4391" spans="1:4" ht="15">
      <c r="A4391" s="90">
        <v>93121</v>
      </c>
      <c r="B4391" s="90" t="s">
        <v>10977</v>
      </c>
      <c r="C4391" s="358" t="s">
        <v>2</v>
      </c>
      <c r="D4391" s="358">
        <v>27.66</v>
      </c>
    </row>
    <row r="4392" spans="1:4" ht="15">
      <c r="A4392" s="90">
        <v>93122</v>
      </c>
      <c r="B4392" s="90" t="s">
        <v>10978</v>
      </c>
      <c r="C4392" s="358" t="s">
        <v>2</v>
      </c>
      <c r="D4392" s="358">
        <v>24.36</v>
      </c>
    </row>
    <row r="4393" spans="1:4" ht="15">
      <c r="A4393" s="90">
        <v>93123</v>
      </c>
      <c r="B4393" s="90" t="s">
        <v>10979</v>
      </c>
      <c r="C4393" s="358" t="s">
        <v>2</v>
      </c>
      <c r="D4393" s="358">
        <v>54.63</v>
      </c>
    </row>
    <row r="4394" spans="1:4" ht="15">
      <c r="A4394" s="90">
        <v>93124</v>
      </c>
      <c r="B4394" s="90" t="s">
        <v>10980</v>
      </c>
      <c r="C4394" s="358" t="s">
        <v>2</v>
      </c>
      <c r="D4394" s="358">
        <v>85.91</v>
      </c>
    </row>
    <row r="4395" spans="1:4" ht="15">
      <c r="A4395" s="90">
        <v>93125</v>
      </c>
      <c r="B4395" s="90" t="s">
        <v>10981</v>
      </c>
      <c r="C4395" s="358" t="s">
        <v>2</v>
      </c>
      <c r="D4395" s="358">
        <v>126.39</v>
      </c>
    </row>
    <row r="4396" spans="1:4" ht="15">
      <c r="A4396" s="90">
        <v>93126</v>
      </c>
      <c r="B4396" s="90" t="s">
        <v>10982</v>
      </c>
      <c r="C4396" s="358" t="s">
        <v>2</v>
      </c>
      <c r="D4396" s="358">
        <v>279.76</v>
      </c>
    </row>
    <row r="4397" spans="1:4" ht="15">
      <c r="A4397" s="90">
        <v>93133</v>
      </c>
      <c r="B4397" s="90" t="s">
        <v>10983</v>
      </c>
      <c r="C4397" s="358" t="s">
        <v>2</v>
      </c>
      <c r="D4397" s="358">
        <v>18.190000000000001</v>
      </c>
    </row>
    <row r="4398" spans="1:4" ht="15">
      <c r="A4398" s="90">
        <v>94465</v>
      </c>
      <c r="B4398" s="90" t="s">
        <v>3212</v>
      </c>
      <c r="C4398" s="358" t="s">
        <v>2</v>
      </c>
      <c r="D4398" s="358">
        <v>55.11</v>
      </c>
    </row>
    <row r="4399" spans="1:4" ht="15">
      <c r="A4399" s="90">
        <v>94466</v>
      </c>
      <c r="B4399" s="90" t="s">
        <v>3213</v>
      </c>
      <c r="C4399" s="358" t="s">
        <v>2</v>
      </c>
      <c r="D4399" s="358">
        <v>55.14</v>
      </c>
    </row>
    <row r="4400" spans="1:4" ht="15">
      <c r="A4400" s="90">
        <v>94467</v>
      </c>
      <c r="B4400" s="90" t="s">
        <v>3214</v>
      </c>
      <c r="C4400" s="358" t="s">
        <v>2</v>
      </c>
      <c r="D4400" s="358">
        <v>87.43</v>
      </c>
    </row>
    <row r="4401" spans="1:4" ht="15">
      <c r="A4401" s="90">
        <v>94468</v>
      </c>
      <c r="B4401" s="90" t="s">
        <v>3215</v>
      </c>
      <c r="C4401" s="358" t="s">
        <v>2</v>
      </c>
      <c r="D4401" s="358">
        <v>75.959999999999994</v>
      </c>
    </row>
    <row r="4402" spans="1:4" ht="15">
      <c r="A4402" s="90">
        <v>94469</v>
      </c>
      <c r="B4402" s="90" t="s">
        <v>3216</v>
      </c>
      <c r="C4402" s="358" t="s">
        <v>2</v>
      </c>
      <c r="D4402" s="358">
        <v>127.83</v>
      </c>
    </row>
    <row r="4403" spans="1:4" ht="15">
      <c r="A4403" s="90">
        <v>94470</v>
      </c>
      <c r="B4403" s="90" t="s">
        <v>3217</v>
      </c>
      <c r="C4403" s="358" t="s">
        <v>2</v>
      </c>
      <c r="D4403" s="358">
        <v>117.62</v>
      </c>
    </row>
    <row r="4404" spans="1:4" ht="15">
      <c r="A4404" s="90">
        <v>94471</v>
      </c>
      <c r="B4404" s="90" t="s">
        <v>3218</v>
      </c>
      <c r="C4404" s="358" t="s">
        <v>2</v>
      </c>
      <c r="D4404" s="358">
        <v>79.31</v>
      </c>
    </row>
    <row r="4405" spans="1:4" ht="15">
      <c r="A4405" s="90">
        <v>94472</v>
      </c>
      <c r="B4405" s="90" t="s">
        <v>18390</v>
      </c>
      <c r="C4405" s="358" t="s">
        <v>2</v>
      </c>
      <c r="D4405" s="358">
        <v>81.86</v>
      </c>
    </row>
    <row r="4406" spans="1:4" ht="15">
      <c r="A4406" s="90">
        <v>94473</v>
      </c>
      <c r="B4406" s="90" t="s">
        <v>3219</v>
      </c>
      <c r="C4406" s="358" t="s">
        <v>2</v>
      </c>
      <c r="D4406" s="358">
        <v>124.98</v>
      </c>
    </row>
    <row r="4407" spans="1:4" ht="15">
      <c r="A4407" s="90">
        <v>94474</v>
      </c>
      <c r="B4407" s="90" t="s">
        <v>3220</v>
      </c>
      <c r="C4407" s="358" t="s">
        <v>2</v>
      </c>
      <c r="D4407" s="358">
        <v>136.21</v>
      </c>
    </row>
    <row r="4408" spans="1:4" ht="15">
      <c r="A4408" s="90">
        <v>94475</v>
      </c>
      <c r="B4408" s="90" t="s">
        <v>3221</v>
      </c>
      <c r="C4408" s="358" t="s">
        <v>2</v>
      </c>
      <c r="D4408" s="358">
        <v>172.52</v>
      </c>
    </row>
    <row r="4409" spans="1:4" ht="15">
      <c r="A4409" s="90">
        <v>94476</v>
      </c>
      <c r="B4409" s="90" t="s">
        <v>18391</v>
      </c>
      <c r="C4409" s="358" t="s">
        <v>2</v>
      </c>
      <c r="D4409" s="358">
        <v>194.16</v>
      </c>
    </row>
    <row r="4410" spans="1:4" ht="15">
      <c r="A4410" s="90">
        <v>94477</v>
      </c>
      <c r="B4410" s="90" t="s">
        <v>3222</v>
      </c>
      <c r="C4410" s="358" t="s">
        <v>2</v>
      </c>
      <c r="D4410" s="358">
        <v>105.54</v>
      </c>
    </row>
    <row r="4411" spans="1:4" ht="15">
      <c r="A4411" s="90">
        <v>94478</v>
      </c>
      <c r="B4411" s="90" t="s">
        <v>3223</v>
      </c>
      <c r="C4411" s="358" t="s">
        <v>2</v>
      </c>
      <c r="D4411" s="358">
        <v>172.1</v>
      </c>
    </row>
    <row r="4412" spans="1:4" ht="15">
      <c r="A4412" s="90">
        <v>94479</v>
      </c>
      <c r="B4412" s="90" t="s">
        <v>3224</v>
      </c>
      <c r="C4412" s="358" t="s">
        <v>2</v>
      </c>
      <c r="D4412" s="358">
        <v>227.74</v>
      </c>
    </row>
    <row r="4413" spans="1:4" ht="15">
      <c r="A4413" s="90">
        <v>94606</v>
      </c>
      <c r="B4413" s="90" t="s">
        <v>3225</v>
      </c>
      <c r="C4413" s="358" t="s">
        <v>2</v>
      </c>
      <c r="D4413" s="358">
        <v>75.44</v>
      </c>
    </row>
    <row r="4414" spans="1:4" ht="15">
      <c r="A4414" s="90">
        <v>94608</v>
      </c>
      <c r="B4414" s="90" t="s">
        <v>3226</v>
      </c>
      <c r="C4414" s="358" t="s">
        <v>2</v>
      </c>
      <c r="D4414" s="358">
        <v>185.02</v>
      </c>
    </row>
    <row r="4415" spans="1:4" ht="15">
      <c r="A4415" s="90">
        <v>94610</v>
      </c>
      <c r="B4415" s="90" t="s">
        <v>3227</v>
      </c>
      <c r="C4415" s="358" t="s">
        <v>2</v>
      </c>
      <c r="D4415" s="358">
        <v>274.73</v>
      </c>
    </row>
    <row r="4416" spans="1:4" ht="15">
      <c r="A4416" s="90">
        <v>94612</v>
      </c>
      <c r="B4416" s="90" t="s">
        <v>3228</v>
      </c>
      <c r="C4416" s="358" t="s">
        <v>2</v>
      </c>
      <c r="D4416" s="358">
        <v>385.36</v>
      </c>
    </row>
    <row r="4417" spans="1:4" ht="15">
      <c r="A4417" s="90">
        <v>94614</v>
      </c>
      <c r="B4417" s="90" t="s">
        <v>3229</v>
      </c>
      <c r="C4417" s="358" t="s">
        <v>2</v>
      </c>
      <c r="D4417" s="358">
        <v>127.56</v>
      </c>
    </row>
    <row r="4418" spans="1:4" ht="15">
      <c r="A4418" s="90">
        <v>94615</v>
      </c>
      <c r="B4418" s="90" t="s">
        <v>3230</v>
      </c>
      <c r="C4418" s="358" t="s">
        <v>2</v>
      </c>
      <c r="D4418" s="358">
        <v>144.76</v>
      </c>
    </row>
    <row r="4419" spans="1:4" ht="15">
      <c r="A4419" s="90">
        <v>94616</v>
      </c>
      <c r="B4419" s="90" t="s">
        <v>3231</v>
      </c>
      <c r="C4419" s="358" t="s">
        <v>2</v>
      </c>
      <c r="D4419" s="358">
        <v>353.64</v>
      </c>
    </row>
    <row r="4420" spans="1:4" ht="15">
      <c r="A4420" s="90">
        <v>94617</v>
      </c>
      <c r="B4420" s="90" t="s">
        <v>3232</v>
      </c>
      <c r="C4420" s="358" t="s">
        <v>2</v>
      </c>
      <c r="D4420" s="358">
        <v>293.83</v>
      </c>
    </row>
    <row r="4421" spans="1:4" ht="15">
      <c r="A4421" s="90">
        <v>94618</v>
      </c>
      <c r="B4421" s="90" t="s">
        <v>3233</v>
      </c>
      <c r="C4421" s="358" t="s">
        <v>2</v>
      </c>
      <c r="D4421" s="358">
        <v>347.33</v>
      </c>
    </row>
    <row r="4422" spans="1:4" ht="15">
      <c r="A4422" s="90">
        <v>94620</v>
      </c>
      <c r="B4422" s="90" t="s">
        <v>3234</v>
      </c>
      <c r="C4422" s="358" t="s">
        <v>2</v>
      </c>
      <c r="D4422" s="358">
        <v>794.72</v>
      </c>
    </row>
    <row r="4423" spans="1:4" ht="15">
      <c r="A4423" s="90">
        <v>94622</v>
      </c>
      <c r="B4423" s="90" t="s">
        <v>3235</v>
      </c>
      <c r="C4423" s="358" t="s">
        <v>2</v>
      </c>
      <c r="D4423" s="358">
        <v>186.56</v>
      </c>
    </row>
    <row r="4424" spans="1:4" ht="15">
      <c r="A4424" s="90">
        <v>94623</v>
      </c>
      <c r="B4424" s="90" t="s">
        <v>3236</v>
      </c>
      <c r="C4424" s="358" t="s">
        <v>2</v>
      </c>
      <c r="D4424" s="358">
        <v>438.03</v>
      </c>
    </row>
    <row r="4425" spans="1:4" ht="15">
      <c r="A4425" s="90">
        <v>94624</v>
      </c>
      <c r="B4425" s="90" t="s">
        <v>3237</v>
      </c>
      <c r="C4425" s="358" t="s">
        <v>2</v>
      </c>
      <c r="D4425" s="358">
        <v>666.32</v>
      </c>
    </row>
    <row r="4426" spans="1:4" ht="15">
      <c r="A4426" s="90">
        <v>94625</v>
      </c>
      <c r="B4426" s="90" t="s">
        <v>3238</v>
      </c>
      <c r="C4426" s="358" t="s">
        <v>2</v>
      </c>
      <c r="D4426" s="359">
        <v>1385.91</v>
      </c>
    </row>
    <row r="4427" spans="1:4" ht="15">
      <c r="A4427" s="90">
        <v>94656</v>
      </c>
      <c r="B4427" s="90" t="s">
        <v>3239</v>
      </c>
      <c r="C4427" s="358" t="s">
        <v>2</v>
      </c>
      <c r="D4427" s="358">
        <v>6.17</v>
      </c>
    </row>
    <row r="4428" spans="1:4" ht="15">
      <c r="A4428" s="90">
        <v>94657</v>
      </c>
      <c r="B4428" s="90" t="s">
        <v>3240</v>
      </c>
      <c r="C4428" s="358" t="s">
        <v>2</v>
      </c>
      <c r="D4428" s="358">
        <v>6.08</v>
      </c>
    </row>
    <row r="4429" spans="1:4" ht="15">
      <c r="A4429" s="90">
        <v>94658</v>
      </c>
      <c r="B4429" s="90" t="s">
        <v>3241</v>
      </c>
      <c r="C4429" s="358" t="s">
        <v>2</v>
      </c>
      <c r="D4429" s="358">
        <v>7.21</v>
      </c>
    </row>
    <row r="4430" spans="1:4" ht="15">
      <c r="A4430" s="90">
        <v>94659</v>
      </c>
      <c r="B4430" s="90" t="s">
        <v>3242</v>
      </c>
      <c r="C4430" s="358" t="s">
        <v>2</v>
      </c>
      <c r="D4430" s="358">
        <v>7.45</v>
      </c>
    </row>
    <row r="4431" spans="1:4" ht="15">
      <c r="A4431" s="90">
        <v>94660</v>
      </c>
      <c r="B4431" s="90" t="s">
        <v>18392</v>
      </c>
      <c r="C4431" s="358" t="s">
        <v>2</v>
      </c>
      <c r="D4431" s="358">
        <v>12.24</v>
      </c>
    </row>
    <row r="4432" spans="1:4" ht="15">
      <c r="A4432" s="90">
        <v>94661</v>
      </c>
      <c r="B4432" s="90" t="s">
        <v>3243</v>
      </c>
      <c r="C4432" s="358" t="s">
        <v>2</v>
      </c>
      <c r="D4432" s="358">
        <v>12.88</v>
      </c>
    </row>
    <row r="4433" spans="1:4" ht="15">
      <c r="A4433" s="90">
        <v>94662</v>
      </c>
      <c r="B4433" s="90" t="s">
        <v>3244</v>
      </c>
      <c r="C4433" s="358" t="s">
        <v>2</v>
      </c>
      <c r="D4433" s="358">
        <v>13.12</v>
      </c>
    </row>
    <row r="4434" spans="1:4" ht="15">
      <c r="A4434" s="90">
        <v>94663</v>
      </c>
      <c r="B4434" s="90" t="s">
        <v>3245</v>
      </c>
      <c r="C4434" s="358" t="s">
        <v>2</v>
      </c>
      <c r="D4434" s="358">
        <v>13</v>
      </c>
    </row>
    <row r="4435" spans="1:4" ht="15">
      <c r="A4435" s="90">
        <v>94664</v>
      </c>
      <c r="B4435" s="90" t="s">
        <v>3246</v>
      </c>
      <c r="C4435" s="358" t="s">
        <v>2</v>
      </c>
      <c r="D4435" s="358">
        <v>27.52</v>
      </c>
    </row>
    <row r="4436" spans="1:4" ht="15">
      <c r="A4436" s="90">
        <v>94665</v>
      </c>
      <c r="B4436" s="90" t="s">
        <v>3247</v>
      </c>
      <c r="C4436" s="358" t="s">
        <v>2</v>
      </c>
      <c r="D4436" s="358">
        <v>30.06</v>
      </c>
    </row>
    <row r="4437" spans="1:4" ht="15">
      <c r="A4437" s="90">
        <v>94666</v>
      </c>
      <c r="B4437" s="90" t="s">
        <v>3248</v>
      </c>
      <c r="C4437" s="358" t="s">
        <v>2</v>
      </c>
      <c r="D4437" s="358">
        <v>37.14</v>
      </c>
    </row>
    <row r="4438" spans="1:4" ht="15">
      <c r="A4438" s="90">
        <v>94667</v>
      </c>
      <c r="B4438" s="90" t="s">
        <v>3249</v>
      </c>
      <c r="C4438" s="358" t="s">
        <v>2</v>
      </c>
      <c r="D4438" s="358">
        <v>37.25</v>
      </c>
    </row>
    <row r="4439" spans="1:4" ht="15">
      <c r="A4439" s="90">
        <v>94668</v>
      </c>
      <c r="B4439" s="90" t="s">
        <v>3250</v>
      </c>
      <c r="C4439" s="358" t="s">
        <v>2</v>
      </c>
      <c r="D4439" s="358">
        <v>57.43</v>
      </c>
    </row>
    <row r="4440" spans="1:4" ht="15">
      <c r="A4440" s="90">
        <v>94669</v>
      </c>
      <c r="B4440" s="90" t="s">
        <v>3251</v>
      </c>
      <c r="C4440" s="358" t="s">
        <v>2</v>
      </c>
      <c r="D4440" s="358">
        <v>77.260000000000005</v>
      </c>
    </row>
    <row r="4441" spans="1:4" ht="15">
      <c r="A4441" s="90">
        <v>94670</v>
      </c>
      <c r="B4441" s="90" t="s">
        <v>3252</v>
      </c>
      <c r="C4441" s="358" t="s">
        <v>2</v>
      </c>
      <c r="D4441" s="358">
        <v>76.569999999999993</v>
      </c>
    </row>
    <row r="4442" spans="1:4" ht="15">
      <c r="A4442" s="90">
        <v>94671</v>
      </c>
      <c r="B4442" s="90" t="s">
        <v>3253</v>
      </c>
      <c r="C4442" s="358" t="s">
        <v>2</v>
      </c>
      <c r="D4442" s="358">
        <v>112.86</v>
      </c>
    </row>
    <row r="4443" spans="1:4" ht="15">
      <c r="A4443" s="90">
        <v>94672</v>
      </c>
      <c r="B4443" s="90" t="s">
        <v>3254</v>
      </c>
      <c r="C4443" s="358" t="s">
        <v>2</v>
      </c>
      <c r="D4443" s="358">
        <v>9.74</v>
      </c>
    </row>
    <row r="4444" spans="1:4" ht="15">
      <c r="A4444" s="90">
        <v>94673</v>
      </c>
      <c r="B4444" s="90" t="s">
        <v>3255</v>
      </c>
      <c r="C4444" s="358" t="s">
        <v>2</v>
      </c>
      <c r="D4444" s="358">
        <v>10.39</v>
      </c>
    </row>
    <row r="4445" spans="1:4" ht="15">
      <c r="A4445" s="90">
        <v>94674</v>
      </c>
      <c r="B4445" s="90" t="s">
        <v>3256</v>
      </c>
      <c r="C4445" s="358" t="s">
        <v>2</v>
      </c>
      <c r="D4445" s="358">
        <v>9.74</v>
      </c>
    </row>
    <row r="4446" spans="1:4" ht="15">
      <c r="A4446" s="90">
        <v>94675</v>
      </c>
      <c r="B4446" s="90" t="s">
        <v>3257</v>
      </c>
      <c r="C4446" s="358" t="s">
        <v>2</v>
      </c>
      <c r="D4446" s="358">
        <v>14.43</v>
      </c>
    </row>
    <row r="4447" spans="1:4" ht="15">
      <c r="A4447" s="90">
        <v>94676</v>
      </c>
      <c r="B4447" s="90" t="s">
        <v>3258</v>
      </c>
      <c r="C4447" s="358" t="s">
        <v>2</v>
      </c>
      <c r="D4447" s="358">
        <v>17.329999999999998</v>
      </c>
    </row>
    <row r="4448" spans="1:4" ht="15">
      <c r="A4448" s="90">
        <v>94677</v>
      </c>
      <c r="B4448" s="90" t="s">
        <v>3259</v>
      </c>
      <c r="C4448" s="358" t="s">
        <v>2</v>
      </c>
      <c r="D4448" s="358">
        <v>24.45</v>
      </c>
    </row>
    <row r="4449" spans="1:4" ht="15">
      <c r="A4449" s="90">
        <v>94678</v>
      </c>
      <c r="B4449" s="90" t="s">
        <v>3260</v>
      </c>
      <c r="C4449" s="358" t="s">
        <v>2</v>
      </c>
      <c r="D4449" s="358">
        <v>16.28</v>
      </c>
    </row>
    <row r="4450" spans="1:4" ht="15">
      <c r="A4450" s="90">
        <v>94679</v>
      </c>
      <c r="B4450" s="90" t="s">
        <v>3261</v>
      </c>
      <c r="C4450" s="358" t="s">
        <v>2</v>
      </c>
      <c r="D4450" s="358">
        <v>25.64</v>
      </c>
    </row>
    <row r="4451" spans="1:4" ht="15">
      <c r="A4451" s="90">
        <v>94680</v>
      </c>
      <c r="B4451" s="90" t="s">
        <v>3262</v>
      </c>
      <c r="C4451" s="358" t="s">
        <v>2</v>
      </c>
      <c r="D4451" s="358">
        <v>52.29</v>
      </c>
    </row>
    <row r="4452" spans="1:4" ht="15">
      <c r="A4452" s="90">
        <v>94681</v>
      </c>
      <c r="B4452" s="90" t="s">
        <v>3263</v>
      </c>
      <c r="C4452" s="358" t="s">
        <v>2</v>
      </c>
      <c r="D4452" s="358">
        <v>58.28</v>
      </c>
    </row>
    <row r="4453" spans="1:4" ht="15">
      <c r="A4453" s="90">
        <v>94682</v>
      </c>
      <c r="B4453" s="90" t="s">
        <v>3264</v>
      </c>
      <c r="C4453" s="358" t="s">
        <v>2</v>
      </c>
      <c r="D4453" s="358">
        <v>117.92</v>
      </c>
    </row>
    <row r="4454" spans="1:4" ht="15">
      <c r="A4454" s="90">
        <v>94683</v>
      </c>
      <c r="B4454" s="90" t="s">
        <v>3265</v>
      </c>
      <c r="C4454" s="358" t="s">
        <v>2</v>
      </c>
      <c r="D4454" s="358">
        <v>79.52</v>
      </c>
    </row>
    <row r="4455" spans="1:4" ht="15">
      <c r="A4455" s="90">
        <v>94684</v>
      </c>
      <c r="B4455" s="90" t="s">
        <v>3266</v>
      </c>
      <c r="C4455" s="358" t="s">
        <v>2</v>
      </c>
      <c r="D4455" s="358">
        <v>152.18</v>
      </c>
    </row>
    <row r="4456" spans="1:4" ht="15">
      <c r="A4456" s="90">
        <v>94685</v>
      </c>
      <c r="B4456" s="90" t="s">
        <v>3267</v>
      </c>
      <c r="C4456" s="358" t="s">
        <v>2</v>
      </c>
      <c r="D4456" s="358">
        <v>111.47</v>
      </c>
    </row>
    <row r="4457" spans="1:4" ht="15">
      <c r="A4457" s="90">
        <v>94686</v>
      </c>
      <c r="B4457" s="90" t="s">
        <v>3268</v>
      </c>
      <c r="C4457" s="358" t="s">
        <v>2</v>
      </c>
      <c r="D4457" s="358">
        <v>274</v>
      </c>
    </row>
    <row r="4458" spans="1:4" ht="15">
      <c r="A4458" s="90">
        <v>94687</v>
      </c>
      <c r="B4458" s="90" t="s">
        <v>3269</v>
      </c>
      <c r="C4458" s="358" t="s">
        <v>2</v>
      </c>
      <c r="D4458" s="358">
        <v>246.98</v>
      </c>
    </row>
    <row r="4459" spans="1:4" ht="15">
      <c r="A4459" s="90">
        <v>94688</v>
      </c>
      <c r="B4459" s="90" t="s">
        <v>3270</v>
      </c>
      <c r="C4459" s="358" t="s">
        <v>2</v>
      </c>
      <c r="D4459" s="358">
        <v>10.8</v>
      </c>
    </row>
    <row r="4460" spans="1:4" ht="15">
      <c r="A4460" s="90">
        <v>94689</v>
      </c>
      <c r="B4460" s="90" t="s">
        <v>3271</v>
      </c>
      <c r="C4460" s="358" t="s">
        <v>2</v>
      </c>
      <c r="D4460" s="358">
        <v>14.32</v>
      </c>
    </row>
    <row r="4461" spans="1:4" ht="15">
      <c r="A4461" s="90">
        <v>94690</v>
      </c>
      <c r="B4461" s="90" t="s">
        <v>3272</v>
      </c>
      <c r="C4461" s="358" t="s">
        <v>2</v>
      </c>
      <c r="D4461" s="358">
        <v>13.79</v>
      </c>
    </row>
    <row r="4462" spans="1:4" ht="15">
      <c r="A4462" s="90">
        <v>94691</v>
      </c>
      <c r="B4462" s="90" t="s">
        <v>3273</v>
      </c>
      <c r="C4462" s="358" t="s">
        <v>2</v>
      </c>
      <c r="D4462" s="358">
        <v>17.170000000000002</v>
      </c>
    </row>
    <row r="4463" spans="1:4" ht="15">
      <c r="A4463" s="90">
        <v>94692</v>
      </c>
      <c r="B4463" s="90" t="s">
        <v>3274</v>
      </c>
      <c r="C4463" s="358" t="s">
        <v>2</v>
      </c>
      <c r="D4463" s="358">
        <v>25.16</v>
      </c>
    </row>
    <row r="4464" spans="1:4" ht="15">
      <c r="A4464" s="90">
        <v>94693</v>
      </c>
      <c r="B4464" s="90" t="s">
        <v>3275</v>
      </c>
      <c r="C4464" s="358" t="s">
        <v>2</v>
      </c>
      <c r="D4464" s="358">
        <v>24.51</v>
      </c>
    </row>
    <row r="4465" spans="1:4" ht="15">
      <c r="A4465" s="90">
        <v>94694</v>
      </c>
      <c r="B4465" s="90" t="s">
        <v>3276</v>
      </c>
      <c r="C4465" s="358" t="s">
        <v>2</v>
      </c>
      <c r="D4465" s="358">
        <v>25.65</v>
      </c>
    </row>
    <row r="4466" spans="1:4" ht="15">
      <c r="A4466" s="90">
        <v>94695</v>
      </c>
      <c r="B4466" s="90" t="s">
        <v>3277</v>
      </c>
      <c r="C4466" s="358" t="s">
        <v>2</v>
      </c>
      <c r="D4466" s="358">
        <v>35.47</v>
      </c>
    </row>
    <row r="4467" spans="1:4" ht="15">
      <c r="A4467" s="90">
        <v>94696</v>
      </c>
      <c r="B4467" s="90" t="s">
        <v>3278</v>
      </c>
      <c r="C4467" s="358" t="s">
        <v>2</v>
      </c>
      <c r="D4467" s="358">
        <v>62</v>
      </c>
    </row>
    <row r="4468" spans="1:4" ht="15">
      <c r="A4468" s="90">
        <v>94697</v>
      </c>
      <c r="B4468" s="90" t="s">
        <v>3279</v>
      </c>
      <c r="C4468" s="358" t="s">
        <v>2</v>
      </c>
      <c r="D4468" s="358">
        <v>92.79</v>
      </c>
    </row>
    <row r="4469" spans="1:4" ht="15">
      <c r="A4469" s="90">
        <v>94698</v>
      </c>
      <c r="B4469" s="90" t="s">
        <v>3280</v>
      </c>
      <c r="C4469" s="358" t="s">
        <v>2</v>
      </c>
      <c r="D4469" s="358">
        <v>75.53</v>
      </c>
    </row>
    <row r="4470" spans="1:4" ht="15">
      <c r="A4470" s="90">
        <v>94699</v>
      </c>
      <c r="B4470" s="90" t="s">
        <v>3281</v>
      </c>
      <c r="C4470" s="358" t="s">
        <v>2</v>
      </c>
      <c r="D4470" s="358">
        <v>137.47999999999999</v>
      </c>
    </row>
    <row r="4471" spans="1:4" ht="15">
      <c r="A4471" s="90">
        <v>94700</v>
      </c>
      <c r="B4471" s="90" t="s">
        <v>3282</v>
      </c>
      <c r="C4471" s="358" t="s">
        <v>2</v>
      </c>
      <c r="D4471" s="358">
        <v>161.12</v>
      </c>
    </row>
    <row r="4472" spans="1:4" ht="15">
      <c r="A4472" s="90">
        <v>94701</v>
      </c>
      <c r="B4472" s="90" t="s">
        <v>3283</v>
      </c>
      <c r="C4472" s="358" t="s">
        <v>2</v>
      </c>
      <c r="D4472" s="358">
        <v>241.66</v>
      </c>
    </row>
    <row r="4473" spans="1:4" ht="15">
      <c r="A4473" s="90">
        <v>94702</v>
      </c>
      <c r="B4473" s="90" t="s">
        <v>3284</v>
      </c>
      <c r="C4473" s="358" t="s">
        <v>2</v>
      </c>
      <c r="D4473" s="358">
        <v>212.26</v>
      </c>
    </row>
    <row r="4474" spans="1:4" ht="15">
      <c r="A4474" s="90">
        <v>94703</v>
      </c>
      <c r="B4474" s="90" t="s">
        <v>3285</v>
      </c>
      <c r="C4474" s="358" t="s">
        <v>2</v>
      </c>
      <c r="D4474" s="358">
        <v>22.18</v>
      </c>
    </row>
    <row r="4475" spans="1:4" ht="15">
      <c r="A4475" s="90">
        <v>94704</v>
      </c>
      <c r="B4475" s="90" t="s">
        <v>3286</v>
      </c>
      <c r="C4475" s="358" t="s">
        <v>2</v>
      </c>
      <c r="D4475" s="358">
        <v>29.41</v>
      </c>
    </row>
    <row r="4476" spans="1:4" ht="15">
      <c r="A4476" s="90">
        <v>94705</v>
      </c>
      <c r="B4476" s="90" t="s">
        <v>18393</v>
      </c>
      <c r="C4476" s="358" t="s">
        <v>2</v>
      </c>
      <c r="D4476" s="358">
        <v>40.119999999999997</v>
      </c>
    </row>
    <row r="4477" spans="1:4" ht="15">
      <c r="A4477" s="90">
        <v>94706</v>
      </c>
      <c r="B4477" s="90" t="s">
        <v>3287</v>
      </c>
      <c r="C4477" s="358" t="s">
        <v>2</v>
      </c>
      <c r="D4477" s="358">
        <v>46.59</v>
      </c>
    </row>
    <row r="4478" spans="1:4" ht="15">
      <c r="A4478" s="90">
        <v>94707</v>
      </c>
      <c r="B4478" s="90" t="s">
        <v>3288</v>
      </c>
      <c r="C4478" s="358" t="s">
        <v>2</v>
      </c>
      <c r="D4478" s="358">
        <v>69.38</v>
      </c>
    </row>
    <row r="4479" spans="1:4" ht="15">
      <c r="A4479" s="90">
        <v>94713</v>
      </c>
      <c r="B4479" s="90" t="s">
        <v>3289</v>
      </c>
      <c r="C4479" s="358" t="s">
        <v>2</v>
      </c>
      <c r="D4479" s="358">
        <v>270.12</v>
      </c>
    </row>
    <row r="4480" spans="1:4" ht="15">
      <c r="A4480" s="90">
        <v>94714</v>
      </c>
      <c r="B4480" s="90" t="s">
        <v>3290</v>
      </c>
      <c r="C4480" s="358" t="s">
        <v>2</v>
      </c>
      <c r="D4480" s="358">
        <v>376.85</v>
      </c>
    </row>
    <row r="4481" spans="1:4" ht="15">
      <c r="A4481" s="90">
        <v>94715</v>
      </c>
      <c r="B4481" s="90" t="s">
        <v>3291</v>
      </c>
      <c r="C4481" s="358" t="s">
        <v>2</v>
      </c>
      <c r="D4481" s="358">
        <v>332.42</v>
      </c>
    </row>
    <row r="4482" spans="1:4" ht="15">
      <c r="A4482" s="90">
        <v>94724</v>
      </c>
      <c r="B4482" s="90" t="s">
        <v>3292</v>
      </c>
      <c r="C4482" s="358" t="s">
        <v>2</v>
      </c>
      <c r="D4482" s="358">
        <v>28.04</v>
      </c>
    </row>
    <row r="4483" spans="1:4" ht="15">
      <c r="A4483" s="90">
        <v>94725</v>
      </c>
      <c r="B4483" s="90" t="s">
        <v>3293</v>
      </c>
      <c r="C4483" s="358" t="s">
        <v>2</v>
      </c>
      <c r="D4483" s="358">
        <v>6.44</v>
      </c>
    </row>
    <row r="4484" spans="1:4" ht="15">
      <c r="A4484" s="90">
        <v>94726</v>
      </c>
      <c r="B4484" s="90" t="s">
        <v>3294</v>
      </c>
      <c r="C4484" s="358" t="s">
        <v>2</v>
      </c>
      <c r="D4484" s="358">
        <v>35.020000000000003</v>
      </c>
    </row>
    <row r="4485" spans="1:4" ht="15">
      <c r="A4485" s="90">
        <v>94727</v>
      </c>
      <c r="B4485" s="90" t="s">
        <v>3295</v>
      </c>
      <c r="C4485" s="358" t="s">
        <v>2</v>
      </c>
      <c r="D4485" s="358">
        <v>9.65</v>
      </c>
    </row>
    <row r="4486" spans="1:4" ht="15">
      <c r="A4486" s="90">
        <v>94728</v>
      </c>
      <c r="B4486" s="90" t="s">
        <v>3296</v>
      </c>
      <c r="C4486" s="358" t="s">
        <v>2</v>
      </c>
      <c r="D4486" s="358">
        <v>55.14</v>
      </c>
    </row>
    <row r="4487" spans="1:4" ht="15">
      <c r="A4487" s="90">
        <v>94729</v>
      </c>
      <c r="B4487" s="90" t="s">
        <v>3297</v>
      </c>
      <c r="C4487" s="358" t="s">
        <v>2</v>
      </c>
      <c r="D4487" s="358">
        <v>18.190000000000001</v>
      </c>
    </row>
    <row r="4488" spans="1:4" ht="15">
      <c r="A4488" s="90">
        <v>94730</v>
      </c>
      <c r="B4488" s="90" t="s">
        <v>18394</v>
      </c>
      <c r="C4488" s="358" t="s">
        <v>2</v>
      </c>
      <c r="D4488" s="358">
        <v>66.33</v>
      </c>
    </row>
    <row r="4489" spans="1:4" ht="15">
      <c r="A4489" s="90">
        <v>94731</v>
      </c>
      <c r="B4489" s="90" t="s">
        <v>3298</v>
      </c>
      <c r="C4489" s="358" t="s">
        <v>2</v>
      </c>
      <c r="D4489" s="358">
        <v>23.16</v>
      </c>
    </row>
    <row r="4490" spans="1:4" ht="15">
      <c r="A4490" s="90">
        <v>94732</v>
      </c>
      <c r="B4490" s="90" t="s">
        <v>17454</v>
      </c>
      <c r="C4490" s="358" t="s">
        <v>2</v>
      </c>
      <c r="D4490" s="358">
        <v>108.41</v>
      </c>
    </row>
    <row r="4491" spans="1:4" ht="15">
      <c r="A4491" s="90">
        <v>94733</v>
      </c>
      <c r="B4491" s="90" t="s">
        <v>3299</v>
      </c>
      <c r="C4491" s="358" t="s">
        <v>2</v>
      </c>
      <c r="D4491" s="358">
        <v>44.38</v>
      </c>
    </row>
    <row r="4492" spans="1:4" ht="15">
      <c r="A4492" s="90">
        <v>94734</v>
      </c>
      <c r="B4492" s="90" t="s">
        <v>17455</v>
      </c>
      <c r="C4492" s="358" t="s">
        <v>2</v>
      </c>
      <c r="D4492" s="358">
        <v>393.05</v>
      </c>
    </row>
    <row r="4493" spans="1:4" ht="15">
      <c r="A4493" s="90">
        <v>94736</v>
      </c>
      <c r="B4493" s="90" t="s">
        <v>17456</v>
      </c>
      <c r="C4493" s="358" t="s">
        <v>2</v>
      </c>
      <c r="D4493" s="358">
        <v>574.98</v>
      </c>
    </row>
    <row r="4494" spans="1:4" ht="15">
      <c r="A4494" s="90">
        <v>94737</v>
      </c>
      <c r="B4494" s="90" t="s">
        <v>3300</v>
      </c>
      <c r="C4494" s="358" t="s">
        <v>2</v>
      </c>
      <c r="D4494" s="358">
        <v>190.33</v>
      </c>
    </row>
    <row r="4495" spans="1:4" ht="15">
      <c r="A4495" s="90">
        <v>94738</v>
      </c>
      <c r="B4495" s="90" t="s">
        <v>17457</v>
      </c>
      <c r="C4495" s="358" t="s">
        <v>2</v>
      </c>
      <c r="D4495" s="359">
        <v>1727.83</v>
      </c>
    </row>
    <row r="4496" spans="1:4" ht="15">
      <c r="A4496" s="90">
        <v>94739</v>
      </c>
      <c r="B4496" s="90" t="s">
        <v>17458</v>
      </c>
      <c r="C4496" s="358" t="s">
        <v>2</v>
      </c>
      <c r="D4496" s="358">
        <v>218.55</v>
      </c>
    </row>
    <row r="4497" spans="1:4" ht="15">
      <c r="A4497" s="90">
        <v>94740</v>
      </c>
      <c r="B4497" s="90" t="s">
        <v>3301</v>
      </c>
      <c r="C4497" s="358" t="s">
        <v>2</v>
      </c>
      <c r="D4497" s="358">
        <v>10.18</v>
      </c>
    </row>
    <row r="4498" spans="1:4" ht="15">
      <c r="A4498" s="90">
        <v>94741</v>
      </c>
      <c r="B4498" s="90" t="s">
        <v>3302</v>
      </c>
      <c r="C4498" s="358" t="s">
        <v>2</v>
      </c>
      <c r="D4498" s="358">
        <v>13.31</v>
      </c>
    </row>
    <row r="4499" spans="1:4" ht="15">
      <c r="A4499" s="90">
        <v>94742</v>
      </c>
      <c r="B4499" s="90" t="s">
        <v>3303</v>
      </c>
      <c r="C4499" s="358" t="s">
        <v>2</v>
      </c>
      <c r="D4499" s="358">
        <v>15.5</v>
      </c>
    </row>
    <row r="4500" spans="1:4" ht="15">
      <c r="A4500" s="90">
        <v>94743</v>
      </c>
      <c r="B4500" s="90" t="s">
        <v>3304</v>
      </c>
      <c r="C4500" s="358" t="s">
        <v>2</v>
      </c>
      <c r="D4500" s="358">
        <v>20.2</v>
      </c>
    </row>
    <row r="4501" spans="1:4" ht="15">
      <c r="A4501" s="90">
        <v>94744</v>
      </c>
      <c r="B4501" s="90" t="s">
        <v>3305</v>
      </c>
      <c r="C4501" s="358" t="s">
        <v>2</v>
      </c>
      <c r="D4501" s="358">
        <v>25.49</v>
      </c>
    </row>
    <row r="4502" spans="1:4" ht="15">
      <c r="A4502" s="90">
        <v>94746</v>
      </c>
      <c r="B4502" s="90" t="s">
        <v>3306</v>
      </c>
      <c r="C4502" s="358" t="s">
        <v>2</v>
      </c>
      <c r="D4502" s="358">
        <v>35.270000000000003</v>
      </c>
    </row>
    <row r="4503" spans="1:4" ht="15">
      <c r="A4503" s="90">
        <v>94748</v>
      </c>
      <c r="B4503" s="90" t="s">
        <v>3307</v>
      </c>
      <c r="C4503" s="358" t="s">
        <v>2</v>
      </c>
      <c r="D4503" s="358">
        <v>83.89</v>
      </c>
    </row>
    <row r="4504" spans="1:4" ht="15">
      <c r="A4504" s="90">
        <v>94750</v>
      </c>
      <c r="B4504" s="90" t="s">
        <v>3308</v>
      </c>
      <c r="C4504" s="358" t="s">
        <v>2</v>
      </c>
      <c r="D4504" s="358">
        <v>165.83</v>
      </c>
    </row>
    <row r="4505" spans="1:4" ht="15">
      <c r="A4505" s="90">
        <v>94752</v>
      </c>
      <c r="B4505" s="90" t="s">
        <v>3309</v>
      </c>
      <c r="C4505" s="358" t="s">
        <v>2</v>
      </c>
      <c r="D4505" s="358">
        <v>201.34</v>
      </c>
    </row>
    <row r="4506" spans="1:4" ht="15">
      <c r="A4506" s="90">
        <v>94754</v>
      </c>
      <c r="B4506" s="90" t="s">
        <v>17459</v>
      </c>
      <c r="C4506" s="358" t="s">
        <v>2</v>
      </c>
      <c r="D4506" s="358">
        <v>270.95</v>
      </c>
    </row>
    <row r="4507" spans="1:4" ht="15">
      <c r="A4507" s="90">
        <v>94756</v>
      </c>
      <c r="B4507" s="90" t="s">
        <v>3310</v>
      </c>
      <c r="C4507" s="358" t="s">
        <v>2</v>
      </c>
      <c r="D4507" s="358">
        <v>12.7</v>
      </c>
    </row>
    <row r="4508" spans="1:4" ht="15">
      <c r="A4508" s="90">
        <v>94757</v>
      </c>
      <c r="B4508" s="90" t="s">
        <v>3311</v>
      </c>
      <c r="C4508" s="358" t="s">
        <v>2</v>
      </c>
      <c r="D4508" s="358">
        <v>18.04</v>
      </c>
    </row>
    <row r="4509" spans="1:4" ht="15">
      <c r="A4509" s="90">
        <v>94758</v>
      </c>
      <c r="B4509" s="90" t="s">
        <v>3312</v>
      </c>
      <c r="C4509" s="358" t="s">
        <v>2</v>
      </c>
      <c r="D4509" s="358">
        <v>50.57</v>
      </c>
    </row>
    <row r="4510" spans="1:4" ht="15">
      <c r="A4510" s="90">
        <v>94759</v>
      </c>
      <c r="B4510" s="90" t="s">
        <v>3313</v>
      </c>
      <c r="C4510" s="358" t="s">
        <v>2</v>
      </c>
      <c r="D4510" s="358">
        <v>62.14</v>
      </c>
    </row>
    <row r="4511" spans="1:4" ht="15">
      <c r="A4511" s="90">
        <v>94760</v>
      </c>
      <c r="B4511" s="90" t="s">
        <v>3314</v>
      </c>
      <c r="C4511" s="358" t="s">
        <v>2</v>
      </c>
      <c r="D4511" s="358">
        <v>104.2</v>
      </c>
    </row>
    <row r="4512" spans="1:4" ht="15">
      <c r="A4512" s="90">
        <v>94761</v>
      </c>
      <c r="B4512" s="90" t="s">
        <v>3315</v>
      </c>
      <c r="C4512" s="358" t="s">
        <v>2</v>
      </c>
      <c r="D4512" s="358">
        <v>222</v>
      </c>
    </row>
    <row r="4513" spans="1:4" ht="15">
      <c r="A4513" s="90">
        <v>94762</v>
      </c>
      <c r="B4513" s="90" t="s">
        <v>3316</v>
      </c>
      <c r="C4513" s="358" t="s">
        <v>2</v>
      </c>
      <c r="D4513" s="358">
        <v>271.58</v>
      </c>
    </row>
    <row r="4514" spans="1:4" ht="15">
      <c r="A4514" s="90">
        <v>94763</v>
      </c>
      <c r="B4514" s="90" t="s">
        <v>17460</v>
      </c>
      <c r="C4514" s="358" t="s">
        <v>2</v>
      </c>
      <c r="D4514" s="358">
        <v>330.94</v>
      </c>
    </row>
    <row r="4515" spans="1:4" ht="15">
      <c r="A4515" s="90">
        <v>94764</v>
      </c>
      <c r="B4515" s="90" t="s">
        <v>17461</v>
      </c>
      <c r="C4515" s="358" t="s">
        <v>2</v>
      </c>
      <c r="D4515" s="358">
        <v>38.22</v>
      </c>
    </row>
    <row r="4516" spans="1:4" ht="15">
      <c r="A4516" s="90">
        <v>94765</v>
      </c>
      <c r="B4516" s="90" t="s">
        <v>17462</v>
      </c>
      <c r="C4516" s="358" t="s">
        <v>2</v>
      </c>
      <c r="D4516" s="358">
        <v>41.6</v>
      </c>
    </row>
    <row r="4517" spans="1:4" ht="15">
      <c r="A4517" s="90">
        <v>94766</v>
      </c>
      <c r="B4517" s="90" t="s">
        <v>17463</v>
      </c>
      <c r="C4517" s="358" t="s">
        <v>2</v>
      </c>
      <c r="D4517" s="358">
        <v>46.07</v>
      </c>
    </row>
    <row r="4518" spans="1:4" ht="15">
      <c r="A4518" s="90">
        <v>94767</v>
      </c>
      <c r="B4518" s="90" t="s">
        <v>17464</v>
      </c>
      <c r="C4518" s="358" t="s">
        <v>2</v>
      </c>
      <c r="D4518" s="358">
        <v>68.760000000000005</v>
      </c>
    </row>
    <row r="4519" spans="1:4" ht="15">
      <c r="A4519" s="90">
        <v>94768</v>
      </c>
      <c r="B4519" s="90" t="s">
        <v>17465</v>
      </c>
      <c r="C4519" s="358" t="s">
        <v>2</v>
      </c>
      <c r="D4519" s="358">
        <v>77.58</v>
      </c>
    </row>
    <row r="4520" spans="1:4" ht="15">
      <c r="A4520" s="90">
        <v>94769</v>
      </c>
      <c r="B4520" s="90" t="s">
        <v>17466</v>
      </c>
      <c r="C4520" s="358" t="s">
        <v>2</v>
      </c>
      <c r="D4520" s="358">
        <v>106.51</v>
      </c>
    </row>
    <row r="4521" spans="1:4" ht="15">
      <c r="A4521" s="90">
        <v>94770</v>
      </c>
      <c r="B4521" s="90" t="s">
        <v>17467</v>
      </c>
      <c r="C4521" s="358" t="s">
        <v>2</v>
      </c>
      <c r="D4521" s="358">
        <v>42.96</v>
      </c>
    </row>
    <row r="4522" spans="1:4" ht="15">
      <c r="A4522" s="90">
        <v>94771</v>
      </c>
      <c r="B4522" s="90" t="s">
        <v>17468</v>
      </c>
      <c r="C4522" s="358" t="s">
        <v>2</v>
      </c>
      <c r="D4522" s="358">
        <v>46.34</v>
      </c>
    </row>
    <row r="4523" spans="1:4" ht="15">
      <c r="A4523" s="90">
        <v>94772</v>
      </c>
      <c r="B4523" s="90" t="s">
        <v>17469</v>
      </c>
      <c r="C4523" s="358" t="s">
        <v>2</v>
      </c>
      <c r="D4523" s="358">
        <v>50.81</v>
      </c>
    </row>
    <row r="4524" spans="1:4" ht="15">
      <c r="A4524" s="90">
        <v>94773</v>
      </c>
      <c r="B4524" s="90" t="s">
        <v>17470</v>
      </c>
      <c r="C4524" s="358" t="s">
        <v>2</v>
      </c>
      <c r="D4524" s="358">
        <v>73.5</v>
      </c>
    </row>
    <row r="4525" spans="1:4" ht="15">
      <c r="A4525" s="90">
        <v>94774</v>
      </c>
      <c r="B4525" s="90" t="s">
        <v>17471</v>
      </c>
      <c r="C4525" s="358" t="s">
        <v>2</v>
      </c>
      <c r="D4525" s="358">
        <v>82.32</v>
      </c>
    </row>
    <row r="4526" spans="1:4" ht="15">
      <c r="A4526" s="90">
        <v>94775</v>
      </c>
      <c r="B4526" s="90" t="s">
        <v>17472</v>
      </c>
      <c r="C4526" s="358" t="s">
        <v>2</v>
      </c>
      <c r="D4526" s="358">
        <v>112.8</v>
      </c>
    </row>
    <row r="4527" spans="1:4" ht="15">
      <c r="A4527" s="90">
        <v>94783</v>
      </c>
      <c r="B4527" s="90" t="s">
        <v>3317</v>
      </c>
      <c r="C4527" s="358" t="s">
        <v>2</v>
      </c>
      <c r="D4527" s="358">
        <v>21.02</v>
      </c>
    </row>
    <row r="4528" spans="1:4" ht="15">
      <c r="A4528" s="90">
        <v>94785</v>
      </c>
      <c r="B4528" s="90" t="s">
        <v>3318</v>
      </c>
      <c r="C4528" s="358" t="s">
        <v>2</v>
      </c>
      <c r="D4528" s="358">
        <v>24.7</v>
      </c>
    </row>
    <row r="4529" spans="1:4" ht="15">
      <c r="A4529" s="90">
        <v>94789</v>
      </c>
      <c r="B4529" s="90" t="s">
        <v>3319</v>
      </c>
      <c r="C4529" s="358" t="s">
        <v>2</v>
      </c>
      <c r="D4529" s="358">
        <v>258.05</v>
      </c>
    </row>
    <row r="4530" spans="1:4" ht="15">
      <c r="A4530" s="90">
        <v>94790</v>
      </c>
      <c r="B4530" s="90" t="s">
        <v>3320</v>
      </c>
      <c r="C4530" s="358" t="s">
        <v>2</v>
      </c>
      <c r="D4530" s="358">
        <v>356.59</v>
      </c>
    </row>
    <row r="4531" spans="1:4" ht="15">
      <c r="A4531" s="90">
        <v>94791</v>
      </c>
      <c r="B4531" s="90" t="s">
        <v>3321</v>
      </c>
      <c r="C4531" s="358" t="s">
        <v>2</v>
      </c>
      <c r="D4531" s="358">
        <v>470.79</v>
      </c>
    </row>
    <row r="4532" spans="1:4" ht="15">
      <c r="A4532" s="90">
        <v>94863</v>
      </c>
      <c r="B4532" s="90" t="s">
        <v>3322</v>
      </c>
      <c r="C4532" s="358" t="s">
        <v>2</v>
      </c>
      <c r="D4532" s="358">
        <v>159.72</v>
      </c>
    </row>
    <row r="4533" spans="1:4" ht="15">
      <c r="A4533" s="90">
        <v>95237</v>
      </c>
      <c r="B4533" s="90" t="s">
        <v>12052</v>
      </c>
      <c r="C4533" s="358" t="s">
        <v>2</v>
      </c>
      <c r="D4533" s="358">
        <v>25.92</v>
      </c>
    </row>
    <row r="4534" spans="1:4" ht="15">
      <c r="A4534" s="90">
        <v>95693</v>
      </c>
      <c r="B4534" s="90" t="s">
        <v>12053</v>
      </c>
      <c r="C4534" s="358" t="s">
        <v>2</v>
      </c>
      <c r="D4534" s="358">
        <v>55.79</v>
      </c>
    </row>
    <row r="4535" spans="1:4" ht="15">
      <c r="A4535" s="90">
        <v>95694</v>
      </c>
      <c r="B4535" s="90" t="s">
        <v>12054</v>
      </c>
      <c r="C4535" s="358" t="s">
        <v>2</v>
      </c>
      <c r="D4535" s="358">
        <v>59.47</v>
      </c>
    </row>
    <row r="4536" spans="1:4" ht="15">
      <c r="A4536" s="90">
        <v>95695</v>
      </c>
      <c r="B4536" s="90" t="s">
        <v>12055</v>
      </c>
      <c r="C4536" s="358" t="s">
        <v>2</v>
      </c>
      <c r="D4536" s="358">
        <v>65.849999999999994</v>
      </c>
    </row>
    <row r="4537" spans="1:4" ht="15">
      <c r="A4537" s="90">
        <v>95696</v>
      </c>
      <c r="B4537" s="90" t="s">
        <v>9237</v>
      </c>
      <c r="C4537" s="358" t="s">
        <v>2</v>
      </c>
      <c r="D4537" s="358">
        <v>49.67</v>
      </c>
    </row>
    <row r="4538" spans="1:4" ht="15">
      <c r="A4538" s="90">
        <v>96637</v>
      </c>
      <c r="B4538" s="90" t="s">
        <v>12056</v>
      </c>
      <c r="C4538" s="358" t="s">
        <v>2</v>
      </c>
      <c r="D4538" s="358">
        <v>13.98</v>
      </c>
    </row>
    <row r="4539" spans="1:4" ht="15">
      <c r="A4539" s="90">
        <v>96638</v>
      </c>
      <c r="B4539" s="90" t="s">
        <v>18395</v>
      </c>
      <c r="C4539" s="358" t="s">
        <v>2</v>
      </c>
      <c r="D4539" s="358">
        <v>14.34</v>
      </c>
    </row>
    <row r="4540" spans="1:4" ht="15">
      <c r="A4540" s="90">
        <v>96639</v>
      </c>
      <c r="B4540" s="90" t="s">
        <v>12057</v>
      </c>
      <c r="C4540" s="358" t="s">
        <v>2</v>
      </c>
      <c r="D4540" s="358">
        <v>9.76</v>
      </c>
    </row>
    <row r="4541" spans="1:4" ht="15">
      <c r="A4541" s="90">
        <v>96640</v>
      </c>
      <c r="B4541" s="90" t="s">
        <v>12058</v>
      </c>
      <c r="C4541" s="358" t="s">
        <v>2</v>
      </c>
      <c r="D4541" s="358">
        <v>23.31</v>
      </c>
    </row>
    <row r="4542" spans="1:4" ht="15">
      <c r="A4542" s="90">
        <v>96641</v>
      </c>
      <c r="B4542" s="90" t="s">
        <v>12059</v>
      </c>
      <c r="C4542" s="358" t="s">
        <v>2</v>
      </c>
      <c r="D4542" s="358">
        <v>15.47</v>
      </c>
    </row>
    <row r="4543" spans="1:4" ht="15">
      <c r="A4543" s="90">
        <v>96642</v>
      </c>
      <c r="B4543" s="90" t="s">
        <v>12060</v>
      </c>
      <c r="C4543" s="358" t="s">
        <v>2</v>
      </c>
      <c r="D4543" s="358">
        <v>18.39</v>
      </c>
    </row>
    <row r="4544" spans="1:4" ht="15">
      <c r="A4544" s="90">
        <v>96643</v>
      </c>
      <c r="B4544" s="90" t="s">
        <v>12061</v>
      </c>
      <c r="C4544" s="358" t="s">
        <v>2</v>
      </c>
      <c r="D4544" s="358">
        <v>40.81</v>
      </c>
    </row>
    <row r="4545" spans="1:4" ht="15">
      <c r="A4545" s="90">
        <v>96650</v>
      </c>
      <c r="B4545" s="90" t="s">
        <v>12062</v>
      </c>
      <c r="C4545" s="358" t="s">
        <v>2</v>
      </c>
      <c r="D4545" s="358">
        <v>7.88</v>
      </c>
    </row>
    <row r="4546" spans="1:4" ht="15">
      <c r="A4546" s="90">
        <v>96651</v>
      </c>
      <c r="B4546" s="90" t="s">
        <v>12063</v>
      </c>
      <c r="C4546" s="358" t="s">
        <v>2</v>
      </c>
      <c r="D4546" s="358">
        <v>8.24</v>
      </c>
    </row>
    <row r="4547" spans="1:4" ht="15">
      <c r="A4547" s="90">
        <v>96652</v>
      </c>
      <c r="B4547" s="90" t="s">
        <v>12064</v>
      </c>
      <c r="C4547" s="358" t="s">
        <v>2</v>
      </c>
      <c r="D4547" s="358">
        <v>9.4</v>
      </c>
    </row>
    <row r="4548" spans="1:4" ht="15">
      <c r="A4548" s="90">
        <v>96653</v>
      </c>
      <c r="B4548" s="90" t="s">
        <v>12065</v>
      </c>
      <c r="C4548" s="358" t="s">
        <v>2</v>
      </c>
      <c r="D4548" s="358">
        <v>12.45</v>
      </c>
    </row>
    <row r="4549" spans="1:4" ht="15">
      <c r="A4549" s="90">
        <v>96654</v>
      </c>
      <c r="B4549" s="90" t="s">
        <v>18396</v>
      </c>
      <c r="C4549" s="358" t="s">
        <v>2</v>
      </c>
      <c r="D4549" s="358">
        <v>14.18</v>
      </c>
    </row>
    <row r="4550" spans="1:4" ht="15">
      <c r="A4550" s="90">
        <v>96655</v>
      </c>
      <c r="B4550" s="90" t="s">
        <v>12066</v>
      </c>
      <c r="C4550" s="358" t="s">
        <v>2</v>
      </c>
      <c r="D4550" s="358">
        <v>19.14</v>
      </c>
    </row>
    <row r="4551" spans="1:4" ht="15">
      <c r="A4551" s="90">
        <v>96656</v>
      </c>
      <c r="B4551" s="90" t="s">
        <v>12067</v>
      </c>
      <c r="C4551" s="358" t="s">
        <v>2</v>
      </c>
      <c r="D4551" s="358">
        <v>5.69</v>
      </c>
    </row>
    <row r="4552" spans="1:4" ht="15">
      <c r="A4552" s="90">
        <v>96657</v>
      </c>
      <c r="B4552" s="90" t="s">
        <v>12068</v>
      </c>
      <c r="C4552" s="358" t="s">
        <v>2</v>
      </c>
      <c r="D4552" s="358">
        <v>21.5</v>
      </c>
    </row>
    <row r="4553" spans="1:4" ht="15">
      <c r="A4553" s="90">
        <v>96658</v>
      </c>
      <c r="B4553" s="90" t="s">
        <v>12069</v>
      </c>
      <c r="C4553" s="358" t="s">
        <v>2</v>
      </c>
      <c r="D4553" s="358">
        <v>13.66</v>
      </c>
    </row>
    <row r="4554" spans="1:4" ht="15">
      <c r="A4554" s="90">
        <v>96659</v>
      </c>
      <c r="B4554" s="90" t="s">
        <v>12070</v>
      </c>
      <c r="C4554" s="358" t="s">
        <v>2</v>
      </c>
      <c r="D4554" s="358">
        <v>7.48</v>
      </c>
    </row>
    <row r="4555" spans="1:4" ht="15">
      <c r="A4555" s="90">
        <v>96660</v>
      </c>
      <c r="B4555" s="90" t="s">
        <v>12071</v>
      </c>
      <c r="C4555" s="358" t="s">
        <v>2</v>
      </c>
      <c r="D4555" s="358">
        <v>29.28</v>
      </c>
    </row>
    <row r="4556" spans="1:4" ht="15">
      <c r="A4556" s="90">
        <v>96661</v>
      </c>
      <c r="B4556" s="90" t="s">
        <v>12072</v>
      </c>
      <c r="C4556" s="358" t="s">
        <v>2</v>
      </c>
      <c r="D4556" s="358">
        <v>29</v>
      </c>
    </row>
    <row r="4557" spans="1:4" ht="15">
      <c r="A4557" s="90">
        <v>96662</v>
      </c>
      <c r="B4557" s="90" t="s">
        <v>12073</v>
      </c>
      <c r="C4557" s="358" t="s">
        <v>2</v>
      </c>
      <c r="D4557" s="358">
        <v>8.36</v>
      </c>
    </row>
    <row r="4558" spans="1:4" ht="15">
      <c r="A4558" s="90">
        <v>96663</v>
      </c>
      <c r="B4558" s="90" t="s">
        <v>12074</v>
      </c>
      <c r="C4558" s="358" t="s">
        <v>2</v>
      </c>
      <c r="D4558" s="358">
        <v>14.3</v>
      </c>
    </row>
    <row r="4559" spans="1:4" ht="15">
      <c r="A4559" s="90">
        <v>96664</v>
      </c>
      <c r="B4559" s="90" t="s">
        <v>18397</v>
      </c>
      <c r="C4559" s="358" t="s">
        <v>2</v>
      </c>
      <c r="D4559" s="358">
        <v>15.75</v>
      </c>
    </row>
    <row r="4560" spans="1:4" ht="15">
      <c r="A4560" s="90">
        <v>96665</v>
      </c>
      <c r="B4560" s="90" t="s">
        <v>12075</v>
      </c>
      <c r="C4560" s="358" t="s">
        <v>2</v>
      </c>
      <c r="D4560" s="358">
        <v>10.26</v>
      </c>
    </row>
    <row r="4561" spans="1:4" ht="15">
      <c r="A4561" s="90">
        <v>96666</v>
      </c>
      <c r="B4561" s="90" t="s">
        <v>12076</v>
      </c>
      <c r="C4561" s="358" t="s">
        <v>2</v>
      </c>
      <c r="D4561" s="358">
        <v>14.91</v>
      </c>
    </row>
    <row r="4562" spans="1:4" ht="15">
      <c r="A4562" s="90">
        <v>96667</v>
      </c>
      <c r="B4562" s="90" t="s">
        <v>12077</v>
      </c>
      <c r="C4562" s="358" t="s">
        <v>2</v>
      </c>
      <c r="D4562" s="358">
        <v>21.21</v>
      </c>
    </row>
    <row r="4563" spans="1:4" ht="15">
      <c r="A4563" s="90">
        <v>96684</v>
      </c>
      <c r="B4563" s="90" t="s">
        <v>12078</v>
      </c>
      <c r="C4563" s="358" t="s">
        <v>2</v>
      </c>
      <c r="D4563" s="358">
        <v>10.09</v>
      </c>
    </row>
    <row r="4564" spans="1:4" ht="15">
      <c r="A4564" s="90">
        <v>96685</v>
      </c>
      <c r="B4564" s="90" t="s">
        <v>18398</v>
      </c>
      <c r="C4564" s="358" t="s">
        <v>2</v>
      </c>
      <c r="D4564" s="358">
        <v>10.45</v>
      </c>
    </row>
    <row r="4565" spans="1:4" ht="15">
      <c r="A4565" s="90">
        <v>96686</v>
      </c>
      <c r="B4565" s="90" t="s">
        <v>12079</v>
      </c>
      <c r="C4565" s="358" t="s">
        <v>2</v>
      </c>
      <c r="D4565" s="358">
        <v>13.01</v>
      </c>
    </row>
    <row r="4566" spans="1:4" ht="15">
      <c r="A4566" s="90">
        <v>96687</v>
      </c>
      <c r="B4566" s="90" t="s">
        <v>18399</v>
      </c>
      <c r="C4566" s="358" t="s">
        <v>2</v>
      </c>
      <c r="D4566" s="358">
        <v>16.059999999999999</v>
      </c>
    </row>
    <row r="4567" spans="1:4" ht="15">
      <c r="A4567" s="90">
        <v>96688</v>
      </c>
      <c r="B4567" s="90" t="s">
        <v>12080</v>
      </c>
      <c r="C4567" s="358" t="s">
        <v>2</v>
      </c>
      <c r="D4567" s="358">
        <v>19.41</v>
      </c>
    </row>
    <row r="4568" spans="1:4" ht="15">
      <c r="A4568" s="90">
        <v>96689</v>
      </c>
      <c r="B4568" s="90" t="s">
        <v>18400</v>
      </c>
      <c r="C4568" s="358" t="s">
        <v>2</v>
      </c>
      <c r="D4568" s="358">
        <v>24.37</v>
      </c>
    </row>
    <row r="4569" spans="1:4" ht="15">
      <c r="A4569" s="90">
        <v>96690</v>
      </c>
      <c r="B4569" s="90" t="s">
        <v>12081</v>
      </c>
      <c r="C4569" s="358" t="s">
        <v>2</v>
      </c>
      <c r="D4569" s="358">
        <v>27.12</v>
      </c>
    </row>
    <row r="4570" spans="1:4" ht="15">
      <c r="A4570" s="90">
        <v>96691</v>
      </c>
      <c r="B4570" s="90" t="s">
        <v>18401</v>
      </c>
      <c r="C4570" s="358" t="s">
        <v>2</v>
      </c>
      <c r="D4570" s="358">
        <v>34.97</v>
      </c>
    </row>
    <row r="4571" spans="1:4" ht="15">
      <c r="A4571" s="90">
        <v>96692</v>
      </c>
      <c r="B4571" s="90" t="s">
        <v>12082</v>
      </c>
      <c r="C4571" s="358" t="s">
        <v>2</v>
      </c>
      <c r="D4571" s="358">
        <v>38.549999999999997</v>
      </c>
    </row>
    <row r="4572" spans="1:4" ht="15">
      <c r="A4572" s="90">
        <v>96693</v>
      </c>
      <c r="B4572" s="90" t="s">
        <v>18402</v>
      </c>
      <c r="C4572" s="358" t="s">
        <v>2</v>
      </c>
      <c r="D4572" s="358">
        <v>52.57</v>
      </c>
    </row>
    <row r="4573" spans="1:4" ht="15">
      <c r="A4573" s="90">
        <v>96694</v>
      </c>
      <c r="B4573" s="90" t="s">
        <v>12083</v>
      </c>
      <c r="C4573" s="358" t="s">
        <v>2</v>
      </c>
      <c r="D4573" s="358">
        <v>82.56</v>
      </c>
    </row>
    <row r="4574" spans="1:4" ht="15">
      <c r="A4574" s="90">
        <v>96695</v>
      </c>
      <c r="B4574" s="90" t="s">
        <v>18403</v>
      </c>
      <c r="C4574" s="358" t="s">
        <v>2</v>
      </c>
      <c r="D4574" s="358">
        <v>91.11</v>
      </c>
    </row>
    <row r="4575" spans="1:4" ht="15">
      <c r="A4575" s="90">
        <v>96696</v>
      </c>
      <c r="B4575" s="90" t="s">
        <v>12084</v>
      </c>
      <c r="C4575" s="358" t="s">
        <v>2</v>
      </c>
      <c r="D4575" s="358">
        <v>103.15</v>
      </c>
    </row>
    <row r="4576" spans="1:4" ht="15">
      <c r="A4576" s="90">
        <v>96697</v>
      </c>
      <c r="B4576" s="90" t="s">
        <v>12085</v>
      </c>
      <c r="C4576" s="358" t="s">
        <v>2</v>
      </c>
      <c r="D4576" s="358">
        <v>307.44</v>
      </c>
    </row>
    <row r="4577" spans="1:4" ht="15">
      <c r="A4577" s="90">
        <v>96698</v>
      </c>
      <c r="B4577" s="90" t="s">
        <v>12086</v>
      </c>
      <c r="C4577" s="358" t="s">
        <v>2</v>
      </c>
      <c r="D4577" s="358">
        <v>7.16</v>
      </c>
    </row>
    <row r="4578" spans="1:4" ht="15">
      <c r="A4578" s="90">
        <v>96699</v>
      </c>
      <c r="B4578" s="90" t="s">
        <v>12087</v>
      </c>
      <c r="C4578" s="358" t="s">
        <v>2</v>
      </c>
      <c r="D4578" s="358">
        <v>22.97</v>
      </c>
    </row>
    <row r="4579" spans="1:4" ht="15">
      <c r="A4579" s="90">
        <v>96700</v>
      </c>
      <c r="B4579" s="90" t="s">
        <v>12088</v>
      </c>
      <c r="C4579" s="358" t="s">
        <v>2</v>
      </c>
      <c r="D4579" s="358">
        <v>15.13</v>
      </c>
    </row>
    <row r="4580" spans="1:4" ht="15">
      <c r="A4580" s="90">
        <v>96701</v>
      </c>
      <c r="B4580" s="90" t="s">
        <v>12089</v>
      </c>
      <c r="C4580" s="358" t="s">
        <v>2</v>
      </c>
      <c r="D4580" s="358">
        <v>9.8800000000000008</v>
      </c>
    </row>
    <row r="4581" spans="1:4" ht="15">
      <c r="A4581" s="90">
        <v>96702</v>
      </c>
      <c r="B4581" s="90" t="s">
        <v>12090</v>
      </c>
      <c r="C4581" s="358" t="s">
        <v>2</v>
      </c>
      <c r="D4581" s="358">
        <v>10.29</v>
      </c>
    </row>
    <row r="4582" spans="1:4" ht="15">
      <c r="A4582" s="90">
        <v>96703</v>
      </c>
      <c r="B4582" s="90" t="s">
        <v>12091</v>
      </c>
      <c r="C4582" s="358" t="s">
        <v>2</v>
      </c>
      <c r="D4582" s="358">
        <v>17.79</v>
      </c>
    </row>
    <row r="4583" spans="1:4" ht="15">
      <c r="A4583" s="90">
        <v>96704</v>
      </c>
      <c r="B4583" s="90" t="s">
        <v>18404</v>
      </c>
      <c r="C4583" s="358" t="s">
        <v>2</v>
      </c>
      <c r="D4583" s="358">
        <v>18.22</v>
      </c>
    </row>
    <row r="4584" spans="1:4" ht="15">
      <c r="A4584" s="90">
        <v>96705</v>
      </c>
      <c r="B4584" s="90" t="s">
        <v>12092</v>
      </c>
      <c r="C4584" s="358" t="s">
        <v>2</v>
      </c>
      <c r="D4584" s="358">
        <v>21.59</v>
      </c>
    </row>
    <row r="4585" spans="1:4" ht="15">
      <c r="A4585" s="90">
        <v>96706</v>
      </c>
      <c r="B4585" s="90" t="s">
        <v>12093</v>
      </c>
      <c r="C4585" s="358" t="s">
        <v>2</v>
      </c>
      <c r="D4585" s="358">
        <v>32.11</v>
      </c>
    </row>
    <row r="4586" spans="1:4" ht="15">
      <c r="A4586" s="90">
        <v>96707</v>
      </c>
      <c r="B4586" s="90" t="s">
        <v>12094</v>
      </c>
      <c r="C4586" s="358" t="s">
        <v>2</v>
      </c>
      <c r="D4586" s="358">
        <v>51.84</v>
      </c>
    </row>
    <row r="4587" spans="1:4" ht="15">
      <c r="A4587" s="90">
        <v>96708</v>
      </c>
      <c r="B4587" s="90" t="s">
        <v>12095</v>
      </c>
      <c r="C4587" s="358" t="s">
        <v>2</v>
      </c>
      <c r="D4587" s="358">
        <v>78.83</v>
      </c>
    </row>
    <row r="4588" spans="1:4" ht="15">
      <c r="A4588" s="90">
        <v>96709</v>
      </c>
      <c r="B4588" s="90" t="s">
        <v>12096</v>
      </c>
      <c r="C4588" s="358" t="s">
        <v>2</v>
      </c>
      <c r="D4588" s="358">
        <v>100.68</v>
      </c>
    </row>
    <row r="4589" spans="1:4" ht="15">
      <c r="A4589" s="90">
        <v>96710</v>
      </c>
      <c r="B4589" s="90" t="s">
        <v>12097</v>
      </c>
      <c r="C4589" s="358" t="s">
        <v>2</v>
      </c>
      <c r="D4589" s="358">
        <v>13.2</v>
      </c>
    </row>
    <row r="4590" spans="1:4" ht="15">
      <c r="A4590" s="90">
        <v>96711</v>
      </c>
      <c r="B4590" s="90" t="s">
        <v>12098</v>
      </c>
      <c r="C4590" s="358" t="s">
        <v>2</v>
      </c>
      <c r="D4590" s="358">
        <v>19.73</v>
      </c>
    </row>
    <row r="4591" spans="1:4" ht="15">
      <c r="A4591" s="90">
        <v>96712</v>
      </c>
      <c r="B4591" s="90" t="s">
        <v>12099</v>
      </c>
      <c r="C4591" s="358" t="s">
        <v>2</v>
      </c>
      <c r="D4591" s="358">
        <v>28.18</v>
      </c>
    </row>
    <row r="4592" spans="1:4" ht="15">
      <c r="A4592" s="90">
        <v>96713</v>
      </c>
      <c r="B4592" s="90" t="s">
        <v>12100</v>
      </c>
      <c r="C4592" s="358" t="s">
        <v>2</v>
      </c>
      <c r="D4592" s="358">
        <v>43.46</v>
      </c>
    </row>
    <row r="4593" spans="1:4" ht="15">
      <c r="A4593" s="90">
        <v>96714</v>
      </c>
      <c r="B4593" s="90" t="s">
        <v>12101</v>
      </c>
      <c r="C4593" s="358" t="s">
        <v>2</v>
      </c>
      <c r="D4593" s="358">
        <v>62</v>
      </c>
    </row>
    <row r="4594" spans="1:4" ht="15">
      <c r="A4594" s="90">
        <v>96715</v>
      </c>
      <c r="B4594" s="90" t="s">
        <v>12102</v>
      </c>
      <c r="C4594" s="358" t="s">
        <v>2</v>
      </c>
      <c r="D4594" s="358">
        <v>111.05</v>
      </c>
    </row>
    <row r="4595" spans="1:4" ht="15">
      <c r="A4595" s="90">
        <v>96716</v>
      </c>
      <c r="B4595" s="90" t="s">
        <v>12103</v>
      </c>
      <c r="C4595" s="358" t="s">
        <v>2</v>
      </c>
      <c r="D4595" s="358">
        <v>144.79</v>
      </c>
    </row>
    <row r="4596" spans="1:4" ht="15">
      <c r="A4596" s="90">
        <v>96717</v>
      </c>
      <c r="B4596" s="90" t="s">
        <v>12104</v>
      </c>
      <c r="C4596" s="358" t="s">
        <v>2</v>
      </c>
      <c r="D4596" s="358">
        <v>279.13</v>
      </c>
    </row>
    <row r="4597" spans="1:4" ht="15">
      <c r="A4597" s="90">
        <v>96736</v>
      </c>
      <c r="B4597" s="90" t="s">
        <v>3323</v>
      </c>
      <c r="C4597" s="358" t="s">
        <v>2</v>
      </c>
      <c r="D4597" s="358">
        <v>5.99</v>
      </c>
    </row>
    <row r="4598" spans="1:4" ht="15">
      <c r="A4598" s="90">
        <v>96737</v>
      </c>
      <c r="B4598" s="90" t="s">
        <v>3324</v>
      </c>
      <c r="C4598" s="358" t="s">
        <v>2</v>
      </c>
      <c r="D4598" s="358">
        <v>5.8</v>
      </c>
    </row>
    <row r="4599" spans="1:4" ht="15">
      <c r="A4599" s="90">
        <v>96738</v>
      </c>
      <c r="B4599" s="90" t="s">
        <v>3325</v>
      </c>
      <c r="C4599" s="358" t="s">
        <v>2</v>
      </c>
      <c r="D4599" s="358">
        <v>21.61</v>
      </c>
    </row>
    <row r="4600" spans="1:4" ht="15">
      <c r="A4600" s="90">
        <v>96739</v>
      </c>
      <c r="B4600" s="90" t="s">
        <v>3326</v>
      </c>
      <c r="C4600" s="358" t="s">
        <v>2</v>
      </c>
      <c r="D4600" s="358">
        <v>8.4499999999999993</v>
      </c>
    </row>
    <row r="4601" spans="1:4" ht="15">
      <c r="A4601" s="90">
        <v>96740</v>
      </c>
      <c r="B4601" s="90" t="s">
        <v>3327</v>
      </c>
      <c r="C4601" s="358" t="s">
        <v>2</v>
      </c>
      <c r="D4601" s="358">
        <v>30.34</v>
      </c>
    </row>
    <row r="4602" spans="1:4" ht="15">
      <c r="A4602" s="90">
        <v>96741</v>
      </c>
      <c r="B4602" s="90" t="s">
        <v>3328</v>
      </c>
      <c r="C4602" s="358" t="s">
        <v>2</v>
      </c>
      <c r="D4602" s="358">
        <v>15.06</v>
      </c>
    </row>
    <row r="4603" spans="1:4" ht="15">
      <c r="A4603" s="90">
        <v>96742</v>
      </c>
      <c r="B4603" s="90" t="s">
        <v>3329</v>
      </c>
      <c r="C4603" s="358" t="s">
        <v>2</v>
      </c>
      <c r="D4603" s="358">
        <v>19.809999999999999</v>
      </c>
    </row>
    <row r="4604" spans="1:4" ht="15">
      <c r="A4604" s="90">
        <v>96743</v>
      </c>
      <c r="B4604" s="90" t="s">
        <v>3330</v>
      </c>
      <c r="C4604" s="358" t="s">
        <v>2</v>
      </c>
      <c r="D4604" s="358">
        <v>28.22</v>
      </c>
    </row>
    <row r="4605" spans="1:4" ht="15">
      <c r="A4605" s="90">
        <v>96744</v>
      </c>
      <c r="B4605" s="90" t="s">
        <v>3331</v>
      </c>
      <c r="C4605" s="358" t="s">
        <v>2</v>
      </c>
      <c r="D4605" s="358">
        <v>50.81</v>
      </c>
    </row>
    <row r="4606" spans="1:4" ht="15">
      <c r="A4606" s="90">
        <v>96745</v>
      </c>
      <c r="B4606" s="90" t="s">
        <v>3332</v>
      </c>
      <c r="C4606" s="358" t="s">
        <v>2</v>
      </c>
      <c r="D4606" s="358">
        <v>75.349999999999994</v>
      </c>
    </row>
    <row r="4607" spans="1:4" ht="15">
      <c r="A4607" s="90">
        <v>96746</v>
      </c>
      <c r="B4607" s="90" t="s">
        <v>3333</v>
      </c>
      <c r="C4607" s="358" t="s">
        <v>2</v>
      </c>
      <c r="D4607" s="358">
        <v>100.87</v>
      </c>
    </row>
    <row r="4608" spans="1:4" ht="15">
      <c r="A4608" s="90">
        <v>96747</v>
      </c>
      <c r="B4608" s="90" t="s">
        <v>3334</v>
      </c>
      <c r="C4608" s="358" t="s">
        <v>2</v>
      </c>
      <c r="D4608" s="358">
        <v>7.44</v>
      </c>
    </row>
    <row r="4609" spans="1:4" ht="15">
      <c r="A4609" s="90">
        <v>96748</v>
      </c>
      <c r="B4609" s="90" t="s">
        <v>3335</v>
      </c>
      <c r="C4609" s="358" t="s">
        <v>2</v>
      </c>
      <c r="D4609" s="358">
        <v>8.0399999999999991</v>
      </c>
    </row>
    <row r="4610" spans="1:4" ht="15">
      <c r="A4610" s="90">
        <v>96749</v>
      </c>
      <c r="B4610" s="90" t="s">
        <v>3336</v>
      </c>
      <c r="C4610" s="358" t="s">
        <v>2</v>
      </c>
      <c r="D4610" s="358">
        <v>10.86</v>
      </c>
    </row>
    <row r="4611" spans="1:4" ht="15">
      <c r="A4611" s="90">
        <v>96750</v>
      </c>
      <c r="B4611" s="90" t="s">
        <v>18405</v>
      </c>
      <c r="C4611" s="358" t="s">
        <v>2</v>
      </c>
      <c r="D4611" s="358">
        <v>15.32</v>
      </c>
    </row>
    <row r="4612" spans="1:4" ht="15">
      <c r="A4612" s="90">
        <v>96751</v>
      </c>
      <c r="B4612" s="90" t="s">
        <v>3337</v>
      </c>
      <c r="C4612" s="358" t="s">
        <v>2</v>
      </c>
      <c r="D4612" s="358">
        <v>24.41</v>
      </c>
    </row>
    <row r="4613" spans="1:4" ht="15">
      <c r="A4613" s="90">
        <v>96752</v>
      </c>
      <c r="B4613" s="90" t="s">
        <v>3338</v>
      </c>
      <c r="C4613" s="358" t="s">
        <v>2</v>
      </c>
      <c r="D4613" s="358">
        <v>32.68</v>
      </c>
    </row>
    <row r="4614" spans="1:4" ht="15">
      <c r="A4614" s="90">
        <v>96753</v>
      </c>
      <c r="B4614" s="90" t="s">
        <v>3339</v>
      </c>
      <c r="C4614" s="358" t="s">
        <v>2</v>
      </c>
      <c r="D4614" s="358">
        <v>80.95</v>
      </c>
    </row>
    <row r="4615" spans="1:4" ht="15">
      <c r="A4615" s="90">
        <v>96754</v>
      </c>
      <c r="B4615" s="90" t="s">
        <v>3340</v>
      </c>
      <c r="C4615" s="358" t="s">
        <v>2</v>
      </c>
      <c r="D4615" s="358">
        <v>97.88</v>
      </c>
    </row>
    <row r="4616" spans="1:4" ht="15">
      <c r="A4616" s="90">
        <v>96755</v>
      </c>
      <c r="B4616" s="90" t="s">
        <v>3341</v>
      </c>
      <c r="C4616" s="358" t="s">
        <v>2</v>
      </c>
      <c r="D4616" s="358">
        <v>307.74</v>
      </c>
    </row>
    <row r="4617" spans="1:4" ht="15">
      <c r="A4617" s="90">
        <v>96756</v>
      </c>
      <c r="B4617" s="90" t="s">
        <v>3342</v>
      </c>
      <c r="C4617" s="358" t="s">
        <v>2</v>
      </c>
      <c r="D4617" s="358">
        <v>18.78</v>
      </c>
    </row>
    <row r="4618" spans="1:4" ht="15">
      <c r="A4618" s="90">
        <v>96757</v>
      </c>
      <c r="B4618" s="90" t="s">
        <v>3343</v>
      </c>
      <c r="C4618" s="358" t="s">
        <v>2</v>
      </c>
      <c r="D4618" s="358">
        <v>22.56</v>
      </c>
    </row>
    <row r="4619" spans="1:4" ht="15">
      <c r="A4619" s="90">
        <v>96758</v>
      </c>
      <c r="B4619" s="90" t="s">
        <v>3344</v>
      </c>
      <c r="C4619" s="358" t="s">
        <v>2</v>
      </c>
      <c r="D4619" s="358">
        <v>16.87</v>
      </c>
    </row>
    <row r="4620" spans="1:4" ht="15">
      <c r="A4620" s="90">
        <v>96759</v>
      </c>
      <c r="B4620" s="90" t="s">
        <v>18406</v>
      </c>
      <c r="C4620" s="358" t="s">
        <v>2</v>
      </c>
      <c r="D4620" s="358">
        <v>22.73</v>
      </c>
    </row>
    <row r="4621" spans="1:4" ht="15">
      <c r="A4621" s="90">
        <v>96760</v>
      </c>
      <c r="B4621" s="90" t="s">
        <v>3345</v>
      </c>
      <c r="C4621" s="358" t="s">
        <v>2</v>
      </c>
      <c r="D4621" s="358">
        <v>39.85</v>
      </c>
    </row>
    <row r="4622" spans="1:4" ht="15">
      <c r="A4622" s="90">
        <v>96761</v>
      </c>
      <c r="B4622" s="90" t="s">
        <v>3346</v>
      </c>
      <c r="C4622" s="358" t="s">
        <v>2</v>
      </c>
      <c r="D4622" s="358">
        <v>54.17</v>
      </c>
    </row>
    <row r="4623" spans="1:4" ht="15">
      <c r="A4623" s="90">
        <v>96762</v>
      </c>
      <c r="B4623" s="90" t="s">
        <v>3347</v>
      </c>
      <c r="C4623" s="358" t="s">
        <v>2</v>
      </c>
      <c r="D4623" s="358">
        <v>108.89</v>
      </c>
    </row>
    <row r="4624" spans="1:4" ht="15">
      <c r="A4624" s="90">
        <v>96763</v>
      </c>
      <c r="B4624" s="90" t="s">
        <v>3348</v>
      </c>
      <c r="C4624" s="358" t="s">
        <v>2</v>
      </c>
      <c r="D4624" s="358">
        <v>137.75</v>
      </c>
    </row>
    <row r="4625" spans="1:4" ht="15">
      <c r="A4625" s="90">
        <v>96764</v>
      </c>
      <c r="B4625" s="90" t="s">
        <v>3349</v>
      </c>
      <c r="C4625" s="358" t="s">
        <v>2</v>
      </c>
      <c r="D4625" s="358">
        <v>279.52999999999997</v>
      </c>
    </row>
    <row r="4626" spans="1:4" ht="15">
      <c r="A4626" s="90">
        <v>96802</v>
      </c>
      <c r="B4626" s="90" t="s">
        <v>17473</v>
      </c>
      <c r="C4626" s="358" t="s">
        <v>2</v>
      </c>
      <c r="D4626" s="358">
        <v>368.79</v>
      </c>
    </row>
    <row r="4627" spans="1:4" ht="15">
      <c r="A4627" s="90">
        <v>96803</v>
      </c>
      <c r="B4627" s="90" t="s">
        <v>17474</v>
      </c>
      <c r="C4627" s="358" t="s">
        <v>2</v>
      </c>
      <c r="D4627" s="358">
        <v>66.41</v>
      </c>
    </row>
    <row r="4628" spans="1:4" ht="15">
      <c r="A4628" s="90">
        <v>96804</v>
      </c>
      <c r="B4628" s="90" t="s">
        <v>17475</v>
      </c>
      <c r="C4628" s="358" t="s">
        <v>2</v>
      </c>
      <c r="D4628" s="358">
        <v>106.2</v>
      </c>
    </row>
    <row r="4629" spans="1:4" ht="15">
      <c r="A4629" s="90">
        <v>96805</v>
      </c>
      <c r="B4629" s="90" t="s">
        <v>17476</v>
      </c>
      <c r="C4629" s="358" t="s">
        <v>2</v>
      </c>
      <c r="D4629" s="358">
        <v>189.64</v>
      </c>
    </row>
    <row r="4630" spans="1:4" ht="15">
      <c r="A4630" s="90">
        <v>96806</v>
      </c>
      <c r="B4630" s="90" t="s">
        <v>17477</v>
      </c>
      <c r="C4630" s="358" t="s">
        <v>2</v>
      </c>
      <c r="D4630" s="358">
        <v>72.23</v>
      </c>
    </row>
    <row r="4631" spans="1:4" ht="15">
      <c r="A4631" s="90">
        <v>96807</v>
      </c>
      <c r="B4631" s="90" t="s">
        <v>17478</v>
      </c>
      <c r="C4631" s="358" t="s">
        <v>2</v>
      </c>
      <c r="D4631" s="358">
        <v>115.49</v>
      </c>
    </row>
    <row r="4632" spans="1:4" ht="15">
      <c r="A4632" s="90">
        <v>96808</v>
      </c>
      <c r="B4632" s="90" t="s">
        <v>17479</v>
      </c>
      <c r="C4632" s="358" t="s">
        <v>2</v>
      </c>
      <c r="D4632" s="358">
        <v>14.55</v>
      </c>
    </row>
    <row r="4633" spans="1:4" ht="15">
      <c r="A4633" s="90">
        <v>96809</v>
      </c>
      <c r="B4633" s="90" t="s">
        <v>17480</v>
      </c>
      <c r="C4633" s="358" t="s">
        <v>2</v>
      </c>
      <c r="D4633" s="358">
        <v>16.11</v>
      </c>
    </row>
    <row r="4634" spans="1:4" ht="15">
      <c r="A4634" s="90">
        <v>96810</v>
      </c>
      <c r="B4634" s="90" t="s">
        <v>17481</v>
      </c>
      <c r="C4634" s="358" t="s">
        <v>2</v>
      </c>
      <c r="D4634" s="358">
        <v>17.48</v>
      </c>
    </row>
    <row r="4635" spans="1:4" ht="15">
      <c r="A4635" s="90">
        <v>96811</v>
      </c>
      <c r="B4635" s="90" t="s">
        <v>17482</v>
      </c>
      <c r="C4635" s="358" t="s">
        <v>2</v>
      </c>
      <c r="D4635" s="358">
        <v>18.43</v>
      </c>
    </row>
    <row r="4636" spans="1:4" ht="15">
      <c r="A4636" s="90">
        <v>96812</v>
      </c>
      <c r="B4636" s="90" t="s">
        <v>17483</v>
      </c>
      <c r="C4636" s="358" t="s">
        <v>2</v>
      </c>
      <c r="D4636" s="358">
        <v>16.79</v>
      </c>
    </row>
    <row r="4637" spans="1:4" ht="15">
      <c r="A4637" s="90">
        <v>96813</v>
      </c>
      <c r="B4637" s="90" t="s">
        <v>17484</v>
      </c>
      <c r="C4637" s="358" t="s">
        <v>2</v>
      </c>
      <c r="D4637" s="358">
        <v>19.149999999999999</v>
      </c>
    </row>
    <row r="4638" spans="1:4" ht="15">
      <c r="A4638" s="90">
        <v>96814</v>
      </c>
      <c r="B4638" s="90" t="s">
        <v>17485</v>
      </c>
      <c r="C4638" s="358" t="s">
        <v>2</v>
      </c>
      <c r="D4638" s="358">
        <v>13.79</v>
      </c>
    </row>
    <row r="4639" spans="1:4" ht="15">
      <c r="A4639" s="90">
        <v>96815</v>
      </c>
      <c r="B4639" s="90" t="s">
        <v>17486</v>
      </c>
      <c r="C4639" s="358" t="s">
        <v>2</v>
      </c>
      <c r="D4639" s="358">
        <v>28.82</v>
      </c>
    </row>
    <row r="4640" spans="1:4" ht="15">
      <c r="A4640" s="90">
        <v>96816</v>
      </c>
      <c r="B4640" s="90" t="s">
        <v>17487</v>
      </c>
      <c r="C4640" s="358" t="s">
        <v>2</v>
      </c>
      <c r="D4640" s="358">
        <v>21.67</v>
      </c>
    </row>
    <row r="4641" spans="1:4" ht="15">
      <c r="A4641" s="90">
        <v>96817</v>
      </c>
      <c r="B4641" s="90" t="s">
        <v>17488</v>
      </c>
      <c r="C4641" s="358" t="s">
        <v>2</v>
      </c>
      <c r="D4641" s="358">
        <v>29.06</v>
      </c>
    </row>
    <row r="4642" spans="1:4" ht="15">
      <c r="A4642" s="90">
        <v>96818</v>
      </c>
      <c r="B4642" s="90" t="s">
        <v>17489</v>
      </c>
      <c r="C4642" s="358" t="s">
        <v>2</v>
      </c>
      <c r="D4642" s="358">
        <v>18.649999999999999</v>
      </c>
    </row>
    <row r="4643" spans="1:4" ht="15">
      <c r="A4643" s="90">
        <v>96819</v>
      </c>
      <c r="B4643" s="90" t="s">
        <v>17490</v>
      </c>
      <c r="C4643" s="358" t="s">
        <v>2</v>
      </c>
      <c r="D4643" s="358">
        <v>20</v>
      </c>
    </row>
    <row r="4644" spans="1:4" ht="15">
      <c r="A4644" s="90">
        <v>96820</v>
      </c>
      <c r="B4644" s="90" t="s">
        <v>17491</v>
      </c>
      <c r="C4644" s="358" t="s">
        <v>2</v>
      </c>
      <c r="D4644" s="358">
        <v>34.64</v>
      </c>
    </row>
    <row r="4645" spans="1:4" ht="15">
      <c r="A4645" s="90">
        <v>96821</v>
      </c>
      <c r="B4645" s="90" t="s">
        <v>17492</v>
      </c>
      <c r="C4645" s="358" t="s">
        <v>2</v>
      </c>
      <c r="D4645" s="358">
        <v>32.369999999999997</v>
      </c>
    </row>
    <row r="4646" spans="1:4" ht="15">
      <c r="A4646" s="90">
        <v>96822</v>
      </c>
      <c r="B4646" s="90" t="s">
        <v>17493</v>
      </c>
      <c r="C4646" s="358" t="s">
        <v>2</v>
      </c>
      <c r="D4646" s="358">
        <v>26.31</v>
      </c>
    </row>
    <row r="4647" spans="1:4" ht="15">
      <c r="A4647" s="90">
        <v>96823</v>
      </c>
      <c r="B4647" s="90" t="s">
        <v>17494</v>
      </c>
      <c r="C4647" s="358" t="s">
        <v>2</v>
      </c>
      <c r="D4647" s="358">
        <v>9.7200000000000006</v>
      </c>
    </row>
    <row r="4648" spans="1:4" ht="15">
      <c r="A4648" s="90">
        <v>96824</v>
      </c>
      <c r="B4648" s="90" t="s">
        <v>17495</v>
      </c>
      <c r="C4648" s="358" t="s">
        <v>2</v>
      </c>
      <c r="D4648" s="358">
        <v>15.13</v>
      </c>
    </row>
    <row r="4649" spans="1:4" ht="15">
      <c r="A4649" s="90">
        <v>96826</v>
      </c>
      <c r="B4649" s="90" t="s">
        <v>17496</v>
      </c>
      <c r="C4649" s="358" t="s">
        <v>2</v>
      </c>
      <c r="D4649" s="358">
        <v>11.28</v>
      </c>
    </row>
    <row r="4650" spans="1:4" ht="15">
      <c r="A4650" s="90">
        <v>96827</v>
      </c>
      <c r="B4650" s="90" t="s">
        <v>17497</v>
      </c>
      <c r="C4650" s="358" t="s">
        <v>2</v>
      </c>
      <c r="D4650" s="358">
        <v>16.510000000000002</v>
      </c>
    </row>
    <row r="4651" spans="1:4" ht="15">
      <c r="A4651" s="90">
        <v>96828</v>
      </c>
      <c r="B4651" s="90" t="s">
        <v>17498</v>
      </c>
      <c r="C4651" s="358" t="s">
        <v>2</v>
      </c>
      <c r="D4651" s="358">
        <v>20.41</v>
      </c>
    </row>
    <row r="4652" spans="1:4" ht="15">
      <c r="A4652" s="90">
        <v>96829</v>
      </c>
      <c r="B4652" s="90" t="s">
        <v>17499</v>
      </c>
      <c r="C4652" s="358" t="s">
        <v>2</v>
      </c>
      <c r="D4652" s="358">
        <v>15.96</v>
      </c>
    </row>
    <row r="4653" spans="1:4" ht="15">
      <c r="A4653" s="90">
        <v>96830</v>
      </c>
      <c r="B4653" s="90" t="s">
        <v>17500</v>
      </c>
      <c r="C4653" s="358" t="s">
        <v>2</v>
      </c>
      <c r="D4653" s="358">
        <v>17.89</v>
      </c>
    </row>
    <row r="4654" spans="1:4" ht="15">
      <c r="A4654" s="90">
        <v>96832</v>
      </c>
      <c r="B4654" s="90" t="s">
        <v>17501</v>
      </c>
      <c r="C4654" s="358" t="s">
        <v>2</v>
      </c>
      <c r="D4654" s="358">
        <v>25.76</v>
      </c>
    </row>
    <row r="4655" spans="1:4" ht="15">
      <c r="A4655" s="90">
        <v>96833</v>
      </c>
      <c r="B4655" s="90" t="s">
        <v>17502</v>
      </c>
      <c r="C4655" s="358" t="s">
        <v>2</v>
      </c>
      <c r="D4655" s="358">
        <v>20.41</v>
      </c>
    </row>
    <row r="4656" spans="1:4" ht="15">
      <c r="A4656" s="90">
        <v>96834</v>
      </c>
      <c r="B4656" s="90" t="s">
        <v>17503</v>
      </c>
      <c r="C4656" s="358" t="s">
        <v>2</v>
      </c>
      <c r="D4656" s="358">
        <v>24.29</v>
      </c>
    </row>
    <row r="4657" spans="1:4" ht="15">
      <c r="A4657" s="90">
        <v>96836</v>
      </c>
      <c r="B4657" s="90" t="s">
        <v>17504</v>
      </c>
      <c r="C4657" s="358" t="s">
        <v>2</v>
      </c>
      <c r="D4657" s="358">
        <v>29.24</v>
      </c>
    </row>
    <row r="4658" spans="1:4" ht="15">
      <c r="A4658" s="90">
        <v>96837</v>
      </c>
      <c r="B4658" s="90" t="s">
        <v>17505</v>
      </c>
      <c r="C4658" s="358" t="s">
        <v>2</v>
      </c>
      <c r="D4658" s="358">
        <v>17.95</v>
      </c>
    </row>
    <row r="4659" spans="1:4" ht="15">
      <c r="A4659" s="90">
        <v>96838</v>
      </c>
      <c r="B4659" s="90" t="s">
        <v>17506</v>
      </c>
      <c r="C4659" s="358" t="s">
        <v>2</v>
      </c>
      <c r="D4659" s="358">
        <v>21.54</v>
      </c>
    </row>
    <row r="4660" spans="1:4" ht="15">
      <c r="A4660" s="90">
        <v>96839</v>
      </c>
      <c r="B4660" s="90" t="s">
        <v>17507</v>
      </c>
      <c r="C4660" s="358" t="s">
        <v>2</v>
      </c>
      <c r="D4660" s="358">
        <v>22.3</v>
      </c>
    </row>
    <row r="4661" spans="1:4" ht="15">
      <c r="A4661" s="90">
        <v>96840</v>
      </c>
      <c r="B4661" s="90" t="s">
        <v>17508</v>
      </c>
      <c r="C4661" s="358" t="s">
        <v>2</v>
      </c>
      <c r="D4661" s="358">
        <v>21.69</v>
      </c>
    </row>
    <row r="4662" spans="1:4" ht="15">
      <c r="A4662" s="90">
        <v>96841</v>
      </c>
      <c r="B4662" s="90" t="s">
        <v>17509</v>
      </c>
      <c r="C4662" s="358" t="s">
        <v>2</v>
      </c>
      <c r="D4662" s="358">
        <v>23.95</v>
      </c>
    </row>
    <row r="4663" spans="1:4" ht="15">
      <c r="A4663" s="90">
        <v>96842</v>
      </c>
      <c r="B4663" s="90" t="s">
        <v>17510</v>
      </c>
      <c r="C4663" s="358" t="s">
        <v>2</v>
      </c>
      <c r="D4663" s="358">
        <v>27.45</v>
      </c>
    </row>
    <row r="4664" spans="1:4" ht="15">
      <c r="A4664" s="90">
        <v>96843</v>
      </c>
      <c r="B4664" s="90" t="s">
        <v>17511</v>
      </c>
      <c r="C4664" s="358" t="s">
        <v>2</v>
      </c>
      <c r="D4664" s="358">
        <v>24.97</v>
      </c>
    </row>
    <row r="4665" spans="1:4" ht="15">
      <c r="A4665" s="90">
        <v>96844</v>
      </c>
      <c r="B4665" s="90" t="s">
        <v>17512</v>
      </c>
      <c r="C4665" s="358" t="s">
        <v>2</v>
      </c>
      <c r="D4665" s="358">
        <v>28.78</v>
      </c>
    </row>
    <row r="4666" spans="1:4" ht="15">
      <c r="A4666" s="90">
        <v>96845</v>
      </c>
      <c r="B4666" s="90" t="s">
        <v>17513</v>
      </c>
      <c r="C4666" s="358" t="s">
        <v>2</v>
      </c>
      <c r="D4666" s="358">
        <v>34.39</v>
      </c>
    </row>
    <row r="4667" spans="1:4" ht="15">
      <c r="A4667" s="90">
        <v>96846</v>
      </c>
      <c r="B4667" s="90" t="s">
        <v>17514</v>
      </c>
      <c r="C4667" s="358" t="s">
        <v>2</v>
      </c>
      <c r="D4667" s="358">
        <v>32.090000000000003</v>
      </c>
    </row>
    <row r="4668" spans="1:4" ht="15">
      <c r="A4668" s="90">
        <v>96847</v>
      </c>
      <c r="B4668" s="90" t="s">
        <v>17515</v>
      </c>
      <c r="C4668" s="358" t="s">
        <v>2</v>
      </c>
      <c r="D4668" s="358">
        <v>31.64</v>
      </c>
    </row>
    <row r="4669" spans="1:4" ht="15">
      <c r="A4669" s="90">
        <v>96848</v>
      </c>
      <c r="B4669" s="90" t="s">
        <v>17516</v>
      </c>
      <c r="C4669" s="358" t="s">
        <v>2</v>
      </c>
      <c r="D4669" s="358">
        <v>45.72</v>
      </c>
    </row>
    <row r="4670" spans="1:4" ht="15">
      <c r="A4670" s="90">
        <v>96849</v>
      </c>
      <c r="B4670" s="90" t="s">
        <v>17517</v>
      </c>
      <c r="C4670" s="358" t="s">
        <v>2</v>
      </c>
      <c r="D4670" s="358">
        <v>14.37</v>
      </c>
    </row>
    <row r="4671" spans="1:4" ht="15">
      <c r="A4671" s="90">
        <v>96850</v>
      </c>
      <c r="B4671" s="90" t="s">
        <v>17518</v>
      </c>
      <c r="C4671" s="358" t="s">
        <v>2</v>
      </c>
      <c r="D4671" s="358">
        <v>20.11</v>
      </c>
    </row>
    <row r="4672" spans="1:4" ht="15">
      <c r="A4672" s="90">
        <v>96852</v>
      </c>
      <c r="B4672" s="90" t="s">
        <v>17519</v>
      </c>
      <c r="C4672" s="358" t="s">
        <v>2</v>
      </c>
      <c r="D4672" s="358">
        <v>18.32</v>
      </c>
    </row>
    <row r="4673" spans="1:4" ht="15">
      <c r="A4673" s="90">
        <v>96853</v>
      </c>
      <c r="B4673" s="90" t="s">
        <v>17520</v>
      </c>
      <c r="C4673" s="358" t="s">
        <v>2</v>
      </c>
      <c r="D4673" s="358">
        <v>21.63</v>
      </c>
    </row>
    <row r="4674" spans="1:4" ht="15">
      <c r="A4674" s="90">
        <v>96854</v>
      </c>
      <c r="B4674" s="90" t="s">
        <v>17521</v>
      </c>
      <c r="C4674" s="358" t="s">
        <v>2</v>
      </c>
      <c r="D4674" s="358">
        <v>26.72</v>
      </c>
    </row>
    <row r="4675" spans="1:4" ht="15">
      <c r="A4675" s="90">
        <v>96855</v>
      </c>
      <c r="B4675" s="90" t="s">
        <v>17522</v>
      </c>
      <c r="C4675" s="358" t="s">
        <v>2</v>
      </c>
      <c r="D4675" s="358">
        <v>28.91</v>
      </c>
    </row>
    <row r="4676" spans="1:4" ht="15">
      <c r="A4676" s="90">
        <v>96856</v>
      </c>
      <c r="B4676" s="90" t="s">
        <v>17523</v>
      </c>
      <c r="C4676" s="358" t="s">
        <v>2</v>
      </c>
      <c r="D4676" s="358">
        <v>30.8</v>
      </c>
    </row>
    <row r="4677" spans="1:4" ht="15">
      <c r="A4677" s="90">
        <v>96860</v>
      </c>
      <c r="B4677" s="90" t="s">
        <v>17524</v>
      </c>
      <c r="C4677" s="358" t="s">
        <v>2</v>
      </c>
      <c r="D4677" s="358">
        <v>25.74</v>
      </c>
    </row>
    <row r="4678" spans="1:4" ht="15">
      <c r="A4678" s="90">
        <v>96861</v>
      </c>
      <c r="B4678" s="90" t="s">
        <v>17525</v>
      </c>
      <c r="C4678" s="358" t="s">
        <v>2</v>
      </c>
      <c r="D4678" s="358">
        <v>32.54</v>
      </c>
    </row>
    <row r="4679" spans="1:4" ht="15">
      <c r="A4679" s="90">
        <v>96862</v>
      </c>
      <c r="B4679" s="90" t="s">
        <v>17526</v>
      </c>
      <c r="C4679" s="358" t="s">
        <v>2</v>
      </c>
      <c r="D4679" s="358">
        <v>31.66</v>
      </c>
    </row>
    <row r="4680" spans="1:4" ht="15">
      <c r="A4680" s="90">
        <v>96863</v>
      </c>
      <c r="B4680" s="90" t="s">
        <v>17527</v>
      </c>
      <c r="C4680" s="358" t="s">
        <v>2</v>
      </c>
      <c r="D4680" s="358">
        <v>33.28</v>
      </c>
    </row>
    <row r="4681" spans="1:4" ht="15">
      <c r="A4681" s="90">
        <v>96864</v>
      </c>
      <c r="B4681" s="90" t="s">
        <v>17528</v>
      </c>
      <c r="C4681" s="358" t="s">
        <v>2</v>
      </c>
      <c r="D4681" s="358">
        <v>44.93</v>
      </c>
    </row>
    <row r="4682" spans="1:4" ht="15">
      <c r="A4682" s="90">
        <v>96865</v>
      </c>
      <c r="B4682" s="90" t="s">
        <v>17529</v>
      </c>
      <c r="C4682" s="358" t="s">
        <v>2</v>
      </c>
      <c r="D4682" s="358">
        <v>39.270000000000003</v>
      </c>
    </row>
    <row r="4683" spans="1:4" ht="15">
      <c r="A4683" s="90">
        <v>96866</v>
      </c>
      <c r="B4683" s="90" t="s">
        <v>17530</v>
      </c>
      <c r="C4683" s="358" t="s">
        <v>2</v>
      </c>
      <c r="D4683" s="358">
        <v>58.53</v>
      </c>
    </row>
    <row r="4684" spans="1:4" ht="15">
      <c r="A4684" s="90">
        <v>96868</v>
      </c>
      <c r="B4684" s="90" t="s">
        <v>17531</v>
      </c>
      <c r="C4684" s="358" t="s">
        <v>2</v>
      </c>
      <c r="D4684" s="358">
        <v>16.78</v>
      </c>
    </row>
    <row r="4685" spans="1:4" ht="15">
      <c r="A4685" s="90">
        <v>96869</v>
      </c>
      <c r="B4685" s="90" t="s">
        <v>17532</v>
      </c>
      <c r="C4685" s="358" t="s">
        <v>2</v>
      </c>
      <c r="D4685" s="358">
        <v>25.88</v>
      </c>
    </row>
    <row r="4686" spans="1:4" ht="15">
      <c r="A4686" s="90">
        <v>96870</v>
      </c>
      <c r="B4686" s="90" t="s">
        <v>17533</v>
      </c>
      <c r="C4686" s="358" t="s">
        <v>2</v>
      </c>
      <c r="D4686" s="358">
        <v>39.06</v>
      </c>
    </row>
    <row r="4687" spans="1:4" ht="15">
      <c r="A4687" s="90">
        <v>96871</v>
      </c>
      <c r="B4687" s="90" t="s">
        <v>17534</v>
      </c>
      <c r="C4687" s="358" t="s">
        <v>2</v>
      </c>
      <c r="D4687" s="358">
        <v>44.58</v>
      </c>
    </row>
    <row r="4688" spans="1:4" ht="15">
      <c r="A4688" s="90">
        <v>96872</v>
      </c>
      <c r="B4688" s="90" t="s">
        <v>17535</v>
      </c>
      <c r="C4688" s="358" t="s">
        <v>2</v>
      </c>
      <c r="D4688" s="358">
        <v>41.13</v>
      </c>
    </row>
    <row r="4689" spans="1:4" ht="15">
      <c r="A4689" s="90">
        <v>96873</v>
      </c>
      <c r="B4689" s="90" t="s">
        <v>17536</v>
      </c>
      <c r="C4689" s="358" t="s">
        <v>2</v>
      </c>
      <c r="D4689" s="358">
        <v>54.99</v>
      </c>
    </row>
    <row r="4690" spans="1:4" ht="15">
      <c r="A4690" s="90">
        <v>96874</v>
      </c>
      <c r="B4690" s="90" t="s">
        <v>17537</v>
      </c>
      <c r="C4690" s="358" t="s">
        <v>2</v>
      </c>
      <c r="D4690" s="358">
        <v>50.05</v>
      </c>
    </row>
    <row r="4691" spans="1:4" ht="15">
      <c r="A4691" s="90">
        <v>96875</v>
      </c>
      <c r="B4691" s="90" t="s">
        <v>17538</v>
      </c>
      <c r="C4691" s="358" t="s">
        <v>2</v>
      </c>
      <c r="D4691" s="358">
        <v>65.92</v>
      </c>
    </row>
    <row r="4692" spans="1:4" ht="15">
      <c r="A4692" s="90">
        <v>96876</v>
      </c>
      <c r="B4692" s="90" t="s">
        <v>17539</v>
      </c>
      <c r="C4692" s="358" t="s">
        <v>2</v>
      </c>
      <c r="D4692" s="358">
        <v>158.16</v>
      </c>
    </row>
    <row r="4693" spans="1:4" ht="15">
      <c r="A4693" s="90">
        <v>96878</v>
      </c>
      <c r="B4693" s="90" t="s">
        <v>17540</v>
      </c>
      <c r="C4693" s="358" t="s">
        <v>2</v>
      </c>
      <c r="D4693" s="358">
        <v>177.22</v>
      </c>
    </row>
    <row r="4694" spans="1:4" ht="15">
      <c r="A4694" s="90">
        <v>96879</v>
      </c>
      <c r="B4694" s="90" t="s">
        <v>17541</v>
      </c>
      <c r="C4694" s="358" t="s">
        <v>2</v>
      </c>
      <c r="D4694" s="358">
        <v>171.76</v>
      </c>
    </row>
    <row r="4695" spans="1:4" ht="15">
      <c r="A4695" s="90">
        <v>96881</v>
      </c>
      <c r="B4695" s="90" t="s">
        <v>17542</v>
      </c>
      <c r="C4695" s="358" t="s">
        <v>2</v>
      </c>
      <c r="D4695" s="358">
        <v>203.22</v>
      </c>
    </row>
    <row r="4696" spans="1:4" ht="15">
      <c r="A4696" s="90">
        <v>97425</v>
      </c>
      <c r="B4696" s="90" t="s">
        <v>3350</v>
      </c>
      <c r="C4696" s="358" t="s">
        <v>2</v>
      </c>
      <c r="D4696" s="358">
        <v>32.39</v>
      </c>
    </row>
    <row r="4697" spans="1:4" ht="15">
      <c r="A4697" s="90">
        <v>97426</v>
      </c>
      <c r="B4697" s="90" t="s">
        <v>3351</v>
      </c>
      <c r="C4697" s="358" t="s">
        <v>2</v>
      </c>
      <c r="D4697" s="358">
        <v>39.9</v>
      </c>
    </row>
    <row r="4698" spans="1:4" ht="15">
      <c r="A4698" s="90">
        <v>97427</v>
      </c>
      <c r="B4698" s="90" t="s">
        <v>3352</v>
      </c>
      <c r="C4698" s="358" t="s">
        <v>2</v>
      </c>
      <c r="D4698" s="358">
        <v>45.58</v>
      </c>
    </row>
    <row r="4699" spans="1:4" ht="15">
      <c r="A4699" s="90">
        <v>97428</v>
      </c>
      <c r="B4699" s="90" t="s">
        <v>3353</v>
      </c>
      <c r="C4699" s="358" t="s">
        <v>2</v>
      </c>
      <c r="D4699" s="358">
        <v>58.76</v>
      </c>
    </row>
    <row r="4700" spans="1:4" ht="15">
      <c r="A4700" s="90">
        <v>97429</v>
      </c>
      <c r="B4700" s="90" t="s">
        <v>18407</v>
      </c>
      <c r="C4700" s="358" t="s">
        <v>2</v>
      </c>
      <c r="D4700" s="358">
        <v>70.89</v>
      </c>
    </row>
    <row r="4701" spans="1:4" ht="15">
      <c r="A4701" s="90">
        <v>97430</v>
      </c>
      <c r="B4701" s="90" t="s">
        <v>9238</v>
      </c>
      <c r="C4701" s="358" t="s">
        <v>2</v>
      </c>
      <c r="D4701" s="358">
        <v>40.72</v>
      </c>
    </row>
    <row r="4702" spans="1:4" ht="15">
      <c r="A4702" s="90">
        <v>97431</v>
      </c>
      <c r="B4702" s="90" t="s">
        <v>9239</v>
      </c>
      <c r="C4702" s="358" t="s">
        <v>2</v>
      </c>
      <c r="D4702" s="358">
        <v>45.31</v>
      </c>
    </row>
    <row r="4703" spans="1:4" ht="15">
      <c r="A4703" s="90">
        <v>97432</v>
      </c>
      <c r="B4703" s="90" t="s">
        <v>9240</v>
      </c>
      <c r="C4703" s="358" t="s">
        <v>2</v>
      </c>
      <c r="D4703" s="358">
        <v>51.1</v>
      </c>
    </row>
    <row r="4704" spans="1:4" ht="15">
      <c r="A4704" s="90">
        <v>97433</v>
      </c>
      <c r="B4704" s="90" t="s">
        <v>9241</v>
      </c>
      <c r="C4704" s="358" t="s">
        <v>2</v>
      </c>
      <c r="D4704" s="358">
        <v>95.11</v>
      </c>
    </row>
    <row r="4705" spans="1:4" ht="15">
      <c r="A4705" s="90">
        <v>97434</v>
      </c>
      <c r="B4705" s="90" t="s">
        <v>9242</v>
      </c>
      <c r="C4705" s="358" t="s">
        <v>2</v>
      </c>
      <c r="D4705" s="358">
        <v>96.98</v>
      </c>
    </row>
    <row r="4706" spans="1:4" ht="15">
      <c r="A4706" s="90">
        <v>97435</v>
      </c>
      <c r="B4706" s="90" t="s">
        <v>9243</v>
      </c>
      <c r="C4706" s="358" t="s">
        <v>2</v>
      </c>
      <c r="D4706" s="358">
        <v>111.33</v>
      </c>
    </row>
    <row r="4707" spans="1:4" ht="15">
      <c r="A4707" s="90">
        <v>97436</v>
      </c>
      <c r="B4707" s="90" t="s">
        <v>9244</v>
      </c>
      <c r="C4707" s="358" t="s">
        <v>2</v>
      </c>
      <c r="D4707" s="358">
        <v>114.91</v>
      </c>
    </row>
    <row r="4708" spans="1:4" ht="15">
      <c r="A4708" s="90">
        <v>97437</v>
      </c>
      <c r="B4708" s="90" t="s">
        <v>9245</v>
      </c>
      <c r="C4708" s="358" t="s">
        <v>2</v>
      </c>
      <c r="D4708" s="358">
        <v>127.46</v>
      </c>
    </row>
    <row r="4709" spans="1:4" ht="15">
      <c r="A4709" s="90">
        <v>97438</v>
      </c>
      <c r="B4709" s="90" t="s">
        <v>9246</v>
      </c>
      <c r="C4709" s="358" t="s">
        <v>2</v>
      </c>
      <c r="D4709" s="358">
        <v>131.30000000000001</v>
      </c>
    </row>
    <row r="4710" spans="1:4" ht="15">
      <c r="A4710" s="90">
        <v>97439</v>
      </c>
      <c r="B4710" s="90" t="s">
        <v>9247</v>
      </c>
      <c r="C4710" s="358" t="s">
        <v>2</v>
      </c>
      <c r="D4710" s="358">
        <v>144.68</v>
      </c>
    </row>
    <row r="4711" spans="1:4" ht="15">
      <c r="A4711" s="90">
        <v>97440</v>
      </c>
      <c r="B4711" s="90" t="s">
        <v>9248</v>
      </c>
      <c r="C4711" s="358" t="s">
        <v>2</v>
      </c>
      <c r="D4711" s="358">
        <v>173.71</v>
      </c>
    </row>
    <row r="4712" spans="1:4" ht="15">
      <c r="A4712" s="90">
        <v>97442</v>
      </c>
      <c r="B4712" s="90" t="s">
        <v>9249</v>
      </c>
      <c r="C4712" s="358" t="s">
        <v>2</v>
      </c>
      <c r="D4712" s="358">
        <v>191.72</v>
      </c>
    </row>
    <row r="4713" spans="1:4" ht="15">
      <c r="A4713" s="90">
        <v>97443</v>
      </c>
      <c r="B4713" s="90" t="s">
        <v>9250</v>
      </c>
      <c r="C4713" s="358" t="s">
        <v>2</v>
      </c>
      <c r="D4713" s="358">
        <v>175.46</v>
      </c>
    </row>
    <row r="4714" spans="1:4" ht="15">
      <c r="A4714" s="90">
        <v>97444</v>
      </c>
      <c r="B4714" s="90" t="s">
        <v>9251</v>
      </c>
      <c r="C4714" s="358" t="s">
        <v>2</v>
      </c>
      <c r="D4714" s="358">
        <v>214.24</v>
      </c>
    </row>
    <row r="4715" spans="1:4" ht="15">
      <c r="A4715" s="90">
        <v>97446</v>
      </c>
      <c r="B4715" s="90" t="s">
        <v>9252</v>
      </c>
      <c r="C4715" s="358" t="s">
        <v>2</v>
      </c>
      <c r="D4715" s="358">
        <v>396.94</v>
      </c>
    </row>
    <row r="4716" spans="1:4" ht="15">
      <c r="A4716" s="90">
        <v>97447</v>
      </c>
      <c r="B4716" s="90" t="s">
        <v>9253</v>
      </c>
      <c r="C4716" s="358" t="s">
        <v>2</v>
      </c>
      <c r="D4716" s="358">
        <v>396.94</v>
      </c>
    </row>
    <row r="4717" spans="1:4" ht="15">
      <c r="A4717" s="90">
        <v>97449</v>
      </c>
      <c r="B4717" s="90" t="s">
        <v>9254</v>
      </c>
      <c r="C4717" s="358" t="s">
        <v>2</v>
      </c>
      <c r="D4717" s="358">
        <v>420.62</v>
      </c>
    </row>
    <row r="4718" spans="1:4" ht="15">
      <c r="A4718" s="90">
        <v>97450</v>
      </c>
      <c r="B4718" s="90" t="s">
        <v>9255</v>
      </c>
      <c r="C4718" s="358" t="s">
        <v>2</v>
      </c>
      <c r="D4718" s="358">
        <v>526.22</v>
      </c>
    </row>
    <row r="4719" spans="1:4" ht="15">
      <c r="A4719" s="90">
        <v>97452</v>
      </c>
      <c r="B4719" s="90" t="s">
        <v>9256</v>
      </c>
      <c r="C4719" s="358" t="s">
        <v>2</v>
      </c>
      <c r="D4719" s="358">
        <v>295.69</v>
      </c>
    </row>
    <row r="4720" spans="1:4" ht="15">
      <c r="A4720" s="90">
        <v>97453</v>
      </c>
      <c r="B4720" s="90" t="s">
        <v>9257</v>
      </c>
      <c r="C4720" s="358" t="s">
        <v>2</v>
      </c>
      <c r="D4720" s="358">
        <v>317.82</v>
      </c>
    </row>
    <row r="4721" spans="1:4" ht="15">
      <c r="A4721" s="90">
        <v>97454</v>
      </c>
      <c r="B4721" s="90" t="s">
        <v>9258</v>
      </c>
      <c r="C4721" s="358" t="s">
        <v>2</v>
      </c>
      <c r="D4721" s="358">
        <v>540.65</v>
      </c>
    </row>
    <row r="4722" spans="1:4" ht="15">
      <c r="A4722" s="90">
        <v>97455</v>
      </c>
      <c r="B4722" s="90" t="s">
        <v>9259</v>
      </c>
      <c r="C4722" s="358" t="s">
        <v>2</v>
      </c>
      <c r="D4722" s="358">
        <v>576.05999999999995</v>
      </c>
    </row>
    <row r="4723" spans="1:4" ht="15">
      <c r="A4723" s="90">
        <v>97456</v>
      </c>
      <c r="B4723" s="90" t="s">
        <v>9260</v>
      </c>
      <c r="C4723" s="358" t="s">
        <v>2</v>
      </c>
      <c r="D4723" s="359">
        <v>1308.19</v>
      </c>
    </row>
    <row r="4724" spans="1:4" ht="15">
      <c r="A4724" s="90">
        <v>97457</v>
      </c>
      <c r="B4724" s="90" t="s">
        <v>9261</v>
      </c>
      <c r="C4724" s="358" t="s">
        <v>2</v>
      </c>
      <c r="D4724" s="359">
        <v>1149.3599999999999</v>
      </c>
    </row>
    <row r="4725" spans="1:4" ht="15">
      <c r="A4725" s="90">
        <v>97458</v>
      </c>
      <c r="B4725" s="90" t="s">
        <v>9262</v>
      </c>
      <c r="C4725" s="358" t="s">
        <v>2</v>
      </c>
      <c r="D4725" s="358">
        <v>482.9</v>
      </c>
    </row>
    <row r="4726" spans="1:4" ht="15">
      <c r="A4726" s="90">
        <v>97459</v>
      </c>
      <c r="B4726" s="90" t="s">
        <v>9263</v>
      </c>
      <c r="C4726" s="358" t="s">
        <v>2</v>
      </c>
      <c r="D4726" s="358">
        <v>879.47</v>
      </c>
    </row>
    <row r="4727" spans="1:4" ht="15">
      <c r="A4727" s="90">
        <v>97460</v>
      </c>
      <c r="B4727" s="90" t="s">
        <v>9264</v>
      </c>
      <c r="C4727" s="358" t="s">
        <v>2</v>
      </c>
      <c r="D4727" s="359">
        <v>1393.33</v>
      </c>
    </row>
    <row r="4728" spans="1:4" ht="15">
      <c r="A4728" s="90">
        <v>97461</v>
      </c>
      <c r="B4728" s="90" t="s">
        <v>9265</v>
      </c>
      <c r="C4728" s="358" t="s">
        <v>2</v>
      </c>
      <c r="D4728" s="358">
        <v>56.03</v>
      </c>
    </row>
    <row r="4729" spans="1:4" ht="15">
      <c r="A4729" s="90">
        <v>97462</v>
      </c>
      <c r="B4729" s="90" t="s">
        <v>9266</v>
      </c>
      <c r="C4729" s="358" t="s">
        <v>2</v>
      </c>
      <c r="D4729" s="358">
        <v>44.67</v>
      </c>
    </row>
    <row r="4730" spans="1:4" ht="15">
      <c r="A4730" s="90">
        <v>97464</v>
      </c>
      <c r="B4730" s="90" t="s">
        <v>9267</v>
      </c>
      <c r="C4730" s="358" t="s">
        <v>2</v>
      </c>
      <c r="D4730" s="358">
        <v>82.7</v>
      </c>
    </row>
    <row r="4731" spans="1:4" ht="15">
      <c r="A4731" s="90">
        <v>97465</v>
      </c>
      <c r="B4731" s="90" t="s">
        <v>9268</v>
      </c>
      <c r="C4731" s="358" t="s">
        <v>2</v>
      </c>
      <c r="D4731" s="358">
        <v>101.86</v>
      </c>
    </row>
    <row r="4732" spans="1:4" ht="15">
      <c r="A4732" s="90">
        <v>97467</v>
      </c>
      <c r="B4732" s="90" t="s">
        <v>18408</v>
      </c>
      <c r="C4732" s="358" t="s">
        <v>2</v>
      </c>
      <c r="D4732" s="358">
        <v>105.3</v>
      </c>
    </row>
    <row r="4733" spans="1:4" ht="15">
      <c r="A4733" s="90">
        <v>97468</v>
      </c>
      <c r="B4733" s="90" t="s">
        <v>18409</v>
      </c>
      <c r="C4733" s="358" t="s">
        <v>2</v>
      </c>
      <c r="D4733" s="358">
        <v>129.83000000000001</v>
      </c>
    </row>
    <row r="4734" spans="1:4" ht="15">
      <c r="A4734" s="90">
        <v>97470</v>
      </c>
      <c r="B4734" s="90" t="s">
        <v>9269</v>
      </c>
      <c r="C4734" s="358" t="s">
        <v>2</v>
      </c>
      <c r="D4734" s="358">
        <v>160.06</v>
      </c>
    </row>
    <row r="4735" spans="1:4" ht="15">
      <c r="A4735" s="90">
        <v>97471</v>
      </c>
      <c r="B4735" s="90" t="s">
        <v>18410</v>
      </c>
      <c r="C4735" s="358" t="s">
        <v>2</v>
      </c>
      <c r="D4735" s="358">
        <v>198.84</v>
      </c>
    </row>
    <row r="4736" spans="1:4" ht="15">
      <c r="A4736" s="90">
        <v>97474</v>
      </c>
      <c r="B4736" s="90" t="s">
        <v>9270</v>
      </c>
      <c r="C4736" s="358" t="s">
        <v>2</v>
      </c>
      <c r="D4736" s="358">
        <v>305.77</v>
      </c>
    </row>
    <row r="4737" spans="1:4" ht="15">
      <c r="A4737" s="90">
        <v>97475</v>
      </c>
      <c r="B4737" s="90" t="s">
        <v>9271</v>
      </c>
      <c r="C4737" s="358" t="s">
        <v>2</v>
      </c>
      <c r="D4737" s="358">
        <v>384.17</v>
      </c>
    </row>
    <row r="4738" spans="1:4" ht="15">
      <c r="A4738" s="90">
        <v>97477</v>
      </c>
      <c r="B4738" s="90" t="s">
        <v>9272</v>
      </c>
      <c r="C4738" s="358" t="s">
        <v>2</v>
      </c>
      <c r="D4738" s="358">
        <v>410.48</v>
      </c>
    </row>
    <row r="4739" spans="1:4" ht="15">
      <c r="A4739" s="90">
        <v>97478</v>
      </c>
      <c r="B4739" s="90" t="s">
        <v>9273</v>
      </c>
      <c r="C4739" s="358" t="s">
        <v>2</v>
      </c>
      <c r="D4739" s="358">
        <v>516.08000000000004</v>
      </c>
    </row>
    <row r="4740" spans="1:4" ht="15">
      <c r="A4740" s="90">
        <v>97479</v>
      </c>
      <c r="B4740" s="90" t="s">
        <v>9274</v>
      </c>
      <c r="C4740" s="358" t="s">
        <v>2</v>
      </c>
      <c r="D4740" s="358">
        <v>92.11</v>
      </c>
    </row>
    <row r="4741" spans="1:4" ht="15">
      <c r="A4741" s="90">
        <v>97480</v>
      </c>
      <c r="B4741" s="90" t="s">
        <v>9275</v>
      </c>
      <c r="C4741" s="358" t="s">
        <v>2</v>
      </c>
      <c r="D4741" s="358">
        <v>92.11</v>
      </c>
    </row>
    <row r="4742" spans="1:4" ht="15">
      <c r="A4742" s="90">
        <v>97481</v>
      </c>
      <c r="B4742" s="90" t="s">
        <v>9276</v>
      </c>
      <c r="C4742" s="358" t="s">
        <v>2</v>
      </c>
      <c r="D4742" s="358">
        <v>136.62</v>
      </c>
    </row>
    <row r="4743" spans="1:4" ht="15">
      <c r="A4743" s="90">
        <v>97482</v>
      </c>
      <c r="B4743" s="90" t="s">
        <v>9277</v>
      </c>
      <c r="C4743" s="358" t="s">
        <v>2</v>
      </c>
      <c r="D4743" s="358">
        <v>136.62</v>
      </c>
    </row>
    <row r="4744" spans="1:4" ht="15">
      <c r="A4744" s="90">
        <v>97483</v>
      </c>
      <c r="B4744" s="90" t="s">
        <v>18411</v>
      </c>
      <c r="C4744" s="358" t="s">
        <v>2</v>
      </c>
      <c r="D4744" s="358">
        <v>194.97</v>
      </c>
    </row>
    <row r="4745" spans="1:4" ht="15">
      <c r="A4745" s="90">
        <v>97484</v>
      </c>
      <c r="B4745" s="90" t="s">
        <v>18412</v>
      </c>
      <c r="C4745" s="358" t="s">
        <v>2</v>
      </c>
      <c r="D4745" s="358">
        <v>194.97</v>
      </c>
    </row>
    <row r="4746" spans="1:4" ht="15">
      <c r="A4746" s="90">
        <v>97485</v>
      </c>
      <c r="B4746" s="90" t="s">
        <v>9278</v>
      </c>
      <c r="C4746" s="358" t="s">
        <v>2</v>
      </c>
      <c r="D4746" s="358">
        <v>272.64</v>
      </c>
    </row>
    <row r="4747" spans="1:4" ht="15">
      <c r="A4747" s="90">
        <v>97486</v>
      </c>
      <c r="B4747" s="90" t="s">
        <v>9279</v>
      </c>
      <c r="C4747" s="358" t="s">
        <v>2</v>
      </c>
      <c r="D4747" s="358">
        <v>294.77</v>
      </c>
    </row>
    <row r="4748" spans="1:4" ht="15">
      <c r="A4748" s="90">
        <v>97487</v>
      </c>
      <c r="B4748" s="90" t="s">
        <v>9280</v>
      </c>
      <c r="C4748" s="358" t="s">
        <v>2</v>
      </c>
      <c r="D4748" s="358">
        <v>521.54</v>
      </c>
    </row>
    <row r="4749" spans="1:4" ht="15">
      <c r="A4749" s="90">
        <v>97488</v>
      </c>
      <c r="B4749" s="90" t="s">
        <v>9281</v>
      </c>
      <c r="C4749" s="358" t="s">
        <v>2</v>
      </c>
      <c r="D4749" s="358">
        <v>556.95000000000005</v>
      </c>
    </row>
    <row r="4750" spans="1:4" ht="15">
      <c r="A4750" s="90">
        <v>97489</v>
      </c>
      <c r="B4750" s="90" t="s">
        <v>9282</v>
      </c>
      <c r="C4750" s="358" t="s">
        <v>2</v>
      </c>
      <c r="D4750" s="359">
        <v>1292.94</v>
      </c>
    </row>
    <row r="4751" spans="1:4" ht="15">
      <c r="A4751" s="90">
        <v>97490</v>
      </c>
      <c r="B4751" s="90" t="s">
        <v>9283</v>
      </c>
      <c r="C4751" s="358" t="s">
        <v>2</v>
      </c>
      <c r="D4751" s="359">
        <v>1134.1099999999999</v>
      </c>
    </row>
    <row r="4752" spans="1:4" ht="15">
      <c r="A4752" s="90">
        <v>97491</v>
      </c>
      <c r="B4752" s="90" t="s">
        <v>9284</v>
      </c>
      <c r="C4752" s="358" t="s">
        <v>2</v>
      </c>
      <c r="D4752" s="358">
        <v>146.22999999999999</v>
      </c>
    </row>
    <row r="4753" spans="1:4" ht="15">
      <c r="A4753" s="90">
        <v>97492</v>
      </c>
      <c r="B4753" s="90" t="s">
        <v>9285</v>
      </c>
      <c r="C4753" s="358" t="s">
        <v>2</v>
      </c>
      <c r="D4753" s="358">
        <v>219</v>
      </c>
    </row>
    <row r="4754" spans="1:4" ht="15">
      <c r="A4754" s="90">
        <v>97493</v>
      </c>
      <c r="B4754" s="90" t="s">
        <v>18413</v>
      </c>
      <c r="C4754" s="358" t="s">
        <v>2</v>
      </c>
      <c r="D4754" s="358">
        <v>283.77</v>
      </c>
    </row>
    <row r="4755" spans="1:4" ht="15">
      <c r="A4755" s="90">
        <v>97494</v>
      </c>
      <c r="B4755" s="90" t="s">
        <v>9286</v>
      </c>
      <c r="C4755" s="358" t="s">
        <v>2</v>
      </c>
      <c r="D4755" s="358">
        <v>452.11</v>
      </c>
    </row>
    <row r="4756" spans="1:4" ht="15">
      <c r="A4756" s="90">
        <v>97495</v>
      </c>
      <c r="B4756" s="90" t="s">
        <v>9287</v>
      </c>
      <c r="C4756" s="358" t="s">
        <v>2</v>
      </c>
      <c r="D4756" s="358">
        <v>853.93</v>
      </c>
    </row>
    <row r="4757" spans="1:4" ht="15">
      <c r="A4757" s="90">
        <v>97496</v>
      </c>
      <c r="B4757" s="90" t="s">
        <v>9288</v>
      </c>
      <c r="C4757" s="358" t="s">
        <v>2</v>
      </c>
      <c r="D4757" s="359">
        <v>1373.05</v>
      </c>
    </row>
    <row r="4758" spans="1:4" ht="15">
      <c r="A4758" s="90">
        <v>97499</v>
      </c>
      <c r="B4758" s="90" t="s">
        <v>9289</v>
      </c>
      <c r="C4758" s="358" t="s">
        <v>2</v>
      </c>
      <c r="D4758" s="358">
        <v>53.55</v>
      </c>
    </row>
    <row r="4759" spans="1:4" ht="15">
      <c r="A4759" s="90">
        <v>97500</v>
      </c>
      <c r="B4759" s="90" t="s">
        <v>9290</v>
      </c>
      <c r="C4759" s="358" t="s">
        <v>2</v>
      </c>
      <c r="D4759" s="358">
        <v>42.19</v>
      </c>
    </row>
    <row r="4760" spans="1:4" ht="15">
      <c r="A4760" s="90">
        <v>97502</v>
      </c>
      <c r="B4760" s="90" t="s">
        <v>9291</v>
      </c>
      <c r="C4760" s="358" t="s">
        <v>2</v>
      </c>
      <c r="D4760" s="358">
        <v>78.12</v>
      </c>
    </row>
    <row r="4761" spans="1:4" ht="15">
      <c r="A4761" s="90">
        <v>97503</v>
      </c>
      <c r="B4761" s="90" t="s">
        <v>9292</v>
      </c>
      <c r="C4761" s="358" t="s">
        <v>2</v>
      </c>
      <c r="D4761" s="358">
        <v>97.49</v>
      </c>
    </row>
    <row r="4762" spans="1:4" ht="15">
      <c r="A4762" s="90">
        <v>97505</v>
      </c>
      <c r="B4762" s="90" t="s">
        <v>18414</v>
      </c>
      <c r="C4762" s="358" t="s">
        <v>2</v>
      </c>
      <c r="D4762" s="358">
        <v>98.81</v>
      </c>
    </row>
    <row r="4763" spans="1:4" ht="15">
      <c r="A4763" s="90">
        <v>97506</v>
      </c>
      <c r="B4763" s="90" t="s">
        <v>18415</v>
      </c>
      <c r="C4763" s="358" t="s">
        <v>2</v>
      </c>
      <c r="D4763" s="358">
        <v>123.34</v>
      </c>
    </row>
    <row r="4764" spans="1:4" ht="15">
      <c r="A4764" s="90">
        <v>97508</v>
      </c>
      <c r="B4764" s="90" t="s">
        <v>9293</v>
      </c>
      <c r="C4764" s="358" t="s">
        <v>2</v>
      </c>
      <c r="D4764" s="358">
        <v>150.87</v>
      </c>
    </row>
    <row r="4765" spans="1:4" ht="15">
      <c r="A4765" s="90">
        <v>97509</v>
      </c>
      <c r="B4765" s="90" t="s">
        <v>9294</v>
      </c>
      <c r="C4765" s="358" t="s">
        <v>2</v>
      </c>
      <c r="D4765" s="358">
        <v>189.65</v>
      </c>
    </row>
    <row r="4766" spans="1:4" ht="15">
      <c r="A4766" s="90">
        <v>97511</v>
      </c>
      <c r="B4766" s="90" t="s">
        <v>9295</v>
      </c>
      <c r="C4766" s="358" t="s">
        <v>2</v>
      </c>
      <c r="D4766" s="358">
        <v>292.56</v>
      </c>
    </row>
    <row r="4767" spans="1:4" ht="15">
      <c r="A4767" s="90">
        <v>97512</v>
      </c>
      <c r="B4767" s="90" t="s">
        <v>9296</v>
      </c>
      <c r="C4767" s="358" t="s">
        <v>2</v>
      </c>
      <c r="D4767" s="358">
        <v>370.96</v>
      </c>
    </row>
    <row r="4768" spans="1:4" ht="15">
      <c r="A4768" s="90">
        <v>97514</v>
      </c>
      <c r="B4768" s="90" t="s">
        <v>9297</v>
      </c>
      <c r="C4768" s="358" t="s">
        <v>2</v>
      </c>
      <c r="D4768" s="358">
        <v>393.12</v>
      </c>
    </row>
    <row r="4769" spans="1:4" ht="15">
      <c r="A4769" s="90">
        <v>97515</v>
      </c>
      <c r="B4769" s="90" t="s">
        <v>9298</v>
      </c>
      <c r="C4769" s="358" t="s">
        <v>2</v>
      </c>
      <c r="D4769" s="358">
        <v>498.72</v>
      </c>
    </row>
    <row r="4770" spans="1:4" ht="15">
      <c r="A4770" s="90">
        <v>97517</v>
      </c>
      <c r="B4770" s="90" t="s">
        <v>9299</v>
      </c>
      <c r="C4770" s="358" t="s">
        <v>2</v>
      </c>
      <c r="D4770" s="358">
        <v>88.39</v>
      </c>
    </row>
    <row r="4771" spans="1:4" ht="15">
      <c r="A4771" s="90">
        <v>97518</v>
      </c>
      <c r="B4771" s="90" t="s">
        <v>9300</v>
      </c>
      <c r="C4771" s="358" t="s">
        <v>2</v>
      </c>
      <c r="D4771" s="358">
        <v>88.39</v>
      </c>
    </row>
    <row r="4772" spans="1:4" ht="15">
      <c r="A4772" s="90">
        <v>97519</v>
      </c>
      <c r="B4772" s="90" t="s">
        <v>9301</v>
      </c>
      <c r="C4772" s="358" t="s">
        <v>2</v>
      </c>
      <c r="D4772" s="358">
        <v>130.06</v>
      </c>
    </row>
    <row r="4773" spans="1:4" ht="15">
      <c r="A4773" s="90">
        <v>97520</v>
      </c>
      <c r="B4773" s="90" t="s">
        <v>9302</v>
      </c>
      <c r="C4773" s="358" t="s">
        <v>2</v>
      </c>
      <c r="D4773" s="358">
        <v>130.06</v>
      </c>
    </row>
    <row r="4774" spans="1:4" ht="15">
      <c r="A4774" s="90">
        <v>97521</v>
      </c>
      <c r="B4774" s="90" t="s">
        <v>18416</v>
      </c>
      <c r="C4774" s="358" t="s">
        <v>2</v>
      </c>
      <c r="D4774" s="358">
        <v>185.2</v>
      </c>
    </row>
    <row r="4775" spans="1:4" ht="15">
      <c r="A4775" s="90">
        <v>97522</v>
      </c>
      <c r="B4775" s="90" t="s">
        <v>18417</v>
      </c>
      <c r="C4775" s="358" t="s">
        <v>2</v>
      </c>
      <c r="D4775" s="358">
        <v>185.2</v>
      </c>
    </row>
    <row r="4776" spans="1:4" ht="15">
      <c r="A4776" s="90">
        <v>97523</v>
      </c>
      <c r="B4776" s="90" t="s">
        <v>9303</v>
      </c>
      <c r="C4776" s="358" t="s">
        <v>2</v>
      </c>
      <c r="D4776" s="358">
        <v>258.85000000000002</v>
      </c>
    </row>
    <row r="4777" spans="1:4" ht="15">
      <c r="A4777" s="90">
        <v>97524</v>
      </c>
      <c r="B4777" s="90" t="s">
        <v>9304</v>
      </c>
      <c r="C4777" s="358" t="s">
        <v>2</v>
      </c>
      <c r="D4777" s="358">
        <v>280.98</v>
      </c>
    </row>
    <row r="4778" spans="1:4" ht="15">
      <c r="A4778" s="90">
        <v>97525</v>
      </c>
      <c r="B4778" s="90" t="s">
        <v>9305</v>
      </c>
      <c r="C4778" s="358" t="s">
        <v>2</v>
      </c>
      <c r="D4778" s="358">
        <v>501.62</v>
      </c>
    </row>
    <row r="4779" spans="1:4" ht="15">
      <c r="A4779" s="90">
        <v>97526</v>
      </c>
      <c r="B4779" s="90" t="s">
        <v>9306</v>
      </c>
      <c r="C4779" s="358" t="s">
        <v>2</v>
      </c>
      <c r="D4779" s="358">
        <v>537.03</v>
      </c>
    </row>
    <row r="4780" spans="1:4" ht="15">
      <c r="A4780" s="90">
        <v>97527</v>
      </c>
      <c r="B4780" s="90" t="s">
        <v>9307</v>
      </c>
      <c r="C4780" s="358" t="s">
        <v>2</v>
      </c>
      <c r="D4780" s="359">
        <v>1266.96</v>
      </c>
    </row>
    <row r="4781" spans="1:4" ht="15">
      <c r="A4781" s="90">
        <v>97528</v>
      </c>
      <c r="B4781" s="90" t="s">
        <v>9308</v>
      </c>
      <c r="C4781" s="358" t="s">
        <v>2</v>
      </c>
      <c r="D4781" s="359">
        <v>1108.1300000000001</v>
      </c>
    </row>
    <row r="4782" spans="1:4" ht="15">
      <c r="A4782" s="90">
        <v>97529</v>
      </c>
      <c r="B4782" s="90" t="s">
        <v>9309</v>
      </c>
      <c r="C4782" s="358" t="s">
        <v>2</v>
      </c>
      <c r="D4782" s="358">
        <v>141.34</v>
      </c>
    </row>
    <row r="4783" spans="1:4" ht="15">
      <c r="A4783" s="90">
        <v>97530</v>
      </c>
      <c r="B4783" s="90" t="s">
        <v>9310</v>
      </c>
      <c r="C4783" s="358" t="s">
        <v>2</v>
      </c>
      <c r="D4783" s="358">
        <v>210.25</v>
      </c>
    </row>
    <row r="4784" spans="1:4" ht="15">
      <c r="A4784" s="90">
        <v>97531</v>
      </c>
      <c r="B4784" s="90" t="s">
        <v>18418</v>
      </c>
      <c r="C4784" s="358" t="s">
        <v>2</v>
      </c>
      <c r="D4784" s="358">
        <v>270.70999999999998</v>
      </c>
    </row>
    <row r="4785" spans="1:4" ht="15">
      <c r="A4785" s="90">
        <v>97532</v>
      </c>
      <c r="B4785" s="90" t="s">
        <v>9311</v>
      </c>
      <c r="C4785" s="358" t="s">
        <v>2</v>
      </c>
      <c r="D4785" s="358">
        <v>433.72</v>
      </c>
    </row>
    <row r="4786" spans="1:4" ht="15">
      <c r="A4786" s="90">
        <v>97533</v>
      </c>
      <c r="B4786" s="90" t="s">
        <v>9312</v>
      </c>
      <c r="C4786" s="358" t="s">
        <v>2</v>
      </c>
      <c r="D4786" s="358">
        <v>831.31</v>
      </c>
    </row>
    <row r="4787" spans="1:4" ht="15">
      <c r="A4787" s="90">
        <v>97534</v>
      </c>
      <c r="B4787" s="90" t="s">
        <v>9313</v>
      </c>
      <c r="C4787" s="358" t="s">
        <v>2</v>
      </c>
      <c r="D4787" s="359">
        <v>1338.4</v>
      </c>
    </row>
    <row r="4788" spans="1:4" ht="15">
      <c r="A4788" s="90">
        <v>97537</v>
      </c>
      <c r="B4788" s="90" t="s">
        <v>9314</v>
      </c>
      <c r="C4788" s="358" t="s">
        <v>2</v>
      </c>
      <c r="D4788" s="358">
        <v>38.18</v>
      </c>
    </row>
    <row r="4789" spans="1:4" ht="15">
      <c r="A4789" s="90">
        <v>97540</v>
      </c>
      <c r="B4789" s="90" t="s">
        <v>9315</v>
      </c>
      <c r="C4789" s="358" t="s">
        <v>2</v>
      </c>
      <c r="D4789" s="358">
        <v>47.86</v>
      </c>
    </row>
    <row r="4790" spans="1:4" ht="15">
      <c r="A4790" s="90">
        <v>97541</v>
      </c>
      <c r="B4790" s="90" t="s">
        <v>9316</v>
      </c>
      <c r="C4790" s="358" t="s">
        <v>2</v>
      </c>
      <c r="D4790" s="358">
        <v>38.43</v>
      </c>
    </row>
    <row r="4791" spans="1:4" ht="15">
      <c r="A4791" s="90">
        <v>97543</v>
      </c>
      <c r="B4791" s="90" t="s">
        <v>9317</v>
      </c>
      <c r="C4791" s="358" t="s">
        <v>2</v>
      </c>
      <c r="D4791" s="358">
        <v>72.88</v>
      </c>
    </row>
    <row r="4792" spans="1:4" ht="15">
      <c r="A4792" s="90">
        <v>97544</v>
      </c>
      <c r="B4792" s="90" t="s">
        <v>9318</v>
      </c>
      <c r="C4792" s="358" t="s">
        <v>2</v>
      </c>
      <c r="D4792" s="358">
        <v>61.52</v>
      </c>
    </row>
    <row r="4793" spans="1:4" ht="15">
      <c r="A4793" s="90">
        <v>97546</v>
      </c>
      <c r="B4793" s="90" t="s">
        <v>9319</v>
      </c>
      <c r="C4793" s="358" t="s">
        <v>2</v>
      </c>
      <c r="D4793" s="358">
        <v>52.52</v>
      </c>
    </row>
    <row r="4794" spans="1:4" ht="15">
      <c r="A4794" s="90">
        <v>97547</v>
      </c>
      <c r="B4794" s="90" t="s">
        <v>9320</v>
      </c>
      <c r="C4794" s="358" t="s">
        <v>2</v>
      </c>
      <c r="D4794" s="358">
        <v>52.52</v>
      </c>
    </row>
    <row r="4795" spans="1:4" ht="15">
      <c r="A4795" s="90">
        <v>97548</v>
      </c>
      <c r="B4795" s="90" t="s">
        <v>9321</v>
      </c>
      <c r="C4795" s="358" t="s">
        <v>2</v>
      </c>
      <c r="D4795" s="358">
        <v>74.760000000000005</v>
      </c>
    </row>
    <row r="4796" spans="1:4" ht="15">
      <c r="A4796" s="90">
        <v>97549</v>
      </c>
      <c r="B4796" s="90" t="s">
        <v>9322</v>
      </c>
      <c r="C4796" s="358" t="s">
        <v>2</v>
      </c>
      <c r="D4796" s="358">
        <v>74.760000000000005</v>
      </c>
    </row>
    <row r="4797" spans="1:4" ht="15">
      <c r="A4797" s="90">
        <v>97550</v>
      </c>
      <c r="B4797" s="90" t="s">
        <v>9323</v>
      </c>
      <c r="C4797" s="358" t="s">
        <v>2</v>
      </c>
      <c r="D4797" s="358">
        <v>117.43</v>
      </c>
    </row>
    <row r="4798" spans="1:4" ht="15">
      <c r="A4798" s="90">
        <v>97551</v>
      </c>
      <c r="B4798" s="90" t="s">
        <v>9324</v>
      </c>
      <c r="C4798" s="358" t="s">
        <v>2</v>
      </c>
      <c r="D4798" s="358">
        <v>117.43</v>
      </c>
    </row>
    <row r="4799" spans="1:4" ht="15">
      <c r="A4799" s="90">
        <v>97552</v>
      </c>
      <c r="B4799" s="90" t="s">
        <v>9325</v>
      </c>
      <c r="C4799" s="358" t="s">
        <v>2</v>
      </c>
      <c r="D4799" s="358">
        <v>78.209999999999994</v>
      </c>
    </row>
    <row r="4800" spans="1:4" ht="15">
      <c r="A4800" s="90">
        <v>97553</v>
      </c>
      <c r="B4800" s="90" t="s">
        <v>9326</v>
      </c>
      <c r="C4800" s="358" t="s">
        <v>2</v>
      </c>
      <c r="D4800" s="358">
        <v>107.82</v>
      </c>
    </row>
    <row r="4801" spans="1:4" ht="15">
      <c r="A4801" s="90">
        <v>97554</v>
      </c>
      <c r="B4801" s="90" t="s">
        <v>9327</v>
      </c>
      <c r="C4801" s="358" t="s">
        <v>2</v>
      </c>
      <c r="D4801" s="358">
        <v>180.08</v>
      </c>
    </row>
    <row r="4802" spans="1:4" ht="15">
      <c r="A4802" s="90">
        <v>98602</v>
      </c>
      <c r="B4802" s="90" t="s">
        <v>10984</v>
      </c>
      <c r="C4802" s="358" t="s">
        <v>2</v>
      </c>
      <c r="D4802" s="358">
        <v>17.05</v>
      </c>
    </row>
    <row r="4803" spans="1:4" ht="15">
      <c r="A4803" s="90">
        <v>103805</v>
      </c>
      <c r="B4803" s="90" t="s">
        <v>10985</v>
      </c>
      <c r="C4803" s="358" t="s">
        <v>2</v>
      </c>
      <c r="D4803" s="358">
        <v>16.649999999999999</v>
      </c>
    </row>
    <row r="4804" spans="1:4" ht="15">
      <c r="A4804" s="90">
        <v>103806</v>
      </c>
      <c r="B4804" s="90" t="s">
        <v>10986</v>
      </c>
      <c r="C4804" s="358" t="s">
        <v>2</v>
      </c>
      <c r="D4804" s="358">
        <v>16.62</v>
      </c>
    </row>
    <row r="4805" spans="1:4" ht="15">
      <c r="A4805" s="90">
        <v>103807</v>
      </c>
      <c r="B4805" s="90" t="s">
        <v>10987</v>
      </c>
      <c r="C4805" s="358" t="s">
        <v>2</v>
      </c>
      <c r="D4805" s="358">
        <v>20.6</v>
      </c>
    </row>
    <row r="4806" spans="1:4" ht="15">
      <c r="A4806" s="90">
        <v>103808</v>
      </c>
      <c r="B4806" s="90" t="s">
        <v>10988</v>
      </c>
      <c r="C4806" s="358" t="s">
        <v>2</v>
      </c>
      <c r="D4806" s="358">
        <v>31.23</v>
      </c>
    </row>
    <row r="4807" spans="1:4" ht="15">
      <c r="A4807" s="90">
        <v>103809</v>
      </c>
      <c r="B4807" s="90" t="s">
        <v>10989</v>
      </c>
      <c r="C4807" s="358" t="s">
        <v>2</v>
      </c>
      <c r="D4807" s="358">
        <v>30.96</v>
      </c>
    </row>
    <row r="4808" spans="1:4" ht="15">
      <c r="A4808" s="90">
        <v>103810</v>
      </c>
      <c r="B4808" s="90" t="s">
        <v>10990</v>
      </c>
      <c r="C4808" s="358" t="s">
        <v>2</v>
      </c>
      <c r="D4808" s="358">
        <v>31.75</v>
      </c>
    </row>
    <row r="4809" spans="1:4" ht="15">
      <c r="A4809" s="90">
        <v>103811</v>
      </c>
      <c r="B4809" s="90" t="s">
        <v>10991</v>
      </c>
      <c r="C4809" s="358" t="s">
        <v>2</v>
      </c>
      <c r="D4809" s="358">
        <v>35.04</v>
      </c>
    </row>
    <row r="4810" spans="1:4" ht="15">
      <c r="A4810" s="90">
        <v>103812</v>
      </c>
      <c r="B4810" s="90" t="s">
        <v>10992</v>
      </c>
      <c r="C4810" s="358" t="s">
        <v>2</v>
      </c>
      <c r="D4810" s="358">
        <v>46.34</v>
      </c>
    </row>
    <row r="4811" spans="1:4" ht="15">
      <c r="A4811" s="90">
        <v>103813</v>
      </c>
      <c r="B4811" s="90" t="s">
        <v>10993</v>
      </c>
      <c r="C4811" s="358" t="s">
        <v>2</v>
      </c>
      <c r="D4811" s="358">
        <v>44.65</v>
      </c>
    </row>
    <row r="4812" spans="1:4" ht="15">
      <c r="A4812" s="90">
        <v>103814</v>
      </c>
      <c r="B4812" s="90" t="s">
        <v>10994</v>
      </c>
      <c r="C4812" s="358" t="s">
        <v>2</v>
      </c>
      <c r="D4812" s="358">
        <v>10.89</v>
      </c>
    </row>
    <row r="4813" spans="1:4" ht="15">
      <c r="A4813" s="90">
        <v>103815</v>
      </c>
      <c r="B4813" s="90" t="s">
        <v>10995</v>
      </c>
      <c r="C4813" s="358" t="s">
        <v>2</v>
      </c>
      <c r="D4813" s="358">
        <v>10.92</v>
      </c>
    </row>
    <row r="4814" spans="1:4" ht="15">
      <c r="A4814" s="90">
        <v>103816</v>
      </c>
      <c r="B4814" s="90" t="s">
        <v>10996</v>
      </c>
      <c r="C4814" s="358" t="s">
        <v>2</v>
      </c>
      <c r="D4814" s="358">
        <v>25.51</v>
      </c>
    </row>
    <row r="4815" spans="1:4" ht="15">
      <c r="A4815" s="90">
        <v>103817</v>
      </c>
      <c r="B4815" s="90" t="s">
        <v>10997</v>
      </c>
      <c r="C4815" s="358" t="s">
        <v>2</v>
      </c>
      <c r="D4815" s="358">
        <v>431.21</v>
      </c>
    </row>
    <row r="4816" spans="1:4" ht="15">
      <c r="A4816" s="90">
        <v>103818</v>
      </c>
      <c r="B4816" s="90" t="s">
        <v>10998</v>
      </c>
      <c r="C4816" s="358" t="s">
        <v>2</v>
      </c>
      <c r="D4816" s="358">
        <v>18.899999999999999</v>
      </c>
    </row>
    <row r="4817" spans="1:4" ht="15">
      <c r="A4817" s="90">
        <v>103819</v>
      </c>
      <c r="B4817" s="90" t="s">
        <v>10999</v>
      </c>
      <c r="C4817" s="358" t="s">
        <v>2</v>
      </c>
      <c r="D4817" s="358">
        <v>19.25</v>
      </c>
    </row>
    <row r="4818" spans="1:4" ht="15">
      <c r="A4818" s="90">
        <v>103820</v>
      </c>
      <c r="B4818" s="90" t="s">
        <v>11000</v>
      </c>
      <c r="C4818" s="358" t="s">
        <v>2</v>
      </c>
      <c r="D4818" s="358">
        <v>20.51</v>
      </c>
    </row>
    <row r="4819" spans="1:4" ht="15">
      <c r="A4819" s="90">
        <v>103821</v>
      </c>
      <c r="B4819" s="90" t="s">
        <v>11001</v>
      </c>
      <c r="C4819" s="358" t="s">
        <v>2</v>
      </c>
      <c r="D4819" s="358">
        <v>504.72</v>
      </c>
    </row>
    <row r="4820" spans="1:4" ht="15">
      <c r="A4820" s="90">
        <v>103822</v>
      </c>
      <c r="B4820" s="90" t="s">
        <v>11002</v>
      </c>
      <c r="C4820" s="358" t="s">
        <v>2</v>
      </c>
      <c r="D4820" s="358">
        <v>52.58</v>
      </c>
    </row>
    <row r="4821" spans="1:4" ht="15">
      <c r="A4821" s="90">
        <v>103823</v>
      </c>
      <c r="B4821" s="90" t="s">
        <v>11003</v>
      </c>
      <c r="C4821" s="358" t="s">
        <v>2</v>
      </c>
      <c r="D4821" s="358">
        <v>16.72</v>
      </c>
    </row>
    <row r="4822" spans="1:4" ht="15">
      <c r="A4822" s="90">
        <v>103824</v>
      </c>
      <c r="B4822" s="90" t="s">
        <v>11004</v>
      </c>
      <c r="C4822" s="358" t="s">
        <v>2</v>
      </c>
      <c r="D4822" s="358">
        <v>22.01</v>
      </c>
    </row>
    <row r="4823" spans="1:4" ht="15">
      <c r="A4823" s="90">
        <v>103825</v>
      </c>
      <c r="B4823" s="90" t="s">
        <v>11005</v>
      </c>
      <c r="C4823" s="358" t="s">
        <v>2</v>
      </c>
      <c r="D4823" s="358">
        <v>26.11</v>
      </c>
    </row>
    <row r="4824" spans="1:4" ht="15">
      <c r="A4824" s="90">
        <v>103826</v>
      </c>
      <c r="B4824" s="90" t="s">
        <v>11006</v>
      </c>
      <c r="C4824" s="358" t="s">
        <v>2</v>
      </c>
      <c r="D4824" s="358">
        <v>29.04</v>
      </c>
    </row>
    <row r="4825" spans="1:4" ht="15">
      <c r="A4825" s="90">
        <v>103827</v>
      </c>
      <c r="B4825" s="90" t="s">
        <v>11007</v>
      </c>
      <c r="C4825" s="358" t="s">
        <v>2</v>
      </c>
      <c r="D4825" s="358">
        <v>29.04</v>
      </c>
    </row>
    <row r="4826" spans="1:4" ht="15">
      <c r="A4826" s="90">
        <v>103828</v>
      </c>
      <c r="B4826" s="90" t="s">
        <v>11008</v>
      </c>
      <c r="C4826" s="358" t="s">
        <v>2</v>
      </c>
      <c r="D4826" s="358">
        <v>88</v>
      </c>
    </row>
    <row r="4827" spans="1:4" ht="15">
      <c r="A4827" s="90">
        <v>103829</v>
      </c>
      <c r="B4827" s="90" t="s">
        <v>11009</v>
      </c>
      <c r="C4827" s="358" t="s">
        <v>2</v>
      </c>
      <c r="D4827" s="358">
        <v>557.5</v>
      </c>
    </row>
    <row r="4828" spans="1:4" ht="15">
      <c r="A4828" s="90">
        <v>103830</v>
      </c>
      <c r="B4828" s="90" t="s">
        <v>11010</v>
      </c>
      <c r="C4828" s="358" t="s">
        <v>2</v>
      </c>
      <c r="D4828" s="358">
        <v>34.29</v>
      </c>
    </row>
    <row r="4829" spans="1:4" ht="15">
      <c r="A4829" s="90">
        <v>103831</v>
      </c>
      <c r="B4829" s="90" t="s">
        <v>11011</v>
      </c>
      <c r="C4829" s="358" t="s">
        <v>2</v>
      </c>
      <c r="D4829" s="358">
        <v>24.95</v>
      </c>
    </row>
    <row r="4830" spans="1:4" ht="15">
      <c r="A4830" s="90">
        <v>103832</v>
      </c>
      <c r="B4830" s="90" t="s">
        <v>11012</v>
      </c>
      <c r="C4830" s="358" t="s">
        <v>2</v>
      </c>
      <c r="D4830" s="358">
        <v>22.51</v>
      </c>
    </row>
    <row r="4831" spans="1:4" ht="15">
      <c r="A4831" s="90">
        <v>103833</v>
      </c>
      <c r="B4831" s="90" t="s">
        <v>11013</v>
      </c>
      <c r="C4831" s="358" t="s">
        <v>2</v>
      </c>
      <c r="D4831" s="358">
        <v>41.38</v>
      </c>
    </row>
    <row r="4832" spans="1:4" ht="15">
      <c r="A4832" s="90">
        <v>103834</v>
      </c>
      <c r="B4832" s="90" t="s">
        <v>11014</v>
      </c>
      <c r="C4832" s="358" t="s">
        <v>2</v>
      </c>
      <c r="D4832" s="358">
        <v>60.23</v>
      </c>
    </row>
    <row r="4833" spans="1:4" ht="15">
      <c r="A4833" s="90">
        <v>103838</v>
      </c>
      <c r="B4833" s="90" t="s">
        <v>11015</v>
      </c>
      <c r="C4833" s="358" t="s">
        <v>2</v>
      </c>
      <c r="D4833" s="358">
        <v>16</v>
      </c>
    </row>
    <row r="4834" spans="1:4" ht="15">
      <c r="A4834" s="90">
        <v>103839</v>
      </c>
      <c r="B4834" s="90" t="s">
        <v>11016</v>
      </c>
      <c r="C4834" s="358" t="s">
        <v>2</v>
      </c>
      <c r="D4834" s="358">
        <v>15.97</v>
      </c>
    </row>
    <row r="4835" spans="1:4" ht="15">
      <c r="A4835" s="90">
        <v>103840</v>
      </c>
      <c r="B4835" s="90" t="s">
        <v>11017</v>
      </c>
      <c r="C4835" s="358" t="s">
        <v>2</v>
      </c>
      <c r="D4835" s="358">
        <v>20.28</v>
      </c>
    </row>
    <row r="4836" spans="1:4" ht="15">
      <c r="A4836" s="90">
        <v>103841</v>
      </c>
      <c r="B4836" s="90" t="s">
        <v>11018</v>
      </c>
      <c r="C4836" s="358" t="s">
        <v>2</v>
      </c>
      <c r="D4836" s="358">
        <v>26.19</v>
      </c>
    </row>
    <row r="4837" spans="1:4" ht="15">
      <c r="A4837" s="90">
        <v>103842</v>
      </c>
      <c r="B4837" s="90" t="s">
        <v>11019</v>
      </c>
      <c r="C4837" s="358" t="s">
        <v>2</v>
      </c>
      <c r="D4837" s="358">
        <v>25.92</v>
      </c>
    </row>
    <row r="4838" spans="1:4" ht="15">
      <c r="A4838" s="90">
        <v>103843</v>
      </c>
      <c r="B4838" s="90" t="s">
        <v>11020</v>
      </c>
      <c r="C4838" s="358" t="s">
        <v>2</v>
      </c>
      <c r="D4838" s="358">
        <v>29.23</v>
      </c>
    </row>
    <row r="4839" spans="1:4" ht="15">
      <c r="A4839" s="90">
        <v>103844</v>
      </c>
      <c r="B4839" s="90" t="s">
        <v>11021</v>
      </c>
      <c r="C4839" s="358" t="s">
        <v>2</v>
      </c>
      <c r="D4839" s="358">
        <v>32.520000000000003</v>
      </c>
    </row>
    <row r="4840" spans="1:4" ht="15">
      <c r="A4840" s="90">
        <v>103845</v>
      </c>
      <c r="B4840" s="90" t="s">
        <v>11022</v>
      </c>
      <c r="C4840" s="358" t="s">
        <v>2</v>
      </c>
      <c r="D4840" s="358">
        <v>37.53</v>
      </c>
    </row>
    <row r="4841" spans="1:4" ht="15">
      <c r="A4841" s="90">
        <v>103846</v>
      </c>
      <c r="B4841" s="90" t="s">
        <v>11023</v>
      </c>
      <c r="C4841" s="358" t="s">
        <v>2</v>
      </c>
      <c r="D4841" s="358">
        <v>35.840000000000003</v>
      </c>
    </row>
    <row r="4842" spans="1:4" ht="15">
      <c r="A4842" s="90">
        <v>103847</v>
      </c>
      <c r="B4842" s="90" t="s">
        <v>11024</v>
      </c>
      <c r="C4842" s="358" t="s">
        <v>2</v>
      </c>
      <c r="D4842" s="358">
        <v>10.46</v>
      </c>
    </row>
    <row r="4843" spans="1:4" ht="15">
      <c r="A4843" s="90">
        <v>103848</v>
      </c>
      <c r="B4843" s="90" t="s">
        <v>11025</v>
      </c>
      <c r="C4843" s="358" t="s">
        <v>2</v>
      </c>
      <c r="D4843" s="358">
        <v>10.49</v>
      </c>
    </row>
    <row r="4844" spans="1:4" ht="15">
      <c r="A4844" s="90">
        <v>103849</v>
      </c>
      <c r="B4844" s="90" t="s">
        <v>11026</v>
      </c>
      <c r="C4844" s="358" t="s">
        <v>2</v>
      </c>
      <c r="D4844" s="358">
        <v>25.08</v>
      </c>
    </row>
    <row r="4845" spans="1:4" ht="15">
      <c r="A4845" s="90">
        <v>103850</v>
      </c>
      <c r="B4845" s="90" t="s">
        <v>11027</v>
      </c>
      <c r="C4845" s="358" t="s">
        <v>2</v>
      </c>
      <c r="D4845" s="358">
        <v>430.78</v>
      </c>
    </row>
    <row r="4846" spans="1:4" ht="15">
      <c r="A4846" s="90">
        <v>103851</v>
      </c>
      <c r="B4846" s="90" t="s">
        <v>11028</v>
      </c>
      <c r="C4846" s="358" t="s">
        <v>2</v>
      </c>
      <c r="D4846" s="358">
        <v>18.68</v>
      </c>
    </row>
    <row r="4847" spans="1:4" ht="15">
      <c r="A4847" s="90">
        <v>103852</v>
      </c>
      <c r="B4847" s="90" t="s">
        <v>11029</v>
      </c>
      <c r="C4847" s="358" t="s">
        <v>2</v>
      </c>
      <c r="D4847" s="358">
        <v>15.86</v>
      </c>
    </row>
    <row r="4848" spans="1:4" ht="15">
      <c r="A4848" s="90">
        <v>103853</v>
      </c>
      <c r="B4848" s="90" t="s">
        <v>11030</v>
      </c>
      <c r="C4848" s="358" t="s">
        <v>2</v>
      </c>
      <c r="D4848" s="358">
        <v>17.12</v>
      </c>
    </row>
    <row r="4849" spans="1:4" ht="15">
      <c r="A4849" s="90">
        <v>103854</v>
      </c>
      <c r="B4849" s="90" t="s">
        <v>11031</v>
      </c>
      <c r="C4849" s="358" t="s">
        <v>2</v>
      </c>
      <c r="D4849" s="358">
        <v>501.33</v>
      </c>
    </row>
    <row r="4850" spans="1:4" ht="15">
      <c r="A4850" s="90">
        <v>103855</v>
      </c>
      <c r="B4850" s="90" t="s">
        <v>11032</v>
      </c>
      <c r="C4850" s="358" t="s">
        <v>2</v>
      </c>
      <c r="D4850" s="358">
        <v>49.19</v>
      </c>
    </row>
    <row r="4851" spans="1:4" ht="15">
      <c r="A4851" s="90">
        <v>103856</v>
      </c>
      <c r="B4851" s="90" t="s">
        <v>11033</v>
      </c>
      <c r="C4851" s="358" t="s">
        <v>2</v>
      </c>
      <c r="D4851" s="358">
        <v>14.92</v>
      </c>
    </row>
    <row r="4852" spans="1:4" ht="15">
      <c r="A4852" s="90">
        <v>103857</v>
      </c>
      <c r="B4852" s="90" t="s">
        <v>11034</v>
      </c>
      <c r="C4852" s="358" t="s">
        <v>2</v>
      </c>
      <c r="D4852" s="358">
        <v>20.309999999999999</v>
      </c>
    </row>
    <row r="4853" spans="1:4" ht="15">
      <c r="A4853" s="90">
        <v>103858</v>
      </c>
      <c r="B4853" s="90" t="s">
        <v>11035</v>
      </c>
      <c r="C4853" s="358" t="s">
        <v>2</v>
      </c>
      <c r="D4853" s="358">
        <v>24.42</v>
      </c>
    </row>
    <row r="4854" spans="1:4" ht="15">
      <c r="A4854" s="90">
        <v>103859</v>
      </c>
      <c r="B4854" s="90" t="s">
        <v>11036</v>
      </c>
      <c r="C4854" s="358" t="s">
        <v>2</v>
      </c>
      <c r="D4854" s="358">
        <v>23.57</v>
      </c>
    </row>
    <row r="4855" spans="1:4" ht="15">
      <c r="A4855" s="90">
        <v>103860</v>
      </c>
      <c r="B4855" s="90" t="s">
        <v>11037</v>
      </c>
      <c r="C4855" s="358" t="s">
        <v>2</v>
      </c>
      <c r="D4855" s="358">
        <v>23.57</v>
      </c>
    </row>
    <row r="4856" spans="1:4" ht="15">
      <c r="A4856" s="90">
        <v>103861</v>
      </c>
      <c r="B4856" s="90" t="s">
        <v>11038</v>
      </c>
      <c r="C4856" s="358" t="s">
        <v>2</v>
      </c>
      <c r="D4856" s="358">
        <v>82.53</v>
      </c>
    </row>
    <row r="4857" spans="1:4" ht="15">
      <c r="A4857" s="90">
        <v>103862</v>
      </c>
      <c r="B4857" s="90" t="s">
        <v>11039</v>
      </c>
      <c r="C4857" s="358" t="s">
        <v>2</v>
      </c>
      <c r="D4857" s="358">
        <v>552.03</v>
      </c>
    </row>
    <row r="4858" spans="1:4" ht="15">
      <c r="A4858" s="90">
        <v>103863</v>
      </c>
      <c r="B4858" s="90" t="s">
        <v>11040</v>
      </c>
      <c r="C4858" s="358" t="s">
        <v>2</v>
      </c>
      <c r="D4858" s="358">
        <v>31.56</v>
      </c>
    </row>
    <row r="4859" spans="1:4" ht="15">
      <c r="A4859" s="90">
        <v>103864</v>
      </c>
      <c r="B4859" s="90" t="s">
        <v>11041</v>
      </c>
      <c r="C4859" s="358" t="s">
        <v>2</v>
      </c>
      <c r="D4859" s="358">
        <v>20.43</v>
      </c>
    </row>
    <row r="4860" spans="1:4" ht="15">
      <c r="A4860" s="90">
        <v>103865</v>
      </c>
      <c r="B4860" s="90" t="s">
        <v>11042</v>
      </c>
      <c r="C4860" s="358" t="s">
        <v>2</v>
      </c>
      <c r="D4860" s="358">
        <v>21.64</v>
      </c>
    </row>
    <row r="4861" spans="1:4" ht="15">
      <c r="A4861" s="90">
        <v>103866</v>
      </c>
      <c r="B4861" s="90" t="s">
        <v>11043</v>
      </c>
      <c r="C4861" s="358" t="s">
        <v>2</v>
      </c>
      <c r="D4861" s="358">
        <v>34.65</v>
      </c>
    </row>
    <row r="4862" spans="1:4" ht="15">
      <c r="A4862" s="90">
        <v>103867</v>
      </c>
      <c r="B4862" s="90" t="s">
        <v>11044</v>
      </c>
      <c r="C4862" s="358" t="s">
        <v>2</v>
      </c>
      <c r="D4862" s="358">
        <v>48.44</v>
      </c>
    </row>
    <row r="4863" spans="1:4" ht="15">
      <c r="A4863" s="90">
        <v>103874</v>
      </c>
      <c r="B4863" s="90" t="s">
        <v>11045</v>
      </c>
      <c r="C4863" s="358" t="s">
        <v>2</v>
      </c>
      <c r="D4863" s="358">
        <v>16.68</v>
      </c>
    </row>
    <row r="4864" spans="1:4" ht="15">
      <c r="A4864" s="90">
        <v>103875</v>
      </c>
      <c r="B4864" s="90" t="s">
        <v>18419</v>
      </c>
      <c r="C4864" s="358" t="s">
        <v>2</v>
      </c>
      <c r="D4864" s="358">
        <v>16.649999999999999</v>
      </c>
    </row>
    <row r="4865" spans="1:4" ht="15">
      <c r="A4865" s="90">
        <v>103876</v>
      </c>
      <c r="B4865" s="90" t="s">
        <v>11046</v>
      </c>
      <c r="C4865" s="358" t="s">
        <v>2</v>
      </c>
      <c r="D4865" s="358">
        <v>20.62</v>
      </c>
    </row>
    <row r="4866" spans="1:4" ht="15">
      <c r="A4866" s="90">
        <v>103877</v>
      </c>
      <c r="B4866" s="90" t="s">
        <v>11047</v>
      </c>
      <c r="C4866" s="358" t="s">
        <v>2</v>
      </c>
      <c r="D4866" s="358">
        <v>25.43</v>
      </c>
    </row>
    <row r="4867" spans="1:4" ht="15">
      <c r="A4867" s="90">
        <v>103878</v>
      </c>
      <c r="B4867" s="90" t="s">
        <v>18420</v>
      </c>
      <c r="C4867" s="358" t="s">
        <v>2</v>
      </c>
      <c r="D4867" s="358">
        <v>25.16</v>
      </c>
    </row>
    <row r="4868" spans="1:4" ht="15">
      <c r="A4868" s="90">
        <v>103879</v>
      </c>
      <c r="B4868" s="90" t="s">
        <v>11048</v>
      </c>
      <c r="C4868" s="358" t="s">
        <v>2</v>
      </c>
      <c r="D4868" s="358">
        <v>28.84</v>
      </c>
    </row>
    <row r="4869" spans="1:4" ht="15">
      <c r="A4869" s="90">
        <v>103880</v>
      </c>
      <c r="B4869" s="90" t="s">
        <v>11049</v>
      </c>
      <c r="C4869" s="358" t="s">
        <v>2</v>
      </c>
      <c r="D4869" s="358">
        <v>32.14</v>
      </c>
    </row>
    <row r="4870" spans="1:4" ht="15">
      <c r="A4870" s="90">
        <v>103881</v>
      </c>
      <c r="B4870" s="90" t="s">
        <v>11050</v>
      </c>
      <c r="C4870" s="358" t="s">
        <v>2</v>
      </c>
      <c r="D4870" s="358">
        <v>35.549999999999997</v>
      </c>
    </row>
    <row r="4871" spans="1:4" ht="15">
      <c r="A4871" s="90">
        <v>103882</v>
      </c>
      <c r="B4871" s="90" t="s">
        <v>18421</v>
      </c>
      <c r="C4871" s="358" t="s">
        <v>2</v>
      </c>
      <c r="D4871" s="358">
        <v>33.86</v>
      </c>
    </row>
    <row r="4872" spans="1:4" ht="15">
      <c r="A4872" s="90">
        <v>103883</v>
      </c>
      <c r="B4872" s="90" t="s">
        <v>11051</v>
      </c>
      <c r="C4872" s="358" t="s">
        <v>2</v>
      </c>
      <c r="D4872" s="358">
        <v>10.9</v>
      </c>
    </row>
    <row r="4873" spans="1:4" ht="15">
      <c r="A4873" s="90">
        <v>103884</v>
      </c>
      <c r="B4873" s="90" t="s">
        <v>11052</v>
      </c>
      <c r="C4873" s="358" t="s">
        <v>2</v>
      </c>
      <c r="D4873" s="358">
        <v>10.93</v>
      </c>
    </row>
    <row r="4874" spans="1:4" ht="15">
      <c r="A4874" s="90">
        <v>103885</v>
      </c>
      <c r="B4874" s="90" t="s">
        <v>11053</v>
      </c>
      <c r="C4874" s="358" t="s">
        <v>2</v>
      </c>
      <c r="D4874" s="358">
        <v>25.52</v>
      </c>
    </row>
    <row r="4875" spans="1:4" ht="15">
      <c r="A4875" s="90">
        <v>103886</v>
      </c>
      <c r="B4875" s="90" t="s">
        <v>11054</v>
      </c>
      <c r="C4875" s="358" t="s">
        <v>2</v>
      </c>
      <c r="D4875" s="358">
        <v>431.22</v>
      </c>
    </row>
    <row r="4876" spans="1:4" ht="15">
      <c r="A4876" s="90">
        <v>103887</v>
      </c>
      <c r="B4876" s="90" t="s">
        <v>11055</v>
      </c>
      <c r="C4876" s="358" t="s">
        <v>2</v>
      </c>
      <c r="D4876" s="358">
        <v>18.89</v>
      </c>
    </row>
    <row r="4877" spans="1:4" ht="15">
      <c r="A4877" s="90">
        <v>103888</v>
      </c>
      <c r="B4877" s="90" t="s">
        <v>11056</v>
      </c>
      <c r="C4877" s="358" t="s">
        <v>2</v>
      </c>
      <c r="D4877" s="358">
        <v>15.32</v>
      </c>
    </row>
    <row r="4878" spans="1:4" ht="15">
      <c r="A4878" s="90">
        <v>103889</v>
      </c>
      <c r="B4878" s="90" t="s">
        <v>11057</v>
      </c>
      <c r="C4878" s="358" t="s">
        <v>2</v>
      </c>
      <c r="D4878" s="358">
        <v>16.579999999999998</v>
      </c>
    </row>
    <row r="4879" spans="1:4" ht="15">
      <c r="A4879" s="90">
        <v>103890</v>
      </c>
      <c r="B4879" s="90" t="s">
        <v>11058</v>
      </c>
      <c r="C4879" s="358" t="s">
        <v>2</v>
      </c>
      <c r="D4879" s="358">
        <v>500.79</v>
      </c>
    </row>
    <row r="4880" spans="1:4" ht="15">
      <c r="A4880" s="90">
        <v>103891</v>
      </c>
      <c r="B4880" s="90" t="s">
        <v>11059</v>
      </c>
      <c r="C4880" s="358" t="s">
        <v>2</v>
      </c>
      <c r="D4880" s="358">
        <v>48.65</v>
      </c>
    </row>
    <row r="4881" spans="1:4" ht="15">
      <c r="A4881" s="90">
        <v>103892</v>
      </c>
      <c r="B4881" s="90" t="s">
        <v>11060</v>
      </c>
      <c r="C4881" s="358" t="s">
        <v>2</v>
      </c>
      <c r="D4881" s="358">
        <v>14.9</v>
      </c>
    </row>
    <row r="4882" spans="1:4" ht="15">
      <c r="A4882" s="90">
        <v>103893</v>
      </c>
      <c r="B4882" s="90" t="s">
        <v>11061</v>
      </c>
      <c r="C4882" s="358" t="s">
        <v>2</v>
      </c>
      <c r="D4882" s="358">
        <v>20.04</v>
      </c>
    </row>
    <row r="4883" spans="1:4" ht="15">
      <c r="A4883" s="90">
        <v>103894</v>
      </c>
      <c r="B4883" s="90" t="s">
        <v>11062</v>
      </c>
      <c r="C4883" s="358" t="s">
        <v>2</v>
      </c>
      <c r="D4883" s="358">
        <v>24.14</v>
      </c>
    </row>
    <row r="4884" spans="1:4" ht="15">
      <c r="A4884" s="90">
        <v>103895</v>
      </c>
      <c r="B4884" s="90" t="s">
        <v>11063</v>
      </c>
      <c r="C4884" s="358" t="s">
        <v>2</v>
      </c>
      <c r="D4884" s="358">
        <v>22.21</v>
      </c>
    </row>
    <row r="4885" spans="1:4" ht="15">
      <c r="A4885" s="90">
        <v>103896</v>
      </c>
      <c r="B4885" s="90" t="s">
        <v>11064</v>
      </c>
      <c r="C4885" s="358" t="s">
        <v>2</v>
      </c>
      <c r="D4885" s="358">
        <v>22.21</v>
      </c>
    </row>
    <row r="4886" spans="1:4" ht="15">
      <c r="A4886" s="90">
        <v>103897</v>
      </c>
      <c r="B4886" s="90" t="s">
        <v>11065</v>
      </c>
      <c r="C4886" s="358" t="s">
        <v>2</v>
      </c>
      <c r="D4886" s="358">
        <v>81.17</v>
      </c>
    </row>
    <row r="4887" spans="1:4" ht="15">
      <c r="A4887" s="90">
        <v>103898</v>
      </c>
      <c r="B4887" s="90" t="s">
        <v>11066</v>
      </c>
      <c r="C4887" s="358" t="s">
        <v>2</v>
      </c>
      <c r="D4887" s="358">
        <v>550.66999999999996</v>
      </c>
    </row>
    <row r="4888" spans="1:4" ht="15">
      <c r="A4888" s="90">
        <v>103899</v>
      </c>
      <c r="B4888" s="90" t="s">
        <v>11067</v>
      </c>
      <c r="C4888" s="358" t="s">
        <v>2</v>
      </c>
      <c r="D4888" s="358">
        <v>30.87</v>
      </c>
    </row>
    <row r="4889" spans="1:4" ht="15">
      <c r="A4889" s="90">
        <v>103900</v>
      </c>
      <c r="B4889" s="90" t="s">
        <v>11068</v>
      </c>
      <c r="C4889" s="358" t="s">
        <v>2</v>
      </c>
      <c r="D4889" s="358">
        <v>19.350000000000001</v>
      </c>
    </row>
    <row r="4890" spans="1:4" ht="15">
      <c r="A4890" s="90">
        <v>103901</v>
      </c>
      <c r="B4890" s="90" t="s">
        <v>11069</v>
      </c>
      <c r="C4890" s="358" t="s">
        <v>2</v>
      </c>
      <c r="D4890" s="358">
        <v>22.55</v>
      </c>
    </row>
    <row r="4891" spans="1:4" ht="15">
      <c r="A4891" s="90">
        <v>103902</v>
      </c>
      <c r="B4891" s="90" t="s">
        <v>11070</v>
      </c>
      <c r="C4891" s="358" t="s">
        <v>2</v>
      </c>
      <c r="D4891" s="358">
        <v>33.619999999999997</v>
      </c>
    </row>
    <row r="4892" spans="1:4" ht="15">
      <c r="A4892" s="90">
        <v>103903</v>
      </c>
      <c r="B4892" s="90" t="s">
        <v>11071</v>
      </c>
      <c r="C4892" s="358" t="s">
        <v>2</v>
      </c>
      <c r="D4892" s="358">
        <v>45.78</v>
      </c>
    </row>
    <row r="4893" spans="1:4" ht="15">
      <c r="A4893" s="90">
        <v>103947</v>
      </c>
      <c r="B4893" s="90" t="s">
        <v>12105</v>
      </c>
      <c r="C4893" s="358" t="s">
        <v>2</v>
      </c>
      <c r="D4893" s="358">
        <v>5.83</v>
      </c>
    </row>
    <row r="4894" spans="1:4" ht="15">
      <c r="A4894" s="90">
        <v>103948</v>
      </c>
      <c r="B4894" s="90" t="s">
        <v>12106</v>
      </c>
      <c r="C4894" s="358" t="s">
        <v>2</v>
      </c>
      <c r="D4894" s="358">
        <v>7.36</v>
      </c>
    </row>
    <row r="4895" spans="1:4" ht="15">
      <c r="A4895" s="90">
        <v>103949</v>
      </c>
      <c r="B4895" s="90" t="s">
        <v>12107</v>
      </c>
      <c r="C4895" s="358" t="s">
        <v>2</v>
      </c>
      <c r="D4895" s="358">
        <v>9.0399999999999991</v>
      </c>
    </row>
    <row r="4896" spans="1:4" ht="15">
      <c r="A4896" s="90">
        <v>103950</v>
      </c>
      <c r="B4896" s="90" t="s">
        <v>12108</v>
      </c>
      <c r="C4896" s="358" t="s">
        <v>2</v>
      </c>
      <c r="D4896" s="358">
        <v>10.41</v>
      </c>
    </row>
    <row r="4897" spans="1:4" ht="15">
      <c r="A4897" s="90">
        <v>103951</v>
      </c>
      <c r="B4897" s="90" t="s">
        <v>12109</v>
      </c>
      <c r="C4897" s="358" t="s">
        <v>2</v>
      </c>
      <c r="D4897" s="358">
        <v>14.72</v>
      </c>
    </row>
    <row r="4898" spans="1:4" ht="15">
      <c r="A4898" s="90">
        <v>103952</v>
      </c>
      <c r="B4898" s="90" t="s">
        <v>12110</v>
      </c>
      <c r="C4898" s="358" t="s">
        <v>2</v>
      </c>
      <c r="D4898" s="358">
        <v>5.38</v>
      </c>
    </row>
    <row r="4899" spans="1:4" ht="15">
      <c r="A4899" s="90">
        <v>103953</v>
      </c>
      <c r="B4899" s="90" t="s">
        <v>12111</v>
      </c>
      <c r="C4899" s="358" t="s">
        <v>2</v>
      </c>
      <c r="D4899" s="358">
        <v>6.82</v>
      </c>
    </row>
    <row r="4900" spans="1:4" ht="15">
      <c r="A4900" s="90">
        <v>103954</v>
      </c>
      <c r="B4900" s="90" t="s">
        <v>12112</v>
      </c>
      <c r="C4900" s="358" t="s">
        <v>2</v>
      </c>
      <c r="D4900" s="358">
        <v>8.5299999999999994</v>
      </c>
    </row>
    <row r="4901" spans="1:4" ht="15">
      <c r="A4901" s="90">
        <v>103955</v>
      </c>
      <c r="B4901" s="90" t="s">
        <v>12113</v>
      </c>
      <c r="C4901" s="358" t="s">
        <v>2</v>
      </c>
      <c r="D4901" s="358">
        <v>9.74</v>
      </c>
    </row>
    <row r="4902" spans="1:4" ht="15">
      <c r="A4902" s="90">
        <v>103956</v>
      </c>
      <c r="B4902" s="90" t="s">
        <v>12114</v>
      </c>
      <c r="C4902" s="358" t="s">
        <v>2</v>
      </c>
      <c r="D4902" s="358">
        <v>13.93</v>
      </c>
    </row>
    <row r="4903" spans="1:4" ht="15">
      <c r="A4903" s="90">
        <v>103957</v>
      </c>
      <c r="B4903" s="90" t="s">
        <v>12115</v>
      </c>
      <c r="C4903" s="358" t="s">
        <v>2</v>
      </c>
      <c r="D4903" s="358">
        <v>4.6900000000000004</v>
      </c>
    </row>
    <row r="4904" spans="1:4" ht="15">
      <c r="A4904" s="90">
        <v>103958</v>
      </c>
      <c r="B4904" s="90" t="s">
        <v>12116</v>
      </c>
      <c r="C4904" s="358" t="s">
        <v>2</v>
      </c>
      <c r="D4904" s="358">
        <v>9.9499999999999993</v>
      </c>
    </row>
    <row r="4905" spans="1:4" ht="15">
      <c r="A4905" s="90">
        <v>103959</v>
      </c>
      <c r="B4905" s="90" t="s">
        <v>12117</v>
      </c>
      <c r="C4905" s="358" t="s">
        <v>2</v>
      </c>
      <c r="D4905" s="358">
        <v>15.23</v>
      </c>
    </row>
    <row r="4906" spans="1:4" ht="15">
      <c r="A4906" s="90">
        <v>103962</v>
      </c>
      <c r="B4906" s="90" t="s">
        <v>12118</v>
      </c>
      <c r="C4906" s="358" t="s">
        <v>2</v>
      </c>
      <c r="D4906" s="358">
        <v>6.48</v>
      </c>
    </row>
    <row r="4907" spans="1:4" ht="15">
      <c r="A4907" s="90">
        <v>103964</v>
      </c>
      <c r="B4907" s="90" t="s">
        <v>12119</v>
      </c>
      <c r="C4907" s="358" t="s">
        <v>2</v>
      </c>
      <c r="D4907" s="358">
        <v>8.27</v>
      </c>
    </row>
    <row r="4908" spans="1:4" ht="15">
      <c r="A4908" s="90">
        <v>103966</v>
      </c>
      <c r="B4908" s="90" t="s">
        <v>12120</v>
      </c>
      <c r="C4908" s="358" t="s">
        <v>2</v>
      </c>
      <c r="D4908" s="358">
        <v>9.75</v>
      </c>
    </row>
    <row r="4909" spans="1:4" ht="15">
      <c r="A4909" s="90">
        <v>103967</v>
      </c>
      <c r="B4909" s="90" t="s">
        <v>12121</v>
      </c>
      <c r="C4909" s="358" t="s">
        <v>2</v>
      </c>
      <c r="D4909" s="358">
        <v>11.88</v>
      </c>
    </row>
    <row r="4910" spans="1:4" ht="15">
      <c r="A4910" s="90">
        <v>103968</v>
      </c>
      <c r="B4910" s="90" t="s">
        <v>12122</v>
      </c>
      <c r="C4910" s="358" t="s">
        <v>2</v>
      </c>
      <c r="D4910" s="358">
        <v>17.45</v>
      </c>
    </row>
    <row r="4911" spans="1:4" ht="15">
      <c r="A4911" s="90">
        <v>103969</v>
      </c>
      <c r="B4911" s="90" t="s">
        <v>12123</v>
      </c>
      <c r="C4911" s="358" t="s">
        <v>2</v>
      </c>
      <c r="D4911" s="358">
        <v>20.74</v>
      </c>
    </row>
    <row r="4912" spans="1:4" ht="15">
      <c r="A4912" s="90">
        <v>103971</v>
      </c>
      <c r="B4912" s="90" t="s">
        <v>12124</v>
      </c>
      <c r="C4912" s="358" t="s">
        <v>2</v>
      </c>
      <c r="D4912" s="358">
        <v>26.49</v>
      </c>
    </row>
    <row r="4913" spans="1:4" ht="15">
      <c r="A4913" s="90">
        <v>103972</v>
      </c>
      <c r="B4913" s="90" t="s">
        <v>12125</v>
      </c>
      <c r="C4913" s="358" t="s">
        <v>2</v>
      </c>
      <c r="D4913" s="358">
        <v>30.65</v>
      </c>
    </row>
    <row r="4914" spans="1:4" ht="15">
      <c r="A4914" s="90">
        <v>103974</v>
      </c>
      <c r="B4914" s="90" t="s">
        <v>12126</v>
      </c>
      <c r="C4914" s="358" t="s">
        <v>2</v>
      </c>
      <c r="D4914" s="358">
        <v>10.74</v>
      </c>
    </row>
    <row r="4915" spans="1:4" ht="15">
      <c r="A4915" s="90">
        <v>103975</v>
      </c>
      <c r="B4915" s="90" t="s">
        <v>12127</v>
      </c>
      <c r="C4915" s="358" t="s">
        <v>2</v>
      </c>
      <c r="D4915" s="358">
        <v>18.12</v>
      </c>
    </row>
    <row r="4916" spans="1:4" ht="15">
      <c r="A4916" s="90">
        <v>103976</v>
      </c>
      <c r="B4916" s="90" t="s">
        <v>12128</v>
      </c>
      <c r="C4916" s="358" t="s">
        <v>2</v>
      </c>
      <c r="D4916" s="358">
        <v>26.68</v>
      </c>
    </row>
    <row r="4917" spans="1:4" ht="15">
      <c r="A4917" s="90">
        <v>103977</v>
      </c>
      <c r="B4917" s="90" t="s">
        <v>12129</v>
      </c>
      <c r="C4917" s="358" t="s">
        <v>2</v>
      </c>
      <c r="D4917" s="358">
        <v>6.9</v>
      </c>
    </row>
    <row r="4918" spans="1:4" ht="15">
      <c r="A4918" s="90">
        <v>103980</v>
      </c>
      <c r="B4918" s="90" t="s">
        <v>12130</v>
      </c>
      <c r="C4918" s="358" t="s">
        <v>2</v>
      </c>
      <c r="D4918" s="358">
        <v>17.260000000000002</v>
      </c>
    </row>
    <row r="4919" spans="1:4" ht="15">
      <c r="A4919" s="90">
        <v>103981</v>
      </c>
      <c r="B4919" s="90" t="s">
        <v>12131</v>
      </c>
      <c r="C4919" s="358" t="s">
        <v>2</v>
      </c>
      <c r="D4919" s="358">
        <v>17.329999999999998</v>
      </c>
    </row>
    <row r="4920" spans="1:4" ht="15">
      <c r="A4920" s="90">
        <v>103982</v>
      </c>
      <c r="B4920" s="90" t="s">
        <v>12132</v>
      </c>
      <c r="C4920" s="358" t="s">
        <v>2</v>
      </c>
      <c r="D4920" s="358">
        <v>24.38</v>
      </c>
    </row>
    <row r="4921" spans="1:4" ht="15">
      <c r="A4921" s="90">
        <v>103983</v>
      </c>
      <c r="B4921" s="90" t="s">
        <v>12133</v>
      </c>
      <c r="C4921" s="358" t="s">
        <v>2</v>
      </c>
      <c r="D4921" s="358">
        <v>16.7</v>
      </c>
    </row>
    <row r="4922" spans="1:4" ht="15">
      <c r="A4922" s="90">
        <v>103984</v>
      </c>
      <c r="B4922" s="90" t="s">
        <v>12134</v>
      </c>
      <c r="C4922" s="358" t="s">
        <v>2</v>
      </c>
      <c r="D4922" s="358">
        <v>18.809999999999999</v>
      </c>
    </row>
    <row r="4923" spans="1:4" ht="15">
      <c r="A4923" s="90">
        <v>103985</v>
      </c>
      <c r="B4923" s="90" t="s">
        <v>12135</v>
      </c>
      <c r="C4923" s="358" t="s">
        <v>2</v>
      </c>
      <c r="D4923" s="358">
        <v>21.71</v>
      </c>
    </row>
    <row r="4924" spans="1:4" ht="15">
      <c r="A4924" s="90">
        <v>103986</v>
      </c>
      <c r="B4924" s="90" t="s">
        <v>12136</v>
      </c>
      <c r="C4924" s="358" t="s">
        <v>2</v>
      </c>
      <c r="D4924" s="358">
        <v>28.17</v>
      </c>
    </row>
    <row r="4925" spans="1:4" ht="15">
      <c r="A4925" s="90">
        <v>103987</v>
      </c>
      <c r="B4925" s="90" t="s">
        <v>12137</v>
      </c>
      <c r="C4925" s="358" t="s">
        <v>2</v>
      </c>
      <c r="D4925" s="358">
        <v>23.79</v>
      </c>
    </row>
    <row r="4926" spans="1:4" ht="15">
      <c r="A4926" s="90">
        <v>103988</v>
      </c>
      <c r="B4926" s="90" t="s">
        <v>12138</v>
      </c>
      <c r="C4926" s="358" t="s">
        <v>2</v>
      </c>
      <c r="D4926" s="358">
        <v>12.52</v>
      </c>
    </row>
    <row r="4927" spans="1:4" ht="15">
      <c r="A4927" s="90">
        <v>103990</v>
      </c>
      <c r="B4927" s="90" t="s">
        <v>12139</v>
      </c>
      <c r="C4927" s="358" t="s">
        <v>2</v>
      </c>
      <c r="D4927" s="358">
        <v>37.67</v>
      </c>
    </row>
    <row r="4928" spans="1:4" ht="15">
      <c r="A4928" s="90">
        <v>103991</v>
      </c>
      <c r="B4928" s="90" t="s">
        <v>12140</v>
      </c>
      <c r="C4928" s="358" t="s">
        <v>2</v>
      </c>
      <c r="D4928" s="358">
        <v>18.940000000000001</v>
      </c>
    </row>
    <row r="4929" spans="1:4" ht="15">
      <c r="A4929" s="90">
        <v>103992</v>
      </c>
      <c r="B4929" s="90" t="s">
        <v>12141</v>
      </c>
      <c r="C4929" s="358" t="s">
        <v>2</v>
      </c>
      <c r="D4929" s="358">
        <v>11.24</v>
      </c>
    </row>
    <row r="4930" spans="1:4" ht="15">
      <c r="A4930" s="90">
        <v>103993</v>
      </c>
      <c r="B4930" s="90" t="s">
        <v>18422</v>
      </c>
      <c r="C4930" s="358" t="s">
        <v>2</v>
      </c>
      <c r="D4930" s="358">
        <v>9.3800000000000008</v>
      </c>
    </row>
    <row r="4931" spans="1:4" ht="15">
      <c r="A4931" s="90">
        <v>103994</v>
      </c>
      <c r="B4931" s="90" t="s">
        <v>12142</v>
      </c>
      <c r="C4931" s="358" t="s">
        <v>2</v>
      </c>
      <c r="D4931" s="358">
        <v>14.26</v>
      </c>
    </row>
    <row r="4932" spans="1:4" ht="15">
      <c r="A4932" s="90">
        <v>103995</v>
      </c>
      <c r="B4932" s="90" t="s">
        <v>12143</v>
      </c>
      <c r="C4932" s="358" t="s">
        <v>2</v>
      </c>
      <c r="D4932" s="358">
        <v>14.68</v>
      </c>
    </row>
    <row r="4933" spans="1:4" ht="15">
      <c r="A4933" s="90">
        <v>103996</v>
      </c>
      <c r="B4933" s="90" t="s">
        <v>12144</v>
      </c>
      <c r="C4933" s="358" t="s">
        <v>2</v>
      </c>
      <c r="D4933" s="358">
        <v>42.82</v>
      </c>
    </row>
    <row r="4934" spans="1:4" ht="15">
      <c r="A4934" s="90">
        <v>103997</v>
      </c>
      <c r="B4934" s="90" t="s">
        <v>12145</v>
      </c>
      <c r="C4934" s="358" t="s">
        <v>2</v>
      </c>
      <c r="D4934" s="358">
        <v>41.75</v>
      </c>
    </row>
    <row r="4935" spans="1:4" ht="15">
      <c r="A4935" s="90">
        <v>103998</v>
      </c>
      <c r="B4935" s="90" t="s">
        <v>12146</v>
      </c>
      <c r="C4935" s="358" t="s">
        <v>2</v>
      </c>
      <c r="D4935" s="358">
        <v>14.61</v>
      </c>
    </row>
    <row r="4936" spans="1:4" ht="15">
      <c r="A4936" s="90">
        <v>103999</v>
      </c>
      <c r="B4936" s="90" t="s">
        <v>12147</v>
      </c>
      <c r="C4936" s="358" t="s">
        <v>2</v>
      </c>
      <c r="D4936" s="358">
        <v>12.3</v>
      </c>
    </row>
    <row r="4937" spans="1:4" ht="15">
      <c r="A4937" s="90">
        <v>104000</v>
      </c>
      <c r="B4937" s="90" t="s">
        <v>12148</v>
      </c>
      <c r="C4937" s="358" t="s">
        <v>2</v>
      </c>
      <c r="D4937" s="358">
        <v>29.56</v>
      </c>
    </row>
    <row r="4938" spans="1:4" ht="15">
      <c r="A4938" s="90">
        <v>104001</v>
      </c>
      <c r="B4938" s="90" t="s">
        <v>12149</v>
      </c>
      <c r="C4938" s="358" t="s">
        <v>2</v>
      </c>
      <c r="D4938" s="358">
        <v>13.5</v>
      </c>
    </row>
    <row r="4939" spans="1:4" ht="15">
      <c r="A4939" s="90">
        <v>104002</v>
      </c>
      <c r="B4939" s="90" t="s">
        <v>12150</v>
      </c>
      <c r="C4939" s="358" t="s">
        <v>2</v>
      </c>
      <c r="D4939" s="358">
        <v>17.739999999999998</v>
      </c>
    </row>
    <row r="4940" spans="1:4" ht="15">
      <c r="A4940" s="90">
        <v>104003</v>
      </c>
      <c r="B4940" s="90" t="s">
        <v>12151</v>
      </c>
      <c r="C4940" s="358" t="s">
        <v>2</v>
      </c>
      <c r="D4940" s="358">
        <v>14.59</v>
      </c>
    </row>
    <row r="4941" spans="1:4" ht="15">
      <c r="A4941" s="90">
        <v>104004</v>
      </c>
      <c r="B4941" s="90" t="s">
        <v>12152</v>
      </c>
      <c r="C4941" s="358" t="s">
        <v>2</v>
      </c>
      <c r="D4941" s="358">
        <v>29.02</v>
      </c>
    </row>
    <row r="4942" spans="1:4" ht="15">
      <c r="A4942" s="90">
        <v>104005</v>
      </c>
      <c r="B4942" s="90" t="s">
        <v>12153</v>
      </c>
      <c r="C4942" s="358" t="s">
        <v>2</v>
      </c>
      <c r="D4942" s="358">
        <v>37.049999999999997</v>
      </c>
    </row>
    <row r="4943" spans="1:4" ht="15">
      <c r="A4943" s="90">
        <v>104006</v>
      </c>
      <c r="B4943" s="90" t="s">
        <v>12154</v>
      </c>
      <c r="C4943" s="358" t="s">
        <v>2</v>
      </c>
      <c r="D4943" s="358">
        <v>25.05</v>
      </c>
    </row>
    <row r="4944" spans="1:4" ht="15">
      <c r="A4944" s="90">
        <v>104007</v>
      </c>
      <c r="B4944" s="90" t="s">
        <v>12155</v>
      </c>
      <c r="C4944" s="358" t="s">
        <v>2</v>
      </c>
      <c r="D4944" s="358">
        <v>21.86</v>
      </c>
    </row>
    <row r="4945" spans="1:4" ht="15">
      <c r="A4945" s="90">
        <v>104008</v>
      </c>
      <c r="B4945" s="90" t="s">
        <v>12156</v>
      </c>
      <c r="C4945" s="358" t="s">
        <v>2</v>
      </c>
      <c r="D4945" s="358">
        <v>32.049999999999997</v>
      </c>
    </row>
    <row r="4946" spans="1:4" ht="15">
      <c r="A4946" s="90">
        <v>104009</v>
      </c>
      <c r="B4946" s="90" t="s">
        <v>12157</v>
      </c>
      <c r="C4946" s="358" t="s">
        <v>2</v>
      </c>
      <c r="D4946" s="358">
        <v>12.83</v>
      </c>
    </row>
    <row r="4947" spans="1:4" ht="15">
      <c r="A4947" s="90">
        <v>104011</v>
      </c>
      <c r="B4947" s="90" t="s">
        <v>12158</v>
      </c>
      <c r="C4947" s="358" t="s">
        <v>2</v>
      </c>
      <c r="D4947" s="358">
        <v>24.92</v>
      </c>
    </row>
    <row r="4948" spans="1:4" ht="15">
      <c r="A4948" s="90">
        <v>104012</v>
      </c>
      <c r="B4948" s="90" t="s">
        <v>18423</v>
      </c>
      <c r="C4948" s="358" t="s">
        <v>2</v>
      </c>
      <c r="D4948" s="358">
        <v>23.12</v>
      </c>
    </row>
    <row r="4949" spans="1:4" ht="15">
      <c r="A4949" s="90">
        <v>104014</v>
      </c>
      <c r="B4949" s="90" t="s">
        <v>18424</v>
      </c>
      <c r="C4949" s="358" t="s">
        <v>2</v>
      </c>
      <c r="D4949" s="358">
        <v>10.59</v>
      </c>
    </row>
    <row r="4950" spans="1:4" ht="15">
      <c r="A4950" s="90">
        <v>104015</v>
      </c>
      <c r="B4950" s="90" t="s">
        <v>12159</v>
      </c>
      <c r="C4950" s="358" t="s">
        <v>2</v>
      </c>
      <c r="D4950" s="358">
        <v>16.3</v>
      </c>
    </row>
    <row r="4951" spans="1:4" ht="15">
      <c r="A4951" s="90">
        <v>104016</v>
      </c>
      <c r="B4951" s="90" t="s">
        <v>12160</v>
      </c>
      <c r="C4951" s="358" t="s">
        <v>2</v>
      </c>
      <c r="D4951" s="358">
        <v>22.07</v>
      </c>
    </row>
    <row r="4952" spans="1:4" ht="15">
      <c r="A4952" s="90">
        <v>104017</v>
      </c>
      <c r="B4952" s="90" t="s">
        <v>12161</v>
      </c>
      <c r="C4952" s="358" t="s">
        <v>2</v>
      </c>
      <c r="D4952" s="358">
        <v>46.7</v>
      </c>
    </row>
    <row r="4953" spans="1:4" ht="15">
      <c r="A4953" s="90">
        <v>104018</v>
      </c>
      <c r="B4953" s="90" t="s">
        <v>18425</v>
      </c>
      <c r="C4953" s="358" t="s">
        <v>2</v>
      </c>
      <c r="D4953" s="358">
        <v>21.12</v>
      </c>
    </row>
    <row r="4954" spans="1:4" ht="15">
      <c r="A4954" s="90">
        <v>104019</v>
      </c>
      <c r="B4954" s="90" t="s">
        <v>12162</v>
      </c>
      <c r="C4954" s="358" t="s">
        <v>2</v>
      </c>
      <c r="D4954" s="358">
        <v>45.59</v>
      </c>
    </row>
    <row r="4955" spans="1:4" ht="15">
      <c r="A4955" s="90">
        <v>104020</v>
      </c>
      <c r="B4955" s="90" t="s">
        <v>12163</v>
      </c>
      <c r="C4955" s="358" t="s">
        <v>2</v>
      </c>
      <c r="D4955" s="358">
        <v>58.75</v>
      </c>
    </row>
    <row r="4956" spans="1:4" ht="15">
      <c r="A4956" s="90">
        <v>104022</v>
      </c>
      <c r="B4956" s="90" t="s">
        <v>12164</v>
      </c>
      <c r="C4956" s="358" t="s">
        <v>2</v>
      </c>
      <c r="D4956" s="358">
        <v>72.09</v>
      </c>
    </row>
    <row r="4957" spans="1:4" ht="15">
      <c r="A4957" s="90">
        <v>104023</v>
      </c>
      <c r="B4957" s="90" t="s">
        <v>12165</v>
      </c>
      <c r="C4957" s="358" t="s">
        <v>2</v>
      </c>
      <c r="D4957" s="358">
        <v>42.14</v>
      </c>
    </row>
    <row r="4958" spans="1:4" ht="15">
      <c r="A4958" s="90">
        <v>104024</v>
      </c>
      <c r="B4958" s="90" t="s">
        <v>18426</v>
      </c>
      <c r="C4958" s="358" t="s">
        <v>2</v>
      </c>
      <c r="D4958" s="358">
        <v>41.7</v>
      </c>
    </row>
    <row r="4959" spans="1:4" ht="15">
      <c r="A4959" s="90">
        <v>104025</v>
      </c>
      <c r="B4959" s="90" t="s">
        <v>12166</v>
      </c>
      <c r="C4959" s="358" t="s">
        <v>2</v>
      </c>
      <c r="D4959" s="358">
        <v>29.22</v>
      </c>
    </row>
    <row r="4960" spans="1:4" ht="15">
      <c r="A4960" s="90">
        <v>104026</v>
      </c>
      <c r="B4960" s="90" t="s">
        <v>12167</v>
      </c>
      <c r="C4960" s="358" t="s">
        <v>2</v>
      </c>
      <c r="D4960" s="358">
        <v>43.62</v>
      </c>
    </row>
    <row r="4961" spans="1:4" ht="15">
      <c r="A4961" s="90">
        <v>104027</v>
      </c>
      <c r="B4961" s="90" t="s">
        <v>12168</v>
      </c>
      <c r="C4961" s="358" t="s">
        <v>2</v>
      </c>
      <c r="D4961" s="358">
        <v>67.08</v>
      </c>
    </row>
    <row r="4962" spans="1:4" ht="15">
      <c r="A4962" s="90">
        <v>104028</v>
      </c>
      <c r="B4962" s="90" t="s">
        <v>12169</v>
      </c>
      <c r="C4962" s="358" t="s">
        <v>2</v>
      </c>
      <c r="D4962" s="358">
        <v>139.03</v>
      </c>
    </row>
    <row r="4963" spans="1:4" ht="15">
      <c r="A4963" s="90">
        <v>104029</v>
      </c>
      <c r="B4963" s="90" t="s">
        <v>12170</v>
      </c>
      <c r="C4963" s="358" t="s">
        <v>2</v>
      </c>
      <c r="D4963" s="358">
        <v>71.55</v>
      </c>
    </row>
    <row r="4964" spans="1:4" ht="15">
      <c r="A4964" s="90">
        <v>104030</v>
      </c>
      <c r="B4964" s="90" t="s">
        <v>18427</v>
      </c>
      <c r="C4964" s="358" t="s">
        <v>2</v>
      </c>
      <c r="D4964" s="358">
        <v>63.77</v>
      </c>
    </row>
    <row r="4965" spans="1:4" ht="15">
      <c r="A4965" s="90">
        <v>104159</v>
      </c>
      <c r="B4965" s="90" t="s">
        <v>17543</v>
      </c>
      <c r="C4965" s="358" t="s">
        <v>2</v>
      </c>
      <c r="D4965" s="358">
        <v>40.51</v>
      </c>
    </row>
    <row r="4966" spans="1:4" ht="15">
      <c r="A4966" s="90">
        <v>104167</v>
      </c>
      <c r="B4966" s="90" t="s">
        <v>12171</v>
      </c>
      <c r="C4966" s="358" t="s">
        <v>2</v>
      </c>
      <c r="D4966" s="358">
        <v>136.76</v>
      </c>
    </row>
    <row r="4967" spans="1:4" ht="15">
      <c r="A4967" s="90">
        <v>104168</v>
      </c>
      <c r="B4967" s="90" t="s">
        <v>18428</v>
      </c>
      <c r="C4967" s="358" t="s">
        <v>2</v>
      </c>
      <c r="D4967" s="358">
        <v>132.99</v>
      </c>
    </row>
    <row r="4968" spans="1:4" ht="15">
      <c r="A4968" s="90">
        <v>104169</v>
      </c>
      <c r="B4968" s="90" t="s">
        <v>12172</v>
      </c>
      <c r="C4968" s="358" t="s">
        <v>2</v>
      </c>
      <c r="D4968" s="358">
        <v>166.09</v>
      </c>
    </row>
    <row r="4969" spans="1:4" ht="15">
      <c r="A4969" s="90">
        <v>104170</v>
      </c>
      <c r="B4969" s="90" t="s">
        <v>12173</v>
      </c>
      <c r="C4969" s="358" t="s">
        <v>2</v>
      </c>
      <c r="D4969" s="358">
        <v>76.75</v>
      </c>
    </row>
    <row r="4970" spans="1:4" ht="15">
      <c r="A4970" s="90">
        <v>104171</v>
      </c>
      <c r="B4970" s="90" t="s">
        <v>12174</v>
      </c>
      <c r="C4970" s="358" t="s">
        <v>2</v>
      </c>
      <c r="D4970" s="358">
        <v>108.74</v>
      </c>
    </row>
    <row r="4971" spans="1:4" ht="15">
      <c r="A4971" s="90">
        <v>104172</v>
      </c>
      <c r="B4971" s="90" t="s">
        <v>12175</v>
      </c>
      <c r="C4971" s="358" t="s">
        <v>2</v>
      </c>
      <c r="D4971" s="358">
        <v>315.89999999999998</v>
      </c>
    </row>
    <row r="4972" spans="1:4" ht="15">
      <c r="A4972" s="90">
        <v>104173</v>
      </c>
      <c r="B4972" s="90" t="s">
        <v>12176</v>
      </c>
      <c r="C4972" s="358" t="s">
        <v>2</v>
      </c>
      <c r="D4972" s="358">
        <v>95.01</v>
      </c>
    </row>
    <row r="4973" spans="1:4" ht="15">
      <c r="A4973" s="90">
        <v>104174</v>
      </c>
      <c r="B4973" s="90" t="s">
        <v>12177</v>
      </c>
      <c r="C4973" s="358" t="s">
        <v>2</v>
      </c>
      <c r="D4973" s="358">
        <v>212.92</v>
      </c>
    </row>
    <row r="4974" spans="1:4" ht="15">
      <c r="A4974" s="90">
        <v>104175</v>
      </c>
      <c r="B4974" s="90" t="s">
        <v>12178</v>
      </c>
      <c r="C4974" s="358" t="s">
        <v>2</v>
      </c>
      <c r="D4974" s="358">
        <v>156.34</v>
      </c>
    </row>
    <row r="4975" spans="1:4" ht="15">
      <c r="A4975" s="90">
        <v>104176</v>
      </c>
      <c r="B4975" s="90" t="s">
        <v>12179</v>
      </c>
      <c r="C4975" s="358" t="s">
        <v>2</v>
      </c>
      <c r="D4975" s="358">
        <v>283.88</v>
      </c>
    </row>
    <row r="4976" spans="1:4" ht="15">
      <c r="A4976" s="90">
        <v>104177</v>
      </c>
      <c r="B4976" s="90" t="s">
        <v>12180</v>
      </c>
      <c r="C4976" s="358" t="s">
        <v>2</v>
      </c>
      <c r="D4976" s="358">
        <v>203.62</v>
      </c>
    </row>
    <row r="4977" spans="1:4" ht="15">
      <c r="A4977" s="90">
        <v>104178</v>
      </c>
      <c r="B4977" s="90" t="s">
        <v>12181</v>
      </c>
      <c r="C4977" s="358" t="s">
        <v>2</v>
      </c>
      <c r="D4977" s="358">
        <v>23.89</v>
      </c>
    </row>
    <row r="4978" spans="1:4" ht="15">
      <c r="A4978" s="90">
        <v>104179</v>
      </c>
      <c r="B4978" s="90" t="s">
        <v>12182</v>
      </c>
      <c r="C4978" s="358" t="s">
        <v>2</v>
      </c>
      <c r="D4978" s="358">
        <v>94.99</v>
      </c>
    </row>
    <row r="4979" spans="1:4" ht="15">
      <c r="A4979" s="90">
        <v>104191</v>
      </c>
      <c r="B4979" s="90" t="s">
        <v>12183</v>
      </c>
      <c r="C4979" s="358" t="s">
        <v>2</v>
      </c>
      <c r="D4979" s="358">
        <v>9.25</v>
      </c>
    </row>
    <row r="4980" spans="1:4" ht="15">
      <c r="A4980" s="90">
        <v>104192</v>
      </c>
      <c r="B4980" s="90" t="s">
        <v>12184</v>
      </c>
      <c r="C4980" s="358" t="s">
        <v>2</v>
      </c>
      <c r="D4980" s="358">
        <v>25.97</v>
      </c>
    </row>
    <row r="4981" spans="1:4" ht="15">
      <c r="A4981" s="90">
        <v>104193</v>
      </c>
      <c r="B4981" s="90" t="s">
        <v>18429</v>
      </c>
      <c r="C4981" s="358" t="s">
        <v>2</v>
      </c>
      <c r="D4981" s="358">
        <v>151.62</v>
      </c>
    </row>
    <row r="4982" spans="1:4" ht="15">
      <c r="A4982" s="90">
        <v>104196</v>
      </c>
      <c r="B4982" s="90" t="s">
        <v>12185</v>
      </c>
      <c r="C4982" s="358" t="s">
        <v>2</v>
      </c>
      <c r="D4982" s="358">
        <v>14.34</v>
      </c>
    </row>
    <row r="4983" spans="1:4" ht="15">
      <c r="A4983" s="90">
        <v>104197</v>
      </c>
      <c r="B4983" s="90" t="s">
        <v>12186</v>
      </c>
      <c r="C4983" s="358" t="s">
        <v>2</v>
      </c>
      <c r="D4983" s="358">
        <v>26.86</v>
      </c>
    </row>
    <row r="4984" spans="1:4" ht="15">
      <c r="A4984" s="90">
        <v>104198</v>
      </c>
      <c r="B4984" s="90" t="s">
        <v>12187</v>
      </c>
      <c r="C4984" s="358" t="s">
        <v>2</v>
      </c>
      <c r="D4984" s="358">
        <v>6.84</v>
      </c>
    </row>
    <row r="4985" spans="1:4" ht="15">
      <c r="A4985" s="90">
        <v>104199</v>
      </c>
      <c r="B4985" s="90" t="s">
        <v>12188</v>
      </c>
      <c r="C4985" s="358" t="s">
        <v>2</v>
      </c>
      <c r="D4985" s="358">
        <v>6.62</v>
      </c>
    </row>
    <row r="4986" spans="1:4" ht="15">
      <c r="A4986" s="90">
        <v>104200</v>
      </c>
      <c r="B4986" s="90" t="s">
        <v>12189</v>
      </c>
      <c r="C4986" s="358" t="s">
        <v>2</v>
      </c>
      <c r="D4986" s="358">
        <v>5.44</v>
      </c>
    </row>
    <row r="4987" spans="1:4" ht="15">
      <c r="A4987" s="90">
        <v>104201</v>
      </c>
      <c r="B4987" s="90" t="s">
        <v>12190</v>
      </c>
      <c r="C4987" s="358" t="s">
        <v>2</v>
      </c>
      <c r="D4987" s="358">
        <v>17.690000000000001</v>
      </c>
    </row>
    <row r="4988" spans="1:4" ht="15">
      <c r="A4988" s="90">
        <v>104202</v>
      </c>
      <c r="B4988" s="90" t="s">
        <v>12191</v>
      </c>
      <c r="C4988" s="358" t="s">
        <v>2</v>
      </c>
      <c r="D4988" s="358">
        <v>9.85</v>
      </c>
    </row>
    <row r="4989" spans="1:4" ht="15">
      <c r="A4989" s="90">
        <v>104317</v>
      </c>
      <c r="B4989" s="90" t="s">
        <v>12192</v>
      </c>
      <c r="C4989" s="358" t="s">
        <v>2</v>
      </c>
      <c r="D4989" s="358">
        <v>6.16</v>
      </c>
    </row>
    <row r="4990" spans="1:4" ht="15">
      <c r="A4990" s="90">
        <v>104318</v>
      </c>
      <c r="B4990" s="90" t="s">
        <v>12193</v>
      </c>
      <c r="C4990" s="358" t="s">
        <v>2</v>
      </c>
      <c r="D4990" s="358">
        <v>6.79</v>
      </c>
    </row>
    <row r="4991" spans="1:4" ht="15">
      <c r="A4991" s="90">
        <v>104319</v>
      </c>
      <c r="B4991" s="90" t="s">
        <v>12194</v>
      </c>
      <c r="C4991" s="358" t="s">
        <v>2</v>
      </c>
      <c r="D4991" s="358">
        <v>9.49</v>
      </c>
    </row>
    <row r="4992" spans="1:4" ht="15">
      <c r="A4992" s="90">
        <v>104320</v>
      </c>
      <c r="B4992" s="90" t="s">
        <v>12195</v>
      </c>
      <c r="C4992" s="358" t="s">
        <v>2</v>
      </c>
      <c r="D4992" s="358">
        <v>11.49</v>
      </c>
    </row>
    <row r="4993" spans="1:4" ht="15">
      <c r="A4993" s="90">
        <v>104321</v>
      </c>
      <c r="B4993" s="90" t="s">
        <v>12196</v>
      </c>
      <c r="C4993" s="358" t="s">
        <v>2</v>
      </c>
      <c r="D4993" s="358">
        <v>4.82</v>
      </c>
    </row>
    <row r="4994" spans="1:4" ht="15">
      <c r="A4994" s="90">
        <v>104322</v>
      </c>
      <c r="B4994" s="90" t="s">
        <v>12197</v>
      </c>
      <c r="C4994" s="358" t="s">
        <v>2</v>
      </c>
      <c r="D4994" s="358">
        <v>7.24</v>
      </c>
    </row>
    <row r="4995" spans="1:4" ht="15">
      <c r="A4995" s="90">
        <v>104323</v>
      </c>
      <c r="B4995" s="90" t="s">
        <v>12198</v>
      </c>
      <c r="C4995" s="358" t="s">
        <v>2</v>
      </c>
      <c r="D4995" s="358">
        <v>8.68</v>
      </c>
    </row>
    <row r="4996" spans="1:4" ht="15">
      <c r="A4996" s="90">
        <v>104324</v>
      </c>
      <c r="B4996" s="90" t="s">
        <v>12199</v>
      </c>
      <c r="C4996" s="358" t="s">
        <v>2</v>
      </c>
      <c r="D4996" s="358">
        <v>13.53</v>
      </c>
    </row>
    <row r="4997" spans="1:4" ht="15">
      <c r="A4997" s="90">
        <v>104341</v>
      </c>
      <c r="B4997" s="90" t="s">
        <v>18430</v>
      </c>
      <c r="C4997" s="358" t="s">
        <v>2</v>
      </c>
      <c r="D4997" s="358">
        <v>11.1</v>
      </c>
    </row>
    <row r="4998" spans="1:4" ht="15">
      <c r="A4998" s="90">
        <v>104343</v>
      </c>
      <c r="B4998" s="90" t="s">
        <v>12200</v>
      </c>
      <c r="C4998" s="358" t="s">
        <v>2</v>
      </c>
      <c r="D4998" s="358">
        <v>35.96</v>
      </c>
    </row>
    <row r="4999" spans="1:4" ht="15">
      <c r="A4999" s="90">
        <v>104344</v>
      </c>
      <c r="B4999" s="90" t="s">
        <v>12201</v>
      </c>
      <c r="C4999" s="358" t="s">
        <v>2</v>
      </c>
      <c r="D4999" s="358">
        <v>43.34</v>
      </c>
    </row>
    <row r="5000" spans="1:4" ht="15">
      <c r="A5000" s="90">
        <v>104345</v>
      </c>
      <c r="B5000" s="90" t="s">
        <v>12202</v>
      </c>
      <c r="C5000" s="358" t="s">
        <v>2</v>
      </c>
      <c r="D5000" s="358">
        <v>45.82</v>
      </c>
    </row>
    <row r="5001" spans="1:4" ht="15">
      <c r="A5001" s="90">
        <v>104346</v>
      </c>
      <c r="B5001" s="90" t="s">
        <v>12203</v>
      </c>
      <c r="C5001" s="358" t="s">
        <v>2</v>
      </c>
      <c r="D5001" s="358">
        <v>48.16</v>
      </c>
    </row>
    <row r="5002" spans="1:4" ht="15">
      <c r="A5002" s="90">
        <v>104347</v>
      </c>
      <c r="B5002" s="90" t="s">
        <v>12204</v>
      </c>
      <c r="C5002" s="358" t="s">
        <v>2</v>
      </c>
      <c r="D5002" s="358">
        <v>51.36</v>
      </c>
    </row>
    <row r="5003" spans="1:4" ht="15">
      <c r="A5003" s="90">
        <v>104348</v>
      </c>
      <c r="B5003" s="90" t="s">
        <v>12205</v>
      </c>
      <c r="C5003" s="358" t="s">
        <v>2</v>
      </c>
      <c r="D5003" s="358">
        <v>12.77</v>
      </c>
    </row>
    <row r="5004" spans="1:4" ht="15">
      <c r="A5004" s="90">
        <v>104350</v>
      </c>
      <c r="B5004" s="90" t="s">
        <v>12206</v>
      </c>
      <c r="C5004" s="358" t="s">
        <v>2</v>
      </c>
      <c r="D5004" s="358">
        <v>32.35</v>
      </c>
    </row>
    <row r="5005" spans="1:4" ht="15">
      <c r="A5005" s="90">
        <v>104351</v>
      </c>
      <c r="B5005" s="90" t="s">
        <v>12207</v>
      </c>
      <c r="C5005" s="358" t="s">
        <v>2</v>
      </c>
      <c r="D5005" s="358">
        <v>26.02</v>
      </c>
    </row>
    <row r="5006" spans="1:4" ht="15">
      <c r="A5006" s="90">
        <v>104352</v>
      </c>
      <c r="B5006" s="90" t="s">
        <v>12208</v>
      </c>
      <c r="C5006" s="358" t="s">
        <v>2</v>
      </c>
      <c r="D5006" s="358">
        <v>42.27</v>
      </c>
    </row>
    <row r="5007" spans="1:4" ht="15">
      <c r="A5007" s="90">
        <v>104353</v>
      </c>
      <c r="B5007" s="90" t="s">
        <v>12209</v>
      </c>
      <c r="C5007" s="358" t="s">
        <v>2</v>
      </c>
      <c r="D5007" s="358">
        <v>44.75</v>
      </c>
    </row>
    <row r="5008" spans="1:4" ht="15">
      <c r="A5008" s="90">
        <v>104354</v>
      </c>
      <c r="B5008" s="90" t="s">
        <v>12210</v>
      </c>
      <c r="C5008" s="358" t="s">
        <v>2</v>
      </c>
      <c r="D5008" s="358">
        <v>48.35</v>
      </c>
    </row>
    <row r="5009" spans="1:4" ht="15">
      <c r="A5009" s="90">
        <v>104355</v>
      </c>
      <c r="B5009" s="90" t="s">
        <v>12211</v>
      </c>
      <c r="C5009" s="358" t="s">
        <v>2</v>
      </c>
      <c r="D5009" s="358">
        <v>51.55</v>
      </c>
    </row>
    <row r="5010" spans="1:4" ht="15">
      <c r="A5010" s="90">
        <v>104356</v>
      </c>
      <c r="B5010" s="90" t="s">
        <v>12212</v>
      </c>
      <c r="C5010" s="358" t="s">
        <v>2</v>
      </c>
      <c r="D5010" s="358">
        <v>34.14</v>
      </c>
    </row>
    <row r="5011" spans="1:4" ht="15">
      <c r="A5011" s="90">
        <v>104357</v>
      </c>
      <c r="B5011" s="90" t="s">
        <v>12213</v>
      </c>
      <c r="C5011" s="358" t="s">
        <v>2</v>
      </c>
      <c r="D5011" s="358">
        <v>20.69</v>
      </c>
    </row>
    <row r="5012" spans="1:4" ht="15">
      <c r="A5012" s="90">
        <v>104576</v>
      </c>
      <c r="B5012" s="90" t="s">
        <v>18431</v>
      </c>
      <c r="C5012" s="358" t="s">
        <v>2</v>
      </c>
      <c r="D5012" s="358">
        <v>13.79</v>
      </c>
    </row>
    <row r="5013" spans="1:4" ht="15">
      <c r="A5013" s="90">
        <v>104577</v>
      </c>
      <c r="B5013" s="90" t="s">
        <v>18432</v>
      </c>
      <c r="C5013" s="358" t="s">
        <v>2</v>
      </c>
      <c r="D5013" s="358">
        <v>18.649999999999999</v>
      </c>
    </row>
    <row r="5014" spans="1:4" ht="15">
      <c r="A5014" s="90">
        <v>104578</v>
      </c>
      <c r="B5014" s="90" t="s">
        <v>18433</v>
      </c>
      <c r="C5014" s="358" t="s">
        <v>2</v>
      </c>
      <c r="D5014" s="358">
        <v>20</v>
      </c>
    </row>
    <row r="5015" spans="1:4" ht="15">
      <c r="A5015" s="90">
        <v>104579</v>
      </c>
      <c r="B5015" s="90" t="s">
        <v>18434</v>
      </c>
      <c r="C5015" s="358" t="s">
        <v>2</v>
      </c>
      <c r="D5015" s="358">
        <v>26.31</v>
      </c>
    </row>
    <row r="5016" spans="1:4" ht="15">
      <c r="A5016" s="90">
        <v>104581</v>
      </c>
      <c r="B5016" s="90" t="s">
        <v>18435</v>
      </c>
      <c r="C5016" s="358" t="s">
        <v>2</v>
      </c>
      <c r="D5016" s="358">
        <v>12.6</v>
      </c>
    </row>
    <row r="5017" spans="1:4" ht="15">
      <c r="A5017" s="90">
        <v>104582</v>
      </c>
      <c r="B5017" s="90" t="s">
        <v>18436</v>
      </c>
      <c r="C5017" s="358" t="s">
        <v>2</v>
      </c>
      <c r="D5017" s="358">
        <v>16.12</v>
      </c>
    </row>
    <row r="5018" spans="1:4" ht="15">
      <c r="A5018" s="90">
        <v>104583</v>
      </c>
      <c r="B5018" s="90" t="s">
        <v>18437</v>
      </c>
      <c r="C5018" s="358" t="s">
        <v>2</v>
      </c>
      <c r="D5018" s="358">
        <v>26.05</v>
      </c>
    </row>
    <row r="5019" spans="1:4" ht="15">
      <c r="A5019" s="90">
        <v>104584</v>
      </c>
      <c r="B5019" s="90" t="s">
        <v>18438</v>
      </c>
      <c r="C5019" s="358" t="s">
        <v>2</v>
      </c>
      <c r="D5019" s="358">
        <v>31.23</v>
      </c>
    </row>
    <row r="5020" spans="1:4" ht="15">
      <c r="A5020" s="90">
        <v>97895</v>
      </c>
      <c r="B5020" s="90" t="s">
        <v>9682</v>
      </c>
      <c r="C5020" s="358" t="s">
        <v>2</v>
      </c>
      <c r="D5020" s="358">
        <v>160.84</v>
      </c>
    </row>
    <row r="5021" spans="1:4" ht="15">
      <c r="A5021" s="90">
        <v>97896</v>
      </c>
      <c r="B5021" s="90" t="s">
        <v>9683</v>
      </c>
      <c r="C5021" s="358" t="s">
        <v>2</v>
      </c>
      <c r="D5021" s="358">
        <v>299.13</v>
      </c>
    </row>
    <row r="5022" spans="1:4" ht="15">
      <c r="A5022" s="90">
        <v>97897</v>
      </c>
      <c r="B5022" s="90" t="s">
        <v>9684</v>
      </c>
      <c r="C5022" s="358" t="s">
        <v>2</v>
      </c>
      <c r="D5022" s="358">
        <v>388.98</v>
      </c>
    </row>
    <row r="5023" spans="1:4" ht="15">
      <c r="A5023" s="90">
        <v>97898</v>
      </c>
      <c r="B5023" s="90" t="s">
        <v>9685</v>
      </c>
      <c r="C5023" s="358" t="s">
        <v>2</v>
      </c>
      <c r="D5023" s="358">
        <v>765.64</v>
      </c>
    </row>
    <row r="5024" spans="1:4" ht="15">
      <c r="A5024" s="90">
        <v>97900</v>
      </c>
      <c r="B5024" s="90" t="s">
        <v>9686</v>
      </c>
      <c r="C5024" s="358" t="s">
        <v>2</v>
      </c>
      <c r="D5024" s="358">
        <v>168.05</v>
      </c>
    </row>
    <row r="5025" spans="1:4" ht="15">
      <c r="A5025" s="90">
        <v>97901</v>
      </c>
      <c r="B5025" s="90" t="s">
        <v>9687</v>
      </c>
      <c r="C5025" s="358" t="s">
        <v>2</v>
      </c>
      <c r="D5025" s="358">
        <v>262.72000000000003</v>
      </c>
    </row>
    <row r="5026" spans="1:4" ht="15">
      <c r="A5026" s="90">
        <v>97902</v>
      </c>
      <c r="B5026" s="90" t="s">
        <v>9688</v>
      </c>
      <c r="C5026" s="358" t="s">
        <v>2</v>
      </c>
      <c r="D5026" s="358">
        <v>507.29</v>
      </c>
    </row>
    <row r="5027" spans="1:4" ht="15">
      <c r="A5027" s="90">
        <v>97903</v>
      </c>
      <c r="B5027" s="90" t="s">
        <v>9689</v>
      </c>
      <c r="C5027" s="358" t="s">
        <v>2</v>
      </c>
      <c r="D5027" s="358">
        <v>710.08</v>
      </c>
    </row>
    <row r="5028" spans="1:4" ht="15">
      <c r="A5028" s="90">
        <v>97904</v>
      </c>
      <c r="B5028" s="90" t="s">
        <v>9690</v>
      </c>
      <c r="C5028" s="358" t="s">
        <v>2</v>
      </c>
      <c r="D5028" s="358">
        <v>840.23</v>
      </c>
    </row>
    <row r="5029" spans="1:4" ht="15">
      <c r="A5029" s="90">
        <v>97905</v>
      </c>
      <c r="B5029" s="90" t="s">
        <v>9691</v>
      </c>
      <c r="C5029" s="358" t="s">
        <v>2</v>
      </c>
      <c r="D5029" s="358">
        <v>225.37</v>
      </c>
    </row>
    <row r="5030" spans="1:4" ht="15">
      <c r="A5030" s="90">
        <v>97906</v>
      </c>
      <c r="B5030" s="90" t="s">
        <v>9692</v>
      </c>
      <c r="C5030" s="358" t="s">
        <v>2</v>
      </c>
      <c r="D5030" s="358">
        <v>418.45</v>
      </c>
    </row>
    <row r="5031" spans="1:4" ht="15">
      <c r="A5031" s="90">
        <v>97907</v>
      </c>
      <c r="B5031" s="90" t="s">
        <v>9693</v>
      </c>
      <c r="C5031" s="358" t="s">
        <v>2</v>
      </c>
      <c r="D5031" s="358">
        <v>596.72</v>
      </c>
    </row>
    <row r="5032" spans="1:4" ht="15">
      <c r="A5032" s="90">
        <v>97908</v>
      </c>
      <c r="B5032" s="90" t="s">
        <v>9694</v>
      </c>
      <c r="C5032" s="358" t="s">
        <v>2</v>
      </c>
      <c r="D5032" s="358">
        <v>706.1</v>
      </c>
    </row>
    <row r="5033" spans="1:4" ht="15">
      <c r="A5033" s="90">
        <v>98102</v>
      </c>
      <c r="B5033" s="90" t="s">
        <v>9695</v>
      </c>
      <c r="C5033" s="358" t="s">
        <v>2</v>
      </c>
      <c r="D5033" s="358">
        <v>153.56</v>
      </c>
    </row>
    <row r="5034" spans="1:4" ht="15">
      <c r="A5034" s="90">
        <v>98104</v>
      </c>
      <c r="B5034" s="90" t="s">
        <v>9696</v>
      </c>
      <c r="C5034" s="358" t="s">
        <v>2</v>
      </c>
      <c r="D5034" s="358">
        <v>322.8</v>
      </c>
    </row>
    <row r="5035" spans="1:4" ht="15">
      <c r="A5035" s="90">
        <v>98105</v>
      </c>
      <c r="B5035" s="90" t="s">
        <v>9697</v>
      </c>
      <c r="C5035" s="358" t="s">
        <v>2</v>
      </c>
      <c r="D5035" s="358">
        <v>564.73</v>
      </c>
    </row>
    <row r="5036" spans="1:4" ht="15">
      <c r="A5036" s="90">
        <v>98106</v>
      </c>
      <c r="B5036" s="90" t="s">
        <v>9698</v>
      </c>
      <c r="C5036" s="358" t="s">
        <v>2</v>
      </c>
      <c r="D5036" s="358">
        <v>927.66</v>
      </c>
    </row>
    <row r="5037" spans="1:4" ht="15">
      <c r="A5037" s="90">
        <v>98107</v>
      </c>
      <c r="B5037" s="90" t="s">
        <v>9699</v>
      </c>
      <c r="C5037" s="358" t="s">
        <v>2</v>
      </c>
      <c r="D5037" s="358">
        <v>254.2</v>
      </c>
    </row>
    <row r="5038" spans="1:4" ht="15">
      <c r="A5038" s="90">
        <v>98108</v>
      </c>
      <c r="B5038" s="90" t="s">
        <v>9700</v>
      </c>
      <c r="C5038" s="358" t="s">
        <v>2</v>
      </c>
      <c r="D5038" s="358">
        <v>453.88</v>
      </c>
    </row>
    <row r="5039" spans="1:4" ht="15">
      <c r="A5039" s="90">
        <v>99250</v>
      </c>
      <c r="B5039" s="90" t="s">
        <v>9701</v>
      </c>
      <c r="C5039" s="358" t="s">
        <v>2</v>
      </c>
      <c r="D5039" s="358">
        <v>163.95</v>
      </c>
    </row>
    <row r="5040" spans="1:4" ht="15">
      <c r="A5040" s="90">
        <v>99251</v>
      </c>
      <c r="B5040" s="90" t="s">
        <v>9702</v>
      </c>
      <c r="C5040" s="358" t="s">
        <v>2</v>
      </c>
      <c r="D5040" s="358">
        <v>255.68</v>
      </c>
    </row>
    <row r="5041" spans="1:4" ht="15">
      <c r="A5041" s="90">
        <v>99253</v>
      </c>
      <c r="B5041" s="90" t="s">
        <v>9703</v>
      </c>
      <c r="C5041" s="358" t="s">
        <v>2</v>
      </c>
      <c r="D5041" s="358">
        <v>491.49</v>
      </c>
    </row>
    <row r="5042" spans="1:4" ht="15">
      <c r="A5042" s="90">
        <v>99255</v>
      </c>
      <c r="B5042" s="90" t="s">
        <v>9704</v>
      </c>
      <c r="C5042" s="358" t="s">
        <v>2</v>
      </c>
      <c r="D5042" s="358">
        <v>688.41</v>
      </c>
    </row>
    <row r="5043" spans="1:4" ht="15">
      <c r="A5043" s="90">
        <v>99257</v>
      </c>
      <c r="B5043" s="90" t="s">
        <v>9705</v>
      </c>
      <c r="C5043" s="358" t="s">
        <v>2</v>
      </c>
      <c r="D5043" s="358">
        <v>812.21</v>
      </c>
    </row>
    <row r="5044" spans="1:4" ht="15">
      <c r="A5044" s="90">
        <v>99258</v>
      </c>
      <c r="B5044" s="90" t="s">
        <v>9706</v>
      </c>
      <c r="C5044" s="358" t="s">
        <v>2</v>
      </c>
      <c r="D5044" s="358">
        <v>220.9</v>
      </c>
    </row>
    <row r="5045" spans="1:4" ht="15">
      <c r="A5045" s="90">
        <v>99260</v>
      </c>
      <c r="B5045" s="90" t="s">
        <v>9707</v>
      </c>
      <c r="C5045" s="358" t="s">
        <v>2</v>
      </c>
      <c r="D5045" s="358">
        <v>408.5</v>
      </c>
    </row>
    <row r="5046" spans="1:4" ht="15">
      <c r="A5046" s="90">
        <v>99262</v>
      </c>
      <c r="B5046" s="90" t="s">
        <v>9708</v>
      </c>
      <c r="C5046" s="358" t="s">
        <v>2</v>
      </c>
      <c r="D5046" s="358">
        <v>582.51</v>
      </c>
    </row>
    <row r="5047" spans="1:4" ht="15">
      <c r="A5047" s="90">
        <v>99264</v>
      </c>
      <c r="B5047" s="90" t="s">
        <v>9709</v>
      </c>
      <c r="C5047" s="358" t="s">
        <v>2</v>
      </c>
      <c r="D5047" s="358">
        <v>686.91</v>
      </c>
    </row>
    <row r="5048" spans="1:4" ht="15">
      <c r="A5048" s="90">
        <v>102587</v>
      </c>
      <c r="B5048" s="90" t="s">
        <v>10385</v>
      </c>
      <c r="C5048" s="358" t="s">
        <v>2</v>
      </c>
      <c r="D5048" s="358">
        <v>3.09</v>
      </c>
    </row>
    <row r="5049" spans="1:4" ht="15">
      <c r="A5049" s="90">
        <v>102588</v>
      </c>
      <c r="B5049" s="90" t="s">
        <v>10386</v>
      </c>
      <c r="C5049" s="358" t="s">
        <v>2</v>
      </c>
      <c r="D5049" s="358">
        <v>4.47</v>
      </c>
    </row>
    <row r="5050" spans="1:4" ht="15">
      <c r="A5050" s="90">
        <v>102589</v>
      </c>
      <c r="B5050" s="90" t="s">
        <v>10387</v>
      </c>
      <c r="C5050" s="358" t="s">
        <v>2</v>
      </c>
      <c r="D5050" s="358">
        <v>3.44</v>
      </c>
    </row>
    <row r="5051" spans="1:4" ht="15">
      <c r="A5051" s="90">
        <v>102590</v>
      </c>
      <c r="B5051" s="90" t="s">
        <v>10388</v>
      </c>
      <c r="C5051" s="358" t="s">
        <v>2</v>
      </c>
      <c r="D5051" s="358">
        <v>4.82</v>
      </c>
    </row>
    <row r="5052" spans="1:4" ht="15">
      <c r="A5052" s="90">
        <v>102591</v>
      </c>
      <c r="B5052" s="90" t="s">
        <v>10389</v>
      </c>
      <c r="C5052" s="358" t="s">
        <v>2</v>
      </c>
      <c r="D5052" s="358">
        <v>3.79</v>
      </c>
    </row>
    <row r="5053" spans="1:4" ht="15">
      <c r="A5053" s="90">
        <v>102592</v>
      </c>
      <c r="B5053" s="90" t="s">
        <v>10390</v>
      </c>
      <c r="C5053" s="358" t="s">
        <v>2</v>
      </c>
      <c r="D5053" s="358">
        <v>5.17</v>
      </c>
    </row>
    <row r="5054" spans="1:4" ht="15">
      <c r="A5054" s="90">
        <v>102593</v>
      </c>
      <c r="B5054" s="90" t="s">
        <v>10391</v>
      </c>
      <c r="C5054" s="358" t="s">
        <v>2</v>
      </c>
      <c r="D5054" s="358">
        <v>4.28</v>
      </c>
    </row>
    <row r="5055" spans="1:4" ht="15">
      <c r="A5055" s="90">
        <v>102594</v>
      </c>
      <c r="B5055" s="90" t="s">
        <v>10392</v>
      </c>
      <c r="C5055" s="358" t="s">
        <v>2</v>
      </c>
      <c r="D5055" s="358">
        <v>5.66</v>
      </c>
    </row>
    <row r="5056" spans="1:4" ht="15">
      <c r="A5056" s="90">
        <v>102595</v>
      </c>
      <c r="B5056" s="90" t="s">
        <v>10393</v>
      </c>
      <c r="C5056" s="358" t="s">
        <v>2</v>
      </c>
      <c r="D5056" s="358">
        <v>4.83</v>
      </c>
    </row>
    <row r="5057" spans="1:4" ht="15">
      <c r="A5057" s="90">
        <v>102596</v>
      </c>
      <c r="B5057" s="90" t="s">
        <v>10394</v>
      </c>
      <c r="C5057" s="358" t="s">
        <v>2</v>
      </c>
      <c r="D5057" s="358">
        <v>6.22</v>
      </c>
    </row>
    <row r="5058" spans="1:4" ht="15">
      <c r="A5058" s="90">
        <v>102597</v>
      </c>
      <c r="B5058" s="90" t="s">
        <v>10395</v>
      </c>
      <c r="C5058" s="358" t="s">
        <v>2</v>
      </c>
      <c r="D5058" s="358">
        <v>5.53</v>
      </c>
    </row>
    <row r="5059" spans="1:4" ht="15">
      <c r="A5059" s="90">
        <v>102598</v>
      </c>
      <c r="B5059" s="90" t="s">
        <v>10396</v>
      </c>
      <c r="C5059" s="358" t="s">
        <v>2</v>
      </c>
      <c r="D5059" s="358">
        <v>6.92</v>
      </c>
    </row>
    <row r="5060" spans="1:4" ht="15">
      <c r="A5060" s="90">
        <v>102599</v>
      </c>
      <c r="B5060" s="90" t="s">
        <v>10397</v>
      </c>
      <c r="C5060" s="358" t="s">
        <v>2</v>
      </c>
      <c r="D5060" s="358">
        <v>6.23</v>
      </c>
    </row>
    <row r="5061" spans="1:4" ht="15">
      <c r="A5061" s="90">
        <v>102600</v>
      </c>
      <c r="B5061" s="90" t="s">
        <v>10398</v>
      </c>
      <c r="C5061" s="358" t="s">
        <v>2</v>
      </c>
      <c r="D5061" s="358">
        <v>7.61</v>
      </c>
    </row>
    <row r="5062" spans="1:4" ht="15">
      <c r="A5062" s="90">
        <v>102601</v>
      </c>
      <c r="B5062" s="90" t="s">
        <v>10399</v>
      </c>
      <c r="C5062" s="358" t="s">
        <v>2</v>
      </c>
      <c r="D5062" s="358">
        <v>7.28</v>
      </c>
    </row>
    <row r="5063" spans="1:4" ht="15">
      <c r="A5063" s="90">
        <v>102602</v>
      </c>
      <c r="B5063" s="90" t="s">
        <v>10400</v>
      </c>
      <c r="C5063" s="358" t="s">
        <v>2</v>
      </c>
      <c r="D5063" s="358">
        <v>8.66</v>
      </c>
    </row>
    <row r="5064" spans="1:4" ht="15">
      <c r="A5064" s="90">
        <v>102603</v>
      </c>
      <c r="B5064" s="90" t="s">
        <v>10401</v>
      </c>
      <c r="C5064" s="358" t="s">
        <v>2</v>
      </c>
      <c r="D5064" s="358">
        <v>9.0299999999999994</v>
      </c>
    </row>
    <row r="5065" spans="1:4" ht="15">
      <c r="A5065" s="90">
        <v>102604</v>
      </c>
      <c r="B5065" s="90" t="s">
        <v>10402</v>
      </c>
      <c r="C5065" s="358" t="s">
        <v>2</v>
      </c>
      <c r="D5065" s="358">
        <v>10.4</v>
      </c>
    </row>
    <row r="5066" spans="1:4" ht="15">
      <c r="A5066" s="90">
        <v>102605</v>
      </c>
      <c r="B5066" s="90" t="s">
        <v>10403</v>
      </c>
      <c r="C5066" s="358" t="s">
        <v>2</v>
      </c>
      <c r="D5066" s="358">
        <v>280.36</v>
      </c>
    </row>
    <row r="5067" spans="1:4" ht="15">
      <c r="A5067" s="90">
        <v>102606</v>
      </c>
      <c r="B5067" s="90" t="s">
        <v>10404</v>
      </c>
      <c r="C5067" s="358" t="s">
        <v>2</v>
      </c>
      <c r="D5067" s="358">
        <v>432.21</v>
      </c>
    </row>
    <row r="5068" spans="1:4" ht="15">
      <c r="A5068" s="90">
        <v>102607</v>
      </c>
      <c r="B5068" s="90" t="s">
        <v>10405</v>
      </c>
      <c r="C5068" s="358" t="s">
        <v>2</v>
      </c>
      <c r="D5068" s="358">
        <v>462.59</v>
      </c>
    </row>
    <row r="5069" spans="1:4" ht="15">
      <c r="A5069" s="90">
        <v>102608</v>
      </c>
      <c r="B5069" s="90" t="s">
        <v>10406</v>
      </c>
      <c r="C5069" s="358" t="s">
        <v>2</v>
      </c>
      <c r="D5069" s="359">
        <v>1061.21</v>
      </c>
    </row>
    <row r="5070" spans="1:4" ht="15">
      <c r="A5070" s="90">
        <v>102609</v>
      </c>
      <c r="B5070" s="90" t="s">
        <v>10407</v>
      </c>
      <c r="C5070" s="358" t="s">
        <v>2</v>
      </c>
      <c r="D5070" s="359">
        <v>1205.58</v>
      </c>
    </row>
    <row r="5071" spans="1:4" ht="15">
      <c r="A5071" s="90">
        <v>102610</v>
      </c>
      <c r="B5071" s="90" t="s">
        <v>18439</v>
      </c>
      <c r="C5071" s="358" t="s">
        <v>2</v>
      </c>
      <c r="D5071" s="359">
        <v>2072.77</v>
      </c>
    </row>
    <row r="5072" spans="1:4" ht="15">
      <c r="A5072" s="90">
        <v>102611</v>
      </c>
      <c r="B5072" s="90" t="s">
        <v>10408</v>
      </c>
      <c r="C5072" s="358" t="s">
        <v>2</v>
      </c>
      <c r="D5072" s="358">
        <v>466.17</v>
      </c>
    </row>
    <row r="5073" spans="1:4" ht="15">
      <c r="A5073" s="90">
        <v>102612</v>
      </c>
      <c r="B5073" s="90" t="s">
        <v>18440</v>
      </c>
      <c r="C5073" s="358" t="s">
        <v>2</v>
      </c>
      <c r="D5073" s="358">
        <v>669.5</v>
      </c>
    </row>
    <row r="5074" spans="1:4" ht="15">
      <c r="A5074" s="90">
        <v>102613</v>
      </c>
      <c r="B5074" s="90" t="s">
        <v>10409</v>
      </c>
      <c r="C5074" s="358" t="s">
        <v>2</v>
      </c>
      <c r="D5074" s="358">
        <v>648.80999999999995</v>
      </c>
    </row>
    <row r="5075" spans="1:4" ht="15">
      <c r="A5075" s="90">
        <v>102614</v>
      </c>
      <c r="B5075" s="90" t="s">
        <v>10410</v>
      </c>
      <c r="C5075" s="358" t="s">
        <v>2</v>
      </c>
      <c r="D5075" s="358">
        <v>997.86</v>
      </c>
    </row>
    <row r="5076" spans="1:4" ht="15">
      <c r="A5076" s="90">
        <v>102615</v>
      </c>
      <c r="B5076" s="90" t="s">
        <v>10411</v>
      </c>
      <c r="C5076" s="358" t="s">
        <v>2</v>
      </c>
      <c r="D5076" s="359">
        <v>1252.3</v>
      </c>
    </row>
    <row r="5077" spans="1:4" ht="15">
      <c r="A5077" s="90">
        <v>102616</v>
      </c>
      <c r="B5077" s="90" t="s">
        <v>18441</v>
      </c>
      <c r="C5077" s="358" t="s">
        <v>2</v>
      </c>
      <c r="D5077" s="359">
        <v>1854.07</v>
      </c>
    </row>
    <row r="5078" spans="1:4" ht="15">
      <c r="A5078" s="90">
        <v>102617</v>
      </c>
      <c r="B5078" s="90" t="s">
        <v>10412</v>
      </c>
      <c r="C5078" s="358" t="s">
        <v>2</v>
      </c>
      <c r="D5078" s="359">
        <v>3437.69</v>
      </c>
    </row>
    <row r="5079" spans="1:4" ht="15">
      <c r="A5079" s="90">
        <v>102618</v>
      </c>
      <c r="B5079" s="90" t="s">
        <v>18442</v>
      </c>
      <c r="C5079" s="358" t="s">
        <v>2</v>
      </c>
      <c r="D5079" s="359">
        <v>4133.88</v>
      </c>
    </row>
    <row r="5080" spans="1:4" ht="15">
      <c r="A5080" s="90">
        <v>102619</v>
      </c>
      <c r="B5080" s="90" t="s">
        <v>10413</v>
      </c>
      <c r="C5080" s="358" t="s">
        <v>2</v>
      </c>
      <c r="D5080" s="359">
        <v>5546.3</v>
      </c>
    </row>
    <row r="5081" spans="1:4" ht="15">
      <c r="A5081" s="90">
        <v>102620</v>
      </c>
      <c r="B5081" s="90" t="s">
        <v>18443</v>
      </c>
      <c r="C5081" s="358" t="s">
        <v>2</v>
      </c>
      <c r="D5081" s="359">
        <v>8053.68</v>
      </c>
    </row>
    <row r="5082" spans="1:4" ht="15">
      <c r="A5082" s="90">
        <v>102621</v>
      </c>
      <c r="B5082" s="90" t="s">
        <v>18444</v>
      </c>
      <c r="C5082" s="358" t="s">
        <v>2</v>
      </c>
      <c r="D5082" s="359">
        <v>12374.53</v>
      </c>
    </row>
    <row r="5083" spans="1:4" ht="15">
      <c r="A5083" s="90">
        <v>102622</v>
      </c>
      <c r="B5083" s="90" t="s">
        <v>10414</v>
      </c>
      <c r="C5083" s="358" t="s">
        <v>2</v>
      </c>
      <c r="D5083" s="358">
        <v>644.95000000000005</v>
      </c>
    </row>
    <row r="5084" spans="1:4" ht="15">
      <c r="A5084" s="90">
        <v>102623</v>
      </c>
      <c r="B5084" s="90" t="s">
        <v>10415</v>
      </c>
      <c r="C5084" s="358" t="s">
        <v>2</v>
      </c>
      <c r="D5084" s="358">
        <v>891.21</v>
      </c>
    </row>
    <row r="5085" spans="1:4" ht="15">
      <c r="A5085" s="90">
        <v>89482</v>
      </c>
      <c r="B5085" s="90" t="s">
        <v>12214</v>
      </c>
      <c r="C5085" s="358" t="s">
        <v>2</v>
      </c>
      <c r="D5085" s="358">
        <v>39.72</v>
      </c>
    </row>
    <row r="5086" spans="1:4" ht="15">
      <c r="A5086" s="90">
        <v>89491</v>
      </c>
      <c r="B5086" s="90" t="s">
        <v>12215</v>
      </c>
      <c r="C5086" s="358" t="s">
        <v>2</v>
      </c>
      <c r="D5086" s="358">
        <v>102.29</v>
      </c>
    </row>
    <row r="5087" spans="1:4" ht="15">
      <c r="A5087" s="90">
        <v>89495</v>
      </c>
      <c r="B5087" s="90" t="s">
        <v>18445</v>
      </c>
      <c r="C5087" s="358" t="s">
        <v>2</v>
      </c>
      <c r="D5087" s="358">
        <v>18.329999999999998</v>
      </c>
    </row>
    <row r="5088" spans="1:4" ht="15">
      <c r="A5088" s="90">
        <v>89707</v>
      </c>
      <c r="B5088" s="90" t="s">
        <v>12216</v>
      </c>
      <c r="C5088" s="358" t="s">
        <v>2</v>
      </c>
      <c r="D5088" s="358">
        <v>47.77</v>
      </c>
    </row>
    <row r="5089" spans="1:4" ht="15">
      <c r="A5089" s="90">
        <v>89708</v>
      </c>
      <c r="B5089" s="90" t="s">
        <v>12217</v>
      </c>
      <c r="C5089" s="358" t="s">
        <v>2</v>
      </c>
      <c r="D5089" s="358">
        <v>104.64</v>
      </c>
    </row>
    <row r="5090" spans="1:4" ht="15">
      <c r="A5090" s="90">
        <v>89709</v>
      </c>
      <c r="B5090" s="90" t="s">
        <v>12218</v>
      </c>
      <c r="C5090" s="358" t="s">
        <v>2</v>
      </c>
      <c r="D5090" s="358">
        <v>20.74</v>
      </c>
    </row>
    <row r="5091" spans="1:4" ht="15">
      <c r="A5091" s="90">
        <v>89710</v>
      </c>
      <c r="B5091" s="90" t="s">
        <v>12219</v>
      </c>
      <c r="C5091" s="358" t="s">
        <v>2</v>
      </c>
      <c r="D5091" s="358">
        <v>18.059999999999999</v>
      </c>
    </row>
    <row r="5092" spans="1:4" ht="15">
      <c r="A5092" s="90">
        <v>104326</v>
      </c>
      <c r="B5092" s="90" t="s">
        <v>12220</v>
      </c>
      <c r="C5092" s="358" t="s">
        <v>2</v>
      </c>
      <c r="D5092" s="358">
        <v>19.72</v>
      </c>
    </row>
    <row r="5093" spans="1:4" ht="15">
      <c r="A5093" s="90">
        <v>104327</v>
      </c>
      <c r="B5093" s="90" t="s">
        <v>12221</v>
      </c>
      <c r="C5093" s="358" t="s">
        <v>2</v>
      </c>
      <c r="D5093" s="358">
        <v>18.739999999999998</v>
      </c>
    </row>
    <row r="5094" spans="1:4" ht="15">
      <c r="A5094" s="90">
        <v>104328</v>
      </c>
      <c r="B5094" s="90" t="s">
        <v>12222</v>
      </c>
      <c r="C5094" s="358" t="s">
        <v>2</v>
      </c>
      <c r="D5094" s="358">
        <v>70.52</v>
      </c>
    </row>
    <row r="5095" spans="1:4" ht="15">
      <c r="A5095" s="90">
        <v>104329</v>
      </c>
      <c r="B5095" s="90" t="s">
        <v>12223</v>
      </c>
      <c r="C5095" s="358" t="s">
        <v>2</v>
      </c>
      <c r="D5095" s="358">
        <v>80.08</v>
      </c>
    </row>
    <row r="5096" spans="1:4" ht="15">
      <c r="A5096" s="90">
        <v>86872</v>
      </c>
      <c r="B5096" s="90" t="s">
        <v>3354</v>
      </c>
      <c r="C5096" s="358" t="s">
        <v>2</v>
      </c>
      <c r="D5096" s="358">
        <v>704.83</v>
      </c>
    </row>
    <row r="5097" spans="1:4" ht="15">
      <c r="A5097" s="90">
        <v>86874</v>
      </c>
      <c r="B5097" s="90" t="s">
        <v>3355</v>
      </c>
      <c r="C5097" s="358" t="s">
        <v>2</v>
      </c>
      <c r="D5097" s="358">
        <v>494.55</v>
      </c>
    </row>
    <row r="5098" spans="1:4" ht="15">
      <c r="A5098" s="90">
        <v>86875</v>
      </c>
      <c r="B5098" s="90" t="s">
        <v>3356</v>
      </c>
      <c r="C5098" s="358" t="s">
        <v>2</v>
      </c>
      <c r="D5098" s="358">
        <v>438.35</v>
      </c>
    </row>
    <row r="5099" spans="1:4" ht="15">
      <c r="A5099" s="90">
        <v>86876</v>
      </c>
      <c r="B5099" s="90" t="s">
        <v>3357</v>
      </c>
      <c r="C5099" s="358" t="s">
        <v>2</v>
      </c>
      <c r="D5099" s="358">
        <v>253.88</v>
      </c>
    </row>
    <row r="5100" spans="1:4" ht="15">
      <c r="A5100" s="90">
        <v>86877</v>
      </c>
      <c r="B5100" s="90" t="s">
        <v>3358</v>
      </c>
      <c r="C5100" s="358" t="s">
        <v>2</v>
      </c>
      <c r="D5100" s="358">
        <v>64.52</v>
      </c>
    </row>
    <row r="5101" spans="1:4" ht="15">
      <c r="A5101" s="90">
        <v>86878</v>
      </c>
      <c r="B5101" s="90" t="s">
        <v>3359</v>
      </c>
      <c r="C5101" s="358" t="s">
        <v>2</v>
      </c>
      <c r="D5101" s="358">
        <v>69.59</v>
      </c>
    </row>
    <row r="5102" spans="1:4" ht="15">
      <c r="A5102" s="90">
        <v>86879</v>
      </c>
      <c r="B5102" s="90" t="s">
        <v>3360</v>
      </c>
      <c r="C5102" s="358" t="s">
        <v>2</v>
      </c>
      <c r="D5102" s="358">
        <v>8.4700000000000006</v>
      </c>
    </row>
    <row r="5103" spans="1:4" ht="15">
      <c r="A5103" s="90">
        <v>86880</v>
      </c>
      <c r="B5103" s="90" t="s">
        <v>3361</v>
      </c>
      <c r="C5103" s="358" t="s">
        <v>2</v>
      </c>
      <c r="D5103" s="358">
        <v>23.07</v>
      </c>
    </row>
    <row r="5104" spans="1:4" ht="15">
      <c r="A5104" s="90">
        <v>86881</v>
      </c>
      <c r="B5104" s="90" t="s">
        <v>3362</v>
      </c>
      <c r="C5104" s="358" t="s">
        <v>2</v>
      </c>
      <c r="D5104" s="358">
        <v>196.35</v>
      </c>
    </row>
    <row r="5105" spans="1:4" ht="15">
      <c r="A5105" s="90">
        <v>86882</v>
      </c>
      <c r="B5105" s="90" t="s">
        <v>3363</v>
      </c>
      <c r="C5105" s="358" t="s">
        <v>2</v>
      </c>
      <c r="D5105" s="358">
        <v>19.559999999999999</v>
      </c>
    </row>
    <row r="5106" spans="1:4" ht="15">
      <c r="A5106" s="90">
        <v>86883</v>
      </c>
      <c r="B5106" s="90" t="s">
        <v>3364</v>
      </c>
      <c r="C5106" s="358" t="s">
        <v>2</v>
      </c>
      <c r="D5106" s="358">
        <v>10.63</v>
      </c>
    </row>
    <row r="5107" spans="1:4" ht="15">
      <c r="A5107" s="90">
        <v>86884</v>
      </c>
      <c r="B5107" s="90" t="s">
        <v>3365</v>
      </c>
      <c r="C5107" s="358" t="s">
        <v>2</v>
      </c>
      <c r="D5107" s="358">
        <v>9.44</v>
      </c>
    </row>
    <row r="5108" spans="1:4" ht="15">
      <c r="A5108" s="90">
        <v>86885</v>
      </c>
      <c r="B5108" s="90" t="s">
        <v>3366</v>
      </c>
      <c r="C5108" s="358" t="s">
        <v>2</v>
      </c>
      <c r="D5108" s="358">
        <v>10.7</v>
      </c>
    </row>
    <row r="5109" spans="1:4" ht="15">
      <c r="A5109" s="90">
        <v>86886</v>
      </c>
      <c r="B5109" s="90" t="s">
        <v>3367</v>
      </c>
      <c r="C5109" s="358" t="s">
        <v>2</v>
      </c>
      <c r="D5109" s="358">
        <v>47.73</v>
      </c>
    </row>
    <row r="5110" spans="1:4" ht="15">
      <c r="A5110" s="90">
        <v>86887</v>
      </c>
      <c r="B5110" s="90" t="s">
        <v>3368</v>
      </c>
      <c r="C5110" s="358" t="s">
        <v>2</v>
      </c>
      <c r="D5110" s="358">
        <v>51.81</v>
      </c>
    </row>
    <row r="5111" spans="1:4" ht="15">
      <c r="A5111" s="90">
        <v>86888</v>
      </c>
      <c r="B5111" s="90" t="s">
        <v>3369</v>
      </c>
      <c r="C5111" s="358" t="s">
        <v>2</v>
      </c>
      <c r="D5111" s="358">
        <v>479.13</v>
      </c>
    </row>
    <row r="5112" spans="1:4" ht="15">
      <c r="A5112" s="90">
        <v>86889</v>
      </c>
      <c r="B5112" s="90" t="s">
        <v>8440</v>
      </c>
      <c r="C5112" s="358" t="s">
        <v>2</v>
      </c>
      <c r="D5112" s="358">
        <v>486.18</v>
      </c>
    </row>
    <row r="5113" spans="1:4" ht="15">
      <c r="A5113" s="90">
        <v>86893</v>
      </c>
      <c r="B5113" s="90" t="s">
        <v>8441</v>
      </c>
      <c r="C5113" s="358" t="s">
        <v>2</v>
      </c>
      <c r="D5113" s="358">
        <v>359.2</v>
      </c>
    </row>
    <row r="5114" spans="1:4" ht="15">
      <c r="A5114" s="90">
        <v>86894</v>
      </c>
      <c r="B5114" s="90" t="s">
        <v>8442</v>
      </c>
      <c r="C5114" s="358" t="s">
        <v>2</v>
      </c>
      <c r="D5114" s="358">
        <v>245.49</v>
      </c>
    </row>
    <row r="5115" spans="1:4" ht="15">
      <c r="A5115" s="90">
        <v>86895</v>
      </c>
      <c r="B5115" s="90" t="s">
        <v>8443</v>
      </c>
      <c r="C5115" s="358" t="s">
        <v>2</v>
      </c>
      <c r="D5115" s="358">
        <v>258.52999999999997</v>
      </c>
    </row>
    <row r="5116" spans="1:4" ht="15">
      <c r="A5116" s="90">
        <v>86899</v>
      </c>
      <c r="B5116" s="90" t="s">
        <v>8444</v>
      </c>
      <c r="C5116" s="358" t="s">
        <v>2</v>
      </c>
      <c r="D5116" s="358">
        <v>210.89</v>
      </c>
    </row>
    <row r="5117" spans="1:4" ht="15">
      <c r="A5117" s="90">
        <v>86900</v>
      </c>
      <c r="B5117" s="90" t="s">
        <v>3370</v>
      </c>
      <c r="C5117" s="358" t="s">
        <v>2</v>
      </c>
      <c r="D5117" s="358">
        <v>220.25</v>
      </c>
    </row>
    <row r="5118" spans="1:4" ht="15">
      <c r="A5118" s="90">
        <v>86901</v>
      </c>
      <c r="B5118" s="90" t="s">
        <v>3371</v>
      </c>
      <c r="C5118" s="358" t="s">
        <v>2</v>
      </c>
      <c r="D5118" s="358">
        <v>146.57</v>
      </c>
    </row>
    <row r="5119" spans="1:4" ht="15">
      <c r="A5119" s="90">
        <v>86902</v>
      </c>
      <c r="B5119" s="90" t="s">
        <v>3372</v>
      </c>
      <c r="C5119" s="358" t="s">
        <v>2</v>
      </c>
      <c r="D5119" s="358">
        <v>306.04000000000002</v>
      </c>
    </row>
    <row r="5120" spans="1:4" ht="15">
      <c r="A5120" s="90">
        <v>86903</v>
      </c>
      <c r="B5120" s="90" t="s">
        <v>3373</v>
      </c>
      <c r="C5120" s="358" t="s">
        <v>2</v>
      </c>
      <c r="D5120" s="358">
        <v>344.52</v>
      </c>
    </row>
    <row r="5121" spans="1:4" ht="15">
      <c r="A5121" s="90">
        <v>86904</v>
      </c>
      <c r="B5121" s="90" t="s">
        <v>3374</v>
      </c>
      <c r="C5121" s="358" t="s">
        <v>2</v>
      </c>
      <c r="D5121" s="358">
        <v>143.97</v>
      </c>
    </row>
    <row r="5122" spans="1:4" ht="15">
      <c r="A5122" s="90">
        <v>86905</v>
      </c>
      <c r="B5122" s="90" t="s">
        <v>3375</v>
      </c>
      <c r="C5122" s="358" t="s">
        <v>2</v>
      </c>
      <c r="D5122" s="358">
        <v>318.98</v>
      </c>
    </row>
    <row r="5123" spans="1:4" ht="15">
      <c r="A5123" s="90">
        <v>86906</v>
      </c>
      <c r="B5123" s="90" t="s">
        <v>3376</v>
      </c>
      <c r="C5123" s="358" t="s">
        <v>2</v>
      </c>
      <c r="D5123" s="358">
        <v>59.06</v>
      </c>
    </row>
    <row r="5124" spans="1:4" ht="15">
      <c r="A5124" s="90">
        <v>86908</v>
      </c>
      <c r="B5124" s="90" t="s">
        <v>3377</v>
      </c>
      <c r="C5124" s="358" t="s">
        <v>2</v>
      </c>
      <c r="D5124" s="358">
        <v>380.53</v>
      </c>
    </row>
    <row r="5125" spans="1:4" ht="15">
      <c r="A5125" s="90">
        <v>86909</v>
      </c>
      <c r="B5125" s="90" t="s">
        <v>3378</v>
      </c>
      <c r="C5125" s="358" t="s">
        <v>2</v>
      </c>
      <c r="D5125" s="358">
        <v>102.55</v>
      </c>
    </row>
    <row r="5126" spans="1:4" ht="15">
      <c r="A5126" s="90">
        <v>86910</v>
      </c>
      <c r="B5126" s="90" t="s">
        <v>3379</v>
      </c>
      <c r="C5126" s="358" t="s">
        <v>2</v>
      </c>
      <c r="D5126" s="358">
        <v>100.74</v>
      </c>
    </row>
    <row r="5127" spans="1:4" ht="15">
      <c r="A5127" s="90">
        <v>86911</v>
      </c>
      <c r="B5127" s="90" t="s">
        <v>3380</v>
      </c>
      <c r="C5127" s="358" t="s">
        <v>2</v>
      </c>
      <c r="D5127" s="358">
        <v>69.12</v>
      </c>
    </row>
    <row r="5128" spans="1:4" ht="15">
      <c r="A5128" s="90">
        <v>86913</v>
      </c>
      <c r="B5128" s="90" t="s">
        <v>3381</v>
      </c>
      <c r="C5128" s="358" t="s">
        <v>2</v>
      </c>
      <c r="D5128" s="358">
        <v>43.65</v>
      </c>
    </row>
    <row r="5129" spans="1:4" ht="15">
      <c r="A5129" s="90">
        <v>86914</v>
      </c>
      <c r="B5129" s="90" t="s">
        <v>3382</v>
      </c>
      <c r="C5129" s="358" t="s">
        <v>2</v>
      </c>
      <c r="D5129" s="358">
        <v>77.709999999999994</v>
      </c>
    </row>
    <row r="5130" spans="1:4" ht="15">
      <c r="A5130" s="90">
        <v>86915</v>
      </c>
      <c r="B5130" s="90" t="s">
        <v>3383</v>
      </c>
      <c r="C5130" s="358" t="s">
        <v>2</v>
      </c>
      <c r="D5130" s="358">
        <v>112.66</v>
      </c>
    </row>
    <row r="5131" spans="1:4" ht="15">
      <c r="A5131" s="90">
        <v>86916</v>
      </c>
      <c r="B5131" s="90" t="s">
        <v>3384</v>
      </c>
      <c r="C5131" s="358" t="s">
        <v>2</v>
      </c>
      <c r="D5131" s="358">
        <v>19.96</v>
      </c>
    </row>
    <row r="5132" spans="1:4" ht="15">
      <c r="A5132" s="90">
        <v>86919</v>
      </c>
      <c r="B5132" s="90" t="s">
        <v>3385</v>
      </c>
      <c r="C5132" s="358" t="s">
        <v>2</v>
      </c>
      <c r="D5132" s="358">
        <v>857.69</v>
      </c>
    </row>
    <row r="5133" spans="1:4" ht="15">
      <c r="A5133" s="90">
        <v>86920</v>
      </c>
      <c r="B5133" s="90" t="s">
        <v>3386</v>
      </c>
      <c r="C5133" s="358" t="s">
        <v>2</v>
      </c>
      <c r="D5133" s="358">
        <v>767.58</v>
      </c>
    </row>
    <row r="5134" spans="1:4" ht="15">
      <c r="A5134" s="90">
        <v>86921</v>
      </c>
      <c r="B5134" s="90" t="s">
        <v>3387</v>
      </c>
      <c r="C5134" s="358" t="s">
        <v>2</v>
      </c>
      <c r="D5134" s="358">
        <v>743.89</v>
      </c>
    </row>
    <row r="5135" spans="1:4" ht="15">
      <c r="A5135" s="90">
        <v>86922</v>
      </c>
      <c r="B5135" s="90" t="s">
        <v>3388</v>
      </c>
      <c r="C5135" s="358" t="s">
        <v>2</v>
      </c>
      <c r="D5135" s="358">
        <v>833.13</v>
      </c>
    </row>
    <row r="5136" spans="1:4" ht="15">
      <c r="A5136" s="90">
        <v>86923</v>
      </c>
      <c r="B5136" s="90" t="s">
        <v>3389</v>
      </c>
      <c r="C5136" s="358" t="s">
        <v>2</v>
      </c>
      <c r="D5136" s="358">
        <v>566.23</v>
      </c>
    </row>
    <row r="5137" spans="1:4" ht="15">
      <c r="A5137" s="90">
        <v>86924</v>
      </c>
      <c r="B5137" s="90" t="s">
        <v>3390</v>
      </c>
      <c r="C5137" s="358" t="s">
        <v>2</v>
      </c>
      <c r="D5137" s="358">
        <v>542.54</v>
      </c>
    </row>
    <row r="5138" spans="1:4" ht="15">
      <c r="A5138" s="90">
        <v>86925</v>
      </c>
      <c r="B5138" s="90" t="s">
        <v>3391</v>
      </c>
      <c r="C5138" s="358" t="s">
        <v>2</v>
      </c>
      <c r="D5138" s="358">
        <v>501.1</v>
      </c>
    </row>
    <row r="5139" spans="1:4" ht="15">
      <c r="A5139" s="90">
        <v>86926</v>
      </c>
      <c r="B5139" s="90" t="s">
        <v>3392</v>
      </c>
      <c r="C5139" s="358" t="s">
        <v>2</v>
      </c>
      <c r="D5139" s="358">
        <v>477.41</v>
      </c>
    </row>
    <row r="5140" spans="1:4" ht="15">
      <c r="A5140" s="90">
        <v>86927</v>
      </c>
      <c r="B5140" s="90" t="s">
        <v>3393</v>
      </c>
      <c r="C5140" s="358" t="s">
        <v>2</v>
      </c>
      <c r="D5140" s="358">
        <v>325.56</v>
      </c>
    </row>
    <row r="5141" spans="1:4" ht="15">
      <c r="A5141" s="90">
        <v>86928</v>
      </c>
      <c r="B5141" s="90" t="s">
        <v>3394</v>
      </c>
      <c r="C5141" s="358" t="s">
        <v>2</v>
      </c>
      <c r="D5141" s="358">
        <v>301.87</v>
      </c>
    </row>
    <row r="5142" spans="1:4" ht="15">
      <c r="A5142" s="90">
        <v>86929</v>
      </c>
      <c r="B5142" s="90" t="s">
        <v>3395</v>
      </c>
      <c r="C5142" s="358" t="s">
        <v>2</v>
      </c>
      <c r="D5142" s="358">
        <v>316.63</v>
      </c>
    </row>
    <row r="5143" spans="1:4" ht="15">
      <c r="A5143" s="90">
        <v>86930</v>
      </c>
      <c r="B5143" s="90" t="s">
        <v>3396</v>
      </c>
      <c r="C5143" s="358" t="s">
        <v>2</v>
      </c>
      <c r="D5143" s="358">
        <v>292.94</v>
      </c>
    </row>
    <row r="5144" spans="1:4" ht="15">
      <c r="A5144" s="90">
        <v>86931</v>
      </c>
      <c r="B5144" s="90" t="s">
        <v>3397</v>
      </c>
      <c r="C5144" s="358" t="s">
        <v>2</v>
      </c>
      <c r="D5144" s="358">
        <v>489.83</v>
      </c>
    </row>
    <row r="5145" spans="1:4" ht="15">
      <c r="A5145" s="90">
        <v>86932</v>
      </c>
      <c r="B5145" s="90" t="s">
        <v>3398</v>
      </c>
      <c r="C5145" s="358" t="s">
        <v>2</v>
      </c>
      <c r="D5145" s="358">
        <v>530.94000000000005</v>
      </c>
    </row>
    <row r="5146" spans="1:4" ht="15">
      <c r="A5146" s="90">
        <v>86933</v>
      </c>
      <c r="B5146" s="90" t="s">
        <v>3399</v>
      </c>
      <c r="C5146" s="358" t="s">
        <v>2</v>
      </c>
      <c r="D5146" s="358">
        <v>357.24</v>
      </c>
    </row>
    <row r="5147" spans="1:4" ht="15">
      <c r="A5147" s="90">
        <v>86934</v>
      </c>
      <c r="B5147" s="90" t="s">
        <v>3400</v>
      </c>
      <c r="C5147" s="358" t="s">
        <v>2</v>
      </c>
      <c r="D5147" s="358">
        <v>348.31</v>
      </c>
    </row>
    <row r="5148" spans="1:4" ht="15">
      <c r="A5148" s="90">
        <v>86935</v>
      </c>
      <c r="B5148" s="90" t="s">
        <v>3401</v>
      </c>
      <c r="C5148" s="358" t="s">
        <v>2</v>
      </c>
      <c r="D5148" s="358">
        <v>300.47000000000003</v>
      </c>
    </row>
    <row r="5149" spans="1:4" ht="15">
      <c r="A5149" s="90">
        <v>86936</v>
      </c>
      <c r="B5149" s="90" t="s">
        <v>3402</v>
      </c>
      <c r="C5149" s="358" t="s">
        <v>2</v>
      </c>
      <c r="D5149" s="358">
        <v>486.19</v>
      </c>
    </row>
    <row r="5150" spans="1:4" ht="15">
      <c r="A5150" s="90">
        <v>86937</v>
      </c>
      <c r="B5150" s="90" t="s">
        <v>3403</v>
      </c>
      <c r="C5150" s="358" t="s">
        <v>2</v>
      </c>
      <c r="D5150" s="358">
        <v>221.72</v>
      </c>
    </row>
    <row r="5151" spans="1:4" ht="15">
      <c r="A5151" s="90">
        <v>86938</v>
      </c>
      <c r="B5151" s="90" t="s">
        <v>3404</v>
      </c>
      <c r="C5151" s="358" t="s">
        <v>2</v>
      </c>
      <c r="D5151" s="358">
        <v>407.44</v>
      </c>
    </row>
    <row r="5152" spans="1:4" ht="15">
      <c r="A5152" s="90">
        <v>86939</v>
      </c>
      <c r="B5152" s="90" t="s">
        <v>18446</v>
      </c>
      <c r="C5152" s="358" t="s">
        <v>2</v>
      </c>
      <c r="D5152" s="358">
        <v>393.64</v>
      </c>
    </row>
    <row r="5153" spans="1:4" ht="15">
      <c r="A5153" s="90">
        <v>86940</v>
      </c>
      <c r="B5153" s="90" t="s">
        <v>18447</v>
      </c>
      <c r="C5153" s="358" t="s">
        <v>2</v>
      </c>
      <c r="D5153" s="359">
        <v>1027.99</v>
      </c>
    </row>
    <row r="5154" spans="1:4" ht="15">
      <c r="A5154" s="90">
        <v>86941</v>
      </c>
      <c r="B5154" s="90" t="s">
        <v>18448</v>
      </c>
      <c r="C5154" s="358" t="s">
        <v>2</v>
      </c>
      <c r="D5154" s="358">
        <v>769.86</v>
      </c>
    </row>
    <row r="5155" spans="1:4" ht="15">
      <c r="A5155" s="90">
        <v>86942</v>
      </c>
      <c r="B5155" s="90" t="s">
        <v>3405</v>
      </c>
      <c r="C5155" s="358" t="s">
        <v>2</v>
      </c>
      <c r="D5155" s="358">
        <v>240.5</v>
      </c>
    </row>
    <row r="5156" spans="1:4" ht="15">
      <c r="A5156" s="90">
        <v>86943</v>
      </c>
      <c r="B5156" s="90" t="s">
        <v>3406</v>
      </c>
      <c r="C5156" s="358" t="s">
        <v>2</v>
      </c>
      <c r="D5156" s="358">
        <v>231.57</v>
      </c>
    </row>
    <row r="5157" spans="1:4" ht="15">
      <c r="A5157" s="90">
        <v>86947</v>
      </c>
      <c r="B5157" s="90" t="s">
        <v>3407</v>
      </c>
      <c r="C5157" s="358" t="s">
        <v>2</v>
      </c>
      <c r="D5157" s="359">
        <v>1040.93</v>
      </c>
    </row>
    <row r="5158" spans="1:4" ht="15">
      <c r="A5158" s="90">
        <v>93396</v>
      </c>
      <c r="B5158" s="90" t="s">
        <v>3408</v>
      </c>
      <c r="C5158" s="358" t="s">
        <v>2</v>
      </c>
      <c r="D5158" s="358">
        <v>548.75</v>
      </c>
    </row>
    <row r="5159" spans="1:4" ht="15">
      <c r="A5159" s="90">
        <v>93441</v>
      </c>
      <c r="B5159" s="90" t="s">
        <v>3409</v>
      </c>
      <c r="C5159" s="358" t="s">
        <v>2</v>
      </c>
      <c r="D5159" s="358">
        <v>865.21</v>
      </c>
    </row>
    <row r="5160" spans="1:4" ht="15">
      <c r="A5160" s="90">
        <v>93442</v>
      </c>
      <c r="B5160" s="90" t="s">
        <v>3410</v>
      </c>
      <c r="C5160" s="358" t="s">
        <v>2</v>
      </c>
      <c r="D5160" s="358">
        <v>957.38</v>
      </c>
    </row>
    <row r="5161" spans="1:4" ht="15">
      <c r="A5161" s="90">
        <v>95469</v>
      </c>
      <c r="B5161" s="90" t="s">
        <v>3411</v>
      </c>
      <c r="C5161" s="358" t="s">
        <v>2</v>
      </c>
      <c r="D5161" s="358">
        <v>291.72000000000003</v>
      </c>
    </row>
    <row r="5162" spans="1:4" ht="15">
      <c r="A5162" s="90">
        <v>95470</v>
      </c>
      <c r="B5162" s="90" t="s">
        <v>3412</v>
      </c>
      <c r="C5162" s="358" t="s">
        <v>2</v>
      </c>
      <c r="D5162" s="358">
        <v>301.02999999999997</v>
      </c>
    </row>
    <row r="5163" spans="1:4" ht="15">
      <c r="A5163" s="90">
        <v>95471</v>
      </c>
      <c r="B5163" s="90" t="s">
        <v>3413</v>
      </c>
      <c r="C5163" s="358" t="s">
        <v>2</v>
      </c>
      <c r="D5163" s="358">
        <v>753.24</v>
      </c>
    </row>
    <row r="5164" spans="1:4" ht="15">
      <c r="A5164" s="90">
        <v>95472</v>
      </c>
      <c r="B5164" s="90" t="s">
        <v>3414</v>
      </c>
      <c r="C5164" s="358" t="s">
        <v>2</v>
      </c>
      <c r="D5164" s="358">
        <v>762.55</v>
      </c>
    </row>
    <row r="5165" spans="1:4" ht="15">
      <c r="A5165" s="90">
        <v>95542</v>
      </c>
      <c r="B5165" s="90" t="s">
        <v>3415</v>
      </c>
      <c r="C5165" s="358" t="s">
        <v>2</v>
      </c>
      <c r="D5165" s="358">
        <v>34.119999999999997</v>
      </c>
    </row>
    <row r="5166" spans="1:4" ht="15">
      <c r="A5166" s="90">
        <v>95543</v>
      </c>
      <c r="B5166" s="90" t="s">
        <v>3416</v>
      </c>
      <c r="C5166" s="358" t="s">
        <v>2</v>
      </c>
      <c r="D5166" s="358">
        <v>57.3</v>
      </c>
    </row>
    <row r="5167" spans="1:4" ht="15">
      <c r="A5167" s="90">
        <v>95544</v>
      </c>
      <c r="B5167" s="90" t="s">
        <v>3417</v>
      </c>
      <c r="C5167" s="358" t="s">
        <v>2</v>
      </c>
      <c r="D5167" s="358">
        <v>41.76</v>
      </c>
    </row>
    <row r="5168" spans="1:4" ht="15">
      <c r="A5168" s="90">
        <v>95545</v>
      </c>
      <c r="B5168" s="90" t="s">
        <v>3418</v>
      </c>
      <c r="C5168" s="358" t="s">
        <v>2</v>
      </c>
      <c r="D5168" s="358">
        <v>40.950000000000003</v>
      </c>
    </row>
    <row r="5169" spans="1:4" ht="15">
      <c r="A5169" s="90">
        <v>95546</v>
      </c>
      <c r="B5169" s="90" t="s">
        <v>3419</v>
      </c>
      <c r="C5169" s="358" t="s">
        <v>2</v>
      </c>
      <c r="D5169" s="358">
        <v>139.61000000000001</v>
      </c>
    </row>
    <row r="5170" spans="1:4" ht="15">
      <c r="A5170" s="90">
        <v>95547</v>
      </c>
      <c r="B5170" s="90" t="s">
        <v>3420</v>
      </c>
      <c r="C5170" s="358" t="s">
        <v>2</v>
      </c>
      <c r="D5170" s="358">
        <v>77.8</v>
      </c>
    </row>
    <row r="5171" spans="1:4" ht="15">
      <c r="A5171" s="90">
        <v>100848</v>
      </c>
      <c r="B5171" s="90" t="s">
        <v>3421</v>
      </c>
      <c r="C5171" s="358" t="s">
        <v>2</v>
      </c>
      <c r="D5171" s="358">
        <v>542.1</v>
      </c>
    </row>
    <row r="5172" spans="1:4" ht="15">
      <c r="A5172" s="90">
        <v>100849</v>
      </c>
      <c r="B5172" s="90" t="s">
        <v>3422</v>
      </c>
      <c r="C5172" s="358" t="s">
        <v>2</v>
      </c>
      <c r="D5172" s="358">
        <v>44.89</v>
      </c>
    </row>
    <row r="5173" spans="1:4" ht="15">
      <c r="A5173" s="90">
        <v>100851</v>
      </c>
      <c r="B5173" s="90" t="s">
        <v>3423</v>
      </c>
      <c r="C5173" s="358" t="s">
        <v>2</v>
      </c>
      <c r="D5173" s="358">
        <v>90.38</v>
      </c>
    </row>
    <row r="5174" spans="1:4" ht="15">
      <c r="A5174" s="90">
        <v>100852</v>
      </c>
      <c r="B5174" s="90" t="s">
        <v>3424</v>
      </c>
      <c r="C5174" s="358" t="s">
        <v>2</v>
      </c>
      <c r="D5174" s="358">
        <v>241.48</v>
      </c>
    </row>
    <row r="5175" spans="1:4" ht="15">
      <c r="A5175" s="90">
        <v>100853</v>
      </c>
      <c r="B5175" s="90" t="s">
        <v>10416</v>
      </c>
      <c r="C5175" s="358" t="s">
        <v>2</v>
      </c>
      <c r="D5175" s="358">
        <v>271.39</v>
      </c>
    </row>
    <row r="5176" spans="1:4" ht="15">
      <c r="A5176" s="90">
        <v>100854</v>
      </c>
      <c r="B5176" s="90" t="s">
        <v>3425</v>
      </c>
      <c r="C5176" s="358" t="s">
        <v>2</v>
      </c>
      <c r="D5176" s="359">
        <v>1406.75</v>
      </c>
    </row>
    <row r="5177" spans="1:4" ht="15">
      <c r="A5177" s="90">
        <v>100856</v>
      </c>
      <c r="B5177" s="90" t="s">
        <v>3426</v>
      </c>
      <c r="C5177" s="358" t="s">
        <v>2</v>
      </c>
      <c r="D5177" s="358">
        <v>30.16</v>
      </c>
    </row>
    <row r="5178" spans="1:4" ht="15">
      <c r="A5178" s="90">
        <v>100857</v>
      </c>
      <c r="B5178" s="90" t="s">
        <v>3427</v>
      </c>
      <c r="C5178" s="358" t="s">
        <v>2</v>
      </c>
      <c r="D5178" s="358">
        <v>412.95</v>
      </c>
    </row>
    <row r="5179" spans="1:4" ht="15">
      <c r="A5179" s="90">
        <v>100858</v>
      </c>
      <c r="B5179" s="90" t="s">
        <v>3428</v>
      </c>
      <c r="C5179" s="358" t="s">
        <v>2</v>
      </c>
      <c r="D5179" s="358">
        <v>673.83</v>
      </c>
    </row>
    <row r="5180" spans="1:4" ht="15">
      <c r="A5180" s="90">
        <v>100859</v>
      </c>
      <c r="B5180" s="90" t="s">
        <v>10417</v>
      </c>
      <c r="C5180" s="358" t="s">
        <v>2</v>
      </c>
      <c r="D5180" s="358">
        <v>992.17</v>
      </c>
    </row>
    <row r="5181" spans="1:4" ht="15">
      <c r="A5181" s="90">
        <v>100860</v>
      </c>
      <c r="B5181" s="90" t="s">
        <v>3429</v>
      </c>
      <c r="C5181" s="358" t="s">
        <v>2</v>
      </c>
      <c r="D5181" s="358">
        <v>86.9</v>
      </c>
    </row>
    <row r="5182" spans="1:4" ht="15">
      <c r="A5182" s="90">
        <v>100861</v>
      </c>
      <c r="B5182" s="90" t="s">
        <v>3430</v>
      </c>
      <c r="C5182" s="358" t="s">
        <v>2</v>
      </c>
      <c r="D5182" s="358">
        <v>32.79</v>
      </c>
    </row>
    <row r="5183" spans="1:4" ht="15">
      <c r="A5183" s="90">
        <v>100862</v>
      </c>
      <c r="B5183" s="90" t="s">
        <v>3431</v>
      </c>
      <c r="C5183" s="358" t="s">
        <v>2</v>
      </c>
      <c r="D5183" s="358">
        <v>36.200000000000003</v>
      </c>
    </row>
    <row r="5184" spans="1:4" ht="15">
      <c r="A5184" s="90">
        <v>100863</v>
      </c>
      <c r="B5184" s="90" t="s">
        <v>3432</v>
      </c>
      <c r="C5184" s="358" t="s">
        <v>2</v>
      </c>
      <c r="D5184" s="358">
        <v>623.07000000000005</v>
      </c>
    </row>
    <row r="5185" spans="1:4" ht="15">
      <c r="A5185" s="90">
        <v>100864</v>
      </c>
      <c r="B5185" s="90" t="s">
        <v>3433</v>
      </c>
      <c r="C5185" s="358" t="s">
        <v>2</v>
      </c>
      <c r="D5185" s="358">
        <v>685.38</v>
      </c>
    </row>
    <row r="5186" spans="1:4" ht="15">
      <c r="A5186" s="90">
        <v>100865</v>
      </c>
      <c r="B5186" s="90" t="s">
        <v>3434</v>
      </c>
      <c r="C5186" s="358" t="s">
        <v>2</v>
      </c>
      <c r="D5186" s="358">
        <v>613.34</v>
      </c>
    </row>
    <row r="5187" spans="1:4" ht="15">
      <c r="A5187" s="90">
        <v>100866</v>
      </c>
      <c r="B5187" s="90" t="s">
        <v>3435</v>
      </c>
      <c r="C5187" s="358" t="s">
        <v>2</v>
      </c>
      <c r="D5187" s="358">
        <v>319.83</v>
      </c>
    </row>
    <row r="5188" spans="1:4" ht="15">
      <c r="A5188" s="90">
        <v>100867</v>
      </c>
      <c r="B5188" s="90" t="s">
        <v>3436</v>
      </c>
      <c r="C5188" s="358" t="s">
        <v>2</v>
      </c>
      <c r="D5188" s="358">
        <v>340.38</v>
      </c>
    </row>
    <row r="5189" spans="1:4" ht="15">
      <c r="A5189" s="90">
        <v>100868</v>
      </c>
      <c r="B5189" s="90" t="s">
        <v>3437</v>
      </c>
      <c r="C5189" s="358" t="s">
        <v>2</v>
      </c>
      <c r="D5189" s="358">
        <v>354.05</v>
      </c>
    </row>
    <row r="5190" spans="1:4" ht="15">
      <c r="A5190" s="90">
        <v>100869</v>
      </c>
      <c r="B5190" s="90" t="s">
        <v>3438</v>
      </c>
      <c r="C5190" s="358" t="s">
        <v>2</v>
      </c>
      <c r="D5190" s="358">
        <v>364.54</v>
      </c>
    </row>
    <row r="5191" spans="1:4" ht="15">
      <c r="A5191" s="90">
        <v>100870</v>
      </c>
      <c r="B5191" s="90" t="s">
        <v>3439</v>
      </c>
      <c r="C5191" s="358" t="s">
        <v>2</v>
      </c>
      <c r="D5191" s="358">
        <v>290.05</v>
      </c>
    </row>
    <row r="5192" spans="1:4" ht="15">
      <c r="A5192" s="90">
        <v>100871</v>
      </c>
      <c r="B5192" s="90" t="s">
        <v>3440</v>
      </c>
      <c r="C5192" s="358" t="s">
        <v>2</v>
      </c>
      <c r="D5192" s="358">
        <v>312.93</v>
      </c>
    </row>
    <row r="5193" spans="1:4" ht="15">
      <c r="A5193" s="90">
        <v>100872</v>
      </c>
      <c r="B5193" s="90" t="s">
        <v>3441</v>
      </c>
      <c r="C5193" s="358" t="s">
        <v>2</v>
      </c>
      <c r="D5193" s="358">
        <v>327.54000000000002</v>
      </c>
    </row>
    <row r="5194" spans="1:4" ht="15">
      <c r="A5194" s="90">
        <v>100873</v>
      </c>
      <c r="B5194" s="90" t="s">
        <v>3442</v>
      </c>
      <c r="C5194" s="358" t="s">
        <v>2</v>
      </c>
      <c r="D5194" s="358">
        <v>336.66</v>
      </c>
    </row>
    <row r="5195" spans="1:4" ht="15">
      <c r="A5195" s="90">
        <v>100874</v>
      </c>
      <c r="B5195" s="90" t="s">
        <v>3443</v>
      </c>
      <c r="C5195" s="358" t="s">
        <v>2</v>
      </c>
      <c r="D5195" s="358">
        <v>319.83</v>
      </c>
    </row>
    <row r="5196" spans="1:4" ht="15">
      <c r="A5196" s="90">
        <v>100875</v>
      </c>
      <c r="B5196" s="90" t="s">
        <v>3444</v>
      </c>
      <c r="C5196" s="358" t="s">
        <v>2</v>
      </c>
      <c r="D5196" s="359">
        <v>1131.45</v>
      </c>
    </row>
    <row r="5197" spans="1:4" ht="15">
      <c r="A5197" s="90">
        <v>100878</v>
      </c>
      <c r="B5197" s="90" t="s">
        <v>10418</v>
      </c>
      <c r="C5197" s="358" t="s">
        <v>2</v>
      </c>
      <c r="D5197" s="358">
        <v>642.91</v>
      </c>
    </row>
    <row r="5198" spans="1:4" ht="15">
      <c r="A5198" s="90">
        <v>98052</v>
      </c>
      <c r="B5198" s="90" t="s">
        <v>17544</v>
      </c>
      <c r="C5198" s="358" t="s">
        <v>2</v>
      </c>
      <c r="D5198" s="359">
        <v>1858.49</v>
      </c>
    </row>
    <row r="5199" spans="1:4" ht="15">
      <c r="A5199" s="90">
        <v>98053</v>
      </c>
      <c r="B5199" s="90" t="s">
        <v>17545</v>
      </c>
      <c r="C5199" s="358" t="s">
        <v>2</v>
      </c>
      <c r="D5199" s="359">
        <v>2551.38</v>
      </c>
    </row>
    <row r="5200" spans="1:4" ht="15">
      <c r="A5200" s="90">
        <v>98054</v>
      </c>
      <c r="B5200" s="90" t="s">
        <v>17546</v>
      </c>
      <c r="C5200" s="358" t="s">
        <v>2</v>
      </c>
      <c r="D5200" s="359">
        <v>4124.55</v>
      </c>
    </row>
    <row r="5201" spans="1:4" ht="15">
      <c r="A5201" s="90">
        <v>98055</v>
      </c>
      <c r="B5201" s="90" t="s">
        <v>17547</v>
      </c>
      <c r="C5201" s="358" t="s">
        <v>2</v>
      </c>
      <c r="D5201" s="359">
        <v>5616.23</v>
      </c>
    </row>
    <row r="5202" spans="1:4" ht="15">
      <c r="A5202" s="90">
        <v>98056</v>
      </c>
      <c r="B5202" s="90" t="s">
        <v>17548</v>
      </c>
      <c r="C5202" s="358" t="s">
        <v>2</v>
      </c>
      <c r="D5202" s="359">
        <v>6528.82</v>
      </c>
    </row>
    <row r="5203" spans="1:4" ht="15">
      <c r="A5203" s="90">
        <v>98057</v>
      </c>
      <c r="B5203" s="90" t="s">
        <v>17549</v>
      </c>
      <c r="C5203" s="358" t="s">
        <v>2</v>
      </c>
      <c r="D5203" s="359">
        <v>7797.71</v>
      </c>
    </row>
    <row r="5204" spans="1:4" ht="15">
      <c r="A5204" s="90">
        <v>98058</v>
      </c>
      <c r="B5204" s="90" t="s">
        <v>17550</v>
      </c>
      <c r="C5204" s="358" t="s">
        <v>2</v>
      </c>
      <c r="D5204" s="359">
        <v>1664.97</v>
      </c>
    </row>
    <row r="5205" spans="1:4" ht="15">
      <c r="A5205" s="90">
        <v>98059</v>
      </c>
      <c r="B5205" s="90" t="s">
        <v>17551</v>
      </c>
      <c r="C5205" s="358" t="s">
        <v>2</v>
      </c>
      <c r="D5205" s="359">
        <v>3610.03</v>
      </c>
    </row>
    <row r="5206" spans="1:4" ht="15">
      <c r="A5206" s="90">
        <v>98060</v>
      </c>
      <c r="B5206" s="90" t="s">
        <v>17552</v>
      </c>
      <c r="C5206" s="358" t="s">
        <v>2</v>
      </c>
      <c r="D5206" s="359">
        <v>5085.16</v>
      </c>
    </row>
    <row r="5207" spans="1:4" ht="15">
      <c r="A5207" s="90">
        <v>98061</v>
      </c>
      <c r="B5207" s="90" t="s">
        <v>17553</v>
      </c>
      <c r="C5207" s="358" t="s">
        <v>2</v>
      </c>
      <c r="D5207" s="359">
        <v>7107.66</v>
      </c>
    </row>
    <row r="5208" spans="1:4" ht="15">
      <c r="A5208" s="90">
        <v>98062</v>
      </c>
      <c r="B5208" s="90" t="s">
        <v>17554</v>
      </c>
      <c r="C5208" s="358" t="s">
        <v>2</v>
      </c>
      <c r="D5208" s="359">
        <v>2777.59</v>
      </c>
    </row>
    <row r="5209" spans="1:4" ht="15">
      <c r="A5209" s="90">
        <v>98063</v>
      </c>
      <c r="B5209" s="90" t="s">
        <v>17555</v>
      </c>
      <c r="C5209" s="358" t="s">
        <v>2</v>
      </c>
      <c r="D5209" s="359">
        <v>4233.91</v>
      </c>
    </row>
    <row r="5210" spans="1:4" ht="15">
      <c r="A5210" s="90">
        <v>98064</v>
      </c>
      <c r="B5210" s="90" t="s">
        <v>17556</v>
      </c>
      <c r="C5210" s="358" t="s">
        <v>2</v>
      </c>
      <c r="D5210" s="359">
        <v>4871.1099999999997</v>
      </c>
    </row>
    <row r="5211" spans="1:4" ht="15">
      <c r="A5211" s="90">
        <v>98065</v>
      </c>
      <c r="B5211" s="90" t="s">
        <v>17557</v>
      </c>
      <c r="C5211" s="358" t="s">
        <v>2</v>
      </c>
      <c r="D5211" s="359">
        <v>6760.32</v>
      </c>
    </row>
    <row r="5212" spans="1:4" ht="15">
      <c r="A5212" s="90">
        <v>98066</v>
      </c>
      <c r="B5212" s="90" t="s">
        <v>12224</v>
      </c>
      <c r="C5212" s="358" t="s">
        <v>2</v>
      </c>
      <c r="D5212" s="359">
        <v>4193.8999999999996</v>
      </c>
    </row>
    <row r="5213" spans="1:4" ht="15">
      <c r="A5213" s="90">
        <v>98067</v>
      </c>
      <c r="B5213" s="90" t="s">
        <v>12225</v>
      </c>
      <c r="C5213" s="358" t="s">
        <v>2</v>
      </c>
      <c r="D5213" s="359">
        <v>5574.51</v>
      </c>
    </row>
    <row r="5214" spans="1:4" ht="15">
      <c r="A5214" s="90">
        <v>98068</v>
      </c>
      <c r="B5214" s="90" t="s">
        <v>12226</v>
      </c>
      <c r="C5214" s="358" t="s">
        <v>2</v>
      </c>
      <c r="D5214" s="359">
        <v>7867.94</v>
      </c>
    </row>
    <row r="5215" spans="1:4" ht="15">
      <c r="A5215" s="90">
        <v>98069</v>
      </c>
      <c r="B5215" s="90" t="s">
        <v>12227</v>
      </c>
      <c r="C5215" s="358" t="s">
        <v>2</v>
      </c>
      <c r="D5215" s="359">
        <v>10644.74</v>
      </c>
    </row>
    <row r="5216" spans="1:4" ht="15">
      <c r="A5216" s="90">
        <v>98070</v>
      </c>
      <c r="B5216" s="90" t="s">
        <v>12228</v>
      </c>
      <c r="C5216" s="358" t="s">
        <v>2</v>
      </c>
      <c r="D5216" s="359">
        <v>12099.67</v>
      </c>
    </row>
    <row r="5217" spans="1:4" ht="15">
      <c r="A5217" s="90">
        <v>98071</v>
      </c>
      <c r="B5217" s="90" t="s">
        <v>12229</v>
      </c>
      <c r="C5217" s="358" t="s">
        <v>2</v>
      </c>
      <c r="D5217" s="359">
        <v>13065.33</v>
      </c>
    </row>
    <row r="5218" spans="1:4" ht="15">
      <c r="A5218" s="90">
        <v>98072</v>
      </c>
      <c r="B5218" s="90" t="s">
        <v>12230</v>
      </c>
      <c r="C5218" s="358" t="s">
        <v>2</v>
      </c>
      <c r="D5218" s="359">
        <v>3581.68</v>
      </c>
    </row>
    <row r="5219" spans="1:4" ht="15">
      <c r="A5219" s="90">
        <v>98073</v>
      </c>
      <c r="B5219" s="90" t="s">
        <v>12231</v>
      </c>
      <c r="C5219" s="358" t="s">
        <v>2</v>
      </c>
      <c r="D5219" s="359">
        <v>5702.4</v>
      </c>
    </row>
    <row r="5220" spans="1:4" ht="15">
      <c r="A5220" s="90">
        <v>98074</v>
      </c>
      <c r="B5220" s="90" t="s">
        <v>12232</v>
      </c>
      <c r="C5220" s="358" t="s">
        <v>2</v>
      </c>
      <c r="D5220" s="359">
        <v>8995.01</v>
      </c>
    </row>
    <row r="5221" spans="1:4" ht="15">
      <c r="A5221" s="90">
        <v>98075</v>
      </c>
      <c r="B5221" s="90" t="s">
        <v>12233</v>
      </c>
      <c r="C5221" s="358" t="s">
        <v>2</v>
      </c>
      <c r="D5221" s="359">
        <v>11769.88</v>
      </c>
    </row>
    <row r="5222" spans="1:4" ht="15">
      <c r="A5222" s="90">
        <v>98076</v>
      </c>
      <c r="B5222" s="90" t="s">
        <v>12234</v>
      </c>
      <c r="C5222" s="358" t="s">
        <v>2</v>
      </c>
      <c r="D5222" s="359">
        <v>13653.61</v>
      </c>
    </row>
    <row r="5223" spans="1:4" ht="15">
      <c r="A5223" s="90">
        <v>98077</v>
      </c>
      <c r="B5223" s="90" t="s">
        <v>12235</v>
      </c>
      <c r="C5223" s="358" t="s">
        <v>2</v>
      </c>
      <c r="D5223" s="359">
        <v>16125.99</v>
      </c>
    </row>
    <row r="5224" spans="1:4" ht="15">
      <c r="A5224" s="90">
        <v>98078</v>
      </c>
      <c r="B5224" s="90" t="s">
        <v>12236</v>
      </c>
      <c r="C5224" s="358" t="s">
        <v>2</v>
      </c>
      <c r="D5224" s="359">
        <v>3605.7</v>
      </c>
    </row>
    <row r="5225" spans="1:4" ht="15">
      <c r="A5225" s="90">
        <v>98079</v>
      </c>
      <c r="B5225" s="90" t="s">
        <v>12237</v>
      </c>
      <c r="C5225" s="358" t="s">
        <v>2</v>
      </c>
      <c r="D5225" s="359">
        <v>6373.82</v>
      </c>
    </row>
    <row r="5226" spans="1:4" ht="15">
      <c r="A5226" s="90">
        <v>98080</v>
      </c>
      <c r="B5226" s="90" t="s">
        <v>12238</v>
      </c>
      <c r="C5226" s="358" t="s">
        <v>2</v>
      </c>
      <c r="D5226" s="359">
        <v>8285.3700000000008</v>
      </c>
    </row>
    <row r="5227" spans="1:4" ht="15">
      <c r="A5227" s="90">
        <v>98081</v>
      </c>
      <c r="B5227" s="90" t="s">
        <v>12239</v>
      </c>
      <c r="C5227" s="358" t="s">
        <v>2</v>
      </c>
      <c r="D5227" s="359">
        <v>12343.64</v>
      </c>
    </row>
    <row r="5228" spans="1:4" ht="15">
      <c r="A5228" s="90">
        <v>98082</v>
      </c>
      <c r="B5228" s="90" t="s">
        <v>12240</v>
      </c>
      <c r="C5228" s="358" t="s">
        <v>2</v>
      </c>
      <c r="D5228" s="359">
        <v>3562.75</v>
      </c>
    </row>
    <row r="5229" spans="1:4" ht="15">
      <c r="A5229" s="90">
        <v>98083</v>
      </c>
      <c r="B5229" s="90" t="s">
        <v>12241</v>
      </c>
      <c r="C5229" s="358" t="s">
        <v>2</v>
      </c>
      <c r="D5229" s="359">
        <v>4687.7299999999996</v>
      </c>
    </row>
    <row r="5230" spans="1:4" ht="15">
      <c r="A5230" s="90">
        <v>98084</v>
      </c>
      <c r="B5230" s="90" t="s">
        <v>12242</v>
      </c>
      <c r="C5230" s="358" t="s">
        <v>2</v>
      </c>
      <c r="D5230" s="359">
        <v>6563.43</v>
      </c>
    </row>
    <row r="5231" spans="1:4" ht="15">
      <c r="A5231" s="90">
        <v>98085</v>
      </c>
      <c r="B5231" s="90" t="s">
        <v>12243</v>
      </c>
      <c r="C5231" s="358" t="s">
        <v>2</v>
      </c>
      <c r="D5231" s="359">
        <v>8919.83</v>
      </c>
    </row>
    <row r="5232" spans="1:4" ht="15">
      <c r="A5232" s="90">
        <v>98086</v>
      </c>
      <c r="B5232" s="90" t="s">
        <v>12244</v>
      </c>
      <c r="C5232" s="358" t="s">
        <v>2</v>
      </c>
      <c r="D5232" s="359">
        <v>10040.11</v>
      </c>
    </row>
    <row r="5233" spans="1:4" ht="15">
      <c r="A5233" s="90">
        <v>98087</v>
      </c>
      <c r="B5233" s="90" t="s">
        <v>12245</v>
      </c>
      <c r="C5233" s="358" t="s">
        <v>2</v>
      </c>
      <c r="D5233" s="359">
        <v>10657.51</v>
      </c>
    </row>
    <row r="5234" spans="1:4" ht="15">
      <c r="A5234" s="90">
        <v>98088</v>
      </c>
      <c r="B5234" s="90" t="s">
        <v>12246</v>
      </c>
      <c r="C5234" s="358" t="s">
        <v>2</v>
      </c>
      <c r="D5234" s="359">
        <v>3110.27</v>
      </c>
    </row>
    <row r="5235" spans="1:4" ht="15">
      <c r="A5235" s="90">
        <v>98089</v>
      </c>
      <c r="B5235" s="90" t="s">
        <v>12247</v>
      </c>
      <c r="C5235" s="358" t="s">
        <v>2</v>
      </c>
      <c r="D5235" s="359">
        <v>4958.4799999999996</v>
      </c>
    </row>
    <row r="5236" spans="1:4" ht="15">
      <c r="A5236" s="90">
        <v>98090</v>
      </c>
      <c r="B5236" s="90" t="s">
        <v>12248</v>
      </c>
      <c r="C5236" s="358" t="s">
        <v>2</v>
      </c>
      <c r="D5236" s="359">
        <v>7852.85</v>
      </c>
    </row>
    <row r="5237" spans="1:4" ht="15">
      <c r="A5237" s="90">
        <v>98091</v>
      </c>
      <c r="B5237" s="90" t="s">
        <v>12249</v>
      </c>
      <c r="C5237" s="358" t="s">
        <v>2</v>
      </c>
      <c r="D5237" s="359">
        <v>10292.120000000001</v>
      </c>
    </row>
    <row r="5238" spans="1:4" ht="15">
      <c r="A5238" s="90">
        <v>98092</v>
      </c>
      <c r="B5238" s="90" t="s">
        <v>12250</v>
      </c>
      <c r="C5238" s="358" t="s">
        <v>2</v>
      </c>
      <c r="D5238" s="359">
        <v>11994.85</v>
      </c>
    </row>
    <row r="5239" spans="1:4" ht="15">
      <c r="A5239" s="90">
        <v>98093</v>
      </c>
      <c r="B5239" s="90" t="s">
        <v>12251</v>
      </c>
      <c r="C5239" s="358" t="s">
        <v>2</v>
      </c>
      <c r="D5239" s="359">
        <v>14183.12</v>
      </c>
    </row>
    <row r="5240" spans="1:4" ht="15">
      <c r="A5240" s="90">
        <v>98094</v>
      </c>
      <c r="B5240" s="90" t="s">
        <v>12252</v>
      </c>
      <c r="C5240" s="358" t="s">
        <v>2</v>
      </c>
      <c r="D5240" s="359">
        <v>2521.56</v>
      </c>
    </row>
    <row r="5241" spans="1:4" ht="15">
      <c r="A5241" s="90">
        <v>98099</v>
      </c>
      <c r="B5241" s="90" t="s">
        <v>12253</v>
      </c>
      <c r="C5241" s="358" t="s">
        <v>2</v>
      </c>
      <c r="D5241" s="359">
        <v>4312.9799999999996</v>
      </c>
    </row>
    <row r="5242" spans="1:4" ht="15">
      <c r="A5242" s="90">
        <v>98100</v>
      </c>
      <c r="B5242" s="90" t="s">
        <v>12254</v>
      </c>
      <c r="C5242" s="358" t="s">
        <v>2</v>
      </c>
      <c r="D5242" s="359">
        <v>5681.83</v>
      </c>
    </row>
    <row r="5243" spans="1:4" ht="15">
      <c r="A5243" s="90">
        <v>98101</v>
      </c>
      <c r="B5243" s="90" t="s">
        <v>12255</v>
      </c>
      <c r="C5243" s="358" t="s">
        <v>2</v>
      </c>
      <c r="D5243" s="359">
        <v>8413.7999999999993</v>
      </c>
    </row>
    <row r="5244" spans="1:4" ht="15">
      <c r="A5244" s="90">
        <v>98109</v>
      </c>
      <c r="B5244" s="90" t="s">
        <v>9710</v>
      </c>
      <c r="C5244" s="358" t="s">
        <v>2</v>
      </c>
      <c r="D5244" s="358">
        <v>735.31</v>
      </c>
    </row>
    <row r="5245" spans="1:4" ht="15">
      <c r="A5245" s="90">
        <v>98110</v>
      </c>
      <c r="B5245" s="90" t="s">
        <v>9711</v>
      </c>
      <c r="C5245" s="358" t="s">
        <v>2</v>
      </c>
      <c r="D5245" s="358">
        <v>407.43</v>
      </c>
    </row>
    <row r="5246" spans="1:4" ht="15">
      <c r="A5246" s="90">
        <v>98111</v>
      </c>
      <c r="B5246" s="90" t="s">
        <v>9712</v>
      </c>
      <c r="C5246" s="358" t="s">
        <v>2</v>
      </c>
      <c r="D5246" s="358">
        <v>53.78</v>
      </c>
    </row>
    <row r="5247" spans="1:4" ht="15">
      <c r="A5247" s="90">
        <v>98112</v>
      </c>
      <c r="B5247" s="90" t="s">
        <v>9713</v>
      </c>
      <c r="C5247" s="358" t="s">
        <v>2</v>
      </c>
      <c r="D5247" s="358">
        <v>106.76</v>
      </c>
    </row>
    <row r="5248" spans="1:4" ht="15">
      <c r="A5248" s="90">
        <v>98114</v>
      </c>
      <c r="B5248" s="90" t="s">
        <v>9714</v>
      </c>
      <c r="C5248" s="358" t="s">
        <v>2</v>
      </c>
      <c r="D5248" s="358">
        <v>703.52</v>
      </c>
    </row>
    <row r="5249" spans="1:4" ht="15">
      <c r="A5249" s="90">
        <v>98115</v>
      </c>
      <c r="B5249" s="90" t="s">
        <v>11072</v>
      </c>
      <c r="C5249" s="358" t="s">
        <v>2</v>
      </c>
      <c r="D5249" s="358">
        <v>97.05</v>
      </c>
    </row>
    <row r="5250" spans="1:4" ht="15">
      <c r="A5250" s="90">
        <v>89957</v>
      </c>
      <c r="B5250" s="90" t="s">
        <v>3445</v>
      </c>
      <c r="C5250" s="358" t="s">
        <v>2</v>
      </c>
      <c r="D5250" s="358">
        <v>128.46</v>
      </c>
    </row>
    <row r="5251" spans="1:4" ht="15">
      <c r="A5251" s="90">
        <v>89959</v>
      </c>
      <c r="B5251" s="90" t="s">
        <v>3446</v>
      </c>
      <c r="C5251" s="358" t="s">
        <v>2</v>
      </c>
      <c r="D5251" s="358">
        <v>226.6</v>
      </c>
    </row>
    <row r="5252" spans="1:4" ht="15">
      <c r="A5252" s="90">
        <v>89349</v>
      </c>
      <c r="B5252" s="90" t="s">
        <v>10419</v>
      </c>
      <c r="C5252" s="358" t="s">
        <v>2</v>
      </c>
      <c r="D5252" s="358">
        <v>30.83</v>
      </c>
    </row>
    <row r="5253" spans="1:4" ht="15">
      <c r="A5253" s="90">
        <v>89351</v>
      </c>
      <c r="B5253" s="90" t="s">
        <v>10420</v>
      </c>
      <c r="C5253" s="358" t="s">
        <v>2</v>
      </c>
      <c r="D5253" s="358">
        <v>37.9</v>
      </c>
    </row>
    <row r="5254" spans="1:4" ht="15">
      <c r="A5254" s="90">
        <v>89352</v>
      </c>
      <c r="B5254" s="90" t="s">
        <v>10421</v>
      </c>
      <c r="C5254" s="358" t="s">
        <v>2</v>
      </c>
      <c r="D5254" s="358">
        <v>42.15</v>
      </c>
    </row>
    <row r="5255" spans="1:4" ht="15">
      <c r="A5255" s="90">
        <v>89353</v>
      </c>
      <c r="B5255" s="90" t="s">
        <v>10422</v>
      </c>
      <c r="C5255" s="358" t="s">
        <v>2</v>
      </c>
      <c r="D5255" s="358">
        <v>46.01</v>
      </c>
    </row>
    <row r="5256" spans="1:4" ht="15">
      <c r="A5256" s="90">
        <v>89354</v>
      </c>
      <c r="B5256" s="90" t="s">
        <v>10423</v>
      </c>
      <c r="C5256" s="358" t="s">
        <v>2</v>
      </c>
      <c r="D5256" s="358">
        <v>430.39</v>
      </c>
    </row>
    <row r="5257" spans="1:4" ht="15">
      <c r="A5257" s="90">
        <v>89969</v>
      </c>
      <c r="B5257" s="90" t="s">
        <v>3447</v>
      </c>
      <c r="C5257" s="358" t="s">
        <v>2</v>
      </c>
      <c r="D5257" s="358">
        <v>46.5</v>
      </c>
    </row>
    <row r="5258" spans="1:4" ht="15">
      <c r="A5258" s="90">
        <v>89970</v>
      </c>
      <c r="B5258" s="90" t="s">
        <v>3448</v>
      </c>
      <c r="C5258" s="358" t="s">
        <v>2</v>
      </c>
      <c r="D5258" s="358">
        <v>50.98</v>
      </c>
    </row>
    <row r="5259" spans="1:4" ht="15">
      <c r="A5259" s="90">
        <v>89971</v>
      </c>
      <c r="B5259" s="90" t="s">
        <v>3449</v>
      </c>
      <c r="C5259" s="358" t="s">
        <v>2</v>
      </c>
      <c r="D5259" s="358">
        <v>52.75</v>
      </c>
    </row>
    <row r="5260" spans="1:4" ht="15">
      <c r="A5260" s="90">
        <v>89972</v>
      </c>
      <c r="B5260" s="90" t="s">
        <v>3450</v>
      </c>
      <c r="C5260" s="358" t="s">
        <v>2</v>
      </c>
      <c r="D5260" s="358">
        <v>58.37</v>
      </c>
    </row>
    <row r="5261" spans="1:4" ht="15">
      <c r="A5261" s="90">
        <v>89973</v>
      </c>
      <c r="B5261" s="90" t="s">
        <v>3451</v>
      </c>
      <c r="C5261" s="358" t="s">
        <v>2</v>
      </c>
      <c r="D5261" s="358">
        <v>654.38</v>
      </c>
    </row>
    <row r="5262" spans="1:4" ht="15">
      <c r="A5262" s="90">
        <v>89974</v>
      </c>
      <c r="B5262" s="90" t="s">
        <v>3452</v>
      </c>
      <c r="C5262" s="358" t="s">
        <v>2</v>
      </c>
      <c r="D5262" s="358">
        <v>319.17</v>
      </c>
    </row>
    <row r="5263" spans="1:4" ht="15">
      <c r="A5263" s="90">
        <v>89984</v>
      </c>
      <c r="B5263" s="90" t="s">
        <v>10424</v>
      </c>
      <c r="C5263" s="358" t="s">
        <v>2</v>
      </c>
      <c r="D5263" s="358">
        <v>99.45</v>
      </c>
    </row>
    <row r="5264" spans="1:4" ht="15">
      <c r="A5264" s="90">
        <v>89985</v>
      </c>
      <c r="B5264" s="90" t="s">
        <v>10425</v>
      </c>
      <c r="C5264" s="358" t="s">
        <v>2</v>
      </c>
      <c r="D5264" s="358">
        <v>104.26</v>
      </c>
    </row>
    <row r="5265" spans="1:4" ht="15">
      <c r="A5265" s="90">
        <v>89986</v>
      </c>
      <c r="B5265" s="90" t="s">
        <v>10426</v>
      </c>
      <c r="C5265" s="358" t="s">
        <v>2</v>
      </c>
      <c r="D5265" s="358">
        <v>96.86</v>
      </c>
    </row>
    <row r="5266" spans="1:4" ht="15">
      <c r="A5266" s="90">
        <v>89987</v>
      </c>
      <c r="B5266" s="90" t="s">
        <v>10427</v>
      </c>
      <c r="C5266" s="358" t="s">
        <v>2</v>
      </c>
      <c r="D5266" s="358">
        <v>109.94</v>
      </c>
    </row>
    <row r="5267" spans="1:4" ht="15">
      <c r="A5267" s="90">
        <v>90371</v>
      </c>
      <c r="B5267" s="90" t="s">
        <v>10428</v>
      </c>
      <c r="C5267" s="358" t="s">
        <v>2</v>
      </c>
      <c r="D5267" s="358">
        <v>36.15</v>
      </c>
    </row>
    <row r="5268" spans="1:4" ht="15">
      <c r="A5268" s="90">
        <v>94489</v>
      </c>
      <c r="B5268" s="90" t="s">
        <v>10429</v>
      </c>
      <c r="C5268" s="358" t="s">
        <v>2</v>
      </c>
      <c r="D5268" s="358">
        <v>36.64</v>
      </c>
    </row>
    <row r="5269" spans="1:4" ht="15">
      <c r="A5269" s="90">
        <v>94490</v>
      </c>
      <c r="B5269" s="90" t="s">
        <v>10430</v>
      </c>
      <c r="C5269" s="358" t="s">
        <v>2</v>
      </c>
      <c r="D5269" s="358">
        <v>55.19</v>
      </c>
    </row>
    <row r="5270" spans="1:4" ht="15">
      <c r="A5270" s="90">
        <v>94491</v>
      </c>
      <c r="B5270" s="90" t="s">
        <v>10431</v>
      </c>
      <c r="C5270" s="358" t="s">
        <v>2</v>
      </c>
      <c r="D5270" s="358">
        <v>74.930000000000007</v>
      </c>
    </row>
    <row r="5271" spans="1:4" ht="15">
      <c r="A5271" s="90">
        <v>94492</v>
      </c>
      <c r="B5271" s="90" t="s">
        <v>10432</v>
      </c>
      <c r="C5271" s="358" t="s">
        <v>2</v>
      </c>
      <c r="D5271" s="358">
        <v>77.13</v>
      </c>
    </row>
    <row r="5272" spans="1:4" ht="15">
      <c r="A5272" s="90">
        <v>94493</v>
      </c>
      <c r="B5272" s="90" t="s">
        <v>10433</v>
      </c>
      <c r="C5272" s="358" t="s">
        <v>2</v>
      </c>
      <c r="D5272" s="358">
        <v>141.32</v>
      </c>
    </row>
    <row r="5273" spans="1:4" ht="15">
      <c r="A5273" s="90">
        <v>94495</v>
      </c>
      <c r="B5273" s="90" t="s">
        <v>10434</v>
      </c>
      <c r="C5273" s="358" t="s">
        <v>2</v>
      </c>
      <c r="D5273" s="358">
        <v>71.45</v>
      </c>
    </row>
    <row r="5274" spans="1:4" ht="15">
      <c r="A5274" s="90">
        <v>94496</v>
      </c>
      <c r="B5274" s="90" t="s">
        <v>10435</v>
      </c>
      <c r="C5274" s="358" t="s">
        <v>2</v>
      </c>
      <c r="D5274" s="358">
        <v>97.35</v>
      </c>
    </row>
    <row r="5275" spans="1:4" ht="15">
      <c r="A5275" s="90">
        <v>94497</v>
      </c>
      <c r="B5275" s="90" t="s">
        <v>10436</v>
      </c>
      <c r="C5275" s="358" t="s">
        <v>2</v>
      </c>
      <c r="D5275" s="358">
        <v>123.24</v>
      </c>
    </row>
    <row r="5276" spans="1:4" ht="15">
      <c r="A5276" s="90">
        <v>94498</v>
      </c>
      <c r="B5276" s="90" t="s">
        <v>10437</v>
      </c>
      <c r="C5276" s="358" t="s">
        <v>2</v>
      </c>
      <c r="D5276" s="358">
        <v>170.43</v>
      </c>
    </row>
    <row r="5277" spans="1:4" ht="15">
      <c r="A5277" s="90">
        <v>94499</v>
      </c>
      <c r="B5277" s="90" t="s">
        <v>10438</v>
      </c>
      <c r="C5277" s="358" t="s">
        <v>2</v>
      </c>
      <c r="D5277" s="358">
        <v>342.14</v>
      </c>
    </row>
    <row r="5278" spans="1:4" ht="15">
      <c r="A5278" s="90">
        <v>94500</v>
      </c>
      <c r="B5278" s="90" t="s">
        <v>10439</v>
      </c>
      <c r="C5278" s="358" t="s">
        <v>2</v>
      </c>
      <c r="D5278" s="358">
        <v>415.06</v>
      </c>
    </row>
    <row r="5279" spans="1:4" ht="15">
      <c r="A5279" s="90">
        <v>94501</v>
      </c>
      <c r="B5279" s="90" t="s">
        <v>10440</v>
      </c>
      <c r="C5279" s="358" t="s">
        <v>2</v>
      </c>
      <c r="D5279" s="358">
        <v>843.87</v>
      </c>
    </row>
    <row r="5280" spans="1:4" ht="15">
      <c r="A5280" s="90">
        <v>94792</v>
      </c>
      <c r="B5280" s="90" t="s">
        <v>10441</v>
      </c>
      <c r="C5280" s="358" t="s">
        <v>2</v>
      </c>
      <c r="D5280" s="358">
        <v>134.08000000000001</v>
      </c>
    </row>
    <row r="5281" spans="1:4" ht="15">
      <c r="A5281" s="90">
        <v>94793</v>
      </c>
      <c r="B5281" s="90" t="s">
        <v>10442</v>
      </c>
      <c r="C5281" s="358" t="s">
        <v>2</v>
      </c>
      <c r="D5281" s="358">
        <v>184.29</v>
      </c>
    </row>
    <row r="5282" spans="1:4" ht="15">
      <c r="A5282" s="90">
        <v>94794</v>
      </c>
      <c r="B5282" s="90" t="s">
        <v>10443</v>
      </c>
      <c r="C5282" s="358" t="s">
        <v>2</v>
      </c>
      <c r="D5282" s="358">
        <v>194.84</v>
      </c>
    </row>
    <row r="5283" spans="1:4" ht="15">
      <c r="A5283" s="90">
        <v>94795</v>
      </c>
      <c r="B5283" s="90" t="s">
        <v>10444</v>
      </c>
      <c r="C5283" s="358" t="s">
        <v>2</v>
      </c>
      <c r="D5283" s="358">
        <v>35.840000000000003</v>
      </c>
    </row>
    <row r="5284" spans="1:4" ht="15">
      <c r="A5284" s="90">
        <v>94796</v>
      </c>
      <c r="B5284" s="90" t="s">
        <v>10445</v>
      </c>
      <c r="C5284" s="358" t="s">
        <v>2</v>
      </c>
      <c r="D5284" s="358">
        <v>41.2</v>
      </c>
    </row>
    <row r="5285" spans="1:4" ht="15">
      <c r="A5285" s="90">
        <v>94797</v>
      </c>
      <c r="B5285" s="90" t="s">
        <v>10446</v>
      </c>
      <c r="C5285" s="358" t="s">
        <v>2</v>
      </c>
      <c r="D5285" s="358">
        <v>85.02</v>
      </c>
    </row>
    <row r="5286" spans="1:4" ht="15">
      <c r="A5286" s="90">
        <v>94798</v>
      </c>
      <c r="B5286" s="90" t="s">
        <v>10447</v>
      </c>
      <c r="C5286" s="358" t="s">
        <v>2</v>
      </c>
      <c r="D5286" s="358">
        <v>140.88</v>
      </c>
    </row>
    <row r="5287" spans="1:4" ht="15">
      <c r="A5287" s="90">
        <v>94799</v>
      </c>
      <c r="B5287" s="90" t="s">
        <v>10448</v>
      </c>
      <c r="C5287" s="358" t="s">
        <v>2</v>
      </c>
      <c r="D5287" s="358">
        <v>173.01</v>
      </c>
    </row>
    <row r="5288" spans="1:4" ht="15">
      <c r="A5288" s="90">
        <v>94800</v>
      </c>
      <c r="B5288" s="90" t="s">
        <v>10449</v>
      </c>
      <c r="C5288" s="358" t="s">
        <v>2</v>
      </c>
      <c r="D5288" s="358">
        <v>222.14</v>
      </c>
    </row>
    <row r="5289" spans="1:4" ht="15">
      <c r="A5289" s="90">
        <v>95248</v>
      </c>
      <c r="B5289" s="90" t="s">
        <v>10450</v>
      </c>
      <c r="C5289" s="358" t="s">
        <v>2</v>
      </c>
      <c r="D5289" s="358">
        <v>61.54</v>
      </c>
    </row>
    <row r="5290" spans="1:4" ht="15">
      <c r="A5290" s="90">
        <v>95249</v>
      </c>
      <c r="B5290" s="90" t="s">
        <v>10451</v>
      </c>
      <c r="C5290" s="358" t="s">
        <v>2</v>
      </c>
      <c r="D5290" s="358">
        <v>72.260000000000005</v>
      </c>
    </row>
    <row r="5291" spans="1:4" ht="15">
      <c r="A5291" s="90">
        <v>95250</v>
      </c>
      <c r="B5291" s="90" t="s">
        <v>10452</v>
      </c>
      <c r="C5291" s="358" t="s">
        <v>2</v>
      </c>
      <c r="D5291" s="358">
        <v>97.53</v>
      </c>
    </row>
    <row r="5292" spans="1:4" ht="15">
      <c r="A5292" s="90">
        <v>95251</v>
      </c>
      <c r="B5292" s="90" t="s">
        <v>10453</v>
      </c>
      <c r="C5292" s="358" t="s">
        <v>2</v>
      </c>
      <c r="D5292" s="358">
        <v>144.47</v>
      </c>
    </row>
    <row r="5293" spans="1:4" ht="15">
      <c r="A5293" s="90">
        <v>95252</v>
      </c>
      <c r="B5293" s="90" t="s">
        <v>10454</v>
      </c>
      <c r="C5293" s="358" t="s">
        <v>2</v>
      </c>
      <c r="D5293" s="358">
        <v>174.95</v>
      </c>
    </row>
    <row r="5294" spans="1:4" ht="15">
      <c r="A5294" s="90">
        <v>95253</v>
      </c>
      <c r="B5294" s="90" t="s">
        <v>10455</v>
      </c>
      <c r="C5294" s="358" t="s">
        <v>2</v>
      </c>
      <c r="D5294" s="358">
        <v>266.77999999999997</v>
      </c>
    </row>
    <row r="5295" spans="1:4" ht="15">
      <c r="A5295" s="90">
        <v>99619</v>
      </c>
      <c r="B5295" s="90" t="s">
        <v>10456</v>
      </c>
      <c r="C5295" s="358" t="s">
        <v>2</v>
      </c>
      <c r="D5295" s="358">
        <v>91.9</v>
      </c>
    </row>
    <row r="5296" spans="1:4" ht="15">
      <c r="A5296" s="90">
        <v>99620</v>
      </c>
      <c r="B5296" s="90" t="s">
        <v>10457</v>
      </c>
      <c r="C5296" s="358" t="s">
        <v>2</v>
      </c>
      <c r="D5296" s="358">
        <v>124.84</v>
      </c>
    </row>
    <row r="5297" spans="1:4" ht="15">
      <c r="A5297" s="90">
        <v>99621</v>
      </c>
      <c r="B5297" s="90" t="s">
        <v>10458</v>
      </c>
      <c r="C5297" s="358" t="s">
        <v>2</v>
      </c>
      <c r="D5297" s="358">
        <v>185.95</v>
      </c>
    </row>
    <row r="5298" spans="1:4" ht="15">
      <c r="A5298" s="90">
        <v>99622</v>
      </c>
      <c r="B5298" s="90" t="s">
        <v>10459</v>
      </c>
      <c r="C5298" s="358" t="s">
        <v>2</v>
      </c>
      <c r="D5298" s="358">
        <v>209.48</v>
      </c>
    </row>
    <row r="5299" spans="1:4" ht="15">
      <c r="A5299" s="90">
        <v>99623</v>
      </c>
      <c r="B5299" s="90" t="s">
        <v>10460</v>
      </c>
      <c r="C5299" s="358" t="s">
        <v>2</v>
      </c>
      <c r="D5299" s="358">
        <v>292.16000000000003</v>
      </c>
    </row>
    <row r="5300" spans="1:4" ht="15">
      <c r="A5300" s="90">
        <v>99624</v>
      </c>
      <c r="B5300" s="90" t="s">
        <v>10461</v>
      </c>
      <c r="C5300" s="358" t="s">
        <v>2</v>
      </c>
      <c r="D5300" s="358">
        <v>416.37</v>
      </c>
    </row>
    <row r="5301" spans="1:4" ht="15">
      <c r="A5301" s="90">
        <v>99625</v>
      </c>
      <c r="B5301" s="90" t="s">
        <v>10462</v>
      </c>
      <c r="C5301" s="358" t="s">
        <v>2</v>
      </c>
      <c r="D5301" s="358">
        <v>572.42999999999995</v>
      </c>
    </row>
    <row r="5302" spans="1:4" ht="15">
      <c r="A5302" s="90">
        <v>99626</v>
      </c>
      <c r="B5302" s="90" t="s">
        <v>10463</v>
      </c>
      <c r="C5302" s="358" t="s">
        <v>2</v>
      </c>
      <c r="D5302" s="358">
        <v>880.59</v>
      </c>
    </row>
    <row r="5303" spans="1:4" ht="15">
      <c r="A5303" s="90">
        <v>99627</v>
      </c>
      <c r="B5303" s="90" t="s">
        <v>10464</v>
      </c>
      <c r="C5303" s="358" t="s">
        <v>2</v>
      </c>
      <c r="D5303" s="358">
        <v>55.48</v>
      </c>
    </row>
    <row r="5304" spans="1:4" ht="15">
      <c r="A5304" s="90">
        <v>99628</v>
      </c>
      <c r="B5304" s="90" t="s">
        <v>10465</v>
      </c>
      <c r="C5304" s="358" t="s">
        <v>2</v>
      </c>
      <c r="D5304" s="358">
        <v>60.72</v>
      </c>
    </row>
    <row r="5305" spans="1:4" ht="15">
      <c r="A5305" s="90">
        <v>99629</v>
      </c>
      <c r="B5305" s="90" t="s">
        <v>10466</v>
      </c>
      <c r="C5305" s="358" t="s">
        <v>2</v>
      </c>
      <c r="D5305" s="358">
        <v>67.599999999999994</v>
      </c>
    </row>
    <row r="5306" spans="1:4" ht="15">
      <c r="A5306" s="90">
        <v>99630</v>
      </c>
      <c r="B5306" s="90" t="s">
        <v>10467</v>
      </c>
      <c r="C5306" s="358" t="s">
        <v>2</v>
      </c>
      <c r="D5306" s="358">
        <v>100.46</v>
      </c>
    </row>
    <row r="5307" spans="1:4" ht="15">
      <c r="A5307" s="90">
        <v>99631</v>
      </c>
      <c r="B5307" s="90" t="s">
        <v>10468</v>
      </c>
      <c r="C5307" s="358" t="s">
        <v>2</v>
      </c>
      <c r="D5307" s="358">
        <v>117.09</v>
      </c>
    </row>
    <row r="5308" spans="1:4" ht="15">
      <c r="A5308" s="90">
        <v>99632</v>
      </c>
      <c r="B5308" s="90" t="s">
        <v>10469</v>
      </c>
      <c r="C5308" s="358" t="s">
        <v>2</v>
      </c>
      <c r="D5308" s="358">
        <v>168.62</v>
      </c>
    </row>
    <row r="5309" spans="1:4" ht="15">
      <c r="A5309" s="90">
        <v>99633</v>
      </c>
      <c r="B5309" s="90" t="s">
        <v>10470</v>
      </c>
      <c r="C5309" s="358" t="s">
        <v>2</v>
      </c>
      <c r="D5309" s="358">
        <v>361.06</v>
      </c>
    </row>
    <row r="5310" spans="1:4" ht="15">
      <c r="A5310" s="90">
        <v>99634</v>
      </c>
      <c r="B5310" s="90" t="s">
        <v>10471</v>
      </c>
      <c r="C5310" s="358" t="s">
        <v>2</v>
      </c>
      <c r="D5310" s="358">
        <v>614.64</v>
      </c>
    </row>
    <row r="5311" spans="1:4" ht="15">
      <c r="A5311" s="90">
        <v>99635</v>
      </c>
      <c r="B5311" s="90" t="s">
        <v>10472</v>
      </c>
      <c r="C5311" s="358" t="s">
        <v>2</v>
      </c>
      <c r="D5311" s="358">
        <v>320.64999999999998</v>
      </c>
    </row>
    <row r="5312" spans="1:4" ht="15">
      <c r="A5312" s="90">
        <v>103008</v>
      </c>
      <c r="B5312" s="90" t="s">
        <v>10473</v>
      </c>
      <c r="C5312" s="358" t="s">
        <v>2</v>
      </c>
      <c r="D5312" s="358">
        <v>74.98</v>
      </c>
    </row>
    <row r="5313" spans="1:4" ht="15">
      <c r="A5313" s="90">
        <v>103009</v>
      </c>
      <c r="B5313" s="90" t="s">
        <v>10474</v>
      </c>
      <c r="C5313" s="358" t="s">
        <v>2</v>
      </c>
      <c r="D5313" s="358">
        <v>266.12</v>
      </c>
    </row>
    <row r="5314" spans="1:4" ht="15">
      <c r="A5314" s="90">
        <v>103010</v>
      </c>
      <c r="B5314" s="90" t="s">
        <v>10475</v>
      </c>
      <c r="C5314" s="358" t="s">
        <v>2</v>
      </c>
      <c r="D5314" s="358">
        <v>56.86</v>
      </c>
    </row>
    <row r="5315" spans="1:4" ht="15">
      <c r="A5315" s="90">
        <v>103011</v>
      </c>
      <c r="B5315" s="90" t="s">
        <v>10476</v>
      </c>
      <c r="C5315" s="358" t="s">
        <v>2</v>
      </c>
      <c r="D5315" s="358">
        <v>63.48</v>
      </c>
    </row>
    <row r="5316" spans="1:4" ht="15">
      <c r="A5316" s="90">
        <v>103012</v>
      </c>
      <c r="B5316" s="90" t="s">
        <v>10477</v>
      </c>
      <c r="C5316" s="358" t="s">
        <v>2</v>
      </c>
      <c r="D5316" s="358">
        <v>100</v>
      </c>
    </row>
    <row r="5317" spans="1:4" ht="15">
      <c r="A5317" s="90">
        <v>103013</v>
      </c>
      <c r="B5317" s="90" t="s">
        <v>10478</v>
      </c>
      <c r="C5317" s="358" t="s">
        <v>2</v>
      </c>
      <c r="D5317" s="358">
        <v>107.77</v>
      </c>
    </row>
    <row r="5318" spans="1:4" ht="15">
      <c r="A5318" s="90">
        <v>103014</v>
      </c>
      <c r="B5318" s="90" t="s">
        <v>10479</v>
      </c>
      <c r="C5318" s="358" t="s">
        <v>2</v>
      </c>
      <c r="D5318" s="358">
        <v>161.91999999999999</v>
      </c>
    </row>
    <row r="5319" spans="1:4" ht="15">
      <c r="A5319" s="90">
        <v>103015</v>
      </c>
      <c r="B5319" s="90" t="s">
        <v>10480</v>
      </c>
      <c r="C5319" s="358" t="s">
        <v>2</v>
      </c>
      <c r="D5319" s="358">
        <v>285.89999999999998</v>
      </c>
    </row>
    <row r="5320" spans="1:4" ht="15">
      <c r="A5320" s="90">
        <v>103016</v>
      </c>
      <c r="B5320" s="90" t="s">
        <v>10481</v>
      </c>
      <c r="C5320" s="358" t="s">
        <v>2</v>
      </c>
      <c r="D5320" s="358">
        <v>390.72</v>
      </c>
    </row>
    <row r="5321" spans="1:4" ht="15">
      <c r="A5321" s="90">
        <v>103017</v>
      </c>
      <c r="B5321" s="90" t="s">
        <v>10482</v>
      </c>
      <c r="C5321" s="358" t="s">
        <v>2</v>
      </c>
      <c r="D5321" s="358">
        <v>681.32</v>
      </c>
    </row>
    <row r="5322" spans="1:4" ht="15">
      <c r="A5322" s="90">
        <v>103018</v>
      </c>
      <c r="B5322" s="90" t="s">
        <v>10483</v>
      </c>
      <c r="C5322" s="358" t="s">
        <v>2</v>
      </c>
      <c r="D5322" s="358">
        <v>262.12</v>
      </c>
    </row>
    <row r="5323" spans="1:4" ht="15">
      <c r="A5323" s="90">
        <v>103019</v>
      </c>
      <c r="B5323" s="90" t="s">
        <v>10484</v>
      </c>
      <c r="C5323" s="358" t="s">
        <v>2</v>
      </c>
      <c r="D5323" s="358">
        <v>210.55</v>
      </c>
    </row>
    <row r="5324" spans="1:4" ht="15">
      <c r="A5324" s="90">
        <v>103029</v>
      </c>
      <c r="B5324" s="90" t="s">
        <v>10485</v>
      </c>
      <c r="C5324" s="358" t="s">
        <v>2</v>
      </c>
      <c r="D5324" s="358">
        <v>52.78</v>
      </c>
    </row>
    <row r="5325" spans="1:4" ht="15">
      <c r="A5325" s="90">
        <v>103036</v>
      </c>
      <c r="B5325" s="90" t="s">
        <v>10486</v>
      </c>
      <c r="C5325" s="358" t="s">
        <v>2</v>
      </c>
      <c r="D5325" s="358">
        <v>29.27</v>
      </c>
    </row>
    <row r="5326" spans="1:4" ht="15">
      <c r="A5326" s="90">
        <v>103037</v>
      </c>
      <c r="B5326" s="90" t="s">
        <v>10487</v>
      </c>
      <c r="C5326" s="358" t="s">
        <v>2</v>
      </c>
      <c r="D5326" s="358">
        <v>57.54</v>
      </c>
    </row>
    <row r="5327" spans="1:4" ht="15">
      <c r="A5327" s="90">
        <v>103038</v>
      </c>
      <c r="B5327" s="90" t="s">
        <v>10488</v>
      </c>
      <c r="C5327" s="358" t="s">
        <v>2</v>
      </c>
      <c r="D5327" s="358">
        <v>76.989999999999995</v>
      </c>
    </row>
    <row r="5328" spans="1:4" ht="15">
      <c r="A5328" s="90">
        <v>103039</v>
      </c>
      <c r="B5328" s="90" t="s">
        <v>10489</v>
      </c>
      <c r="C5328" s="358" t="s">
        <v>2</v>
      </c>
      <c r="D5328" s="358">
        <v>83.13</v>
      </c>
    </row>
    <row r="5329" spans="1:4" ht="15">
      <c r="A5329" s="90">
        <v>103040</v>
      </c>
      <c r="B5329" s="90" t="s">
        <v>10490</v>
      </c>
      <c r="C5329" s="358" t="s">
        <v>2</v>
      </c>
      <c r="D5329" s="358">
        <v>124.37</v>
      </c>
    </row>
    <row r="5330" spans="1:4" ht="15">
      <c r="A5330" s="90">
        <v>103041</v>
      </c>
      <c r="B5330" s="90" t="s">
        <v>10491</v>
      </c>
      <c r="C5330" s="358" t="s">
        <v>2</v>
      </c>
      <c r="D5330" s="358">
        <v>24.21</v>
      </c>
    </row>
    <row r="5331" spans="1:4" ht="15">
      <c r="A5331" s="90">
        <v>103042</v>
      </c>
      <c r="B5331" s="90" t="s">
        <v>10492</v>
      </c>
      <c r="C5331" s="358" t="s">
        <v>2</v>
      </c>
      <c r="D5331" s="358">
        <v>29.6</v>
      </c>
    </row>
    <row r="5332" spans="1:4" ht="15">
      <c r="A5332" s="90">
        <v>103043</v>
      </c>
      <c r="B5332" s="90" t="s">
        <v>10493</v>
      </c>
      <c r="C5332" s="358" t="s">
        <v>2</v>
      </c>
      <c r="D5332" s="358">
        <v>28.13</v>
      </c>
    </row>
    <row r="5333" spans="1:4" ht="15">
      <c r="A5333" s="90">
        <v>103044</v>
      </c>
      <c r="B5333" s="90" t="s">
        <v>10494</v>
      </c>
      <c r="C5333" s="358" t="s">
        <v>2</v>
      </c>
      <c r="D5333" s="358">
        <v>37.76</v>
      </c>
    </row>
    <row r="5334" spans="1:4" ht="15">
      <c r="A5334" s="90">
        <v>103045</v>
      </c>
      <c r="B5334" s="90" t="s">
        <v>10495</v>
      </c>
      <c r="C5334" s="358" t="s">
        <v>2</v>
      </c>
      <c r="D5334" s="358">
        <v>11.33</v>
      </c>
    </row>
    <row r="5335" spans="1:4" ht="15">
      <c r="A5335" s="90">
        <v>103046</v>
      </c>
      <c r="B5335" s="90" t="s">
        <v>10496</v>
      </c>
      <c r="C5335" s="358" t="s">
        <v>2</v>
      </c>
      <c r="D5335" s="358">
        <v>27.96</v>
      </c>
    </row>
    <row r="5336" spans="1:4" ht="15">
      <c r="A5336" s="90">
        <v>103047</v>
      </c>
      <c r="B5336" s="90" t="s">
        <v>10497</v>
      </c>
      <c r="C5336" s="358" t="s">
        <v>2</v>
      </c>
      <c r="D5336" s="358">
        <v>29.47</v>
      </c>
    </row>
    <row r="5337" spans="1:4" ht="15">
      <c r="A5337" s="90">
        <v>103048</v>
      </c>
      <c r="B5337" s="90" t="s">
        <v>10498</v>
      </c>
      <c r="C5337" s="358" t="s">
        <v>2</v>
      </c>
      <c r="D5337" s="358">
        <v>21.68</v>
      </c>
    </row>
    <row r="5338" spans="1:4" ht="15">
      <c r="A5338" s="90">
        <v>103049</v>
      </c>
      <c r="B5338" s="90" t="s">
        <v>10499</v>
      </c>
      <c r="C5338" s="358" t="s">
        <v>2</v>
      </c>
      <c r="D5338" s="358">
        <v>23.68</v>
      </c>
    </row>
    <row r="5339" spans="1:4" ht="15">
      <c r="A5339" s="90">
        <v>103050</v>
      </c>
      <c r="B5339" s="90" t="s">
        <v>10500</v>
      </c>
      <c r="C5339" s="358" t="s">
        <v>2</v>
      </c>
      <c r="D5339" s="358">
        <v>23.1</v>
      </c>
    </row>
    <row r="5340" spans="1:4" ht="15">
      <c r="A5340" s="90">
        <v>103051</v>
      </c>
      <c r="B5340" s="90" t="s">
        <v>10501</v>
      </c>
      <c r="C5340" s="358" t="s">
        <v>2</v>
      </c>
      <c r="D5340" s="358">
        <v>27.87</v>
      </c>
    </row>
    <row r="5341" spans="1:4" ht="15">
      <c r="A5341" s="90">
        <v>103052</v>
      </c>
      <c r="B5341" s="90" t="s">
        <v>10502</v>
      </c>
      <c r="C5341" s="358" t="s">
        <v>2</v>
      </c>
      <c r="D5341" s="358">
        <v>38.14</v>
      </c>
    </row>
    <row r="5342" spans="1:4" ht="15">
      <c r="A5342" s="90">
        <v>95634</v>
      </c>
      <c r="B5342" s="90" t="s">
        <v>3453</v>
      </c>
      <c r="C5342" s="358" t="s">
        <v>2</v>
      </c>
      <c r="D5342" s="358">
        <v>236.92</v>
      </c>
    </row>
    <row r="5343" spans="1:4" ht="15">
      <c r="A5343" s="90">
        <v>95635</v>
      </c>
      <c r="B5343" s="90" t="s">
        <v>3454</v>
      </c>
      <c r="C5343" s="358" t="s">
        <v>2</v>
      </c>
      <c r="D5343" s="358">
        <v>249.63</v>
      </c>
    </row>
    <row r="5344" spans="1:4" ht="15">
      <c r="A5344" s="90">
        <v>95636</v>
      </c>
      <c r="B5344" s="90" t="s">
        <v>10503</v>
      </c>
      <c r="C5344" s="358" t="s">
        <v>2</v>
      </c>
      <c r="D5344" s="358">
        <v>401.61</v>
      </c>
    </row>
    <row r="5345" spans="1:4" ht="15">
      <c r="A5345" s="90">
        <v>95637</v>
      </c>
      <c r="B5345" s="90" t="s">
        <v>3455</v>
      </c>
      <c r="C5345" s="358" t="s">
        <v>2</v>
      </c>
      <c r="D5345" s="358">
        <v>611.82000000000005</v>
      </c>
    </row>
    <row r="5346" spans="1:4" ht="15">
      <c r="A5346" s="90">
        <v>95638</v>
      </c>
      <c r="B5346" s="90" t="s">
        <v>3456</v>
      </c>
      <c r="C5346" s="358" t="s">
        <v>2</v>
      </c>
      <c r="D5346" s="358">
        <v>746.22</v>
      </c>
    </row>
    <row r="5347" spans="1:4" ht="15">
      <c r="A5347" s="90">
        <v>95639</v>
      </c>
      <c r="B5347" s="90" t="s">
        <v>3457</v>
      </c>
      <c r="C5347" s="358" t="s">
        <v>2</v>
      </c>
      <c r="D5347" s="358">
        <v>977.18</v>
      </c>
    </row>
    <row r="5348" spans="1:4" ht="15">
      <c r="A5348" s="90">
        <v>95641</v>
      </c>
      <c r="B5348" s="90" t="s">
        <v>3458</v>
      </c>
      <c r="C5348" s="358" t="s">
        <v>2</v>
      </c>
      <c r="D5348" s="358">
        <v>316.55</v>
      </c>
    </row>
    <row r="5349" spans="1:4" ht="15">
      <c r="A5349" s="90">
        <v>95642</v>
      </c>
      <c r="B5349" s="90" t="s">
        <v>3459</v>
      </c>
      <c r="C5349" s="358" t="s">
        <v>2</v>
      </c>
      <c r="D5349" s="358">
        <v>468.46</v>
      </c>
    </row>
    <row r="5350" spans="1:4" ht="15">
      <c r="A5350" s="90">
        <v>95643</v>
      </c>
      <c r="B5350" s="90" t="s">
        <v>3460</v>
      </c>
      <c r="C5350" s="358" t="s">
        <v>2</v>
      </c>
      <c r="D5350" s="358">
        <v>613.76</v>
      </c>
    </row>
    <row r="5351" spans="1:4" ht="15">
      <c r="A5351" s="90">
        <v>95644</v>
      </c>
      <c r="B5351" s="90" t="s">
        <v>3461</v>
      </c>
      <c r="C5351" s="358" t="s">
        <v>2</v>
      </c>
      <c r="D5351" s="358">
        <v>234.45</v>
      </c>
    </row>
    <row r="5352" spans="1:4" ht="15">
      <c r="A5352" s="90">
        <v>95645</v>
      </c>
      <c r="B5352" s="90" t="s">
        <v>3462</v>
      </c>
      <c r="C5352" s="358" t="s">
        <v>2</v>
      </c>
      <c r="D5352" s="358">
        <v>431.95</v>
      </c>
    </row>
    <row r="5353" spans="1:4" ht="15">
      <c r="A5353" s="90">
        <v>95646</v>
      </c>
      <c r="B5353" s="90" t="s">
        <v>3463</v>
      </c>
      <c r="C5353" s="358" t="s">
        <v>2</v>
      </c>
      <c r="D5353" s="358">
        <v>644.29</v>
      </c>
    </row>
    <row r="5354" spans="1:4" ht="15">
      <c r="A5354" s="90">
        <v>95647</v>
      </c>
      <c r="B5354" s="90" t="s">
        <v>3464</v>
      </c>
      <c r="C5354" s="358" t="s">
        <v>2</v>
      </c>
      <c r="D5354" s="358">
        <v>846.02</v>
      </c>
    </row>
    <row r="5355" spans="1:4" ht="15">
      <c r="A5355" s="90">
        <v>95648</v>
      </c>
      <c r="B5355" s="90" t="s">
        <v>17558</v>
      </c>
      <c r="C5355" s="358" t="s">
        <v>2</v>
      </c>
      <c r="D5355" s="358">
        <v>593.82000000000005</v>
      </c>
    </row>
    <row r="5356" spans="1:4" ht="15">
      <c r="A5356" s="90">
        <v>95649</v>
      </c>
      <c r="B5356" s="90" t="s">
        <v>17559</v>
      </c>
      <c r="C5356" s="358" t="s">
        <v>2</v>
      </c>
      <c r="D5356" s="359">
        <v>1022.41</v>
      </c>
    </row>
    <row r="5357" spans="1:4" ht="15">
      <c r="A5357" s="90">
        <v>95650</v>
      </c>
      <c r="B5357" s="90" t="s">
        <v>17560</v>
      </c>
      <c r="C5357" s="358" t="s">
        <v>2</v>
      </c>
      <c r="D5357" s="359">
        <v>1493.05</v>
      </c>
    </row>
    <row r="5358" spans="1:4" ht="15">
      <c r="A5358" s="90">
        <v>95651</v>
      </c>
      <c r="B5358" s="90" t="s">
        <v>17561</v>
      </c>
      <c r="C5358" s="358" t="s">
        <v>2</v>
      </c>
      <c r="D5358" s="359">
        <v>1938.91</v>
      </c>
    </row>
    <row r="5359" spans="1:4" ht="15">
      <c r="A5359" s="90">
        <v>95652</v>
      </c>
      <c r="B5359" s="90" t="s">
        <v>17562</v>
      </c>
      <c r="C5359" s="358" t="s">
        <v>2</v>
      </c>
      <c r="D5359" s="358">
        <v>740.7</v>
      </c>
    </row>
    <row r="5360" spans="1:4" ht="15">
      <c r="A5360" s="90">
        <v>95653</v>
      </c>
      <c r="B5360" s="90" t="s">
        <v>17563</v>
      </c>
      <c r="C5360" s="358" t="s">
        <v>2</v>
      </c>
      <c r="D5360" s="359">
        <v>1314.23</v>
      </c>
    </row>
    <row r="5361" spans="1:4" ht="15">
      <c r="A5361" s="90">
        <v>95654</v>
      </c>
      <c r="B5361" s="90" t="s">
        <v>17564</v>
      </c>
      <c r="C5361" s="358" t="s">
        <v>2</v>
      </c>
      <c r="D5361" s="359">
        <v>1935.66</v>
      </c>
    </row>
    <row r="5362" spans="1:4" ht="15">
      <c r="A5362" s="90">
        <v>95655</v>
      </c>
      <c r="B5362" s="90" t="s">
        <v>17565</v>
      </c>
      <c r="C5362" s="358" t="s">
        <v>2</v>
      </c>
      <c r="D5362" s="359">
        <v>2525.16</v>
      </c>
    </row>
    <row r="5363" spans="1:4" ht="15">
      <c r="A5363" s="90">
        <v>95657</v>
      </c>
      <c r="B5363" s="90" t="s">
        <v>17566</v>
      </c>
      <c r="C5363" s="358" t="s">
        <v>2</v>
      </c>
      <c r="D5363" s="358">
        <v>247.67</v>
      </c>
    </row>
    <row r="5364" spans="1:4" ht="15">
      <c r="A5364" s="90">
        <v>95658</v>
      </c>
      <c r="B5364" s="90" t="s">
        <v>17567</v>
      </c>
      <c r="C5364" s="358" t="s">
        <v>2</v>
      </c>
      <c r="D5364" s="358">
        <v>466.36</v>
      </c>
    </row>
    <row r="5365" spans="1:4" ht="15">
      <c r="A5365" s="90">
        <v>95659</v>
      </c>
      <c r="B5365" s="90" t="s">
        <v>17568</v>
      </c>
      <c r="C5365" s="358" t="s">
        <v>2</v>
      </c>
      <c r="D5365" s="358">
        <v>655.73</v>
      </c>
    </row>
    <row r="5366" spans="1:4" ht="15">
      <c r="A5366" s="90">
        <v>95660</v>
      </c>
      <c r="B5366" s="90" t="s">
        <v>17569</v>
      </c>
      <c r="C5366" s="358" t="s">
        <v>2</v>
      </c>
      <c r="D5366" s="358">
        <v>929.35</v>
      </c>
    </row>
    <row r="5367" spans="1:4" ht="15">
      <c r="A5367" s="90">
        <v>95661</v>
      </c>
      <c r="B5367" s="90" t="s">
        <v>17570</v>
      </c>
      <c r="C5367" s="358" t="s">
        <v>2</v>
      </c>
      <c r="D5367" s="358">
        <v>321.2</v>
      </c>
    </row>
    <row r="5368" spans="1:4" ht="15">
      <c r="A5368" s="90">
        <v>95662</v>
      </c>
      <c r="B5368" s="90" t="s">
        <v>17571</v>
      </c>
      <c r="C5368" s="358" t="s">
        <v>2</v>
      </c>
      <c r="D5368" s="358">
        <v>614.67999999999995</v>
      </c>
    </row>
    <row r="5369" spans="1:4" ht="15">
      <c r="A5369" s="90">
        <v>95663</v>
      </c>
      <c r="B5369" s="90" t="s">
        <v>17572</v>
      </c>
      <c r="C5369" s="358" t="s">
        <v>2</v>
      </c>
      <c r="D5369" s="358">
        <v>927.63</v>
      </c>
    </row>
    <row r="5370" spans="1:4" ht="15">
      <c r="A5370" s="90">
        <v>95664</v>
      </c>
      <c r="B5370" s="90" t="s">
        <v>17573</v>
      </c>
      <c r="C5370" s="358" t="s">
        <v>2</v>
      </c>
      <c r="D5370" s="359">
        <v>1222.57</v>
      </c>
    </row>
    <row r="5371" spans="1:4" ht="15">
      <c r="A5371" s="90">
        <v>95665</v>
      </c>
      <c r="B5371" s="90" t="s">
        <v>17574</v>
      </c>
      <c r="C5371" s="358" t="s">
        <v>2</v>
      </c>
      <c r="D5371" s="358">
        <v>258.89999999999998</v>
      </c>
    </row>
    <row r="5372" spans="1:4" ht="15">
      <c r="A5372" s="90">
        <v>95666</v>
      </c>
      <c r="B5372" s="90" t="s">
        <v>17575</v>
      </c>
      <c r="C5372" s="358" t="s">
        <v>2</v>
      </c>
      <c r="D5372" s="358">
        <v>492.99</v>
      </c>
    </row>
    <row r="5373" spans="1:4" ht="15">
      <c r="A5373" s="90">
        <v>95667</v>
      </c>
      <c r="B5373" s="90" t="s">
        <v>17576</v>
      </c>
      <c r="C5373" s="358" t="s">
        <v>2</v>
      </c>
      <c r="D5373" s="358">
        <v>737.08</v>
      </c>
    </row>
    <row r="5374" spans="1:4" ht="15">
      <c r="A5374" s="90">
        <v>95668</v>
      </c>
      <c r="B5374" s="90" t="s">
        <v>17577</v>
      </c>
      <c r="C5374" s="358" t="s">
        <v>2</v>
      </c>
      <c r="D5374" s="358">
        <v>967.37</v>
      </c>
    </row>
    <row r="5375" spans="1:4" ht="15">
      <c r="A5375" s="90">
        <v>95669</v>
      </c>
      <c r="B5375" s="90" t="s">
        <v>17578</v>
      </c>
      <c r="C5375" s="358" t="s">
        <v>2</v>
      </c>
      <c r="D5375" s="358">
        <v>343.1</v>
      </c>
    </row>
    <row r="5376" spans="1:4" ht="15">
      <c r="A5376" s="90">
        <v>95670</v>
      </c>
      <c r="B5376" s="90" t="s">
        <v>17579</v>
      </c>
      <c r="C5376" s="358" t="s">
        <v>2</v>
      </c>
      <c r="D5376" s="358">
        <v>639.80999999999995</v>
      </c>
    </row>
    <row r="5377" spans="1:4" ht="15">
      <c r="A5377" s="90">
        <v>95671</v>
      </c>
      <c r="B5377" s="90" t="s">
        <v>17580</v>
      </c>
      <c r="C5377" s="358" t="s">
        <v>2</v>
      </c>
      <c r="D5377" s="358">
        <v>960.61</v>
      </c>
    </row>
    <row r="5378" spans="1:4" ht="15">
      <c r="A5378" s="90">
        <v>95672</v>
      </c>
      <c r="B5378" s="90" t="s">
        <v>17581</v>
      </c>
      <c r="C5378" s="358" t="s">
        <v>2</v>
      </c>
      <c r="D5378" s="359">
        <v>1283.68</v>
      </c>
    </row>
    <row r="5379" spans="1:4" ht="15">
      <c r="A5379" s="90">
        <v>95673</v>
      </c>
      <c r="B5379" s="90" t="s">
        <v>3465</v>
      </c>
      <c r="C5379" s="358" t="s">
        <v>2</v>
      </c>
      <c r="D5379" s="358">
        <v>114.35</v>
      </c>
    </row>
    <row r="5380" spans="1:4" ht="15">
      <c r="A5380" s="90">
        <v>95674</v>
      </c>
      <c r="B5380" s="90" t="s">
        <v>3466</v>
      </c>
      <c r="C5380" s="358" t="s">
        <v>2</v>
      </c>
      <c r="D5380" s="358">
        <v>121.26</v>
      </c>
    </row>
    <row r="5381" spans="1:4" ht="15">
      <c r="A5381" s="90">
        <v>95675</v>
      </c>
      <c r="B5381" s="90" t="s">
        <v>3467</v>
      </c>
      <c r="C5381" s="358" t="s">
        <v>2</v>
      </c>
      <c r="D5381" s="358">
        <v>147.97</v>
      </c>
    </row>
    <row r="5382" spans="1:4" ht="15">
      <c r="A5382" s="90">
        <v>95676</v>
      </c>
      <c r="B5382" s="90" t="s">
        <v>3468</v>
      </c>
      <c r="C5382" s="358" t="s">
        <v>2</v>
      </c>
      <c r="D5382" s="358">
        <v>112.52</v>
      </c>
    </row>
    <row r="5383" spans="1:4" ht="15">
      <c r="A5383" s="90">
        <v>97741</v>
      </c>
      <c r="B5383" s="90" t="s">
        <v>3469</v>
      </c>
      <c r="C5383" s="358" t="s">
        <v>2</v>
      </c>
      <c r="D5383" s="358">
        <v>176.21</v>
      </c>
    </row>
    <row r="5384" spans="1:4" ht="15">
      <c r="A5384" s="90">
        <v>90436</v>
      </c>
      <c r="B5384" s="90" t="s">
        <v>18449</v>
      </c>
      <c r="C5384" s="358" t="s">
        <v>2</v>
      </c>
      <c r="D5384" s="358">
        <v>12.88</v>
      </c>
    </row>
    <row r="5385" spans="1:4" ht="15">
      <c r="A5385" s="90">
        <v>90437</v>
      </c>
      <c r="B5385" s="90" t="s">
        <v>18450</v>
      </c>
      <c r="C5385" s="358" t="s">
        <v>2</v>
      </c>
      <c r="D5385" s="358">
        <v>34.33</v>
      </c>
    </row>
    <row r="5386" spans="1:4" ht="15">
      <c r="A5386" s="90">
        <v>90438</v>
      </c>
      <c r="B5386" s="90" t="s">
        <v>18451</v>
      </c>
      <c r="C5386" s="358" t="s">
        <v>2</v>
      </c>
      <c r="D5386" s="358">
        <v>50.14</v>
      </c>
    </row>
    <row r="5387" spans="1:4" ht="15">
      <c r="A5387" s="90">
        <v>90439</v>
      </c>
      <c r="B5387" s="90" t="s">
        <v>18452</v>
      </c>
      <c r="C5387" s="358" t="s">
        <v>2</v>
      </c>
      <c r="D5387" s="358">
        <v>8.9600000000000009</v>
      </c>
    </row>
    <row r="5388" spans="1:4" ht="15">
      <c r="A5388" s="90">
        <v>90440</v>
      </c>
      <c r="B5388" s="90" t="s">
        <v>18453</v>
      </c>
      <c r="C5388" s="358" t="s">
        <v>2</v>
      </c>
      <c r="D5388" s="358">
        <v>23.9</v>
      </c>
    </row>
    <row r="5389" spans="1:4" ht="15">
      <c r="A5389" s="90">
        <v>90441</v>
      </c>
      <c r="B5389" s="90" t="s">
        <v>18454</v>
      </c>
      <c r="C5389" s="358" t="s">
        <v>2</v>
      </c>
      <c r="D5389" s="358">
        <v>34.92</v>
      </c>
    </row>
    <row r="5390" spans="1:4" ht="15">
      <c r="A5390" s="90">
        <v>90443</v>
      </c>
      <c r="B5390" s="90" t="s">
        <v>18455</v>
      </c>
      <c r="C5390" s="358" t="s">
        <v>1</v>
      </c>
      <c r="D5390" s="358">
        <v>6.92</v>
      </c>
    </row>
    <row r="5391" spans="1:4" ht="15">
      <c r="A5391" s="90">
        <v>90444</v>
      </c>
      <c r="B5391" s="90" t="s">
        <v>18456</v>
      </c>
      <c r="C5391" s="358" t="s">
        <v>1</v>
      </c>
      <c r="D5391" s="358">
        <v>12.37</v>
      </c>
    </row>
    <row r="5392" spans="1:4" ht="15">
      <c r="A5392" s="90">
        <v>90445</v>
      </c>
      <c r="B5392" s="90" t="s">
        <v>18457</v>
      </c>
      <c r="C5392" s="358" t="s">
        <v>1</v>
      </c>
      <c r="D5392" s="358">
        <v>16.399999999999999</v>
      </c>
    </row>
    <row r="5393" spans="1:4" ht="15">
      <c r="A5393" s="90">
        <v>90446</v>
      </c>
      <c r="B5393" s="90" t="s">
        <v>18458</v>
      </c>
      <c r="C5393" s="358" t="s">
        <v>1</v>
      </c>
      <c r="D5393" s="358">
        <v>21.77</v>
      </c>
    </row>
    <row r="5394" spans="1:4" ht="15">
      <c r="A5394" s="90">
        <v>90447</v>
      </c>
      <c r="B5394" s="90" t="s">
        <v>18459</v>
      </c>
      <c r="C5394" s="358" t="s">
        <v>1</v>
      </c>
      <c r="D5394" s="358">
        <v>8.2799999999999994</v>
      </c>
    </row>
    <row r="5395" spans="1:4" ht="15">
      <c r="A5395" s="90">
        <v>90451</v>
      </c>
      <c r="B5395" s="90" t="s">
        <v>18460</v>
      </c>
      <c r="C5395" s="358" t="s">
        <v>2</v>
      </c>
      <c r="D5395" s="358">
        <v>5.5</v>
      </c>
    </row>
    <row r="5396" spans="1:4" ht="15">
      <c r="A5396" s="90">
        <v>90452</v>
      </c>
      <c r="B5396" s="90" t="s">
        <v>18461</v>
      </c>
      <c r="C5396" s="358" t="s">
        <v>2</v>
      </c>
      <c r="D5396" s="358">
        <v>18.68</v>
      </c>
    </row>
    <row r="5397" spans="1:4" ht="15">
      <c r="A5397" s="90">
        <v>90453</v>
      </c>
      <c r="B5397" s="90" t="s">
        <v>18462</v>
      </c>
      <c r="C5397" s="358" t="s">
        <v>2</v>
      </c>
      <c r="D5397" s="358">
        <v>3.94</v>
      </c>
    </row>
    <row r="5398" spans="1:4" ht="15">
      <c r="A5398" s="90">
        <v>90454</v>
      </c>
      <c r="B5398" s="90" t="s">
        <v>18463</v>
      </c>
      <c r="C5398" s="358" t="s">
        <v>2</v>
      </c>
      <c r="D5398" s="358">
        <v>6.39</v>
      </c>
    </row>
    <row r="5399" spans="1:4" ht="15">
      <c r="A5399" s="90">
        <v>90455</v>
      </c>
      <c r="B5399" s="90" t="s">
        <v>18464</v>
      </c>
      <c r="C5399" s="358" t="s">
        <v>2</v>
      </c>
      <c r="D5399" s="358">
        <v>7.94</v>
      </c>
    </row>
    <row r="5400" spans="1:4" ht="15">
      <c r="A5400" s="90">
        <v>90456</v>
      </c>
      <c r="B5400" s="90" t="s">
        <v>18465</v>
      </c>
      <c r="C5400" s="358" t="s">
        <v>2</v>
      </c>
      <c r="D5400" s="358">
        <v>5.48</v>
      </c>
    </row>
    <row r="5401" spans="1:4" ht="15">
      <c r="A5401" s="90">
        <v>90457</v>
      </c>
      <c r="B5401" s="90" t="s">
        <v>18466</v>
      </c>
      <c r="C5401" s="358" t="s">
        <v>2</v>
      </c>
      <c r="D5401" s="358">
        <v>12.54</v>
      </c>
    </row>
    <row r="5402" spans="1:4" ht="15">
      <c r="A5402" s="90">
        <v>90458</v>
      </c>
      <c r="B5402" s="90" t="s">
        <v>18467</v>
      </c>
      <c r="C5402" s="358" t="s">
        <v>2</v>
      </c>
      <c r="D5402" s="358">
        <v>35.75</v>
      </c>
    </row>
    <row r="5403" spans="1:4" ht="15">
      <c r="A5403" s="90">
        <v>90459</v>
      </c>
      <c r="B5403" s="90" t="s">
        <v>18468</v>
      </c>
      <c r="C5403" s="358" t="s">
        <v>2</v>
      </c>
      <c r="D5403" s="358">
        <v>42.23</v>
      </c>
    </row>
    <row r="5404" spans="1:4" ht="15">
      <c r="A5404" s="90">
        <v>90460</v>
      </c>
      <c r="B5404" s="90" t="s">
        <v>18469</v>
      </c>
      <c r="C5404" s="358" t="s">
        <v>1</v>
      </c>
      <c r="D5404" s="358">
        <v>24.58</v>
      </c>
    </row>
    <row r="5405" spans="1:4" ht="15">
      <c r="A5405" s="90">
        <v>90461</v>
      </c>
      <c r="B5405" s="90" t="s">
        <v>18470</v>
      </c>
      <c r="C5405" s="358" t="s">
        <v>1</v>
      </c>
      <c r="D5405" s="358">
        <v>17.73</v>
      </c>
    </row>
    <row r="5406" spans="1:4" ht="15">
      <c r="A5406" s="90">
        <v>90462</v>
      </c>
      <c r="B5406" s="90" t="s">
        <v>18471</v>
      </c>
      <c r="C5406" s="358" t="s">
        <v>1</v>
      </c>
      <c r="D5406" s="358">
        <v>4.4000000000000004</v>
      </c>
    </row>
    <row r="5407" spans="1:4" ht="15">
      <c r="A5407" s="90">
        <v>90463</v>
      </c>
      <c r="B5407" s="90" t="s">
        <v>18472</v>
      </c>
      <c r="C5407" s="358" t="s">
        <v>1</v>
      </c>
      <c r="D5407" s="358">
        <v>3.61</v>
      </c>
    </row>
    <row r="5408" spans="1:4" ht="15">
      <c r="A5408" s="90">
        <v>90466</v>
      </c>
      <c r="B5408" s="90" t="s">
        <v>18473</v>
      </c>
      <c r="C5408" s="358" t="s">
        <v>1</v>
      </c>
      <c r="D5408" s="358">
        <v>13.44</v>
      </c>
    </row>
    <row r="5409" spans="1:4" ht="15">
      <c r="A5409" s="90">
        <v>90467</v>
      </c>
      <c r="B5409" s="90" t="s">
        <v>18474</v>
      </c>
      <c r="C5409" s="358" t="s">
        <v>1</v>
      </c>
      <c r="D5409" s="358">
        <v>20.21</v>
      </c>
    </row>
    <row r="5410" spans="1:4" ht="15">
      <c r="A5410" s="90">
        <v>90468</v>
      </c>
      <c r="B5410" s="90" t="s">
        <v>18475</v>
      </c>
      <c r="C5410" s="358" t="s">
        <v>1</v>
      </c>
      <c r="D5410" s="358">
        <v>6.7</v>
      </c>
    </row>
    <row r="5411" spans="1:4" ht="15">
      <c r="A5411" s="90">
        <v>90469</v>
      </c>
      <c r="B5411" s="90" t="s">
        <v>18476</v>
      </c>
      <c r="C5411" s="358" t="s">
        <v>1</v>
      </c>
      <c r="D5411" s="358">
        <v>10.19</v>
      </c>
    </row>
    <row r="5412" spans="1:4" ht="15">
      <c r="A5412" s="90">
        <v>90470</v>
      </c>
      <c r="B5412" s="90" t="s">
        <v>18477</v>
      </c>
      <c r="C5412" s="358" t="s">
        <v>1</v>
      </c>
      <c r="D5412" s="358">
        <v>13.55</v>
      </c>
    </row>
    <row r="5413" spans="1:4" ht="15">
      <c r="A5413" s="90">
        <v>91166</v>
      </c>
      <c r="B5413" s="90" t="s">
        <v>18478</v>
      </c>
      <c r="C5413" s="358" t="s">
        <v>1</v>
      </c>
      <c r="D5413" s="358">
        <v>4.3099999999999996</v>
      </c>
    </row>
    <row r="5414" spans="1:4" ht="15">
      <c r="A5414" s="90">
        <v>91167</v>
      </c>
      <c r="B5414" s="90" t="s">
        <v>18479</v>
      </c>
      <c r="C5414" s="358" t="s">
        <v>1</v>
      </c>
      <c r="D5414" s="358">
        <v>9.24</v>
      </c>
    </row>
    <row r="5415" spans="1:4" ht="15">
      <c r="A5415" s="90">
        <v>91170</v>
      </c>
      <c r="B5415" s="90" t="s">
        <v>18480</v>
      </c>
      <c r="C5415" s="358" t="s">
        <v>1</v>
      </c>
      <c r="D5415" s="358">
        <v>9.24</v>
      </c>
    </row>
    <row r="5416" spans="1:4" ht="15">
      <c r="A5416" s="90">
        <v>91171</v>
      </c>
      <c r="B5416" s="90" t="s">
        <v>18481</v>
      </c>
      <c r="C5416" s="358" t="s">
        <v>1</v>
      </c>
      <c r="D5416" s="358">
        <v>15.16</v>
      </c>
    </row>
    <row r="5417" spans="1:4" ht="15">
      <c r="A5417" s="90">
        <v>91172</v>
      </c>
      <c r="B5417" s="90" t="s">
        <v>18482</v>
      </c>
      <c r="C5417" s="358" t="s">
        <v>1</v>
      </c>
      <c r="D5417" s="358">
        <v>17.489999999999998</v>
      </c>
    </row>
    <row r="5418" spans="1:4" ht="15">
      <c r="A5418" s="90">
        <v>91173</v>
      </c>
      <c r="B5418" s="90" t="s">
        <v>18483</v>
      </c>
      <c r="C5418" s="358" t="s">
        <v>1</v>
      </c>
      <c r="D5418" s="358">
        <v>3.44</v>
      </c>
    </row>
    <row r="5419" spans="1:4" ht="15">
      <c r="A5419" s="90">
        <v>91174</v>
      </c>
      <c r="B5419" s="90" t="s">
        <v>18484</v>
      </c>
      <c r="C5419" s="358" t="s">
        <v>1</v>
      </c>
      <c r="D5419" s="358">
        <v>6.05</v>
      </c>
    </row>
    <row r="5420" spans="1:4" ht="15">
      <c r="A5420" s="90">
        <v>91175</v>
      </c>
      <c r="B5420" s="90" t="s">
        <v>18485</v>
      </c>
      <c r="C5420" s="358" t="s">
        <v>1</v>
      </c>
      <c r="D5420" s="358">
        <v>9.43</v>
      </c>
    </row>
    <row r="5421" spans="1:4" ht="15">
      <c r="A5421" s="90">
        <v>91176</v>
      </c>
      <c r="B5421" s="90" t="s">
        <v>18486</v>
      </c>
      <c r="C5421" s="358" t="s">
        <v>1</v>
      </c>
      <c r="D5421" s="358">
        <v>15.57</v>
      </c>
    </row>
    <row r="5422" spans="1:4" ht="15">
      <c r="A5422" s="90">
        <v>91179</v>
      </c>
      <c r="B5422" s="90" t="s">
        <v>18487</v>
      </c>
      <c r="C5422" s="358" t="s">
        <v>1</v>
      </c>
      <c r="D5422" s="358">
        <v>15.57</v>
      </c>
    </row>
    <row r="5423" spans="1:4" ht="15">
      <c r="A5423" s="90">
        <v>91180</v>
      </c>
      <c r="B5423" s="90" t="s">
        <v>18488</v>
      </c>
      <c r="C5423" s="358" t="s">
        <v>1</v>
      </c>
      <c r="D5423" s="358">
        <v>20.8</v>
      </c>
    </row>
    <row r="5424" spans="1:4" ht="15">
      <c r="A5424" s="90">
        <v>91181</v>
      </c>
      <c r="B5424" s="90" t="s">
        <v>18489</v>
      </c>
      <c r="C5424" s="358" t="s">
        <v>1</v>
      </c>
      <c r="D5424" s="358">
        <v>21.8</v>
      </c>
    </row>
    <row r="5425" spans="1:4" ht="15">
      <c r="A5425" s="90">
        <v>91182</v>
      </c>
      <c r="B5425" s="90" t="s">
        <v>18490</v>
      </c>
      <c r="C5425" s="358" t="s">
        <v>1</v>
      </c>
      <c r="D5425" s="358">
        <v>21.87</v>
      </c>
    </row>
    <row r="5426" spans="1:4" ht="15">
      <c r="A5426" s="90">
        <v>91185</v>
      </c>
      <c r="B5426" s="90" t="s">
        <v>18491</v>
      </c>
      <c r="C5426" s="358" t="s">
        <v>1</v>
      </c>
      <c r="D5426" s="358">
        <v>21.87</v>
      </c>
    </row>
    <row r="5427" spans="1:4" ht="15">
      <c r="A5427" s="90">
        <v>91186</v>
      </c>
      <c r="B5427" s="90" t="s">
        <v>18492</v>
      </c>
      <c r="C5427" s="358" t="s">
        <v>1</v>
      </c>
      <c r="D5427" s="358">
        <v>24.03</v>
      </c>
    </row>
    <row r="5428" spans="1:4" ht="15">
      <c r="A5428" s="90">
        <v>91187</v>
      </c>
      <c r="B5428" s="90" t="s">
        <v>18493</v>
      </c>
      <c r="C5428" s="358" t="s">
        <v>1</v>
      </c>
      <c r="D5428" s="358">
        <v>21.53</v>
      </c>
    </row>
    <row r="5429" spans="1:4" ht="15">
      <c r="A5429" s="90">
        <v>91188</v>
      </c>
      <c r="B5429" s="90" t="s">
        <v>18494</v>
      </c>
      <c r="C5429" s="358" t="s">
        <v>2</v>
      </c>
      <c r="D5429" s="358">
        <v>11.78</v>
      </c>
    </row>
    <row r="5430" spans="1:4" ht="15">
      <c r="A5430" s="90">
        <v>91189</v>
      </c>
      <c r="B5430" s="90" t="s">
        <v>18495</v>
      </c>
      <c r="C5430" s="358" t="s">
        <v>2</v>
      </c>
      <c r="D5430" s="358">
        <v>66.14</v>
      </c>
    </row>
    <row r="5431" spans="1:4" ht="15">
      <c r="A5431" s="90">
        <v>91190</v>
      </c>
      <c r="B5431" s="90" t="s">
        <v>18496</v>
      </c>
      <c r="C5431" s="358" t="s">
        <v>2</v>
      </c>
      <c r="D5431" s="358">
        <v>9.31</v>
      </c>
    </row>
    <row r="5432" spans="1:4" ht="15">
      <c r="A5432" s="90">
        <v>91191</v>
      </c>
      <c r="B5432" s="90" t="s">
        <v>18497</v>
      </c>
      <c r="C5432" s="358" t="s">
        <v>2</v>
      </c>
      <c r="D5432" s="358">
        <v>12.98</v>
      </c>
    </row>
    <row r="5433" spans="1:4" ht="15">
      <c r="A5433" s="90">
        <v>91192</v>
      </c>
      <c r="B5433" s="90" t="s">
        <v>18498</v>
      </c>
      <c r="C5433" s="358" t="s">
        <v>2</v>
      </c>
      <c r="D5433" s="358">
        <v>19.55</v>
      </c>
    </row>
    <row r="5434" spans="1:4" ht="15">
      <c r="A5434" s="90">
        <v>91222</v>
      </c>
      <c r="B5434" s="90" t="s">
        <v>18499</v>
      </c>
      <c r="C5434" s="358" t="s">
        <v>1</v>
      </c>
      <c r="D5434" s="358">
        <v>7.69</v>
      </c>
    </row>
    <row r="5435" spans="1:4" ht="15">
      <c r="A5435" s="90">
        <v>94480</v>
      </c>
      <c r="B5435" s="90" t="s">
        <v>3470</v>
      </c>
      <c r="C5435" s="358" t="s">
        <v>2</v>
      </c>
      <c r="D5435" s="359">
        <v>2837.64</v>
      </c>
    </row>
    <row r="5436" spans="1:4" ht="15">
      <c r="A5436" s="90">
        <v>94481</v>
      </c>
      <c r="B5436" s="90" t="s">
        <v>18500</v>
      </c>
      <c r="C5436" s="358" t="s">
        <v>2</v>
      </c>
      <c r="D5436" s="359">
        <v>1971.64</v>
      </c>
    </row>
    <row r="5437" spans="1:4" ht="15">
      <c r="A5437" s="90">
        <v>94482</v>
      </c>
      <c r="B5437" s="90" t="s">
        <v>18501</v>
      </c>
      <c r="C5437" s="358" t="s">
        <v>2</v>
      </c>
      <c r="D5437" s="359">
        <v>1541.82</v>
      </c>
    </row>
    <row r="5438" spans="1:4" ht="15">
      <c r="A5438" s="90">
        <v>94483</v>
      </c>
      <c r="B5438" s="90" t="s">
        <v>3471</v>
      </c>
      <c r="C5438" s="358" t="s">
        <v>2</v>
      </c>
      <c r="D5438" s="359">
        <v>1287.75</v>
      </c>
    </row>
    <row r="5439" spans="1:4" ht="15">
      <c r="A5439" s="90">
        <v>95541</v>
      </c>
      <c r="B5439" s="90" t="s">
        <v>18502</v>
      </c>
      <c r="C5439" s="358" t="s">
        <v>2</v>
      </c>
      <c r="D5439" s="358">
        <v>20.56</v>
      </c>
    </row>
    <row r="5440" spans="1:4" ht="15">
      <c r="A5440" s="90">
        <v>96559</v>
      </c>
      <c r="B5440" s="90" t="s">
        <v>18503</v>
      </c>
      <c r="C5440" s="358" t="s">
        <v>4</v>
      </c>
      <c r="D5440" s="358">
        <v>34.07</v>
      </c>
    </row>
    <row r="5441" spans="1:4" ht="15">
      <c r="A5441" s="90">
        <v>96560</v>
      </c>
      <c r="B5441" s="90" t="s">
        <v>18504</v>
      </c>
      <c r="C5441" s="358" t="s">
        <v>4</v>
      </c>
      <c r="D5441" s="358">
        <v>31.07</v>
      </c>
    </row>
    <row r="5442" spans="1:4" ht="15">
      <c r="A5442" s="90">
        <v>96562</v>
      </c>
      <c r="B5442" s="90" t="s">
        <v>18505</v>
      </c>
      <c r="C5442" s="358" t="s">
        <v>1</v>
      </c>
      <c r="D5442" s="358">
        <v>51.56</v>
      </c>
    </row>
    <row r="5443" spans="1:4" ht="15">
      <c r="A5443" s="90">
        <v>96563</v>
      </c>
      <c r="B5443" s="90" t="s">
        <v>18506</v>
      </c>
      <c r="C5443" s="358" t="s">
        <v>1</v>
      </c>
      <c r="D5443" s="358">
        <v>57.43</v>
      </c>
    </row>
    <row r="5444" spans="1:4" ht="15">
      <c r="A5444" s="90">
        <v>100128</v>
      </c>
      <c r="B5444" s="90" t="s">
        <v>17582</v>
      </c>
      <c r="C5444" s="358" t="s">
        <v>2</v>
      </c>
      <c r="D5444" s="359">
        <v>1865.74</v>
      </c>
    </row>
    <row r="5445" spans="1:4" ht="15">
      <c r="A5445" s="90">
        <v>101802</v>
      </c>
      <c r="B5445" s="90" t="s">
        <v>9715</v>
      </c>
      <c r="C5445" s="358" t="s">
        <v>2</v>
      </c>
      <c r="D5445" s="359">
        <v>1620.78</v>
      </c>
    </row>
    <row r="5446" spans="1:4" ht="15">
      <c r="A5446" s="90">
        <v>101803</v>
      </c>
      <c r="B5446" s="90" t="s">
        <v>9716</v>
      </c>
      <c r="C5446" s="358" t="s">
        <v>2</v>
      </c>
      <c r="D5446" s="359">
        <v>1027.45</v>
      </c>
    </row>
    <row r="5447" spans="1:4" ht="15">
      <c r="A5447" s="90">
        <v>101804</v>
      </c>
      <c r="B5447" s="90" t="s">
        <v>9717</v>
      </c>
      <c r="C5447" s="358" t="s">
        <v>2</v>
      </c>
      <c r="D5447" s="359">
        <v>1296.4000000000001</v>
      </c>
    </row>
    <row r="5448" spans="1:4" ht="15">
      <c r="A5448" s="90">
        <v>101805</v>
      </c>
      <c r="B5448" s="90" t="s">
        <v>9718</v>
      </c>
      <c r="C5448" s="358" t="s">
        <v>2</v>
      </c>
      <c r="D5448" s="359">
        <v>1652.63</v>
      </c>
    </row>
    <row r="5449" spans="1:4" ht="15">
      <c r="A5449" s="90">
        <v>102111</v>
      </c>
      <c r="B5449" s="90" t="s">
        <v>9719</v>
      </c>
      <c r="C5449" s="358" t="s">
        <v>2</v>
      </c>
      <c r="D5449" s="358">
        <v>985.81</v>
      </c>
    </row>
    <row r="5450" spans="1:4" ht="15">
      <c r="A5450" s="90">
        <v>102112</v>
      </c>
      <c r="B5450" s="90" t="s">
        <v>9720</v>
      </c>
      <c r="C5450" s="358" t="s">
        <v>2</v>
      </c>
      <c r="D5450" s="358">
        <v>130.81</v>
      </c>
    </row>
    <row r="5451" spans="1:4" ht="15">
      <c r="A5451" s="90">
        <v>102113</v>
      </c>
      <c r="B5451" s="90" t="s">
        <v>9721</v>
      </c>
      <c r="C5451" s="358" t="s">
        <v>2</v>
      </c>
      <c r="D5451" s="359">
        <v>1575.25</v>
      </c>
    </row>
    <row r="5452" spans="1:4" ht="15">
      <c r="A5452" s="90">
        <v>102114</v>
      </c>
      <c r="B5452" s="90" t="s">
        <v>9722</v>
      </c>
      <c r="C5452" s="358" t="s">
        <v>2</v>
      </c>
      <c r="D5452" s="358">
        <v>134.01</v>
      </c>
    </row>
    <row r="5453" spans="1:4" ht="15">
      <c r="A5453" s="90">
        <v>102115</v>
      </c>
      <c r="B5453" s="90" t="s">
        <v>9723</v>
      </c>
      <c r="C5453" s="358" t="s">
        <v>2</v>
      </c>
      <c r="D5453" s="359">
        <v>2749.93</v>
      </c>
    </row>
    <row r="5454" spans="1:4" ht="15">
      <c r="A5454" s="90">
        <v>102116</v>
      </c>
      <c r="B5454" s="90" t="s">
        <v>9724</v>
      </c>
      <c r="C5454" s="358" t="s">
        <v>2</v>
      </c>
      <c r="D5454" s="359">
        <v>1682.89</v>
      </c>
    </row>
    <row r="5455" spans="1:4" ht="15">
      <c r="A5455" s="90">
        <v>102117</v>
      </c>
      <c r="B5455" s="90" t="s">
        <v>9725</v>
      </c>
      <c r="C5455" s="358" t="s">
        <v>2</v>
      </c>
      <c r="D5455" s="358">
        <v>137.88</v>
      </c>
    </row>
    <row r="5456" spans="1:4" ht="15">
      <c r="A5456" s="90">
        <v>102118</v>
      </c>
      <c r="B5456" s="90" t="s">
        <v>9726</v>
      </c>
      <c r="C5456" s="358" t="s">
        <v>2</v>
      </c>
      <c r="D5456" s="359">
        <v>2296.9899999999998</v>
      </c>
    </row>
    <row r="5457" spans="1:4" ht="15">
      <c r="A5457" s="90">
        <v>102119</v>
      </c>
      <c r="B5457" s="90" t="s">
        <v>9727</v>
      </c>
      <c r="C5457" s="358" t="s">
        <v>2</v>
      </c>
      <c r="D5457" s="358">
        <v>141.22</v>
      </c>
    </row>
    <row r="5458" spans="1:4" ht="15">
      <c r="A5458" s="90">
        <v>102121</v>
      </c>
      <c r="B5458" s="90" t="s">
        <v>9728</v>
      </c>
      <c r="C5458" s="358" t="s">
        <v>2</v>
      </c>
      <c r="D5458" s="358">
        <v>176.11</v>
      </c>
    </row>
    <row r="5459" spans="1:4" ht="15">
      <c r="A5459" s="90">
        <v>102122</v>
      </c>
      <c r="B5459" s="90" t="s">
        <v>9729</v>
      </c>
      <c r="C5459" s="358" t="s">
        <v>2</v>
      </c>
      <c r="D5459" s="359">
        <v>7789.13</v>
      </c>
    </row>
    <row r="5460" spans="1:4" ht="15">
      <c r="A5460" s="90">
        <v>102123</v>
      </c>
      <c r="B5460" s="90" t="s">
        <v>9730</v>
      </c>
      <c r="C5460" s="358" t="s">
        <v>2</v>
      </c>
      <c r="D5460" s="358">
        <v>186.04</v>
      </c>
    </row>
    <row r="5461" spans="1:4" ht="15">
      <c r="A5461" s="90">
        <v>102136</v>
      </c>
      <c r="B5461" s="90" t="s">
        <v>9731</v>
      </c>
      <c r="C5461" s="358" t="s">
        <v>2</v>
      </c>
      <c r="D5461" s="358">
        <v>72.239999999999995</v>
      </c>
    </row>
    <row r="5462" spans="1:4" ht="15">
      <c r="A5462" s="90">
        <v>102137</v>
      </c>
      <c r="B5462" s="90" t="s">
        <v>9732</v>
      </c>
      <c r="C5462" s="358" t="s">
        <v>2</v>
      </c>
      <c r="D5462" s="358">
        <v>80.66</v>
      </c>
    </row>
    <row r="5463" spans="1:4" ht="15">
      <c r="A5463" s="90">
        <v>102138</v>
      </c>
      <c r="B5463" s="90" t="s">
        <v>9733</v>
      </c>
      <c r="C5463" s="358" t="s">
        <v>2</v>
      </c>
      <c r="D5463" s="358">
        <v>202.22</v>
      </c>
    </row>
    <row r="5464" spans="1:4" ht="15">
      <c r="A5464" s="90">
        <v>103517</v>
      </c>
      <c r="B5464" s="90" t="s">
        <v>10504</v>
      </c>
      <c r="C5464" s="358" t="s">
        <v>2</v>
      </c>
      <c r="D5464" s="359">
        <v>3580.03</v>
      </c>
    </row>
    <row r="5465" spans="1:4" ht="15">
      <c r="A5465" s="90">
        <v>103519</v>
      </c>
      <c r="B5465" s="90" t="s">
        <v>10505</v>
      </c>
      <c r="C5465" s="358" t="s">
        <v>2</v>
      </c>
      <c r="D5465" s="358">
        <v>10.91</v>
      </c>
    </row>
    <row r="5466" spans="1:4" ht="15">
      <c r="A5466" s="90">
        <v>103520</v>
      </c>
      <c r="B5466" s="90" t="s">
        <v>10506</v>
      </c>
      <c r="C5466" s="358" t="s">
        <v>2</v>
      </c>
      <c r="D5466" s="359">
        <v>5926.57</v>
      </c>
    </row>
    <row r="5467" spans="1:4" ht="15">
      <c r="A5467" s="90">
        <v>103521</v>
      </c>
      <c r="B5467" s="90" t="s">
        <v>10507</v>
      </c>
      <c r="C5467" s="358" t="s">
        <v>2</v>
      </c>
      <c r="D5467" s="359">
        <v>7868.75</v>
      </c>
    </row>
    <row r="5468" spans="1:4" ht="15">
      <c r="A5468" s="90">
        <v>103522</v>
      </c>
      <c r="B5468" s="90" t="s">
        <v>10508</v>
      </c>
      <c r="C5468" s="358" t="s">
        <v>2</v>
      </c>
      <c r="D5468" s="359">
        <v>7956.29</v>
      </c>
    </row>
    <row r="5469" spans="1:4" ht="15">
      <c r="A5469" s="90">
        <v>103523</v>
      </c>
      <c r="B5469" s="90" t="s">
        <v>10509</v>
      </c>
      <c r="C5469" s="358" t="s">
        <v>2</v>
      </c>
      <c r="D5469" s="359">
        <v>11962.7</v>
      </c>
    </row>
    <row r="5470" spans="1:4" ht="15">
      <c r="A5470" s="90">
        <v>104660</v>
      </c>
      <c r="B5470" s="90" t="s">
        <v>18507</v>
      </c>
      <c r="C5470" s="358" t="s">
        <v>2</v>
      </c>
      <c r="D5470" s="359">
        <v>1310.81</v>
      </c>
    </row>
    <row r="5471" spans="1:4" ht="15">
      <c r="A5471" s="90">
        <v>104661</v>
      </c>
      <c r="B5471" s="90" t="s">
        <v>18508</v>
      </c>
      <c r="C5471" s="358" t="s">
        <v>2</v>
      </c>
      <c r="D5471" s="358">
        <v>570.44000000000005</v>
      </c>
    </row>
    <row r="5472" spans="1:4" ht="15">
      <c r="A5472" s="90">
        <v>104662</v>
      </c>
      <c r="B5472" s="90" t="s">
        <v>18509</v>
      </c>
      <c r="C5472" s="358" t="s">
        <v>2</v>
      </c>
      <c r="D5472" s="358">
        <v>404.37</v>
      </c>
    </row>
    <row r="5473" spans="1:4" ht="15">
      <c r="A5473" s="90">
        <v>104663</v>
      </c>
      <c r="B5473" s="90" t="s">
        <v>18510</v>
      </c>
      <c r="C5473" s="358" t="s">
        <v>2</v>
      </c>
      <c r="D5473" s="358">
        <v>522.53</v>
      </c>
    </row>
    <row r="5474" spans="1:4" ht="15">
      <c r="A5474" s="90">
        <v>104664</v>
      </c>
      <c r="B5474" s="90" t="s">
        <v>18511</v>
      </c>
      <c r="C5474" s="358" t="s">
        <v>2</v>
      </c>
      <c r="D5474" s="358">
        <v>160.82</v>
      </c>
    </row>
    <row r="5475" spans="1:4" ht="15">
      <c r="A5475" s="90">
        <v>104665</v>
      </c>
      <c r="B5475" s="90" t="s">
        <v>18512</v>
      </c>
      <c r="C5475" s="358" t="s">
        <v>2</v>
      </c>
      <c r="D5475" s="358">
        <v>664.82</v>
      </c>
    </row>
    <row r="5476" spans="1:4" ht="15">
      <c r="A5476" s="90">
        <v>104666</v>
      </c>
      <c r="B5476" s="90" t="s">
        <v>18513</v>
      </c>
      <c r="C5476" s="358" t="s">
        <v>2</v>
      </c>
      <c r="D5476" s="358">
        <v>311.02</v>
      </c>
    </row>
    <row r="5477" spans="1:4" ht="15">
      <c r="A5477" s="90">
        <v>104667</v>
      </c>
      <c r="B5477" s="90" t="s">
        <v>18514</v>
      </c>
      <c r="C5477" s="358" t="s">
        <v>2</v>
      </c>
      <c r="D5477" s="358">
        <v>125.89</v>
      </c>
    </row>
    <row r="5478" spans="1:4" ht="15">
      <c r="A5478" s="90">
        <v>104668</v>
      </c>
      <c r="B5478" s="90" t="s">
        <v>18515</v>
      </c>
      <c r="C5478" s="358" t="s">
        <v>18516</v>
      </c>
      <c r="D5478" s="358">
        <v>142.22999999999999</v>
      </c>
    </row>
    <row r="5479" spans="1:4" ht="15">
      <c r="A5479" s="90">
        <v>104669</v>
      </c>
      <c r="B5479" s="90" t="s">
        <v>18517</v>
      </c>
      <c r="C5479" s="358" t="s">
        <v>18516</v>
      </c>
      <c r="D5479" s="358">
        <v>166.65</v>
      </c>
    </row>
    <row r="5480" spans="1:4" ht="15">
      <c r="A5480" s="90">
        <v>104670</v>
      </c>
      <c r="B5480" s="90" t="s">
        <v>18518</v>
      </c>
      <c r="C5480" s="358" t="s">
        <v>18516</v>
      </c>
      <c r="D5480" s="358">
        <v>245.81</v>
      </c>
    </row>
    <row r="5481" spans="1:4" ht="15">
      <c r="A5481" s="90">
        <v>104671</v>
      </c>
      <c r="B5481" s="90" t="s">
        <v>18519</v>
      </c>
      <c r="C5481" s="358" t="s">
        <v>2</v>
      </c>
      <c r="D5481" s="359">
        <v>1259.3699999999999</v>
      </c>
    </row>
    <row r="5482" spans="1:4" ht="15">
      <c r="A5482" s="90">
        <v>104672</v>
      </c>
      <c r="B5482" s="90" t="s">
        <v>18520</v>
      </c>
      <c r="C5482" s="358" t="s">
        <v>2</v>
      </c>
      <c r="D5482" s="358">
        <v>449.06</v>
      </c>
    </row>
    <row r="5483" spans="1:4" ht="15">
      <c r="A5483" s="90">
        <v>104673</v>
      </c>
      <c r="B5483" s="90" t="s">
        <v>18521</v>
      </c>
      <c r="C5483" s="358" t="s">
        <v>2</v>
      </c>
      <c r="D5483" s="358">
        <v>776.25</v>
      </c>
    </row>
    <row r="5484" spans="1:4" ht="15">
      <c r="A5484" s="90">
        <v>104674</v>
      </c>
      <c r="B5484" s="90" t="s">
        <v>18522</v>
      </c>
      <c r="C5484" s="358" t="s">
        <v>2</v>
      </c>
      <c r="D5484" s="358">
        <v>248.07</v>
      </c>
    </row>
    <row r="5485" spans="1:4" ht="15">
      <c r="A5485" s="90">
        <v>104675</v>
      </c>
      <c r="B5485" s="90" t="s">
        <v>18523</v>
      </c>
      <c r="C5485" s="358" t="s">
        <v>18524</v>
      </c>
      <c r="D5485" s="358">
        <v>1.99</v>
      </c>
    </row>
    <row r="5486" spans="1:4" ht="15">
      <c r="A5486" s="90">
        <v>104676</v>
      </c>
      <c r="B5486" s="90" t="s">
        <v>18525</v>
      </c>
      <c r="C5486" s="358" t="s">
        <v>2</v>
      </c>
      <c r="D5486" s="358">
        <v>395.07</v>
      </c>
    </row>
    <row r="5487" spans="1:4" ht="15">
      <c r="A5487" s="90">
        <v>104677</v>
      </c>
      <c r="B5487" s="90" t="s">
        <v>18526</v>
      </c>
      <c r="C5487" s="358" t="s">
        <v>2</v>
      </c>
      <c r="D5487" s="358">
        <v>656.01</v>
      </c>
    </row>
    <row r="5488" spans="1:4" ht="15">
      <c r="A5488" s="90">
        <v>104678</v>
      </c>
      <c r="B5488" s="90" t="s">
        <v>18527</v>
      </c>
      <c r="C5488" s="358" t="s">
        <v>2</v>
      </c>
      <c r="D5488" s="358">
        <v>150.02000000000001</v>
      </c>
    </row>
    <row r="5489" spans="1:4" ht="15">
      <c r="A5489" s="90">
        <v>104679</v>
      </c>
      <c r="B5489" s="90" t="s">
        <v>18528</v>
      </c>
      <c r="C5489" s="358" t="s">
        <v>2</v>
      </c>
      <c r="D5489" s="358">
        <v>161.27000000000001</v>
      </c>
    </row>
    <row r="5490" spans="1:4" ht="15">
      <c r="A5490" s="90">
        <v>104680</v>
      </c>
      <c r="B5490" s="90" t="s">
        <v>18529</v>
      </c>
      <c r="C5490" s="358" t="s">
        <v>2</v>
      </c>
      <c r="D5490" s="358">
        <v>161.61000000000001</v>
      </c>
    </row>
    <row r="5491" spans="1:4" ht="15">
      <c r="A5491" s="90">
        <v>104681</v>
      </c>
      <c r="B5491" s="90" t="s">
        <v>18530</v>
      </c>
      <c r="C5491" s="358" t="s">
        <v>2</v>
      </c>
      <c r="D5491" s="358">
        <v>118.31</v>
      </c>
    </row>
    <row r="5492" spans="1:4" ht="15">
      <c r="A5492" s="90">
        <v>104682</v>
      </c>
      <c r="B5492" s="90" t="s">
        <v>18531</v>
      </c>
      <c r="C5492" s="358" t="s">
        <v>2</v>
      </c>
      <c r="D5492" s="358">
        <v>624.75</v>
      </c>
    </row>
    <row r="5493" spans="1:4" ht="15">
      <c r="A5493" s="90">
        <v>104683</v>
      </c>
      <c r="B5493" s="90" t="s">
        <v>18532</v>
      </c>
      <c r="C5493" s="358" t="s">
        <v>2</v>
      </c>
      <c r="D5493" s="358">
        <v>99.54</v>
      </c>
    </row>
    <row r="5494" spans="1:4" ht="15">
      <c r="A5494" s="90">
        <v>104767</v>
      </c>
      <c r="B5494" s="90" t="s">
        <v>18533</v>
      </c>
      <c r="C5494" s="358" t="s">
        <v>2</v>
      </c>
      <c r="D5494" s="358">
        <v>0.54</v>
      </c>
    </row>
    <row r="5495" spans="1:4" ht="15">
      <c r="A5495" s="90">
        <v>104769</v>
      </c>
      <c r="B5495" s="90" t="s">
        <v>18534</v>
      </c>
      <c r="C5495" s="358" t="s">
        <v>2</v>
      </c>
      <c r="D5495" s="358">
        <v>1.45</v>
      </c>
    </row>
    <row r="5496" spans="1:4" ht="15">
      <c r="A5496" s="90">
        <v>104771</v>
      </c>
      <c r="B5496" s="90" t="s">
        <v>18535</v>
      </c>
      <c r="C5496" s="358" t="s">
        <v>2</v>
      </c>
      <c r="D5496" s="358">
        <v>2.12</v>
      </c>
    </row>
    <row r="5497" spans="1:4" ht="15">
      <c r="A5497" s="90">
        <v>104773</v>
      </c>
      <c r="B5497" s="90" t="s">
        <v>18536</v>
      </c>
      <c r="C5497" s="358" t="s">
        <v>2</v>
      </c>
      <c r="D5497" s="358">
        <v>1.9</v>
      </c>
    </row>
    <row r="5498" spans="1:4" ht="15">
      <c r="A5498" s="90">
        <v>104775</v>
      </c>
      <c r="B5498" s="90" t="s">
        <v>18537</v>
      </c>
      <c r="C5498" s="358" t="s">
        <v>2</v>
      </c>
      <c r="D5498" s="358">
        <v>5.09</v>
      </c>
    </row>
    <row r="5499" spans="1:4" ht="15">
      <c r="A5499" s="90">
        <v>104777</v>
      </c>
      <c r="B5499" s="90" t="s">
        <v>18538</v>
      </c>
      <c r="C5499" s="358" t="s">
        <v>2</v>
      </c>
      <c r="D5499" s="358">
        <v>7.46</v>
      </c>
    </row>
    <row r="5500" spans="1:4" ht="15">
      <c r="A5500" s="90">
        <v>104779</v>
      </c>
      <c r="B5500" s="90" t="s">
        <v>18539</v>
      </c>
      <c r="C5500" s="358" t="s">
        <v>1</v>
      </c>
      <c r="D5500" s="358">
        <v>6.75</v>
      </c>
    </row>
    <row r="5501" spans="1:4" ht="15">
      <c r="A5501" s="90">
        <v>104781</v>
      </c>
      <c r="B5501" s="90" t="s">
        <v>18540</v>
      </c>
      <c r="C5501" s="358" t="s">
        <v>1</v>
      </c>
      <c r="D5501" s="358">
        <v>7.81</v>
      </c>
    </row>
    <row r="5502" spans="1:4" ht="15">
      <c r="A5502" s="90">
        <v>104782</v>
      </c>
      <c r="B5502" s="90" t="s">
        <v>18541</v>
      </c>
      <c r="C5502" s="358" t="s">
        <v>2</v>
      </c>
      <c r="D5502" s="358">
        <v>71.83</v>
      </c>
    </row>
    <row r="5503" spans="1:4" ht="15">
      <c r="A5503" s="90">
        <v>104783</v>
      </c>
      <c r="B5503" s="90" t="s">
        <v>18542</v>
      </c>
      <c r="C5503" s="358" t="s">
        <v>2</v>
      </c>
      <c r="D5503" s="358">
        <v>5.0599999999999996</v>
      </c>
    </row>
    <row r="5504" spans="1:4" ht="15">
      <c r="A5504" s="90">
        <v>104784</v>
      </c>
      <c r="B5504" s="90" t="s">
        <v>18543</v>
      </c>
      <c r="C5504" s="358" t="s">
        <v>2</v>
      </c>
      <c r="D5504" s="358">
        <v>14.06</v>
      </c>
    </row>
    <row r="5505" spans="1:4" ht="15">
      <c r="A5505" s="90">
        <v>104786</v>
      </c>
      <c r="B5505" s="90" t="s">
        <v>18544</v>
      </c>
      <c r="C5505" s="358" t="s">
        <v>1</v>
      </c>
      <c r="D5505" s="358">
        <v>5.96</v>
      </c>
    </row>
    <row r="5506" spans="1:4" ht="15">
      <c r="A5506" s="90">
        <v>104787</v>
      </c>
      <c r="B5506" s="90" t="s">
        <v>18545</v>
      </c>
      <c r="C5506" s="358" t="s">
        <v>1</v>
      </c>
      <c r="D5506" s="358">
        <v>7.91</v>
      </c>
    </row>
    <row r="5507" spans="1:4" ht="15">
      <c r="A5507" s="90">
        <v>104788</v>
      </c>
      <c r="B5507" s="90" t="s">
        <v>18546</v>
      </c>
      <c r="C5507" s="358" t="s">
        <v>1</v>
      </c>
      <c r="D5507" s="358">
        <v>10.5</v>
      </c>
    </row>
    <row r="5508" spans="1:4" ht="15">
      <c r="A5508" s="90">
        <v>104031</v>
      </c>
      <c r="B5508" s="90" t="s">
        <v>12256</v>
      </c>
      <c r="C5508" s="358" t="s">
        <v>2</v>
      </c>
      <c r="D5508" s="358">
        <v>17.93</v>
      </c>
    </row>
    <row r="5509" spans="1:4" ht="15">
      <c r="A5509" s="90">
        <v>104032</v>
      </c>
      <c r="B5509" s="90" t="s">
        <v>12257</v>
      </c>
      <c r="C5509" s="358" t="s">
        <v>2</v>
      </c>
      <c r="D5509" s="358">
        <v>22.46</v>
      </c>
    </row>
    <row r="5510" spans="1:4" ht="15">
      <c r="A5510" s="90">
        <v>104033</v>
      </c>
      <c r="B5510" s="90" t="s">
        <v>12258</v>
      </c>
      <c r="C5510" s="358" t="s">
        <v>2</v>
      </c>
      <c r="D5510" s="358">
        <v>20.52</v>
      </c>
    </row>
    <row r="5511" spans="1:4" ht="15">
      <c r="A5511" s="90">
        <v>104034</v>
      </c>
      <c r="B5511" s="90" t="s">
        <v>12259</v>
      </c>
      <c r="C5511" s="358" t="s">
        <v>2</v>
      </c>
      <c r="D5511" s="358">
        <v>26.66</v>
      </c>
    </row>
    <row r="5512" spans="1:4" ht="15">
      <c r="A5512" s="90">
        <v>104035</v>
      </c>
      <c r="B5512" s="90" t="s">
        <v>12260</v>
      </c>
      <c r="C5512" s="358" t="s">
        <v>2</v>
      </c>
      <c r="D5512" s="358">
        <v>36.29</v>
      </c>
    </row>
    <row r="5513" spans="1:4" ht="15">
      <c r="A5513" s="90">
        <v>104036</v>
      </c>
      <c r="B5513" s="90" t="s">
        <v>12261</v>
      </c>
      <c r="C5513" s="358" t="s">
        <v>2</v>
      </c>
      <c r="D5513" s="358">
        <v>37.450000000000003</v>
      </c>
    </row>
    <row r="5514" spans="1:4" ht="15">
      <c r="A5514" s="90">
        <v>104039</v>
      </c>
      <c r="B5514" s="90" t="s">
        <v>12262</v>
      </c>
      <c r="C5514" s="358" t="s">
        <v>2</v>
      </c>
      <c r="D5514" s="358">
        <v>70.97</v>
      </c>
    </row>
    <row r="5515" spans="1:4" ht="15">
      <c r="A5515" s="90">
        <v>104043</v>
      </c>
      <c r="B5515" s="90" t="s">
        <v>12263</v>
      </c>
      <c r="C5515" s="358" t="s">
        <v>2</v>
      </c>
      <c r="D5515" s="358">
        <v>8.08</v>
      </c>
    </row>
    <row r="5516" spans="1:4" ht="15">
      <c r="A5516" s="90">
        <v>104044</v>
      </c>
      <c r="B5516" s="90" t="s">
        <v>12264</v>
      </c>
      <c r="C5516" s="358" t="s">
        <v>2</v>
      </c>
      <c r="D5516" s="358">
        <v>8.58</v>
      </c>
    </row>
    <row r="5517" spans="1:4" ht="15">
      <c r="A5517" s="90">
        <v>104045</v>
      </c>
      <c r="B5517" s="90" t="s">
        <v>12265</v>
      </c>
      <c r="C5517" s="358" t="s">
        <v>2</v>
      </c>
      <c r="D5517" s="358">
        <v>13.55</v>
      </c>
    </row>
    <row r="5518" spans="1:4" ht="15">
      <c r="A5518" s="90">
        <v>104046</v>
      </c>
      <c r="B5518" s="90" t="s">
        <v>12266</v>
      </c>
      <c r="C5518" s="358" t="s">
        <v>2</v>
      </c>
      <c r="D5518" s="358">
        <v>7.71</v>
      </c>
    </row>
    <row r="5519" spans="1:4" ht="15">
      <c r="A5519" s="90">
        <v>104047</v>
      </c>
      <c r="B5519" s="90" t="s">
        <v>12267</v>
      </c>
      <c r="C5519" s="358" t="s">
        <v>2</v>
      </c>
      <c r="D5519" s="358">
        <v>8.9499999999999993</v>
      </c>
    </row>
    <row r="5520" spans="1:4" ht="15">
      <c r="A5520" s="90">
        <v>104048</v>
      </c>
      <c r="B5520" s="90" t="s">
        <v>12268</v>
      </c>
      <c r="C5520" s="358" t="s">
        <v>2</v>
      </c>
      <c r="D5520" s="358">
        <v>13.22</v>
      </c>
    </row>
    <row r="5521" spans="1:4" ht="15">
      <c r="A5521" s="90">
        <v>104049</v>
      </c>
      <c r="B5521" s="90" t="s">
        <v>12269</v>
      </c>
      <c r="C5521" s="358" t="s">
        <v>2</v>
      </c>
      <c r="D5521" s="358">
        <v>5.59</v>
      </c>
    </row>
    <row r="5522" spans="1:4" ht="15">
      <c r="A5522" s="90">
        <v>104050</v>
      </c>
      <c r="B5522" s="90" t="s">
        <v>12270</v>
      </c>
      <c r="C5522" s="358" t="s">
        <v>2</v>
      </c>
      <c r="D5522" s="358">
        <v>8.51</v>
      </c>
    </row>
    <row r="5523" spans="1:4" ht="15">
      <c r="A5523" s="90">
        <v>104051</v>
      </c>
      <c r="B5523" s="90" t="s">
        <v>12271</v>
      </c>
      <c r="C5523" s="358" t="s">
        <v>2</v>
      </c>
      <c r="D5523" s="358">
        <v>7.21</v>
      </c>
    </row>
    <row r="5524" spans="1:4" ht="15">
      <c r="A5524" s="90">
        <v>104052</v>
      </c>
      <c r="B5524" s="90" t="s">
        <v>12272</v>
      </c>
      <c r="C5524" s="358" t="s">
        <v>2</v>
      </c>
      <c r="D5524" s="358">
        <v>10.1</v>
      </c>
    </row>
    <row r="5525" spans="1:4" ht="15">
      <c r="A5525" s="90">
        <v>104053</v>
      </c>
      <c r="B5525" s="90" t="s">
        <v>12273</v>
      </c>
      <c r="C5525" s="358" t="s">
        <v>2</v>
      </c>
      <c r="D5525" s="358">
        <v>8.42</v>
      </c>
    </row>
    <row r="5526" spans="1:4" ht="15">
      <c r="A5526" s="90">
        <v>104054</v>
      </c>
      <c r="B5526" s="90" t="s">
        <v>12274</v>
      </c>
      <c r="C5526" s="358" t="s">
        <v>2</v>
      </c>
      <c r="D5526" s="358">
        <v>16.79</v>
      </c>
    </row>
    <row r="5527" spans="1:4" ht="15">
      <c r="A5527" s="90">
        <v>104055</v>
      </c>
      <c r="B5527" s="90" t="s">
        <v>12275</v>
      </c>
      <c r="C5527" s="358" t="s">
        <v>2</v>
      </c>
      <c r="D5527" s="358">
        <v>18.989999999999998</v>
      </c>
    </row>
    <row r="5528" spans="1:4" ht="15">
      <c r="A5528" s="90">
        <v>104056</v>
      </c>
      <c r="B5528" s="90" t="s">
        <v>12276</v>
      </c>
      <c r="C5528" s="358" t="s">
        <v>2</v>
      </c>
      <c r="D5528" s="358">
        <v>28.99</v>
      </c>
    </row>
    <row r="5529" spans="1:4" ht="15">
      <c r="A5529" s="90">
        <v>104058</v>
      </c>
      <c r="B5529" s="90" t="s">
        <v>12277</v>
      </c>
      <c r="C5529" s="358" t="s">
        <v>2</v>
      </c>
      <c r="D5529" s="358">
        <v>6.7</v>
      </c>
    </row>
    <row r="5530" spans="1:4" ht="15">
      <c r="A5530" s="90">
        <v>104059</v>
      </c>
      <c r="B5530" s="90" t="s">
        <v>12278</v>
      </c>
      <c r="C5530" s="358" t="s">
        <v>2</v>
      </c>
      <c r="D5530" s="358">
        <v>11.04</v>
      </c>
    </row>
    <row r="5531" spans="1:4" ht="15">
      <c r="A5531" s="90">
        <v>104060</v>
      </c>
      <c r="B5531" s="90" t="s">
        <v>12279</v>
      </c>
      <c r="C5531" s="358" t="s">
        <v>1</v>
      </c>
      <c r="D5531" s="358">
        <v>8.5299999999999994</v>
      </c>
    </row>
    <row r="5532" spans="1:4" ht="15">
      <c r="A5532" s="90">
        <v>104061</v>
      </c>
      <c r="B5532" s="90" t="s">
        <v>12280</v>
      </c>
      <c r="C5532" s="358" t="s">
        <v>1</v>
      </c>
      <c r="D5532" s="358">
        <v>15.35</v>
      </c>
    </row>
    <row r="5533" spans="1:4" ht="15">
      <c r="A5533" s="90">
        <v>104112</v>
      </c>
      <c r="B5533" s="90" t="s">
        <v>18547</v>
      </c>
      <c r="C5533" s="358" t="s">
        <v>2</v>
      </c>
      <c r="D5533" s="358">
        <v>148.99</v>
      </c>
    </row>
    <row r="5534" spans="1:4" ht="15">
      <c r="A5534" s="90">
        <v>104114</v>
      </c>
      <c r="B5534" s="90" t="s">
        <v>18548</v>
      </c>
      <c r="C5534" s="358" t="s">
        <v>2</v>
      </c>
      <c r="D5534" s="358">
        <v>218.03</v>
      </c>
    </row>
    <row r="5535" spans="1:4" ht="15">
      <c r="A5535" s="90">
        <v>104116</v>
      </c>
      <c r="B5535" s="90" t="s">
        <v>18549</v>
      </c>
      <c r="C5535" s="358" t="s">
        <v>2</v>
      </c>
      <c r="D5535" s="358">
        <v>287.06</v>
      </c>
    </row>
    <row r="5536" spans="1:4" ht="15">
      <c r="A5536" s="90">
        <v>104118</v>
      </c>
      <c r="B5536" s="90" t="s">
        <v>18550</v>
      </c>
      <c r="C5536" s="358" t="s">
        <v>2</v>
      </c>
      <c r="D5536" s="358">
        <v>237.13</v>
      </c>
    </row>
    <row r="5537" spans="1:4" ht="15">
      <c r="A5537" s="90">
        <v>104120</v>
      </c>
      <c r="B5537" s="90" t="s">
        <v>18551</v>
      </c>
      <c r="C5537" s="358" t="s">
        <v>2</v>
      </c>
      <c r="D5537" s="358">
        <v>367.3</v>
      </c>
    </row>
    <row r="5538" spans="1:4" ht="15">
      <c r="A5538" s="90">
        <v>104122</v>
      </c>
      <c r="B5538" s="90" t="s">
        <v>18552</v>
      </c>
      <c r="C5538" s="358" t="s">
        <v>2</v>
      </c>
      <c r="D5538" s="358">
        <v>497.48</v>
      </c>
    </row>
    <row r="5539" spans="1:4" ht="15">
      <c r="A5539" s="90">
        <v>104062</v>
      </c>
      <c r="B5539" s="90" t="s">
        <v>12281</v>
      </c>
      <c r="C5539" s="358" t="s">
        <v>2</v>
      </c>
      <c r="D5539" s="358">
        <v>83.05</v>
      </c>
    </row>
    <row r="5540" spans="1:4" ht="15">
      <c r="A5540" s="90">
        <v>104063</v>
      </c>
      <c r="B5540" s="90" t="s">
        <v>12282</v>
      </c>
      <c r="C5540" s="358" t="s">
        <v>2</v>
      </c>
      <c r="D5540" s="358">
        <v>78.819999999999993</v>
      </c>
    </row>
    <row r="5541" spans="1:4" ht="15">
      <c r="A5541" s="90">
        <v>104064</v>
      </c>
      <c r="B5541" s="90" t="s">
        <v>12283</v>
      </c>
      <c r="C5541" s="358" t="s">
        <v>2</v>
      </c>
      <c r="D5541" s="358">
        <v>204.98</v>
      </c>
    </row>
    <row r="5542" spans="1:4" ht="15">
      <c r="A5542" s="90">
        <v>104065</v>
      </c>
      <c r="B5542" s="90" t="s">
        <v>12284</v>
      </c>
      <c r="C5542" s="358" t="s">
        <v>2</v>
      </c>
      <c r="D5542" s="358">
        <v>173.14</v>
      </c>
    </row>
    <row r="5543" spans="1:4" ht="15">
      <c r="A5543" s="90">
        <v>104072</v>
      </c>
      <c r="B5543" s="90" t="s">
        <v>12285</v>
      </c>
      <c r="C5543" s="358" t="s">
        <v>2</v>
      </c>
      <c r="D5543" s="358">
        <v>317.57</v>
      </c>
    </row>
    <row r="5544" spans="1:4" ht="15">
      <c r="A5544" s="90">
        <v>104076</v>
      </c>
      <c r="B5544" s="90" t="s">
        <v>12286</v>
      </c>
      <c r="C5544" s="358" t="s">
        <v>2</v>
      </c>
      <c r="D5544" s="358">
        <v>51.08</v>
      </c>
    </row>
    <row r="5545" spans="1:4" ht="15">
      <c r="A5545" s="90">
        <v>104082</v>
      </c>
      <c r="B5545" s="90" t="s">
        <v>12287</v>
      </c>
      <c r="C5545" s="358" t="s">
        <v>2</v>
      </c>
      <c r="D5545" s="358">
        <v>33.9</v>
      </c>
    </row>
    <row r="5546" spans="1:4" ht="15">
      <c r="A5546" s="90">
        <v>104083</v>
      </c>
      <c r="B5546" s="90" t="s">
        <v>12288</v>
      </c>
      <c r="C5546" s="358" t="s">
        <v>2</v>
      </c>
      <c r="D5546" s="358">
        <v>83.38</v>
      </c>
    </row>
    <row r="5547" spans="1:4" ht="15">
      <c r="A5547" s="90">
        <v>104084</v>
      </c>
      <c r="B5547" s="90" t="s">
        <v>12289</v>
      </c>
      <c r="C5547" s="358" t="s">
        <v>2</v>
      </c>
      <c r="D5547" s="358">
        <v>95.39</v>
      </c>
    </row>
    <row r="5548" spans="1:4" ht="15">
      <c r="A5548" s="90">
        <v>104085</v>
      </c>
      <c r="B5548" s="90" t="s">
        <v>12290</v>
      </c>
      <c r="C5548" s="358" t="s">
        <v>1</v>
      </c>
      <c r="D5548" s="358">
        <v>61.32</v>
      </c>
    </row>
    <row r="5549" spans="1:4" ht="15">
      <c r="A5549" s="90">
        <v>104086</v>
      </c>
      <c r="B5549" s="90" t="s">
        <v>12291</v>
      </c>
      <c r="C5549" s="358" t="s">
        <v>1</v>
      </c>
      <c r="D5549" s="358">
        <v>111.46</v>
      </c>
    </row>
    <row r="5550" spans="1:4" ht="15">
      <c r="A5550" s="90">
        <v>104124</v>
      </c>
      <c r="B5550" s="90" t="s">
        <v>18553</v>
      </c>
      <c r="C5550" s="358" t="s">
        <v>2</v>
      </c>
      <c r="D5550" s="358">
        <v>367.5</v>
      </c>
    </row>
    <row r="5551" spans="1:4" ht="15">
      <c r="A5551" s="90">
        <v>104130</v>
      </c>
      <c r="B5551" s="90" t="s">
        <v>18554</v>
      </c>
      <c r="C5551" s="358" t="s">
        <v>2</v>
      </c>
      <c r="D5551" s="358">
        <v>558.75</v>
      </c>
    </row>
    <row r="5552" spans="1:4" ht="15">
      <c r="A5552" s="90">
        <v>104136</v>
      </c>
      <c r="B5552" s="90" t="s">
        <v>18555</v>
      </c>
      <c r="C5552" s="358" t="s">
        <v>2</v>
      </c>
      <c r="D5552" s="358">
        <v>751.05</v>
      </c>
    </row>
    <row r="5553" spans="1:4" ht="15">
      <c r="A5553" s="90">
        <v>104142</v>
      </c>
      <c r="B5553" s="90" t="s">
        <v>18556</v>
      </c>
      <c r="C5553" s="358" t="s">
        <v>2</v>
      </c>
      <c r="D5553" s="358">
        <v>496.59</v>
      </c>
    </row>
    <row r="5554" spans="1:4" ht="15">
      <c r="A5554" s="90">
        <v>104148</v>
      </c>
      <c r="B5554" s="90" t="s">
        <v>18557</v>
      </c>
      <c r="C5554" s="358" t="s">
        <v>2</v>
      </c>
      <c r="D5554" s="358">
        <v>773.61</v>
      </c>
    </row>
    <row r="5555" spans="1:4" ht="15">
      <c r="A5555" s="90">
        <v>104154</v>
      </c>
      <c r="B5555" s="90" t="s">
        <v>18558</v>
      </c>
      <c r="C5555" s="358" t="s">
        <v>2</v>
      </c>
      <c r="D5555" s="359">
        <v>1053.26</v>
      </c>
    </row>
    <row r="5556" spans="1:4" ht="15">
      <c r="A5556" s="90">
        <v>96520</v>
      </c>
      <c r="B5556" s="90" t="s">
        <v>36334</v>
      </c>
      <c r="C5556" s="358" t="s">
        <v>7</v>
      </c>
      <c r="D5556" s="358">
        <v>88.23</v>
      </c>
    </row>
    <row r="5557" spans="1:4" ht="15">
      <c r="A5557" s="90">
        <v>96521</v>
      </c>
      <c r="B5557" s="90" t="s">
        <v>36335</v>
      </c>
      <c r="C5557" s="358" t="s">
        <v>7</v>
      </c>
      <c r="D5557" s="358">
        <v>41.77</v>
      </c>
    </row>
    <row r="5558" spans="1:4" ht="15">
      <c r="A5558" s="90">
        <v>96522</v>
      </c>
      <c r="B5558" s="90" t="s">
        <v>36336</v>
      </c>
      <c r="C5558" s="358" t="s">
        <v>7</v>
      </c>
      <c r="D5558" s="358">
        <v>128.44</v>
      </c>
    </row>
    <row r="5559" spans="1:4" ht="15">
      <c r="A5559" s="90">
        <v>96523</v>
      </c>
      <c r="B5559" s="90" t="s">
        <v>36337</v>
      </c>
      <c r="C5559" s="358" t="s">
        <v>7</v>
      </c>
      <c r="D5559" s="358">
        <v>84.83</v>
      </c>
    </row>
    <row r="5560" spans="1:4" ht="15">
      <c r="A5560" s="90">
        <v>96524</v>
      </c>
      <c r="B5560" s="90" t="s">
        <v>36338</v>
      </c>
      <c r="C5560" s="358" t="s">
        <v>7</v>
      </c>
      <c r="D5560" s="358">
        <v>143.61000000000001</v>
      </c>
    </row>
    <row r="5561" spans="1:4" ht="15">
      <c r="A5561" s="90">
        <v>96525</v>
      </c>
      <c r="B5561" s="90" t="s">
        <v>36339</v>
      </c>
      <c r="C5561" s="358" t="s">
        <v>7</v>
      </c>
      <c r="D5561" s="358">
        <v>54.53</v>
      </c>
    </row>
    <row r="5562" spans="1:4" ht="15">
      <c r="A5562" s="90">
        <v>96526</v>
      </c>
      <c r="B5562" s="90" t="s">
        <v>36340</v>
      </c>
      <c r="C5562" s="358" t="s">
        <v>7</v>
      </c>
      <c r="D5562" s="358">
        <v>183.99</v>
      </c>
    </row>
    <row r="5563" spans="1:4" ht="15">
      <c r="A5563" s="90">
        <v>96527</v>
      </c>
      <c r="B5563" s="90" t="s">
        <v>36341</v>
      </c>
      <c r="C5563" s="358" t="s">
        <v>7</v>
      </c>
      <c r="D5563" s="358">
        <v>93.29</v>
      </c>
    </row>
    <row r="5564" spans="1:4" ht="15">
      <c r="A5564" s="90">
        <v>96528</v>
      </c>
      <c r="B5564" s="90" t="s">
        <v>36342</v>
      </c>
      <c r="C5564" s="358" t="s">
        <v>4</v>
      </c>
      <c r="D5564" s="358">
        <v>153.19</v>
      </c>
    </row>
    <row r="5565" spans="1:4" ht="15">
      <c r="A5565" s="90">
        <v>101114</v>
      </c>
      <c r="B5565" s="90" t="s">
        <v>8640</v>
      </c>
      <c r="C5565" s="358" t="s">
        <v>7</v>
      </c>
      <c r="D5565" s="358">
        <v>4.28</v>
      </c>
    </row>
    <row r="5566" spans="1:4" ht="15">
      <c r="A5566" s="90">
        <v>101115</v>
      </c>
      <c r="B5566" s="90" t="s">
        <v>8641</v>
      </c>
      <c r="C5566" s="358" t="s">
        <v>7</v>
      </c>
      <c r="D5566" s="358">
        <v>3.58</v>
      </c>
    </row>
    <row r="5567" spans="1:4" ht="15">
      <c r="A5567" s="90">
        <v>101116</v>
      </c>
      <c r="B5567" s="90" t="s">
        <v>8642</v>
      </c>
      <c r="C5567" s="358" t="s">
        <v>7</v>
      </c>
      <c r="D5567" s="358">
        <v>2.23</v>
      </c>
    </row>
    <row r="5568" spans="1:4" ht="15">
      <c r="A5568" s="90">
        <v>101117</v>
      </c>
      <c r="B5568" s="90" t="s">
        <v>8643</v>
      </c>
      <c r="C5568" s="358" t="s">
        <v>7</v>
      </c>
      <c r="D5568" s="358">
        <v>3.1</v>
      </c>
    </row>
    <row r="5569" spans="1:4" ht="15">
      <c r="A5569" s="90">
        <v>101118</v>
      </c>
      <c r="B5569" s="90" t="s">
        <v>8644</v>
      </c>
      <c r="C5569" s="358" t="s">
        <v>7</v>
      </c>
      <c r="D5569" s="358">
        <v>3.68</v>
      </c>
    </row>
    <row r="5570" spans="1:4" ht="15">
      <c r="A5570" s="90">
        <v>101119</v>
      </c>
      <c r="B5570" s="90" t="s">
        <v>8645</v>
      </c>
      <c r="C5570" s="358" t="s">
        <v>7</v>
      </c>
      <c r="D5570" s="358">
        <v>8.17</v>
      </c>
    </row>
    <row r="5571" spans="1:4" ht="15">
      <c r="A5571" s="90">
        <v>101120</v>
      </c>
      <c r="B5571" s="90" t="s">
        <v>8646</v>
      </c>
      <c r="C5571" s="358" t="s">
        <v>7</v>
      </c>
      <c r="D5571" s="358">
        <v>6.85</v>
      </c>
    </row>
    <row r="5572" spans="1:4" ht="15">
      <c r="A5572" s="90">
        <v>101121</v>
      </c>
      <c r="B5572" s="90" t="s">
        <v>8647</v>
      </c>
      <c r="C5572" s="358" t="s">
        <v>7</v>
      </c>
      <c r="D5572" s="358">
        <v>4.2699999999999996</v>
      </c>
    </row>
    <row r="5573" spans="1:4" ht="15">
      <c r="A5573" s="90">
        <v>101122</v>
      </c>
      <c r="B5573" s="90" t="s">
        <v>8648</v>
      </c>
      <c r="C5573" s="358" t="s">
        <v>7</v>
      </c>
      <c r="D5573" s="358">
        <v>5.91</v>
      </c>
    </row>
    <row r="5574" spans="1:4" ht="15">
      <c r="A5574" s="90">
        <v>101123</v>
      </c>
      <c r="B5574" s="90" t="s">
        <v>8649</v>
      </c>
      <c r="C5574" s="358" t="s">
        <v>7</v>
      </c>
      <c r="D5574" s="358">
        <v>7.03</v>
      </c>
    </row>
    <row r="5575" spans="1:4" ht="15">
      <c r="A5575" s="90">
        <v>101124</v>
      </c>
      <c r="B5575" s="90" t="s">
        <v>8650</v>
      </c>
      <c r="C5575" s="358" t="s">
        <v>7</v>
      </c>
      <c r="D5575" s="358">
        <v>15.51</v>
      </c>
    </row>
    <row r="5576" spans="1:4" ht="15">
      <c r="A5576" s="90">
        <v>101125</v>
      </c>
      <c r="B5576" s="90" t="s">
        <v>8651</v>
      </c>
      <c r="C5576" s="358" t="s">
        <v>7</v>
      </c>
      <c r="D5576" s="358">
        <v>14.81</v>
      </c>
    </row>
    <row r="5577" spans="1:4" ht="15">
      <c r="A5577" s="90">
        <v>101126</v>
      </c>
      <c r="B5577" s="90" t="s">
        <v>8652</v>
      </c>
      <c r="C5577" s="358" t="s">
        <v>7</v>
      </c>
      <c r="D5577" s="358">
        <v>13.46</v>
      </c>
    </row>
    <row r="5578" spans="1:4" ht="15">
      <c r="A5578" s="90">
        <v>101127</v>
      </c>
      <c r="B5578" s="90" t="s">
        <v>8653</v>
      </c>
      <c r="C5578" s="358" t="s">
        <v>7</v>
      </c>
      <c r="D5578" s="358">
        <v>14.33</v>
      </c>
    </row>
    <row r="5579" spans="1:4" ht="15">
      <c r="A5579" s="90">
        <v>101128</v>
      </c>
      <c r="B5579" s="90" t="s">
        <v>8654</v>
      </c>
      <c r="C5579" s="358" t="s">
        <v>7</v>
      </c>
      <c r="D5579" s="358">
        <v>14.91</v>
      </c>
    </row>
    <row r="5580" spans="1:4" ht="15">
      <c r="A5580" s="90">
        <v>101129</v>
      </c>
      <c r="B5580" s="90" t="s">
        <v>8655</v>
      </c>
      <c r="C5580" s="358" t="s">
        <v>7</v>
      </c>
      <c r="D5580" s="358">
        <v>19.850000000000001</v>
      </c>
    </row>
    <row r="5581" spans="1:4" ht="15">
      <c r="A5581" s="90">
        <v>101130</v>
      </c>
      <c r="B5581" s="90" t="s">
        <v>8656</v>
      </c>
      <c r="C5581" s="358" t="s">
        <v>7</v>
      </c>
      <c r="D5581" s="358">
        <v>18.53</v>
      </c>
    </row>
    <row r="5582" spans="1:4" ht="15">
      <c r="A5582" s="90">
        <v>101131</v>
      </c>
      <c r="B5582" s="90" t="s">
        <v>8657</v>
      </c>
      <c r="C5582" s="358" t="s">
        <v>7</v>
      </c>
      <c r="D5582" s="358">
        <v>15.95</v>
      </c>
    </row>
    <row r="5583" spans="1:4" ht="15">
      <c r="A5583" s="90">
        <v>101132</v>
      </c>
      <c r="B5583" s="90" t="s">
        <v>8658</v>
      </c>
      <c r="C5583" s="358" t="s">
        <v>7</v>
      </c>
      <c r="D5583" s="358">
        <v>17.59</v>
      </c>
    </row>
    <row r="5584" spans="1:4" ht="15">
      <c r="A5584" s="90">
        <v>101133</v>
      </c>
      <c r="B5584" s="90" t="s">
        <v>8659</v>
      </c>
      <c r="C5584" s="358" t="s">
        <v>7</v>
      </c>
      <c r="D5584" s="358">
        <v>18.71</v>
      </c>
    </row>
    <row r="5585" spans="1:4" ht="15">
      <c r="A5585" s="90">
        <v>101134</v>
      </c>
      <c r="B5585" s="90" t="s">
        <v>8660</v>
      </c>
      <c r="C5585" s="358" t="s">
        <v>7</v>
      </c>
      <c r="D5585" s="358">
        <v>16.16</v>
      </c>
    </row>
    <row r="5586" spans="1:4" ht="15">
      <c r="A5586" s="90">
        <v>101135</v>
      </c>
      <c r="B5586" s="90" t="s">
        <v>8661</v>
      </c>
      <c r="C5586" s="358" t="s">
        <v>7</v>
      </c>
      <c r="D5586" s="358">
        <v>15.46</v>
      </c>
    </row>
    <row r="5587" spans="1:4" ht="15">
      <c r="A5587" s="90">
        <v>101136</v>
      </c>
      <c r="B5587" s="90" t="s">
        <v>8662</v>
      </c>
      <c r="C5587" s="358" t="s">
        <v>7</v>
      </c>
      <c r="D5587" s="358">
        <v>14.11</v>
      </c>
    </row>
    <row r="5588" spans="1:4" ht="15">
      <c r="A5588" s="90">
        <v>101137</v>
      </c>
      <c r="B5588" s="90" t="s">
        <v>8663</v>
      </c>
      <c r="C5588" s="358" t="s">
        <v>7</v>
      </c>
      <c r="D5588" s="358">
        <v>14.98</v>
      </c>
    </row>
    <row r="5589" spans="1:4" ht="15">
      <c r="A5589" s="90">
        <v>101138</v>
      </c>
      <c r="B5589" s="90" t="s">
        <v>8664</v>
      </c>
      <c r="C5589" s="358" t="s">
        <v>7</v>
      </c>
      <c r="D5589" s="358">
        <v>15.56</v>
      </c>
    </row>
    <row r="5590" spans="1:4" ht="15">
      <c r="A5590" s="90">
        <v>101139</v>
      </c>
      <c r="B5590" s="90" t="s">
        <v>8665</v>
      </c>
      <c r="C5590" s="358" t="s">
        <v>7</v>
      </c>
      <c r="D5590" s="358">
        <v>20.53</v>
      </c>
    </row>
    <row r="5591" spans="1:4" ht="15">
      <c r="A5591" s="90">
        <v>101140</v>
      </c>
      <c r="B5591" s="90" t="s">
        <v>8666</v>
      </c>
      <c r="C5591" s="358" t="s">
        <v>7</v>
      </c>
      <c r="D5591" s="358">
        <v>19.21</v>
      </c>
    </row>
    <row r="5592" spans="1:4" ht="15">
      <c r="A5592" s="90">
        <v>101141</v>
      </c>
      <c r="B5592" s="90" t="s">
        <v>8667</v>
      </c>
      <c r="C5592" s="358" t="s">
        <v>7</v>
      </c>
      <c r="D5592" s="358">
        <v>16.63</v>
      </c>
    </row>
    <row r="5593" spans="1:4" ht="15">
      <c r="A5593" s="90">
        <v>101142</v>
      </c>
      <c r="B5593" s="90" t="s">
        <v>8668</v>
      </c>
      <c r="C5593" s="358" t="s">
        <v>7</v>
      </c>
      <c r="D5593" s="358">
        <v>18.27</v>
      </c>
    </row>
    <row r="5594" spans="1:4" ht="15">
      <c r="A5594" s="90">
        <v>101143</v>
      </c>
      <c r="B5594" s="90" t="s">
        <v>8669</v>
      </c>
      <c r="C5594" s="358" t="s">
        <v>7</v>
      </c>
      <c r="D5594" s="358">
        <v>19.39</v>
      </c>
    </row>
    <row r="5595" spans="1:4" ht="15">
      <c r="A5595" s="90">
        <v>101144</v>
      </c>
      <c r="B5595" s="90" t="s">
        <v>8670</v>
      </c>
      <c r="C5595" s="358" t="s">
        <v>7</v>
      </c>
      <c r="D5595" s="358">
        <v>16.11</v>
      </c>
    </row>
    <row r="5596" spans="1:4" ht="15">
      <c r="A5596" s="90">
        <v>101145</v>
      </c>
      <c r="B5596" s="90" t="s">
        <v>8671</v>
      </c>
      <c r="C5596" s="358" t="s">
        <v>7</v>
      </c>
      <c r="D5596" s="358">
        <v>15.41</v>
      </c>
    </row>
    <row r="5597" spans="1:4" ht="15">
      <c r="A5597" s="90">
        <v>101146</v>
      </c>
      <c r="B5597" s="90" t="s">
        <v>8672</v>
      </c>
      <c r="C5597" s="358" t="s">
        <v>7</v>
      </c>
      <c r="D5597" s="358">
        <v>14.06</v>
      </c>
    </row>
    <row r="5598" spans="1:4" ht="15">
      <c r="A5598" s="90">
        <v>101147</v>
      </c>
      <c r="B5598" s="90" t="s">
        <v>8673</v>
      </c>
      <c r="C5598" s="358" t="s">
        <v>7</v>
      </c>
      <c r="D5598" s="358">
        <v>14.93</v>
      </c>
    </row>
    <row r="5599" spans="1:4" ht="15">
      <c r="A5599" s="90">
        <v>101148</v>
      </c>
      <c r="B5599" s="90" t="s">
        <v>8674</v>
      </c>
      <c r="C5599" s="358" t="s">
        <v>7</v>
      </c>
      <c r="D5599" s="358">
        <v>15.51</v>
      </c>
    </row>
    <row r="5600" spans="1:4" ht="15">
      <c r="A5600" s="90">
        <v>101149</v>
      </c>
      <c r="B5600" s="90" t="s">
        <v>8675</v>
      </c>
      <c r="C5600" s="358" t="s">
        <v>7</v>
      </c>
      <c r="D5600" s="358">
        <v>20.47</v>
      </c>
    </row>
    <row r="5601" spans="1:4" ht="15">
      <c r="A5601" s="90">
        <v>101150</v>
      </c>
      <c r="B5601" s="90" t="s">
        <v>8676</v>
      </c>
      <c r="C5601" s="358" t="s">
        <v>7</v>
      </c>
      <c r="D5601" s="358">
        <v>19.149999999999999</v>
      </c>
    </row>
    <row r="5602" spans="1:4" ht="15">
      <c r="A5602" s="90">
        <v>101151</v>
      </c>
      <c r="B5602" s="90" t="s">
        <v>8677</v>
      </c>
      <c r="C5602" s="358" t="s">
        <v>7</v>
      </c>
      <c r="D5602" s="358">
        <v>16.57</v>
      </c>
    </row>
    <row r="5603" spans="1:4" ht="15">
      <c r="A5603" s="90">
        <v>101152</v>
      </c>
      <c r="B5603" s="90" t="s">
        <v>8678</v>
      </c>
      <c r="C5603" s="358" t="s">
        <v>7</v>
      </c>
      <c r="D5603" s="358">
        <v>18.21</v>
      </c>
    </row>
    <row r="5604" spans="1:4" ht="15">
      <c r="A5604" s="90">
        <v>101153</v>
      </c>
      <c r="B5604" s="90" t="s">
        <v>8679</v>
      </c>
      <c r="C5604" s="358" t="s">
        <v>7</v>
      </c>
      <c r="D5604" s="358">
        <v>19.329999999999998</v>
      </c>
    </row>
    <row r="5605" spans="1:4" ht="15">
      <c r="A5605" s="90">
        <v>101206</v>
      </c>
      <c r="B5605" s="90" t="s">
        <v>18559</v>
      </c>
      <c r="C5605" s="358" t="s">
        <v>7</v>
      </c>
      <c r="D5605" s="358">
        <v>12.32</v>
      </c>
    </row>
    <row r="5606" spans="1:4" ht="15">
      <c r="A5606" s="90">
        <v>101207</v>
      </c>
      <c r="B5606" s="90" t="s">
        <v>18560</v>
      </c>
      <c r="C5606" s="358" t="s">
        <v>7</v>
      </c>
      <c r="D5606" s="358">
        <v>10.66</v>
      </c>
    </row>
    <row r="5607" spans="1:4" ht="15">
      <c r="A5607" s="90">
        <v>101208</v>
      </c>
      <c r="B5607" s="90" t="s">
        <v>18561</v>
      </c>
      <c r="C5607" s="358" t="s">
        <v>7</v>
      </c>
      <c r="D5607" s="358">
        <v>10.4</v>
      </c>
    </row>
    <row r="5608" spans="1:4" ht="15">
      <c r="A5608" s="90">
        <v>101209</v>
      </c>
      <c r="B5608" s="90" t="s">
        <v>18562</v>
      </c>
      <c r="C5608" s="358" t="s">
        <v>7</v>
      </c>
      <c r="D5608" s="358">
        <v>9.65</v>
      </c>
    </row>
    <row r="5609" spans="1:4" ht="15">
      <c r="A5609" s="90">
        <v>101210</v>
      </c>
      <c r="B5609" s="90" t="s">
        <v>18563</v>
      </c>
      <c r="C5609" s="358" t="s">
        <v>7</v>
      </c>
      <c r="D5609" s="358">
        <v>17.25</v>
      </c>
    </row>
    <row r="5610" spans="1:4" ht="15">
      <c r="A5610" s="90">
        <v>101211</v>
      </c>
      <c r="B5610" s="90" t="s">
        <v>18564</v>
      </c>
      <c r="C5610" s="358" t="s">
        <v>7</v>
      </c>
      <c r="D5610" s="358">
        <v>18.5</v>
      </c>
    </row>
    <row r="5611" spans="1:4" ht="15">
      <c r="A5611" s="90">
        <v>101212</v>
      </c>
      <c r="B5611" s="90" t="s">
        <v>18565</v>
      </c>
      <c r="C5611" s="358" t="s">
        <v>7</v>
      </c>
      <c r="D5611" s="358">
        <v>21.59</v>
      </c>
    </row>
    <row r="5612" spans="1:4" ht="15">
      <c r="A5612" s="90">
        <v>101213</v>
      </c>
      <c r="B5612" s="90" t="s">
        <v>18566</v>
      </c>
      <c r="C5612" s="358" t="s">
        <v>7</v>
      </c>
      <c r="D5612" s="358">
        <v>24.13</v>
      </c>
    </row>
    <row r="5613" spans="1:4" ht="15">
      <c r="A5613" s="90">
        <v>101214</v>
      </c>
      <c r="B5613" s="90" t="s">
        <v>18567</v>
      </c>
      <c r="C5613" s="358" t="s">
        <v>7</v>
      </c>
      <c r="D5613" s="358">
        <v>29.17</v>
      </c>
    </row>
    <row r="5614" spans="1:4" ht="15">
      <c r="A5614" s="90">
        <v>101215</v>
      </c>
      <c r="B5614" s="90" t="s">
        <v>18568</v>
      </c>
      <c r="C5614" s="358" t="s">
        <v>7</v>
      </c>
      <c r="D5614" s="358">
        <v>16.54</v>
      </c>
    </row>
    <row r="5615" spans="1:4" ht="15">
      <c r="A5615" s="90">
        <v>101216</v>
      </c>
      <c r="B5615" s="90" t="s">
        <v>18569</v>
      </c>
      <c r="C5615" s="358" t="s">
        <v>7</v>
      </c>
      <c r="D5615" s="358">
        <v>17.350000000000001</v>
      </c>
    </row>
    <row r="5616" spans="1:4" ht="15">
      <c r="A5616" s="90">
        <v>101217</v>
      </c>
      <c r="B5616" s="90" t="s">
        <v>18570</v>
      </c>
      <c r="C5616" s="358" t="s">
        <v>7</v>
      </c>
      <c r="D5616" s="358">
        <v>20.2</v>
      </c>
    </row>
    <row r="5617" spans="1:4" ht="15">
      <c r="A5617" s="90">
        <v>101218</v>
      </c>
      <c r="B5617" s="90" t="s">
        <v>18571</v>
      </c>
      <c r="C5617" s="358" t="s">
        <v>7</v>
      </c>
      <c r="D5617" s="358">
        <v>21.38</v>
      </c>
    </row>
    <row r="5618" spans="1:4" ht="15">
      <c r="A5618" s="90">
        <v>101219</v>
      </c>
      <c r="B5618" s="90" t="s">
        <v>18572</v>
      </c>
      <c r="C5618" s="358" t="s">
        <v>7</v>
      </c>
      <c r="D5618" s="358">
        <v>25.93</v>
      </c>
    </row>
    <row r="5619" spans="1:4" ht="15">
      <c r="A5619" s="90">
        <v>101220</v>
      </c>
      <c r="B5619" s="90" t="s">
        <v>18573</v>
      </c>
      <c r="C5619" s="358" t="s">
        <v>7</v>
      </c>
      <c r="D5619" s="358">
        <v>16.239999999999998</v>
      </c>
    </row>
    <row r="5620" spans="1:4" ht="15">
      <c r="A5620" s="90">
        <v>101221</v>
      </c>
      <c r="B5620" s="90" t="s">
        <v>18574</v>
      </c>
      <c r="C5620" s="358" t="s">
        <v>7</v>
      </c>
      <c r="D5620" s="358">
        <v>17.170000000000002</v>
      </c>
    </row>
    <row r="5621" spans="1:4" ht="15">
      <c r="A5621" s="90">
        <v>101222</v>
      </c>
      <c r="B5621" s="90" t="s">
        <v>18575</v>
      </c>
      <c r="C5621" s="358" t="s">
        <v>7</v>
      </c>
      <c r="D5621" s="358">
        <v>19.97</v>
      </c>
    </row>
    <row r="5622" spans="1:4" ht="15">
      <c r="A5622" s="90">
        <v>101223</v>
      </c>
      <c r="B5622" s="90" t="s">
        <v>18576</v>
      </c>
      <c r="C5622" s="358" t="s">
        <v>7</v>
      </c>
      <c r="D5622" s="358">
        <v>22.22</v>
      </c>
    </row>
    <row r="5623" spans="1:4" ht="15">
      <c r="A5623" s="90">
        <v>101224</v>
      </c>
      <c r="B5623" s="90" t="s">
        <v>18577</v>
      </c>
      <c r="C5623" s="358" t="s">
        <v>7</v>
      </c>
      <c r="D5623" s="358">
        <v>27.87</v>
      </c>
    </row>
    <row r="5624" spans="1:4" ht="15">
      <c r="A5624" s="90">
        <v>101225</v>
      </c>
      <c r="B5624" s="90" t="s">
        <v>18578</v>
      </c>
      <c r="C5624" s="358" t="s">
        <v>7</v>
      </c>
      <c r="D5624" s="358">
        <v>14.9</v>
      </c>
    </row>
    <row r="5625" spans="1:4" ht="15">
      <c r="A5625" s="90">
        <v>101226</v>
      </c>
      <c r="B5625" s="90" t="s">
        <v>18579</v>
      </c>
      <c r="C5625" s="358" t="s">
        <v>7</v>
      </c>
      <c r="D5625" s="358">
        <v>15.71</v>
      </c>
    </row>
    <row r="5626" spans="1:4" ht="15">
      <c r="A5626" s="90">
        <v>101227</v>
      </c>
      <c r="B5626" s="90" t="s">
        <v>18580</v>
      </c>
      <c r="C5626" s="358" t="s">
        <v>7</v>
      </c>
      <c r="D5626" s="358">
        <v>18.21</v>
      </c>
    </row>
    <row r="5627" spans="1:4" ht="15">
      <c r="A5627" s="90">
        <v>101228</v>
      </c>
      <c r="B5627" s="90" t="s">
        <v>18581</v>
      </c>
      <c r="C5627" s="358" t="s">
        <v>7</v>
      </c>
      <c r="D5627" s="358">
        <v>19.440000000000001</v>
      </c>
    </row>
    <row r="5628" spans="1:4" ht="15">
      <c r="A5628" s="90">
        <v>101229</v>
      </c>
      <c r="B5628" s="90" t="s">
        <v>18582</v>
      </c>
      <c r="C5628" s="358" t="s">
        <v>7</v>
      </c>
      <c r="D5628" s="358">
        <v>24.51</v>
      </c>
    </row>
    <row r="5629" spans="1:4" ht="15">
      <c r="A5629" s="90">
        <v>101230</v>
      </c>
      <c r="B5629" s="90" t="s">
        <v>18583</v>
      </c>
      <c r="C5629" s="358" t="s">
        <v>7</v>
      </c>
      <c r="D5629" s="358">
        <v>10.88</v>
      </c>
    </row>
    <row r="5630" spans="1:4" ht="15">
      <c r="A5630" s="90">
        <v>101231</v>
      </c>
      <c r="B5630" s="90" t="s">
        <v>18584</v>
      </c>
      <c r="C5630" s="358" t="s">
        <v>7</v>
      </c>
      <c r="D5630" s="358">
        <v>10.32</v>
      </c>
    </row>
    <row r="5631" spans="1:4" ht="15">
      <c r="A5631" s="90">
        <v>101232</v>
      </c>
      <c r="B5631" s="90" t="s">
        <v>18585</v>
      </c>
      <c r="C5631" s="358" t="s">
        <v>7</v>
      </c>
      <c r="D5631" s="358">
        <v>9.31</v>
      </c>
    </row>
    <row r="5632" spans="1:4" ht="15">
      <c r="A5632" s="90">
        <v>101233</v>
      </c>
      <c r="B5632" s="90" t="s">
        <v>18586</v>
      </c>
      <c r="C5632" s="358" t="s">
        <v>7</v>
      </c>
      <c r="D5632" s="358">
        <v>8.57</v>
      </c>
    </row>
    <row r="5633" spans="1:4" ht="15">
      <c r="A5633" s="90">
        <v>101234</v>
      </c>
      <c r="B5633" s="90" t="s">
        <v>18587</v>
      </c>
      <c r="C5633" s="358" t="s">
        <v>7</v>
      </c>
      <c r="D5633" s="358">
        <v>16.899999999999999</v>
      </c>
    </row>
    <row r="5634" spans="1:4" ht="15">
      <c r="A5634" s="90">
        <v>101235</v>
      </c>
      <c r="B5634" s="90" t="s">
        <v>18588</v>
      </c>
      <c r="C5634" s="358" t="s">
        <v>7</v>
      </c>
      <c r="D5634" s="358">
        <v>17.8</v>
      </c>
    </row>
    <row r="5635" spans="1:4" ht="15">
      <c r="A5635" s="90">
        <v>101236</v>
      </c>
      <c r="B5635" s="90" t="s">
        <v>18589</v>
      </c>
      <c r="C5635" s="358" t="s">
        <v>7</v>
      </c>
      <c r="D5635" s="358">
        <v>20.74</v>
      </c>
    </row>
    <row r="5636" spans="1:4" ht="15">
      <c r="A5636" s="90">
        <v>101237</v>
      </c>
      <c r="B5636" s="90" t="s">
        <v>18590</v>
      </c>
      <c r="C5636" s="358" t="s">
        <v>7</v>
      </c>
      <c r="D5636" s="358">
        <v>22.1</v>
      </c>
    </row>
    <row r="5637" spans="1:4" ht="15">
      <c r="A5637" s="90">
        <v>101238</v>
      </c>
      <c r="B5637" s="90" t="s">
        <v>18591</v>
      </c>
      <c r="C5637" s="358" t="s">
        <v>7</v>
      </c>
      <c r="D5637" s="358">
        <v>27.95</v>
      </c>
    </row>
    <row r="5638" spans="1:4" ht="15">
      <c r="A5638" s="90">
        <v>101239</v>
      </c>
      <c r="B5638" s="90" t="s">
        <v>18592</v>
      </c>
      <c r="C5638" s="358" t="s">
        <v>7</v>
      </c>
      <c r="D5638" s="358">
        <v>14.83</v>
      </c>
    </row>
    <row r="5639" spans="1:4" ht="15">
      <c r="A5639" s="90">
        <v>101240</v>
      </c>
      <c r="B5639" s="90" t="s">
        <v>18593</v>
      </c>
      <c r="C5639" s="358" t="s">
        <v>7</v>
      </c>
      <c r="D5639" s="358">
        <v>15.66</v>
      </c>
    </row>
    <row r="5640" spans="1:4" ht="15">
      <c r="A5640" s="90">
        <v>101241</v>
      </c>
      <c r="B5640" s="90" t="s">
        <v>18594</v>
      </c>
      <c r="C5640" s="358" t="s">
        <v>7</v>
      </c>
      <c r="D5640" s="358">
        <v>18.309999999999999</v>
      </c>
    </row>
    <row r="5641" spans="1:4" ht="15">
      <c r="A5641" s="90">
        <v>101242</v>
      </c>
      <c r="B5641" s="90" t="s">
        <v>18595</v>
      </c>
      <c r="C5641" s="358" t="s">
        <v>7</v>
      </c>
      <c r="D5641" s="358">
        <v>20.45</v>
      </c>
    </row>
    <row r="5642" spans="1:4" ht="15">
      <c r="A5642" s="90">
        <v>101243</v>
      </c>
      <c r="B5642" s="90" t="s">
        <v>18596</v>
      </c>
      <c r="C5642" s="358" t="s">
        <v>7</v>
      </c>
      <c r="D5642" s="358">
        <v>24.8</v>
      </c>
    </row>
    <row r="5643" spans="1:4" ht="15">
      <c r="A5643" s="90">
        <v>101244</v>
      </c>
      <c r="B5643" s="90" t="s">
        <v>18597</v>
      </c>
      <c r="C5643" s="358" t="s">
        <v>7</v>
      </c>
      <c r="D5643" s="358">
        <v>15.61</v>
      </c>
    </row>
    <row r="5644" spans="1:4" ht="15">
      <c r="A5644" s="90">
        <v>101245</v>
      </c>
      <c r="B5644" s="90" t="s">
        <v>18598</v>
      </c>
      <c r="C5644" s="358" t="s">
        <v>7</v>
      </c>
      <c r="D5644" s="358">
        <v>16.54</v>
      </c>
    </row>
    <row r="5645" spans="1:4" ht="15">
      <c r="A5645" s="90">
        <v>101246</v>
      </c>
      <c r="B5645" s="90" t="s">
        <v>18599</v>
      </c>
      <c r="C5645" s="358" t="s">
        <v>7</v>
      </c>
      <c r="D5645" s="358">
        <v>19.21</v>
      </c>
    </row>
    <row r="5646" spans="1:4" ht="15">
      <c r="A5646" s="90">
        <v>101247</v>
      </c>
      <c r="B5646" s="90" t="s">
        <v>18600</v>
      </c>
      <c r="C5646" s="358" t="s">
        <v>7</v>
      </c>
      <c r="D5646" s="358">
        <v>21.32</v>
      </c>
    </row>
    <row r="5647" spans="1:4" ht="15">
      <c r="A5647" s="90">
        <v>101248</v>
      </c>
      <c r="B5647" s="90" t="s">
        <v>18601</v>
      </c>
      <c r="C5647" s="358" t="s">
        <v>7</v>
      </c>
      <c r="D5647" s="358">
        <v>26.7</v>
      </c>
    </row>
    <row r="5648" spans="1:4" ht="15">
      <c r="A5648" s="90">
        <v>101249</v>
      </c>
      <c r="B5648" s="90" t="s">
        <v>18602</v>
      </c>
      <c r="C5648" s="358" t="s">
        <v>7</v>
      </c>
      <c r="D5648" s="358">
        <v>13.56</v>
      </c>
    </row>
    <row r="5649" spans="1:4" ht="15">
      <c r="A5649" s="90">
        <v>101250</v>
      </c>
      <c r="B5649" s="90" t="s">
        <v>18603</v>
      </c>
      <c r="C5649" s="358" t="s">
        <v>7</v>
      </c>
      <c r="D5649" s="358">
        <v>15.06</v>
      </c>
    </row>
    <row r="5650" spans="1:4" ht="15">
      <c r="A5650" s="90">
        <v>101251</v>
      </c>
      <c r="B5650" s="90" t="s">
        <v>18604</v>
      </c>
      <c r="C5650" s="358" t="s">
        <v>7</v>
      </c>
      <c r="D5650" s="358">
        <v>17.170000000000002</v>
      </c>
    </row>
    <row r="5651" spans="1:4" ht="15">
      <c r="A5651" s="90">
        <v>101252</v>
      </c>
      <c r="B5651" s="90" t="s">
        <v>18605</v>
      </c>
      <c r="C5651" s="358" t="s">
        <v>7</v>
      </c>
      <c r="D5651" s="358">
        <v>18.63</v>
      </c>
    </row>
    <row r="5652" spans="1:4" ht="15">
      <c r="A5652" s="90">
        <v>101253</v>
      </c>
      <c r="B5652" s="90" t="s">
        <v>18606</v>
      </c>
      <c r="C5652" s="358" t="s">
        <v>7</v>
      </c>
      <c r="D5652" s="358">
        <v>23.47</v>
      </c>
    </row>
    <row r="5653" spans="1:4" ht="15">
      <c r="A5653" s="90">
        <v>101254</v>
      </c>
      <c r="B5653" s="90" t="s">
        <v>18607</v>
      </c>
      <c r="C5653" s="358" t="s">
        <v>7</v>
      </c>
      <c r="D5653" s="358">
        <v>12.52</v>
      </c>
    </row>
    <row r="5654" spans="1:4" ht="15">
      <c r="A5654" s="90">
        <v>101255</v>
      </c>
      <c r="B5654" s="90" t="s">
        <v>18608</v>
      </c>
      <c r="C5654" s="358" t="s">
        <v>7</v>
      </c>
      <c r="D5654" s="358">
        <v>11.08</v>
      </c>
    </row>
    <row r="5655" spans="1:4" ht="15">
      <c r="A5655" s="90">
        <v>101256</v>
      </c>
      <c r="B5655" s="90" t="s">
        <v>18609</v>
      </c>
      <c r="C5655" s="358" t="s">
        <v>7</v>
      </c>
      <c r="D5655" s="358">
        <v>19.3</v>
      </c>
    </row>
    <row r="5656" spans="1:4" ht="15">
      <c r="A5656" s="90">
        <v>101257</v>
      </c>
      <c r="B5656" s="90" t="s">
        <v>18610</v>
      </c>
      <c r="C5656" s="358" t="s">
        <v>7</v>
      </c>
      <c r="D5656" s="358">
        <v>20.36</v>
      </c>
    </row>
    <row r="5657" spans="1:4" ht="15">
      <c r="A5657" s="90">
        <v>101258</v>
      </c>
      <c r="B5657" s="90" t="s">
        <v>18611</v>
      </c>
      <c r="C5657" s="358" t="s">
        <v>7</v>
      </c>
      <c r="D5657" s="358">
        <v>23.62</v>
      </c>
    </row>
    <row r="5658" spans="1:4" ht="15">
      <c r="A5658" s="90">
        <v>101259</v>
      </c>
      <c r="B5658" s="90" t="s">
        <v>18612</v>
      </c>
      <c r="C5658" s="358" t="s">
        <v>7</v>
      </c>
      <c r="D5658" s="358">
        <v>26.23</v>
      </c>
    </row>
    <row r="5659" spans="1:4" ht="15">
      <c r="A5659" s="90">
        <v>101260</v>
      </c>
      <c r="B5659" s="90" t="s">
        <v>18613</v>
      </c>
      <c r="C5659" s="358" t="s">
        <v>7</v>
      </c>
      <c r="D5659" s="358">
        <v>32.78</v>
      </c>
    </row>
    <row r="5660" spans="1:4" ht="15">
      <c r="A5660" s="90">
        <v>101261</v>
      </c>
      <c r="B5660" s="90" t="s">
        <v>18614</v>
      </c>
      <c r="C5660" s="358" t="s">
        <v>7</v>
      </c>
      <c r="D5660" s="358">
        <v>18.28</v>
      </c>
    </row>
    <row r="5661" spans="1:4" ht="15">
      <c r="A5661" s="90">
        <v>101262</v>
      </c>
      <c r="B5661" s="90" t="s">
        <v>18615</v>
      </c>
      <c r="C5661" s="358" t="s">
        <v>7</v>
      </c>
      <c r="D5661" s="358">
        <v>19.32</v>
      </c>
    </row>
    <row r="5662" spans="1:4" ht="15">
      <c r="A5662" s="90">
        <v>101263</v>
      </c>
      <c r="B5662" s="90" t="s">
        <v>18616</v>
      </c>
      <c r="C5662" s="358" t="s">
        <v>7</v>
      </c>
      <c r="D5662" s="358">
        <v>22.34</v>
      </c>
    </row>
    <row r="5663" spans="1:4" ht="15">
      <c r="A5663" s="90">
        <v>101264</v>
      </c>
      <c r="B5663" s="90" t="s">
        <v>18617</v>
      </c>
      <c r="C5663" s="358" t="s">
        <v>7</v>
      </c>
      <c r="D5663" s="358">
        <v>24.75</v>
      </c>
    </row>
    <row r="5664" spans="1:4" ht="15">
      <c r="A5664" s="90">
        <v>101265</v>
      </c>
      <c r="B5664" s="90" t="s">
        <v>18618</v>
      </c>
      <c r="C5664" s="358" t="s">
        <v>7</v>
      </c>
      <c r="D5664" s="358">
        <v>30.85</v>
      </c>
    </row>
    <row r="5665" spans="1:4" ht="15">
      <c r="A5665" s="90">
        <v>101266</v>
      </c>
      <c r="B5665" s="90" t="s">
        <v>18619</v>
      </c>
      <c r="C5665" s="358" t="s">
        <v>7</v>
      </c>
      <c r="D5665" s="358">
        <v>11.13</v>
      </c>
    </row>
    <row r="5666" spans="1:4" ht="15">
      <c r="A5666" s="90">
        <v>101267</v>
      </c>
      <c r="B5666" s="90" t="s">
        <v>18620</v>
      </c>
      <c r="C5666" s="358" t="s">
        <v>7</v>
      </c>
      <c r="D5666" s="358">
        <v>10.7</v>
      </c>
    </row>
    <row r="5667" spans="1:4" ht="15">
      <c r="A5667" s="90">
        <v>101268</v>
      </c>
      <c r="B5667" s="90" t="s">
        <v>18621</v>
      </c>
      <c r="C5667" s="358" t="s">
        <v>7</v>
      </c>
      <c r="D5667" s="358">
        <v>17.559999999999999</v>
      </c>
    </row>
    <row r="5668" spans="1:4" ht="15">
      <c r="A5668" s="90">
        <v>101269</v>
      </c>
      <c r="B5668" s="90" t="s">
        <v>18622</v>
      </c>
      <c r="C5668" s="358" t="s">
        <v>7</v>
      </c>
      <c r="D5668" s="358">
        <v>19.54</v>
      </c>
    </row>
    <row r="5669" spans="1:4" ht="15">
      <c r="A5669" s="90">
        <v>101270</v>
      </c>
      <c r="B5669" s="90" t="s">
        <v>18623</v>
      </c>
      <c r="C5669" s="358" t="s">
        <v>7</v>
      </c>
      <c r="D5669" s="358">
        <v>22.63</v>
      </c>
    </row>
    <row r="5670" spans="1:4" ht="15">
      <c r="A5670" s="90">
        <v>101271</v>
      </c>
      <c r="B5670" s="90" t="s">
        <v>18624</v>
      </c>
      <c r="C5670" s="358" t="s">
        <v>7</v>
      </c>
      <c r="D5670" s="358">
        <v>25.09</v>
      </c>
    </row>
    <row r="5671" spans="1:4" ht="15">
      <c r="A5671" s="90">
        <v>101272</v>
      </c>
      <c r="B5671" s="90" t="s">
        <v>18625</v>
      </c>
      <c r="C5671" s="358" t="s">
        <v>7</v>
      </c>
      <c r="D5671" s="358">
        <v>31.31</v>
      </c>
    </row>
    <row r="5672" spans="1:4" ht="15">
      <c r="A5672" s="90">
        <v>101273</v>
      </c>
      <c r="B5672" s="90" t="s">
        <v>18626</v>
      </c>
      <c r="C5672" s="358" t="s">
        <v>7</v>
      </c>
      <c r="D5672" s="358">
        <v>16.78</v>
      </c>
    </row>
    <row r="5673" spans="1:4" ht="15">
      <c r="A5673" s="90">
        <v>101274</v>
      </c>
      <c r="B5673" s="90" t="s">
        <v>18627</v>
      </c>
      <c r="C5673" s="358" t="s">
        <v>7</v>
      </c>
      <c r="D5673" s="358">
        <v>18.54</v>
      </c>
    </row>
    <row r="5674" spans="1:4" ht="15">
      <c r="A5674" s="90">
        <v>101275</v>
      </c>
      <c r="B5674" s="90" t="s">
        <v>18628</v>
      </c>
      <c r="C5674" s="358" t="s">
        <v>7</v>
      </c>
      <c r="D5674" s="358">
        <v>21.48</v>
      </c>
    </row>
    <row r="5675" spans="1:4" ht="15">
      <c r="A5675" s="90">
        <v>101276</v>
      </c>
      <c r="B5675" s="90" t="s">
        <v>18629</v>
      </c>
      <c r="C5675" s="358" t="s">
        <v>7</v>
      </c>
      <c r="D5675" s="358">
        <v>23.73</v>
      </c>
    </row>
    <row r="5676" spans="1:4" ht="15">
      <c r="A5676" s="90">
        <v>101277</v>
      </c>
      <c r="B5676" s="90" t="s">
        <v>18630</v>
      </c>
      <c r="C5676" s="358" t="s">
        <v>7</v>
      </c>
      <c r="D5676" s="358">
        <v>30.32</v>
      </c>
    </row>
    <row r="5677" spans="1:4" ht="15">
      <c r="A5677" s="90">
        <v>102354</v>
      </c>
      <c r="B5677" s="90" t="s">
        <v>10510</v>
      </c>
      <c r="C5677" s="358" t="s">
        <v>7</v>
      </c>
      <c r="D5677" s="358">
        <v>153.44</v>
      </c>
    </row>
    <row r="5678" spans="1:4" ht="15">
      <c r="A5678" s="90">
        <v>102355</v>
      </c>
      <c r="B5678" s="90" t="s">
        <v>10511</v>
      </c>
      <c r="C5678" s="358" t="s">
        <v>7</v>
      </c>
      <c r="D5678" s="358">
        <v>180.09</v>
      </c>
    </row>
    <row r="5679" spans="1:4" ht="15">
      <c r="A5679" s="90">
        <v>102360</v>
      </c>
      <c r="B5679" s="90" t="s">
        <v>10512</v>
      </c>
      <c r="C5679" s="358" t="s">
        <v>7</v>
      </c>
      <c r="D5679" s="358">
        <v>24.71</v>
      </c>
    </row>
    <row r="5680" spans="1:4" ht="15">
      <c r="A5680" s="90">
        <v>102361</v>
      </c>
      <c r="B5680" s="90" t="s">
        <v>10513</v>
      </c>
      <c r="C5680" s="358" t="s">
        <v>7</v>
      </c>
      <c r="D5680" s="358">
        <v>39.130000000000003</v>
      </c>
    </row>
    <row r="5681" spans="1:4" ht="15">
      <c r="A5681" s="90">
        <v>90082</v>
      </c>
      <c r="B5681" s="90" t="s">
        <v>10514</v>
      </c>
      <c r="C5681" s="358" t="s">
        <v>7</v>
      </c>
      <c r="D5681" s="358">
        <v>11.26</v>
      </c>
    </row>
    <row r="5682" spans="1:4" ht="15">
      <c r="A5682" s="90">
        <v>90084</v>
      </c>
      <c r="B5682" s="90" t="s">
        <v>10515</v>
      </c>
      <c r="C5682" s="358" t="s">
        <v>7</v>
      </c>
      <c r="D5682" s="358">
        <v>10.91</v>
      </c>
    </row>
    <row r="5683" spans="1:4" ht="15">
      <c r="A5683" s="90">
        <v>90086</v>
      </c>
      <c r="B5683" s="90" t="s">
        <v>10516</v>
      </c>
      <c r="C5683" s="358" t="s">
        <v>7</v>
      </c>
      <c r="D5683" s="358">
        <v>10.31</v>
      </c>
    </row>
    <row r="5684" spans="1:4" ht="15">
      <c r="A5684" s="90">
        <v>90087</v>
      </c>
      <c r="B5684" s="90" t="s">
        <v>10517</v>
      </c>
      <c r="C5684" s="358" t="s">
        <v>7</v>
      </c>
      <c r="D5684" s="358">
        <v>9.4</v>
      </c>
    </row>
    <row r="5685" spans="1:4" ht="15">
      <c r="A5685" s="90">
        <v>90090</v>
      </c>
      <c r="B5685" s="90" t="s">
        <v>10518</v>
      </c>
      <c r="C5685" s="358" t="s">
        <v>7</v>
      </c>
      <c r="D5685" s="358">
        <v>9.1999999999999993</v>
      </c>
    </row>
    <row r="5686" spans="1:4" ht="15">
      <c r="A5686" s="90">
        <v>90091</v>
      </c>
      <c r="B5686" s="90" t="s">
        <v>10519</v>
      </c>
      <c r="C5686" s="358" t="s">
        <v>7</v>
      </c>
      <c r="D5686" s="358">
        <v>6.09</v>
      </c>
    </row>
    <row r="5687" spans="1:4" ht="15">
      <c r="A5687" s="90">
        <v>90092</v>
      </c>
      <c r="B5687" s="90" t="s">
        <v>10520</v>
      </c>
      <c r="C5687" s="358" t="s">
        <v>7</v>
      </c>
      <c r="D5687" s="358">
        <v>6.02</v>
      </c>
    </row>
    <row r="5688" spans="1:4" ht="15">
      <c r="A5688" s="90">
        <v>90094</v>
      </c>
      <c r="B5688" s="90" t="s">
        <v>10521</v>
      </c>
      <c r="C5688" s="358" t="s">
        <v>7</v>
      </c>
      <c r="D5688" s="358">
        <v>5.7</v>
      </c>
    </row>
    <row r="5689" spans="1:4" ht="15">
      <c r="A5689" s="90">
        <v>90095</v>
      </c>
      <c r="B5689" s="90" t="s">
        <v>10522</v>
      </c>
      <c r="C5689" s="358" t="s">
        <v>7</v>
      </c>
      <c r="D5689" s="358">
        <v>5.17</v>
      </c>
    </row>
    <row r="5690" spans="1:4" ht="15">
      <c r="A5690" s="90">
        <v>90098</v>
      </c>
      <c r="B5690" s="90" t="s">
        <v>10523</v>
      </c>
      <c r="C5690" s="358" t="s">
        <v>7</v>
      </c>
      <c r="D5690" s="358">
        <v>5.08</v>
      </c>
    </row>
    <row r="5691" spans="1:4" ht="15">
      <c r="A5691" s="90">
        <v>90099</v>
      </c>
      <c r="B5691" s="90" t="s">
        <v>10524</v>
      </c>
      <c r="C5691" s="358" t="s">
        <v>7</v>
      </c>
      <c r="D5691" s="358">
        <v>16.3</v>
      </c>
    </row>
    <row r="5692" spans="1:4" ht="15">
      <c r="A5692" s="90">
        <v>90100</v>
      </c>
      <c r="B5692" s="90" t="s">
        <v>10525</v>
      </c>
      <c r="C5692" s="358" t="s">
        <v>7</v>
      </c>
      <c r="D5692" s="358">
        <v>13.84</v>
      </c>
    </row>
    <row r="5693" spans="1:4" ht="15">
      <c r="A5693" s="90">
        <v>90101</v>
      </c>
      <c r="B5693" s="90" t="s">
        <v>10526</v>
      </c>
      <c r="C5693" s="358" t="s">
        <v>7</v>
      </c>
      <c r="D5693" s="358">
        <v>13.68</v>
      </c>
    </row>
    <row r="5694" spans="1:4" ht="15">
      <c r="A5694" s="90">
        <v>90102</v>
      </c>
      <c r="B5694" s="90" t="s">
        <v>10527</v>
      </c>
      <c r="C5694" s="358" t="s">
        <v>7</v>
      </c>
      <c r="D5694" s="358">
        <v>12.44</v>
      </c>
    </row>
    <row r="5695" spans="1:4" ht="15">
      <c r="A5695" s="90">
        <v>90105</v>
      </c>
      <c r="B5695" s="90" t="s">
        <v>10528</v>
      </c>
      <c r="C5695" s="358" t="s">
        <v>7</v>
      </c>
      <c r="D5695" s="358">
        <v>8.99</v>
      </c>
    </row>
    <row r="5696" spans="1:4" ht="15">
      <c r="A5696" s="90">
        <v>90106</v>
      </c>
      <c r="B5696" s="90" t="s">
        <v>10529</v>
      </c>
      <c r="C5696" s="358" t="s">
        <v>7</v>
      </c>
      <c r="D5696" s="358">
        <v>7.64</v>
      </c>
    </row>
    <row r="5697" spans="1:4" ht="15">
      <c r="A5697" s="90">
        <v>90107</v>
      </c>
      <c r="B5697" s="90" t="s">
        <v>10530</v>
      </c>
      <c r="C5697" s="358" t="s">
        <v>7</v>
      </c>
      <c r="D5697" s="358">
        <v>7.54</v>
      </c>
    </row>
    <row r="5698" spans="1:4" ht="15">
      <c r="A5698" s="90">
        <v>90108</v>
      </c>
      <c r="B5698" s="90" t="s">
        <v>10531</v>
      </c>
      <c r="C5698" s="358" t="s">
        <v>7</v>
      </c>
      <c r="D5698" s="358">
        <v>6.86</v>
      </c>
    </row>
    <row r="5699" spans="1:4" ht="15">
      <c r="A5699" s="90">
        <v>93358</v>
      </c>
      <c r="B5699" s="90" t="s">
        <v>9734</v>
      </c>
      <c r="C5699" s="358" t="s">
        <v>7</v>
      </c>
      <c r="D5699" s="358">
        <v>76.19</v>
      </c>
    </row>
    <row r="5700" spans="1:4" ht="15">
      <c r="A5700" s="90">
        <v>102276</v>
      </c>
      <c r="B5700" s="90" t="s">
        <v>10532</v>
      </c>
      <c r="C5700" s="358" t="s">
        <v>7</v>
      </c>
      <c r="D5700" s="358">
        <v>12.67</v>
      </c>
    </row>
    <row r="5701" spans="1:4" ht="15">
      <c r="A5701" s="90">
        <v>102277</v>
      </c>
      <c r="B5701" s="90" t="s">
        <v>10533</v>
      </c>
      <c r="C5701" s="358" t="s">
        <v>7</v>
      </c>
      <c r="D5701" s="358">
        <v>10.01</v>
      </c>
    </row>
    <row r="5702" spans="1:4" ht="15">
      <c r="A5702" s="90">
        <v>102278</v>
      </c>
      <c r="B5702" s="90" t="s">
        <v>10534</v>
      </c>
      <c r="C5702" s="358" t="s">
        <v>7</v>
      </c>
      <c r="D5702" s="358">
        <v>9.8000000000000007</v>
      </c>
    </row>
    <row r="5703" spans="1:4" ht="15">
      <c r="A5703" s="90">
        <v>102279</v>
      </c>
      <c r="B5703" s="90" t="s">
        <v>10535</v>
      </c>
      <c r="C5703" s="358" t="s">
        <v>7</v>
      </c>
      <c r="D5703" s="358">
        <v>6.99</v>
      </c>
    </row>
    <row r="5704" spans="1:4" ht="15">
      <c r="A5704" s="90">
        <v>102280</v>
      </c>
      <c r="B5704" s="90" t="s">
        <v>10536</v>
      </c>
      <c r="C5704" s="358" t="s">
        <v>7</v>
      </c>
      <c r="D5704" s="358">
        <v>5.52</v>
      </c>
    </row>
    <row r="5705" spans="1:4" ht="15">
      <c r="A5705" s="90">
        <v>102281</v>
      </c>
      <c r="B5705" s="90" t="s">
        <v>10537</v>
      </c>
      <c r="C5705" s="358" t="s">
        <v>7</v>
      </c>
      <c r="D5705" s="358">
        <v>5.41</v>
      </c>
    </row>
    <row r="5706" spans="1:4" ht="15">
      <c r="A5706" s="90">
        <v>102282</v>
      </c>
      <c r="B5706" s="90" t="s">
        <v>10538</v>
      </c>
      <c r="C5706" s="358" t="s">
        <v>7</v>
      </c>
      <c r="D5706" s="358">
        <v>14.07</v>
      </c>
    </row>
    <row r="5707" spans="1:4" ht="15">
      <c r="A5707" s="90">
        <v>102283</v>
      </c>
      <c r="B5707" s="90" t="s">
        <v>10539</v>
      </c>
      <c r="C5707" s="358" t="s">
        <v>7</v>
      </c>
      <c r="D5707" s="358">
        <v>12.5</v>
      </c>
    </row>
    <row r="5708" spans="1:4" ht="15">
      <c r="A5708" s="90">
        <v>102284</v>
      </c>
      <c r="B5708" s="90" t="s">
        <v>10540</v>
      </c>
      <c r="C5708" s="358" t="s">
        <v>7</v>
      </c>
      <c r="D5708" s="358">
        <v>12.11</v>
      </c>
    </row>
    <row r="5709" spans="1:4" ht="15">
      <c r="A5709" s="90">
        <v>102285</v>
      </c>
      <c r="B5709" s="90" t="s">
        <v>10541</v>
      </c>
      <c r="C5709" s="358" t="s">
        <v>7</v>
      </c>
      <c r="D5709" s="358">
        <v>11.45</v>
      </c>
    </row>
    <row r="5710" spans="1:4" ht="15">
      <c r="A5710" s="90">
        <v>102286</v>
      </c>
      <c r="B5710" s="90" t="s">
        <v>10542</v>
      </c>
      <c r="C5710" s="358" t="s">
        <v>7</v>
      </c>
      <c r="D5710" s="358">
        <v>11.13</v>
      </c>
    </row>
    <row r="5711" spans="1:4" ht="15">
      <c r="A5711" s="90">
        <v>102287</v>
      </c>
      <c r="B5711" s="90" t="s">
        <v>10543</v>
      </c>
      <c r="C5711" s="358" t="s">
        <v>7</v>
      </c>
      <c r="D5711" s="358">
        <v>10.9</v>
      </c>
    </row>
    <row r="5712" spans="1:4" ht="15">
      <c r="A5712" s="90">
        <v>102288</v>
      </c>
      <c r="B5712" s="90" t="s">
        <v>10544</v>
      </c>
      <c r="C5712" s="358" t="s">
        <v>7</v>
      </c>
      <c r="D5712" s="358">
        <v>10.47</v>
      </c>
    </row>
    <row r="5713" spans="1:4" ht="15">
      <c r="A5713" s="90">
        <v>102289</v>
      </c>
      <c r="B5713" s="90" t="s">
        <v>10545</v>
      </c>
      <c r="C5713" s="358" t="s">
        <v>7</v>
      </c>
      <c r="D5713" s="358">
        <v>10.23</v>
      </c>
    </row>
    <row r="5714" spans="1:4" ht="15">
      <c r="A5714" s="90">
        <v>102290</v>
      </c>
      <c r="B5714" s="90" t="s">
        <v>10546</v>
      </c>
      <c r="C5714" s="358" t="s">
        <v>7</v>
      </c>
      <c r="D5714" s="358">
        <v>7.77</v>
      </c>
    </row>
    <row r="5715" spans="1:4" ht="15">
      <c r="A5715" s="90">
        <v>102291</v>
      </c>
      <c r="B5715" s="90" t="s">
        <v>10547</v>
      </c>
      <c r="C5715" s="358" t="s">
        <v>7</v>
      </c>
      <c r="D5715" s="358">
        <v>6.9</v>
      </c>
    </row>
    <row r="5716" spans="1:4" ht="15">
      <c r="A5716" s="90">
        <v>102292</v>
      </c>
      <c r="B5716" s="90" t="s">
        <v>10548</v>
      </c>
      <c r="C5716" s="358" t="s">
        <v>7</v>
      </c>
      <c r="D5716" s="358">
        <v>6.68</v>
      </c>
    </row>
    <row r="5717" spans="1:4" ht="15">
      <c r="A5717" s="90">
        <v>102293</v>
      </c>
      <c r="B5717" s="90" t="s">
        <v>10549</v>
      </c>
      <c r="C5717" s="358" t="s">
        <v>7</v>
      </c>
      <c r="D5717" s="358">
        <v>6.33</v>
      </c>
    </row>
    <row r="5718" spans="1:4" ht="15">
      <c r="A5718" s="90">
        <v>102294</v>
      </c>
      <c r="B5718" s="90" t="s">
        <v>10550</v>
      </c>
      <c r="C5718" s="358" t="s">
        <v>7</v>
      </c>
      <c r="D5718" s="358">
        <v>6.14</v>
      </c>
    </row>
    <row r="5719" spans="1:4" ht="15">
      <c r="A5719" s="90">
        <v>102295</v>
      </c>
      <c r="B5719" s="90" t="s">
        <v>10551</v>
      </c>
      <c r="C5719" s="358" t="s">
        <v>7</v>
      </c>
      <c r="D5719" s="358">
        <v>6.01</v>
      </c>
    </row>
    <row r="5720" spans="1:4" ht="15">
      <c r="A5720" s="90">
        <v>102296</v>
      </c>
      <c r="B5720" s="90" t="s">
        <v>10552</v>
      </c>
      <c r="C5720" s="358" t="s">
        <v>7</v>
      </c>
      <c r="D5720" s="358">
        <v>5.76</v>
      </c>
    </row>
    <row r="5721" spans="1:4" ht="15">
      <c r="A5721" s="90">
        <v>102297</v>
      </c>
      <c r="B5721" s="90" t="s">
        <v>10553</v>
      </c>
      <c r="C5721" s="358" t="s">
        <v>7</v>
      </c>
      <c r="D5721" s="358">
        <v>5.64</v>
      </c>
    </row>
    <row r="5722" spans="1:4" ht="15">
      <c r="A5722" s="90">
        <v>102298</v>
      </c>
      <c r="B5722" s="90" t="s">
        <v>10554</v>
      </c>
      <c r="C5722" s="358" t="s">
        <v>7</v>
      </c>
      <c r="D5722" s="358">
        <v>18.11</v>
      </c>
    </row>
    <row r="5723" spans="1:4" ht="15">
      <c r="A5723" s="90">
        <v>102299</v>
      </c>
      <c r="B5723" s="90" t="s">
        <v>10555</v>
      </c>
      <c r="C5723" s="358" t="s">
        <v>7</v>
      </c>
      <c r="D5723" s="358">
        <v>15.39</v>
      </c>
    </row>
    <row r="5724" spans="1:4" ht="15">
      <c r="A5724" s="90">
        <v>102300</v>
      </c>
      <c r="B5724" s="90" t="s">
        <v>10556</v>
      </c>
      <c r="C5724" s="358" t="s">
        <v>7</v>
      </c>
      <c r="D5724" s="358">
        <v>15.19</v>
      </c>
    </row>
    <row r="5725" spans="1:4" ht="15">
      <c r="A5725" s="90">
        <v>102301</v>
      </c>
      <c r="B5725" s="90" t="s">
        <v>10557</v>
      </c>
      <c r="C5725" s="358" t="s">
        <v>7</v>
      </c>
      <c r="D5725" s="358">
        <v>13.82</v>
      </c>
    </row>
    <row r="5726" spans="1:4" ht="15">
      <c r="A5726" s="90">
        <v>102302</v>
      </c>
      <c r="B5726" s="90" t="s">
        <v>10558</v>
      </c>
      <c r="C5726" s="358" t="s">
        <v>7</v>
      </c>
      <c r="D5726" s="358">
        <v>9.99</v>
      </c>
    </row>
    <row r="5727" spans="1:4" ht="15">
      <c r="A5727" s="90">
        <v>102303</v>
      </c>
      <c r="B5727" s="90" t="s">
        <v>10559</v>
      </c>
      <c r="C5727" s="358" t="s">
        <v>7</v>
      </c>
      <c r="D5727" s="358">
        <v>8.48</v>
      </c>
    </row>
    <row r="5728" spans="1:4" ht="15">
      <c r="A5728" s="90">
        <v>102304</v>
      </c>
      <c r="B5728" s="90" t="s">
        <v>10560</v>
      </c>
      <c r="C5728" s="358" t="s">
        <v>7</v>
      </c>
      <c r="D5728" s="358">
        <v>8.3699999999999992</v>
      </c>
    </row>
    <row r="5729" spans="1:4" ht="15">
      <c r="A5729" s="90">
        <v>102305</v>
      </c>
      <c r="B5729" s="90" t="s">
        <v>10561</v>
      </c>
      <c r="C5729" s="358" t="s">
        <v>7</v>
      </c>
      <c r="D5729" s="358">
        <v>7.63</v>
      </c>
    </row>
    <row r="5730" spans="1:4" ht="15">
      <c r="A5730" s="90">
        <v>102306</v>
      </c>
      <c r="B5730" s="90" t="s">
        <v>10562</v>
      </c>
      <c r="C5730" s="358" t="s">
        <v>7</v>
      </c>
      <c r="D5730" s="358">
        <v>15.86</v>
      </c>
    </row>
    <row r="5731" spans="1:4" ht="15">
      <c r="A5731" s="90">
        <v>102307</v>
      </c>
      <c r="B5731" s="90" t="s">
        <v>10563</v>
      </c>
      <c r="C5731" s="358" t="s">
        <v>7</v>
      </c>
      <c r="D5731" s="358">
        <v>14.07</v>
      </c>
    </row>
    <row r="5732" spans="1:4" ht="15">
      <c r="A5732" s="90">
        <v>102308</v>
      </c>
      <c r="B5732" s="90" t="s">
        <v>10564</v>
      </c>
      <c r="C5732" s="358" t="s">
        <v>7</v>
      </c>
      <c r="D5732" s="358">
        <v>13.64</v>
      </c>
    </row>
    <row r="5733" spans="1:4" ht="15">
      <c r="A5733" s="90">
        <v>102309</v>
      </c>
      <c r="B5733" s="90" t="s">
        <v>10565</v>
      </c>
      <c r="C5733" s="358" t="s">
        <v>7</v>
      </c>
      <c r="D5733" s="358">
        <v>12.92</v>
      </c>
    </row>
    <row r="5734" spans="1:4" ht="15">
      <c r="A5734" s="90">
        <v>102310</v>
      </c>
      <c r="B5734" s="90" t="s">
        <v>10566</v>
      </c>
      <c r="C5734" s="358" t="s">
        <v>7</v>
      </c>
      <c r="D5734" s="358">
        <v>12.53</v>
      </c>
    </row>
    <row r="5735" spans="1:4" ht="15">
      <c r="A5735" s="90">
        <v>102311</v>
      </c>
      <c r="B5735" s="90" t="s">
        <v>10567</v>
      </c>
      <c r="C5735" s="358" t="s">
        <v>7</v>
      </c>
      <c r="D5735" s="358">
        <v>12.25</v>
      </c>
    </row>
    <row r="5736" spans="1:4" ht="15">
      <c r="A5736" s="90">
        <v>102312</v>
      </c>
      <c r="B5736" s="90" t="s">
        <v>10568</v>
      </c>
      <c r="C5736" s="358" t="s">
        <v>7</v>
      </c>
      <c r="D5736" s="358">
        <v>11.77</v>
      </c>
    </row>
    <row r="5737" spans="1:4" ht="15">
      <c r="A5737" s="90">
        <v>102313</v>
      </c>
      <c r="B5737" s="90" t="s">
        <v>10569</v>
      </c>
      <c r="C5737" s="358" t="s">
        <v>7</v>
      </c>
      <c r="D5737" s="358">
        <v>11.51</v>
      </c>
    </row>
    <row r="5738" spans="1:4" ht="15">
      <c r="A5738" s="90">
        <v>102314</v>
      </c>
      <c r="B5738" s="90" t="s">
        <v>10570</v>
      </c>
      <c r="C5738" s="358" t="s">
        <v>7</v>
      </c>
      <c r="D5738" s="358">
        <v>8.75</v>
      </c>
    </row>
    <row r="5739" spans="1:4" ht="15">
      <c r="A5739" s="90">
        <v>102315</v>
      </c>
      <c r="B5739" s="90" t="s">
        <v>10571</v>
      </c>
      <c r="C5739" s="358" t="s">
        <v>7</v>
      </c>
      <c r="D5739" s="358">
        <v>7.77</v>
      </c>
    </row>
    <row r="5740" spans="1:4" ht="15">
      <c r="A5740" s="90">
        <v>102316</v>
      </c>
      <c r="B5740" s="90" t="s">
        <v>10572</v>
      </c>
      <c r="C5740" s="358" t="s">
        <v>7</v>
      </c>
      <c r="D5740" s="358">
        <v>7.52</v>
      </c>
    </row>
    <row r="5741" spans="1:4" ht="15">
      <c r="A5741" s="90">
        <v>102317</v>
      </c>
      <c r="B5741" s="90" t="s">
        <v>10573</v>
      </c>
      <c r="C5741" s="358" t="s">
        <v>7</v>
      </c>
      <c r="D5741" s="358">
        <v>7.1</v>
      </c>
    </row>
    <row r="5742" spans="1:4" ht="15">
      <c r="A5742" s="90">
        <v>102318</v>
      </c>
      <c r="B5742" s="90" t="s">
        <v>10574</v>
      </c>
      <c r="C5742" s="358" t="s">
        <v>7</v>
      </c>
      <c r="D5742" s="358">
        <v>6.92</v>
      </c>
    </row>
    <row r="5743" spans="1:4" ht="15">
      <c r="A5743" s="90">
        <v>102319</v>
      </c>
      <c r="B5743" s="90" t="s">
        <v>10575</v>
      </c>
      <c r="C5743" s="358" t="s">
        <v>7</v>
      </c>
      <c r="D5743" s="358">
        <v>6.75</v>
      </c>
    </row>
    <row r="5744" spans="1:4" ht="15">
      <c r="A5744" s="90">
        <v>102320</v>
      </c>
      <c r="B5744" s="90" t="s">
        <v>10576</v>
      </c>
      <c r="C5744" s="358" t="s">
        <v>7</v>
      </c>
      <c r="D5744" s="358">
        <v>6.48</v>
      </c>
    </row>
    <row r="5745" spans="1:4" ht="15">
      <c r="A5745" s="90">
        <v>102321</v>
      </c>
      <c r="B5745" s="90" t="s">
        <v>10577</v>
      </c>
      <c r="C5745" s="358" t="s">
        <v>7</v>
      </c>
      <c r="D5745" s="358">
        <v>6.35</v>
      </c>
    </row>
    <row r="5746" spans="1:4" ht="15">
      <c r="A5746" s="90">
        <v>102322</v>
      </c>
      <c r="B5746" s="90" t="s">
        <v>10578</v>
      </c>
      <c r="C5746" s="358" t="s">
        <v>7</v>
      </c>
      <c r="D5746" s="358">
        <v>20.38</v>
      </c>
    </row>
    <row r="5747" spans="1:4" ht="15">
      <c r="A5747" s="90">
        <v>102323</v>
      </c>
      <c r="B5747" s="90" t="s">
        <v>10579</v>
      </c>
      <c r="C5747" s="358" t="s">
        <v>7</v>
      </c>
      <c r="D5747" s="358">
        <v>17.309999999999999</v>
      </c>
    </row>
    <row r="5748" spans="1:4" ht="15">
      <c r="A5748" s="90">
        <v>102324</v>
      </c>
      <c r="B5748" s="90" t="s">
        <v>10580</v>
      </c>
      <c r="C5748" s="358" t="s">
        <v>7</v>
      </c>
      <c r="D5748" s="358">
        <v>17.100000000000001</v>
      </c>
    </row>
    <row r="5749" spans="1:4" ht="15">
      <c r="A5749" s="90">
        <v>102325</v>
      </c>
      <c r="B5749" s="90" t="s">
        <v>10581</v>
      </c>
      <c r="C5749" s="358" t="s">
        <v>7</v>
      </c>
      <c r="D5749" s="358">
        <v>15.56</v>
      </c>
    </row>
    <row r="5750" spans="1:4" ht="15">
      <c r="A5750" s="90">
        <v>102326</v>
      </c>
      <c r="B5750" s="90" t="s">
        <v>10582</v>
      </c>
      <c r="C5750" s="358" t="s">
        <v>7</v>
      </c>
      <c r="D5750" s="358">
        <v>11.25</v>
      </c>
    </row>
    <row r="5751" spans="1:4" ht="15">
      <c r="A5751" s="90">
        <v>102327</v>
      </c>
      <c r="B5751" s="90" t="s">
        <v>10583</v>
      </c>
      <c r="C5751" s="358" t="s">
        <v>7</v>
      </c>
      <c r="D5751" s="358">
        <v>9.56</v>
      </c>
    </row>
    <row r="5752" spans="1:4" ht="15">
      <c r="A5752" s="90">
        <v>102328</v>
      </c>
      <c r="B5752" s="90" t="s">
        <v>10584</v>
      </c>
      <c r="C5752" s="358" t="s">
        <v>7</v>
      </c>
      <c r="D5752" s="358">
        <v>9.42</v>
      </c>
    </row>
    <row r="5753" spans="1:4" ht="15">
      <c r="A5753" s="90">
        <v>102329</v>
      </c>
      <c r="B5753" s="90" t="s">
        <v>10585</v>
      </c>
      <c r="C5753" s="358" t="s">
        <v>7</v>
      </c>
      <c r="D5753" s="358">
        <v>8.58</v>
      </c>
    </row>
    <row r="5754" spans="1:4" ht="15">
      <c r="A5754" s="90">
        <v>94304</v>
      </c>
      <c r="B5754" s="90" t="s">
        <v>18631</v>
      </c>
      <c r="C5754" s="358" t="s">
        <v>7</v>
      </c>
      <c r="D5754" s="358">
        <v>78.260000000000005</v>
      </c>
    </row>
    <row r="5755" spans="1:4" ht="15">
      <c r="A5755" s="90">
        <v>94306</v>
      </c>
      <c r="B5755" s="90" t="s">
        <v>18632</v>
      </c>
      <c r="C5755" s="358" t="s">
        <v>7</v>
      </c>
      <c r="D5755" s="358">
        <v>71.77</v>
      </c>
    </row>
    <row r="5756" spans="1:4" ht="15">
      <c r="A5756" s="90">
        <v>94310</v>
      </c>
      <c r="B5756" s="90" t="s">
        <v>18633</v>
      </c>
      <c r="C5756" s="358" t="s">
        <v>7</v>
      </c>
      <c r="D5756" s="358">
        <v>68.86</v>
      </c>
    </row>
    <row r="5757" spans="1:4" ht="15">
      <c r="A5757" s="90">
        <v>94316</v>
      </c>
      <c r="B5757" s="90" t="s">
        <v>18634</v>
      </c>
      <c r="C5757" s="358" t="s">
        <v>7</v>
      </c>
      <c r="D5757" s="358">
        <v>73.709999999999994</v>
      </c>
    </row>
    <row r="5758" spans="1:4" ht="15">
      <c r="A5758" s="90">
        <v>94318</v>
      </c>
      <c r="B5758" s="90" t="s">
        <v>18635</v>
      </c>
      <c r="C5758" s="358" t="s">
        <v>7</v>
      </c>
      <c r="D5758" s="358">
        <v>67.819999999999993</v>
      </c>
    </row>
    <row r="5759" spans="1:4" ht="15">
      <c r="A5759" s="90">
        <v>94319</v>
      </c>
      <c r="B5759" s="90" t="s">
        <v>18636</v>
      </c>
      <c r="C5759" s="358" t="s">
        <v>7</v>
      </c>
      <c r="D5759" s="358">
        <v>79.63</v>
      </c>
    </row>
    <row r="5760" spans="1:4" ht="15">
      <c r="A5760" s="90">
        <v>94327</v>
      </c>
      <c r="B5760" s="90" t="s">
        <v>18637</v>
      </c>
      <c r="C5760" s="358" t="s">
        <v>7</v>
      </c>
      <c r="D5760" s="358">
        <v>81.52</v>
      </c>
    </row>
    <row r="5761" spans="1:4" ht="15">
      <c r="A5761" s="90">
        <v>94329</v>
      </c>
      <c r="B5761" s="90" t="s">
        <v>18638</v>
      </c>
      <c r="C5761" s="358" t="s">
        <v>7</v>
      </c>
      <c r="D5761" s="358">
        <v>75.03</v>
      </c>
    </row>
    <row r="5762" spans="1:4" ht="15">
      <c r="A5762" s="90">
        <v>94333</v>
      </c>
      <c r="B5762" s="90" t="s">
        <v>18639</v>
      </c>
      <c r="C5762" s="358" t="s">
        <v>7</v>
      </c>
      <c r="D5762" s="358">
        <v>72.12</v>
      </c>
    </row>
    <row r="5763" spans="1:4" ht="15">
      <c r="A5763" s="90">
        <v>94339</v>
      </c>
      <c r="B5763" s="90" t="s">
        <v>18640</v>
      </c>
      <c r="C5763" s="358" t="s">
        <v>7</v>
      </c>
      <c r="D5763" s="358">
        <v>76.97</v>
      </c>
    </row>
    <row r="5764" spans="1:4" ht="15">
      <c r="A5764" s="90">
        <v>94341</v>
      </c>
      <c r="B5764" s="90" t="s">
        <v>18641</v>
      </c>
      <c r="C5764" s="358" t="s">
        <v>7</v>
      </c>
      <c r="D5764" s="358">
        <v>71.08</v>
      </c>
    </row>
    <row r="5765" spans="1:4" ht="15">
      <c r="A5765" s="90">
        <v>94342</v>
      </c>
      <c r="B5765" s="90" t="s">
        <v>18642</v>
      </c>
      <c r="C5765" s="358" t="s">
        <v>7</v>
      </c>
      <c r="D5765" s="358">
        <v>82.89</v>
      </c>
    </row>
    <row r="5766" spans="1:4" ht="15">
      <c r="A5766" s="90">
        <v>96385</v>
      </c>
      <c r="B5766" s="90" t="s">
        <v>3472</v>
      </c>
      <c r="C5766" s="358" t="s">
        <v>7</v>
      </c>
      <c r="D5766" s="358">
        <v>11.45</v>
      </c>
    </row>
    <row r="5767" spans="1:4" ht="15">
      <c r="A5767" s="90">
        <v>96386</v>
      </c>
      <c r="B5767" s="90" t="s">
        <v>3473</v>
      </c>
      <c r="C5767" s="358" t="s">
        <v>7</v>
      </c>
      <c r="D5767" s="358">
        <v>8.61</v>
      </c>
    </row>
    <row r="5768" spans="1:4" ht="15">
      <c r="A5768" s="90">
        <v>93367</v>
      </c>
      <c r="B5768" s="90" t="s">
        <v>18643</v>
      </c>
      <c r="C5768" s="358" t="s">
        <v>7</v>
      </c>
      <c r="D5768" s="358">
        <v>23.65</v>
      </c>
    </row>
    <row r="5769" spans="1:4" ht="15">
      <c r="A5769" s="90">
        <v>93368</v>
      </c>
      <c r="B5769" s="90" t="s">
        <v>18644</v>
      </c>
      <c r="C5769" s="358" t="s">
        <v>7</v>
      </c>
      <c r="D5769" s="358">
        <v>20.76</v>
      </c>
    </row>
    <row r="5770" spans="1:4" ht="15">
      <c r="A5770" s="90">
        <v>93369</v>
      </c>
      <c r="B5770" s="90" t="s">
        <v>36343</v>
      </c>
      <c r="C5770" s="358" t="s">
        <v>7</v>
      </c>
      <c r="D5770" s="358">
        <v>17.16</v>
      </c>
    </row>
    <row r="5771" spans="1:4" ht="15">
      <c r="A5771" s="90">
        <v>93372</v>
      </c>
      <c r="B5771" s="90" t="s">
        <v>18645</v>
      </c>
      <c r="C5771" s="358" t="s">
        <v>7</v>
      </c>
      <c r="D5771" s="358">
        <v>16.52</v>
      </c>
    </row>
    <row r="5772" spans="1:4" ht="15">
      <c r="A5772" s="90">
        <v>93373</v>
      </c>
      <c r="B5772" s="90" t="s">
        <v>36344</v>
      </c>
      <c r="C5772" s="358" t="s">
        <v>7</v>
      </c>
      <c r="D5772" s="358">
        <v>14.25</v>
      </c>
    </row>
    <row r="5773" spans="1:4" ht="15">
      <c r="A5773" s="90">
        <v>93378</v>
      </c>
      <c r="B5773" s="90" t="s">
        <v>36345</v>
      </c>
      <c r="C5773" s="358" t="s">
        <v>7</v>
      </c>
      <c r="D5773" s="358">
        <v>24.79</v>
      </c>
    </row>
    <row r="5774" spans="1:4" ht="15">
      <c r="A5774" s="90">
        <v>93379</v>
      </c>
      <c r="B5774" s="90" t="s">
        <v>36346</v>
      </c>
      <c r="C5774" s="358" t="s">
        <v>7</v>
      </c>
      <c r="D5774" s="358">
        <v>19.100000000000001</v>
      </c>
    </row>
    <row r="5775" spans="1:4" ht="15">
      <c r="A5775" s="90">
        <v>93380</v>
      </c>
      <c r="B5775" s="90" t="s">
        <v>36347</v>
      </c>
      <c r="C5775" s="358" t="s">
        <v>7</v>
      </c>
      <c r="D5775" s="358">
        <v>16.25</v>
      </c>
    </row>
    <row r="5776" spans="1:4" ht="15">
      <c r="A5776" s="90">
        <v>93381</v>
      </c>
      <c r="B5776" s="90" t="s">
        <v>36348</v>
      </c>
      <c r="C5776" s="358" t="s">
        <v>7</v>
      </c>
      <c r="D5776" s="358">
        <v>13.21</v>
      </c>
    </row>
    <row r="5777" spans="1:4" ht="15">
      <c r="A5777" s="90">
        <v>93382</v>
      </c>
      <c r="B5777" s="90" t="s">
        <v>18646</v>
      </c>
      <c r="C5777" s="358" t="s">
        <v>7</v>
      </c>
      <c r="D5777" s="358">
        <v>25.02</v>
      </c>
    </row>
    <row r="5778" spans="1:4" ht="15">
      <c r="A5778" s="90">
        <v>104728</v>
      </c>
      <c r="B5778" s="90" t="s">
        <v>18647</v>
      </c>
      <c r="C5778" s="358" t="s">
        <v>7</v>
      </c>
      <c r="D5778" s="358">
        <v>18.98</v>
      </c>
    </row>
    <row r="5779" spans="1:4" ht="15">
      <c r="A5779" s="90">
        <v>104729</v>
      </c>
      <c r="B5779" s="90" t="s">
        <v>18648</v>
      </c>
      <c r="C5779" s="358" t="s">
        <v>7</v>
      </c>
      <c r="D5779" s="358">
        <v>16.170000000000002</v>
      </c>
    </row>
    <row r="5780" spans="1:4" ht="15">
      <c r="A5780" s="90">
        <v>104730</v>
      </c>
      <c r="B5780" s="90" t="s">
        <v>18649</v>
      </c>
      <c r="C5780" s="358" t="s">
        <v>7</v>
      </c>
      <c r="D5780" s="358">
        <v>12.62</v>
      </c>
    </row>
    <row r="5781" spans="1:4" ht="15">
      <c r="A5781" s="90">
        <v>104731</v>
      </c>
      <c r="B5781" s="90" t="s">
        <v>18650</v>
      </c>
      <c r="C5781" s="358" t="s">
        <v>7</v>
      </c>
      <c r="D5781" s="358">
        <v>11.98</v>
      </c>
    </row>
    <row r="5782" spans="1:4" ht="15">
      <c r="A5782" s="90">
        <v>104732</v>
      </c>
      <c r="B5782" s="90" t="s">
        <v>18651</v>
      </c>
      <c r="C5782" s="358" t="s">
        <v>7</v>
      </c>
      <c r="D5782" s="358">
        <v>9.7100000000000009</v>
      </c>
    </row>
    <row r="5783" spans="1:4" ht="15">
      <c r="A5783" s="90">
        <v>104733</v>
      </c>
      <c r="B5783" s="90" t="s">
        <v>18652</v>
      </c>
      <c r="C5783" s="358" t="s">
        <v>7</v>
      </c>
      <c r="D5783" s="358">
        <v>19.329999999999998</v>
      </c>
    </row>
    <row r="5784" spans="1:4" ht="15">
      <c r="A5784" s="90">
        <v>104734</v>
      </c>
      <c r="B5784" s="90" t="s">
        <v>18653</v>
      </c>
      <c r="C5784" s="358" t="s">
        <v>7</v>
      </c>
      <c r="D5784" s="358">
        <v>14.06</v>
      </c>
    </row>
    <row r="5785" spans="1:4" ht="15">
      <c r="A5785" s="90">
        <v>104735</v>
      </c>
      <c r="B5785" s="90" t="s">
        <v>18654</v>
      </c>
      <c r="C5785" s="358" t="s">
        <v>7</v>
      </c>
      <c r="D5785" s="358">
        <v>11.49</v>
      </c>
    </row>
    <row r="5786" spans="1:4" ht="15">
      <c r="A5786" s="90">
        <v>104736</v>
      </c>
      <c r="B5786" s="90" t="s">
        <v>18655</v>
      </c>
      <c r="C5786" s="358" t="s">
        <v>7</v>
      </c>
      <c r="D5786" s="358">
        <v>8.6199999999999992</v>
      </c>
    </row>
    <row r="5787" spans="1:4" ht="15">
      <c r="A5787" s="90">
        <v>104737</v>
      </c>
      <c r="B5787" s="90" t="s">
        <v>18656</v>
      </c>
      <c r="C5787" s="358" t="s">
        <v>7</v>
      </c>
      <c r="D5787" s="358">
        <v>19.57</v>
      </c>
    </row>
    <row r="5788" spans="1:4" ht="15">
      <c r="A5788" s="90">
        <v>104738</v>
      </c>
      <c r="B5788" s="90" t="s">
        <v>18657</v>
      </c>
      <c r="C5788" s="358" t="s">
        <v>7</v>
      </c>
      <c r="D5788" s="358">
        <v>82.72</v>
      </c>
    </row>
    <row r="5789" spans="1:4" ht="15">
      <c r="A5789" s="90">
        <v>104739</v>
      </c>
      <c r="B5789" s="90" t="s">
        <v>18658</v>
      </c>
      <c r="C5789" s="358" t="s">
        <v>7</v>
      </c>
      <c r="D5789" s="358">
        <v>85.98</v>
      </c>
    </row>
    <row r="5790" spans="1:4" ht="15">
      <c r="A5790" s="90">
        <v>104740</v>
      </c>
      <c r="B5790" s="90" t="s">
        <v>18659</v>
      </c>
      <c r="C5790" s="358" t="s">
        <v>7</v>
      </c>
      <c r="D5790" s="358">
        <v>28.11</v>
      </c>
    </row>
    <row r="5791" spans="1:4" ht="15">
      <c r="A5791" s="90">
        <v>104741</v>
      </c>
      <c r="B5791" s="90" t="s">
        <v>18660</v>
      </c>
      <c r="C5791" s="358" t="s">
        <v>7</v>
      </c>
      <c r="D5791" s="358">
        <v>22.66</v>
      </c>
    </row>
    <row r="5792" spans="1:4" ht="15">
      <c r="A5792" s="90">
        <v>104742</v>
      </c>
      <c r="B5792" s="90" t="s">
        <v>18661</v>
      </c>
      <c r="C5792" s="358" t="s">
        <v>4</v>
      </c>
      <c r="D5792" s="358">
        <v>8.2799999999999994</v>
      </c>
    </row>
    <row r="5793" spans="1:4" ht="15">
      <c r="A5793" s="90">
        <v>97916</v>
      </c>
      <c r="B5793" s="90" t="s">
        <v>8680</v>
      </c>
      <c r="C5793" s="358" t="s">
        <v>3474</v>
      </c>
      <c r="D5793" s="358">
        <v>2.41</v>
      </c>
    </row>
    <row r="5794" spans="1:4" ht="15">
      <c r="A5794" s="90">
        <v>97917</v>
      </c>
      <c r="B5794" s="90" t="s">
        <v>8681</v>
      </c>
      <c r="C5794" s="358" t="s">
        <v>3474</v>
      </c>
      <c r="D5794" s="358">
        <v>2.08</v>
      </c>
    </row>
    <row r="5795" spans="1:4" ht="15">
      <c r="A5795" s="90">
        <v>97918</v>
      </c>
      <c r="B5795" s="90" t="s">
        <v>8682</v>
      </c>
      <c r="C5795" s="358" t="s">
        <v>3474</v>
      </c>
      <c r="D5795" s="358">
        <v>1.91</v>
      </c>
    </row>
    <row r="5796" spans="1:4" ht="15">
      <c r="A5796" s="90">
        <v>97919</v>
      </c>
      <c r="B5796" s="90" t="s">
        <v>8683</v>
      </c>
      <c r="C5796" s="358" t="s">
        <v>3474</v>
      </c>
      <c r="D5796" s="358">
        <v>0.76</v>
      </c>
    </row>
    <row r="5797" spans="1:4" ht="15">
      <c r="A5797" s="90">
        <v>101616</v>
      </c>
      <c r="B5797" s="90" t="s">
        <v>9328</v>
      </c>
      <c r="C5797" s="358" t="s">
        <v>4</v>
      </c>
      <c r="D5797" s="358">
        <v>5.81</v>
      </c>
    </row>
    <row r="5798" spans="1:4" ht="15">
      <c r="A5798" s="90">
        <v>101617</v>
      </c>
      <c r="B5798" s="90" t="s">
        <v>9329</v>
      </c>
      <c r="C5798" s="358" t="s">
        <v>4</v>
      </c>
      <c r="D5798" s="358">
        <v>2.86</v>
      </c>
    </row>
    <row r="5799" spans="1:4" ht="15">
      <c r="A5799" s="90">
        <v>101618</v>
      </c>
      <c r="B5799" s="90" t="s">
        <v>9330</v>
      </c>
      <c r="C5799" s="358" t="s">
        <v>7</v>
      </c>
      <c r="D5799" s="358">
        <v>206.93</v>
      </c>
    </row>
    <row r="5800" spans="1:4" ht="15">
      <c r="A5800" s="90">
        <v>101619</v>
      </c>
      <c r="B5800" s="90" t="s">
        <v>9331</v>
      </c>
      <c r="C5800" s="358" t="s">
        <v>7</v>
      </c>
      <c r="D5800" s="358">
        <v>318.54000000000002</v>
      </c>
    </row>
    <row r="5801" spans="1:4" ht="15">
      <c r="A5801" s="90">
        <v>101620</v>
      </c>
      <c r="B5801" s="90" t="s">
        <v>9332</v>
      </c>
      <c r="C5801" s="358" t="s">
        <v>7</v>
      </c>
      <c r="D5801" s="358">
        <v>183.11</v>
      </c>
    </row>
    <row r="5802" spans="1:4" ht="15">
      <c r="A5802" s="90">
        <v>101621</v>
      </c>
      <c r="B5802" s="90" t="s">
        <v>9333</v>
      </c>
      <c r="C5802" s="358" t="s">
        <v>7</v>
      </c>
      <c r="D5802" s="358">
        <v>294.70999999999998</v>
      </c>
    </row>
    <row r="5803" spans="1:4" ht="15">
      <c r="A5803" s="90">
        <v>101622</v>
      </c>
      <c r="B5803" s="90" t="s">
        <v>9334</v>
      </c>
      <c r="C5803" s="358" t="s">
        <v>7</v>
      </c>
      <c r="D5803" s="358">
        <v>188.62</v>
      </c>
    </row>
    <row r="5804" spans="1:4" ht="15">
      <c r="A5804" s="90">
        <v>101623</v>
      </c>
      <c r="B5804" s="90" t="s">
        <v>9335</v>
      </c>
      <c r="C5804" s="358" t="s">
        <v>7</v>
      </c>
      <c r="D5804" s="358">
        <v>295.98</v>
      </c>
    </row>
    <row r="5805" spans="1:4" ht="15">
      <c r="A5805" s="90">
        <v>101624</v>
      </c>
      <c r="B5805" s="90" t="s">
        <v>9336</v>
      </c>
      <c r="C5805" s="358" t="s">
        <v>7</v>
      </c>
      <c r="D5805" s="358">
        <v>250.18</v>
      </c>
    </row>
    <row r="5806" spans="1:4" ht="15">
      <c r="A5806" s="90">
        <v>101625</v>
      </c>
      <c r="B5806" s="90" t="s">
        <v>9337</v>
      </c>
      <c r="C5806" s="358" t="s">
        <v>7</v>
      </c>
      <c r="D5806" s="358">
        <v>148.54</v>
      </c>
    </row>
    <row r="5807" spans="1:4" ht="15">
      <c r="A5807" s="90">
        <v>101159</v>
      </c>
      <c r="B5807" s="90" t="s">
        <v>8445</v>
      </c>
      <c r="C5807" s="358" t="s">
        <v>4</v>
      </c>
      <c r="D5807" s="358">
        <v>115.26</v>
      </c>
    </row>
    <row r="5808" spans="1:4" ht="15">
      <c r="A5808" s="90">
        <v>103322</v>
      </c>
      <c r="B5808" s="90" t="s">
        <v>10586</v>
      </c>
      <c r="C5808" s="358" t="s">
        <v>4</v>
      </c>
      <c r="D5808" s="358">
        <v>45.41</v>
      </c>
    </row>
    <row r="5809" spans="1:4" ht="15">
      <c r="A5809" s="90">
        <v>103323</v>
      </c>
      <c r="B5809" s="90" t="s">
        <v>10587</v>
      </c>
      <c r="C5809" s="358" t="s">
        <v>4</v>
      </c>
      <c r="D5809" s="358">
        <v>46.3</v>
      </c>
    </row>
    <row r="5810" spans="1:4" ht="15">
      <c r="A5810" s="90">
        <v>103324</v>
      </c>
      <c r="B5810" s="90" t="s">
        <v>10588</v>
      </c>
      <c r="C5810" s="358" t="s">
        <v>4</v>
      </c>
      <c r="D5810" s="358">
        <v>61.33</v>
      </c>
    </row>
    <row r="5811" spans="1:4" ht="15">
      <c r="A5811" s="90">
        <v>103325</v>
      </c>
      <c r="B5811" s="90" t="s">
        <v>10589</v>
      </c>
      <c r="C5811" s="358" t="s">
        <v>4</v>
      </c>
      <c r="D5811" s="358">
        <v>62.34</v>
      </c>
    </row>
    <row r="5812" spans="1:4" ht="15">
      <c r="A5812" s="90">
        <v>103326</v>
      </c>
      <c r="B5812" s="90" t="s">
        <v>10590</v>
      </c>
      <c r="C5812" s="358" t="s">
        <v>4</v>
      </c>
      <c r="D5812" s="358">
        <v>73.64</v>
      </c>
    </row>
    <row r="5813" spans="1:4" ht="15">
      <c r="A5813" s="90">
        <v>103327</v>
      </c>
      <c r="B5813" s="90" t="s">
        <v>10591</v>
      </c>
      <c r="C5813" s="358" t="s">
        <v>4</v>
      </c>
      <c r="D5813" s="358">
        <v>74.819999999999993</v>
      </c>
    </row>
    <row r="5814" spans="1:4" ht="15">
      <c r="A5814" s="90">
        <v>103328</v>
      </c>
      <c r="B5814" s="90" t="s">
        <v>10592</v>
      </c>
      <c r="C5814" s="358" t="s">
        <v>4</v>
      </c>
      <c r="D5814" s="358">
        <v>77.13</v>
      </c>
    </row>
    <row r="5815" spans="1:4" ht="15">
      <c r="A5815" s="90">
        <v>103329</v>
      </c>
      <c r="B5815" s="90" t="s">
        <v>10593</v>
      </c>
      <c r="C5815" s="358" t="s">
        <v>4</v>
      </c>
      <c r="D5815" s="358">
        <v>77.91</v>
      </c>
    </row>
    <row r="5816" spans="1:4" ht="15">
      <c r="A5816" s="90">
        <v>103330</v>
      </c>
      <c r="B5816" s="90" t="s">
        <v>10594</v>
      </c>
      <c r="C5816" s="358" t="s">
        <v>4</v>
      </c>
      <c r="D5816" s="358">
        <v>68.47</v>
      </c>
    </row>
    <row r="5817" spans="1:4" ht="15">
      <c r="A5817" s="90">
        <v>103331</v>
      </c>
      <c r="B5817" s="90" t="s">
        <v>10595</v>
      </c>
      <c r="C5817" s="358" t="s">
        <v>4</v>
      </c>
      <c r="D5817" s="358">
        <v>69.31</v>
      </c>
    </row>
    <row r="5818" spans="1:4" ht="15">
      <c r="A5818" s="90">
        <v>103332</v>
      </c>
      <c r="B5818" s="90" t="s">
        <v>10596</v>
      </c>
      <c r="C5818" s="358" t="s">
        <v>4</v>
      </c>
      <c r="D5818" s="358">
        <v>101.98</v>
      </c>
    </row>
    <row r="5819" spans="1:4" ht="15">
      <c r="A5819" s="90">
        <v>103333</v>
      </c>
      <c r="B5819" s="90" t="s">
        <v>10597</v>
      </c>
      <c r="C5819" s="358" t="s">
        <v>4</v>
      </c>
      <c r="D5819" s="358">
        <v>102.89</v>
      </c>
    </row>
    <row r="5820" spans="1:4" ht="15">
      <c r="A5820" s="90">
        <v>103334</v>
      </c>
      <c r="B5820" s="90" t="s">
        <v>10598</v>
      </c>
      <c r="C5820" s="358" t="s">
        <v>4</v>
      </c>
      <c r="D5820" s="358">
        <v>121.48</v>
      </c>
    </row>
    <row r="5821" spans="1:4" ht="15">
      <c r="A5821" s="90">
        <v>103335</v>
      </c>
      <c r="B5821" s="90" t="s">
        <v>10599</v>
      </c>
      <c r="C5821" s="358" t="s">
        <v>4</v>
      </c>
      <c r="D5821" s="358">
        <v>123.05</v>
      </c>
    </row>
    <row r="5822" spans="1:4" ht="15">
      <c r="A5822" s="90">
        <v>103350</v>
      </c>
      <c r="B5822" s="90" t="s">
        <v>10600</v>
      </c>
      <c r="C5822" s="358" t="s">
        <v>4</v>
      </c>
      <c r="D5822" s="358">
        <v>149.35</v>
      </c>
    </row>
    <row r="5823" spans="1:4" ht="15">
      <c r="A5823" s="90">
        <v>103351</v>
      </c>
      <c r="B5823" s="90" t="s">
        <v>10601</v>
      </c>
      <c r="C5823" s="358" t="s">
        <v>4</v>
      </c>
      <c r="D5823" s="358">
        <v>150.5</v>
      </c>
    </row>
    <row r="5824" spans="1:4" ht="15">
      <c r="A5824" s="90">
        <v>103356</v>
      </c>
      <c r="B5824" s="90" t="s">
        <v>10602</v>
      </c>
      <c r="C5824" s="358" t="s">
        <v>4</v>
      </c>
      <c r="D5824" s="358">
        <v>45.71</v>
      </c>
    </row>
    <row r="5825" spans="1:4" ht="15">
      <c r="A5825" s="90">
        <v>103357</v>
      </c>
      <c r="B5825" s="90" t="s">
        <v>10603</v>
      </c>
      <c r="C5825" s="358" t="s">
        <v>4</v>
      </c>
      <c r="D5825" s="358">
        <v>46.37</v>
      </c>
    </row>
    <row r="5826" spans="1:4" ht="15">
      <c r="A5826" s="90">
        <v>89282</v>
      </c>
      <c r="B5826" s="90" t="s">
        <v>18662</v>
      </c>
      <c r="C5826" s="358" t="s">
        <v>4</v>
      </c>
      <c r="D5826" s="358">
        <v>54.58</v>
      </c>
    </row>
    <row r="5827" spans="1:4" ht="15">
      <c r="A5827" s="90">
        <v>89283</v>
      </c>
      <c r="B5827" s="90" t="s">
        <v>18663</v>
      </c>
      <c r="C5827" s="358" t="s">
        <v>4</v>
      </c>
      <c r="D5827" s="358">
        <v>55.55</v>
      </c>
    </row>
    <row r="5828" spans="1:4" ht="15">
      <c r="A5828" s="90">
        <v>89290</v>
      </c>
      <c r="B5828" s="90" t="s">
        <v>18664</v>
      </c>
      <c r="C5828" s="358" t="s">
        <v>4</v>
      </c>
      <c r="D5828" s="358">
        <v>63.1</v>
      </c>
    </row>
    <row r="5829" spans="1:4" ht="15">
      <c r="A5829" s="90">
        <v>89291</v>
      </c>
      <c r="B5829" s="90" t="s">
        <v>18665</v>
      </c>
      <c r="C5829" s="358" t="s">
        <v>4</v>
      </c>
      <c r="D5829" s="358">
        <v>64.17</v>
      </c>
    </row>
    <row r="5830" spans="1:4" ht="15">
      <c r="A5830" s="90">
        <v>89298</v>
      </c>
      <c r="B5830" s="90" t="s">
        <v>18666</v>
      </c>
      <c r="C5830" s="358" t="s">
        <v>4</v>
      </c>
      <c r="D5830" s="358">
        <v>64.98</v>
      </c>
    </row>
    <row r="5831" spans="1:4" ht="15">
      <c r="A5831" s="90">
        <v>89299</v>
      </c>
      <c r="B5831" s="90" t="s">
        <v>18667</v>
      </c>
      <c r="C5831" s="358" t="s">
        <v>4</v>
      </c>
      <c r="D5831" s="358">
        <v>66.27</v>
      </c>
    </row>
    <row r="5832" spans="1:4" ht="15">
      <c r="A5832" s="90">
        <v>89306</v>
      </c>
      <c r="B5832" s="90" t="s">
        <v>18668</v>
      </c>
      <c r="C5832" s="358" t="s">
        <v>4</v>
      </c>
      <c r="D5832" s="358">
        <v>77.78</v>
      </c>
    </row>
    <row r="5833" spans="1:4" ht="15">
      <c r="A5833" s="90">
        <v>89307</v>
      </c>
      <c r="B5833" s="90" t="s">
        <v>18669</v>
      </c>
      <c r="C5833" s="358" t="s">
        <v>4</v>
      </c>
      <c r="D5833" s="358">
        <v>79.22</v>
      </c>
    </row>
    <row r="5834" spans="1:4" ht="15">
      <c r="A5834" s="90">
        <v>101157</v>
      </c>
      <c r="B5834" s="90" t="s">
        <v>10604</v>
      </c>
      <c r="C5834" s="358" t="s">
        <v>4</v>
      </c>
      <c r="D5834" s="358">
        <v>60.66</v>
      </c>
    </row>
    <row r="5835" spans="1:4" ht="15">
      <c r="A5835" s="90">
        <v>101158</v>
      </c>
      <c r="B5835" s="90" t="s">
        <v>10605</v>
      </c>
      <c r="C5835" s="358" t="s">
        <v>4</v>
      </c>
      <c r="D5835" s="358">
        <v>79.45</v>
      </c>
    </row>
    <row r="5836" spans="1:4" ht="15">
      <c r="A5836" s="90">
        <v>101162</v>
      </c>
      <c r="B5836" s="90" t="s">
        <v>8446</v>
      </c>
      <c r="C5836" s="358" t="s">
        <v>4</v>
      </c>
      <c r="D5836" s="358">
        <v>126.63</v>
      </c>
    </row>
    <row r="5837" spans="1:4" ht="15">
      <c r="A5837" s="90">
        <v>103316</v>
      </c>
      <c r="B5837" s="90" t="s">
        <v>10606</v>
      </c>
      <c r="C5837" s="358" t="s">
        <v>4</v>
      </c>
      <c r="D5837" s="358">
        <v>70.180000000000007</v>
      </c>
    </row>
    <row r="5838" spans="1:4" ht="15">
      <c r="A5838" s="90">
        <v>103317</v>
      </c>
      <c r="B5838" s="90" t="s">
        <v>10607</v>
      </c>
      <c r="C5838" s="358" t="s">
        <v>4</v>
      </c>
      <c r="D5838" s="358">
        <v>70.930000000000007</v>
      </c>
    </row>
    <row r="5839" spans="1:4" ht="15">
      <c r="A5839" s="90">
        <v>103318</v>
      </c>
      <c r="B5839" s="90" t="s">
        <v>10608</v>
      </c>
      <c r="C5839" s="358" t="s">
        <v>4</v>
      </c>
      <c r="D5839" s="358">
        <v>90.93</v>
      </c>
    </row>
    <row r="5840" spans="1:4" ht="15">
      <c r="A5840" s="90">
        <v>103319</v>
      </c>
      <c r="B5840" s="90" t="s">
        <v>10609</v>
      </c>
      <c r="C5840" s="358" t="s">
        <v>4</v>
      </c>
      <c r="D5840" s="358">
        <v>91.8</v>
      </c>
    </row>
    <row r="5841" spans="1:4" ht="15">
      <c r="A5841" s="90">
        <v>103320</v>
      </c>
      <c r="B5841" s="90" t="s">
        <v>10610</v>
      </c>
      <c r="C5841" s="358" t="s">
        <v>4</v>
      </c>
      <c r="D5841" s="358">
        <v>109.69</v>
      </c>
    </row>
    <row r="5842" spans="1:4" ht="15">
      <c r="A5842" s="90">
        <v>103321</v>
      </c>
      <c r="B5842" s="90" t="s">
        <v>10611</v>
      </c>
      <c r="C5842" s="358" t="s">
        <v>4</v>
      </c>
      <c r="D5842" s="358">
        <v>110.79</v>
      </c>
    </row>
    <row r="5843" spans="1:4" ht="15">
      <c r="A5843" s="90">
        <v>103336</v>
      </c>
      <c r="B5843" s="90" t="s">
        <v>10612</v>
      </c>
      <c r="C5843" s="358" t="s">
        <v>4</v>
      </c>
      <c r="D5843" s="358">
        <v>78.59</v>
      </c>
    </row>
    <row r="5844" spans="1:4" ht="15">
      <c r="A5844" s="90">
        <v>103337</v>
      </c>
      <c r="B5844" s="90" t="s">
        <v>10613</v>
      </c>
      <c r="C5844" s="358" t="s">
        <v>4</v>
      </c>
      <c r="D5844" s="358">
        <v>79.34</v>
      </c>
    </row>
    <row r="5845" spans="1:4" ht="15">
      <c r="A5845" s="90">
        <v>103338</v>
      </c>
      <c r="B5845" s="90" t="s">
        <v>10614</v>
      </c>
      <c r="C5845" s="358" t="s">
        <v>4</v>
      </c>
      <c r="D5845" s="358">
        <v>103.36</v>
      </c>
    </row>
    <row r="5846" spans="1:4" ht="15">
      <c r="A5846" s="90">
        <v>103339</v>
      </c>
      <c r="B5846" s="90" t="s">
        <v>10615</v>
      </c>
      <c r="C5846" s="358" t="s">
        <v>4</v>
      </c>
      <c r="D5846" s="358">
        <v>104.23</v>
      </c>
    </row>
    <row r="5847" spans="1:4" ht="15">
      <c r="A5847" s="90">
        <v>103340</v>
      </c>
      <c r="B5847" s="90" t="s">
        <v>10616</v>
      </c>
      <c r="C5847" s="358" t="s">
        <v>4</v>
      </c>
      <c r="D5847" s="358">
        <v>125.44</v>
      </c>
    </row>
    <row r="5848" spans="1:4" ht="15">
      <c r="A5848" s="90">
        <v>103341</v>
      </c>
      <c r="B5848" s="90" t="s">
        <v>10617</v>
      </c>
      <c r="C5848" s="358" t="s">
        <v>4</v>
      </c>
      <c r="D5848" s="358">
        <v>126.54</v>
      </c>
    </row>
    <row r="5849" spans="1:4" ht="15">
      <c r="A5849" s="90">
        <v>103342</v>
      </c>
      <c r="B5849" s="90" t="s">
        <v>10618</v>
      </c>
      <c r="C5849" s="358" t="s">
        <v>4</v>
      </c>
      <c r="D5849" s="358">
        <v>106.27</v>
      </c>
    </row>
    <row r="5850" spans="1:4" ht="15">
      <c r="A5850" s="90">
        <v>103343</v>
      </c>
      <c r="B5850" s="90" t="s">
        <v>10619</v>
      </c>
      <c r="C5850" s="358" t="s">
        <v>4</v>
      </c>
      <c r="D5850" s="358">
        <v>107.24</v>
      </c>
    </row>
    <row r="5851" spans="1:4" ht="15">
      <c r="A5851" s="90">
        <v>89453</v>
      </c>
      <c r="B5851" s="90" t="s">
        <v>17583</v>
      </c>
      <c r="C5851" s="358" t="s">
        <v>4</v>
      </c>
      <c r="D5851" s="358">
        <v>80.150000000000006</v>
      </c>
    </row>
    <row r="5852" spans="1:4" ht="15">
      <c r="A5852" s="90">
        <v>89455</v>
      </c>
      <c r="B5852" s="90" t="s">
        <v>17584</v>
      </c>
      <c r="C5852" s="358" t="s">
        <v>4</v>
      </c>
      <c r="D5852" s="358">
        <v>97.52</v>
      </c>
    </row>
    <row r="5853" spans="1:4" ht="15">
      <c r="A5853" s="90">
        <v>89462</v>
      </c>
      <c r="B5853" s="90" t="s">
        <v>17585</v>
      </c>
      <c r="C5853" s="358" t="s">
        <v>4</v>
      </c>
      <c r="D5853" s="358">
        <v>105.28</v>
      </c>
    </row>
    <row r="5854" spans="1:4" ht="15">
      <c r="A5854" s="90">
        <v>89464</v>
      </c>
      <c r="B5854" s="90" t="s">
        <v>18670</v>
      </c>
      <c r="C5854" s="358" t="s">
        <v>4</v>
      </c>
      <c r="D5854" s="358">
        <v>124.25</v>
      </c>
    </row>
    <row r="5855" spans="1:4" ht="15">
      <c r="A5855" s="90">
        <v>89470</v>
      </c>
      <c r="B5855" s="90" t="s">
        <v>17586</v>
      </c>
      <c r="C5855" s="358" t="s">
        <v>4</v>
      </c>
      <c r="D5855" s="358">
        <v>90.64</v>
      </c>
    </row>
    <row r="5856" spans="1:4" ht="15">
      <c r="A5856" s="90">
        <v>89472</v>
      </c>
      <c r="B5856" s="90" t="s">
        <v>17587</v>
      </c>
      <c r="C5856" s="358" t="s">
        <v>4</v>
      </c>
      <c r="D5856" s="358">
        <v>108.94</v>
      </c>
    </row>
    <row r="5857" spans="1:4" ht="15">
      <c r="A5857" s="90">
        <v>89478</v>
      </c>
      <c r="B5857" s="90" t="s">
        <v>17588</v>
      </c>
      <c r="C5857" s="358" t="s">
        <v>4</v>
      </c>
      <c r="D5857" s="358">
        <v>122.38</v>
      </c>
    </row>
    <row r="5858" spans="1:4" ht="15">
      <c r="A5858" s="90">
        <v>89480</v>
      </c>
      <c r="B5858" s="90" t="s">
        <v>17589</v>
      </c>
      <c r="C5858" s="358" t="s">
        <v>4</v>
      </c>
      <c r="D5858" s="358">
        <v>142.30000000000001</v>
      </c>
    </row>
    <row r="5859" spans="1:4" ht="15">
      <c r="A5859" s="90">
        <v>101161</v>
      </c>
      <c r="B5859" s="90" t="s">
        <v>8447</v>
      </c>
      <c r="C5859" s="358" t="s">
        <v>4</v>
      </c>
      <c r="D5859" s="358">
        <v>208.14</v>
      </c>
    </row>
    <row r="5860" spans="1:4" ht="15">
      <c r="A5860" s="90">
        <v>101163</v>
      </c>
      <c r="B5860" s="90" t="s">
        <v>8448</v>
      </c>
      <c r="C5860" s="358" t="s">
        <v>4</v>
      </c>
      <c r="D5860" s="358">
        <v>747.56</v>
      </c>
    </row>
    <row r="5861" spans="1:4" ht="15">
      <c r="A5861" s="90">
        <v>101164</v>
      </c>
      <c r="B5861" s="90" t="s">
        <v>8449</v>
      </c>
      <c r="C5861" s="358" t="s">
        <v>4</v>
      </c>
      <c r="D5861" s="358">
        <v>758.63</v>
      </c>
    </row>
    <row r="5862" spans="1:4" ht="15">
      <c r="A5862" s="90">
        <v>96358</v>
      </c>
      <c r="B5862" s="90" t="s">
        <v>18671</v>
      </c>
      <c r="C5862" s="358" t="s">
        <v>4</v>
      </c>
      <c r="D5862" s="358">
        <v>90.22</v>
      </c>
    </row>
    <row r="5863" spans="1:4" ht="15">
      <c r="A5863" s="90">
        <v>96359</v>
      </c>
      <c r="B5863" s="90" t="s">
        <v>18672</v>
      </c>
      <c r="C5863" s="358" t="s">
        <v>4</v>
      </c>
      <c r="D5863" s="358">
        <v>100.63</v>
      </c>
    </row>
    <row r="5864" spans="1:4" ht="15">
      <c r="A5864" s="90">
        <v>96360</v>
      </c>
      <c r="B5864" s="90" t="s">
        <v>18673</v>
      </c>
      <c r="C5864" s="358" t="s">
        <v>4</v>
      </c>
      <c r="D5864" s="358">
        <v>115.85</v>
      </c>
    </row>
    <row r="5865" spans="1:4" ht="15">
      <c r="A5865" s="90">
        <v>96361</v>
      </c>
      <c r="B5865" s="90" t="s">
        <v>18674</v>
      </c>
      <c r="C5865" s="358" t="s">
        <v>4</v>
      </c>
      <c r="D5865" s="358">
        <v>135.44</v>
      </c>
    </row>
    <row r="5866" spans="1:4" ht="15">
      <c r="A5866" s="90">
        <v>96362</v>
      </c>
      <c r="B5866" s="90" t="s">
        <v>18675</v>
      </c>
      <c r="C5866" s="358" t="s">
        <v>4</v>
      </c>
      <c r="D5866" s="358">
        <v>117.23</v>
      </c>
    </row>
    <row r="5867" spans="1:4" ht="15">
      <c r="A5867" s="90">
        <v>96363</v>
      </c>
      <c r="B5867" s="90" t="s">
        <v>18676</v>
      </c>
      <c r="C5867" s="358" t="s">
        <v>4</v>
      </c>
      <c r="D5867" s="358">
        <v>128.26</v>
      </c>
    </row>
    <row r="5868" spans="1:4" ht="15">
      <c r="A5868" s="90">
        <v>96364</v>
      </c>
      <c r="B5868" s="90" t="s">
        <v>18677</v>
      </c>
      <c r="C5868" s="358" t="s">
        <v>4</v>
      </c>
      <c r="D5868" s="358">
        <v>142.85</v>
      </c>
    </row>
    <row r="5869" spans="1:4" ht="15">
      <c r="A5869" s="90">
        <v>96365</v>
      </c>
      <c r="B5869" s="90" t="s">
        <v>18678</v>
      </c>
      <c r="C5869" s="358" t="s">
        <v>4</v>
      </c>
      <c r="D5869" s="358">
        <v>163.1</v>
      </c>
    </row>
    <row r="5870" spans="1:4" ht="15">
      <c r="A5870" s="90">
        <v>96366</v>
      </c>
      <c r="B5870" s="90" t="s">
        <v>18679</v>
      </c>
      <c r="C5870" s="358" t="s">
        <v>4</v>
      </c>
      <c r="D5870" s="358">
        <v>144.22</v>
      </c>
    </row>
    <row r="5871" spans="1:4" ht="15">
      <c r="A5871" s="90">
        <v>96367</v>
      </c>
      <c r="B5871" s="90" t="s">
        <v>18680</v>
      </c>
      <c r="C5871" s="358" t="s">
        <v>4</v>
      </c>
      <c r="D5871" s="358">
        <v>155.9</v>
      </c>
    </row>
    <row r="5872" spans="1:4" ht="15">
      <c r="A5872" s="90">
        <v>96368</v>
      </c>
      <c r="B5872" s="90" t="s">
        <v>18681</v>
      </c>
      <c r="C5872" s="358" t="s">
        <v>4</v>
      </c>
      <c r="D5872" s="358">
        <v>169.87</v>
      </c>
    </row>
    <row r="5873" spans="1:4" ht="15">
      <c r="A5873" s="90">
        <v>96369</v>
      </c>
      <c r="B5873" s="90" t="s">
        <v>18682</v>
      </c>
      <c r="C5873" s="358" t="s">
        <v>4</v>
      </c>
      <c r="D5873" s="358">
        <v>190.73</v>
      </c>
    </row>
    <row r="5874" spans="1:4" ht="15">
      <c r="A5874" s="90">
        <v>96370</v>
      </c>
      <c r="B5874" s="90" t="s">
        <v>18683</v>
      </c>
      <c r="C5874" s="358" t="s">
        <v>4</v>
      </c>
      <c r="D5874" s="358">
        <v>59.22</v>
      </c>
    </row>
    <row r="5875" spans="1:4" ht="15">
      <c r="A5875" s="90">
        <v>96371</v>
      </c>
      <c r="B5875" s="90" t="s">
        <v>18684</v>
      </c>
      <c r="C5875" s="358" t="s">
        <v>4</v>
      </c>
      <c r="D5875" s="358">
        <v>68.98</v>
      </c>
    </row>
    <row r="5876" spans="1:4" ht="15">
      <c r="A5876" s="90">
        <v>96373</v>
      </c>
      <c r="B5876" s="90" t="s">
        <v>18685</v>
      </c>
      <c r="C5876" s="358" t="s">
        <v>1</v>
      </c>
      <c r="D5876" s="358">
        <v>10.7</v>
      </c>
    </row>
    <row r="5877" spans="1:4" ht="15">
      <c r="A5877" s="90">
        <v>96374</v>
      </c>
      <c r="B5877" s="90" t="s">
        <v>18686</v>
      </c>
      <c r="C5877" s="358" t="s">
        <v>1</v>
      </c>
      <c r="D5877" s="358">
        <v>29.29</v>
      </c>
    </row>
    <row r="5878" spans="1:4" ht="15">
      <c r="A5878" s="90">
        <v>102235</v>
      </c>
      <c r="B5878" s="90" t="s">
        <v>18687</v>
      </c>
      <c r="C5878" s="358" t="s">
        <v>4</v>
      </c>
      <c r="D5878" s="358">
        <v>492.6</v>
      </c>
    </row>
    <row r="5879" spans="1:4" ht="15">
      <c r="A5879" s="90">
        <v>102253</v>
      </c>
      <c r="B5879" s="90" t="s">
        <v>9735</v>
      </c>
      <c r="C5879" s="358" t="s">
        <v>4</v>
      </c>
      <c r="D5879" s="358">
        <v>538.36</v>
      </c>
    </row>
    <row r="5880" spans="1:4" ht="15">
      <c r="A5880" s="90">
        <v>102254</v>
      </c>
      <c r="B5880" s="90" t="s">
        <v>9736</v>
      </c>
      <c r="C5880" s="358" t="s">
        <v>4</v>
      </c>
      <c r="D5880" s="358">
        <v>430.06</v>
      </c>
    </row>
    <row r="5881" spans="1:4" ht="15">
      <c r="A5881" s="90">
        <v>102255</v>
      </c>
      <c r="B5881" s="90" t="s">
        <v>9737</v>
      </c>
      <c r="C5881" s="358" t="s">
        <v>4</v>
      </c>
      <c r="D5881" s="358">
        <v>587.29999999999995</v>
      </c>
    </row>
    <row r="5882" spans="1:4" ht="15">
      <c r="A5882" s="90">
        <v>102256</v>
      </c>
      <c r="B5882" s="90" t="s">
        <v>9738</v>
      </c>
      <c r="C5882" s="358" t="s">
        <v>4</v>
      </c>
      <c r="D5882" s="358">
        <v>484.16</v>
      </c>
    </row>
    <row r="5883" spans="1:4" ht="15">
      <c r="A5883" s="90">
        <v>102257</v>
      </c>
      <c r="B5883" s="90" t="s">
        <v>9739</v>
      </c>
      <c r="C5883" s="358" t="s">
        <v>4</v>
      </c>
      <c r="D5883" s="358">
        <v>352.51</v>
      </c>
    </row>
    <row r="5884" spans="1:4" ht="15">
      <c r="A5884" s="90">
        <v>102258</v>
      </c>
      <c r="B5884" s="90" t="s">
        <v>9740</v>
      </c>
      <c r="C5884" s="358" t="s">
        <v>4</v>
      </c>
      <c r="D5884" s="358">
        <v>402.27</v>
      </c>
    </row>
    <row r="5885" spans="1:4" ht="15">
      <c r="A5885" s="90">
        <v>104718</v>
      </c>
      <c r="B5885" s="90" t="s">
        <v>18688</v>
      </c>
      <c r="C5885" s="358" t="s">
        <v>4</v>
      </c>
      <c r="D5885" s="358">
        <v>119.49</v>
      </c>
    </row>
    <row r="5886" spans="1:4" ht="15">
      <c r="A5886" s="90">
        <v>104719</v>
      </c>
      <c r="B5886" s="90" t="s">
        <v>18689</v>
      </c>
      <c r="C5886" s="358" t="s">
        <v>4</v>
      </c>
      <c r="D5886" s="358">
        <v>169.99</v>
      </c>
    </row>
    <row r="5887" spans="1:4" ht="15">
      <c r="A5887" s="90">
        <v>104720</v>
      </c>
      <c r="B5887" s="90" t="s">
        <v>18690</v>
      </c>
      <c r="C5887" s="358" t="s">
        <v>4</v>
      </c>
      <c r="D5887" s="358">
        <v>148.38999999999999</v>
      </c>
    </row>
    <row r="5888" spans="1:4" ht="15">
      <c r="A5888" s="90">
        <v>104721</v>
      </c>
      <c r="B5888" s="90" t="s">
        <v>18691</v>
      </c>
      <c r="C5888" s="358" t="s">
        <v>4</v>
      </c>
      <c r="D5888" s="358">
        <v>198.89</v>
      </c>
    </row>
    <row r="5889" spans="1:4" ht="15">
      <c r="A5889" s="90">
        <v>104722</v>
      </c>
      <c r="B5889" s="90" t="s">
        <v>18692</v>
      </c>
      <c r="C5889" s="358" t="s">
        <v>4</v>
      </c>
      <c r="D5889" s="358">
        <v>177.27</v>
      </c>
    </row>
    <row r="5890" spans="1:4" ht="15">
      <c r="A5890" s="90">
        <v>104723</v>
      </c>
      <c r="B5890" s="90" t="s">
        <v>18693</v>
      </c>
      <c r="C5890" s="358" t="s">
        <v>4</v>
      </c>
      <c r="D5890" s="358">
        <v>227.77</v>
      </c>
    </row>
    <row r="5891" spans="1:4" ht="15">
      <c r="A5891" s="90">
        <v>104724</v>
      </c>
      <c r="B5891" s="90" t="s">
        <v>18694</v>
      </c>
      <c r="C5891" s="358" t="s">
        <v>4</v>
      </c>
      <c r="D5891" s="358">
        <v>86.59</v>
      </c>
    </row>
    <row r="5892" spans="1:4" ht="15">
      <c r="A5892" s="90">
        <v>101154</v>
      </c>
      <c r="B5892" s="90" t="s">
        <v>8450</v>
      </c>
      <c r="C5892" s="358" t="s">
        <v>4</v>
      </c>
      <c r="D5892" s="358">
        <v>131.79</v>
      </c>
    </row>
    <row r="5893" spans="1:4" ht="15">
      <c r="A5893" s="90">
        <v>101155</v>
      </c>
      <c r="B5893" s="90" t="s">
        <v>8451</v>
      </c>
      <c r="C5893" s="358" t="s">
        <v>4</v>
      </c>
      <c r="D5893" s="358">
        <v>185.9</v>
      </c>
    </row>
    <row r="5894" spans="1:4" ht="15">
      <c r="A5894" s="90">
        <v>101156</v>
      </c>
      <c r="B5894" s="90" t="s">
        <v>8452</v>
      </c>
      <c r="C5894" s="358" t="s">
        <v>4</v>
      </c>
      <c r="D5894" s="358">
        <v>274.26</v>
      </c>
    </row>
    <row r="5895" spans="1:4" ht="15">
      <c r="A5895" s="90">
        <v>101814</v>
      </c>
      <c r="B5895" s="90" t="s">
        <v>10620</v>
      </c>
      <c r="C5895" s="358" t="s">
        <v>4</v>
      </c>
      <c r="D5895" s="358">
        <v>42.6</v>
      </c>
    </row>
    <row r="5896" spans="1:4" ht="15">
      <c r="A5896" s="90">
        <v>101816</v>
      </c>
      <c r="B5896" s="90" t="s">
        <v>10621</v>
      </c>
      <c r="C5896" s="358" t="s">
        <v>4</v>
      </c>
      <c r="D5896" s="358">
        <v>64.22</v>
      </c>
    </row>
    <row r="5897" spans="1:4" ht="15">
      <c r="A5897" s="90">
        <v>101817</v>
      </c>
      <c r="B5897" s="90" t="s">
        <v>10622</v>
      </c>
      <c r="C5897" s="358" t="s">
        <v>4</v>
      </c>
      <c r="D5897" s="358">
        <v>45.36</v>
      </c>
    </row>
    <row r="5898" spans="1:4" ht="15">
      <c r="A5898" s="90">
        <v>101819</v>
      </c>
      <c r="B5898" s="90" t="s">
        <v>10623</v>
      </c>
      <c r="C5898" s="358" t="s">
        <v>4</v>
      </c>
      <c r="D5898" s="358">
        <v>57.51</v>
      </c>
    </row>
    <row r="5899" spans="1:4" ht="15">
      <c r="A5899" s="90">
        <v>101820</v>
      </c>
      <c r="B5899" s="90" t="s">
        <v>10624</v>
      </c>
      <c r="C5899" s="358" t="s">
        <v>4</v>
      </c>
      <c r="D5899" s="358">
        <v>37.94</v>
      </c>
    </row>
    <row r="5900" spans="1:4" ht="15">
      <c r="A5900" s="90">
        <v>101822</v>
      </c>
      <c r="B5900" s="90" t="s">
        <v>10625</v>
      </c>
      <c r="C5900" s="358" t="s">
        <v>7</v>
      </c>
      <c r="D5900" s="358">
        <v>118.8</v>
      </c>
    </row>
    <row r="5901" spans="1:4" ht="15">
      <c r="A5901" s="90">
        <v>101823</v>
      </c>
      <c r="B5901" s="90" t="s">
        <v>10626</v>
      </c>
      <c r="C5901" s="358" t="s">
        <v>7</v>
      </c>
      <c r="D5901" s="358">
        <v>153.96</v>
      </c>
    </row>
    <row r="5902" spans="1:4" ht="15">
      <c r="A5902" s="90">
        <v>101824</v>
      </c>
      <c r="B5902" s="90" t="s">
        <v>10627</v>
      </c>
      <c r="C5902" s="358" t="s">
        <v>7</v>
      </c>
      <c r="D5902" s="358">
        <v>186.7</v>
      </c>
    </row>
    <row r="5903" spans="1:4" ht="15">
      <c r="A5903" s="90">
        <v>101825</v>
      </c>
      <c r="B5903" s="90" t="s">
        <v>10628</v>
      </c>
      <c r="C5903" s="358" t="s">
        <v>7</v>
      </c>
      <c r="D5903" s="358">
        <v>218.56</v>
      </c>
    </row>
    <row r="5904" spans="1:4" ht="15">
      <c r="A5904" s="90">
        <v>101826</v>
      </c>
      <c r="B5904" s="90" t="s">
        <v>10629</v>
      </c>
      <c r="C5904" s="358" t="s">
        <v>7</v>
      </c>
      <c r="D5904" s="358">
        <v>250</v>
      </c>
    </row>
    <row r="5905" spans="1:4" ht="15">
      <c r="A5905" s="90">
        <v>101827</v>
      </c>
      <c r="B5905" s="90" t="s">
        <v>10630</v>
      </c>
      <c r="C5905" s="358" t="s">
        <v>7</v>
      </c>
      <c r="D5905" s="358">
        <v>234.21</v>
      </c>
    </row>
    <row r="5906" spans="1:4" ht="15">
      <c r="A5906" s="90">
        <v>101828</v>
      </c>
      <c r="B5906" s="90" t="s">
        <v>10631</v>
      </c>
      <c r="C5906" s="358" t="s">
        <v>7</v>
      </c>
      <c r="D5906" s="358">
        <v>214.98</v>
      </c>
    </row>
    <row r="5907" spans="1:4" ht="15">
      <c r="A5907" s="90">
        <v>101829</v>
      </c>
      <c r="B5907" s="90" t="s">
        <v>10632</v>
      </c>
      <c r="C5907" s="358" t="s">
        <v>7</v>
      </c>
      <c r="D5907" s="358">
        <v>297.49</v>
      </c>
    </row>
    <row r="5908" spans="1:4" ht="15">
      <c r="A5908" s="90">
        <v>101830</v>
      </c>
      <c r="B5908" s="90" t="s">
        <v>10633</v>
      </c>
      <c r="C5908" s="358" t="s">
        <v>7</v>
      </c>
      <c r="D5908" s="358">
        <v>327.04000000000002</v>
      </c>
    </row>
    <row r="5909" spans="1:4" ht="15">
      <c r="A5909" s="90">
        <v>101831</v>
      </c>
      <c r="B5909" s="90" t="s">
        <v>10634</v>
      </c>
      <c r="C5909" s="358" t="s">
        <v>7</v>
      </c>
      <c r="D5909" s="358">
        <v>356.18</v>
      </c>
    </row>
    <row r="5910" spans="1:4" ht="15">
      <c r="A5910" s="90">
        <v>101832</v>
      </c>
      <c r="B5910" s="90" t="s">
        <v>10635</v>
      </c>
      <c r="C5910" s="358" t="s">
        <v>7</v>
      </c>
      <c r="D5910" s="358">
        <v>279.02999999999997</v>
      </c>
    </row>
    <row r="5911" spans="1:4" ht="15">
      <c r="A5911" s="90">
        <v>101833</v>
      </c>
      <c r="B5911" s="90" t="s">
        <v>10636</v>
      </c>
      <c r="C5911" s="358" t="s">
        <v>7</v>
      </c>
      <c r="D5911" s="358">
        <v>308.95999999999998</v>
      </c>
    </row>
    <row r="5912" spans="1:4" ht="15">
      <c r="A5912" s="90">
        <v>101834</v>
      </c>
      <c r="B5912" s="90" t="s">
        <v>10637</v>
      </c>
      <c r="C5912" s="358" t="s">
        <v>7</v>
      </c>
      <c r="D5912" s="358">
        <v>338.48</v>
      </c>
    </row>
    <row r="5913" spans="1:4" ht="15">
      <c r="A5913" s="90">
        <v>101835</v>
      </c>
      <c r="B5913" s="90" t="s">
        <v>10638</v>
      </c>
      <c r="C5913" s="358" t="s">
        <v>7</v>
      </c>
      <c r="D5913" s="358">
        <v>338.82</v>
      </c>
    </row>
    <row r="5914" spans="1:4" ht="15">
      <c r="A5914" s="90">
        <v>101836</v>
      </c>
      <c r="B5914" s="90" t="s">
        <v>10639</v>
      </c>
      <c r="C5914" s="358" t="s">
        <v>7</v>
      </c>
      <c r="D5914" s="358">
        <v>27.07</v>
      </c>
    </row>
    <row r="5915" spans="1:4" ht="15">
      <c r="A5915" s="90">
        <v>101837</v>
      </c>
      <c r="B5915" s="90" t="s">
        <v>10640</v>
      </c>
      <c r="C5915" s="358" t="s">
        <v>7</v>
      </c>
      <c r="D5915" s="358">
        <v>62.23</v>
      </c>
    </row>
    <row r="5916" spans="1:4" ht="15">
      <c r="A5916" s="90">
        <v>101838</v>
      </c>
      <c r="B5916" s="90" t="s">
        <v>10641</v>
      </c>
      <c r="C5916" s="358" t="s">
        <v>7</v>
      </c>
      <c r="D5916" s="358">
        <v>94.97</v>
      </c>
    </row>
    <row r="5917" spans="1:4" ht="15">
      <c r="A5917" s="90">
        <v>101839</v>
      </c>
      <c r="B5917" s="90" t="s">
        <v>10642</v>
      </c>
      <c r="C5917" s="358" t="s">
        <v>7</v>
      </c>
      <c r="D5917" s="358">
        <v>126.83</v>
      </c>
    </row>
    <row r="5918" spans="1:4" ht="15">
      <c r="A5918" s="90">
        <v>101840</v>
      </c>
      <c r="B5918" s="90" t="s">
        <v>10643</v>
      </c>
      <c r="C5918" s="358" t="s">
        <v>7</v>
      </c>
      <c r="D5918" s="358">
        <v>210.31</v>
      </c>
    </row>
    <row r="5919" spans="1:4" ht="15">
      <c r="A5919" s="90">
        <v>101841</v>
      </c>
      <c r="B5919" s="90" t="s">
        <v>10644</v>
      </c>
      <c r="C5919" s="358" t="s">
        <v>7</v>
      </c>
      <c r="D5919" s="358">
        <v>142.47999999999999</v>
      </c>
    </row>
    <row r="5920" spans="1:4" ht="15">
      <c r="A5920" s="90">
        <v>101842</v>
      </c>
      <c r="B5920" s="90" t="s">
        <v>10645</v>
      </c>
      <c r="C5920" s="358" t="s">
        <v>7</v>
      </c>
      <c r="D5920" s="358">
        <v>123.25</v>
      </c>
    </row>
    <row r="5921" spans="1:4" ht="15">
      <c r="A5921" s="90">
        <v>101843</v>
      </c>
      <c r="B5921" s="90" t="s">
        <v>10646</v>
      </c>
      <c r="C5921" s="358" t="s">
        <v>7</v>
      </c>
      <c r="D5921" s="358">
        <v>205.76</v>
      </c>
    </row>
    <row r="5922" spans="1:4" ht="15">
      <c r="A5922" s="90">
        <v>101844</v>
      </c>
      <c r="B5922" s="90" t="s">
        <v>10647</v>
      </c>
      <c r="C5922" s="358" t="s">
        <v>7</v>
      </c>
      <c r="D5922" s="358">
        <v>235.31</v>
      </c>
    </row>
    <row r="5923" spans="1:4" ht="15">
      <c r="A5923" s="90">
        <v>101845</v>
      </c>
      <c r="B5923" s="90" t="s">
        <v>10648</v>
      </c>
      <c r="C5923" s="358" t="s">
        <v>7</v>
      </c>
      <c r="D5923" s="358">
        <v>264.45</v>
      </c>
    </row>
    <row r="5924" spans="1:4" ht="15">
      <c r="A5924" s="90">
        <v>101846</v>
      </c>
      <c r="B5924" s="90" t="s">
        <v>10649</v>
      </c>
      <c r="C5924" s="358" t="s">
        <v>7</v>
      </c>
      <c r="D5924" s="358">
        <v>187.3</v>
      </c>
    </row>
    <row r="5925" spans="1:4" ht="15">
      <c r="A5925" s="90">
        <v>101847</v>
      </c>
      <c r="B5925" s="90" t="s">
        <v>10650</v>
      </c>
      <c r="C5925" s="358" t="s">
        <v>7</v>
      </c>
      <c r="D5925" s="358">
        <v>217.23</v>
      </c>
    </row>
    <row r="5926" spans="1:4" ht="15">
      <c r="A5926" s="90">
        <v>101848</v>
      </c>
      <c r="B5926" s="90" t="s">
        <v>10651</v>
      </c>
      <c r="C5926" s="358" t="s">
        <v>7</v>
      </c>
      <c r="D5926" s="358">
        <v>246.75</v>
      </c>
    </row>
    <row r="5927" spans="1:4" ht="15">
      <c r="A5927" s="90">
        <v>101849</v>
      </c>
      <c r="B5927" s="90" t="s">
        <v>10652</v>
      </c>
      <c r="C5927" s="358" t="s">
        <v>7</v>
      </c>
      <c r="D5927" s="358">
        <v>247.09</v>
      </c>
    </row>
    <row r="5928" spans="1:4" ht="15">
      <c r="A5928" s="90">
        <v>101850</v>
      </c>
      <c r="B5928" s="90" t="s">
        <v>10653</v>
      </c>
      <c r="C5928" s="358" t="s">
        <v>4</v>
      </c>
      <c r="D5928" s="358">
        <v>55.29</v>
      </c>
    </row>
    <row r="5929" spans="1:4" ht="15">
      <c r="A5929" s="90">
        <v>101852</v>
      </c>
      <c r="B5929" s="90" t="s">
        <v>10654</v>
      </c>
      <c r="C5929" s="358" t="s">
        <v>4</v>
      </c>
      <c r="D5929" s="358">
        <v>67.97</v>
      </c>
    </row>
    <row r="5930" spans="1:4" ht="15">
      <c r="A5930" s="90">
        <v>101853</v>
      </c>
      <c r="B5930" s="90" t="s">
        <v>10655</v>
      </c>
      <c r="C5930" s="358" t="s">
        <v>4</v>
      </c>
      <c r="D5930" s="358">
        <v>50.52</v>
      </c>
    </row>
    <row r="5931" spans="1:4" ht="15">
      <c r="A5931" s="90">
        <v>101855</v>
      </c>
      <c r="B5931" s="90" t="s">
        <v>10656</v>
      </c>
      <c r="C5931" s="358" t="s">
        <v>4</v>
      </c>
      <c r="D5931" s="358">
        <v>72.599999999999994</v>
      </c>
    </row>
    <row r="5932" spans="1:4" ht="15">
      <c r="A5932" s="90">
        <v>101856</v>
      </c>
      <c r="B5932" s="90" t="s">
        <v>10657</v>
      </c>
      <c r="C5932" s="358" t="s">
        <v>4</v>
      </c>
      <c r="D5932" s="358">
        <v>24.08</v>
      </c>
    </row>
    <row r="5933" spans="1:4" ht="15">
      <c r="A5933" s="90">
        <v>101857</v>
      </c>
      <c r="B5933" s="90" t="s">
        <v>10658</v>
      </c>
      <c r="C5933" s="358" t="s">
        <v>4</v>
      </c>
      <c r="D5933" s="358">
        <v>29.88</v>
      </c>
    </row>
    <row r="5934" spans="1:4" ht="15">
      <c r="A5934" s="90">
        <v>101858</v>
      </c>
      <c r="B5934" s="90" t="s">
        <v>10659</v>
      </c>
      <c r="C5934" s="358" t="s">
        <v>4</v>
      </c>
      <c r="D5934" s="358">
        <v>24.57</v>
      </c>
    </row>
    <row r="5935" spans="1:4" ht="15">
      <c r="A5935" s="90">
        <v>101859</v>
      </c>
      <c r="B5935" s="90" t="s">
        <v>10660</v>
      </c>
      <c r="C5935" s="358" t="s">
        <v>4</v>
      </c>
      <c r="D5935" s="358">
        <v>27.06</v>
      </c>
    </row>
    <row r="5936" spans="1:4" ht="15">
      <c r="A5936" s="90">
        <v>101860</v>
      </c>
      <c r="B5936" s="90" t="s">
        <v>10661</v>
      </c>
      <c r="C5936" s="358" t="s">
        <v>4</v>
      </c>
      <c r="D5936" s="358">
        <v>30.98</v>
      </c>
    </row>
    <row r="5937" spans="1:4" ht="15">
      <c r="A5937" s="90">
        <v>101861</v>
      </c>
      <c r="B5937" s="90" t="s">
        <v>10662</v>
      </c>
      <c r="C5937" s="358" t="s">
        <v>4</v>
      </c>
      <c r="D5937" s="358">
        <v>29.03</v>
      </c>
    </row>
    <row r="5938" spans="1:4" ht="15">
      <c r="A5938" s="90">
        <v>101862</v>
      </c>
      <c r="B5938" s="90" t="s">
        <v>10663</v>
      </c>
      <c r="C5938" s="358" t="s">
        <v>4</v>
      </c>
      <c r="D5938" s="358">
        <v>31.56</v>
      </c>
    </row>
    <row r="5939" spans="1:4" ht="15">
      <c r="A5939" s="90">
        <v>101863</v>
      </c>
      <c r="B5939" s="90" t="s">
        <v>10664</v>
      </c>
      <c r="C5939" s="358" t="s">
        <v>4</v>
      </c>
      <c r="D5939" s="358">
        <v>24.91</v>
      </c>
    </row>
    <row r="5940" spans="1:4" ht="15">
      <c r="A5940" s="90">
        <v>101864</v>
      </c>
      <c r="B5940" s="90" t="s">
        <v>10665</v>
      </c>
      <c r="C5940" s="358" t="s">
        <v>4</v>
      </c>
      <c r="D5940" s="358">
        <v>28.85</v>
      </c>
    </row>
    <row r="5941" spans="1:4" ht="15">
      <c r="A5941" s="90">
        <v>101865</v>
      </c>
      <c r="B5941" s="90" t="s">
        <v>10666</v>
      </c>
      <c r="C5941" s="358" t="s">
        <v>4</v>
      </c>
      <c r="D5941" s="358">
        <v>32.76</v>
      </c>
    </row>
    <row r="5942" spans="1:4" ht="15">
      <c r="A5942" s="90">
        <v>101866</v>
      </c>
      <c r="B5942" s="90" t="s">
        <v>10667</v>
      </c>
      <c r="C5942" s="358" t="s">
        <v>4</v>
      </c>
      <c r="D5942" s="358">
        <v>29.23</v>
      </c>
    </row>
    <row r="5943" spans="1:4" ht="15">
      <c r="A5943" s="90">
        <v>101867</v>
      </c>
      <c r="B5943" s="90" t="s">
        <v>10668</v>
      </c>
      <c r="C5943" s="358" t="s">
        <v>4</v>
      </c>
      <c r="D5943" s="358">
        <v>33.14</v>
      </c>
    </row>
    <row r="5944" spans="1:4" ht="15">
      <c r="A5944" s="90">
        <v>101868</v>
      </c>
      <c r="B5944" s="90" t="s">
        <v>10669</v>
      </c>
      <c r="C5944" s="358" t="s">
        <v>4</v>
      </c>
      <c r="D5944" s="358">
        <v>26.49</v>
      </c>
    </row>
    <row r="5945" spans="1:4" ht="15">
      <c r="A5945" s="90">
        <v>101869</v>
      </c>
      <c r="B5945" s="90" t="s">
        <v>10670</v>
      </c>
      <c r="C5945" s="358" t="s">
        <v>4</v>
      </c>
      <c r="D5945" s="358">
        <v>30.41</v>
      </c>
    </row>
    <row r="5946" spans="1:4" ht="15">
      <c r="A5946" s="90">
        <v>101870</v>
      </c>
      <c r="B5946" s="90" t="s">
        <v>10671</v>
      </c>
      <c r="C5946" s="358" t="s">
        <v>4</v>
      </c>
      <c r="D5946" s="358">
        <v>34.32</v>
      </c>
    </row>
    <row r="5947" spans="1:4" ht="15">
      <c r="A5947" s="90">
        <v>102098</v>
      </c>
      <c r="B5947" s="90" t="s">
        <v>10672</v>
      </c>
      <c r="C5947" s="358" t="s">
        <v>7</v>
      </c>
      <c r="D5947" s="359">
        <v>2073.75</v>
      </c>
    </row>
    <row r="5948" spans="1:4" ht="15">
      <c r="A5948" s="90">
        <v>102988</v>
      </c>
      <c r="B5948" s="90" t="s">
        <v>10673</v>
      </c>
      <c r="C5948" s="358" t="s">
        <v>4</v>
      </c>
      <c r="D5948" s="358">
        <v>50.35</v>
      </c>
    </row>
    <row r="5949" spans="1:4" ht="15">
      <c r="A5949" s="90">
        <v>100576</v>
      </c>
      <c r="B5949" s="90" t="s">
        <v>3477</v>
      </c>
      <c r="C5949" s="358" t="s">
        <v>4</v>
      </c>
      <c r="D5949" s="358">
        <v>2.5</v>
      </c>
    </row>
    <row r="5950" spans="1:4" ht="15">
      <c r="A5950" s="90">
        <v>100577</v>
      </c>
      <c r="B5950" s="90" t="s">
        <v>3478</v>
      </c>
      <c r="C5950" s="358" t="s">
        <v>4</v>
      </c>
      <c r="D5950" s="358">
        <v>1.21</v>
      </c>
    </row>
    <row r="5951" spans="1:4" ht="15">
      <c r="A5951" s="90">
        <v>96388</v>
      </c>
      <c r="B5951" s="90" t="s">
        <v>3479</v>
      </c>
      <c r="C5951" s="358" t="s">
        <v>7</v>
      </c>
      <c r="D5951" s="358">
        <v>12.17</v>
      </c>
    </row>
    <row r="5952" spans="1:4" ht="15">
      <c r="A5952" s="90">
        <v>96389</v>
      </c>
      <c r="B5952" s="90" t="s">
        <v>8453</v>
      </c>
      <c r="C5952" s="358" t="s">
        <v>7</v>
      </c>
      <c r="D5952" s="358">
        <v>52.11</v>
      </c>
    </row>
    <row r="5953" spans="1:4" ht="15">
      <c r="A5953" s="90">
        <v>96390</v>
      </c>
      <c r="B5953" s="90" t="s">
        <v>8454</v>
      </c>
      <c r="C5953" s="358" t="s">
        <v>7</v>
      </c>
      <c r="D5953" s="358">
        <v>83.01</v>
      </c>
    </row>
    <row r="5954" spans="1:4" ht="15">
      <c r="A5954" s="90">
        <v>96391</v>
      </c>
      <c r="B5954" s="90" t="s">
        <v>3480</v>
      </c>
      <c r="C5954" s="358" t="s">
        <v>7</v>
      </c>
      <c r="D5954" s="358">
        <v>115.77</v>
      </c>
    </row>
    <row r="5955" spans="1:4" ht="15">
      <c r="A5955" s="90">
        <v>96392</v>
      </c>
      <c r="B5955" s="90" t="s">
        <v>3481</v>
      </c>
      <c r="C5955" s="358" t="s">
        <v>7</v>
      </c>
      <c r="D5955" s="358">
        <v>147.21</v>
      </c>
    </row>
    <row r="5956" spans="1:4" ht="15">
      <c r="A5956" s="90">
        <v>96396</v>
      </c>
      <c r="B5956" s="90" t="s">
        <v>3482</v>
      </c>
      <c r="C5956" s="358" t="s">
        <v>7</v>
      </c>
      <c r="D5956" s="358">
        <v>233.58</v>
      </c>
    </row>
    <row r="5957" spans="1:4" ht="15">
      <c r="A5957" s="90">
        <v>96397</v>
      </c>
      <c r="B5957" s="90" t="s">
        <v>3483</v>
      </c>
      <c r="C5957" s="358" t="s">
        <v>7</v>
      </c>
      <c r="D5957" s="358">
        <v>295.11</v>
      </c>
    </row>
    <row r="5958" spans="1:4" ht="15">
      <c r="A5958" s="90">
        <v>96398</v>
      </c>
      <c r="B5958" s="90" t="s">
        <v>3484</v>
      </c>
      <c r="C5958" s="358" t="s">
        <v>7</v>
      </c>
      <c r="D5958" s="358">
        <v>377.68</v>
      </c>
    </row>
    <row r="5959" spans="1:4" ht="15">
      <c r="A5959" s="90">
        <v>96399</v>
      </c>
      <c r="B5959" s="90" t="s">
        <v>8455</v>
      </c>
      <c r="C5959" s="358" t="s">
        <v>7</v>
      </c>
      <c r="D5959" s="358">
        <v>159.47</v>
      </c>
    </row>
    <row r="5960" spans="1:4" ht="15">
      <c r="A5960" s="90">
        <v>96400</v>
      </c>
      <c r="B5960" s="90" t="s">
        <v>3485</v>
      </c>
      <c r="C5960" s="358" t="s">
        <v>7</v>
      </c>
      <c r="D5960" s="358">
        <v>206.89</v>
      </c>
    </row>
    <row r="5961" spans="1:4" ht="15">
      <c r="A5961" s="90">
        <v>100564</v>
      </c>
      <c r="B5961" s="90" t="s">
        <v>3486</v>
      </c>
      <c r="C5961" s="358" t="s">
        <v>7</v>
      </c>
      <c r="D5961" s="358">
        <v>138.46</v>
      </c>
    </row>
    <row r="5962" spans="1:4" ht="15">
      <c r="A5962" s="90">
        <v>100565</v>
      </c>
      <c r="B5962" s="90" t="s">
        <v>3487</v>
      </c>
      <c r="C5962" s="358" t="s">
        <v>7</v>
      </c>
      <c r="D5962" s="358">
        <v>119.3</v>
      </c>
    </row>
    <row r="5963" spans="1:4" ht="15">
      <c r="A5963" s="90">
        <v>100566</v>
      </c>
      <c r="B5963" s="90" t="s">
        <v>3488</v>
      </c>
      <c r="C5963" s="358" t="s">
        <v>7</v>
      </c>
      <c r="D5963" s="358">
        <v>201.74</v>
      </c>
    </row>
    <row r="5964" spans="1:4" ht="15">
      <c r="A5964" s="90">
        <v>100567</v>
      </c>
      <c r="B5964" s="90" t="s">
        <v>3489</v>
      </c>
      <c r="C5964" s="358" t="s">
        <v>7</v>
      </c>
      <c r="D5964" s="358">
        <v>231.37</v>
      </c>
    </row>
    <row r="5965" spans="1:4" ht="15">
      <c r="A5965" s="90">
        <v>100568</v>
      </c>
      <c r="B5965" s="90" t="s">
        <v>3490</v>
      </c>
      <c r="C5965" s="358" t="s">
        <v>7</v>
      </c>
      <c r="D5965" s="358">
        <v>260.43</v>
      </c>
    </row>
    <row r="5966" spans="1:4" ht="15">
      <c r="A5966" s="90">
        <v>100569</v>
      </c>
      <c r="B5966" s="90" t="s">
        <v>3491</v>
      </c>
      <c r="C5966" s="358" t="s">
        <v>7</v>
      </c>
      <c r="D5966" s="358">
        <v>183.28</v>
      </c>
    </row>
    <row r="5967" spans="1:4" ht="15">
      <c r="A5967" s="90">
        <v>100570</v>
      </c>
      <c r="B5967" s="90" t="s">
        <v>3492</v>
      </c>
      <c r="C5967" s="358" t="s">
        <v>7</v>
      </c>
      <c r="D5967" s="358">
        <v>215.51</v>
      </c>
    </row>
    <row r="5968" spans="1:4" ht="15">
      <c r="A5968" s="90">
        <v>100571</v>
      </c>
      <c r="B5968" s="90" t="s">
        <v>3493</v>
      </c>
      <c r="C5968" s="358" t="s">
        <v>7</v>
      </c>
      <c r="D5968" s="358">
        <v>242.81</v>
      </c>
    </row>
    <row r="5969" spans="1:4" ht="15">
      <c r="A5969" s="90">
        <v>100572</v>
      </c>
      <c r="B5969" s="90" t="s">
        <v>3494</v>
      </c>
      <c r="C5969" s="358" t="s">
        <v>7</v>
      </c>
      <c r="D5969" s="358">
        <v>143.32</v>
      </c>
    </row>
    <row r="5970" spans="1:4" ht="15">
      <c r="A5970" s="90">
        <v>100573</v>
      </c>
      <c r="B5970" s="90" t="s">
        <v>3495</v>
      </c>
      <c r="C5970" s="358" t="s">
        <v>7</v>
      </c>
      <c r="D5970" s="358">
        <v>124.16</v>
      </c>
    </row>
    <row r="5971" spans="1:4" ht="15">
      <c r="A5971" s="90">
        <v>100574</v>
      </c>
      <c r="B5971" s="90" t="s">
        <v>3496</v>
      </c>
      <c r="C5971" s="358" t="s">
        <v>7</v>
      </c>
      <c r="D5971" s="358">
        <v>1.45</v>
      </c>
    </row>
    <row r="5972" spans="1:4" ht="15">
      <c r="A5972" s="90">
        <v>100575</v>
      </c>
      <c r="B5972" s="90" t="s">
        <v>3497</v>
      </c>
      <c r="C5972" s="358" t="s">
        <v>4</v>
      </c>
      <c r="D5972" s="358">
        <v>0.13</v>
      </c>
    </row>
    <row r="5973" spans="1:4" ht="15">
      <c r="A5973" s="90">
        <v>101767</v>
      </c>
      <c r="B5973" s="90" t="s">
        <v>9338</v>
      </c>
      <c r="C5973" s="358" t="s">
        <v>7</v>
      </c>
      <c r="D5973" s="358">
        <v>27.91</v>
      </c>
    </row>
    <row r="5974" spans="1:4" ht="15">
      <c r="A5974" s="90">
        <v>101768</v>
      </c>
      <c r="B5974" s="90" t="s">
        <v>18695</v>
      </c>
      <c r="C5974" s="358" t="s">
        <v>7</v>
      </c>
      <c r="D5974" s="358">
        <v>24.37</v>
      </c>
    </row>
    <row r="5975" spans="1:4" ht="15">
      <c r="A5975" s="90">
        <v>92391</v>
      </c>
      <c r="B5975" s="90" t="s">
        <v>17590</v>
      </c>
      <c r="C5975" s="358" t="s">
        <v>4</v>
      </c>
      <c r="D5975" s="358">
        <v>69.86</v>
      </c>
    </row>
    <row r="5976" spans="1:4" ht="15">
      <c r="A5976" s="90">
        <v>92392</v>
      </c>
      <c r="B5976" s="90" t="s">
        <v>17591</v>
      </c>
      <c r="C5976" s="358" t="s">
        <v>4</v>
      </c>
      <c r="D5976" s="358">
        <v>146.51</v>
      </c>
    </row>
    <row r="5977" spans="1:4" ht="15">
      <c r="A5977" s="90">
        <v>92393</v>
      </c>
      <c r="B5977" s="90" t="s">
        <v>17592</v>
      </c>
      <c r="C5977" s="358" t="s">
        <v>4</v>
      </c>
      <c r="D5977" s="358">
        <v>68.72</v>
      </c>
    </row>
    <row r="5978" spans="1:4" ht="15">
      <c r="A5978" s="90">
        <v>92394</v>
      </c>
      <c r="B5978" s="90" t="s">
        <v>17593</v>
      </c>
      <c r="C5978" s="358" t="s">
        <v>4</v>
      </c>
      <c r="D5978" s="358">
        <v>85.65</v>
      </c>
    </row>
    <row r="5979" spans="1:4" ht="15">
      <c r="A5979" s="90">
        <v>92395</v>
      </c>
      <c r="B5979" s="90" t="s">
        <v>17594</v>
      </c>
      <c r="C5979" s="358" t="s">
        <v>4</v>
      </c>
      <c r="D5979" s="358">
        <v>102.84</v>
      </c>
    </row>
    <row r="5980" spans="1:4" ht="15">
      <c r="A5980" s="90">
        <v>92396</v>
      </c>
      <c r="B5980" s="90" t="s">
        <v>17595</v>
      </c>
      <c r="C5980" s="358" t="s">
        <v>4</v>
      </c>
      <c r="D5980" s="358">
        <v>81.150000000000006</v>
      </c>
    </row>
    <row r="5981" spans="1:4" ht="15">
      <c r="A5981" s="90">
        <v>92397</v>
      </c>
      <c r="B5981" s="90" t="s">
        <v>17596</v>
      </c>
      <c r="C5981" s="358" t="s">
        <v>4</v>
      </c>
      <c r="D5981" s="358">
        <v>72.040000000000006</v>
      </c>
    </row>
    <row r="5982" spans="1:4" ht="15">
      <c r="A5982" s="90">
        <v>92398</v>
      </c>
      <c r="B5982" s="90" t="s">
        <v>17597</v>
      </c>
      <c r="C5982" s="358" t="s">
        <v>4</v>
      </c>
      <c r="D5982" s="358">
        <v>89.78</v>
      </c>
    </row>
    <row r="5983" spans="1:4" ht="15">
      <c r="A5983" s="90">
        <v>92400</v>
      </c>
      <c r="B5983" s="90" t="s">
        <v>17598</v>
      </c>
      <c r="C5983" s="358" t="s">
        <v>4</v>
      </c>
      <c r="D5983" s="358">
        <v>105.38</v>
      </c>
    </row>
    <row r="5984" spans="1:4" ht="15">
      <c r="A5984" s="90">
        <v>92402</v>
      </c>
      <c r="B5984" s="90" t="s">
        <v>17599</v>
      </c>
      <c r="C5984" s="358" t="s">
        <v>4</v>
      </c>
      <c r="D5984" s="358">
        <v>79.37</v>
      </c>
    </row>
    <row r="5985" spans="1:4" ht="15">
      <c r="A5985" s="90">
        <v>92403</v>
      </c>
      <c r="B5985" s="90" t="s">
        <v>17600</v>
      </c>
      <c r="C5985" s="358" t="s">
        <v>4</v>
      </c>
      <c r="D5985" s="358">
        <v>69.89</v>
      </c>
    </row>
    <row r="5986" spans="1:4" ht="15">
      <c r="A5986" s="90">
        <v>92404</v>
      </c>
      <c r="B5986" s="90" t="s">
        <v>17601</v>
      </c>
      <c r="C5986" s="358" t="s">
        <v>4</v>
      </c>
      <c r="D5986" s="358">
        <v>87.65</v>
      </c>
    </row>
    <row r="5987" spans="1:4" ht="15">
      <c r="A5987" s="90">
        <v>92406</v>
      </c>
      <c r="B5987" s="90" t="s">
        <v>17602</v>
      </c>
      <c r="C5987" s="358" t="s">
        <v>4</v>
      </c>
      <c r="D5987" s="358">
        <v>105.16</v>
      </c>
    </row>
    <row r="5988" spans="1:4" ht="15">
      <c r="A5988" s="90">
        <v>93679</v>
      </c>
      <c r="B5988" s="90" t="s">
        <v>17603</v>
      </c>
      <c r="C5988" s="358" t="s">
        <v>4</v>
      </c>
      <c r="D5988" s="358">
        <v>90.49</v>
      </c>
    </row>
    <row r="5989" spans="1:4" ht="15">
      <c r="A5989" s="90">
        <v>93680</v>
      </c>
      <c r="B5989" s="90" t="s">
        <v>17604</v>
      </c>
      <c r="C5989" s="358" t="s">
        <v>4</v>
      </c>
      <c r="D5989" s="358">
        <v>81.150000000000006</v>
      </c>
    </row>
    <row r="5990" spans="1:4" ht="15">
      <c r="A5990" s="90">
        <v>93681</v>
      </c>
      <c r="B5990" s="90" t="s">
        <v>17605</v>
      </c>
      <c r="C5990" s="358" t="s">
        <v>4</v>
      </c>
      <c r="D5990" s="358">
        <v>97.07</v>
      </c>
    </row>
    <row r="5991" spans="1:4" ht="15">
      <c r="A5991" s="90">
        <v>97104</v>
      </c>
      <c r="B5991" s="90" t="s">
        <v>11073</v>
      </c>
      <c r="C5991" s="358" t="s">
        <v>4</v>
      </c>
      <c r="D5991" s="358">
        <v>140.16</v>
      </c>
    </row>
    <row r="5992" spans="1:4" ht="15">
      <c r="A5992" s="90">
        <v>97105</v>
      </c>
      <c r="B5992" s="90" t="s">
        <v>11074</v>
      </c>
      <c r="C5992" s="358" t="s">
        <v>4</v>
      </c>
      <c r="D5992" s="358">
        <v>158.41</v>
      </c>
    </row>
    <row r="5993" spans="1:4" ht="15">
      <c r="A5993" s="90">
        <v>97106</v>
      </c>
      <c r="B5993" s="90" t="s">
        <v>11075</v>
      </c>
      <c r="C5993" s="358" t="s">
        <v>4</v>
      </c>
      <c r="D5993" s="358">
        <v>175.84</v>
      </c>
    </row>
    <row r="5994" spans="1:4" ht="15">
      <c r="A5994" s="90">
        <v>97107</v>
      </c>
      <c r="B5994" s="90" t="s">
        <v>11076</v>
      </c>
      <c r="C5994" s="358" t="s">
        <v>4</v>
      </c>
      <c r="D5994" s="358">
        <v>201.61</v>
      </c>
    </row>
    <row r="5995" spans="1:4" ht="15">
      <c r="A5995" s="90">
        <v>97108</v>
      </c>
      <c r="B5995" s="90" t="s">
        <v>11077</v>
      </c>
      <c r="C5995" s="358" t="s">
        <v>4</v>
      </c>
      <c r="D5995" s="358">
        <v>232.89</v>
      </c>
    </row>
    <row r="5996" spans="1:4" ht="15">
      <c r="A5996" s="90">
        <v>97109</v>
      </c>
      <c r="B5996" s="90" t="s">
        <v>11078</v>
      </c>
      <c r="C5996" s="358" t="s">
        <v>4</v>
      </c>
      <c r="D5996" s="358">
        <v>258.24</v>
      </c>
    </row>
    <row r="5997" spans="1:4" ht="15">
      <c r="A5997" s="90">
        <v>97111</v>
      </c>
      <c r="B5997" s="90" t="s">
        <v>11079</v>
      </c>
      <c r="C5997" s="358" t="s">
        <v>4</v>
      </c>
      <c r="D5997" s="358">
        <v>274.85000000000002</v>
      </c>
    </row>
    <row r="5998" spans="1:4" ht="15">
      <c r="A5998" s="90">
        <v>97112</v>
      </c>
      <c r="B5998" s="90" t="s">
        <v>11080</v>
      </c>
      <c r="C5998" s="358" t="s">
        <v>4</v>
      </c>
      <c r="D5998" s="358">
        <v>239.45</v>
      </c>
    </row>
    <row r="5999" spans="1:4" ht="15">
      <c r="A5999" s="90">
        <v>97113</v>
      </c>
      <c r="B5999" s="90" t="s">
        <v>11081</v>
      </c>
      <c r="C5999" s="358" t="s">
        <v>4</v>
      </c>
      <c r="D5999" s="358">
        <v>2.57</v>
      </c>
    </row>
    <row r="6000" spans="1:4" ht="15">
      <c r="A6000" s="90">
        <v>97114</v>
      </c>
      <c r="B6000" s="90" t="s">
        <v>11082</v>
      </c>
      <c r="C6000" s="358" t="s">
        <v>1</v>
      </c>
      <c r="D6000" s="358">
        <v>0.35</v>
      </c>
    </row>
    <row r="6001" spans="1:4" ht="15">
      <c r="A6001" s="90">
        <v>97115</v>
      </c>
      <c r="B6001" s="90" t="s">
        <v>11083</v>
      </c>
      <c r="C6001" s="358" t="s">
        <v>3</v>
      </c>
      <c r="D6001" s="358">
        <v>56.61</v>
      </c>
    </row>
    <row r="6002" spans="1:4" ht="15">
      <c r="A6002" s="90">
        <v>97116</v>
      </c>
      <c r="B6002" s="90" t="s">
        <v>11084</v>
      </c>
      <c r="C6002" s="358" t="s">
        <v>3</v>
      </c>
      <c r="D6002" s="358">
        <v>26.15</v>
      </c>
    </row>
    <row r="6003" spans="1:4" ht="15">
      <c r="A6003" s="90">
        <v>97117</v>
      </c>
      <c r="B6003" s="90" t="s">
        <v>11085</v>
      </c>
      <c r="C6003" s="358" t="s">
        <v>3</v>
      </c>
      <c r="D6003" s="358">
        <v>24.32</v>
      </c>
    </row>
    <row r="6004" spans="1:4" ht="15">
      <c r="A6004" s="90">
        <v>97118</v>
      </c>
      <c r="B6004" s="90" t="s">
        <v>11086</v>
      </c>
      <c r="C6004" s="358" t="s">
        <v>3</v>
      </c>
      <c r="D6004" s="358">
        <v>20.92</v>
      </c>
    </row>
    <row r="6005" spans="1:4" ht="15">
      <c r="A6005" s="90">
        <v>97119</v>
      </c>
      <c r="B6005" s="90" t="s">
        <v>11087</v>
      </c>
      <c r="C6005" s="358" t="s">
        <v>3</v>
      </c>
      <c r="D6005" s="358">
        <v>19.61</v>
      </c>
    </row>
    <row r="6006" spans="1:4" ht="15">
      <c r="A6006" s="90">
        <v>97120</v>
      </c>
      <c r="B6006" s="90" t="s">
        <v>11088</v>
      </c>
      <c r="C6006" s="358" t="s">
        <v>3</v>
      </c>
      <c r="D6006" s="358">
        <v>12.98</v>
      </c>
    </row>
    <row r="6007" spans="1:4" ht="15">
      <c r="A6007" s="90">
        <v>101167</v>
      </c>
      <c r="B6007" s="90" t="s">
        <v>8456</v>
      </c>
      <c r="C6007" s="358" t="s">
        <v>4</v>
      </c>
      <c r="D6007" s="358">
        <v>205.77</v>
      </c>
    </row>
    <row r="6008" spans="1:4" ht="15">
      <c r="A6008" s="90">
        <v>101169</v>
      </c>
      <c r="B6008" s="90" t="s">
        <v>8457</v>
      </c>
      <c r="C6008" s="358" t="s">
        <v>4</v>
      </c>
      <c r="D6008" s="358">
        <v>218.5</v>
      </c>
    </row>
    <row r="6009" spans="1:4" ht="15">
      <c r="A6009" s="90">
        <v>101170</v>
      </c>
      <c r="B6009" s="90" t="s">
        <v>8458</v>
      </c>
      <c r="C6009" s="358" t="s">
        <v>4</v>
      </c>
      <c r="D6009" s="358">
        <v>50.29</v>
      </c>
    </row>
    <row r="6010" spans="1:4" ht="15">
      <c r="A6010" s="90">
        <v>101172</v>
      </c>
      <c r="B6010" s="90" t="s">
        <v>8459</v>
      </c>
      <c r="C6010" s="358" t="s">
        <v>4</v>
      </c>
      <c r="D6010" s="358">
        <v>72.489999999999995</v>
      </c>
    </row>
    <row r="6011" spans="1:4" ht="15">
      <c r="A6011" s="90">
        <v>103904</v>
      </c>
      <c r="B6011" s="90" t="s">
        <v>11089</v>
      </c>
      <c r="C6011" s="358" t="s">
        <v>4</v>
      </c>
      <c r="D6011" s="358">
        <v>136.22999999999999</v>
      </c>
    </row>
    <row r="6012" spans="1:4" ht="15">
      <c r="A6012" s="90">
        <v>103905</v>
      </c>
      <c r="B6012" s="90" t="s">
        <v>11090</v>
      </c>
      <c r="C6012" s="358" t="s">
        <v>4</v>
      </c>
      <c r="D6012" s="358">
        <v>143.71</v>
      </c>
    </row>
    <row r="6013" spans="1:4" ht="15">
      <c r="A6013" s="90">
        <v>103906</v>
      </c>
      <c r="B6013" s="90" t="s">
        <v>11091</v>
      </c>
      <c r="C6013" s="358" t="s">
        <v>4</v>
      </c>
      <c r="D6013" s="358">
        <v>172.15</v>
      </c>
    </row>
    <row r="6014" spans="1:4" ht="15">
      <c r="A6014" s="90">
        <v>103907</v>
      </c>
      <c r="B6014" s="90" t="s">
        <v>11092</v>
      </c>
      <c r="C6014" s="358" t="s">
        <v>4</v>
      </c>
      <c r="D6014" s="358">
        <v>151.38</v>
      </c>
    </row>
    <row r="6015" spans="1:4" ht="15">
      <c r="A6015" s="90">
        <v>103908</v>
      </c>
      <c r="B6015" s="90" t="s">
        <v>11093</v>
      </c>
      <c r="C6015" s="358" t="s">
        <v>4</v>
      </c>
      <c r="D6015" s="358">
        <v>170.6</v>
      </c>
    </row>
    <row r="6016" spans="1:4" ht="15">
      <c r="A6016" s="90">
        <v>103909</v>
      </c>
      <c r="B6016" s="90" t="s">
        <v>11094</v>
      </c>
      <c r="C6016" s="358" t="s">
        <v>4</v>
      </c>
      <c r="D6016" s="358">
        <v>195.71</v>
      </c>
    </row>
    <row r="6017" spans="1:4" ht="15">
      <c r="A6017" s="90">
        <v>103911</v>
      </c>
      <c r="B6017" s="90" t="s">
        <v>11095</v>
      </c>
      <c r="C6017" s="358" t="s">
        <v>4</v>
      </c>
      <c r="D6017" s="358">
        <v>226.34</v>
      </c>
    </row>
    <row r="6018" spans="1:4" ht="15">
      <c r="A6018" s="90">
        <v>103912</v>
      </c>
      <c r="B6018" s="90" t="s">
        <v>11096</v>
      </c>
      <c r="C6018" s="358" t="s">
        <v>4</v>
      </c>
      <c r="D6018" s="358">
        <v>251.04</v>
      </c>
    </row>
    <row r="6019" spans="1:4" ht="15">
      <c r="A6019" s="90">
        <v>103913</v>
      </c>
      <c r="B6019" s="90" t="s">
        <v>11097</v>
      </c>
      <c r="C6019" s="358" t="s">
        <v>4</v>
      </c>
      <c r="D6019" s="358">
        <v>131.01</v>
      </c>
    </row>
    <row r="6020" spans="1:4" ht="15">
      <c r="A6020" s="90">
        <v>103914</v>
      </c>
      <c r="B6020" s="90" t="s">
        <v>11098</v>
      </c>
      <c r="C6020" s="358" t="s">
        <v>4</v>
      </c>
      <c r="D6020" s="358">
        <v>154.02000000000001</v>
      </c>
    </row>
    <row r="6021" spans="1:4" ht="15">
      <c r="A6021" s="90">
        <v>103915</v>
      </c>
      <c r="B6021" s="90" t="s">
        <v>11099</v>
      </c>
      <c r="C6021" s="358" t="s">
        <v>4</v>
      </c>
      <c r="D6021" s="358">
        <v>168.16</v>
      </c>
    </row>
    <row r="6022" spans="1:4" ht="15">
      <c r="A6022" s="90">
        <v>103916</v>
      </c>
      <c r="B6022" s="90" t="s">
        <v>11100</v>
      </c>
      <c r="C6022" s="358" t="s">
        <v>4</v>
      </c>
      <c r="D6022" s="358">
        <v>193.8</v>
      </c>
    </row>
    <row r="6023" spans="1:4" ht="15">
      <c r="A6023" s="90">
        <v>103917</v>
      </c>
      <c r="B6023" s="90" t="s">
        <v>11101</v>
      </c>
      <c r="C6023" s="358" t="s">
        <v>4</v>
      </c>
      <c r="D6023" s="358">
        <v>223.12</v>
      </c>
    </row>
    <row r="6024" spans="1:4" ht="15">
      <c r="A6024" s="90">
        <v>103918</v>
      </c>
      <c r="B6024" s="90" t="s">
        <v>11102</v>
      </c>
      <c r="C6024" s="358" t="s">
        <v>4</v>
      </c>
      <c r="D6024" s="358">
        <v>235.51</v>
      </c>
    </row>
    <row r="6025" spans="1:4" ht="15">
      <c r="A6025" s="90">
        <v>104432</v>
      </c>
      <c r="B6025" s="90" t="s">
        <v>17606</v>
      </c>
      <c r="C6025" s="358" t="s">
        <v>4</v>
      </c>
      <c r="D6025" s="358">
        <v>85.19</v>
      </c>
    </row>
    <row r="6026" spans="1:4" ht="15">
      <c r="A6026" s="90">
        <v>104433</v>
      </c>
      <c r="B6026" s="90" t="s">
        <v>17607</v>
      </c>
      <c r="C6026" s="358" t="s">
        <v>4</v>
      </c>
      <c r="D6026" s="358">
        <v>74.989999999999995</v>
      </c>
    </row>
    <row r="6027" spans="1:4" ht="15">
      <c r="A6027" s="90">
        <v>103689</v>
      </c>
      <c r="B6027" s="90" t="s">
        <v>18696</v>
      </c>
      <c r="C6027" s="358" t="s">
        <v>4</v>
      </c>
      <c r="D6027" s="358">
        <v>306.23</v>
      </c>
    </row>
    <row r="6028" spans="1:4" ht="15">
      <c r="A6028" s="90">
        <v>103694</v>
      </c>
      <c r="B6028" s="90" t="s">
        <v>11103</v>
      </c>
      <c r="C6028" s="358" t="s">
        <v>2</v>
      </c>
      <c r="D6028" s="358">
        <v>110.41</v>
      </c>
    </row>
    <row r="6029" spans="1:4" ht="15">
      <c r="A6029" s="90">
        <v>103695</v>
      </c>
      <c r="B6029" s="90" t="s">
        <v>11104</v>
      </c>
      <c r="C6029" s="358" t="s">
        <v>2</v>
      </c>
      <c r="D6029" s="358">
        <v>98.71</v>
      </c>
    </row>
    <row r="6030" spans="1:4" ht="15">
      <c r="A6030" s="90">
        <v>103696</v>
      </c>
      <c r="B6030" s="90" t="s">
        <v>11105</v>
      </c>
      <c r="C6030" s="358" t="s">
        <v>2</v>
      </c>
      <c r="D6030" s="358">
        <v>136.13</v>
      </c>
    </row>
    <row r="6031" spans="1:4" ht="15">
      <c r="A6031" s="90">
        <v>103697</v>
      </c>
      <c r="B6031" s="90" t="s">
        <v>11106</v>
      </c>
      <c r="C6031" s="358" t="s">
        <v>2</v>
      </c>
      <c r="D6031" s="358">
        <v>124.43</v>
      </c>
    </row>
    <row r="6032" spans="1:4" ht="15">
      <c r="A6032" s="90">
        <v>95995</v>
      </c>
      <c r="B6032" s="90" t="s">
        <v>3498</v>
      </c>
      <c r="C6032" s="358" t="s">
        <v>7</v>
      </c>
      <c r="D6032" s="359">
        <v>1625.04</v>
      </c>
    </row>
    <row r="6033" spans="1:4" ht="15">
      <c r="A6033" s="90">
        <v>95996</v>
      </c>
      <c r="B6033" s="90" t="s">
        <v>3499</v>
      </c>
      <c r="C6033" s="358" t="s">
        <v>7</v>
      </c>
      <c r="D6033" s="359">
        <v>1406.59</v>
      </c>
    </row>
    <row r="6034" spans="1:4" ht="15">
      <c r="A6034" s="90">
        <v>96001</v>
      </c>
      <c r="B6034" s="90" t="s">
        <v>3500</v>
      </c>
      <c r="C6034" s="358" t="s">
        <v>4</v>
      </c>
      <c r="D6034" s="358">
        <v>6.88</v>
      </c>
    </row>
    <row r="6035" spans="1:4" ht="15">
      <c r="A6035" s="90">
        <v>96393</v>
      </c>
      <c r="B6035" s="90" t="s">
        <v>8460</v>
      </c>
      <c r="C6035" s="358" t="s">
        <v>7</v>
      </c>
      <c r="D6035" s="358">
        <v>220.02</v>
      </c>
    </row>
    <row r="6036" spans="1:4" ht="15">
      <c r="A6036" s="90">
        <v>96394</v>
      </c>
      <c r="B6036" s="90" t="s">
        <v>8461</v>
      </c>
      <c r="C6036" s="358" t="s">
        <v>7</v>
      </c>
      <c r="D6036" s="358">
        <v>279.70999999999998</v>
      </c>
    </row>
    <row r="6037" spans="1:4" ht="15">
      <c r="A6037" s="90">
        <v>96395</v>
      </c>
      <c r="B6037" s="90" t="s">
        <v>8462</v>
      </c>
      <c r="C6037" s="358" t="s">
        <v>7</v>
      </c>
      <c r="D6037" s="358">
        <v>364.12</v>
      </c>
    </row>
    <row r="6038" spans="1:4" ht="15">
      <c r="A6038" s="90">
        <v>88411</v>
      </c>
      <c r="B6038" s="90" t="s">
        <v>3501</v>
      </c>
      <c r="C6038" s="358" t="s">
        <v>4</v>
      </c>
      <c r="D6038" s="358">
        <v>3.6</v>
      </c>
    </row>
    <row r="6039" spans="1:4" ht="15">
      <c r="A6039" s="90">
        <v>88412</v>
      </c>
      <c r="B6039" s="90" t="s">
        <v>3502</v>
      </c>
      <c r="C6039" s="358" t="s">
        <v>4</v>
      </c>
      <c r="D6039" s="358">
        <v>2.84</v>
      </c>
    </row>
    <row r="6040" spans="1:4" ht="15">
      <c r="A6040" s="90">
        <v>88413</v>
      </c>
      <c r="B6040" s="90" t="s">
        <v>3503</v>
      </c>
      <c r="C6040" s="358" t="s">
        <v>4</v>
      </c>
      <c r="D6040" s="358">
        <v>5.12</v>
      </c>
    </row>
    <row r="6041" spans="1:4" ht="15">
      <c r="A6041" s="90">
        <v>88414</v>
      </c>
      <c r="B6041" s="90" t="s">
        <v>3504</v>
      </c>
      <c r="C6041" s="358" t="s">
        <v>4</v>
      </c>
      <c r="D6041" s="358">
        <v>5.61</v>
      </c>
    </row>
    <row r="6042" spans="1:4" ht="15">
      <c r="A6042" s="90">
        <v>88415</v>
      </c>
      <c r="B6042" s="90" t="s">
        <v>3505</v>
      </c>
      <c r="C6042" s="358" t="s">
        <v>4</v>
      </c>
      <c r="D6042" s="358">
        <v>3.83</v>
      </c>
    </row>
    <row r="6043" spans="1:4" ht="15">
      <c r="A6043" s="90">
        <v>88416</v>
      </c>
      <c r="B6043" s="90" t="s">
        <v>3506</v>
      </c>
      <c r="C6043" s="358" t="s">
        <v>4</v>
      </c>
      <c r="D6043" s="358">
        <v>18.36</v>
      </c>
    </row>
    <row r="6044" spans="1:4" ht="15">
      <c r="A6044" s="90">
        <v>88417</v>
      </c>
      <c r="B6044" s="90" t="s">
        <v>3507</v>
      </c>
      <c r="C6044" s="358" t="s">
        <v>4</v>
      </c>
      <c r="D6044" s="358">
        <v>15.67</v>
      </c>
    </row>
    <row r="6045" spans="1:4" ht="15">
      <c r="A6045" s="90">
        <v>88420</v>
      </c>
      <c r="B6045" s="90" t="s">
        <v>3508</v>
      </c>
      <c r="C6045" s="358" t="s">
        <v>4</v>
      </c>
      <c r="D6045" s="358">
        <v>23.81</v>
      </c>
    </row>
    <row r="6046" spans="1:4" ht="15">
      <c r="A6046" s="90">
        <v>88421</v>
      </c>
      <c r="B6046" s="90" t="s">
        <v>3509</v>
      </c>
      <c r="C6046" s="358" t="s">
        <v>4</v>
      </c>
      <c r="D6046" s="358">
        <v>25.53</v>
      </c>
    </row>
    <row r="6047" spans="1:4" ht="15">
      <c r="A6047" s="90">
        <v>88423</v>
      </c>
      <c r="B6047" s="90" t="s">
        <v>3510</v>
      </c>
      <c r="C6047" s="358" t="s">
        <v>4</v>
      </c>
      <c r="D6047" s="358">
        <v>19.2</v>
      </c>
    </row>
    <row r="6048" spans="1:4" ht="15">
      <c r="A6048" s="90">
        <v>88424</v>
      </c>
      <c r="B6048" s="90" t="s">
        <v>3511</v>
      </c>
      <c r="C6048" s="358" t="s">
        <v>4</v>
      </c>
      <c r="D6048" s="358">
        <v>22.07</v>
      </c>
    </row>
    <row r="6049" spans="1:4" ht="15">
      <c r="A6049" s="90">
        <v>88426</v>
      </c>
      <c r="B6049" s="90" t="s">
        <v>3512</v>
      </c>
      <c r="C6049" s="358" t="s">
        <v>4</v>
      </c>
      <c r="D6049" s="358">
        <v>17.41</v>
      </c>
    </row>
    <row r="6050" spans="1:4" ht="15">
      <c r="A6050" s="90">
        <v>88428</v>
      </c>
      <c r="B6050" s="90" t="s">
        <v>3513</v>
      </c>
      <c r="C6050" s="358" t="s">
        <v>4</v>
      </c>
      <c r="D6050" s="358">
        <v>31.43</v>
      </c>
    </row>
    <row r="6051" spans="1:4" ht="15">
      <c r="A6051" s="90">
        <v>88429</v>
      </c>
      <c r="B6051" s="90" t="s">
        <v>3514</v>
      </c>
      <c r="C6051" s="358" t="s">
        <v>4</v>
      </c>
      <c r="D6051" s="358">
        <v>34.42</v>
      </c>
    </row>
    <row r="6052" spans="1:4" ht="15">
      <c r="A6052" s="90">
        <v>88431</v>
      </c>
      <c r="B6052" s="90" t="s">
        <v>3515</v>
      </c>
      <c r="C6052" s="358" t="s">
        <v>4</v>
      </c>
      <c r="D6052" s="358">
        <v>23.53</v>
      </c>
    </row>
    <row r="6053" spans="1:4" ht="15">
      <c r="A6053" s="90">
        <v>88432</v>
      </c>
      <c r="B6053" s="90" t="s">
        <v>3516</v>
      </c>
      <c r="C6053" s="358" t="s">
        <v>4</v>
      </c>
      <c r="D6053" s="358">
        <v>18.05</v>
      </c>
    </row>
    <row r="6054" spans="1:4" ht="15">
      <c r="A6054" s="90">
        <v>88484</v>
      </c>
      <c r="B6054" s="90" t="s">
        <v>18697</v>
      </c>
      <c r="C6054" s="358" t="s">
        <v>4</v>
      </c>
      <c r="D6054" s="358">
        <v>5.37</v>
      </c>
    </row>
    <row r="6055" spans="1:4" ht="15">
      <c r="A6055" s="90">
        <v>88485</v>
      </c>
      <c r="B6055" s="90" t="s">
        <v>18698</v>
      </c>
      <c r="C6055" s="358" t="s">
        <v>4</v>
      </c>
      <c r="D6055" s="358">
        <v>4.4400000000000004</v>
      </c>
    </row>
    <row r="6056" spans="1:4" ht="15">
      <c r="A6056" s="90">
        <v>88488</v>
      </c>
      <c r="B6056" s="90" t="s">
        <v>18699</v>
      </c>
      <c r="C6056" s="358" t="s">
        <v>4</v>
      </c>
      <c r="D6056" s="358">
        <v>14.6</v>
      </c>
    </row>
    <row r="6057" spans="1:4" ht="15">
      <c r="A6057" s="90">
        <v>88489</v>
      </c>
      <c r="B6057" s="90" t="s">
        <v>18700</v>
      </c>
      <c r="C6057" s="358" t="s">
        <v>4</v>
      </c>
      <c r="D6057" s="358">
        <v>12.33</v>
      </c>
    </row>
    <row r="6058" spans="1:4" ht="15">
      <c r="A6058" s="90">
        <v>88494</v>
      </c>
      <c r="B6058" s="90" t="s">
        <v>18701</v>
      </c>
      <c r="C6058" s="358" t="s">
        <v>4</v>
      </c>
      <c r="D6058" s="358">
        <v>21.43</v>
      </c>
    </row>
    <row r="6059" spans="1:4" ht="15">
      <c r="A6059" s="90">
        <v>88495</v>
      </c>
      <c r="B6059" s="90" t="s">
        <v>18702</v>
      </c>
      <c r="C6059" s="358" t="s">
        <v>4</v>
      </c>
      <c r="D6059" s="358">
        <v>12.19</v>
      </c>
    </row>
    <row r="6060" spans="1:4" ht="15">
      <c r="A6060" s="90">
        <v>88496</v>
      </c>
      <c r="B6060" s="90" t="s">
        <v>18703</v>
      </c>
      <c r="C6060" s="358" t="s">
        <v>4</v>
      </c>
      <c r="D6060" s="358">
        <v>32.75</v>
      </c>
    </row>
    <row r="6061" spans="1:4" ht="15">
      <c r="A6061" s="90">
        <v>88497</v>
      </c>
      <c r="B6061" s="90" t="s">
        <v>18704</v>
      </c>
      <c r="C6061" s="358" t="s">
        <v>4</v>
      </c>
      <c r="D6061" s="358">
        <v>19.18</v>
      </c>
    </row>
    <row r="6062" spans="1:4" ht="15">
      <c r="A6062" s="90">
        <v>95305</v>
      </c>
      <c r="B6062" s="90" t="s">
        <v>18705</v>
      </c>
      <c r="C6062" s="358" t="s">
        <v>4</v>
      </c>
      <c r="D6062" s="358">
        <v>13.03</v>
      </c>
    </row>
    <row r="6063" spans="1:4" ht="15">
      <c r="A6063" s="90">
        <v>95306</v>
      </c>
      <c r="B6063" s="90" t="s">
        <v>18706</v>
      </c>
      <c r="C6063" s="358" t="s">
        <v>4</v>
      </c>
      <c r="D6063" s="358">
        <v>15.19</v>
      </c>
    </row>
    <row r="6064" spans="1:4" ht="15">
      <c r="A6064" s="90">
        <v>95622</v>
      </c>
      <c r="B6064" s="90" t="s">
        <v>3517</v>
      </c>
      <c r="C6064" s="358" t="s">
        <v>4</v>
      </c>
      <c r="D6064" s="358">
        <v>16.22</v>
      </c>
    </row>
    <row r="6065" spans="1:4" ht="15">
      <c r="A6065" s="90">
        <v>95623</v>
      </c>
      <c r="B6065" s="90" t="s">
        <v>3518</v>
      </c>
      <c r="C6065" s="358" t="s">
        <v>4</v>
      </c>
      <c r="D6065" s="358">
        <v>12.54</v>
      </c>
    </row>
    <row r="6066" spans="1:4" ht="15">
      <c r="A6066" s="90">
        <v>95624</v>
      </c>
      <c r="B6066" s="90" t="s">
        <v>3519</v>
      </c>
      <c r="C6066" s="358" t="s">
        <v>4</v>
      </c>
      <c r="D6066" s="358">
        <v>23.7</v>
      </c>
    </row>
    <row r="6067" spans="1:4" ht="15">
      <c r="A6067" s="90">
        <v>95625</v>
      </c>
      <c r="B6067" s="90" t="s">
        <v>3520</v>
      </c>
      <c r="C6067" s="358" t="s">
        <v>4</v>
      </c>
      <c r="D6067" s="358">
        <v>26.06</v>
      </c>
    </row>
    <row r="6068" spans="1:4" ht="15">
      <c r="A6068" s="90">
        <v>95626</v>
      </c>
      <c r="B6068" s="90" t="s">
        <v>3521</v>
      </c>
      <c r="C6068" s="358" t="s">
        <v>4</v>
      </c>
      <c r="D6068" s="358">
        <v>17.41</v>
      </c>
    </row>
    <row r="6069" spans="1:4" ht="15">
      <c r="A6069" s="90">
        <v>96126</v>
      </c>
      <c r="B6069" s="90" t="s">
        <v>3522</v>
      </c>
      <c r="C6069" s="358" t="s">
        <v>4</v>
      </c>
      <c r="D6069" s="358">
        <v>21.92</v>
      </c>
    </row>
    <row r="6070" spans="1:4" ht="15">
      <c r="A6070" s="90">
        <v>96127</v>
      </c>
      <c r="B6070" s="90" t="s">
        <v>3523</v>
      </c>
      <c r="C6070" s="358" t="s">
        <v>4</v>
      </c>
      <c r="D6070" s="358">
        <v>17.32</v>
      </c>
    </row>
    <row r="6071" spans="1:4" ht="15">
      <c r="A6071" s="90">
        <v>96128</v>
      </c>
      <c r="B6071" s="90" t="s">
        <v>3524</v>
      </c>
      <c r="C6071" s="358" t="s">
        <v>4</v>
      </c>
      <c r="D6071" s="358">
        <v>31.23</v>
      </c>
    </row>
    <row r="6072" spans="1:4" ht="15">
      <c r="A6072" s="90">
        <v>96129</v>
      </c>
      <c r="B6072" s="90" t="s">
        <v>3525</v>
      </c>
      <c r="C6072" s="358" t="s">
        <v>4</v>
      </c>
      <c r="D6072" s="358">
        <v>34.200000000000003</v>
      </c>
    </row>
    <row r="6073" spans="1:4" ht="15">
      <c r="A6073" s="90">
        <v>96130</v>
      </c>
      <c r="B6073" s="90" t="s">
        <v>3526</v>
      </c>
      <c r="C6073" s="358" t="s">
        <v>4</v>
      </c>
      <c r="D6073" s="358">
        <v>23.37</v>
      </c>
    </row>
    <row r="6074" spans="1:4" ht="15">
      <c r="A6074" s="90">
        <v>96131</v>
      </c>
      <c r="B6074" s="90" t="s">
        <v>3527</v>
      </c>
      <c r="C6074" s="358" t="s">
        <v>4</v>
      </c>
      <c r="D6074" s="358">
        <v>30.56</v>
      </c>
    </row>
    <row r="6075" spans="1:4" ht="15">
      <c r="A6075" s="90">
        <v>96132</v>
      </c>
      <c r="B6075" s="90" t="s">
        <v>3528</v>
      </c>
      <c r="C6075" s="358" t="s">
        <v>4</v>
      </c>
      <c r="D6075" s="358">
        <v>24.44</v>
      </c>
    </row>
    <row r="6076" spans="1:4" ht="15">
      <c r="A6076" s="90">
        <v>96133</v>
      </c>
      <c r="B6076" s="90" t="s">
        <v>3529</v>
      </c>
      <c r="C6076" s="358" t="s">
        <v>4</v>
      </c>
      <c r="D6076" s="358">
        <v>42.94</v>
      </c>
    </row>
    <row r="6077" spans="1:4" ht="15">
      <c r="A6077" s="90">
        <v>96134</v>
      </c>
      <c r="B6077" s="90" t="s">
        <v>3530</v>
      </c>
      <c r="C6077" s="358" t="s">
        <v>4</v>
      </c>
      <c r="D6077" s="358">
        <v>46.89</v>
      </c>
    </row>
    <row r="6078" spans="1:4" ht="15">
      <c r="A6078" s="90">
        <v>96135</v>
      </c>
      <c r="B6078" s="90" t="s">
        <v>3531</v>
      </c>
      <c r="C6078" s="358" t="s">
        <v>4</v>
      </c>
      <c r="D6078" s="358">
        <v>32.520000000000003</v>
      </c>
    </row>
    <row r="6079" spans="1:4" ht="15">
      <c r="A6079" s="90">
        <v>104639</v>
      </c>
      <c r="B6079" s="90" t="s">
        <v>18707</v>
      </c>
      <c r="C6079" s="358" t="s">
        <v>4</v>
      </c>
      <c r="D6079" s="358">
        <v>11.26</v>
      </c>
    </row>
    <row r="6080" spans="1:4" ht="15">
      <c r="A6080" s="90">
        <v>104640</v>
      </c>
      <c r="B6080" s="90" t="s">
        <v>18708</v>
      </c>
      <c r="C6080" s="358" t="s">
        <v>4</v>
      </c>
      <c r="D6080" s="358">
        <v>12.5</v>
      </c>
    </row>
    <row r="6081" spans="1:4" ht="15">
      <c r="A6081" s="90">
        <v>104641</v>
      </c>
      <c r="B6081" s="90" t="s">
        <v>18709</v>
      </c>
      <c r="C6081" s="358" t="s">
        <v>4</v>
      </c>
      <c r="D6081" s="358">
        <v>8.99</v>
      </c>
    </row>
    <row r="6082" spans="1:4" ht="15">
      <c r="A6082" s="90">
        <v>104642</v>
      </c>
      <c r="B6082" s="90" t="s">
        <v>18710</v>
      </c>
      <c r="C6082" s="358" t="s">
        <v>4</v>
      </c>
      <c r="D6082" s="358">
        <v>10.23</v>
      </c>
    </row>
    <row r="6083" spans="1:4" ht="15">
      <c r="A6083" s="90">
        <v>102193</v>
      </c>
      <c r="B6083" s="90" t="s">
        <v>9741</v>
      </c>
      <c r="C6083" s="358" t="s">
        <v>4</v>
      </c>
      <c r="D6083" s="358">
        <v>2.19</v>
      </c>
    </row>
    <row r="6084" spans="1:4" ht="15">
      <c r="A6084" s="90">
        <v>102194</v>
      </c>
      <c r="B6084" s="90" t="s">
        <v>9742</v>
      </c>
      <c r="C6084" s="358" t="s">
        <v>4</v>
      </c>
      <c r="D6084" s="358">
        <v>8.3800000000000008</v>
      </c>
    </row>
    <row r="6085" spans="1:4" ht="15">
      <c r="A6085" s="90">
        <v>102197</v>
      </c>
      <c r="B6085" s="90" t="s">
        <v>9743</v>
      </c>
      <c r="C6085" s="358" t="s">
        <v>4</v>
      </c>
      <c r="D6085" s="358">
        <v>31.98</v>
      </c>
    </row>
    <row r="6086" spans="1:4" ht="15">
      <c r="A6086" s="90">
        <v>102200</v>
      </c>
      <c r="B6086" s="90" t="s">
        <v>9744</v>
      </c>
      <c r="C6086" s="358" t="s">
        <v>4</v>
      </c>
      <c r="D6086" s="358">
        <v>23.91</v>
      </c>
    </row>
    <row r="6087" spans="1:4" ht="15">
      <c r="A6087" s="90">
        <v>102201</v>
      </c>
      <c r="B6087" s="90" t="s">
        <v>10674</v>
      </c>
      <c r="C6087" s="358" t="s">
        <v>4</v>
      </c>
      <c r="D6087" s="358">
        <v>20.99</v>
      </c>
    </row>
    <row r="6088" spans="1:4" ht="15">
      <c r="A6088" s="90">
        <v>102202</v>
      </c>
      <c r="B6088" s="90" t="s">
        <v>9745</v>
      </c>
      <c r="C6088" s="358" t="s">
        <v>4</v>
      </c>
      <c r="D6088" s="358">
        <v>62.83</v>
      </c>
    </row>
    <row r="6089" spans="1:4" ht="15">
      <c r="A6089" s="90">
        <v>102203</v>
      </c>
      <c r="B6089" s="90" t="s">
        <v>9746</v>
      </c>
      <c r="C6089" s="358" t="s">
        <v>4</v>
      </c>
      <c r="D6089" s="358">
        <v>10.210000000000001</v>
      </c>
    </row>
    <row r="6090" spans="1:4" ht="15">
      <c r="A6090" s="90">
        <v>102204</v>
      </c>
      <c r="B6090" s="90" t="s">
        <v>9747</v>
      </c>
      <c r="C6090" s="358" t="s">
        <v>4</v>
      </c>
      <c r="D6090" s="358">
        <v>10.52</v>
      </c>
    </row>
    <row r="6091" spans="1:4" ht="15">
      <c r="A6091" s="90">
        <v>102205</v>
      </c>
      <c r="B6091" s="90" t="s">
        <v>9748</v>
      </c>
      <c r="C6091" s="358" t="s">
        <v>4</v>
      </c>
      <c r="D6091" s="358">
        <v>9.5399999999999991</v>
      </c>
    </row>
    <row r="6092" spans="1:4" ht="15">
      <c r="A6092" s="90">
        <v>102207</v>
      </c>
      <c r="B6092" s="90" t="s">
        <v>9749</v>
      </c>
      <c r="C6092" s="358" t="s">
        <v>4</v>
      </c>
      <c r="D6092" s="358">
        <v>8.68</v>
      </c>
    </row>
    <row r="6093" spans="1:4" ht="15">
      <c r="A6093" s="90">
        <v>102208</v>
      </c>
      <c r="B6093" s="90" t="s">
        <v>9750</v>
      </c>
      <c r="C6093" s="358" t="s">
        <v>4</v>
      </c>
      <c r="D6093" s="358">
        <v>8.2799999999999994</v>
      </c>
    </row>
    <row r="6094" spans="1:4" ht="15">
      <c r="A6094" s="90">
        <v>102209</v>
      </c>
      <c r="B6094" s="90" t="s">
        <v>9751</v>
      </c>
      <c r="C6094" s="358" t="s">
        <v>4</v>
      </c>
      <c r="D6094" s="358">
        <v>8.5500000000000007</v>
      </c>
    </row>
    <row r="6095" spans="1:4" ht="15">
      <c r="A6095" s="90">
        <v>102210</v>
      </c>
      <c r="B6095" s="90" t="s">
        <v>9752</v>
      </c>
      <c r="C6095" s="358" t="s">
        <v>4</v>
      </c>
      <c r="D6095" s="358">
        <v>8.14</v>
      </c>
    </row>
    <row r="6096" spans="1:4" ht="15">
      <c r="A6096" s="90">
        <v>102213</v>
      </c>
      <c r="B6096" s="90" t="s">
        <v>9753</v>
      </c>
      <c r="C6096" s="358" t="s">
        <v>4</v>
      </c>
      <c r="D6096" s="358">
        <v>20.440000000000001</v>
      </c>
    </row>
    <row r="6097" spans="1:4" ht="15">
      <c r="A6097" s="90">
        <v>102214</v>
      </c>
      <c r="B6097" s="90" t="s">
        <v>9754</v>
      </c>
      <c r="C6097" s="358" t="s">
        <v>4</v>
      </c>
      <c r="D6097" s="358">
        <v>21.05</v>
      </c>
    </row>
    <row r="6098" spans="1:4" ht="15">
      <c r="A6098" s="90">
        <v>102215</v>
      </c>
      <c r="B6098" s="90" t="s">
        <v>9755</v>
      </c>
      <c r="C6098" s="358" t="s">
        <v>4</v>
      </c>
      <c r="D6098" s="358">
        <v>19.11</v>
      </c>
    </row>
    <row r="6099" spans="1:4" ht="15">
      <c r="A6099" s="90">
        <v>102217</v>
      </c>
      <c r="B6099" s="90" t="s">
        <v>9756</v>
      </c>
      <c r="C6099" s="358" t="s">
        <v>4</v>
      </c>
      <c r="D6099" s="358">
        <v>17.39</v>
      </c>
    </row>
    <row r="6100" spans="1:4" ht="15">
      <c r="A6100" s="90">
        <v>102218</v>
      </c>
      <c r="B6100" s="90" t="s">
        <v>9757</v>
      </c>
      <c r="C6100" s="358" t="s">
        <v>4</v>
      </c>
      <c r="D6100" s="358">
        <v>16.57</v>
      </c>
    </row>
    <row r="6101" spans="1:4" ht="15">
      <c r="A6101" s="90">
        <v>102219</v>
      </c>
      <c r="B6101" s="90" t="s">
        <v>9758</v>
      </c>
      <c r="C6101" s="358" t="s">
        <v>4</v>
      </c>
      <c r="D6101" s="358">
        <v>17.11</v>
      </c>
    </row>
    <row r="6102" spans="1:4" ht="15">
      <c r="A6102" s="90">
        <v>102220</v>
      </c>
      <c r="B6102" s="90" t="s">
        <v>9759</v>
      </c>
      <c r="C6102" s="358" t="s">
        <v>4</v>
      </c>
      <c r="D6102" s="358">
        <v>16.309999999999999</v>
      </c>
    </row>
    <row r="6103" spans="1:4" ht="15">
      <c r="A6103" s="90">
        <v>102223</v>
      </c>
      <c r="B6103" s="90" t="s">
        <v>9760</v>
      </c>
      <c r="C6103" s="358" t="s">
        <v>4</v>
      </c>
      <c r="D6103" s="358">
        <v>30.67</v>
      </c>
    </row>
    <row r="6104" spans="1:4" ht="15">
      <c r="A6104" s="90">
        <v>102224</v>
      </c>
      <c r="B6104" s="90" t="s">
        <v>9761</v>
      </c>
      <c r="C6104" s="358" t="s">
        <v>4</v>
      </c>
      <c r="D6104" s="358">
        <v>31.58</v>
      </c>
    </row>
    <row r="6105" spans="1:4" ht="15">
      <c r="A6105" s="90">
        <v>102225</v>
      </c>
      <c r="B6105" s="90" t="s">
        <v>9762</v>
      </c>
      <c r="C6105" s="358" t="s">
        <v>4</v>
      </c>
      <c r="D6105" s="358">
        <v>28.68</v>
      </c>
    </row>
    <row r="6106" spans="1:4" ht="15">
      <c r="A6106" s="90">
        <v>102227</v>
      </c>
      <c r="B6106" s="90" t="s">
        <v>9763</v>
      </c>
      <c r="C6106" s="358" t="s">
        <v>4</v>
      </c>
      <c r="D6106" s="358">
        <v>26.07</v>
      </c>
    </row>
    <row r="6107" spans="1:4" ht="15">
      <c r="A6107" s="90">
        <v>102228</v>
      </c>
      <c r="B6107" s="90" t="s">
        <v>9764</v>
      </c>
      <c r="C6107" s="358" t="s">
        <v>4</v>
      </c>
      <c r="D6107" s="358">
        <v>24.87</v>
      </c>
    </row>
    <row r="6108" spans="1:4" ht="15">
      <c r="A6108" s="90">
        <v>102229</v>
      </c>
      <c r="B6108" s="90" t="s">
        <v>9765</v>
      </c>
      <c r="C6108" s="358" t="s">
        <v>4</v>
      </c>
      <c r="D6108" s="358">
        <v>25.66</v>
      </c>
    </row>
    <row r="6109" spans="1:4" ht="15">
      <c r="A6109" s="90">
        <v>102230</v>
      </c>
      <c r="B6109" s="90" t="s">
        <v>9766</v>
      </c>
      <c r="C6109" s="358" t="s">
        <v>4</v>
      </c>
      <c r="D6109" s="358">
        <v>24.45</v>
      </c>
    </row>
    <row r="6110" spans="1:4" ht="15">
      <c r="A6110" s="90">
        <v>102233</v>
      </c>
      <c r="B6110" s="90" t="s">
        <v>9767</v>
      </c>
      <c r="C6110" s="358" t="s">
        <v>4</v>
      </c>
      <c r="D6110" s="358">
        <v>10.67</v>
      </c>
    </row>
    <row r="6111" spans="1:4" ht="15">
      <c r="A6111" s="90">
        <v>102234</v>
      </c>
      <c r="B6111" s="90" t="s">
        <v>9768</v>
      </c>
      <c r="C6111" s="358" t="s">
        <v>4</v>
      </c>
      <c r="D6111" s="358">
        <v>21.35</v>
      </c>
    </row>
    <row r="6112" spans="1:4" ht="15">
      <c r="A6112" s="90">
        <v>100716</v>
      </c>
      <c r="B6112" s="90" t="s">
        <v>3532</v>
      </c>
      <c r="C6112" s="358" t="s">
        <v>4</v>
      </c>
      <c r="D6112" s="358">
        <v>26.14</v>
      </c>
    </row>
    <row r="6113" spans="1:4" ht="15">
      <c r="A6113" s="90">
        <v>100717</v>
      </c>
      <c r="B6113" s="90" t="s">
        <v>3533</v>
      </c>
      <c r="C6113" s="358" t="s">
        <v>4</v>
      </c>
      <c r="D6113" s="358">
        <v>10.11</v>
      </c>
    </row>
    <row r="6114" spans="1:4" ht="15">
      <c r="A6114" s="90">
        <v>100718</v>
      </c>
      <c r="B6114" s="90" t="s">
        <v>3534</v>
      </c>
      <c r="C6114" s="358" t="s">
        <v>1</v>
      </c>
      <c r="D6114" s="358">
        <v>1.4</v>
      </c>
    </row>
    <row r="6115" spans="1:4" ht="15">
      <c r="A6115" s="90">
        <v>100719</v>
      </c>
      <c r="B6115" s="90" t="s">
        <v>17608</v>
      </c>
      <c r="C6115" s="358" t="s">
        <v>4</v>
      </c>
      <c r="D6115" s="358">
        <v>11.1</v>
      </c>
    </row>
    <row r="6116" spans="1:4" ht="15">
      <c r="A6116" s="90">
        <v>100720</v>
      </c>
      <c r="B6116" s="90" t="s">
        <v>3535</v>
      </c>
      <c r="C6116" s="358" t="s">
        <v>4</v>
      </c>
      <c r="D6116" s="358">
        <v>11</v>
      </c>
    </row>
    <row r="6117" spans="1:4" ht="15">
      <c r="A6117" s="90">
        <v>100721</v>
      </c>
      <c r="B6117" s="90" t="s">
        <v>17609</v>
      </c>
      <c r="C6117" s="358" t="s">
        <v>4</v>
      </c>
      <c r="D6117" s="358">
        <v>25.4</v>
      </c>
    </row>
    <row r="6118" spans="1:4" ht="15">
      <c r="A6118" s="90">
        <v>100722</v>
      </c>
      <c r="B6118" s="90" t="s">
        <v>3536</v>
      </c>
      <c r="C6118" s="358" t="s">
        <v>4</v>
      </c>
      <c r="D6118" s="358">
        <v>24.68</v>
      </c>
    </row>
    <row r="6119" spans="1:4" ht="15">
      <c r="A6119" s="90">
        <v>100723</v>
      </c>
      <c r="B6119" s="90" t="s">
        <v>17610</v>
      </c>
      <c r="C6119" s="358" t="s">
        <v>4</v>
      </c>
      <c r="D6119" s="358">
        <v>11.93</v>
      </c>
    </row>
    <row r="6120" spans="1:4" ht="15">
      <c r="A6120" s="90">
        <v>100724</v>
      </c>
      <c r="B6120" s="90" t="s">
        <v>3537</v>
      </c>
      <c r="C6120" s="358" t="s">
        <v>4</v>
      </c>
      <c r="D6120" s="358">
        <v>14.33</v>
      </c>
    </row>
    <row r="6121" spans="1:4" ht="15">
      <c r="A6121" s="90">
        <v>100725</v>
      </c>
      <c r="B6121" s="90" t="s">
        <v>17611</v>
      </c>
      <c r="C6121" s="358" t="s">
        <v>4</v>
      </c>
      <c r="D6121" s="358">
        <v>25.68</v>
      </c>
    </row>
    <row r="6122" spans="1:4" ht="15">
      <c r="A6122" s="90">
        <v>100726</v>
      </c>
      <c r="B6122" s="90" t="s">
        <v>3538</v>
      </c>
      <c r="C6122" s="358" t="s">
        <v>4</v>
      </c>
      <c r="D6122" s="358">
        <v>27.9</v>
      </c>
    </row>
    <row r="6123" spans="1:4" ht="15">
      <c r="A6123" s="90">
        <v>100727</v>
      </c>
      <c r="B6123" s="90" t="s">
        <v>17612</v>
      </c>
      <c r="C6123" s="358" t="s">
        <v>4</v>
      </c>
      <c r="D6123" s="358">
        <v>27.41</v>
      </c>
    </row>
    <row r="6124" spans="1:4" ht="15">
      <c r="A6124" s="90">
        <v>100728</v>
      </c>
      <c r="B6124" s="90" t="s">
        <v>3539</v>
      </c>
      <c r="C6124" s="358" t="s">
        <v>4</v>
      </c>
      <c r="D6124" s="358">
        <v>24.55</v>
      </c>
    </row>
    <row r="6125" spans="1:4" ht="15">
      <c r="A6125" s="90">
        <v>100729</v>
      </c>
      <c r="B6125" s="90" t="s">
        <v>17613</v>
      </c>
      <c r="C6125" s="358" t="s">
        <v>4</v>
      </c>
      <c r="D6125" s="358">
        <v>20.62</v>
      </c>
    </row>
    <row r="6126" spans="1:4" ht="15">
      <c r="A6126" s="90">
        <v>100730</v>
      </c>
      <c r="B6126" s="90" t="s">
        <v>3540</v>
      </c>
      <c r="C6126" s="358" t="s">
        <v>4</v>
      </c>
      <c r="D6126" s="358">
        <v>24.09</v>
      </c>
    </row>
    <row r="6127" spans="1:4" ht="15">
      <c r="A6127" s="90">
        <v>100733</v>
      </c>
      <c r="B6127" s="90" t="s">
        <v>17614</v>
      </c>
      <c r="C6127" s="358" t="s">
        <v>4</v>
      </c>
      <c r="D6127" s="358">
        <v>13.48</v>
      </c>
    </row>
    <row r="6128" spans="1:4" ht="15">
      <c r="A6128" s="90">
        <v>100734</v>
      </c>
      <c r="B6128" s="90" t="s">
        <v>3541</v>
      </c>
      <c r="C6128" s="358" t="s">
        <v>4</v>
      </c>
      <c r="D6128" s="358">
        <v>16.739999999999998</v>
      </c>
    </row>
    <row r="6129" spans="1:4" ht="15">
      <c r="A6129" s="90">
        <v>100735</v>
      </c>
      <c r="B6129" s="90" t="s">
        <v>17615</v>
      </c>
      <c r="C6129" s="358" t="s">
        <v>4</v>
      </c>
      <c r="D6129" s="358">
        <v>11.27</v>
      </c>
    </row>
    <row r="6130" spans="1:4" ht="15">
      <c r="A6130" s="90">
        <v>100736</v>
      </c>
      <c r="B6130" s="90" t="s">
        <v>3542</v>
      </c>
      <c r="C6130" s="358" t="s">
        <v>4</v>
      </c>
      <c r="D6130" s="358">
        <v>14.95</v>
      </c>
    </row>
    <row r="6131" spans="1:4" ht="15">
      <c r="A6131" s="90">
        <v>100739</v>
      </c>
      <c r="B6131" s="90" t="s">
        <v>17616</v>
      </c>
      <c r="C6131" s="358" t="s">
        <v>4</v>
      </c>
      <c r="D6131" s="358">
        <v>10.93</v>
      </c>
    </row>
    <row r="6132" spans="1:4" ht="15">
      <c r="A6132" s="90">
        <v>100740</v>
      </c>
      <c r="B6132" s="90" t="s">
        <v>3543</v>
      </c>
      <c r="C6132" s="358" t="s">
        <v>4</v>
      </c>
      <c r="D6132" s="358">
        <v>11.58</v>
      </c>
    </row>
    <row r="6133" spans="1:4" ht="15">
      <c r="A6133" s="90">
        <v>100741</v>
      </c>
      <c r="B6133" s="90" t="s">
        <v>17617</v>
      </c>
      <c r="C6133" s="358" t="s">
        <v>4</v>
      </c>
      <c r="D6133" s="358">
        <v>25.02</v>
      </c>
    </row>
    <row r="6134" spans="1:4" ht="15">
      <c r="A6134" s="90">
        <v>100742</v>
      </c>
      <c r="B6134" s="90" t="s">
        <v>3544</v>
      </c>
      <c r="C6134" s="358" t="s">
        <v>4</v>
      </c>
      <c r="D6134" s="358">
        <v>25.23</v>
      </c>
    </row>
    <row r="6135" spans="1:4" ht="15">
      <c r="A6135" s="90">
        <v>100743</v>
      </c>
      <c r="B6135" s="90" t="s">
        <v>17618</v>
      </c>
      <c r="C6135" s="358" t="s">
        <v>4</v>
      </c>
      <c r="D6135" s="358">
        <v>10.68</v>
      </c>
    </row>
    <row r="6136" spans="1:4" ht="15">
      <c r="A6136" s="90">
        <v>100744</v>
      </c>
      <c r="B6136" s="90" t="s">
        <v>3545</v>
      </c>
      <c r="C6136" s="358" t="s">
        <v>4</v>
      </c>
      <c r="D6136" s="358">
        <v>11.42</v>
      </c>
    </row>
    <row r="6137" spans="1:4" ht="15">
      <c r="A6137" s="90">
        <v>100745</v>
      </c>
      <c r="B6137" s="90" t="s">
        <v>17619</v>
      </c>
      <c r="C6137" s="358" t="s">
        <v>4</v>
      </c>
      <c r="D6137" s="358">
        <v>24.75</v>
      </c>
    </row>
    <row r="6138" spans="1:4" ht="15">
      <c r="A6138" s="90">
        <v>100746</v>
      </c>
      <c r="B6138" s="90" t="s">
        <v>3546</v>
      </c>
      <c r="C6138" s="358" t="s">
        <v>4</v>
      </c>
      <c r="D6138" s="358">
        <v>25.07</v>
      </c>
    </row>
    <row r="6139" spans="1:4" ht="15">
      <c r="A6139" s="90">
        <v>100747</v>
      </c>
      <c r="B6139" s="90" t="s">
        <v>17620</v>
      </c>
      <c r="C6139" s="358" t="s">
        <v>4</v>
      </c>
      <c r="D6139" s="358">
        <v>10.78</v>
      </c>
    </row>
    <row r="6140" spans="1:4" ht="15">
      <c r="A6140" s="90">
        <v>100748</v>
      </c>
      <c r="B6140" s="90" t="s">
        <v>3547</v>
      </c>
      <c r="C6140" s="358" t="s">
        <v>4</v>
      </c>
      <c r="D6140" s="358">
        <v>11.49</v>
      </c>
    </row>
    <row r="6141" spans="1:4" ht="15">
      <c r="A6141" s="90">
        <v>100749</v>
      </c>
      <c r="B6141" s="90" t="s">
        <v>17621</v>
      </c>
      <c r="C6141" s="358" t="s">
        <v>4</v>
      </c>
      <c r="D6141" s="358">
        <v>24.86</v>
      </c>
    </row>
    <row r="6142" spans="1:4" ht="15">
      <c r="A6142" s="90">
        <v>100750</v>
      </c>
      <c r="B6142" s="90" t="s">
        <v>3548</v>
      </c>
      <c r="C6142" s="358" t="s">
        <v>4</v>
      </c>
      <c r="D6142" s="358">
        <v>25.14</v>
      </c>
    </row>
    <row r="6143" spans="1:4" ht="15">
      <c r="A6143" s="90">
        <v>100751</v>
      </c>
      <c r="B6143" s="90" t="s">
        <v>17622</v>
      </c>
      <c r="C6143" s="358" t="s">
        <v>4</v>
      </c>
      <c r="D6143" s="358">
        <v>41.25</v>
      </c>
    </row>
    <row r="6144" spans="1:4" ht="15">
      <c r="A6144" s="90">
        <v>100752</v>
      </c>
      <c r="B6144" s="90" t="s">
        <v>3549</v>
      </c>
      <c r="C6144" s="358" t="s">
        <v>4</v>
      </c>
      <c r="D6144" s="358">
        <v>48.21</v>
      </c>
    </row>
    <row r="6145" spans="1:4" ht="15">
      <c r="A6145" s="90">
        <v>100753</v>
      </c>
      <c r="B6145" s="90" t="s">
        <v>17623</v>
      </c>
      <c r="C6145" s="358" t="s">
        <v>4</v>
      </c>
      <c r="D6145" s="358">
        <v>22.57</v>
      </c>
    </row>
    <row r="6146" spans="1:4" ht="15">
      <c r="A6146" s="90">
        <v>100754</v>
      </c>
      <c r="B6146" s="90" t="s">
        <v>3550</v>
      </c>
      <c r="C6146" s="358" t="s">
        <v>4</v>
      </c>
      <c r="D6146" s="358">
        <v>29.9</v>
      </c>
    </row>
    <row r="6147" spans="1:4" ht="15">
      <c r="A6147" s="90">
        <v>100757</v>
      </c>
      <c r="B6147" s="90" t="s">
        <v>17624</v>
      </c>
      <c r="C6147" s="358" t="s">
        <v>4</v>
      </c>
      <c r="D6147" s="358">
        <v>50.05</v>
      </c>
    </row>
    <row r="6148" spans="1:4" ht="15">
      <c r="A6148" s="90">
        <v>100758</v>
      </c>
      <c r="B6148" s="90" t="s">
        <v>3551</v>
      </c>
      <c r="C6148" s="358" t="s">
        <v>4</v>
      </c>
      <c r="D6148" s="358">
        <v>50.5</v>
      </c>
    </row>
    <row r="6149" spans="1:4" ht="15">
      <c r="A6149" s="90">
        <v>100759</v>
      </c>
      <c r="B6149" s="90" t="s">
        <v>17625</v>
      </c>
      <c r="C6149" s="358" t="s">
        <v>4</v>
      </c>
      <c r="D6149" s="358">
        <v>49.51</v>
      </c>
    </row>
    <row r="6150" spans="1:4" ht="15">
      <c r="A6150" s="90">
        <v>100760</v>
      </c>
      <c r="B6150" s="90" t="s">
        <v>3552</v>
      </c>
      <c r="C6150" s="358" t="s">
        <v>4</v>
      </c>
      <c r="D6150" s="358">
        <v>50.17</v>
      </c>
    </row>
    <row r="6151" spans="1:4" ht="15">
      <c r="A6151" s="90">
        <v>100761</v>
      </c>
      <c r="B6151" s="90" t="s">
        <v>17626</v>
      </c>
      <c r="C6151" s="358" t="s">
        <v>4</v>
      </c>
      <c r="D6151" s="358">
        <v>49.73</v>
      </c>
    </row>
    <row r="6152" spans="1:4" ht="15">
      <c r="A6152" s="90">
        <v>100762</v>
      </c>
      <c r="B6152" s="90" t="s">
        <v>3553</v>
      </c>
      <c r="C6152" s="358" t="s">
        <v>4</v>
      </c>
      <c r="D6152" s="358">
        <v>50.3</v>
      </c>
    </row>
    <row r="6153" spans="1:4" ht="15">
      <c r="A6153" s="90">
        <v>102488</v>
      </c>
      <c r="B6153" s="90" t="s">
        <v>10675</v>
      </c>
      <c r="C6153" s="358" t="s">
        <v>4</v>
      </c>
      <c r="D6153" s="358">
        <v>3.28</v>
      </c>
    </row>
    <row r="6154" spans="1:4" ht="15">
      <c r="A6154" s="90">
        <v>102489</v>
      </c>
      <c r="B6154" s="90" t="s">
        <v>10676</v>
      </c>
      <c r="C6154" s="358" t="s">
        <v>4</v>
      </c>
      <c r="D6154" s="358">
        <v>26.04</v>
      </c>
    </row>
    <row r="6155" spans="1:4" ht="15">
      <c r="A6155" s="90">
        <v>102491</v>
      </c>
      <c r="B6155" s="90" t="s">
        <v>10677</v>
      </c>
      <c r="C6155" s="358" t="s">
        <v>4</v>
      </c>
      <c r="D6155" s="358">
        <v>20.53</v>
      </c>
    </row>
    <row r="6156" spans="1:4" ht="15">
      <c r="A6156" s="90">
        <v>102492</v>
      </c>
      <c r="B6156" s="90" t="s">
        <v>10678</v>
      </c>
      <c r="C6156" s="358" t="s">
        <v>4</v>
      </c>
      <c r="D6156" s="358">
        <v>25.91</v>
      </c>
    </row>
    <row r="6157" spans="1:4" ht="15">
      <c r="A6157" s="90">
        <v>102494</v>
      </c>
      <c r="B6157" s="90" t="s">
        <v>10679</v>
      </c>
      <c r="C6157" s="358" t="s">
        <v>4</v>
      </c>
      <c r="D6157" s="358">
        <v>64.260000000000005</v>
      </c>
    </row>
    <row r="6158" spans="1:4" ht="15">
      <c r="A6158" s="90">
        <v>102496</v>
      </c>
      <c r="B6158" s="90" t="s">
        <v>10680</v>
      </c>
      <c r="C6158" s="358" t="s">
        <v>1</v>
      </c>
      <c r="D6158" s="358">
        <v>13.37</v>
      </c>
    </row>
    <row r="6159" spans="1:4" ht="15">
      <c r="A6159" s="90">
        <v>102497</v>
      </c>
      <c r="B6159" s="90" t="s">
        <v>10681</v>
      </c>
      <c r="C6159" s="358" t="s">
        <v>1</v>
      </c>
      <c r="D6159" s="358">
        <v>4.8499999999999996</v>
      </c>
    </row>
    <row r="6160" spans="1:4" ht="15">
      <c r="A6160" s="90">
        <v>102498</v>
      </c>
      <c r="B6160" s="90" t="s">
        <v>10682</v>
      </c>
      <c r="C6160" s="358" t="s">
        <v>1</v>
      </c>
      <c r="D6160" s="358">
        <v>1.57</v>
      </c>
    </row>
    <row r="6161" spans="1:4" ht="15">
      <c r="A6161" s="90">
        <v>102499</v>
      </c>
      <c r="B6161" s="90" t="s">
        <v>10683</v>
      </c>
      <c r="C6161" s="358" t="s">
        <v>4</v>
      </c>
      <c r="D6161" s="358">
        <v>2.96</v>
      </c>
    </row>
    <row r="6162" spans="1:4" ht="15">
      <c r="A6162" s="90">
        <v>102500</v>
      </c>
      <c r="B6162" s="90" t="s">
        <v>10684</v>
      </c>
      <c r="C6162" s="358" t="s">
        <v>1</v>
      </c>
      <c r="D6162" s="358">
        <v>4.3099999999999996</v>
      </c>
    </row>
    <row r="6163" spans="1:4" ht="15">
      <c r="A6163" s="90">
        <v>102501</v>
      </c>
      <c r="B6163" s="90" t="s">
        <v>10685</v>
      </c>
      <c r="C6163" s="358" t="s">
        <v>4</v>
      </c>
      <c r="D6163" s="358">
        <v>24.38</v>
      </c>
    </row>
    <row r="6164" spans="1:4" ht="15">
      <c r="A6164" s="90">
        <v>102504</v>
      </c>
      <c r="B6164" s="90" t="s">
        <v>10686</v>
      </c>
      <c r="C6164" s="358" t="s">
        <v>1</v>
      </c>
      <c r="D6164" s="358">
        <v>9.69</v>
      </c>
    </row>
    <row r="6165" spans="1:4" ht="15">
      <c r="A6165" s="90">
        <v>102505</v>
      </c>
      <c r="B6165" s="90" t="s">
        <v>10687</v>
      </c>
      <c r="C6165" s="358" t="s">
        <v>1</v>
      </c>
      <c r="D6165" s="358">
        <v>10.38</v>
      </c>
    </row>
    <row r="6166" spans="1:4" ht="15">
      <c r="A6166" s="90">
        <v>102506</v>
      </c>
      <c r="B6166" s="90" t="s">
        <v>10688</v>
      </c>
      <c r="C6166" s="358" t="s">
        <v>1</v>
      </c>
      <c r="D6166" s="358">
        <v>10.72</v>
      </c>
    </row>
    <row r="6167" spans="1:4" ht="15">
      <c r="A6167" s="90">
        <v>102507</v>
      </c>
      <c r="B6167" s="90" t="s">
        <v>10689</v>
      </c>
      <c r="C6167" s="358" t="s">
        <v>1</v>
      </c>
      <c r="D6167" s="358">
        <v>6.36</v>
      </c>
    </row>
    <row r="6168" spans="1:4" ht="15">
      <c r="A6168" s="90">
        <v>102508</v>
      </c>
      <c r="B6168" s="90" t="s">
        <v>10690</v>
      </c>
      <c r="C6168" s="358" t="s">
        <v>4</v>
      </c>
      <c r="D6168" s="358">
        <v>45.32</v>
      </c>
    </row>
    <row r="6169" spans="1:4" ht="15">
      <c r="A6169" s="90">
        <v>102509</v>
      </c>
      <c r="B6169" s="90" t="s">
        <v>10691</v>
      </c>
      <c r="C6169" s="358" t="s">
        <v>4</v>
      </c>
      <c r="D6169" s="358">
        <v>26.91</v>
      </c>
    </row>
    <row r="6170" spans="1:4" ht="15">
      <c r="A6170" s="90">
        <v>102512</v>
      </c>
      <c r="B6170" s="90" t="s">
        <v>10692</v>
      </c>
      <c r="C6170" s="358" t="s">
        <v>1</v>
      </c>
      <c r="D6170" s="358">
        <v>5.78</v>
      </c>
    </row>
    <row r="6171" spans="1:4" ht="15">
      <c r="A6171" s="90">
        <v>102513</v>
      </c>
      <c r="B6171" s="90" t="s">
        <v>10693</v>
      </c>
      <c r="C6171" s="358" t="s">
        <v>4</v>
      </c>
      <c r="D6171" s="358">
        <v>46.25</v>
      </c>
    </row>
    <row r="6172" spans="1:4" ht="15">
      <c r="A6172" s="90">
        <v>102520</v>
      </c>
      <c r="B6172" s="90" t="s">
        <v>10694</v>
      </c>
      <c r="C6172" s="358" t="s">
        <v>4</v>
      </c>
      <c r="D6172" s="358">
        <v>80.38</v>
      </c>
    </row>
    <row r="6173" spans="1:4" ht="15">
      <c r="A6173" s="90">
        <v>101749</v>
      </c>
      <c r="B6173" s="90" t="s">
        <v>9339</v>
      </c>
      <c r="C6173" s="358" t="s">
        <v>4</v>
      </c>
      <c r="D6173" s="358">
        <v>51.25</v>
      </c>
    </row>
    <row r="6174" spans="1:4" ht="15">
      <c r="A6174" s="90">
        <v>101750</v>
      </c>
      <c r="B6174" s="90" t="s">
        <v>9340</v>
      </c>
      <c r="C6174" s="358" t="s">
        <v>4</v>
      </c>
      <c r="D6174" s="358">
        <v>48.93</v>
      </c>
    </row>
    <row r="6175" spans="1:4" ht="15">
      <c r="A6175" s="90">
        <v>101729</v>
      </c>
      <c r="B6175" s="90" t="s">
        <v>9341</v>
      </c>
      <c r="C6175" s="358" t="s">
        <v>4</v>
      </c>
      <c r="D6175" s="358">
        <v>215.78</v>
      </c>
    </row>
    <row r="6176" spans="1:4" ht="15">
      <c r="A6176" s="90">
        <v>101746</v>
      </c>
      <c r="B6176" s="90" t="s">
        <v>9342</v>
      </c>
      <c r="C6176" s="358" t="s">
        <v>4</v>
      </c>
      <c r="D6176" s="358">
        <v>328.61</v>
      </c>
    </row>
    <row r="6177" spans="1:4" ht="15">
      <c r="A6177" s="90">
        <v>101751</v>
      </c>
      <c r="B6177" s="90" t="s">
        <v>9343</v>
      </c>
      <c r="C6177" s="358" t="s">
        <v>4</v>
      </c>
      <c r="D6177" s="358">
        <v>222.16</v>
      </c>
    </row>
    <row r="6178" spans="1:4" ht="15">
      <c r="A6178" s="90">
        <v>87246</v>
      </c>
      <c r="B6178" s="90" t="s">
        <v>17627</v>
      </c>
      <c r="C6178" s="358" t="s">
        <v>4</v>
      </c>
      <c r="D6178" s="358">
        <v>68.88</v>
      </c>
    </row>
    <row r="6179" spans="1:4" ht="15">
      <c r="A6179" s="90">
        <v>87247</v>
      </c>
      <c r="B6179" s="90" t="s">
        <v>17628</v>
      </c>
      <c r="C6179" s="358" t="s">
        <v>4</v>
      </c>
      <c r="D6179" s="358">
        <v>62.4</v>
      </c>
    </row>
    <row r="6180" spans="1:4" ht="15">
      <c r="A6180" s="90">
        <v>87248</v>
      </c>
      <c r="B6180" s="90" t="s">
        <v>17629</v>
      </c>
      <c r="C6180" s="358" t="s">
        <v>4</v>
      </c>
      <c r="D6180" s="358">
        <v>55.71</v>
      </c>
    </row>
    <row r="6181" spans="1:4" ht="15">
      <c r="A6181" s="90">
        <v>87249</v>
      </c>
      <c r="B6181" s="90" t="s">
        <v>17630</v>
      </c>
      <c r="C6181" s="358" t="s">
        <v>4</v>
      </c>
      <c r="D6181" s="358">
        <v>73.44</v>
      </c>
    </row>
    <row r="6182" spans="1:4" ht="15">
      <c r="A6182" s="90">
        <v>87250</v>
      </c>
      <c r="B6182" s="90" t="s">
        <v>17631</v>
      </c>
      <c r="C6182" s="358" t="s">
        <v>4</v>
      </c>
      <c r="D6182" s="358">
        <v>63.65</v>
      </c>
    </row>
    <row r="6183" spans="1:4" ht="15">
      <c r="A6183" s="90">
        <v>87251</v>
      </c>
      <c r="B6183" s="90" t="s">
        <v>17632</v>
      </c>
      <c r="C6183" s="358" t="s">
        <v>4</v>
      </c>
      <c r="D6183" s="358">
        <v>55.95</v>
      </c>
    </row>
    <row r="6184" spans="1:4" ht="15">
      <c r="A6184" s="90">
        <v>87255</v>
      </c>
      <c r="B6184" s="90" t="s">
        <v>17633</v>
      </c>
      <c r="C6184" s="358" t="s">
        <v>4</v>
      </c>
      <c r="D6184" s="358">
        <v>120.18</v>
      </c>
    </row>
    <row r="6185" spans="1:4" ht="15">
      <c r="A6185" s="90">
        <v>87256</v>
      </c>
      <c r="B6185" s="90" t="s">
        <v>17634</v>
      </c>
      <c r="C6185" s="358" t="s">
        <v>4</v>
      </c>
      <c r="D6185" s="358">
        <v>107.97</v>
      </c>
    </row>
    <row r="6186" spans="1:4" ht="15">
      <c r="A6186" s="90">
        <v>87257</v>
      </c>
      <c r="B6186" s="90" t="s">
        <v>17635</v>
      </c>
      <c r="C6186" s="358" t="s">
        <v>4</v>
      </c>
      <c r="D6186" s="358">
        <v>98.72</v>
      </c>
    </row>
    <row r="6187" spans="1:4" ht="15">
      <c r="A6187" s="90">
        <v>87258</v>
      </c>
      <c r="B6187" s="90" t="s">
        <v>17636</v>
      </c>
      <c r="C6187" s="358" t="s">
        <v>4</v>
      </c>
      <c r="D6187" s="358">
        <v>165.02</v>
      </c>
    </row>
    <row r="6188" spans="1:4" ht="15">
      <c r="A6188" s="90">
        <v>87259</v>
      </c>
      <c r="B6188" s="90" t="s">
        <v>17637</v>
      </c>
      <c r="C6188" s="358" t="s">
        <v>4</v>
      </c>
      <c r="D6188" s="358">
        <v>152.57</v>
      </c>
    </row>
    <row r="6189" spans="1:4" ht="15">
      <c r="A6189" s="90">
        <v>87260</v>
      </c>
      <c r="B6189" s="90" t="s">
        <v>17638</v>
      </c>
      <c r="C6189" s="358" t="s">
        <v>4</v>
      </c>
      <c r="D6189" s="358">
        <v>144.09</v>
      </c>
    </row>
    <row r="6190" spans="1:4" ht="15">
      <c r="A6190" s="90">
        <v>87261</v>
      </c>
      <c r="B6190" s="90" t="s">
        <v>17639</v>
      </c>
      <c r="C6190" s="358" t="s">
        <v>4</v>
      </c>
      <c r="D6190" s="358">
        <v>189.78</v>
      </c>
    </row>
    <row r="6191" spans="1:4" ht="15">
      <c r="A6191" s="90">
        <v>87262</v>
      </c>
      <c r="B6191" s="90" t="s">
        <v>17640</v>
      </c>
      <c r="C6191" s="358" t="s">
        <v>4</v>
      </c>
      <c r="D6191" s="358">
        <v>175.54</v>
      </c>
    </row>
    <row r="6192" spans="1:4" ht="15">
      <c r="A6192" s="90">
        <v>87263</v>
      </c>
      <c r="B6192" s="90" t="s">
        <v>17641</v>
      </c>
      <c r="C6192" s="358" t="s">
        <v>4</v>
      </c>
      <c r="D6192" s="358">
        <v>165.51</v>
      </c>
    </row>
    <row r="6193" spans="1:4" ht="15">
      <c r="A6193" s="90">
        <v>89046</v>
      </c>
      <c r="B6193" s="90" t="s">
        <v>9344</v>
      </c>
      <c r="C6193" s="358" t="s">
        <v>4</v>
      </c>
      <c r="D6193" s="358">
        <v>61.67</v>
      </c>
    </row>
    <row r="6194" spans="1:4" ht="15">
      <c r="A6194" s="90">
        <v>89171</v>
      </c>
      <c r="B6194" s="90" t="s">
        <v>9345</v>
      </c>
      <c r="C6194" s="358" t="s">
        <v>4</v>
      </c>
      <c r="D6194" s="358">
        <v>58.67</v>
      </c>
    </row>
    <row r="6195" spans="1:4" ht="15">
      <c r="A6195" s="90">
        <v>93389</v>
      </c>
      <c r="B6195" s="90" t="s">
        <v>17642</v>
      </c>
      <c r="C6195" s="358" t="s">
        <v>4</v>
      </c>
      <c r="D6195" s="358">
        <v>61.99</v>
      </c>
    </row>
    <row r="6196" spans="1:4" ht="15">
      <c r="A6196" s="90">
        <v>93390</v>
      </c>
      <c r="B6196" s="90" t="s">
        <v>17643</v>
      </c>
      <c r="C6196" s="358" t="s">
        <v>4</v>
      </c>
      <c r="D6196" s="358">
        <v>55.6</v>
      </c>
    </row>
    <row r="6197" spans="1:4" ht="15">
      <c r="A6197" s="90">
        <v>93391</v>
      </c>
      <c r="B6197" s="90" t="s">
        <v>17644</v>
      </c>
      <c r="C6197" s="358" t="s">
        <v>4</v>
      </c>
      <c r="D6197" s="358">
        <v>48.94</v>
      </c>
    </row>
    <row r="6198" spans="1:4" ht="15">
      <c r="A6198" s="90">
        <v>104593</v>
      </c>
      <c r="B6198" s="90" t="s">
        <v>17645</v>
      </c>
      <c r="C6198" s="358" t="s">
        <v>4</v>
      </c>
      <c r="D6198" s="358">
        <v>124.14</v>
      </c>
    </row>
    <row r="6199" spans="1:4" ht="15">
      <c r="A6199" s="90">
        <v>104594</v>
      </c>
      <c r="B6199" s="90" t="s">
        <v>17646</v>
      </c>
      <c r="C6199" s="358" t="s">
        <v>4</v>
      </c>
      <c r="D6199" s="358">
        <v>110.39</v>
      </c>
    </row>
    <row r="6200" spans="1:4" ht="15">
      <c r="A6200" s="90">
        <v>104595</v>
      </c>
      <c r="B6200" s="90" t="s">
        <v>17647</v>
      </c>
      <c r="C6200" s="358" t="s">
        <v>4</v>
      </c>
      <c r="D6200" s="358">
        <v>99.26</v>
      </c>
    </row>
    <row r="6201" spans="1:4" ht="15">
      <c r="A6201" s="90">
        <v>104596</v>
      </c>
      <c r="B6201" s="90" t="s">
        <v>17648</v>
      </c>
      <c r="C6201" s="358" t="s">
        <v>4</v>
      </c>
      <c r="D6201" s="358">
        <v>194.69</v>
      </c>
    </row>
    <row r="6202" spans="1:4" ht="15">
      <c r="A6202" s="90">
        <v>104597</v>
      </c>
      <c r="B6202" s="90" t="s">
        <v>17649</v>
      </c>
      <c r="C6202" s="358" t="s">
        <v>4</v>
      </c>
      <c r="D6202" s="358">
        <v>178.56</v>
      </c>
    </row>
    <row r="6203" spans="1:4" ht="15">
      <c r="A6203" s="90">
        <v>104598</v>
      </c>
      <c r="B6203" s="90" t="s">
        <v>17650</v>
      </c>
      <c r="C6203" s="358" t="s">
        <v>4</v>
      </c>
      <c r="D6203" s="358">
        <v>166.24</v>
      </c>
    </row>
    <row r="6204" spans="1:4" ht="15">
      <c r="A6204" s="90">
        <v>104599</v>
      </c>
      <c r="B6204" s="90" t="s">
        <v>17651</v>
      </c>
      <c r="C6204" s="358" t="s">
        <v>4</v>
      </c>
      <c r="D6204" s="358">
        <v>81.36</v>
      </c>
    </row>
    <row r="6205" spans="1:4" ht="15">
      <c r="A6205" s="90">
        <v>104600</v>
      </c>
      <c r="B6205" s="90" t="s">
        <v>17652</v>
      </c>
      <c r="C6205" s="358" t="s">
        <v>4</v>
      </c>
      <c r="D6205" s="358">
        <v>73.900000000000006</v>
      </c>
    </row>
    <row r="6206" spans="1:4" ht="15">
      <c r="A6206" s="90">
        <v>104601</v>
      </c>
      <c r="B6206" s="90" t="s">
        <v>17653</v>
      </c>
      <c r="C6206" s="358" t="s">
        <v>4</v>
      </c>
      <c r="D6206" s="358">
        <v>67.099999999999994</v>
      </c>
    </row>
    <row r="6207" spans="1:4" ht="15">
      <c r="A6207" s="90">
        <v>104602</v>
      </c>
      <c r="B6207" s="90" t="s">
        <v>17654</v>
      </c>
      <c r="C6207" s="358" t="s">
        <v>4</v>
      </c>
      <c r="D6207" s="358">
        <v>60.1</v>
      </c>
    </row>
    <row r="6208" spans="1:4" ht="15">
      <c r="A6208" s="90">
        <v>104603</v>
      </c>
      <c r="B6208" s="90" t="s">
        <v>17655</v>
      </c>
      <c r="C6208" s="358" t="s">
        <v>4</v>
      </c>
      <c r="D6208" s="358">
        <v>58.05</v>
      </c>
    </row>
    <row r="6209" spans="1:4" ht="15">
      <c r="A6209" s="90">
        <v>104604</v>
      </c>
      <c r="B6209" s="90" t="s">
        <v>17656</v>
      </c>
      <c r="C6209" s="358" t="s">
        <v>4</v>
      </c>
      <c r="D6209" s="358">
        <v>51.18</v>
      </c>
    </row>
    <row r="6210" spans="1:4" ht="15">
      <c r="A6210" s="90">
        <v>104605</v>
      </c>
      <c r="B6210" s="90" t="s">
        <v>17657</v>
      </c>
      <c r="C6210" s="358" t="s">
        <v>4</v>
      </c>
      <c r="D6210" s="358">
        <v>99.84</v>
      </c>
    </row>
    <row r="6211" spans="1:4" ht="15">
      <c r="A6211" s="90">
        <v>104606</v>
      </c>
      <c r="B6211" s="90" t="s">
        <v>17658</v>
      </c>
      <c r="C6211" s="358" t="s">
        <v>4</v>
      </c>
      <c r="D6211" s="358">
        <v>71.14</v>
      </c>
    </row>
    <row r="6212" spans="1:4" ht="15">
      <c r="A6212" s="90">
        <v>104607</v>
      </c>
      <c r="B6212" s="90" t="s">
        <v>17659</v>
      </c>
      <c r="C6212" s="358" t="s">
        <v>4</v>
      </c>
      <c r="D6212" s="358">
        <v>59.28</v>
      </c>
    </row>
    <row r="6213" spans="1:4" ht="15">
      <c r="A6213" s="90">
        <v>104608</v>
      </c>
      <c r="B6213" s="90" t="s">
        <v>17660</v>
      </c>
      <c r="C6213" s="358" t="s">
        <v>4</v>
      </c>
      <c r="D6213" s="358">
        <v>202.8</v>
      </c>
    </row>
    <row r="6214" spans="1:4" ht="15">
      <c r="A6214" s="90">
        <v>104609</v>
      </c>
      <c r="B6214" s="90" t="s">
        <v>17661</v>
      </c>
      <c r="C6214" s="358" t="s">
        <v>4</v>
      </c>
      <c r="D6214" s="358">
        <v>163.25</v>
      </c>
    </row>
    <row r="6215" spans="1:4" ht="15">
      <c r="A6215" s="90">
        <v>104610</v>
      </c>
      <c r="B6215" s="90" t="s">
        <v>17662</v>
      </c>
      <c r="C6215" s="358" t="s">
        <v>4</v>
      </c>
      <c r="D6215" s="358">
        <v>148.86000000000001</v>
      </c>
    </row>
    <row r="6216" spans="1:4" ht="15">
      <c r="A6216" s="90">
        <v>98671</v>
      </c>
      <c r="B6216" s="90" t="s">
        <v>9346</v>
      </c>
      <c r="C6216" s="358" t="s">
        <v>4</v>
      </c>
      <c r="D6216" s="358">
        <v>269.02</v>
      </c>
    </row>
    <row r="6217" spans="1:4" ht="15">
      <c r="A6217" s="90">
        <v>98672</v>
      </c>
      <c r="B6217" s="90" t="s">
        <v>9347</v>
      </c>
      <c r="C6217" s="358" t="s">
        <v>4</v>
      </c>
      <c r="D6217" s="358">
        <v>284.99</v>
      </c>
    </row>
    <row r="6218" spans="1:4" ht="15">
      <c r="A6218" s="90">
        <v>98678</v>
      </c>
      <c r="B6218" s="90" t="s">
        <v>9348</v>
      </c>
      <c r="C6218" s="358" t="s">
        <v>4</v>
      </c>
      <c r="D6218" s="358">
        <v>352.19</v>
      </c>
    </row>
    <row r="6219" spans="1:4" ht="15">
      <c r="A6219" s="90">
        <v>98679</v>
      </c>
      <c r="B6219" s="90" t="s">
        <v>9349</v>
      </c>
      <c r="C6219" s="358" t="s">
        <v>4</v>
      </c>
      <c r="D6219" s="358">
        <v>34.86</v>
      </c>
    </row>
    <row r="6220" spans="1:4" ht="15">
      <c r="A6220" s="90">
        <v>98680</v>
      </c>
      <c r="B6220" s="90" t="s">
        <v>9350</v>
      </c>
      <c r="C6220" s="358" t="s">
        <v>4</v>
      </c>
      <c r="D6220" s="358">
        <v>43.88</v>
      </c>
    </row>
    <row r="6221" spans="1:4" ht="15">
      <c r="A6221" s="90">
        <v>98681</v>
      </c>
      <c r="B6221" s="90" t="s">
        <v>9351</v>
      </c>
      <c r="C6221" s="358" t="s">
        <v>4</v>
      </c>
      <c r="D6221" s="358">
        <v>32.53</v>
      </c>
    </row>
    <row r="6222" spans="1:4" ht="15">
      <c r="A6222" s="90">
        <v>98682</v>
      </c>
      <c r="B6222" s="90" t="s">
        <v>9352</v>
      </c>
      <c r="C6222" s="358" t="s">
        <v>4</v>
      </c>
      <c r="D6222" s="358">
        <v>41.56</v>
      </c>
    </row>
    <row r="6223" spans="1:4" ht="15">
      <c r="A6223" s="90">
        <v>98685</v>
      </c>
      <c r="B6223" s="90" t="s">
        <v>9353</v>
      </c>
      <c r="C6223" s="358" t="s">
        <v>1</v>
      </c>
      <c r="D6223" s="358">
        <v>49.62</v>
      </c>
    </row>
    <row r="6224" spans="1:4" ht="15">
      <c r="A6224" s="90">
        <v>98686</v>
      </c>
      <c r="B6224" s="90" t="s">
        <v>9354</v>
      </c>
      <c r="C6224" s="358" t="s">
        <v>1</v>
      </c>
      <c r="D6224" s="358">
        <v>39.229999999999997</v>
      </c>
    </row>
    <row r="6225" spans="1:4" ht="15">
      <c r="A6225" s="90">
        <v>98688</v>
      </c>
      <c r="B6225" s="90" t="s">
        <v>9355</v>
      </c>
      <c r="C6225" s="358" t="s">
        <v>1</v>
      </c>
      <c r="D6225" s="358">
        <v>66.209999999999994</v>
      </c>
    </row>
    <row r="6226" spans="1:4" ht="15">
      <c r="A6226" s="90">
        <v>98689</v>
      </c>
      <c r="B6226" s="90" t="s">
        <v>9356</v>
      </c>
      <c r="C6226" s="358" t="s">
        <v>1</v>
      </c>
      <c r="D6226" s="358">
        <v>72.040000000000006</v>
      </c>
    </row>
    <row r="6227" spans="1:4" ht="15">
      <c r="A6227" s="90">
        <v>101090</v>
      </c>
      <c r="B6227" s="90" t="s">
        <v>8463</v>
      </c>
      <c r="C6227" s="358" t="s">
        <v>4</v>
      </c>
      <c r="D6227" s="358">
        <v>213.69</v>
      </c>
    </row>
    <row r="6228" spans="1:4" ht="15">
      <c r="A6228" s="90">
        <v>101091</v>
      </c>
      <c r="B6228" s="90" t="s">
        <v>8464</v>
      </c>
      <c r="C6228" s="358" t="s">
        <v>4</v>
      </c>
      <c r="D6228" s="358">
        <v>134.31</v>
      </c>
    </row>
    <row r="6229" spans="1:4" ht="15">
      <c r="A6229" s="90">
        <v>101725</v>
      </c>
      <c r="B6229" s="90" t="s">
        <v>9357</v>
      </c>
      <c r="C6229" s="358" t="s">
        <v>4</v>
      </c>
      <c r="D6229" s="358">
        <v>256.39</v>
      </c>
    </row>
    <row r="6230" spans="1:4" ht="15">
      <c r="A6230" s="90">
        <v>101726</v>
      </c>
      <c r="B6230" s="90" t="s">
        <v>9358</v>
      </c>
      <c r="C6230" s="358" t="s">
        <v>4</v>
      </c>
      <c r="D6230" s="358">
        <v>172.62</v>
      </c>
    </row>
    <row r="6231" spans="1:4" ht="15">
      <c r="A6231" s="90">
        <v>101731</v>
      </c>
      <c r="B6231" s="90" t="s">
        <v>9359</v>
      </c>
      <c r="C6231" s="358" t="s">
        <v>4</v>
      </c>
      <c r="D6231" s="358">
        <v>321.14999999999998</v>
      </c>
    </row>
    <row r="6232" spans="1:4" ht="15">
      <c r="A6232" s="90">
        <v>101732</v>
      </c>
      <c r="B6232" s="90" t="s">
        <v>9360</v>
      </c>
      <c r="C6232" s="358" t="s">
        <v>4</v>
      </c>
      <c r="D6232" s="358">
        <v>95.05</v>
      </c>
    </row>
    <row r="6233" spans="1:4" ht="15">
      <c r="A6233" s="90">
        <v>101094</v>
      </c>
      <c r="B6233" s="90" t="s">
        <v>12292</v>
      </c>
      <c r="C6233" s="358" t="s">
        <v>1</v>
      </c>
      <c r="D6233" s="358">
        <v>166.36</v>
      </c>
    </row>
    <row r="6234" spans="1:4" ht="15">
      <c r="A6234" s="90">
        <v>101727</v>
      </c>
      <c r="B6234" s="90" t="s">
        <v>9361</v>
      </c>
      <c r="C6234" s="358" t="s">
        <v>4</v>
      </c>
      <c r="D6234" s="358">
        <v>198</v>
      </c>
    </row>
    <row r="6235" spans="1:4" ht="15">
      <c r="A6235" s="90">
        <v>101733</v>
      </c>
      <c r="B6235" s="90" t="s">
        <v>9362</v>
      </c>
      <c r="C6235" s="358" t="s">
        <v>4</v>
      </c>
      <c r="D6235" s="358">
        <v>269.14999999999998</v>
      </c>
    </row>
    <row r="6236" spans="1:4" ht="15">
      <c r="A6236" s="90">
        <v>101734</v>
      </c>
      <c r="B6236" s="90" t="s">
        <v>9363</v>
      </c>
      <c r="C6236" s="358" t="s">
        <v>4</v>
      </c>
      <c r="D6236" s="358">
        <v>408.33</v>
      </c>
    </row>
    <row r="6237" spans="1:4" ht="15">
      <c r="A6237" s="90">
        <v>101735</v>
      </c>
      <c r="B6237" s="90" t="s">
        <v>9364</v>
      </c>
      <c r="C6237" s="358" t="s">
        <v>4</v>
      </c>
      <c r="D6237" s="358">
        <v>418.42</v>
      </c>
    </row>
    <row r="6238" spans="1:4" ht="15">
      <c r="A6238" s="90">
        <v>101736</v>
      </c>
      <c r="B6238" s="90" t="s">
        <v>9365</v>
      </c>
      <c r="C6238" s="358" t="s">
        <v>4</v>
      </c>
      <c r="D6238" s="358">
        <v>110.06</v>
      </c>
    </row>
    <row r="6239" spans="1:4" ht="15">
      <c r="A6239" s="90">
        <v>101737</v>
      </c>
      <c r="B6239" s="90" t="s">
        <v>9366</v>
      </c>
      <c r="C6239" s="358" t="s">
        <v>4</v>
      </c>
      <c r="D6239" s="358">
        <v>130.04</v>
      </c>
    </row>
    <row r="6240" spans="1:4" ht="15">
      <c r="A6240" s="90">
        <v>101748</v>
      </c>
      <c r="B6240" s="90" t="s">
        <v>9367</v>
      </c>
      <c r="C6240" s="358" t="s">
        <v>4</v>
      </c>
      <c r="D6240" s="358">
        <v>3.28</v>
      </c>
    </row>
    <row r="6241" spans="1:4" ht="15">
      <c r="A6241" s="90">
        <v>104162</v>
      </c>
      <c r="B6241" s="90" t="s">
        <v>12293</v>
      </c>
      <c r="C6241" s="358" t="s">
        <v>4</v>
      </c>
      <c r="D6241" s="358">
        <v>85.29</v>
      </c>
    </row>
    <row r="6242" spans="1:4" ht="15">
      <c r="A6242" s="90">
        <v>101092</v>
      </c>
      <c r="B6242" s="90" t="s">
        <v>8465</v>
      </c>
      <c r="C6242" s="358" t="s">
        <v>4</v>
      </c>
      <c r="D6242" s="358">
        <v>279.11</v>
      </c>
    </row>
    <row r="6243" spans="1:4" ht="15">
      <c r="A6243" s="90">
        <v>101093</v>
      </c>
      <c r="B6243" s="90" t="s">
        <v>8466</v>
      </c>
      <c r="C6243" s="358" t="s">
        <v>4</v>
      </c>
      <c r="D6243" s="358">
        <v>295.08</v>
      </c>
    </row>
    <row r="6244" spans="1:4" ht="15">
      <c r="A6244" s="90">
        <v>98695</v>
      </c>
      <c r="B6244" s="90" t="s">
        <v>9368</v>
      </c>
      <c r="C6244" s="358" t="s">
        <v>1</v>
      </c>
      <c r="D6244" s="358">
        <v>56.3</v>
      </c>
    </row>
    <row r="6245" spans="1:4" ht="15">
      <c r="A6245" s="90">
        <v>98697</v>
      </c>
      <c r="B6245" s="90" t="s">
        <v>9369</v>
      </c>
      <c r="C6245" s="358" t="s">
        <v>1</v>
      </c>
      <c r="D6245" s="358">
        <v>36.03</v>
      </c>
    </row>
    <row r="6246" spans="1:4" ht="15">
      <c r="A6246" s="90">
        <v>101738</v>
      </c>
      <c r="B6246" s="90" t="s">
        <v>9370</v>
      </c>
      <c r="C6246" s="358" t="s">
        <v>1</v>
      </c>
      <c r="D6246" s="358">
        <v>31.27</v>
      </c>
    </row>
    <row r="6247" spans="1:4" ht="15">
      <c r="A6247" s="90">
        <v>101739</v>
      </c>
      <c r="B6247" s="90" t="s">
        <v>9371</v>
      </c>
      <c r="C6247" s="358" t="s">
        <v>1</v>
      </c>
      <c r="D6247" s="358">
        <v>34.11</v>
      </c>
    </row>
    <row r="6248" spans="1:4" ht="15">
      <c r="A6248" s="90">
        <v>88648</v>
      </c>
      <c r="B6248" s="90" t="s">
        <v>17663</v>
      </c>
      <c r="C6248" s="358" t="s">
        <v>1</v>
      </c>
      <c r="D6248" s="358">
        <v>7.81</v>
      </c>
    </row>
    <row r="6249" spans="1:4" ht="15">
      <c r="A6249" s="90">
        <v>88649</v>
      </c>
      <c r="B6249" s="90" t="s">
        <v>17664</v>
      </c>
      <c r="C6249" s="358" t="s">
        <v>1</v>
      </c>
      <c r="D6249" s="358">
        <v>8.94</v>
      </c>
    </row>
    <row r="6250" spans="1:4" ht="15">
      <c r="A6250" s="90">
        <v>88650</v>
      </c>
      <c r="B6250" s="90" t="s">
        <v>17665</v>
      </c>
      <c r="C6250" s="358" t="s">
        <v>1</v>
      </c>
      <c r="D6250" s="358">
        <v>17.97</v>
      </c>
    </row>
    <row r="6251" spans="1:4" ht="15">
      <c r="A6251" s="90">
        <v>96467</v>
      </c>
      <c r="B6251" s="90" t="s">
        <v>17666</v>
      </c>
      <c r="C6251" s="358" t="s">
        <v>1</v>
      </c>
      <c r="D6251" s="358">
        <v>7.02</v>
      </c>
    </row>
    <row r="6252" spans="1:4" ht="15">
      <c r="A6252" s="90">
        <v>101740</v>
      </c>
      <c r="B6252" s="90" t="s">
        <v>9372</v>
      </c>
      <c r="C6252" s="358" t="s">
        <v>1</v>
      </c>
      <c r="D6252" s="358">
        <v>46.91</v>
      </c>
    </row>
    <row r="6253" spans="1:4" ht="15">
      <c r="A6253" s="90">
        <v>101741</v>
      </c>
      <c r="B6253" s="90" t="s">
        <v>9373</v>
      </c>
      <c r="C6253" s="358" t="s">
        <v>1</v>
      </c>
      <c r="D6253" s="358">
        <v>21.26</v>
      </c>
    </row>
    <row r="6254" spans="1:4" ht="15">
      <c r="A6254" s="90">
        <v>94990</v>
      </c>
      <c r="B6254" s="90" t="s">
        <v>12294</v>
      </c>
      <c r="C6254" s="358" t="s">
        <v>7</v>
      </c>
      <c r="D6254" s="358">
        <v>748.14</v>
      </c>
    </row>
    <row r="6255" spans="1:4" ht="15">
      <c r="A6255" s="90">
        <v>94991</v>
      </c>
      <c r="B6255" s="90" t="s">
        <v>18711</v>
      </c>
      <c r="C6255" s="358" t="s">
        <v>7</v>
      </c>
      <c r="D6255" s="358">
        <v>751.83</v>
      </c>
    </row>
    <row r="6256" spans="1:4" ht="15">
      <c r="A6256" s="90">
        <v>94992</v>
      </c>
      <c r="B6256" s="90" t="s">
        <v>12295</v>
      </c>
      <c r="C6256" s="358" t="s">
        <v>4</v>
      </c>
      <c r="D6256" s="358">
        <v>82.4</v>
      </c>
    </row>
    <row r="6257" spans="1:4" ht="15">
      <c r="A6257" s="90">
        <v>94993</v>
      </c>
      <c r="B6257" s="90" t="s">
        <v>12296</v>
      </c>
      <c r="C6257" s="358" t="s">
        <v>4</v>
      </c>
      <c r="D6257" s="358">
        <v>82.62</v>
      </c>
    </row>
    <row r="6258" spans="1:4" ht="15">
      <c r="A6258" s="90">
        <v>94994</v>
      </c>
      <c r="B6258" s="90" t="s">
        <v>12297</v>
      </c>
      <c r="C6258" s="358" t="s">
        <v>4</v>
      </c>
      <c r="D6258" s="358">
        <v>97.66</v>
      </c>
    </row>
    <row r="6259" spans="1:4" ht="15">
      <c r="A6259" s="90">
        <v>94995</v>
      </c>
      <c r="B6259" s="90" t="s">
        <v>12298</v>
      </c>
      <c r="C6259" s="358" t="s">
        <v>4</v>
      </c>
      <c r="D6259" s="358">
        <v>97.95</v>
      </c>
    </row>
    <row r="6260" spans="1:4" ht="15">
      <c r="A6260" s="90">
        <v>101747</v>
      </c>
      <c r="B6260" s="90" t="s">
        <v>9374</v>
      </c>
      <c r="C6260" s="358" t="s">
        <v>4</v>
      </c>
      <c r="D6260" s="358">
        <v>78.05</v>
      </c>
    </row>
    <row r="6261" spans="1:4" ht="15">
      <c r="A6261" s="90">
        <v>104626</v>
      </c>
      <c r="B6261" s="90" t="s">
        <v>18712</v>
      </c>
      <c r="C6261" s="358" t="s">
        <v>7</v>
      </c>
      <c r="D6261" s="358">
        <v>769.94</v>
      </c>
    </row>
    <row r="6262" spans="1:4" ht="15">
      <c r="A6262" s="90">
        <v>104658</v>
      </c>
      <c r="B6262" s="90" t="s">
        <v>18713</v>
      </c>
      <c r="C6262" s="358" t="s">
        <v>4</v>
      </c>
      <c r="D6262" s="358">
        <v>148.80000000000001</v>
      </c>
    </row>
    <row r="6263" spans="1:4" ht="15">
      <c r="A6263" s="90">
        <v>87620</v>
      </c>
      <c r="B6263" s="90" t="s">
        <v>10695</v>
      </c>
      <c r="C6263" s="358" t="s">
        <v>4</v>
      </c>
      <c r="D6263" s="358">
        <v>28.61</v>
      </c>
    </row>
    <row r="6264" spans="1:4" ht="15">
      <c r="A6264" s="90">
        <v>87622</v>
      </c>
      <c r="B6264" s="90" t="s">
        <v>10696</v>
      </c>
      <c r="C6264" s="358" t="s">
        <v>4</v>
      </c>
      <c r="D6264" s="358">
        <v>31.02</v>
      </c>
    </row>
    <row r="6265" spans="1:4" ht="15">
      <c r="A6265" s="90">
        <v>87623</v>
      </c>
      <c r="B6265" s="90" t="s">
        <v>10697</v>
      </c>
      <c r="C6265" s="358" t="s">
        <v>4</v>
      </c>
      <c r="D6265" s="358">
        <v>65.64</v>
      </c>
    </row>
    <row r="6266" spans="1:4" ht="15">
      <c r="A6266" s="90">
        <v>87624</v>
      </c>
      <c r="B6266" s="90" t="s">
        <v>36349</v>
      </c>
      <c r="C6266" s="358" t="s">
        <v>4</v>
      </c>
      <c r="D6266" s="358">
        <v>71.02</v>
      </c>
    </row>
    <row r="6267" spans="1:4" ht="15">
      <c r="A6267" s="90">
        <v>87630</v>
      </c>
      <c r="B6267" s="90" t="s">
        <v>10698</v>
      </c>
      <c r="C6267" s="358" t="s">
        <v>4</v>
      </c>
      <c r="D6267" s="358">
        <v>36.71</v>
      </c>
    </row>
    <row r="6268" spans="1:4" ht="15">
      <c r="A6268" s="90">
        <v>87632</v>
      </c>
      <c r="B6268" s="90" t="s">
        <v>10699</v>
      </c>
      <c r="C6268" s="358" t="s">
        <v>4</v>
      </c>
      <c r="D6268" s="358">
        <v>40.049999999999997</v>
      </c>
    </row>
    <row r="6269" spans="1:4" ht="15">
      <c r="A6269" s="90">
        <v>87633</v>
      </c>
      <c r="B6269" s="90" t="s">
        <v>10700</v>
      </c>
      <c r="C6269" s="358" t="s">
        <v>4</v>
      </c>
      <c r="D6269" s="358">
        <v>88.19</v>
      </c>
    </row>
    <row r="6270" spans="1:4" ht="15">
      <c r="A6270" s="90">
        <v>87634</v>
      </c>
      <c r="B6270" s="90" t="s">
        <v>10701</v>
      </c>
      <c r="C6270" s="358" t="s">
        <v>4</v>
      </c>
      <c r="D6270" s="358">
        <v>95.67</v>
      </c>
    </row>
    <row r="6271" spans="1:4" ht="15">
      <c r="A6271" s="90">
        <v>87640</v>
      </c>
      <c r="B6271" s="90" t="s">
        <v>10702</v>
      </c>
      <c r="C6271" s="358" t="s">
        <v>4</v>
      </c>
      <c r="D6271" s="358">
        <v>43.36</v>
      </c>
    </row>
    <row r="6272" spans="1:4" ht="15">
      <c r="A6272" s="90">
        <v>87642</v>
      </c>
      <c r="B6272" s="90" t="s">
        <v>10703</v>
      </c>
      <c r="C6272" s="358" t="s">
        <v>4</v>
      </c>
      <c r="D6272" s="358">
        <v>47.47</v>
      </c>
    </row>
    <row r="6273" spans="1:4" ht="15">
      <c r="A6273" s="90">
        <v>87643</v>
      </c>
      <c r="B6273" s="90" t="s">
        <v>10704</v>
      </c>
      <c r="C6273" s="358" t="s">
        <v>4</v>
      </c>
      <c r="D6273" s="358">
        <v>106.67</v>
      </c>
    </row>
    <row r="6274" spans="1:4" ht="15">
      <c r="A6274" s="90">
        <v>87644</v>
      </c>
      <c r="B6274" s="90" t="s">
        <v>10705</v>
      </c>
      <c r="C6274" s="358" t="s">
        <v>4</v>
      </c>
      <c r="D6274" s="358">
        <v>115.86</v>
      </c>
    </row>
    <row r="6275" spans="1:4" ht="15">
      <c r="A6275" s="90">
        <v>87680</v>
      </c>
      <c r="B6275" s="90" t="s">
        <v>18714</v>
      </c>
      <c r="C6275" s="358" t="s">
        <v>4</v>
      </c>
      <c r="D6275" s="358">
        <v>39.380000000000003</v>
      </c>
    </row>
    <row r="6276" spans="1:4" ht="15">
      <c r="A6276" s="90">
        <v>87682</v>
      </c>
      <c r="B6276" s="90" t="s">
        <v>10706</v>
      </c>
      <c r="C6276" s="358" t="s">
        <v>4</v>
      </c>
      <c r="D6276" s="358">
        <v>43.49</v>
      </c>
    </row>
    <row r="6277" spans="1:4" ht="15">
      <c r="A6277" s="90">
        <v>87683</v>
      </c>
      <c r="B6277" s="90" t="s">
        <v>10707</v>
      </c>
      <c r="C6277" s="358" t="s">
        <v>4</v>
      </c>
      <c r="D6277" s="358">
        <v>102.69</v>
      </c>
    </row>
    <row r="6278" spans="1:4" ht="15">
      <c r="A6278" s="90">
        <v>87684</v>
      </c>
      <c r="B6278" s="90" t="s">
        <v>10708</v>
      </c>
      <c r="C6278" s="358" t="s">
        <v>4</v>
      </c>
      <c r="D6278" s="358">
        <v>111.88</v>
      </c>
    </row>
    <row r="6279" spans="1:4" ht="15">
      <c r="A6279" s="90">
        <v>87690</v>
      </c>
      <c r="B6279" s="90" t="s">
        <v>18715</v>
      </c>
      <c r="C6279" s="358" t="s">
        <v>4</v>
      </c>
      <c r="D6279" s="358">
        <v>45.12</v>
      </c>
    </row>
    <row r="6280" spans="1:4" ht="15">
      <c r="A6280" s="90">
        <v>87692</v>
      </c>
      <c r="B6280" s="90" t="s">
        <v>10709</v>
      </c>
      <c r="C6280" s="358" t="s">
        <v>4</v>
      </c>
      <c r="D6280" s="358">
        <v>49.84</v>
      </c>
    </row>
    <row r="6281" spans="1:4" ht="15">
      <c r="A6281" s="90">
        <v>87693</v>
      </c>
      <c r="B6281" s="90" t="s">
        <v>10710</v>
      </c>
      <c r="C6281" s="358" t="s">
        <v>4</v>
      </c>
      <c r="D6281" s="358">
        <v>117.63</v>
      </c>
    </row>
    <row r="6282" spans="1:4" ht="15">
      <c r="A6282" s="90">
        <v>87694</v>
      </c>
      <c r="B6282" s="90" t="s">
        <v>10711</v>
      </c>
      <c r="C6282" s="358" t="s">
        <v>4</v>
      </c>
      <c r="D6282" s="358">
        <v>128.16</v>
      </c>
    </row>
    <row r="6283" spans="1:4" ht="15">
      <c r="A6283" s="90">
        <v>87700</v>
      </c>
      <c r="B6283" s="90" t="s">
        <v>18716</v>
      </c>
      <c r="C6283" s="358" t="s">
        <v>4</v>
      </c>
      <c r="D6283" s="358">
        <v>48.74</v>
      </c>
    </row>
    <row r="6284" spans="1:4" ht="15">
      <c r="A6284" s="90">
        <v>87702</v>
      </c>
      <c r="B6284" s="90" t="s">
        <v>10712</v>
      </c>
      <c r="C6284" s="358" t="s">
        <v>4</v>
      </c>
      <c r="D6284" s="358">
        <v>53.87</v>
      </c>
    </row>
    <row r="6285" spans="1:4" ht="15">
      <c r="A6285" s="90">
        <v>87703</v>
      </c>
      <c r="B6285" s="90" t="s">
        <v>10713</v>
      </c>
      <c r="C6285" s="358" t="s">
        <v>4</v>
      </c>
      <c r="D6285" s="358">
        <v>127.7</v>
      </c>
    </row>
    <row r="6286" spans="1:4" ht="15">
      <c r="A6286" s="90">
        <v>87704</v>
      </c>
      <c r="B6286" s="90" t="s">
        <v>10714</v>
      </c>
      <c r="C6286" s="358" t="s">
        <v>4</v>
      </c>
      <c r="D6286" s="358">
        <v>139.16</v>
      </c>
    </row>
    <row r="6287" spans="1:4" ht="15">
      <c r="A6287" s="90">
        <v>87735</v>
      </c>
      <c r="B6287" s="90" t="s">
        <v>10715</v>
      </c>
      <c r="C6287" s="358" t="s">
        <v>4</v>
      </c>
      <c r="D6287" s="358">
        <v>39.68</v>
      </c>
    </row>
    <row r="6288" spans="1:4" ht="15">
      <c r="A6288" s="90">
        <v>87737</v>
      </c>
      <c r="B6288" s="90" t="s">
        <v>10716</v>
      </c>
      <c r="C6288" s="358" t="s">
        <v>4</v>
      </c>
      <c r="D6288" s="358">
        <v>42.09</v>
      </c>
    </row>
    <row r="6289" spans="1:4" ht="15">
      <c r="A6289" s="90">
        <v>87738</v>
      </c>
      <c r="B6289" s="90" t="s">
        <v>10717</v>
      </c>
      <c r="C6289" s="358" t="s">
        <v>4</v>
      </c>
      <c r="D6289" s="358">
        <v>76.709999999999994</v>
      </c>
    </row>
    <row r="6290" spans="1:4" ht="15">
      <c r="A6290" s="90">
        <v>87739</v>
      </c>
      <c r="B6290" s="90" t="s">
        <v>10718</v>
      </c>
      <c r="C6290" s="358" t="s">
        <v>4</v>
      </c>
      <c r="D6290" s="358">
        <v>82.09</v>
      </c>
    </row>
    <row r="6291" spans="1:4" ht="15">
      <c r="A6291" s="90">
        <v>87745</v>
      </c>
      <c r="B6291" s="90" t="s">
        <v>10719</v>
      </c>
      <c r="C6291" s="358" t="s">
        <v>4</v>
      </c>
      <c r="D6291" s="358">
        <v>47.8</v>
      </c>
    </row>
    <row r="6292" spans="1:4" ht="15">
      <c r="A6292" s="90">
        <v>87747</v>
      </c>
      <c r="B6292" s="90" t="s">
        <v>10720</v>
      </c>
      <c r="C6292" s="358" t="s">
        <v>4</v>
      </c>
      <c r="D6292" s="358">
        <v>51.14</v>
      </c>
    </row>
    <row r="6293" spans="1:4" ht="15">
      <c r="A6293" s="90">
        <v>87748</v>
      </c>
      <c r="B6293" s="90" t="s">
        <v>10721</v>
      </c>
      <c r="C6293" s="358" t="s">
        <v>4</v>
      </c>
      <c r="D6293" s="358">
        <v>99.28</v>
      </c>
    </row>
    <row r="6294" spans="1:4" ht="15">
      <c r="A6294" s="90">
        <v>87749</v>
      </c>
      <c r="B6294" s="90" t="s">
        <v>10722</v>
      </c>
      <c r="C6294" s="358" t="s">
        <v>4</v>
      </c>
      <c r="D6294" s="358">
        <v>106.76</v>
      </c>
    </row>
    <row r="6295" spans="1:4" ht="15">
      <c r="A6295" s="90">
        <v>87755</v>
      </c>
      <c r="B6295" s="90" t="s">
        <v>18717</v>
      </c>
      <c r="C6295" s="358" t="s">
        <v>4</v>
      </c>
      <c r="D6295" s="358">
        <v>45.98</v>
      </c>
    </row>
    <row r="6296" spans="1:4" ht="15">
      <c r="A6296" s="90">
        <v>87757</v>
      </c>
      <c r="B6296" s="90" t="s">
        <v>10723</v>
      </c>
      <c r="C6296" s="358" t="s">
        <v>4</v>
      </c>
      <c r="D6296" s="358">
        <v>49.32</v>
      </c>
    </row>
    <row r="6297" spans="1:4" ht="15">
      <c r="A6297" s="90">
        <v>87758</v>
      </c>
      <c r="B6297" s="90" t="s">
        <v>10724</v>
      </c>
      <c r="C6297" s="358" t="s">
        <v>4</v>
      </c>
      <c r="D6297" s="358">
        <v>97.46</v>
      </c>
    </row>
    <row r="6298" spans="1:4" ht="15">
      <c r="A6298" s="90">
        <v>87759</v>
      </c>
      <c r="B6298" s="90" t="s">
        <v>10725</v>
      </c>
      <c r="C6298" s="358" t="s">
        <v>4</v>
      </c>
      <c r="D6298" s="358">
        <v>104.94</v>
      </c>
    </row>
    <row r="6299" spans="1:4" ht="15">
      <c r="A6299" s="90">
        <v>87765</v>
      </c>
      <c r="B6299" s="90" t="s">
        <v>18718</v>
      </c>
      <c r="C6299" s="358" t="s">
        <v>4</v>
      </c>
      <c r="D6299" s="358">
        <v>52.67</v>
      </c>
    </row>
    <row r="6300" spans="1:4" ht="15">
      <c r="A6300" s="90">
        <v>87767</v>
      </c>
      <c r="B6300" s="90" t="s">
        <v>10726</v>
      </c>
      <c r="C6300" s="358" t="s">
        <v>4</v>
      </c>
      <c r="D6300" s="358">
        <v>56.78</v>
      </c>
    </row>
    <row r="6301" spans="1:4" ht="15">
      <c r="A6301" s="90">
        <v>87768</v>
      </c>
      <c r="B6301" s="90" t="s">
        <v>10727</v>
      </c>
      <c r="C6301" s="358" t="s">
        <v>4</v>
      </c>
      <c r="D6301" s="358">
        <v>115.98</v>
      </c>
    </row>
    <row r="6302" spans="1:4" ht="15">
      <c r="A6302" s="90">
        <v>87769</v>
      </c>
      <c r="B6302" s="90" t="s">
        <v>10728</v>
      </c>
      <c r="C6302" s="358" t="s">
        <v>4</v>
      </c>
      <c r="D6302" s="358">
        <v>125.17</v>
      </c>
    </row>
    <row r="6303" spans="1:4" ht="15">
      <c r="A6303" s="90">
        <v>88470</v>
      </c>
      <c r="B6303" s="90" t="s">
        <v>10729</v>
      </c>
      <c r="C6303" s="358" t="s">
        <v>4</v>
      </c>
      <c r="D6303" s="358">
        <v>27.4</v>
      </c>
    </row>
    <row r="6304" spans="1:4" ht="15">
      <c r="A6304" s="90">
        <v>88471</v>
      </c>
      <c r="B6304" s="90" t="s">
        <v>10730</v>
      </c>
      <c r="C6304" s="358" t="s">
        <v>4</v>
      </c>
      <c r="D6304" s="358">
        <v>34.22</v>
      </c>
    </row>
    <row r="6305" spans="1:4" ht="15">
      <c r="A6305" s="90">
        <v>88472</v>
      </c>
      <c r="B6305" s="90" t="s">
        <v>10731</v>
      </c>
      <c r="C6305" s="358" t="s">
        <v>4</v>
      </c>
      <c r="D6305" s="358">
        <v>39.65</v>
      </c>
    </row>
    <row r="6306" spans="1:4" ht="15">
      <c r="A6306" s="90">
        <v>88476</v>
      </c>
      <c r="B6306" s="90" t="s">
        <v>10732</v>
      </c>
      <c r="C6306" s="358" t="s">
        <v>4</v>
      </c>
      <c r="D6306" s="358">
        <v>22.3</v>
      </c>
    </row>
    <row r="6307" spans="1:4" ht="15">
      <c r="A6307" s="90">
        <v>88477</v>
      </c>
      <c r="B6307" s="90" t="s">
        <v>10733</v>
      </c>
      <c r="C6307" s="358" t="s">
        <v>4</v>
      </c>
      <c r="D6307" s="358">
        <v>30.8</v>
      </c>
    </row>
    <row r="6308" spans="1:4" ht="15">
      <c r="A6308" s="90">
        <v>88478</v>
      </c>
      <c r="B6308" s="90" t="s">
        <v>10734</v>
      </c>
      <c r="C6308" s="358" t="s">
        <v>4</v>
      </c>
      <c r="D6308" s="358">
        <v>37.81</v>
      </c>
    </row>
    <row r="6309" spans="1:4" ht="15">
      <c r="A6309" s="90">
        <v>90930</v>
      </c>
      <c r="B6309" s="90" t="s">
        <v>10735</v>
      </c>
      <c r="C6309" s="358" t="s">
        <v>4</v>
      </c>
      <c r="D6309" s="358">
        <v>76.459999999999994</v>
      </c>
    </row>
    <row r="6310" spans="1:4" ht="15">
      <c r="A6310" s="90">
        <v>90932</v>
      </c>
      <c r="B6310" s="90" t="s">
        <v>10736</v>
      </c>
      <c r="C6310" s="358" t="s">
        <v>4</v>
      </c>
      <c r="D6310" s="358">
        <v>81.180000000000007</v>
      </c>
    </row>
    <row r="6311" spans="1:4" ht="15">
      <c r="A6311" s="90">
        <v>90933</v>
      </c>
      <c r="B6311" s="90" t="s">
        <v>10737</v>
      </c>
      <c r="C6311" s="358" t="s">
        <v>4</v>
      </c>
      <c r="D6311" s="358">
        <v>148.97</v>
      </c>
    </row>
    <row r="6312" spans="1:4" ht="15">
      <c r="A6312" s="90">
        <v>90934</v>
      </c>
      <c r="B6312" s="90" t="s">
        <v>10738</v>
      </c>
      <c r="C6312" s="358" t="s">
        <v>4</v>
      </c>
      <c r="D6312" s="358">
        <v>159.5</v>
      </c>
    </row>
    <row r="6313" spans="1:4" ht="15">
      <c r="A6313" s="90">
        <v>90940</v>
      </c>
      <c r="B6313" s="90" t="s">
        <v>10739</v>
      </c>
      <c r="C6313" s="358" t="s">
        <v>4</v>
      </c>
      <c r="D6313" s="358">
        <v>81.28</v>
      </c>
    </row>
    <row r="6314" spans="1:4" ht="15">
      <c r="A6314" s="90">
        <v>90942</v>
      </c>
      <c r="B6314" s="90" t="s">
        <v>10740</v>
      </c>
      <c r="C6314" s="358" t="s">
        <v>4</v>
      </c>
      <c r="D6314" s="358">
        <v>86.41</v>
      </c>
    </row>
    <row r="6315" spans="1:4" ht="15">
      <c r="A6315" s="90">
        <v>90943</v>
      </c>
      <c r="B6315" s="90" t="s">
        <v>10741</v>
      </c>
      <c r="C6315" s="358" t="s">
        <v>4</v>
      </c>
      <c r="D6315" s="358">
        <v>160.24</v>
      </c>
    </row>
    <row r="6316" spans="1:4" ht="15">
      <c r="A6316" s="90">
        <v>90944</v>
      </c>
      <c r="B6316" s="90" t="s">
        <v>10742</v>
      </c>
      <c r="C6316" s="358" t="s">
        <v>4</v>
      </c>
      <c r="D6316" s="358">
        <v>171.7</v>
      </c>
    </row>
    <row r="6317" spans="1:4" ht="15">
      <c r="A6317" s="90">
        <v>90950</v>
      </c>
      <c r="B6317" s="90" t="s">
        <v>10743</v>
      </c>
      <c r="C6317" s="358" t="s">
        <v>4</v>
      </c>
      <c r="D6317" s="358">
        <v>90.07</v>
      </c>
    </row>
    <row r="6318" spans="1:4" ht="15">
      <c r="A6318" s="90">
        <v>90952</v>
      </c>
      <c r="B6318" s="90" t="s">
        <v>10744</v>
      </c>
      <c r="C6318" s="358" t="s">
        <v>4</v>
      </c>
      <c r="D6318" s="358">
        <v>95.98</v>
      </c>
    </row>
    <row r="6319" spans="1:4" ht="15">
      <c r="A6319" s="90">
        <v>90953</v>
      </c>
      <c r="B6319" s="90" t="s">
        <v>10745</v>
      </c>
      <c r="C6319" s="358" t="s">
        <v>4</v>
      </c>
      <c r="D6319" s="358">
        <v>180.86</v>
      </c>
    </row>
    <row r="6320" spans="1:4" ht="15">
      <c r="A6320" s="90">
        <v>90954</v>
      </c>
      <c r="B6320" s="90" t="s">
        <v>10746</v>
      </c>
      <c r="C6320" s="358" t="s">
        <v>4</v>
      </c>
      <c r="D6320" s="358">
        <v>194.04</v>
      </c>
    </row>
    <row r="6321" spans="1:4" ht="15">
      <c r="A6321" s="90">
        <v>94438</v>
      </c>
      <c r="B6321" s="90" t="s">
        <v>3554</v>
      </c>
      <c r="C6321" s="358" t="s">
        <v>4</v>
      </c>
      <c r="D6321" s="358">
        <v>40.42</v>
      </c>
    </row>
    <row r="6322" spans="1:4" ht="15">
      <c r="A6322" s="90">
        <v>94439</v>
      </c>
      <c r="B6322" s="90" t="s">
        <v>10747</v>
      </c>
      <c r="C6322" s="358" t="s">
        <v>4</v>
      </c>
      <c r="D6322" s="358">
        <v>45.74</v>
      </c>
    </row>
    <row r="6323" spans="1:4" ht="15">
      <c r="A6323" s="90">
        <v>94779</v>
      </c>
      <c r="B6323" s="90" t="s">
        <v>3555</v>
      </c>
      <c r="C6323" s="358" t="s">
        <v>4</v>
      </c>
      <c r="D6323" s="358">
        <v>38.979999999999997</v>
      </c>
    </row>
    <row r="6324" spans="1:4" ht="15">
      <c r="A6324" s="90">
        <v>94782</v>
      </c>
      <c r="B6324" s="90" t="s">
        <v>10748</v>
      </c>
      <c r="C6324" s="358" t="s">
        <v>4</v>
      </c>
      <c r="D6324" s="358">
        <v>44.89</v>
      </c>
    </row>
    <row r="6325" spans="1:4" ht="15">
      <c r="A6325" s="90">
        <v>102803</v>
      </c>
      <c r="B6325" s="90" t="s">
        <v>10749</v>
      </c>
      <c r="C6325" s="358" t="s">
        <v>4</v>
      </c>
      <c r="D6325" s="358">
        <v>2.1800000000000002</v>
      </c>
    </row>
    <row r="6326" spans="1:4" ht="15">
      <c r="A6326" s="90">
        <v>101742</v>
      </c>
      <c r="B6326" s="90" t="s">
        <v>9375</v>
      </c>
      <c r="C6326" s="358" t="s">
        <v>1</v>
      </c>
      <c r="D6326" s="358">
        <v>57.57</v>
      </c>
    </row>
    <row r="6327" spans="1:4" ht="15">
      <c r="A6327" s="90">
        <v>87878</v>
      </c>
      <c r="B6327" s="90" t="s">
        <v>17667</v>
      </c>
      <c r="C6327" s="358" t="s">
        <v>4</v>
      </c>
      <c r="D6327" s="358">
        <v>4.4400000000000004</v>
      </c>
    </row>
    <row r="6328" spans="1:4" ht="15">
      <c r="A6328" s="90">
        <v>87879</v>
      </c>
      <c r="B6328" s="90" t="s">
        <v>17668</v>
      </c>
      <c r="C6328" s="358" t="s">
        <v>4</v>
      </c>
      <c r="D6328" s="358">
        <v>4.09</v>
      </c>
    </row>
    <row r="6329" spans="1:4" ht="15">
      <c r="A6329" s="90">
        <v>87881</v>
      </c>
      <c r="B6329" s="90" t="s">
        <v>17669</v>
      </c>
      <c r="C6329" s="358" t="s">
        <v>4</v>
      </c>
      <c r="D6329" s="358">
        <v>5.75</v>
      </c>
    </row>
    <row r="6330" spans="1:4" ht="15">
      <c r="A6330" s="90">
        <v>87882</v>
      </c>
      <c r="B6330" s="90" t="s">
        <v>17670</v>
      </c>
      <c r="C6330" s="358" t="s">
        <v>4</v>
      </c>
      <c r="D6330" s="358">
        <v>5.64</v>
      </c>
    </row>
    <row r="6331" spans="1:4" ht="15">
      <c r="A6331" s="90">
        <v>87884</v>
      </c>
      <c r="B6331" s="90" t="s">
        <v>17671</v>
      </c>
      <c r="C6331" s="358" t="s">
        <v>4</v>
      </c>
      <c r="D6331" s="358">
        <v>8.69</v>
      </c>
    </row>
    <row r="6332" spans="1:4" ht="15">
      <c r="A6332" s="90">
        <v>87885</v>
      </c>
      <c r="B6332" s="90" t="s">
        <v>17672</v>
      </c>
      <c r="C6332" s="358" t="s">
        <v>4</v>
      </c>
      <c r="D6332" s="358">
        <v>8.39</v>
      </c>
    </row>
    <row r="6333" spans="1:4" ht="15">
      <c r="A6333" s="90">
        <v>87886</v>
      </c>
      <c r="B6333" s="90" t="s">
        <v>17673</v>
      </c>
      <c r="C6333" s="358" t="s">
        <v>4</v>
      </c>
      <c r="D6333" s="358">
        <v>15.09</v>
      </c>
    </row>
    <row r="6334" spans="1:4" ht="15">
      <c r="A6334" s="90">
        <v>87887</v>
      </c>
      <c r="B6334" s="90" t="s">
        <v>17674</v>
      </c>
      <c r="C6334" s="358" t="s">
        <v>4</v>
      </c>
      <c r="D6334" s="358">
        <v>14.44</v>
      </c>
    </row>
    <row r="6335" spans="1:4" ht="15">
      <c r="A6335" s="90">
        <v>87888</v>
      </c>
      <c r="B6335" s="90" t="s">
        <v>17675</v>
      </c>
      <c r="C6335" s="358" t="s">
        <v>4</v>
      </c>
      <c r="D6335" s="358">
        <v>7.24</v>
      </c>
    </row>
    <row r="6336" spans="1:4" ht="15">
      <c r="A6336" s="90">
        <v>87889</v>
      </c>
      <c r="B6336" s="90" t="s">
        <v>17676</v>
      </c>
      <c r="C6336" s="358" t="s">
        <v>4</v>
      </c>
      <c r="D6336" s="358">
        <v>7.13</v>
      </c>
    </row>
    <row r="6337" spans="1:4" ht="15">
      <c r="A6337" s="90">
        <v>87891</v>
      </c>
      <c r="B6337" s="90" t="s">
        <v>17677</v>
      </c>
      <c r="C6337" s="358" t="s">
        <v>4</v>
      </c>
      <c r="D6337" s="358">
        <v>10.18</v>
      </c>
    </row>
    <row r="6338" spans="1:4" ht="15">
      <c r="A6338" s="90">
        <v>87892</v>
      </c>
      <c r="B6338" s="90" t="s">
        <v>17678</v>
      </c>
      <c r="C6338" s="358" t="s">
        <v>4</v>
      </c>
      <c r="D6338" s="358">
        <v>9.8800000000000008</v>
      </c>
    </row>
    <row r="6339" spans="1:4" ht="15">
      <c r="A6339" s="90">
        <v>87893</v>
      </c>
      <c r="B6339" s="90" t="s">
        <v>17679</v>
      </c>
      <c r="C6339" s="358" t="s">
        <v>4</v>
      </c>
      <c r="D6339" s="358">
        <v>6.66</v>
      </c>
    </row>
    <row r="6340" spans="1:4" ht="15">
      <c r="A6340" s="90">
        <v>87894</v>
      </c>
      <c r="B6340" s="90" t="s">
        <v>17680</v>
      </c>
      <c r="C6340" s="358" t="s">
        <v>4</v>
      </c>
      <c r="D6340" s="358">
        <v>6.31</v>
      </c>
    </row>
    <row r="6341" spans="1:4" ht="15">
      <c r="A6341" s="90">
        <v>87896</v>
      </c>
      <c r="B6341" s="90" t="s">
        <v>17681</v>
      </c>
      <c r="C6341" s="358" t="s">
        <v>4</v>
      </c>
      <c r="D6341" s="358">
        <v>5.12</v>
      </c>
    </row>
    <row r="6342" spans="1:4" ht="15">
      <c r="A6342" s="90">
        <v>87897</v>
      </c>
      <c r="B6342" s="90" t="s">
        <v>17682</v>
      </c>
      <c r="C6342" s="358" t="s">
        <v>4</v>
      </c>
      <c r="D6342" s="358">
        <v>4.7699999999999996</v>
      </c>
    </row>
    <row r="6343" spans="1:4" ht="15">
      <c r="A6343" s="90">
        <v>87899</v>
      </c>
      <c r="B6343" s="90" t="s">
        <v>17683</v>
      </c>
      <c r="C6343" s="358" t="s">
        <v>4</v>
      </c>
      <c r="D6343" s="358">
        <v>7.89</v>
      </c>
    </row>
    <row r="6344" spans="1:4" ht="15">
      <c r="A6344" s="90">
        <v>87900</v>
      </c>
      <c r="B6344" s="90" t="s">
        <v>17684</v>
      </c>
      <c r="C6344" s="358" t="s">
        <v>4</v>
      </c>
      <c r="D6344" s="358">
        <v>7.78</v>
      </c>
    </row>
    <row r="6345" spans="1:4" ht="15">
      <c r="A6345" s="90">
        <v>87902</v>
      </c>
      <c r="B6345" s="90" t="s">
        <v>17685</v>
      </c>
      <c r="C6345" s="358" t="s">
        <v>4</v>
      </c>
      <c r="D6345" s="358">
        <v>10.83</v>
      </c>
    </row>
    <row r="6346" spans="1:4" ht="15">
      <c r="A6346" s="90">
        <v>87903</v>
      </c>
      <c r="B6346" s="90" t="s">
        <v>17686</v>
      </c>
      <c r="C6346" s="358" t="s">
        <v>4</v>
      </c>
      <c r="D6346" s="358">
        <v>10.53</v>
      </c>
    </row>
    <row r="6347" spans="1:4" ht="15">
      <c r="A6347" s="90">
        <v>87904</v>
      </c>
      <c r="B6347" s="90" t="s">
        <v>17687</v>
      </c>
      <c r="C6347" s="358" t="s">
        <v>4</v>
      </c>
      <c r="D6347" s="358">
        <v>7.71</v>
      </c>
    </row>
    <row r="6348" spans="1:4" ht="15">
      <c r="A6348" s="90">
        <v>87905</v>
      </c>
      <c r="B6348" s="90" t="s">
        <v>17688</v>
      </c>
      <c r="C6348" s="358" t="s">
        <v>4</v>
      </c>
      <c r="D6348" s="358">
        <v>7.36</v>
      </c>
    </row>
    <row r="6349" spans="1:4" ht="15">
      <c r="A6349" s="90">
        <v>87907</v>
      </c>
      <c r="B6349" s="90" t="s">
        <v>17689</v>
      </c>
      <c r="C6349" s="358" t="s">
        <v>4</v>
      </c>
      <c r="D6349" s="358">
        <v>6.15</v>
      </c>
    </row>
    <row r="6350" spans="1:4" ht="15">
      <c r="A6350" s="90">
        <v>87908</v>
      </c>
      <c r="B6350" s="90" t="s">
        <v>17690</v>
      </c>
      <c r="C6350" s="358" t="s">
        <v>4</v>
      </c>
      <c r="D6350" s="358">
        <v>5.8</v>
      </c>
    </row>
    <row r="6351" spans="1:4" ht="15">
      <c r="A6351" s="90">
        <v>87910</v>
      </c>
      <c r="B6351" s="90" t="s">
        <v>17691</v>
      </c>
      <c r="C6351" s="358" t="s">
        <v>4</v>
      </c>
      <c r="D6351" s="358">
        <v>20.079999999999998</v>
      </c>
    </row>
    <row r="6352" spans="1:4" ht="15">
      <c r="A6352" s="90">
        <v>87911</v>
      </c>
      <c r="B6352" s="90" t="s">
        <v>17692</v>
      </c>
      <c r="C6352" s="358" t="s">
        <v>4</v>
      </c>
      <c r="D6352" s="358">
        <v>19.43</v>
      </c>
    </row>
    <row r="6353" spans="1:4" ht="15">
      <c r="A6353" s="90">
        <v>104410</v>
      </c>
      <c r="B6353" s="90" t="s">
        <v>17693</v>
      </c>
      <c r="C6353" s="358" t="s">
        <v>4</v>
      </c>
      <c r="D6353" s="358">
        <v>4.68</v>
      </c>
    </row>
    <row r="6354" spans="1:4" ht="15">
      <c r="A6354" s="90">
        <v>104411</v>
      </c>
      <c r="B6354" s="90" t="s">
        <v>17694</v>
      </c>
      <c r="C6354" s="358" t="s">
        <v>4</v>
      </c>
      <c r="D6354" s="358">
        <v>4.68</v>
      </c>
    </row>
    <row r="6355" spans="1:4" ht="15">
      <c r="A6355" s="90">
        <v>87411</v>
      </c>
      <c r="B6355" s="90" t="s">
        <v>18719</v>
      </c>
      <c r="C6355" s="358" t="s">
        <v>4</v>
      </c>
      <c r="D6355" s="358">
        <v>14.21</v>
      </c>
    </row>
    <row r="6356" spans="1:4" ht="15">
      <c r="A6356" s="90">
        <v>87412</v>
      </c>
      <c r="B6356" s="90" t="s">
        <v>18720</v>
      </c>
      <c r="C6356" s="358" t="s">
        <v>4</v>
      </c>
      <c r="D6356" s="358">
        <v>20.329999999999998</v>
      </c>
    </row>
    <row r="6357" spans="1:4" ht="15">
      <c r="A6357" s="90">
        <v>87413</v>
      </c>
      <c r="B6357" s="90" t="s">
        <v>18721</v>
      </c>
      <c r="C6357" s="358" t="s">
        <v>4</v>
      </c>
      <c r="D6357" s="358">
        <v>23.85</v>
      </c>
    </row>
    <row r="6358" spans="1:4" ht="15">
      <c r="A6358" s="90">
        <v>87414</v>
      </c>
      <c r="B6358" s="90" t="s">
        <v>18722</v>
      </c>
      <c r="C6358" s="358" t="s">
        <v>4</v>
      </c>
      <c r="D6358" s="358">
        <v>22.95</v>
      </c>
    </row>
    <row r="6359" spans="1:4" ht="15">
      <c r="A6359" s="90">
        <v>87415</v>
      </c>
      <c r="B6359" s="90" t="s">
        <v>18723</v>
      </c>
      <c r="C6359" s="358" t="s">
        <v>4</v>
      </c>
      <c r="D6359" s="358">
        <v>29.08</v>
      </c>
    </row>
    <row r="6360" spans="1:4" ht="15">
      <c r="A6360" s="90">
        <v>87416</v>
      </c>
      <c r="B6360" s="90" t="s">
        <v>18724</v>
      </c>
      <c r="C6360" s="358" t="s">
        <v>4</v>
      </c>
      <c r="D6360" s="358">
        <v>32.6</v>
      </c>
    </row>
    <row r="6361" spans="1:4" ht="15">
      <c r="A6361" s="90">
        <v>87418</v>
      </c>
      <c r="B6361" s="90" t="s">
        <v>18725</v>
      </c>
      <c r="C6361" s="358" t="s">
        <v>4</v>
      </c>
      <c r="D6361" s="358">
        <v>16.16</v>
      </c>
    </row>
    <row r="6362" spans="1:4" ht="15">
      <c r="A6362" s="90">
        <v>87421</v>
      </c>
      <c r="B6362" s="90" t="s">
        <v>18726</v>
      </c>
      <c r="C6362" s="358" t="s">
        <v>4</v>
      </c>
      <c r="D6362" s="358">
        <v>25.18</v>
      </c>
    </row>
    <row r="6363" spans="1:4" ht="15">
      <c r="A6363" s="90">
        <v>87424</v>
      </c>
      <c r="B6363" s="90" t="s">
        <v>18727</v>
      </c>
      <c r="C6363" s="358" t="s">
        <v>4</v>
      </c>
      <c r="D6363" s="358">
        <v>32.020000000000003</v>
      </c>
    </row>
    <row r="6364" spans="1:4" ht="15">
      <c r="A6364" s="90">
        <v>87427</v>
      </c>
      <c r="B6364" s="90" t="s">
        <v>18728</v>
      </c>
      <c r="C6364" s="358" t="s">
        <v>4</v>
      </c>
      <c r="D6364" s="358">
        <v>38.299999999999997</v>
      </c>
    </row>
    <row r="6365" spans="1:4" ht="15">
      <c r="A6365" s="90">
        <v>87430</v>
      </c>
      <c r="B6365" s="90" t="s">
        <v>18729</v>
      </c>
      <c r="C6365" s="358" t="s">
        <v>4</v>
      </c>
      <c r="D6365" s="358">
        <v>16.36</v>
      </c>
    </row>
    <row r="6366" spans="1:4" ht="15">
      <c r="A6366" s="90">
        <v>87433</v>
      </c>
      <c r="B6366" s="90" t="s">
        <v>18730</v>
      </c>
      <c r="C6366" s="358" t="s">
        <v>4</v>
      </c>
      <c r="D6366" s="358">
        <v>24.4</v>
      </c>
    </row>
    <row r="6367" spans="1:4" ht="15">
      <c r="A6367" s="90">
        <v>87436</v>
      </c>
      <c r="B6367" s="90" t="s">
        <v>18731</v>
      </c>
      <c r="C6367" s="358" t="s">
        <v>4</v>
      </c>
      <c r="D6367" s="358">
        <v>27.18</v>
      </c>
    </row>
    <row r="6368" spans="1:4" ht="15">
      <c r="A6368" s="90">
        <v>87439</v>
      </c>
      <c r="B6368" s="90" t="s">
        <v>18732</v>
      </c>
      <c r="C6368" s="358" t="s">
        <v>4</v>
      </c>
      <c r="D6368" s="358">
        <v>33.630000000000003</v>
      </c>
    </row>
    <row r="6369" spans="1:4" ht="15">
      <c r="A6369" s="90">
        <v>87527</v>
      </c>
      <c r="B6369" s="90" t="s">
        <v>18733</v>
      </c>
      <c r="C6369" s="358" t="s">
        <v>4</v>
      </c>
      <c r="D6369" s="358">
        <v>39.72</v>
      </c>
    </row>
    <row r="6370" spans="1:4" ht="15">
      <c r="A6370" s="90">
        <v>87528</v>
      </c>
      <c r="B6370" s="90" t="s">
        <v>3556</v>
      </c>
      <c r="C6370" s="358" t="s">
        <v>4</v>
      </c>
      <c r="D6370" s="358">
        <v>42.95</v>
      </c>
    </row>
    <row r="6371" spans="1:4" ht="15">
      <c r="A6371" s="90">
        <v>87529</v>
      </c>
      <c r="B6371" s="90" t="s">
        <v>3557</v>
      </c>
      <c r="C6371" s="358" t="s">
        <v>4</v>
      </c>
      <c r="D6371" s="358">
        <v>36.14</v>
      </c>
    </row>
    <row r="6372" spans="1:4" ht="15">
      <c r="A6372" s="90">
        <v>87530</v>
      </c>
      <c r="B6372" s="90" t="s">
        <v>3558</v>
      </c>
      <c r="C6372" s="358" t="s">
        <v>4</v>
      </c>
      <c r="D6372" s="358">
        <v>39.369999999999997</v>
      </c>
    </row>
    <row r="6373" spans="1:4" ht="15">
      <c r="A6373" s="90">
        <v>87531</v>
      </c>
      <c r="B6373" s="90" t="s">
        <v>3559</v>
      </c>
      <c r="C6373" s="358" t="s">
        <v>4</v>
      </c>
      <c r="D6373" s="358">
        <v>34.869999999999997</v>
      </c>
    </row>
    <row r="6374" spans="1:4" ht="15">
      <c r="A6374" s="90">
        <v>87532</v>
      </c>
      <c r="B6374" s="90" t="s">
        <v>3560</v>
      </c>
      <c r="C6374" s="358" t="s">
        <v>4</v>
      </c>
      <c r="D6374" s="358">
        <v>38.1</v>
      </c>
    </row>
    <row r="6375" spans="1:4" ht="15">
      <c r="A6375" s="90">
        <v>87535</v>
      </c>
      <c r="B6375" s="90" t="s">
        <v>18734</v>
      </c>
      <c r="C6375" s="358" t="s">
        <v>4</v>
      </c>
      <c r="D6375" s="358">
        <v>31.3</v>
      </c>
    </row>
    <row r="6376" spans="1:4" ht="15">
      <c r="A6376" s="90">
        <v>87536</v>
      </c>
      <c r="B6376" s="90" t="s">
        <v>3561</v>
      </c>
      <c r="C6376" s="358" t="s">
        <v>4</v>
      </c>
      <c r="D6376" s="358">
        <v>34.53</v>
      </c>
    </row>
    <row r="6377" spans="1:4" ht="15">
      <c r="A6377" s="90">
        <v>87537</v>
      </c>
      <c r="B6377" s="90" t="s">
        <v>3562</v>
      </c>
      <c r="C6377" s="358" t="s">
        <v>4</v>
      </c>
      <c r="D6377" s="358">
        <v>74.12</v>
      </c>
    </row>
    <row r="6378" spans="1:4" ht="15">
      <c r="A6378" s="90">
        <v>87538</v>
      </c>
      <c r="B6378" s="90" t="s">
        <v>3563</v>
      </c>
      <c r="C6378" s="358" t="s">
        <v>4</v>
      </c>
      <c r="D6378" s="358">
        <v>71.040000000000006</v>
      </c>
    </row>
    <row r="6379" spans="1:4" ht="15">
      <c r="A6379" s="90">
        <v>87539</v>
      </c>
      <c r="B6379" s="90" t="s">
        <v>3564</v>
      </c>
      <c r="C6379" s="358" t="s">
        <v>4</v>
      </c>
      <c r="D6379" s="358">
        <v>69.94</v>
      </c>
    </row>
    <row r="6380" spans="1:4" ht="15">
      <c r="A6380" s="90">
        <v>87541</v>
      </c>
      <c r="B6380" s="90" t="s">
        <v>3565</v>
      </c>
      <c r="C6380" s="358" t="s">
        <v>4</v>
      </c>
      <c r="D6380" s="358">
        <v>66.87</v>
      </c>
    </row>
    <row r="6381" spans="1:4" ht="15">
      <c r="A6381" s="90">
        <v>87543</v>
      </c>
      <c r="B6381" s="90" t="s">
        <v>3566</v>
      </c>
      <c r="C6381" s="358" t="s">
        <v>4</v>
      </c>
      <c r="D6381" s="358">
        <v>23.33</v>
      </c>
    </row>
    <row r="6382" spans="1:4" ht="15">
      <c r="A6382" s="90">
        <v>87545</v>
      </c>
      <c r="B6382" s="90" t="s">
        <v>18735</v>
      </c>
      <c r="C6382" s="358" t="s">
        <v>4</v>
      </c>
      <c r="D6382" s="358">
        <v>26.76</v>
      </c>
    </row>
    <row r="6383" spans="1:4" ht="15">
      <c r="A6383" s="90">
        <v>87546</v>
      </c>
      <c r="B6383" s="90" t="s">
        <v>3567</v>
      </c>
      <c r="C6383" s="358" t="s">
        <v>4</v>
      </c>
      <c r="D6383" s="358">
        <v>28.59</v>
      </c>
    </row>
    <row r="6384" spans="1:4" ht="15">
      <c r="A6384" s="90">
        <v>87547</v>
      </c>
      <c r="B6384" s="90" t="s">
        <v>3568</v>
      </c>
      <c r="C6384" s="358" t="s">
        <v>4</v>
      </c>
      <c r="D6384" s="358">
        <v>23.2</v>
      </c>
    </row>
    <row r="6385" spans="1:4" ht="15">
      <c r="A6385" s="90">
        <v>87548</v>
      </c>
      <c r="B6385" s="90" t="s">
        <v>3569</v>
      </c>
      <c r="C6385" s="358" t="s">
        <v>4</v>
      </c>
      <c r="D6385" s="358">
        <v>25.03</v>
      </c>
    </row>
    <row r="6386" spans="1:4" ht="15">
      <c r="A6386" s="90">
        <v>87549</v>
      </c>
      <c r="B6386" s="90" t="s">
        <v>3570</v>
      </c>
      <c r="C6386" s="358" t="s">
        <v>4</v>
      </c>
      <c r="D6386" s="358">
        <v>21.91</v>
      </c>
    </row>
    <row r="6387" spans="1:4" ht="15">
      <c r="A6387" s="90">
        <v>87550</v>
      </c>
      <c r="B6387" s="90" t="s">
        <v>3571</v>
      </c>
      <c r="C6387" s="358" t="s">
        <v>4</v>
      </c>
      <c r="D6387" s="358">
        <v>23.74</v>
      </c>
    </row>
    <row r="6388" spans="1:4" ht="15">
      <c r="A6388" s="90">
        <v>87553</v>
      </c>
      <c r="B6388" s="90" t="s">
        <v>3572</v>
      </c>
      <c r="C6388" s="358" t="s">
        <v>4</v>
      </c>
      <c r="D6388" s="358">
        <v>18.34</v>
      </c>
    </row>
    <row r="6389" spans="1:4" ht="15">
      <c r="A6389" s="90">
        <v>87554</v>
      </c>
      <c r="B6389" s="90" t="s">
        <v>3573</v>
      </c>
      <c r="C6389" s="358" t="s">
        <v>4</v>
      </c>
      <c r="D6389" s="358">
        <v>20.170000000000002</v>
      </c>
    </row>
    <row r="6390" spans="1:4" ht="15">
      <c r="A6390" s="90">
        <v>87555</v>
      </c>
      <c r="B6390" s="90" t="s">
        <v>3574</v>
      </c>
      <c r="C6390" s="358" t="s">
        <v>4</v>
      </c>
      <c r="D6390" s="358">
        <v>45.16</v>
      </c>
    </row>
    <row r="6391" spans="1:4" ht="15">
      <c r="A6391" s="90">
        <v>87556</v>
      </c>
      <c r="B6391" s="90" t="s">
        <v>3575</v>
      </c>
      <c r="C6391" s="358" t="s">
        <v>4</v>
      </c>
      <c r="D6391" s="358">
        <v>42.1</v>
      </c>
    </row>
    <row r="6392" spans="1:4" ht="15">
      <c r="A6392" s="90">
        <v>87557</v>
      </c>
      <c r="B6392" s="90" t="s">
        <v>3576</v>
      </c>
      <c r="C6392" s="358" t="s">
        <v>4</v>
      </c>
      <c r="D6392" s="358">
        <v>40.98</v>
      </c>
    </row>
    <row r="6393" spans="1:4" ht="15">
      <c r="A6393" s="90">
        <v>87559</v>
      </c>
      <c r="B6393" s="90" t="s">
        <v>3577</v>
      </c>
      <c r="C6393" s="358" t="s">
        <v>4</v>
      </c>
      <c r="D6393" s="358">
        <v>37.909999999999997</v>
      </c>
    </row>
    <row r="6394" spans="1:4" ht="15">
      <c r="A6394" s="90">
        <v>87561</v>
      </c>
      <c r="B6394" s="90" t="s">
        <v>3578</v>
      </c>
      <c r="C6394" s="358" t="s">
        <v>4</v>
      </c>
      <c r="D6394" s="358">
        <v>41.26</v>
      </c>
    </row>
    <row r="6395" spans="1:4" ht="15">
      <c r="A6395" s="90">
        <v>87775</v>
      </c>
      <c r="B6395" s="90" t="s">
        <v>18736</v>
      </c>
      <c r="C6395" s="358" t="s">
        <v>4</v>
      </c>
      <c r="D6395" s="358">
        <v>50.67</v>
      </c>
    </row>
    <row r="6396" spans="1:4" ht="15">
      <c r="A6396" s="90">
        <v>87777</v>
      </c>
      <c r="B6396" s="90" t="s">
        <v>12299</v>
      </c>
      <c r="C6396" s="358" t="s">
        <v>4</v>
      </c>
      <c r="D6396" s="358">
        <v>53.36</v>
      </c>
    </row>
    <row r="6397" spans="1:4" ht="15">
      <c r="A6397" s="90">
        <v>87778</v>
      </c>
      <c r="B6397" s="90" t="s">
        <v>12300</v>
      </c>
      <c r="C6397" s="358" t="s">
        <v>4</v>
      </c>
      <c r="D6397" s="358">
        <v>79.790000000000006</v>
      </c>
    </row>
    <row r="6398" spans="1:4" ht="15">
      <c r="A6398" s="90">
        <v>87779</v>
      </c>
      <c r="B6398" s="90" t="s">
        <v>18737</v>
      </c>
      <c r="C6398" s="358" t="s">
        <v>4</v>
      </c>
      <c r="D6398" s="358">
        <v>65.11</v>
      </c>
    </row>
    <row r="6399" spans="1:4" ht="15">
      <c r="A6399" s="90">
        <v>87781</v>
      </c>
      <c r="B6399" s="90" t="s">
        <v>12301</v>
      </c>
      <c r="C6399" s="358" t="s">
        <v>4</v>
      </c>
      <c r="D6399" s="358">
        <v>68.72</v>
      </c>
    </row>
    <row r="6400" spans="1:4" ht="15">
      <c r="A6400" s="90">
        <v>87783</v>
      </c>
      <c r="B6400" s="90" t="s">
        <v>12302</v>
      </c>
      <c r="C6400" s="358" t="s">
        <v>4</v>
      </c>
      <c r="D6400" s="358">
        <v>104.39</v>
      </c>
    </row>
    <row r="6401" spans="1:4" ht="15">
      <c r="A6401" s="90">
        <v>87784</v>
      </c>
      <c r="B6401" s="90" t="s">
        <v>18738</v>
      </c>
      <c r="C6401" s="358" t="s">
        <v>4</v>
      </c>
      <c r="D6401" s="358">
        <v>71.05</v>
      </c>
    </row>
    <row r="6402" spans="1:4" ht="15">
      <c r="A6402" s="90">
        <v>87786</v>
      </c>
      <c r="B6402" s="90" t="s">
        <v>12303</v>
      </c>
      <c r="C6402" s="358" t="s">
        <v>4</v>
      </c>
      <c r="D6402" s="358">
        <v>75.58</v>
      </c>
    </row>
    <row r="6403" spans="1:4" ht="15">
      <c r="A6403" s="90">
        <v>87787</v>
      </c>
      <c r="B6403" s="90" t="s">
        <v>12304</v>
      </c>
      <c r="C6403" s="358" t="s">
        <v>4</v>
      </c>
      <c r="D6403" s="358">
        <v>121.19</v>
      </c>
    </row>
    <row r="6404" spans="1:4" ht="15">
      <c r="A6404" s="90">
        <v>87788</v>
      </c>
      <c r="B6404" s="90" t="s">
        <v>18739</v>
      </c>
      <c r="C6404" s="358" t="s">
        <v>4</v>
      </c>
      <c r="D6404" s="358">
        <v>83.66</v>
      </c>
    </row>
    <row r="6405" spans="1:4" ht="15">
      <c r="A6405" s="90">
        <v>87790</v>
      </c>
      <c r="B6405" s="90" t="s">
        <v>3579</v>
      </c>
      <c r="C6405" s="358" t="s">
        <v>4</v>
      </c>
      <c r="D6405" s="358">
        <v>88.65</v>
      </c>
    </row>
    <row r="6406" spans="1:4" ht="15">
      <c r="A6406" s="90">
        <v>87791</v>
      </c>
      <c r="B6406" s="90" t="s">
        <v>12305</v>
      </c>
      <c r="C6406" s="358" t="s">
        <v>4</v>
      </c>
      <c r="D6406" s="358">
        <v>133.5</v>
      </c>
    </row>
    <row r="6407" spans="1:4" ht="15">
      <c r="A6407" s="90">
        <v>87792</v>
      </c>
      <c r="B6407" s="90" t="s">
        <v>12306</v>
      </c>
      <c r="C6407" s="358" t="s">
        <v>4</v>
      </c>
      <c r="D6407" s="358">
        <v>37.81</v>
      </c>
    </row>
    <row r="6408" spans="1:4" ht="15">
      <c r="A6408" s="90">
        <v>87794</v>
      </c>
      <c r="B6408" s="90" t="s">
        <v>12307</v>
      </c>
      <c r="C6408" s="358" t="s">
        <v>4</v>
      </c>
      <c r="D6408" s="358">
        <v>40.33</v>
      </c>
    </row>
    <row r="6409" spans="1:4" ht="15">
      <c r="A6409" s="90">
        <v>87795</v>
      </c>
      <c r="B6409" s="90" t="s">
        <v>12308</v>
      </c>
      <c r="C6409" s="358" t="s">
        <v>4</v>
      </c>
      <c r="D6409" s="358">
        <v>65.92</v>
      </c>
    </row>
    <row r="6410" spans="1:4" ht="15">
      <c r="A6410" s="90">
        <v>87797</v>
      </c>
      <c r="B6410" s="90" t="s">
        <v>12309</v>
      </c>
      <c r="C6410" s="358" t="s">
        <v>4</v>
      </c>
      <c r="D6410" s="358">
        <v>51.92</v>
      </c>
    </row>
    <row r="6411" spans="1:4" ht="15">
      <c r="A6411" s="90">
        <v>87799</v>
      </c>
      <c r="B6411" s="90" t="s">
        <v>12310</v>
      </c>
      <c r="C6411" s="358" t="s">
        <v>4</v>
      </c>
      <c r="D6411" s="358">
        <v>55.3</v>
      </c>
    </row>
    <row r="6412" spans="1:4" ht="15">
      <c r="A6412" s="90">
        <v>87800</v>
      </c>
      <c r="B6412" s="90" t="s">
        <v>12311</v>
      </c>
      <c r="C6412" s="358" t="s">
        <v>4</v>
      </c>
      <c r="D6412" s="358">
        <v>89.37</v>
      </c>
    </row>
    <row r="6413" spans="1:4" ht="15">
      <c r="A6413" s="90">
        <v>87801</v>
      </c>
      <c r="B6413" s="90" t="s">
        <v>12312</v>
      </c>
      <c r="C6413" s="358" t="s">
        <v>4</v>
      </c>
      <c r="D6413" s="358">
        <v>57.47</v>
      </c>
    </row>
    <row r="6414" spans="1:4" ht="15">
      <c r="A6414" s="90">
        <v>87803</v>
      </c>
      <c r="B6414" s="90" t="s">
        <v>12313</v>
      </c>
      <c r="C6414" s="358" t="s">
        <v>4</v>
      </c>
      <c r="D6414" s="358">
        <v>61.7</v>
      </c>
    </row>
    <row r="6415" spans="1:4" ht="15">
      <c r="A6415" s="90">
        <v>87804</v>
      </c>
      <c r="B6415" s="90" t="s">
        <v>12314</v>
      </c>
      <c r="C6415" s="358" t="s">
        <v>4</v>
      </c>
      <c r="D6415" s="358">
        <v>105.08</v>
      </c>
    </row>
    <row r="6416" spans="1:4" ht="15">
      <c r="A6416" s="90">
        <v>87805</v>
      </c>
      <c r="B6416" s="90" t="s">
        <v>12315</v>
      </c>
      <c r="C6416" s="358" t="s">
        <v>4</v>
      </c>
      <c r="D6416" s="358">
        <v>62.71</v>
      </c>
    </row>
    <row r="6417" spans="1:4" ht="15">
      <c r="A6417" s="90">
        <v>87807</v>
      </c>
      <c r="B6417" s="90" t="s">
        <v>12316</v>
      </c>
      <c r="C6417" s="358" t="s">
        <v>4</v>
      </c>
      <c r="D6417" s="358">
        <v>67.37</v>
      </c>
    </row>
    <row r="6418" spans="1:4" ht="15">
      <c r="A6418" s="90">
        <v>87808</v>
      </c>
      <c r="B6418" s="90" t="s">
        <v>12317</v>
      </c>
      <c r="C6418" s="358" t="s">
        <v>4</v>
      </c>
      <c r="D6418" s="358">
        <v>112.31</v>
      </c>
    </row>
    <row r="6419" spans="1:4" ht="15">
      <c r="A6419" s="90">
        <v>87809</v>
      </c>
      <c r="B6419" s="90" t="s">
        <v>12318</v>
      </c>
      <c r="C6419" s="358" t="s">
        <v>4</v>
      </c>
      <c r="D6419" s="358">
        <v>70.680000000000007</v>
      </c>
    </row>
    <row r="6420" spans="1:4" ht="15">
      <c r="A6420" s="90">
        <v>87811</v>
      </c>
      <c r="B6420" s="90" t="s">
        <v>12319</v>
      </c>
      <c r="C6420" s="358" t="s">
        <v>4</v>
      </c>
      <c r="D6420" s="358">
        <v>73.2</v>
      </c>
    </row>
    <row r="6421" spans="1:4" ht="15">
      <c r="A6421" s="90">
        <v>87812</v>
      </c>
      <c r="B6421" s="90" t="s">
        <v>12320</v>
      </c>
      <c r="C6421" s="358" t="s">
        <v>4</v>
      </c>
      <c r="D6421" s="358">
        <v>95.47</v>
      </c>
    </row>
    <row r="6422" spans="1:4" ht="15">
      <c r="A6422" s="90">
        <v>87813</v>
      </c>
      <c r="B6422" s="90" t="s">
        <v>12321</v>
      </c>
      <c r="C6422" s="358" t="s">
        <v>4</v>
      </c>
      <c r="D6422" s="358">
        <v>84.77</v>
      </c>
    </row>
    <row r="6423" spans="1:4" ht="15">
      <c r="A6423" s="90">
        <v>87815</v>
      </c>
      <c r="B6423" s="90" t="s">
        <v>12322</v>
      </c>
      <c r="C6423" s="358" t="s">
        <v>4</v>
      </c>
      <c r="D6423" s="358">
        <v>88.15</v>
      </c>
    </row>
    <row r="6424" spans="1:4" ht="15">
      <c r="A6424" s="90">
        <v>87816</v>
      </c>
      <c r="B6424" s="90" t="s">
        <v>12323</v>
      </c>
      <c r="C6424" s="358" t="s">
        <v>4</v>
      </c>
      <c r="D6424" s="358">
        <v>118.97</v>
      </c>
    </row>
    <row r="6425" spans="1:4" ht="15">
      <c r="A6425" s="90">
        <v>87817</v>
      </c>
      <c r="B6425" s="90" t="s">
        <v>12324</v>
      </c>
      <c r="C6425" s="358" t="s">
        <v>4</v>
      </c>
      <c r="D6425" s="358">
        <v>90.32</v>
      </c>
    </row>
    <row r="6426" spans="1:4" ht="15">
      <c r="A6426" s="90">
        <v>87819</v>
      </c>
      <c r="B6426" s="90" t="s">
        <v>12325</v>
      </c>
      <c r="C6426" s="358" t="s">
        <v>4</v>
      </c>
      <c r="D6426" s="358">
        <v>94.55</v>
      </c>
    </row>
    <row r="6427" spans="1:4" ht="15">
      <c r="A6427" s="90">
        <v>87820</v>
      </c>
      <c r="B6427" s="90" t="s">
        <v>12326</v>
      </c>
      <c r="C6427" s="358" t="s">
        <v>4</v>
      </c>
      <c r="D6427" s="358">
        <v>134.68</v>
      </c>
    </row>
    <row r="6428" spans="1:4" ht="15">
      <c r="A6428" s="90">
        <v>87821</v>
      </c>
      <c r="B6428" s="90" t="s">
        <v>18740</v>
      </c>
      <c r="C6428" s="358" t="s">
        <v>4</v>
      </c>
      <c r="D6428" s="358">
        <v>117.15</v>
      </c>
    </row>
    <row r="6429" spans="1:4" ht="15">
      <c r="A6429" s="90">
        <v>87823</v>
      </c>
      <c r="B6429" s="90" t="s">
        <v>18741</v>
      </c>
      <c r="C6429" s="358" t="s">
        <v>4</v>
      </c>
      <c r="D6429" s="358">
        <v>121.81</v>
      </c>
    </row>
    <row r="6430" spans="1:4" ht="15">
      <c r="A6430" s="90">
        <v>87824</v>
      </c>
      <c r="B6430" s="90" t="s">
        <v>12327</v>
      </c>
      <c r="C6430" s="358" t="s">
        <v>4</v>
      </c>
      <c r="D6430" s="358">
        <v>155.87</v>
      </c>
    </row>
    <row r="6431" spans="1:4" ht="15">
      <c r="A6431" s="90">
        <v>87825</v>
      </c>
      <c r="B6431" s="90" t="s">
        <v>18742</v>
      </c>
      <c r="C6431" s="358" t="s">
        <v>4</v>
      </c>
      <c r="D6431" s="358">
        <v>66.33</v>
      </c>
    </row>
    <row r="6432" spans="1:4" ht="15">
      <c r="A6432" s="90">
        <v>87827</v>
      </c>
      <c r="B6432" s="90" t="s">
        <v>12328</v>
      </c>
      <c r="C6432" s="358" t="s">
        <v>4</v>
      </c>
      <c r="D6432" s="358">
        <v>69.42</v>
      </c>
    </row>
    <row r="6433" spans="1:4" ht="15">
      <c r="A6433" s="90">
        <v>87828</v>
      </c>
      <c r="B6433" s="90" t="s">
        <v>12329</v>
      </c>
      <c r="C6433" s="358" t="s">
        <v>4</v>
      </c>
      <c r="D6433" s="358">
        <v>98.64</v>
      </c>
    </row>
    <row r="6434" spans="1:4" ht="15">
      <c r="A6434" s="90">
        <v>87829</v>
      </c>
      <c r="B6434" s="90" t="s">
        <v>18743</v>
      </c>
      <c r="C6434" s="358" t="s">
        <v>4</v>
      </c>
      <c r="D6434" s="358">
        <v>80.41</v>
      </c>
    </row>
    <row r="6435" spans="1:4" ht="15">
      <c r="A6435" s="90">
        <v>87831</v>
      </c>
      <c r="B6435" s="90" t="s">
        <v>12330</v>
      </c>
      <c r="C6435" s="358" t="s">
        <v>4</v>
      </c>
      <c r="D6435" s="358">
        <v>84.54</v>
      </c>
    </row>
    <row r="6436" spans="1:4" ht="15">
      <c r="A6436" s="90">
        <v>87832</v>
      </c>
      <c r="B6436" s="90" t="s">
        <v>12331</v>
      </c>
      <c r="C6436" s="358" t="s">
        <v>4</v>
      </c>
      <c r="D6436" s="358">
        <v>124.42</v>
      </c>
    </row>
    <row r="6437" spans="1:4" ht="15">
      <c r="A6437" s="90">
        <v>87834</v>
      </c>
      <c r="B6437" s="90" t="s">
        <v>3580</v>
      </c>
      <c r="C6437" s="358" t="s">
        <v>4</v>
      </c>
      <c r="D6437" s="358">
        <v>173.01</v>
      </c>
    </row>
    <row r="6438" spans="1:4" ht="15">
      <c r="A6438" s="90">
        <v>87835</v>
      </c>
      <c r="B6438" s="90" t="s">
        <v>3581</v>
      </c>
      <c r="C6438" s="358" t="s">
        <v>4</v>
      </c>
      <c r="D6438" s="358">
        <v>120.46</v>
      </c>
    </row>
    <row r="6439" spans="1:4" ht="15">
      <c r="A6439" s="90">
        <v>87836</v>
      </c>
      <c r="B6439" s="90" t="s">
        <v>3582</v>
      </c>
      <c r="C6439" s="358" t="s">
        <v>4</v>
      </c>
      <c r="D6439" s="358">
        <v>166.16</v>
      </c>
    </row>
    <row r="6440" spans="1:4" ht="15">
      <c r="A6440" s="90">
        <v>87837</v>
      </c>
      <c r="B6440" s="90" t="s">
        <v>3583</v>
      </c>
      <c r="C6440" s="358" t="s">
        <v>4</v>
      </c>
      <c r="D6440" s="358">
        <v>114.24</v>
      </c>
    </row>
    <row r="6441" spans="1:4" ht="15">
      <c r="A6441" s="90">
        <v>87838</v>
      </c>
      <c r="B6441" s="90" t="s">
        <v>3584</v>
      </c>
      <c r="C6441" s="358" t="s">
        <v>4</v>
      </c>
      <c r="D6441" s="358">
        <v>179.83</v>
      </c>
    </row>
    <row r="6442" spans="1:4" ht="15">
      <c r="A6442" s="90">
        <v>87839</v>
      </c>
      <c r="B6442" s="90" t="s">
        <v>3585</v>
      </c>
      <c r="C6442" s="358" t="s">
        <v>4</v>
      </c>
      <c r="D6442" s="358">
        <v>125.83</v>
      </c>
    </row>
    <row r="6443" spans="1:4" ht="15">
      <c r="A6443" s="90">
        <v>87840</v>
      </c>
      <c r="B6443" s="90" t="s">
        <v>3586</v>
      </c>
      <c r="C6443" s="358" t="s">
        <v>4</v>
      </c>
      <c r="D6443" s="358">
        <v>171.22</v>
      </c>
    </row>
    <row r="6444" spans="1:4" ht="15">
      <c r="A6444" s="90">
        <v>87841</v>
      </c>
      <c r="B6444" s="90" t="s">
        <v>3587</v>
      </c>
      <c r="C6444" s="358" t="s">
        <v>4</v>
      </c>
      <c r="D6444" s="358">
        <v>117.83</v>
      </c>
    </row>
    <row r="6445" spans="1:4" ht="15">
      <c r="A6445" s="90">
        <v>87842</v>
      </c>
      <c r="B6445" s="90" t="s">
        <v>3588</v>
      </c>
      <c r="C6445" s="358" t="s">
        <v>4</v>
      </c>
      <c r="D6445" s="358">
        <v>184.22</v>
      </c>
    </row>
    <row r="6446" spans="1:4" ht="15">
      <c r="A6446" s="90">
        <v>87843</v>
      </c>
      <c r="B6446" s="90" t="s">
        <v>3589</v>
      </c>
      <c r="C6446" s="358" t="s">
        <v>4</v>
      </c>
      <c r="D6446" s="358">
        <v>136.41</v>
      </c>
    </row>
    <row r="6447" spans="1:4" ht="15">
      <c r="A6447" s="90">
        <v>87844</v>
      </c>
      <c r="B6447" s="90" t="s">
        <v>3590</v>
      </c>
      <c r="C6447" s="358" t="s">
        <v>4</v>
      </c>
      <c r="D6447" s="358">
        <v>170.92</v>
      </c>
    </row>
    <row r="6448" spans="1:4" ht="15">
      <c r="A6448" s="90">
        <v>87845</v>
      </c>
      <c r="B6448" s="90" t="s">
        <v>3591</v>
      </c>
      <c r="C6448" s="358" t="s">
        <v>4</v>
      </c>
      <c r="D6448" s="358">
        <v>123.77</v>
      </c>
    </row>
    <row r="6449" spans="1:4" ht="15">
      <c r="A6449" s="90">
        <v>87846</v>
      </c>
      <c r="B6449" s="90" t="s">
        <v>3592</v>
      </c>
      <c r="C6449" s="358" t="s">
        <v>4</v>
      </c>
      <c r="D6449" s="358">
        <v>187.89</v>
      </c>
    </row>
    <row r="6450" spans="1:4" ht="15">
      <c r="A6450" s="90">
        <v>87847</v>
      </c>
      <c r="B6450" s="90" t="s">
        <v>3593</v>
      </c>
      <c r="C6450" s="358" t="s">
        <v>4</v>
      </c>
      <c r="D6450" s="358">
        <v>135.33000000000001</v>
      </c>
    </row>
    <row r="6451" spans="1:4" ht="15">
      <c r="A6451" s="90">
        <v>87848</v>
      </c>
      <c r="B6451" s="90" t="s">
        <v>3594</v>
      </c>
      <c r="C6451" s="358" t="s">
        <v>4</v>
      </c>
      <c r="D6451" s="358">
        <v>179.79</v>
      </c>
    </row>
    <row r="6452" spans="1:4" ht="15">
      <c r="A6452" s="90">
        <v>87849</v>
      </c>
      <c r="B6452" s="90" t="s">
        <v>3595</v>
      </c>
      <c r="C6452" s="358" t="s">
        <v>4</v>
      </c>
      <c r="D6452" s="358">
        <v>127.87</v>
      </c>
    </row>
    <row r="6453" spans="1:4" ht="15">
      <c r="A6453" s="90">
        <v>87850</v>
      </c>
      <c r="B6453" s="90" t="s">
        <v>3596</v>
      </c>
      <c r="C6453" s="358" t="s">
        <v>4</v>
      </c>
      <c r="D6453" s="358">
        <v>194.74</v>
      </c>
    </row>
    <row r="6454" spans="1:4" ht="15">
      <c r="A6454" s="90">
        <v>87851</v>
      </c>
      <c r="B6454" s="90" t="s">
        <v>3597</v>
      </c>
      <c r="C6454" s="358" t="s">
        <v>4</v>
      </c>
      <c r="D6454" s="358">
        <v>140.72999999999999</v>
      </c>
    </row>
    <row r="6455" spans="1:4" ht="15">
      <c r="A6455" s="90">
        <v>87852</v>
      </c>
      <c r="B6455" s="90" t="s">
        <v>3598</v>
      </c>
      <c r="C6455" s="358" t="s">
        <v>4</v>
      </c>
      <c r="D6455" s="358">
        <v>184.82</v>
      </c>
    </row>
    <row r="6456" spans="1:4" ht="15">
      <c r="A6456" s="90">
        <v>87853</v>
      </c>
      <c r="B6456" s="90" t="s">
        <v>3599</v>
      </c>
      <c r="C6456" s="358" t="s">
        <v>4</v>
      </c>
      <c r="D6456" s="358">
        <v>131.43</v>
      </c>
    </row>
    <row r="6457" spans="1:4" ht="15">
      <c r="A6457" s="90">
        <v>87854</v>
      </c>
      <c r="B6457" s="90" t="s">
        <v>3600</v>
      </c>
      <c r="C6457" s="358" t="s">
        <v>4</v>
      </c>
      <c r="D6457" s="358">
        <v>199.1</v>
      </c>
    </row>
    <row r="6458" spans="1:4" ht="15">
      <c r="A6458" s="90">
        <v>87855</v>
      </c>
      <c r="B6458" s="90" t="s">
        <v>3601</v>
      </c>
      <c r="C6458" s="358" t="s">
        <v>4</v>
      </c>
      <c r="D6458" s="358">
        <v>151.31</v>
      </c>
    </row>
    <row r="6459" spans="1:4" ht="15">
      <c r="A6459" s="90">
        <v>87856</v>
      </c>
      <c r="B6459" s="90" t="s">
        <v>3602</v>
      </c>
      <c r="C6459" s="358" t="s">
        <v>4</v>
      </c>
      <c r="D6459" s="358">
        <v>184.55</v>
      </c>
    </row>
    <row r="6460" spans="1:4" ht="15">
      <c r="A6460" s="90">
        <v>87857</v>
      </c>
      <c r="B6460" s="90" t="s">
        <v>3603</v>
      </c>
      <c r="C6460" s="358" t="s">
        <v>4</v>
      </c>
      <c r="D6460" s="358">
        <v>137.37</v>
      </c>
    </row>
    <row r="6461" spans="1:4" ht="15">
      <c r="A6461" s="90">
        <v>87858</v>
      </c>
      <c r="B6461" s="90" t="s">
        <v>3604</v>
      </c>
      <c r="C6461" s="358" t="s">
        <v>4</v>
      </c>
      <c r="D6461" s="358">
        <v>130.78</v>
      </c>
    </row>
    <row r="6462" spans="1:4" ht="15">
      <c r="A6462" s="90">
        <v>87859</v>
      </c>
      <c r="B6462" s="90" t="s">
        <v>3605</v>
      </c>
      <c r="C6462" s="358" t="s">
        <v>4</v>
      </c>
      <c r="D6462" s="358">
        <v>151.53</v>
      </c>
    </row>
    <row r="6463" spans="1:4" ht="15">
      <c r="A6463" s="90">
        <v>89048</v>
      </c>
      <c r="B6463" s="90" t="s">
        <v>18744</v>
      </c>
      <c r="C6463" s="358" t="s">
        <v>4</v>
      </c>
      <c r="D6463" s="358">
        <v>36.9</v>
      </c>
    </row>
    <row r="6464" spans="1:4" ht="15">
      <c r="A6464" s="90">
        <v>89049</v>
      </c>
      <c r="B6464" s="90" t="s">
        <v>3606</v>
      </c>
      <c r="C6464" s="358" t="s">
        <v>4</v>
      </c>
      <c r="D6464" s="358">
        <v>19.809999999999999</v>
      </c>
    </row>
    <row r="6465" spans="1:4" ht="15">
      <c r="A6465" s="90">
        <v>89173</v>
      </c>
      <c r="B6465" s="90" t="s">
        <v>18745</v>
      </c>
      <c r="C6465" s="358" t="s">
        <v>4</v>
      </c>
      <c r="D6465" s="358">
        <v>36.33</v>
      </c>
    </row>
    <row r="6466" spans="1:4" ht="15">
      <c r="A6466" s="90">
        <v>90406</v>
      </c>
      <c r="B6466" s="90" t="s">
        <v>3607</v>
      </c>
      <c r="C6466" s="358" t="s">
        <v>4</v>
      </c>
      <c r="D6466" s="358">
        <v>46.57</v>
      </c>
    </row>
    <row r="6467" spans="1:4" ht="15">
      <c r="A6467" s="90">
        <v>90407</v>
      </c>
      <c r="B6467" s="90" t="s">
        <v>3608</v>
      </c>
      <c r="C6467" s="358" t="s">
        <v>4</v>
      </c>
      <c r="D6467" s="358">
        <v>49.8</v>
      </c>
    </row>
    <row r="6468" spans="1:4" ht="15">
      <c r="A6468" s="90">
        <v>90408</v>
      </c>
      <c r="B6468" s="90" t="s">
        <v>3609</v>
      </c>
      <c r="C6468" s="358" t="s">
        <v>4</v>
      </c>
      <c r="D6468" s="358">
        <v>33.33</v>
      </c>
    </row>
    <row r="6469" spans="1:4" ht="15">
      <c r="A6469" s="90">
        <v>90409</v>
      </c>
      <c r="B6469" s="90" t="s">
        <v>3610</v>
      </c>
      <c r="C6469" s="358" t="s">
        <v>4</v>
      </c>
      <c r="D6469" s="358">
        <v>35.159999999999997</v>
      </c>
    </row>
    <row r="6470" spans="1:4" ht="15">
      <c r="A6470" s="90">
        <v>104203</v>
      </c>
      <c r="B6470" s="90" t="s">
        <v>12332</v>
      </c>
      <c r="C6470" s="358" t="s">
        <v>4</v>
      </c>
      <c r="D6470" s="358">
        <v>55.05</v>
      </c>
    </row>
    <row r="6471" spans="1:4" ht="15">
      <c r="A6471" s="90">
        <v>104204</v>
      </c>
      <c r="B6471" s="90" t="s">
        <v>12333</v>
      </c>
      <c r="C6471" s="358" t="s">
        <v>4</v>
      </c>
      <c r="D6471" s="358">
        <v>71</v>
      </c>
    </row>
    <row r="6472" spans="1:4" ht="15">
      <c r="A6472" s="90">
        <v>104205</v>
      </c>
      <c r="B6472" s="90" t="s">
        <v>12334</v>
      </c>
      <c r="C6472" s="358" t="s">
        <v>4</v>
      </c>
      <c r="D6472" s="358">
        <v>77.62</v>
      </c>
    </row>
    <row r="6473" spans="1:4" ht="15">
      <c r="A6473" s="90">
        <v>104206</v>
      </c>
      <c r="B6473" s="90" t="s">
        <v>12335</v>
      </c>
      <c r="C6473" s="358" t="s">
        <v>4</v>
      </c>
      <c r="D6473" s="358">
        <v>85.67</v>
      </c>
    </row>
    <row r="6474" spans="1:4" ht="15">
      <c r="A6474" s="90">
        <v>104207</v>
      </c>
      <c r="B6474" s="90" t="s">
        <v>12336</v>
      </c>
      <c r="C6474" s="358" t="s">
        <v>4</v>
      </c>
      <c r="D6474" s="358">
        <v>41.15</v>
      </c>
    </row>
    <row r="6475" spans="1:4" ht="15">
      <c r="A6475" s="90">
        <v>104208</v>
      </c>
      <c r="B6475" s="90" t="s">
        <v>12337</v>
      </c>
      <c r="C6475" s="358" t="s">
        <v>4</v>
      </c>
      <c r="D6475" s="358">
        <v>56.65</v>
      </c>
    </row>
    <row r="6476" spans="1:4" ht="15">
      <c r="A6476" s="90">
        <v>104209</v>
      </c>
      <c r="B6476" s="90" t="s">
        <v>12338</v>
      </c>
      <c r="C6476" s="358" t="s">
        <v>4</v>
      </c>
      <c r="D6476" s="358">
        <v>62.89</v>
      </c>
    </row>
    <row r="6477" spans="1:4" ht="15">
      <c r="A6477" s="90">
        <v>104210</v>
      </c>
      <c r="B6477" s="90" t="s">
        <v>12339</v>
      </c>
      <c r="C6477" s="358" t="s">
        <v>4</v>
      </c>
      <c r="D6477" s="358">
        <v>65.27</v>
      </c>
    </row>
    <row r="6478" spans="1:4" ht="15">
      <c r="A6478" s="90">
        <v>104211</v>
      </c>
      <c r="B6478" s="90" t="s">
        <v>18746</v>
      </c>
      <c r="C6478" s="358" t="s">
        <v>4</v>
      </c>
      <c r="D6478" s="358">
        <v>77.150000000000006</v>
      </c>
    </row>
    <row r="6479" spans="1:4" ht="15">
      <c r="A6479" s="90">
        <v>104212</v>
      </c>
      <c r="B6479" s="90" t="s">
        <v>18747</v>
      </c>
      <c r="C6479" s="358" t="s">
        <v>4</v>
      </c>
      <c r="D6479" s="358">
        <v>92.71</v>
      </c>
    </row>
    <row r="6480" spans="1:4" ht="15">
      <c r="A6480" s="90">
        <v>104213</v>
      </c>
      <c r="B6480" s="90" t="s">
        <v>18748</v>
      </c>
      <c r="C6480" s="358" t="s">
        <v>4</v>
      </c>
      <c r="D6480" s="358">
        <v>98.95</v>
      </c>
    </row>
    <row r="6481" spans="1:4" ht="15">
      <c r="A6481" s="90">
        <v>104214</v>
      </c>
      <c r="B6481" s="90" t="s">
        <v>18749</v>
      </c>
      <c r="C6481" s="358" t="s">
        <v>4</v>
      </c>
      <c r="D6481" s="358">
        <v>118.03</v>
      </c>
    </row>
    <row r="6482" spans="1:4" ht="15">
      <c r="A6482" s="90">
        <v>104215</v>
      </c>
      <c r="B6482" s="90" t="s">
        <v>18750</v>
      </c>
      <c r="C6482" s="358" t="s">
        <v>4</v>
      </c>
      <c r="D6482" s="358">
        <v>72.2</v>
      </c>
    </row>
    <row r="6483" spans="1:4" ht="15">
      <c r="A6483" s="90">
        <v>104216</v>
      </c>
      <c r="B6483" s="90" t="s">
        <v>18751</v>
      </c>
      <c r="C6483" s="358" t="s">
        <v>4</v>
      </c>
      <c r="D6483" s="358">
        <v>87.59</v>
      </c>
    </row>
    <row r="6484" spans="1:4" ht="15">
      <c r="A6484" s="90">
        <v>104217</v>
      </c>
      <c r="B6484" s="90" t="s">
        <v>12340</v>
      </c>
      <c r="C6484" s="358" t="s">
        <v>4</v>
      </c>
      <c r="D6484" s="358">
        <v>47.18</v>
      </c>
    </row>
    <row r="6485" spans="1:4" ht="15">
      <c r="A6485" s="90">
        <v>104218</v>
      </c>
      <c r="B6485" s="90" t="s">
        <v>12341</v>
      </c>
      <c r="C6485" s="358" t="s">
        <v>4</v>
      </c>
      <c r="D6485" s="358">
        <v>49.87</v>
      </c>
    </row>
    <row r="6486" spans="1:4" ht="15">
      <c r="A6486" s="90">
        <v>104219</v>
      </c>
      <c r="B6486" s="90" t="s">
        <v>12342</v>
      </c>
      <c r="C6486" s="358" t="s">
        <v>4</v>
      </c>
      <c r="D6486" s="358">
        <v>76.650000000000006</v>
      </c>
    </row>
    <row r="6487" spans="1:4" ht="15">
      <c r="A6487" s="90">
        <v>104220</v>
      </c>
      <c r="B6487" s="90" t="s">
        <v>12343</v>
      </c>
      <c r="C6487" s="358" t="s">
        <v>4</v>
      </c>
      <c r="D6487" s="358">
        <v>51.29</v>
      </c>
    </row>
    <row r="6488" spans="1:4" ht="15">
      <c r="A6488" s="90">
        <v>104221</v>
      </c>
      <c r="B6488" s="90" t="s">
        <v>12344</v>
      </c>
      <c r="C6488" s="358" t="s">
        <v>4</v>
      </c>
      <c r="D6488" s="358">
        <v>60.64</v>
      </c>
    </row>
    <row r="6489" spans="1:4" ht="15">
      <c r="A6489" s="90">
        <v>104222</v>
      </c>
      <c r="B6489" s="90" t="s">
        <v>12345</v>
      </c>
      <c r="C6489" s="358" t="s">
        <v>4</v>
      </c>
      <c r="D6489" s="358">
        <v>64.25</v>
      </c>
    </row>
    <row r="6490" spans="1:4" ht="15">
      <c r="A6490" s="90">
        <v>104223</v>
      </c>
      <c r="B6490" s="90" t="s">
        <v>12346</v>
      </c>
      <c r="C6490" s="358" t="s">
        <v>4</v>
      </c>
      <c r="D6490" s="358">
        <v>100.32</v>
      </c>
    </row>
    <row r="6491" spans="1:4" ht="15">
      <c r="A6491" s="90">
        <v>104224</v>
      </c>
      <c r="B6491" s="90" t="s">
        <v>12347</v>
      </c>
      <c r="C6491" s="358" t="s">
        <v>4</v>
      </c>
      <c r="D6491" s="358">
        <v>66.13</v>
      </c>
    </row>
    <row r="6492" spans="1:4" ht="15">
      <c r="A6492" s="90">
        <v>104225</v>
      </c>
      <c r="B6492" s="90" t="s">
        <v>12348</v>
      </c>
      <c r="C6492" s="358" t="s">
        <v>4</v>
      </c>
      <c r="D6492" s="358">
        <v>66.58</v>
      </c>
    </row>
    <row r="6493" spans="1:4" ht="15">
      <c r="A6493" s="90">
        <v>104226</v>
      </c>
      <c r="B6493" s="90" t="s">
        <v>12349</v>
      </c>
      <c r="C6493" s="358" t="s">
        <v>4</v>
      </c>
      <c r="D6493" s="358">
        <v>71.11</v>
      </c>
    </row>
    <row r="6494" spans="1:4" ht="15">
      <c r="A6494" s="90">
        <v>104227</v>
      </c>
      <c r="B6494" s="90" t="s">
        <v>12350</v>
      </c>
      <c r="C6494" s="358" t="s">
        <v>4</v>
      </c>
      <c r="D6494" s="358">
        <v>117.12</v>
      </c>
    </row>
    <row r="6495" spans="1:4" ht="15">
      <c r="A6495" s="90">
        <v>104228</v>
      </c>
      <c r="B6495" s="90" t="s">
        <v>12351</v>
      </c>
      <c r="C6495" s="358" t="s">
        <v>4</v>
      </c>
      <c r="D6495" s="358">
        <v>72.75</v>
      </c>
    </row>
    <row r="6496" spans="1:4" ht="15">
      <c r="A6496" s="90">
        <v>104229</v>
      </c>
      <c r="B6496" s="90" t="s">
        <v>12352</v>
      </c>
      <c r="C6496" s="358" t="s">
        <v>4</v>
      </c>
      <c r="D6496" s="358">
        <v>78.11</v>
      </c>
    </row>
    <row r="6497" spans="1:4" ht="15">
      <c r="A6497" s="90">
        <v>104230</v>
      </c>
      <c r="B6497" s="90" t="s">
        <v>12353</v>
      </c>
      <c r="C6497" s="358" t="s">
        <v>4</v>
      </c>
      <c r="D6497" s="358">
        <v>83.1</v>
      </c>
    </row>
    <row r="6498" spans="1:4" ht="15">
      <c r="A6498" s="90">
        <v>104231</v>
      </c>
      <c r="B6498" s="90" t="s">
        <v>12354</v>
      </c>
      <c r="C6498" s="358" t="s">
        <v>4</v>
      </c>
      <c r="D6498" s="358">
        <v>129.03</v>
      </c>
    </row>
    <row r="6499" spans="1:4" ht="15">
      <c r="A6499" s="90">
        <v>104232</v>
      </c>
      <c r="B6499" s="90" t="s">
        <v>12355</v>
      </c>
      <c r="C6499" s="358" t="s">
        <v>4</v>
      </c>
      <c r="D6499" s="358">
        <v>80.319999999999993</v>
      </c>
    </row>
    <row r="6500" spans="1:4" ht="15">
      <c r="A6500" s="90">
        <v>104233</v>
      </c>
      <c r="B6500" s="90" t="s">
        <v>12356</v>
      </c>
      <c r="C6500" s="358" t="s">
        <v>4</v>
      </c>
      <c r="D6500" s="358">
        <v>35.76</v>
      </c>
    </row>
    <row r="6501" spans="1:4" ht="15">
      <c r="A6501" s="90">
        <v>104234</v>
      </c>
      <c r="B6501" s="90" t="s">
        <v>12357</v>
      </c>
      <c r="C6501" s="358" t="s">
        <v>4</v>
      </c>
      <c r="D6501" s="358">
        <v>38.28</v>
      </c>
    </row>
    <row r="6502" spans="1:4" ht="15">
      <c r="A6502" s="90">
        <v>104235</v>
      </c>
      <c r="B6502" s="90" t="s">
        <v>12358</v>
      </c>
      <c r="C6502" s="358" t="s">
        <v>4</v>
      </c>
      <c r="D6502" s="358">
        <v>63.99</v>
      </c>
    </row>
    <row r="6503" spans="1:4" ht="15">
      <c r="A6503" s="90">
        <v>104236</v>
      </c>
      <c r="B6503" s="90" t="s">
        <v>12359</v>
      </c>
      <c r="C6503" s="358" t="s">
        <v>4</v>
      </c>
      <c r="D6503" s="358">
        <v>38.85</v>
      </c>
    </row>
    <row r="6504" spans="1:4" ht="15">
      <c r="A6504" s="90">
        <v>104237</v>
      </c>
      <c r="B6504" s="90" t="s">
        <v>12360</v>
      </c>
      <c r="C6504" s="358" t="s">
        <v>4</v>
      </c>
      <c r="D6504" s="358">
        <v>48.87</v>
      </c>
    </row>
    <row r="6505" spans="1:4" ht="15">
      <c r="A6505" s="90">
        <v>104238</v>
      </c>
      <c r="B6505" s="90" t="s">
        <v>12361</v>
      </c>
      <c r="C6505" s="358" t="s">
        <v>4</v>
      </c>
      <c r="D6505" s="358">
        <v>52.25</v>
      </c>
    </row>
    <row r="6506" spans="1:4" ht="15">
      <c r="A6506" s="90">
        <v>104239</v>
      </c>
      <c r="B6506" s="90" t="s">
        <v>12362</v>
      </c>
      <c r="C6506" s="358" t="s">
        <v>4</v>
      </c>
      <c r="D6506" s="358">
        <v>86.6</v>
      </c>
    </row>
    <row r="6507" spans="1:4" ht="15">
      <c r="A6507" s="90">
        <v>104240</v>
      </c>
      <c r="B6507" s="90" t="s">
        <v>12363</v>
      </c>
      <c r="C6507" s="358" t="s">
        <v>4</v>
      </c>
      <c r="D6507" s="358">
        <v>53.34</v>
      </c>
    </row>
    <row r="6508" spans="1:4" ht="15">
      <c r="A6508" s="90">
        <v>104241</v>
      </c>
      <c r="B6508" s="90" t="s">
        <v>12364</v>
      </c>
      <c r="C6508" s="358" t="s">
        <v>4</v>
      </c>
      <c r="D6508" s="358">
        <v>54.42</v>
      </c>
    </row>
    <row r="6509" spans="1:4" ht="15">
      <c r="A6509" s="90">
        <v>104242</v>
      </c>
      <c r="B6509" s="90" t="s">
        <v>12365</v>
      </c>
      <c r="C6509" s="358" t="s">
        <v>4</v>
      </c>
      <c r="D6509" s="358">
        <v>58.65</v>
      </c>
    </row>
    <row r="6510" spans="1:4" ht="15">
      <c r="A6510" s="90">
        <v>104243</v>
      </c>
      <c r="B6510" s="90" t="s">
        <v>12366</v>
      </c>
      <c r="C6510" s="358" t="s">
        <v>4</v>
      </c>
      <c r="D6510" s="358">
        <v>102.31</v>
      </c>
    </row>
    <row r="6511" spans="1:4" ht="15">
      <c r="A6511" s="90">
        <v>104244</v>
      </c>
      <c r="B6511" s="90" t="s">
        <v>12367</v>
      </c>
      <c r="C6511" s="358" t="s">
        <v>4</v>
      </c>
      <c r="D6511" s="358">
        <v>59.57</v>
      </c>
    </row>
    <row r="6512" spans="1:4" ht="15">
      <c r="A6512" s="90">
        <v>104245</v>
      </c>
      <c r="B6512" s="90" t="s">
        <v>12368</v>
      </c>
      <c r="C6512" s="358" t="s">
        <v>4</v>
      </c>
      <c r="D6512" s="358">
        <v>59.36</v>
      </c>
    </row>
    <row r="6513" spans="1:4" ht="15">
      <c r="A6513" s="90">
        <v>104246</v>
      </c>
      <c r="B6513" s="90" t="s">
        <v>12369</v>
      </c>
      <c r="C6513" s="358" t="s">
        <v>4</v>
      </c>
      <c r="D6513" s="358">
        <v>64.02</v>
      </c>
    </row>
    <row r="6514" spans="1:4" ht="15">
      <c r="A6514" s="90">
        <v>104247</v>
      </c>
      <c r="B6514" s="90" t="s">
        <v>12370</v>
      </c>
      <c r="C6514" s="358" t="s">
        <v>4</v>
      </c>
      <c r="D6514" s="358">
        <v>109.63</v>
      </c>
    </row>
    <row r="6515" spans="1:4" ht="15">
      <c r="A6515" s="90">
        <v>104248</v>
      </c>
      <c r="B6515" s="90" t="s">
        <v>12371</v>
      </c>
      <c r="C6515" s="358" t="s">
        <v>4</v>
      </c>
      <c r="D6515" s="358">
        <v>62.06</v>
      </c>
    </row>
    <row r="6516" spans="1:4" ht="15">
      <c r="A6516" s="90">
        <v>104249</v>
      </c>
      <c r="B6516" s="90" t="s">
        <v>12372</v>
      </c>
      <c r="C6516" s="358" t="s">
        <v>4</v>
      </c>
      <c r="D6516" s="358">
        <v>64.41</v>
      </c>
    </row>
    <row r="6517" spans="1:4" ht="15">
      <c r="A6517" s="90">
        <v>104250</v>
      </c>
      <c r="B6517" s="90" t="s">
        <v>12373</v>
      </c>
      <c r="C6517" s="358" t="s">
        <v>4</v>
      </c>
      <c r="D6517" s="358">
        <v>66.930000000000007</v>
      </c>
    </row>
    <row r="6518" spans="1:4" ht="15">
      <c r="A6518" s="90">
        <v>104251</v>
      </c>
      <c r="B6518" s="90" t="s">
        <v>12374</v>
      </c>
      <c r="C6518" s="358" t="s">
        <v>4</v>
      </c>
      <c r="D6518" s="358">
        <v>89.83</v>
      </c>
    </row>
    <row r="6519" spans="1:4" ht="15">
      <c r="A6519" s="90">
        <v>104252</v>
      </c>
      <c r="B6519" s="90" t="s">
        <v>18752</v>
      </c>
      <c r="C6519" s="358" t="s">
        <v>4</v>
      </c>
      <c r="D6519" s="358">
        <v>70.41</v>
      </c>
    </row>
    <row r="6520" spans="1:4" ht="15">
      <c r="A6520" s="90">
        <v>104253</v>
      </c>
      <c r="B6520" s="90" t="s">
        <v>12375</v>
      </c>
      <c r="C6520" s="358" t="s">
        <v>4</v>
      </c>
      <c r="D6520" s="358">
        <v>77.52</v>
      </c>
    </row>
    <row r="6521" spans="1:4" ht="15">
      <c r="A6521" s="90">
        <v>104254</v>
      </c>
      <c r="B6521" s="90" t="s">
        <v>12376</v>
      </c>
      <c r="C6521" s="358" t="s">
        <v>4</v>
      </c>
      <c r="D6521" s="358">
        <v>80.900000000000006</v>
      </c>
    </row>
    <row r="6522" spans="1:4" ht="15">
      <c r="A6522" s="90">
        <v>104255</v>
      </c>
      <c r="B6522" s="90" t="s">
        <v>12377</v>
      </c>
      <c r="C6522" s="358" t="s">
        <v>4</v>
      </c>
      <c r="D6522" s="358">
        <v>112.44</v>
      </c>
    </row>
    <row r="6523" spans="1:4" ht="15">
      <c r="A6523" s="90">
        <v>104256</v>
      </c>
      <c r="B6523" s="90" t="s">
        <v>18753</v>
      </c>
      <c r="C6523" s="358" t="s">
        <v>4</v>
      </c>
      <c r="D6523" s="358">
        <v>84.9</v>
      </c>
    </row>
    <row r="6524" spans="1:4" ht="15">
      <c r="A6524" s="90">
        <v>104257</v>
      </c>
      <c r="B6524" s="90" t="s">
        <v>12378</v>
      </c>
      <c r="C6524" s="358" t="s">
        <v>4</v>
      </c>
      <c r="D6524" s="358">
        <v>83.07</v>
      </c>
    </row>
    <row r="6525" spans="1:4" ht="15">
      <c r="A6525" s="90">
        <v>104258</v>
      </c>
      <c r="B6525" s="90" t="s">
        <v>12379</v>
      </c>
      <c r="C6525" s="358" t="s">
        <v>4</v>
      </c>
      <c r="D6525" s="358">
        <v>87.3</v>
      </c>
    </row>
    <row r="6526" spans="1:4" ht="15">
      <c r="A6526" s="90">
        <v>104259</v>
      </c>
      <c r="B6526" s="90" t="s">
        <v>12380</v>
      </c>
      <c r="C6526" s="358" t="s">
        <v>4</v>
      </c>
      <c r="D6526" s="358">
        <v>128.15</v>
      </c>
    </row>
    <row r="6527" spans="1:4" ht="15">
      <c r="A6527" s="90">
        <v>104260</v>
      </c>
      <c r="B6527" s="90" t="s">
        <v>18754</v>
      </c>
      <c r="C6527" s="358" t="s">
        <v>4</v>
      </c>
      <c r="D6527" s="358">
        <v>91.13</v>
      </c>
    </row>
    <row r="6528" spans="1:4" ht="15">
      <c r="A6528" s="90">
        <v>104261</v>
      </c>
      <c r="B6528" s="90" t="s">
        <v>12381</v>
      </c>
      <c r="C6528" s="358" t="s">
        <v>4</v>
      </c>
      <c r="D6528" s="358">
        <v>107.25</v>
      </c>
    </row>
    <row r="6529" spans="1:4" ht="15">
      <c r="A6529" s="90">
        <v>104262</v>
      </c>
      <c r="B6529" s="90" t="s">
        <v>12382</v>
      </c>
      <c r="C6529" s="358" t="s">
        <v>4</v>
      </c>
      <c r="D6529" s="358">
        <v>111.91</v>
      </c>
    </row>
    <row r="6530" spans="1:4" ht="15">
      <c r="A6530" s="90">
        <v>104263</v>
      </c>
      <c r="B6530" s="90" t="s">
        <v>12383</v>
      </c>
      <c r="C6530" s="358" t="s">
        <v>4</v>
      </c>
      <c r="D6530" s="358">
        <v>147.81</v>
      </c>
    </row>
    <row r="6531" spans="1:4" ht="15">
      <c r="A6531" s="90">
        <v>104264</v>
      </c>
      <c r="B6531" s="90" t="s">
        <v>18755</v>
      </c>
      <c r="C6531" s="358" t="s">
        <v>4</v>
      </c>
      <c r="D6531" s="358">
        <v>108.39</v>
      </c>
    </row>
    <row r="6532" spans="1:4" ht="15">
      <c r="A6532" s="90">
        <v>104627</v>
      </c>
      <c r="B6532" s="90" t="s">
        <v>18756</v>
      </c>
      <c r="C6532" s="358" t="s">
        <v>4</v>
      </c>
      <c r="D6532" s="358">
        <v>16.14</v>
      </c>
    </row>
    <row r="6533" spans="1:4" ht="15">
      <c r="A6533" s="90">
        <v>104628</v>
      </c>
      <c r="B6533" s="90" t="s">
        <v>18757</v>
      </c>
      <c r="C6533" s="358" t="s">
        <v>4</v>
      </c>
      <c r="D6533" s="358">
        <v>24.09</v>
      </c>
    </row>
    <row r="6534" spans="1:4" ht="15">
      <c r="A6534" s="90">
        <v>104629</v>
      </c>
      <c r="B6534" s="90" t="s">
        <v>18758</v>
      </c>
      <c r="C6534" s="358" t="s">
        <v>4</v>
      </c>
      <c r="D6534" s="358">
        <v>28.66</v>
      </c>
    </row>
    <row r="6535" spans="1:4" ht="15">
      <c r="A6535" s="90">
        <v>104630</v>
      </c>
      <c r="B6535" s="90" t="s">
        <v>18759</v>
      </c>
      <c r="C6535" s="358" t="s">
        <v>4</v>
      </c>
      <c r="D6535" s="358">
        <v>25.72</v>
      </c>
    </row>
    <row r="6536" spans="1:4" ht="15">
      <c r="A6536" s="90">
        <v>104631</v>
      </c>
      <c r="B6536" s="90" t="s">
        <v>18760</v>
      </c>
      <c r="C6536" s="358" t="s">
        <v>4</v>
      </c>
      <c r="D6536" s="358">
        <v>33.67</v>
      </c>
    </row>
    <row r="6537" spans="1:4" ht="15">
      <c r="A6537" s="90">
        <v>104632</v>
      </c>
      <c r="B6537" s="90" t="s">
        <v>18761</v>
      </c>
      <c r="C6537" s="358" t="s">
        <v>4</v>
      </c>
      <c r="D6537" s="358">
        <v>38.24</v>
      </c>
    </row>
    <row r="6538" spans="1:4" ht="15">
      <c r="A6538" s="90">
        <v>104633</v>
      </c>
      <c r="B6538" s="90" t="s">
        <v>18762</v>
      </c>
      <c r="C6538" s="358" t="s">
        <v>4</v>
      </c>
      <c r="D6538" s="358">
        <v>21.48</v>
      </c>
    </row>
    <row r="6539" spans="1:4" ht="15">
      <c r="A6539" s="90">
        <v>104634</v>
      </c>
      <c r="B6539" s="90" t="s">
        <v>18763</v>
      </c>
      <c r="C6539" s="358" t="s">
        <v>4</v>
      </c>
      <c r="D6539" s="358">
        <v>32.270000000000003</v>
      </c>
    </row>
    <row r="6540" spans="1:4" ht="15">
      <c r="A6540" s="90">
        <v>104635</v>
      </c>
      <c r="B6540" s="90" t="s">
        <v>18764</v>
      </c>
      <c r="C6540" s="358" t="s">
        <v>4</v>
      </c>
      <c r="D6540" s="358">
        <v>43.34</v>
      </c>
    </row>
    <row r="6541" spans="1:4" ht="15">
      <c r="A6541" s="90">
        <v>104636</v>
      </c>
      <c r="B6541" s="90" t="s">
        <v>18765</v>
      </c>
      <c r="C6541" s="358" t="s">
        <v>4</v>
      </c>
      <c r="D6541" s="358">
        <v>50.86</v>
      </c>
    </row>
    <row r="6542" spans="1:4" ht="15">
      <c r="A6542" s="90">
        <v>87244</v>
      </c>
      <c r="B6542" s="90" t="s">
        <v>17695</v>
      </c>
      <c r="C6542" s="358" t="s">
        <v>4</v>
      </c>
      <c r="D6542" s="358">
        <v>206.75</v>
      </c>
    </row>
    <row r="6543" spans="1:4" ht="15">
      <c r="A6543" s="90">
        <v>87245</v>
      </c>
      <c r="B6543" s="90" t="s">
        <v>17696</v>
      </c>
      <c r="C6543" s="358" t="s">
        <v>4</v>
      </c>
      <c r="D6543" s="358">
        <v>246.9</v>
      </c>
    </row>
    <row r="6544" spans="1:4" ht="15">
      <c r="A6544" s="90">
        <v>87265</v>
      </c>
      <c r="B6544" s="90" t="s">
        <v>17697</v>
      </c>
      <c r="C6544" s="358" t="s">
        <v>4</v>
      </c>
      <c r="D6544" s="358">
        <v>61.26</v>
      </c>
    </row>
    <row r="6545" spans="1:4" ht="15">
      <c r="A6545" s="90">
        <v>87267</v>
      </c>
      <c r="B6545" s="90" t="s">
        <v>17698</v>
      </c>
      <c r="C6545" s="358" t="s">
        <v>4</v>
      </c>
      <c r="D6545" s="358">
        <v>65.95</v>
      </c>
    </row>
    <row r="6546" spans="1:4" ht="15">
      <c r="A6546" s="90">
        <v>87269</v>
      </c>
      <c r="B6546" s="90" t="s">
        <v>17699</v>
      </c>
      <c r="C6546" s="358" t="s">
        <v>4</v>
      </c>
      <c r="D6546" s="358">
        <v>64.84</v>
      </c>
    </row>
    <row r="6547" spans="1:4" ht="15">
      <c r="A6547" s="90">
        <v>87271</v>
      </c>
      <c r="B6547" s="90" t="s">
        <v>17700</v>
      </c>
      <c r="C6547" s="358" t="s">
        <v>4</v>
      </c>
      <c r="D6547" s="358">
        <v>69.59</v>
      </c>
    </row>
    <row r="6548" spans="1:4" ht="15">
      <c r="A6548" s="90">
        <v>87273</v>
      </c>
      <c r="B6548" s="90" t="s">
        <v>17701</v>
      </c>
      <c r="C6548" s="358" t="s">
        <v>4</v>
      </c>
      <c r="D6548" s="358">
        <v>67.680000000000007</v>
      </c>
    </row>
    <row r="6549" spans="1:4" ht="15">
      <c r="A6549" s="90">
        <v>87275</v>
      </c>
      <c r="B6549" s="90" t="s">
        <v>17702</v>
      </c>
      <c r="C6549" s="358" t="s">
        <v>4</v>
      </c>
      <c r="D6549" s="358">
        <v>74.02</v>
      </c>
    </row>
    <row r="6550" spans="1:4" ht="15">
      <c r="A6550" s="90">
        <v>88788</v>
      </c>
      <c r="B6550" s="90" t="s">
        <v>17703</v>
      </c>
      <c r="C6550" s="358" t="s">
        <v>4</v>
      </c>
      <c r="D6550" s="358">
        <v>294.56</v>
      </c>
    </row>
    <row r="6551" spans="1:4" ht="15">
      <c r="A6551" s="90">
        <v>88789</v>
      </c>
      <c r="B6551" s="90" t="s">
        <v>17704</v>
      </c>
      <c r="C6551" s="358" t="s">
        <v>4</v>
      </c>
      <c r="D6551" s="358">
        <v>353.25</v>
      </c>
    </row>
    <row r="6552" spans="1:4" ht="15">
      <c r="A6552" s="90">
        <v>89045</v>
      </c>
      <c r="B6552" s="90" t="s">
        <v>9376</v>
      </c>
      <c r="C6552" s="358" t="s">
        <v>4</v>
      </c>
      <c r="D6552" s="358">
        <v>62.42</v>
      </c>
    </row>
    <row r="6553" spans="1:4" ht="15">
      <c r="A6553" s="90">
        <v>89170</v>
      </c>
      <c r="B6553" s="90" t="s">
        <v>10750</v>
      </c>
      <c r="C6553" s="358" t="s">
        <v>4</v>
      </c>
      <c r="D6553" s="358">
        <v>62.42</v>
      </c>
    </row>
    <row r="6554" spans="1:4" ht="15">
      <c r="A6554" s="90">
        <v>93393</v>
      </c>
      <c r="B6554" s="90" t="s">
        <v>17705</v>
      </c>
      <c r="C6554" s="358" t="s">
        <v>4</v>
      </c>
      <c r="D6554" s="358">
        <v>51.28</v>
      </c>
    </row>
    <row r="6555" spans="1:4" ht="15">
      <c r="A6555" s="90">
        <v>93395</v>
      </c>
      <c r="B6555" s="90" t="s">
        <v>17706</v>
      </c>
      <c r="C6555" s="358" t="s">
        <v>4</v>
      </c>
      <c r="D6555" s="358">
        <v>55.91</v>
      </c>
    </row>
    <row r="6556" spans="1:4" ht="15">
      <c r="A6556" s="90">
        <v>99195</v>
      </c>
      <c r="B6556" s="90" t="s">
        <v>17707</v>
      </c>
      <c r="C6556" s="358" t="s">
        <v>4</v>
      </c>
      <c r="D6556" s="358">
        <v>58.5</v>
      </c>
    </row>
    <row r="6557" spans="1:4" ht="15">
      <c r="A6557" s="90">
        <v>99198</v>
      </c>
      <c r="B6557" s="90" t="s">
        <v>17708</v>
      </c>
      <c r="C6557" s="358" t="s">
        <v>4</v>
      </c>
      <c r="D6557" s="358">
        <v>63.13</v>
      </c>
    </row>
    <row r="6558" spans="1:4" ht="15">
      <c r="A6558" s="90">
        <v>104611</v>
      </c>
      <c r="B6558" s="90" t="s">
        <v>17709</v>
      </c>
      <c r="C6558" s="358" t="s">
        <v>4</v>
      </c>
      <c r="D6558" s="358">
        <v>83.61</v>
      </c>
    </row>
    <row r="6559" spans="1:4" ht="15">
      <c r="A6559" s="90">
        <v>104612</v>
      </c>
      <c r="B6559" s="90" t="s">
        <v>17710</v>
      </c>
      <c r="C6559" s="358" t="s">
        <v>4</v>
      </c>
      <c r="D6559" s="358">
        <v>84.21</v>
      </c>
    </row>
    <row r="6560" spans="1:4" ht="15">
      <c r="A6560" s="90">
        <v>104613</v>
      </c>
      <c r="B6560" s="90" t="s">
        <v>17711</v>
      </c>
      <c r="C6560" s="358" t="s">
        <v>4</v>
      </c>
      <c r="D6560" s="358">
        <v>64.47</v>
      </c>
    </row>
    <row r="6561" spans="1:4" ht="15">
      <c r="A6561" s="90">
        <v>104614</v>
      </c>
      <c r="B6561" s="90" t="s">
        <v>17712</v>
      </c>
      <c r="C6561" s="358" t="s">
        <v>4</v>
      </c>
      <c r="D6561" s="358">
        <v>70.62</v>
      </c>
    </row>
    <row r="6562" spans="1:4" ht="15">
      <c r="A6562" s="90">
        <v>104615</v>
      </c>
      <c r="B6562" s="90" t="s">
        <v>17713</v>
      </c>
      <c r="C6562" s="358" t="s">
        <v>4</v>
      </c>
      <c r="D6562" s="358">
        <v>204.71</v>
      </c>
    </row>
    <row r="6563" spans="1:4" ht="15">
      <c r="A6563" s="90">
        <v>104616</v>
      </c>
      <c r="B6563" s="90" t="s">
        <v>17714</v>
      </c>
      <c r="C6563" s="358" t="s">
        <v>4</v>
      </c>
      <c r="D6563" s="358">
        <v>296.08</v>
      </c>
    </row>
    <row r="6564" spans="1:4" ht="15">
      <c r="A6564" s="90">
        <v>104617</v>
      </c>
      <c r="B6564" s="90" t="s">
        <v>17715</v>
      </c>
      <c r="C6564" s="358" t="s">
        <v>4</v>
      </c>
      <c r="D6564" s="358">
        <v>214.06</v>
      </c>
    </row>
    <row r="6565" spans="1:4" ht="15">
      <c r="A6565" s="90">
        <v>104618</v>
      </c>
      <c r="B6565" s="90" t="s">
        <v>17716</v>
      </c>
      <c r="C6565" s="358" t="s">
        <v>4</v>
      </c>
      <c r="D6565" s="358">
        <v>305.43</v>
      </c>
    </row>
    <row r="6566" spans="1:4" ht="15">
      <c r="A6566" s="90">
        <v>104619</v>
      </c>
      <c r="B6566" s="90" t="s">
        <v>17717</v>
      </c>
      <c r="C6566" s="358" t="s">
        <v>1</v>
      </c>
      <c r="D6566" s="358">
        <v>21.89</v>
      </c>
    </row>
    <row r="6567" spans="1:4" ht="15">
      <c r="A6567" s="90">
        <v>101965</v>
      </c>
      <c r="B6567" s="90" t="s">
        <v>9769</v>
      </c>
      <c r="C6567" s="358" t="s">
        <v>1</v>
      </c>
      <c r="D6567" s="358">
        <v>78.89</v>
      </c>
    </row>
    <row r="6568" spans="1:4" ht="15">
      <c r="A6568" s="90">
        <v>101966</v>
      </c>
      <c r="B6568" s="90" t="s">
        <v>9770</v>
      </c>
      <c r="C6568" s="358" t="s">
        <v>1</v>
      </c>
      <c r="D6568" s="358">
        <v>86.12</v>
      </c>
    </row>
    <row r="6569" spans="1:4" ht="15">
      <c r="A6569" s="90">
        <v>101979</v>
      </c>
      <c r="B6569" s="90" t="s">
        <v>9771</v>
      </c>
      <c r="C6569" s="358" t="s">
        <v>1</v>
      </c>
      <c r="D6569" s="358">
        <v>46.06</v>
      </c>
    </row>
    <row r="6570" spans="1:4" ht="15">
      <c r="A6570" s="90">
        <v>96112</v>
      </c>
      <c r="B6570" s="90" t="s">
        <v>18766</v>
      </c>
      <c r="C6570" s="358" t="s">
        <v>4</v>
      </c>
      <c r="D6570" s="358">
        <v>130.03</v>
      </c>
    </row>
    <row r="6571" spans="1:4" ht="15">
      <c r="A6571" s="90">
        <v>96122</v>
      </c>
      <c r="B6571" s="90" t="s">
        <v>18767</v>
      </c>
      <c r="C6571" s="358" t="s">
        <v>1</v>
      </c>
      <c r="D6571" s="358">
        <v>42.24</v>
      </c>
    </row>
    <row r="6572" spans="1:4" ht="15">
      <c r="A6572" s="90">
        <v>104756</v>
      </c>
      <c r="B6572" s="90" t="s">
        <v>18768</v>
      </c>
      <c r="C6572" s="358" t="s">
        <v>4</v>
      </c>
      <c r="D6572" s="358">
        <v>176.27</v>
      </c>
    </row>
    <row r="6573" spans="1:4" ht="15">
      <c r="A6573" s="90">
        <v>96109</v>
      </c>
      <c r="B6573" s="90" t="s">
        <v>18769</v>
      </c>
      <c r="C6573" s="358" t="s">
        <v>4</v>
      </c>
      <c r="D6573" s="358">
        <v>42.86</v>
      </c>
    </row>
    <row r="6574" spans="1:4" ht="15">
      <c r="A6574" s="90">
        <v>96110</v>
      </c>
      <c r="B6574" s="90" t="s">
        <v>18770</v>
      </c>
      <c r="C6574" s="358" t="s">
        <v>4</v>
      </c>
      <c r="D6574" s="358">
        <v>72.41</v>
      </c>
    </row>
    <row r="6575" spans="1:4" ht="15">
      <c r="A6575" s="90">
        <v>96113</v>
      </c>
      <c r="B6575" s="90" t="s">
        <v>18771</v>
      </c>
      <c r="C6575" s="358" t="s">
        <v>4</v>
      </c>
      <c r="D6575" s="358">
        <v>39.020000000000003</v>
      </c>
    </row>
    <row r="6576" spans="1:4" ht="15">
      <c r="A6576" s="90">
        <v>96114</v>
      </c>
      <c r="B6576" s="90" t="s">
        <v>18772</v>
      </c>
      <c r="C6576" s="358" t="s">
        <v>4</v>
      </c>
      <c r="D6576" s="358">
        <v>72.739999999999995</v>
      </c>
    </row>
    <row r="6577" spans="1:4" ht="15">
      <c r="A6577" s="90">
        <v>96120</v>
      </c>
      <c r="B6577" s="90" t="s">
        <v>18773</v>
      </c>
      <c r="C6577" s="358" t="s">
        <v>1</v>
      </c>
      <c r="D6577" s="358">
        <v>2.57</v>
      </c>
    </row>
    <row r="6578" spans="1:4" ht="15">
      <c r="A6578" s="90">
        <v>96123</v>
      </c>
      <c r="B6578" s="90" t="s">
        <v>18774</v>
      </c>
      <c r="C6578" s="358" t="s">
        <v>1</v>
      </c>
      <c r="D6578" s="358">
        <v>27.71</v>
      </c>
    </row>
    <row r="6579" spans="1:4" ht="15">
      <c r="A6579" s="90">
        <v>99054</v>
      </c>
      <c r="B6579" s="90" t="s">
        <v>18775</v>
      </c>
      <c r="C6579" s="358" t="s">
        <v>4</v>
      </c>
      <c r="D6579" s="358">
        <v>48.54</v>
      </c>
    </row>
    <row r="6580" spans="1:4" ht="15">
      <c r="A6580" s="90">
        <v>96111</v>
      </c>
      <c r="B6580" s="90" t="s">
        <v>18776</v>
      </c>
      <c r="C6580" s="358" t="s">
        <v>4</v>
      </c>
      <c r="D6580" s="358">
        <v>59.68</v>
      </c>
    </row>
    <row r="6581" spans="1:4" ht="15">
      <c r="A6581" s="90">
        <v>96116</v>
      </c>
      <c r="B6581" s="90" t="s">
        <v>18777</v>
      </c>
      <c r="C6581" s="358" t="s">
        <v>4</v>
      </c>
      <c r="D6581" s="358">
        <v>61.21</v>
      </c>
    </row>
    <row r="6582" spans="1:4" ht="15">
      <c r="A6582" s="90">
        <v>96121</v>
      </c>
      <c r="B6582" s="90" t="s">
        <v>18778</v>
      </c>
      <c r="C6582" s="358" t="s">
        <v>1</v>
      </c>
      <c r="D6582" s="358">
        <v>11.81</v>
      </c>
    </row>
    <row r="6583" spans="1:4" ht="15">
      <c r="A6583" s="90">
        <v>96485</v>
      </c>
      <c r="B6583" s="90" t="s">
        <v>18779</v>
      </c>
      <c r="C6583" s="358" t="s">
        <v>4</v>
      </c>
      <c r="D6583" s="358">
        <v>68.239999999999995</v>
      </c>
    </row>
    <row r="6584" spans="1:4" ht="15">
      <c r="A6584" s="90">
        <v>96486</v>
      </c>
      <c r="B6584" s="90" t="s">
        <v>18780</v>
      </c>
      <c r="C6584" s="358" t="s">
        <v>4</v>
      </c>
      <c r="D6584" s="358">
        <v>69.77</v>
      </c>
    </row>
    <row r="6585" spans="1:4" ht="15">
      <c r="A6585" s="90">
        <v>91515</v>
      </c>
      <c r="B6585" s="90" t="s">
        <v>17718</v>
      </c>
      <c r="C6585" s="358" t="s">
        <v>4</v>
      </c>
      <c r="D6585" s="358">
        <v>5.76</v>
      </c>
    </row>
    <row r="6586" spans="1:4" ht="15">
      <c r="A6586" s="90">
        <v>91519</v>
      </c>
      <c r="B6586" s="90" t="s">
        <v>17719</v>
      </c>
      <c r="C6586" s="358" t="s">
        <v>4</v>
      </c>
      <c r="D6586" s="358">
        <v>7.74</v>
      </c>
    </row>
    <row r="6587" spans="1:4" ht="15">
      <c r="A6587" s="90">
        <v>91520</v>
      </c>
      <c r="B6587" s="90" t="s">
        <v>17720</v>
      </c>
      <c r="C6587" s="358" t="s">
        <v>4</v>
      </c>
      <c r="D6587" s="358">
        <v>2.15</v>
      </c>
    </row>
    <row r="6588" spans="1:4" ht="15">
      <c r="A6588" s="90">
        <v>91522</v>
      </c>
      <c r="B6588" s="90" t="s">
        <v>17721</v>
      </c>
      <c r="C6588" s="358" t="s">
        <v>4</v>
      </c>
      <c r="D6588" s="358">
        <v>2.98</v>
      </c>
    </row>
    <row r="6589" spans="1:4" ht="15">
      <c r="A6589" s="90">
        <v>91525</v>
      </c>
      <c r="B6589" s="90" t="s">
        <v>17722</v>
      </c>
      <c r="C6589" s="358" t="s">
        <v>4</v>
      </c>
      <c r="D6589" s="358">
        <v>6.91</v>
      </c>
    </row>
    <row r="6590" spans="1:4" ht="15">
      <c r="A6590" s="90">
        <v>104412</v>
      </c>
      <c r="B6590" s="90" t="s">
        <v>17723</v>
      </c>
      <c r="C6590" s="358" t="s">
        <v>4</v>
      </c>
      <c r="D6590" s="358">
        <v>2.67</v>
      </c>
    </row>
    <row r="6591" spans="1:4" ht="15">
      <c r="A6591" s="90">
        <v>104413</v>
      </c>
      <c r="B6591" s="90" t="s">
        <v>17724</v>
      </c>
      <c r="C6591" s="358" t="s">
        <v>4</v>
      </c>
      <c r="D6591" s="358">
        <v>4.7</v>
      </c>
    </row>
    <row r="6592" spans="1:4" ht="15">
      <c r="A6592" s="90">
        <v>104414</v>
      </c>
      <c r="B6592" s="90" t="s">
        <v>17725</v>
      </c>
      <c r="C6592" s="358" t="s">
        <v>4</v>
      </c>
      <c r="D6592" s="358">
        <v>6.2</v>
      </c>
    </row>
    <row r="6593" spans="1:4" ht="15">
      <c r="A6593" s="90">
        <v>104415</v>
      </c>
      <c r="B6593" s="90" t="s">
        <v>17726</v>
      </c>
      <c r="C6593" s="358" t="s">
        <v>4</v>
      </c>
      <c r="D6593" s="358">
        <v>10.74</v>
      </c>
    </row>
    <row r="6594" spans="1:4" ht="15">
      <c r="A6594" s="90">
        <v>104416</v>
      </c>
      <c r="B6594" s="90" t="s">
        <v>17727</v>
      </c>
      <c r="C6594" s="358" t="s">
        <v>4</v>
      </c>
      <c r="D6594" s="358">
        <v>1.84</v>
      </c>
    </row>
    <row r="6595" spans="1:4" ht="15">
      <c r="A6595" s="90">
        <v>104417</v>
      </c>
      <c r="B6595" s="90" t="s">
        <v>17728</v>
      </c>
      <c r="C6595" s="358" t="s">
        <v>4</v>
      </c>
      <c r="D6595" s="358">
        <v>3.87</v>
      </c>
    </row>
    <row r="6596" spans="1:4" ht="15">
      <c r="A6596" s="90">
        <v>104418</v>
      </c>
      <c r="B6596" s="90" t="s">
        <v>17729</v>
      </c>
      <c r="C6596" s="358" t="s">
        <v>4</v>
      </c>
      <c r="D6596" s="358">
        <v>2.4900000000000002</v>
      </c>
    </row>
    <row r="6597" spans="1:4" ht="15">
      <c r="A6597" s="90">
        <v>104419</v>
      </c>
      <c r="B6597" s="90" t="s">
        <v>17730</v>
      </c>
      <c r="C6597" s="358" t="s">
        <v>4</v>
      </c>
      <c r="D6597" s="358">
        <v>10.35</v>
      </c>
    </row>
    <row r="6598" spans="1:4" ht="15">
      <c r="A6598" s="90">
        <v>104420</v>
      </c>
      <c r="B6598" s="90" t="s">
        <v>17731</v>
      </c>
      <c r="C6598" s="358" t="s">
        <v>4</v>
      </c>
      <c r="D6598" s="358">
        <v>9.34</v>
      </c>
    </row>
    <row r="6599" spans="1:4" ht="15">
      <c r="A6599" s="90">
        <v>104421</v>
      </c>
      <c r="B6599" s="90" t="s">
        <v>17732</v>
      </c>
      <c r="C6599" s="358" t="s">
        <v>4</v>
      </c>
      <c r="D6599" s="358">
        <v>13.17</v>
      </c>
    </row>
    <row r="6600" spans="1:4" ht="15">
      <c r="A6600" s="90">
        <v>104422</v>
      </c>
      <c r="B6600" s="90" t="s">
        <v>17733</v>
      </c>
      <c r="C6600" s="358" t="s">
        <v>4</v>
      </c>
      <c r="D6600" s="358">
        <v>7.71</v>
      </c>
    </row>
    <row r="6601" spans="1:4" ht="15">
      <c r="A6601" s="90">
        <v>104423</v>
      </c>
      <c r="B6601" s="90" t="s">
        <v>17734</v>
      </c>
      <c r="C6601" s="358" t="s">
        <v>4</v>
      </c>
      <c r="D6601" s="358">
        <v>20.92</v>
      </c>
    </row>
    <row r="6602" spans="1:4" ht="15">
      <c r="A6602" s="90">
        <v>104424</v>
      </c>
      <c r="B6602" s="90" t="s">
        <v>17735</v>
      </c>
      <c r="C6602" s="358" t="s">
        <v>4</v>
      </c>
      <c r="D6602" s="358">
        <v>19.28</v>
      </c>
    </row>
    <row r="6603" spans="1:4" ht="15">
      <c r="A6603" s="90">
        <v>104425</v>
      </c>
      <c r="B6603" s="90" t="s">
        <v>17736</v>
      </c>
      <c r="C6603" s="358" t="s">
        <v>4</v>
      </c>
      <c r="D6603" s="358">
        <v>16.54</v>
      </c>
    </row>
    <row r="6604" spans="1:4" ht="15">
      <c r="A6604" s="90">
        <v>87280</v>
      </c>
      <c r="B6604" s="90" t="s">
        <v>3611</v>
      </c>
      <c r="C6604" s="358" t="s">
        <v>7</v>
      </c>
      <c r="D6604" s="358">
        <v>418.09</v>
      </c>
    </row>
    <row r="6605" spans="1:4" ht="15">
      <c r="A6605" s="90">
        <v>87281</v>
      </c>
      <c r="B6605" s="90" t="s">
        <v>3612</v>
      </c>
      <c r="C6605" s="358" t="s">
        <v>7</v>
      </c>
      <c r="D6605" s="358">
        <v>403.59</v>
      </c>
    </row>
    <row r="6606" spans="1:4" ht="15">
      <c r="A6606" s="90">
        <v>87283</v>
      </c>
      <c r="B6606" s="90" t="s">
        <v>3613</v>
      </c>
      <c r="C6606" s="358" t="s">
        <v>7</v>
      </c>
      <c r="D6606" s="358">
        <v>430.95</v>
      </c>
    </row>
    <row r="6607" spans="1:4" ht="15">
      <c r="A6607" s="90">
        <v>87284</v>
      </c>
      <c r="B6607" s="90" t="s">
        <v>3614</v>
      </c>
      <c r="C6607" s="358" t="s">
        <v>7</v>
      </c>
      <c r="D6607" s="358">
        <v>416</v>
      </c>
    </row>
    <row r="6608" spans="1:4" ht="15">
      <c r="A6608" s="90">
        <v>87286</v>
      </c>
      <c r="B6608" s="90" t="s">
        <v>3615</v>
      </c>
      <c r="C6608" s="358" t="s">
        <v>7</v>
      </c>
      <c r="D6608" s="358">
        <v>559.48</v>
      </c>
    </row>
    <row r="6609" spans="1:4" ht="15">
      <c r="A6609" s="90">
        <v>87287</v>
      </c>
      <c r="B6609" s="90" t="s">
        <v>3616</v>
      </c>
      <c r="C6609" s="358" t="s">
        <v>7</v>
      </c>
      <c r="D6609" s="358">
        <v>530.41</v>
      </c>
    </row>
    <row r="6610" spans="1:4" ht="15">
      <c r="A6610" s="90">
        <v>87289</v>
      </c>
      <c r="B6610" s="90" t="s">
        <v>3617</v>
      </c>
      <c r="C6610" s="358" t="s">
        <v>7</v>
      </c>
      <c r="D6610" s="358">
        <v>541.21</v>
      </c>
    </row>
    <row r="6611" spans="1:4" ht="15">
      <c r="A6611" s="90">
        <v>87290</v>
      </c>
      <c r="B6611" s="90" t="s">
        <v>3618</v>
      </c>
      <c r="C6611" s="358" t="s">
        <v>7</v>
      </c>
      <c r="D6611" s="358">
        <v>523.39</v>
      </c>
    </row>
    <row r="6612" spans="1:4" ht="15">
      <c r="A6612" s="90">
        <v>87292</v>
      </c>
      <c r="B6612" s="90" t="s">
        <v>3619</v>
      </c>
      <c r="C6612" s="358" t="s">
        <v>7</v>
      </c>
      <c r="D6612" s="358">
        <v>555.14</v>
      </c>
    </row>
    <row r="6613" spans="1:4" ht="15">
      <c r="A6613" s="90">
        <v>87294</v>
      </c>
      <c r="B6613" s="90" t="s">
        <v>3620</v>
      </c>
      <c r="C6613" s="358" t="s">
        <v>7</v>
      </c>
      <c r="D6613" s="358">
        <v>522.6</v>
      </c>
    </row>
    <row r="6614" spans="1:4" ht="15">
      <c r="A6614" s="90">
        <v>87295</v>
      </c>
      <c r="B6614" s="90" t="s">
        <v>3621</v>
      </c>
      <c r="C6614" s="358" t="s">
        <v>7</v>
      </c>
      <c r="D6614" s="358">
        <v>547.72</v>
      </c>
    </row>
    <row r="6615" spans="1:4" ht="15">
      <c r="A6615" s="90">
        <v>87296</v>
      </c>
      <c r="B6615" s="90" t="s">
        <v>3622</v>
      </c>
      <c r="C6615" s="358" t="s">
        <v>7</v>
      </c>
      <c r="D6615" s="358">
        <v>507.44</v>
      </c>
    </row>
    <row r="6616" spans="1:4" ht="15">
      <c r="A6616" s="90">
        <v>87298</v>
      </c>
      <c r="B6616" s="90" t="s">
        <v>3623</v>
      </c>
      <c r="C6616" s="358" t="s">
        <v>7</v>
      </c>
      <c r="D6616" s="358">
        <v>642.94000000000005</v>
      </c>
    </row>
    <row r="6617" spans="1:4" ht="15">
      <c r="A6617" s="90">
        <v>87299</v>
      </c>
      <c r="B6617" s="90" t="s">
        <v>3624</v>
      </c>
      <c r="C6617" s="358" t="s">
        <v>7</v>
      </c>
      <c r="D6617" s="358">
        <v>414.18</v>
      </c>
    </row>
    <row r="6618" spans="1:4" ht="15">
      <c r="A6618" s="90">
        <v>87301</v>
      </c>
      <c r="B6618" s="90" t="s">
        <v>3625</v>
      </c>
      <c r="C6618" s="358" t="s">
        <v>7</v>
      </c>
      <c r="D6618" s="358">
        <v>578.91</v>
      </c>
    </row>
    <row r="6619" spans="1:4" ht="15">
      <c r="A6619" s="90">
        <v>87302</v>
      </c>
      <c r="B6619" s="90" t="s">
        <v>3626</v>
      </c>
      <c r="C6619" s="358" t="s">
        <v>7</v>
      </c>
      <c r="D6619" s="358">
        <v>560.67999999999995</v>
      </c>
    </row>
    <row r="6620" spans="1:4" ht="15">
      <c r="A6620" s="90">
        <v>87304</v>
      </c>
      <c r="B6620" s="90" t="s">
        <v>3627</v>
      </c>
      <c r="C6620" s="358" t="s">
        <v>7</v>
      </c>
      <c r="D6620" s="358">
        <v>519.65</v>
      </c>
    </row>
    <row r="6621" spans="1:4" ht="15">
      <c r="A6621" s="90">
        <v>87305</v>
      </c>
      <c r="B6621" s="90" t="s">
        <v>3628</v>
      </c>
      <c r="C6621" s="358" t="s">
        <v>7</v>
      </c>
      <c r="D6621" s="358">
        <v>515.53</v>
      </c>
    </row>
    <row r="6622" spans="1:4" ht="15">
      <c r="A6622" s="90">
        <v>87307</v>
      </c>
      <c r="B6622" s="90" t="s">
        <v>3629</v>
      </c>
      <c r="C6622" s="358" t="s">
        <v>7</v>
      </c>
      <c r="D6622" s="358">
        <v>495.86</v>
      </c>
    </row>
    <row r="6623" spans="1:4" ht="15">
      <c r="A6623" s="90">
        <v>87308</v>
      </c>
      <c r="B6623" s="90" t="s">
        <v>3630</v>
      </c>
      <c r="C6623" s="358" t="s">
        <v>7</v>
      </c>
      <c r="D6623" s="358">
        <v>477.93</v>
      </c>
    </row>
    <row r="6624" spans="1:4" ht="15">
      <c r="A6624" s="90">
        <v>87310</v>
      </c>
      <c r="B6624" s="90" t="s">
        <v>3631</v>
      </c>
      <c r="C6624" s="358" t="s">
        <v>7</v>
      </c>
      <c r="D6624" s="358">
        <v>416.68</v>
      </c>
    </row>
    <row r="6625" spans="1:4" ht="15">
      <c r="A6625" s="90">
        <v>87311</v>
      </c>
      <c r="B6625" s="90" t="s">
        <v>3632</v>
      </c>
      <c r="C6625" s="358" t="s">
        <v>7</v>
      </c>
      <c r="D6625" s="358">
        <v>399.2</v>
      </c>
    </row>
    <row r="6626" spans="1:4" ht="15">
      <c r="A6626" s="90">
        <v>87313</v>
      </c>
      <c r="B6626" s="90" t="s">
        <v>3633</v>
      </c>
      <c r="C6626" s="358" t="s">
        <v>7</v>
      </c>
      <c r="D6626" s="358">
        <v>507.2</v>
      </c>
    </row>
    <row r="6627" spans="1:4" ht="15">
      <c r="A6627" s="90">
        <v>87314</v>
      </c>
      <c r="B6627" s="90" t="s">
        <v>3634</v>
      </c>
      <c r="C6627" s="358" t="s">
        <v>7</v>
      </c>
      <c r="D6627" s="358">
        <v>491.43</v>
      </c>
    </row>
    <row r="6628" spans="1:4" ht="15">
      <c r="A6628" s="90">
        <v>87316</v>
      </c>
      <c r="B6628" s="90" t="s">
        <v>3635</v>
      </c>
      <c r="C6628" s="358" t="s">
        <v>7</v>
      </c>
      <c r="D6628" s="358">
        <v>461.11</v>
      </c>
    </row>
    <row r="6629" spans="1:4" ht="15">
      <c r="A6629" s="90">
        <v>87317</v>
      </c>
      <c r="B6629" s="90" t="s">
        <v>3636</v>
      </c>
      <c r="C6629" s="358" t="s">
        <v>7</v>
      </c>
      <c r="D6629" s="358">
        <v>436.91</v>
      </c>
    </row>
    <row r="6630" spans="1:4" ht="15">
      <c r="A6630" s="90">
        <v>87319</v>
      </c>
      <c r="B6630" s="90" t="s">
        <v>3637</v>
      </c>
      <c r="C6630" s="358" t="s">
        <v>7</v>
      </c>
      <c r="D6630" s="359">
        <v>2888.14</v>
      </c>
    </row>
    <row r="6631" spans="1:4" ht="15">
      <c r="A6631" s="90">
        <v>87320</v>
      </c>
      <c r="B6631" s="90" t="s">
        <v>3638</v>
      </c>
      <c r="C6631" s="358" t="s">
        <v>7</v>
      </c>
      <c r="D6631" s="359">
        <v>2883.62</v>
      </c>
    </row>
    <row r="6632" spans="1:4" ht="15">
      <c r="A6632" s="90">
        <v>87322</v>
      </c>
      <c r="B6632" s="90" t="s">
        <v>3639</v>
      </c>
      <c r="C6632" s="358" t="s">
        <v>7</v>
      </c>
      <c r="D6632" s="359">
        <v>2990.96</v>
      </c>
    </row>
    <row r="6633" spans="1:4" ht="15">
      <c r="A6633" s="90">
        <v>87323</v>
      </c>
      <c r="B6633" s="90" t="s">
        <v>3640</v>
      </c>
      <c r="C6633" s="358" t="s">
        <v>7</v>
      </c>
      <c r="D6633" s="359">
        <v>2978.01</v>
      </c>
    </row>
    <row r="6634" spans="1:4" ht="15">
      <c r="A6634" s="90">
        <v>87325</v>
      </c>
      <c r="B6634" s="90" t="s">
        <v>3641</v>
      </c>
      <c r="C6634" s="358" t="s">
        <v>7</v>
      </c>
      <c r="D6634" s="359">
        <v>2918.62</v>
      </c>
    </row>
    <row r="6635" spans="1:4" ht="15">
      <c r="A6635" s="90">
        <v>87326</v>
      </c>
      <c r="B6635" s="90" t="s">
        <v>3642</v>
      </c>
      <c r="C6635" s="358" t="s">
        <v>7</v>
      </c>
      <c r="D6635" s="359">
        <v>2911.22</v>
      </c>
    </row>
    <row r="6636" spans="1:4" ht="15">
      <c r="A6636" s="90">
        <v>87327</v>
      </c>
      <c r="B6636" s="90" t="s">
        <v>3643</v>
      </c>
      <c r="C6636" s="358" t="s">
        <v>7</v>
      </c>
      <c r="D6636" s="358">
        <v>445.36</v>
      </c>
    </row>
    <row r="6637" spans="1:4" ht="15">
      <c r="A6637" s="90">
        <v>87328</v>
      </c>
      <c r="B6637" s="90" t="s">
        <v>3644</v>
      </c>
      <c r="C6637" s="358" t="s">
        <v>7</v>
      </c>
      <c r="D6637" s="358">
        <v>372.21</v>
      </c>
    </row>
    <row r="6638" spans="1:4" ht="15">
      <c r="A6638" s="90">
        <v>87329</v>
      </c>
      <c r="B6638" s="90" t="s">
        <v>3645</v>
      </c>
      <c r="C6638" s="358" t="s">
        <v>7</v>
      </c>
      <c r="D6638" s="358">
        <v>480.66</v>
      </c>
    </row>
    <row r="6639" spans="1:4" ht="15">
      <c r="A6639" s="90">
        <v>87330</v>
      </c>
      <c r="B6639" s="90" t="s">
        <v>3646</v>
      </c>
      <c r="C6639" s="358" t="s">
        <v>7</v>
      </c>
      <c r="D6639" s="358">
        <v>398.35</v>
      </c>
    </row>
    <row r="6640" spans="1:4" ht="15">
      <c r="A6640" s="90">
        <v>87331</v>
      </c>
      <c r="B6640" s="90" t="s">
        <v>3647</v>
      </c>
      <c r="C6640" s="358" t="s">
        <v>7</v>
      </c>
      <c r="D6640" s="358">
        <v>585.37</v>
      </c>
    </row>
    <row r="6641" spans="1:4" ht="15">
      <c r="A6641" s="90">
        <v>87332</v>
      </c>
      <c r="B6641" s="90" t="s">
        <v>3648</v>
      </c>
      <c r="C6641" s="358" t="s">
        <v>7</v>
      </c>
      <c r="D6641" s="358">
        <v>509.15</v>
      </c>
    </row>
    <row r="6642" spans="1:4" ht="15">
      <c r="A6642" s="90">
        <v>87333</v>
      </c>
      <c r="B6642" s="90" t="s">
        <v>3649</v>
      </c>
      <c r="C6642" s="358" t="s">
        <v>7</v>
      </c>
      <c r="D6642" s="358">
        <v>547.82000000000005</v>
      </c>
    </row>
    <row r="6643" spans="1:4" ht="15">
      <c r="A6643" s="90">
        <v>87334</v>
      </c>
      <c r="B6643" s="90" t="s">
        <v>3650</v>
      </c>
      <c r="C6643" s="358" t="s">
        <v>7</v>
      </c>
      <c r="D6643" s="358">
        <v>499.84</v>
      </c>
    </row>
    <row r="6644" spans="1:4" ht="15">
      <c r="A6644" s="90">
        <v>87335</v>
      </c>
      <c r="B6644" s="90" t="s">
        <v>3651</v>
      </c>
      <c r="C6644" s="358" t="s">
        <v>7</v>
      </c>
      <c r="D6644" s="358">
        <v>538.80999999999995</v>
      </c>
    </row>
    <row r="6645" spans="1:4" ht="15">
      <c r="A6645" s="90">
        <v>87336</v>
      </c>
      <c r="B6645" s="90" t="s">
        <v>3652</v>
      </c>
      <c r="C6645" s="358" t="s">
        <v>7</v>
      </c>
      <c r="D6645" s="358">
        <v>519.30999999999995</v>
      </c>
    </row>
    <row r="6646" spans="1:4" ht="15">
      <c r="A6646" s="90">
        <v>87337</v>
      </c>
      <c r="B6646" s="90" t="s">
        <v>3653</v>
      </c>
      <c r="C6646" s="358" t="s">
        <v>7</v>
      </c>
      <c r="D6646" s="358">
        <v>532.46</v>
      </c>
    </row>
    <row r="6647" spans="1:4" ht="15">
      <c r="A6647" s="90">
        <v>87338</v>
      </c>
      <c r="B6647" s="90" t="s">
        <v>3654</v>
      </c>
      <c r="C6647" s="358" t="s">
        <v>7</v>
      </c>
      <c r="D6647" s="358">
        <v>508.34</v>
      </c>
    </row>
    <row r="6648" spans="1:4" ht="15">
      <c r="A6648" s="90">
        <v>87339</v>
      </c>
      <c r="B6648" s="90" t="s">
        <v>3655</v>
      </c>
      <c r="C6648" s="358" t="s">
        <v>7</v>
      </c>
      <c r="D6648" s="358">
        <v>789.12</v>
      </c>
    </row>
    <row r="6649" spans="1:4" ht="15">
      <c r="A6649" s="90">
        <v>87340</v>
      </c>
      <c r="B6649" s="90" t="s">
        <v>3656</v>
      </c>
      <c r="C6649" s="358" t="s">
        <v>7</v>
      </c>
      <c r="D6649" s="358">
        <v>642.89</v>
      </c>
    </row>
    <row r="6650" spans="1:4" ht="15">
      <c r="A6650" s="90">
        <v>87341</v>
      </c>
      <c r="B6650" s="90" t="s">
        <v>3657</v>
      </c>
      <c r="C6650" s="358" t="s">
        <v>7</v>
      </c>
      <c r="D6650" s="358">
        <v>602.44000000000005</v>
      </c>
    </row>
    <row r="6651" spans="1:4" ht="15">
      <c r="A6651" s="90">
        <v>87342</v>
      </c>
      <c r="B6651" s="90" t="s">
        <v>3658</v>
      </c>
      <c r="C6651" s="358" t="s">
        <v>7</v>
      </c>
      <c r="D6651" s="358">
        <v>664.54</v>
      </c>
    </row>
    <row r="6652" spans="1:4" ht="15">
      <c r="A6652" s="90">
        <v>87343</v>
      </c>
      <c r="B6652" s="90" t="s">
        <v>3659</v>
      </c>
      <c r="C6652" s="358" t="s">
        <v>7</v>
      </c>
      <c r="D6652" s="358">
        <v>581.70000000000005</v>
      </c>
    </row>
    <row r="6653" spans="1:4" ht="15">
      <c r="A6653" s="90">
        <v>87344</v>
      </c>
      <c r="B6653" s="90" t="s">
        <v>3660</v>
      </c>
      <c r="C6653" s="358" t="s">
        <v>7</v>
      </c>
      <c r="D6653" s="358">
        <v>531.74</v>
      </c>
    </row>
    <row r="6654" spans="1:4" ht="15">
      <c r="A6654" s="90">
        <v>87345</v>
      </c>
      <c r="B6654" s="90" t="s">
        <v>3661</v>
      </c>
      <c r="C6654" s="358" t="s">
        <v>7</v>
      </c>
      <c r="D6654" s="358">
        <v>592.34</v>
      </c>
    </row>
    <row r="6655" spans="1:4" ht="15">
      <c r="A6655" s="90">
        <v>87346</v>
      </c>
      <c r="B6655" s="90" t="s">
        <v>3662</v>
      </c>
      <c r="C6655" s="358" t="s">
        <v>7</v>
      </c>
      <c r="D6655" s="358">
        <v>523.80999999999995</v>
      </c>
    </row>
    <row r="6656" spans="1:4" ht="15">
      <c r="A6656" s="90">
        <v>87347</v>
      </c>
      <c r="B6656" s="90" t="s">
        <v>3663</v>
      </c>
      <c r="C6656" s="358" t="s">
        <v>7</v>
      </c>
      <c r="D6656" s="358">
        <v>483.45</v>
      </c>
    </row>
    <row r="6657" spans="1:4" ht="15">
      <c r="A6657" s="90">
        <v>87348</v>
      </c>
      <c r="B6657" s="90" t="s">
        <v>3664</v>
      </c>
      <c r="C6657" s="358" t="s">
        <v>7</v>
      </c>
      <c r="D6657" s="358">
        <v>538.13</v>
      </c>
    </row>
    <row r="6658" spans="1:4" ht="15">
      <c r="A6658" s="90">
        <v>87349</v>
      </c>
      <c r="B6658" s="90" t="s">
        <v>3665</v>
      </c>
      <c r="C6658" s="358" t="s">
        <v>7</v>
      </c>
      <c r="D6658" s="358">
        <v>444.23</v>
      </c>
    </row>
    <row r="6659" spans="1:4" ht="15">
      <c r="A6659" s="90">
        <v>87350</v>
      </c>
      <c r="B6659" s="90" t="s">
        <v>3666</v>
      </c>
      <c r="C6659" s="358" t="s">
        <v>7</v>
      </c>
      <c r="D6659" s="358">
        <v>470.98</v>
      </c>
    </row>
    <row r="6660" spans="1:4" ht="15">
      <c r="A6660" s="90">
        <v>87351</v>
      </c>
      <c r="B6660" s="90" t="s">
        <v>3667</v>
      </c>
      <c r="C6660" s="358" t="s">
        <v>7</v>
      </c>
      <c r="D6660" s="358">
        <v>383.23</v>
      </c>
    </row>
    <row r="6661" spans="1:4" ht="15">
      <c r="A6661" s="90">
        <v>87352</v>
      </c>
      <c r="B6661" s="90" t="s">
        <v>3668</v>
      </c>
      <c r="C6661" s="358" t="s">
        <v>7</v>
      </c>
      <c r="D6661" s="358">
        <v>603.73</v>
      </c>
    </row>
    <row r="6662" spans="1:4" ht="15">
      <c r="A6662" s="90">
        <v>87353</v>
      </c>
      <c r="B6662" s="90" t="s">
        <v>3669</v>
      </c>
      <c r="C6662" s="358" t="s">
        <v>7</v>
      </c>
      <c r="D6662" s="358">
        <v>513.71</v>
      </c>
    </row>
    <row r="6663" spans="1:4" ht="15">
      <c r="A6663" s="90">
        <v>87354</v>
      </c>
      <c r="B6663" s="90" t="s">
        <v>3670</v>
      </c>
      <c r="C6663" s="358" t="s">
        <v>7</v>
      </c>
      <c r="D6663" s="358">
        <v>469.18</v>
      </c>
    </row>
    <row r="6664" spans="1:4" ht="15">
      <c r="A6664" s="90">
        <v>87355</v>
      </c>
      <c r="B6664" s="90" t="s">
        <v>3671</v>
      </c>
      <c r="C6664" s="358" t="s">
        <v>7</v>
      </c>
      <c r="D6664" s="358">
        <v>507.32</v>
      </c>
    </row>
    <row r="6665" spans="1:4" ht="15">
      <c r="A6665" s="90">
        <v>87356</v>
      </c>
      <c r="B6665" s="90" t="s">
        <v>3672</v>
      </c>
      <c r="C6665" s="358" t="s">
        <v>7</v>
      </c>
      <c r="D6665" s="358">
        <v>446.02</v>
      </c>
    </row>
    <row r="6666" spans="1:4" ht="15">
      <c r="A6666" s="90">
        <v>87357</v>
      </c>
      <c r="B6666" s="90" t="s">
        <v>3673</v>
      </c>
      <c r="C6666" s="358" t="s">
        <v>7</v>
      </c>
      <c r="D6666" s="358">
        <v>413.03</v>
      </c>
    </row>
    <row r="6667" spans="1:4" ht="15">
      <c r="A6667" s="90">
        <v>87358</v>
      </c>
      <c r="B6667" s="90" t="s">
        <v>3674</v>
      </c>
      <c r="C6667" s="358" t="s">
        <v>7</v>
      </c>
      <c r="D6667" s="359">
        <v>2865.97</v>
      </c>
    </row>
    <row r="6668" spans="1:4" ht="15">
      <c r="A6668" s="90">
        <v>87359</v>
      </c>
      <c r="B6668" s="90" t="s">
        <v>3675</v>
      </c>
      <c r="C6668" s="358" t="s">
        <v>7</v>
      </c>
      <c r="D6668" s="359">
        <v>2824.62</v>
      </c>
    </row>
    <row r="6669" spans="1:4" ht="15">
      <c r="A6669" s="90">
        <v>87360</v>
      </c>
      <c r="B6669" s="90" t="s">
        <v>3676</v>
      </c>
      <c r="C6669" s="358" t="s">
        <v>7</v>
      </c>
      <c r="D6669" s="359">
        <v>2976.21</v>
      </c>
    </row>
    <row r="6670" spans="1:4" ht="15">
      <c r="A6670" s="90">
        <v>87361</v>
      </c>
      <c r="B6670" s="90" t="s">
        <v>3677</v>
      </c>
      <c r="C6670" s="358" t="s">
        <v>7</v>
      </c>
      <c r="D6670" s="359">
        <v>2917.94</v>
      </c>
    </row>
    <row r="6671" spans="1:4" ht="15">
      <c r="A6671" s="90">
        <v>87362</v>
      </c>
      <c r="B6671" s="90" t="s">
        <v>3678</v>
      </c>
      <c r="C6671" s="358" t="s">
        <v>7</v>
      </c>
      <c r="D6671" s="359">
        <v>2904.81</v>
      </c>
    </row>
    <row r="6672" spans="1:4" ht="15">
      <c r="A6672" s="90">
        <v>87363</v>
      </c>
      <c r="B6672" s="90" t="s">
        <v>3679</v>
      </c>
      <c r="C6672" s="358" t="s">
        <v>7</v>
      </c>
      <c r="D6672" s="359">
        <v>2905.05</v>
      </c>
    </row>
    <row r="6673" spans="1:4" ht="15">
      <c r="A6673" s="90">
        <v>87364</v>
      </c>
      <c r="B6673" s="90" t="s">
        <v>3680</v>
      </c>
      <c r="C6673" s="358" t="s">
        <v>7</v>
      </c>
      <c r="D6673" s="359">
        <v>2856.78</v>
      </c>
    </row>
    <row r="6674" spans="1:4" ht="15">
      <c r="A6674" s="90">
        <v>87365</v>
      </c>
      <c r="B6674" s="90" t="s">
        <v>3681</v>
      </c>
      <c r="C6674" s="358" t="s">
        <v>7</v>
      </c>
      <c r="D6674" s="358">
        <v>495</v>
      </c>
    </row>
    <row r="6675" spans="1:4" ht="15">
      <c r="A6675" s="90">
        <v>87366</v>
      </c>
      <c r="B6675" s="90" t="s">
        <v>3682</v>
      </c>
      <c r="C6675" s="358" t="s">
        <v>7</v>
      </c>
      <c r="D6675" s="358">
        <v>524.20000000000005</v>
      </c>
    </row>
    <row r="6676" spans="1:4" ht="15">
      <c r="A6676" s="90">
        <v>87367</v>
      </c>
      <c r="B6676" s="90" t="s">
        <v>3683</v>
      </c>
      <c r="C6676" s="358" t="s">
        <v>7</v>
      </c>
      <c r="D6676" s="358">
        <v>634.48</v>
      </c>
    </row>
    <row r="6677" spans="1:4" ht="15">
      <c r="A6677" s="90">
        <v>87368</v>
      </c>
      <c r="B6677" s="90" t="s">
        <v>3684</v>
      </c>
      <c r="C6677" s="358" t="s">
        <v>7</v>
      </c>
      <c r="D6677" s="358">
        <v>621.84</v>
      </c>
    </row>
    <row r="6678" spans="1:4" ht="15">
      <c r="A6678" s="90">
        <v>87369</v>
      </c>
      <c r="B6678" s="90" t="s">
        <v>3685</v>
      </c>
      <c r="C6678" s="358" t="s">
        <v>7</v>
      </c>
      <c r="D6678" s="358">
        <v>640.97</v>
      </c>
    </row>
    <row r="6679" spans="1:4" ht="15">
      <c r="A6679" s="90">
        <v>87370</v>
      </c>
      <c r="B6679" s="90" t="s">
        <v>3686</v>
      </c>
      <c r="C6679" s="358" t="s">
        <v>7</v>
      </c>
      <c r="D6679" s="358">
        <v>615.17999999999995</v>
      </c>
    </row>
    <row r="6680" spans="1:4" ht="15">
      <c r="A6680" s="90">
        <v>87371</v>
      </c>
      <c r="B6680" s="90" t="s">
        <v>3687</v>
      </c>
      <c r="C6680" s="358" t="s">
        <v>7</v>
      </c>
      <c r="D6680" s="358">
        <v>605.39</v>
      </c>
    </row>
    <row r="6681" spans="1:4" ht="15">
      <c r="A6681" s="90">
        <v>87372</v>
      </c>
      <c r="B6681" s="90" t="s">
        <v>3688</v>
      </c>
      <c r="C6681" s="358" t="s">
        <v>7</v>
      </c>
      <c r="D6681" s="358">
        <v>739.96</v>
      </c>
    </row>
    <row r="6682" spans="1:4" ht="15">
      <c r="A6682" s="90">
        <v>87373</v>
      </c>
      <c r="B6682" s="90" t="s">
        <v>3689</v>
      </c>
      <c r="C6682" s="358" t="s">
        <v>7</v>
      </c>
      <c r="D6682" s="358">
        <v>656.58</v>
      </c>
    </row>
    <row r="6683" spans="1:4" ht="15">
      <c r="A6683" s="90">
        <v>87374</v>
      </c>
      <c r="B6683" s="90" t="s">
        <v>3690</v>
      </c>
      <c r="C6683" s="358" t="s">
        <v>7</v>
      </c>
      <c r="D6683" s="358">
        <v>609.33000000000004</v>
      </c>
    </row>
    <row r="6684" spans="1:4" ht="15">
      <c r="A6684" s="90">
        <v>87375</v>
      </c>
      <c r="B6684" s="90" t="s">
        <v>3691</v>
      </c>
      <c r="C6684" s="358" t="s">
        <v>7</v>
      </c>
      <c r="D6684" s="358">
        <v>578.77</v>
      </c>
    </row>
    <row r="6685" spans="1:4" ht="15">
      <c r="A6685" s="90">
        <v>87376</v>
      </c>
      <c r="B6685" s="90" t="s">
        <v>3692</v>
      </c>
      <c r="C6685" s="358" t="s">
        <v>7</v>
      </c>
      <c r="D6685" s="358">
        <v>505.5</v>
      </c>
    </row>
    <row r="6686" spans="1:4" ht="15">
      <c r="A6686" s="90">
        <v>87377</v>
      </c>
      <c r="B6686" s="90" t="s">
        <v>3693</v>
      </c>
      <c r="C6686" s="358" t="s">
        <v>7</v>
      </c>
      <c r="D6686" s="358">
        <v>600.1</v>
      </c>
    </row>
    <row r="6687" spans="1:4" ht="15">
      <c r="A6687" s="90">
        <v>87378</v>
      </c>
      <c r="B6687" s="90" t="s">
        <v>3694</v>
      </c>
      <c r="C6687" s="358" t="s">
        <v>7</v>
      </c>
      <c r="D6687" s="358">
        <v>539.05999999999995</v>
      </c>
    </row>
    <row r="6688" spans="1:4" ht="15">
      <c r="A6688" s="90">
        <v>87379</v>
      </c>
      <c r="B6688" s="90" t="s">
        <v>3695</v>
      </c>
      <c r="C6688" s="358" t="s">
        <v>7</v>
      </c>
      <c r="D6688" s="359">
        <v>2959.64</v>
      </c>
    </row>
    <row r="6689" spans="1:4" ht="15">
      <c r="A6689" s="90">
        <v>87380</v>
      </c>
      <c r="B6689" s="90" t="s">
        <v>3696</v>
      </c>
      <c r="C6689" s="358" t="s">
        <v>7</v>
      </c>
      <c r="D6689" s="359">
        <v>3048.51</v>
      </c>
    </row>
    <row r="6690" spans="1:4" ht="15">
      <c r="A6690" s="90">
        <v>87381</v>
      </c>
      <c r="B6690" s="90" t="s">
        <v>3697</v>
      </c>
      <c r="C6690" s="358" t="s">
        <v>7</v>
      </c>
      <c r="D6690" s="359">
        <v>2990.7</v>
      </c>
    </row>
    <row r="6691" spans="1:4" ht="15">
      <c r="A6691" s="90">
        <v>87382</v>
      </c>
      <c r="B6691" s="90" t="s">
        <v>3698</v>
      </c>
      <c r="C6691" s="358" t="s">
        <v>7</v>
      </c>
      <c r="D6691" s="359">
        <v>1539.39</v>
      </c>
    </row>
    <row r="6692" spans="1:4" ht="15">
      <c r="A6692" s="90">
        <v>87383</v>
      </c>
      <c r="B6692" s="90" t="s">
        <v>3699</v>
      </c>
      <c r="C6692" s="358" t="s">
        <v>7</v>
      </c>
      <c r="D6692" s="359">
        <v>1528.4</v>
      </c>
    </row>
    <row r="6693" spans="1:4" ht="15">
      <c r="A6693" s="90">
        <v>87384</v>
      </c>
      <c r="B6693" s="90" t="s">
        <v>3700</v>
      </c>
      <c r="C6693" s="358" t="s">
        <v>7</v>
      </c>
      <c r="D6693" s="359">
        <v>1511.62</v>
      </c>
    </row>
    <row r="6694" spans="1:4" ht="15">
      <c r="A6694" s="90">
        <v>87385</v>
      </c>
      <c r="B6694" s="90" t="s">
        <v>3701</v>
      </c>
      <c r="C6694" s="358" t="s">
        <v>7</v>
      </c>
      <c r="D6694" s="359">
        <v>1791.38</v>
      </c>
    </row>
    <row r="6695" spans="1:4" ht="15">
      <c r="A6695" s="90">
        <v>87386</v>
      </c>
      <c r="B6695" s="90" t="s">
        <v>3702</v>
      </c>
      <c r="C6695" s="358" t="s">
        <v>7</v>
      </c>
      <c r="D6695" s="359">
        <v>1773.47</v>
      </c>
    </row>
    <row r="6696" spans="1:4" ht="15">
      <c r="A6696" s="90">
        <v>87387</v>
      </c>
      <c r="B6696" s="90" t="s">
        <v>3703</v>
      </c>
      <c r="C6696" s="358" t="s">
        <v>7</v>
      </c>
      <c r="D6696" s="359">
        <v>1757.33</v>
      </c>
    </row>
    <row r="6697" spans="1:4" ht="15">
      <c r="A6697" s="90">
        <v>87388</v>
      </c>
      <c r="B6697" s="90" t="s">
        <v>3704</v>
      </c>
      <c r="C6697" s="358" t="s">
        <v>7</v>
      </c>
      <c r="D6697" s="359">
        <v>4241.43</v>
      </c>
    </row>
    <row r="6698" spans="1:4" ht="15">
      <c r="A6698" s="90">
        <v>87389</v>
      </c>
      <c r="B6698" s="90" t="s">
        <v>3705</v>
      </c>
      <c r="C6698" s="358" t="s">
        <v>7</v>
      </c>
      <c r="D6698" s="359">
        <v>4249.17</v>
      </c>
    </row>
    <row r="6699" spans="1:4" ht="15">
      <c r="A6699" s="90">
        <v>87390</v>
      </c>
      <c r="B6699" s="90" t="s">
        <v>3706</v>
      </c>
      <c r="C6699" s="358" t="s">
        <v>7</v>
      </c>
      <c r="D6699" s="359">
        <v>4260.53</v>
      </c>
    </row>
    <row r="6700" spans="1:4" ht="15">
      <c r="A6700" s="90">
        <v>87391</v>
      </c>
      <c r="B6700" s="90" t="s">
        <v>3707</v>
      </c>
      <c r="C6700" s="358" t="s">
        <v>7</v>
      </c>
      <c r="D6700" s="359">
        <v>4715.43</v>
      </c>
    </row>
    <row r="6701" spans="1:4" ht="15">
      <c r="A6701" s="90">
        <v>87393</v>
      </c>
      <c r="B6701" s="90" t="s">
        <v>3708</v>
      </c>
      <c r="C6701" s="358" t="s">
        <v>7</v>
      </c>
      <c r="D6701" s="359">
        <v>4747.74</v>
      </c>
    </row>
    <row r="6702" spans="1:4" ht="15">
      <c r="A6702" s="90">
        <v>87394</v>
      </c>
      <c r="B6702" s="90" t="s">
        <v>3709</v>
      </c>
      <c r="C6702" s="358" t="s">
        <v>7</v>
      </c>
      <c r="D6702" s="359">
        <v>4776.1099999999997</v>
      </c>
    </row>
    <row r="6703" spans="1:4" ht="15">
      <c r="A6703" s="90">
        <v>87395</v>
      </c>
      <c r="B6703" s="90" t="s">
        <v>3710</v>
      </c>
      <c r="C6703" s="358" t="s">
        <v>7</v>
      </c>
      <c r="D6703" s="359">
        <v>2995.05</v>
      </c>
    </row>
    <row r="6704" spans="1:4" ht="15">
      <c r="A6704" s="90">
        <v>87396</v>
      </c>
      <c r="B6704" s="90" t="s">
        <v>3711</v>
      </c>
      <c r="C6704" s="358" t="s">
        <v>7</v>
      </c>
      <c r="D6704" s="359">
        <v>3004.26</v>
      </c>
    </row>
    <row r="6705" spans="1:4" ht="15">
      <c r="A6705" s="90">
        <v>87397</v>
      </c>
      <c r="B6705" s="90" t="s">
        <v>3712</v>
      </c>
      <c r="C6705" s="358" t="s">
        <v>7</v>
      </c>
      <c r="D6705" s="359">
        <v>3010.55</v>
      </c>
    </row>
    <row r="6706" spans="1:4" ht="15">
      <c r="A6706" s="90">
        <v>87398</v>
      </c>
      <c r="B6706" s="90" t="s">
        <v>3713</v>
      </c>
      <c r="C6706" s="358" t="s">
        <v>7</v>
      </c>
      <c r="D6706" s="359">
        <v>1697.78</v>
      </c>
    </row>
    <row r="6707" spans="1:4" ht="15">
      <c r="A6707" s="90">
        <v>87399</v>
      </c>
      <c r="B6707" s="90" t="s">
        <v>3714</v>
      </c>
      <c r="C6707" s="358" t="s">
        <v>7</v>
      </c>
      <c r="D6707" s="359">
        <v>1946.88</v>
      </c>
    </row>
    <row r="6708" spans="1:4" ht="15">
      <c r="A6708" s="90">
        <v>87401</v>
      </c>
      <c r="B6708" s="90" t="s">
        <v>3715</v>
      </c>
      <c r="C6708" s="358" t="s">
        <v>7</v>
      </c>
      <c r="D6708" s="359">
        <v>4952.2700000000004</v>
      </c>
    </row>
    <row r="6709" spans="1:4" ht="15">
      <c r="A6709" s="90">
        <v>87402</v>
      </c>
      <c r="B6709" s="90" t="s">
        <v>3716</v>
      </c>
      <c r="C6709" s="358" t="s">
        <v>7</v>
      </c>
      <c r="D6709" s="359">
        <v>3196.67</v>
      </c>
    </row>
    <row r="6710" spans="1:4" ht="15">
      <c r="A6710" s="90">
        <v>87404</v>
      </c>
      <c r="B6710" s="90" t="s">
        <v>3717</v>
      </c>
      <c r="C6710" s="358" t="s">
        <v>7</v>
      </c>
      <c r="D6710" s="359">
        <v>4424.8999999999996</v>
      </c>
    </row>
    <row r="6711" spans="1:4" ht="15">
      <c r="A6711" s="90">
        <v>87405</v>
      </c>
      <c r="B6711" s="90" t="s">
        <v>3718</v>
      </c>
      <c r="C6711" s="358" t="s">
        <v>7</v>
      </c>
      <c r="D6711" s="359">
        <v>4422.18</v>
      </c>
    </row>
    <row r="6712" spans="1:4" ht="15">
      <c r="A6712" s="90">
        <v>87407</v>
      </c>
      <c r="B6712" s="90" t="s">
        <v>3719</v>
      </c>
      <c r="C6712" s="358" t="s">
        <v>7</v>
      </c>
      <c r="D6712" s="359">
        <v>1570.8</v>
      </c>
    </row>
    <row r="6713" spans="1:4" ht="15">
      <c r="A6713" s="90">
        <v>87408</v>
      </c>
      <c r="B6713" s="90" t="s">
        <v>3720</v>
      </c>
      <c r="C6713" s="358" t="s">
        <v>7</v>
      </c>
      <c r="D6713" s="359">
        <v>1551.77</v>
      </c>
    </row>
    <row r="6714" spans="1:4" ht="15">
      <c r="A6714" s="90">
        <v>87410</v>
      </c>
      <c r="B6714" s="90" t="s">
        <v>3721</v>
      </c>
      <c r="C6714" s="358" t="s">
        <v>7</v>
      </c>
      <c r="D6714" s="358">
        <v>873.13</v>
      </c>
    </row>
    <row r="6715" spans="1:4" ht="15">
      <c r="A6715" s="90">
        <v>88626</v>
      </c>
      <c r="B6715" s="90" t="s">
        <v>3722</v>
      </c>
      <c r="C6715" s="358" t="s">
        <v>7</v>
      </c>
      <c r="D6715" s="358">
        <v>530.48</v>
      </c>
    </row>
    <row r="6716" spans="1:4" ht="15">
      <c r="A6716" s="90">
        <v>88627</v>
      </c>
      <c r="B6716" s="90" t="s">
        <v>3723</v>
      </c>
      <c r="C6716" s="358" t="s">
        <v>7</v>
      </c>
      <c r="D6716" s="358">
        <v>595.71</v>
      </c>
    </row>
    <row r="6717" spans="1:4" ht="15">
      <c r="A6717" s="90">
        <v>88628</v>
      </c>
      <c r="B6717" s="90" t="s">
        <v>3724</v>
      </c>
      <c r="C6717" s="358" t="s">
        <v>7</v>
      </c>
      <c r="D6717" s="358">
        <v>533.86</v>
      </c>
    </row>
    <row r="6718" spans="1:4" ht="15">
      <c r="A6718" s="90">
        <v>88629</v>
      </c>
      <c r="B6718" s="90" t="s">
        <v>3725</v>
      </c>
      <c r="C6718" s="358" t="s">
        <v>7</v>
      </c>
      <c r="D6718" s="358">
        <v>606.78</v>
      </c>
    </row>
    <row r="6719" spans="1:4" ht="15">
      <c r="A6719" s="90">
        <v>88630</v>
      </c>
      <c r="B6719" s="90" t="s">
        <v>3726</v>
      </c>
      <c r="C6719" s="358" t="s">
        <v>7</v>
      </c>
      <c r="D6719" s="358">
        <v>451.64</v>
      </c>
    </row>
    <row r="6720" spans="1:4" ht="15">
      <c r="A6720" s="90">
        <v>88631</v>
      </c>
      <c r="B6720" s="90" t="s">
        <v>3727</v>
      </c>
      <c r="C6720" s="358" t="s">
        <v>7</v>
      </c>
      <c r="D6720" s="358">
        <v>539.86</v>
      </c>
    </row>
    <row r="6721" spans="1:4" ht="15">
      <c r="A6721" s="90">
        <v>88715</v>
      </c>
      <c r="B6721" s="90" t="s">
        <v>3728</v>
      </c>
      <c r="C6721" s="358" t="s">
        <v>7</v>
      </c>
      <c r="D6721" s="358">
        <v>521.79999999999995</v>
      </c>
    </row>
    <row r="6722" spans="1:4" ht="15">
      <c r="A6722" s="90">
        <v>95563</v>
      </c>
      <c r="B6722" s="90" t="s">
        <v>8467</v>
      </c>
      <c r="C6722" s="358" t="s">
        <v>7</v>
      </c>
      <c r="D6722" s="358">
        <v>777.89</v>
      </c>
    </row>
    <row r="6723" spans="1:4" ht="15">
      <c r="A6723" s="90">
        <v>100464</v>
      </c>
      <c r="B6723" s="90" t="s">
        <v>3729</v>
      </c>
      <c r="C6723" s="358" t="s">
        <v>7</v>
      </c>
      <c r="D6723" s="358">
        <v>562.05999999999995</v>
      </c>
    </row>
    <row r="6724" spans="1:4" ht="15">
      <c r="A6724" s="90">
        <v>100465</v>
      </c>
      <c r="B6724" s="90" t="s">
        <v>3730</v>
      </c>
      <c r="C6724" s="358" t="s">
        <v>7</v>
      </c>
      <c r="D6724" s="358">
        <v>516.41999999999996</v>
      </c>
    </row>
    <row r="6725" spans="1:4" ht="15">
      <c r="A6725" s="90">
        <v>100466</v>
      </c>
      <c r="B6725" s="90" t="s">
        <v>3731</v>
      </c>
      <c r="C6725" s="358" t="s">
        <v>7</v>
      </c>
      <c r="D6725" s="358">
        <v>490.1</v>
      </c>
    </row>
    <row r="6726" spans="1:4" ht="15">
      <c r="A6726" s="90">
        <v>100468</v>
      </c>
      <c r="B6726" s="90" t="s">
        <v>3732</v>
      </c>
      <c r="C6726" s="358" t="s">
        <v>7</v>
      </c>
      <c r="D6726" s="358">
        <v>657.17</v>
      </c>
    </row>
    <row r="6727" spans="1:4" ht="15">
      <c r="A6727" s="90">
        <v>100469</v>
      </c>
      <c r="B6727" s="90" t="s">
        <v>3733</v>
      </c>
      <c r="C6727" s="358" t="s">
        <v>7</v>
      </c>
      <c r="D6727" s="358">
        <v>523.69000000000005</v>
      </c>
    </row>
    <row r="6728" spans="1:4" ht="15">
      <c r="A6728" s="90">
        <v>100470</v>
      </c>
      <c r="B6728" s="90" t="s">
        <v>3734</v>
      </c>
      <c r="C6728" s="358" t="s">
        <v>7</v>
      </c>
      <c r="D6728" s="358">
        <v>472.06</v>
      </c>
    </row>
    <row r="6729" spans="1:4" ht="15">
      <c r="A6729" s="90">
        <v>100472</v>
      </c>
      <c r="B6729" s="90" t="s">
        <v>3735</v>
      </c>
      <c r="C6729" s="358" t="s">
        <v>7</v>
      </c>
      <c r="D6729" s="358">
        <v>528.11</v>
      </c>
    </row>
    <row r="6730" spans="1:4" ht="15">
      <c r="A6730" s="90">
        <v>100473</v>
      </c>
      <c r="B6730" s="90" t="s">
        <v>3736</v>
      </c>
      <c r="C6730" s="358" t="s">
        <v>7</v>
      </c>
      <c r="D6730" s="358">
        <v>470.48</v>
      </c>
    </row>
    <row r="6731" spans="1:4" ht="15">
      <c r="A6731" s="90">
        <v>100474</v>
      </c>
      <c r="B6731" s="90" t="s">
        <v>3737</v>
      </c>
      <c r="C6731" s="358" t="s">
        <v>7</v>
      </c>
      <c r="D6731" s="358">
        <v>441.35</v>
      </c>
    </row>
    <row r="6732" spans="1:4" ht="15">
      <c r="A6732" s="90">
        <v>100475</v>
      </c>
      <c r="B6732" s="90" t="s">
        <v>3738</v>
      </c>
      <c r="C6732" s="358" t="s">
        <v>7</v>
      </c>
      <c r="D6732" s="358">
        <v>670.57</v>
      </c>
    </row>
    <row r="6733" spans="1:4" ht="15">
      <c r="A6733" s="90">
        <v>100477</v>
      </c>
      <c r="B6733" s="90" t="s">
        <v>3739</v>
      </c>
      <c r="C6733" s="358" t="s">
        <v>7</v>
      </c>
      <c r="D6733" s="358">
        <v>747.01</v>
      </c>
    </row>
    <row r="6734" spans="1:4" ht="15">
      <c r="A6734" s="90">
        <v>100478</v>
      </c>
      <c r="B6734" s="90" t="s">
        <v>3740</v>
      </c>
      <c r="C6734" s="358" t="s">
        <v>7</v>
      </c>
      <c r="D6734" s="358">
        <v>657.17</v>
      </c>
    </row>
    <row r="6735" spans="1:4" ht="15">
      <c r="A6735" s="90">
        <v>100479</v>
      </c>
      <c r="B6735" s="90" t="s">
        <v>3741</v>
      </c>
      <c r="C6735" s="358" t="s">
        <v>7</v>
      </c>
      <c r="D6735" s="358">
        <v>633.82000000000005</v>
      </c>
    </row>
    <row r="6736" spans="1:4" ht="15">
      <c r="A6736" s="90">
        <v>100480</v>
      </c>
      <c r="B6736" s="90" t="s">
        <v>3742</v>
      </c>
      <c r="C6736" s="358" t="s">
        <v>7</v>
      </c>
      <c r="D6736" s="358">
        <v>740.27</v>
      </c>
    </row>
    <row r="6737" spans="1:4" ht="15">
      <c r="A6737" s="90">
        <v>100481</v>
      </c>
      <c r="B6737" s="90" t="s">
        <v>3743</v>
      </c>
      <c r="C6737" s="358" t="s">
        <v>7</v>
      </c>
      <c r="D6737" s="358">
        <v>576.48</v>
      </c>
    </row>
    <row r="6738" spans="1:4" ht="15">
      <c r="A6738" s="90">
        <v>100483</v>
      </c>
      <c r="B6738" s="90" t="s">
        <v>3744</v>
      </c>
      <c r="C6738" s="358" t="s">
        <v>7</v>
      </c>
      <c r="D6738" s="358">
        <v>633.66999999999996</v>
      </c>
    </row>
    <row r="6739" spans="1:4" ht="15">
      <c r="A6739" s="90">
        <v>100484</v>
      </c>
      <c r="B6739" s="90" t="s">
        <v>3745</v>
      </c>
      <c r="C6739" s="358" t="s">
        <v>7</v>
      </c>
      <c r="D6739" s="358">
        <v>576.98</v>
      </c>
    </row>
    <row r="6740" spans="1:4" ht="15">
      <c r="A6740" s="90">
        <v>100485</v>
      </c>
      <c r="B6740" s="90" t="s">
        <v>3746</v>
      </c>
      <c r="C6740" s="358" t="s">
        <v>7</v>
      </c>
      <c r="D6740" s="358">
        <v>549.19000000000005</v>
      </c>
    </row>
    <row r="6741" spans="1:4" ht="15">
      <c r="A6741" s="90">
        <v>100486</v>
      </c>
      <c r="B6741" s="90" t="s">
        <v>3747</v>
      </c>
      <c r="C6741" s="358" t="s">
        <v>7</v>
      </c>
      <c r="D6741" s="358">
        <v>652.16999999999996</v>
      </c>
    </row>
    <row r="6742" spans="1:4" ht="15">
      <c r="A6742" s="90">
        <v>100487</v>
      </c>
      <c r="B6742" s="90" t="s">
        <v>3748</v>
      </c>
      <c r="C6742" s="358" t="s">
        <v>7</v>
      </c>
      <c r="D6742" s="358">
        <v>489.27</v>
      </c>
    </row>
    <row r="6743" spans="1:4" ht="15">
      <c r="A6743" s="90">
        <v>100488</v>
      </c>
      <c r="B6743" s="90" t="s">
        <v>3749</v>
      </c>
      <c r="C6743" s="358" t="s">
        <v>7</v>
      </c>
      <c r="D6743" s="358">
        <v>513.79</v>
      </c>
    </row>
    <row r="6744" spans="1:4" ht="15">
      <c r="A6744" s="90">
        <v>100489</v>
      </c>
      <c r="B6744" s="90" t="s">
        <v>3750</v>
      </c>
      <c r="C6744" s="358" t="s">
        <v>7</v>
      </c>
      <c r="D6744" s="358">
        <v>525.87</v>
      </c>
    </row>
    <row r="6745" spans="1:4" ht="15">
      <c r="A6745" s="90">
        <v>100490</v>
      </c>
      <c r="B6745" s="90" t="s">
        <v>3751</v>
      </c>
      <c r="C6745" s="358" t="s">
        <v>7</v>
      </c>
      <c r="D6745" s="358">
        <v>460.33</v>
      </c>
    </row>
    <row r="6746" spans="1:4" ht="15">
      <c r="A6746" s="90">
        <v>100491</v>
      </c>
      <c r="B6746" s="90" t="s">
        <v>3752</v>
      </c>
      <c r="C6746" s="358" t="s">
        <v>7</v>
      </c>
      <c r="D6746" s="358">
        <v>663.03</v>
      </c>
    </row>
    <row r="6747" spans="1:4" ht="15">
      <c r="A6747" s="90">
        <v>100492</v>
      </c>
      <c r="B6747" s="90" t="s">
        <v>3753</v>
      </c>
      <c r="C6747" s="358" t="s">
        <v>7</v>
      </c>
      <c r="D6747" s="358">
        <v>569.79</v>
      </c>
    </row>
    <row r="6748" spans="1:4" ht="15">
      <c r="A6748" s="90">
        <v>92121</v>
      </c>
      <c r="B6748" s="90" t="s">
        <v>3754</v>
      </c>
      <c r="C6748" s="358" t="s">
        <v>7</v>
      </c>
      <c r="D6748" s="358">
        <v>27.67</v>
      </c>
    </row>
    <row r="6749" spans="1:4" ht="15">
      <c r="A6749" s="90">
        <v>92122</v>
      </c>
      <c r="B6749" s="90" t="s">
        <v>3755</v>
      </c>
      <c r="C6749" s="358" t="s">
        <v>7</v>
      </c>
      <c r="D6749" s="358">
        <v>46.18</v>
      </c>
    </row>
    <row r="6750" spans="1:4" ht="15">
      <c r="A6750" s="90">
        <v>92123</v>
      </c>
      <c r="B6750" s="90" t="s">
        <v>3756</v>
      </c>
      <c r="C6750" s="358" t="s">
        <v>7</v>
      </c>
      <c r="D6750" s="358">
        <v>57.87</v>
      </c>
    </row>
    <row r="6751" spans="1:4" ht="15">
      <c r="A6751" s="90">
        <v>100195</v>
      </c>
      <c r="B6751" s="90" t="s">
        <v>3757</v>
      </c>
      <c r="C6751" s="358" t="s">
        <v>3758</v>
      </c>
      <c r="D6751" s="358">
        <v>0.7</v>
      </c>
    </row>
    <row r="6752" spans="1:4" ht="15">
      <c r="A6752" s="90">
        <v>100196</v>
      </c>
      <c r="B6752" s="90" t="s">
        <v>3759</v>
      </c>
      <c r="C6752" s="358" t="s">
        <v>3758</v>
      </c>
      <c r="D6752" s="358">
        <v>1.17</v>
      </c>
    </row>
    <row r="6753" spans="1:4" ht="15">
      <c r="A6753" s="90">
        <v>100197</v>
      </c>
      <c r="B6753" s="90" t="s">
        <v>3760</v>
      </c>
      <c r="C6753" s="358" t="s">
        <v>3758</v>
      </c>
      <c r="D6753" s="358">
        <v>1.76</v>
      </c>
    </row>
    <row r="6754" spans="1:4" ht="15">
      <c r="A6754" s="90">
        <v>100198</v>
      </c>
      <c r="B6754" s="90" t="s">
        <v>3761</v>
      </c>
      <c r="C6754" s="358" t="s">
        <v>3758</v>
      </c>
      <c r="D6754" s="358">
        <v>0.24</v>
      </c>
    </row>
    <row r="6755" spans="1:4" ht="15">
      <c r="A6755" s="90">
        <v>100199</v>
      </c>
      <c r="B6755" s="90" t="s">
        <v>3762</v>
      </c>
      <c r="C6755" s="358" t="s">
        <v>3758</v>
      </c>
      <c r="D6755" s="358">
        <v>0.28999999999999998</v>
      </c>
    </row>
    <row r="6756" spans="1:4" ht="15">
      <c r="A6756" s="90">
        <v>100200</v>
      </c>
      <c r="B6756" s="90" t="s">
        <v>3763</v>
      </c>
      <c r="C6756" s="358" t="s">
        <v>3758</v>
      </c>
      <c r="D6756" s="358">
        <v>0.36</v>
      </c>
    </row>
    <row r="6757" spans="1:4" ht="15">
      <c r="A6757" s="90">
        <v>100201</v>
      </c>
      <c r="B6757" s="90" t="s">
        <v>3764</v>
      </c>
      <c r="C6757" s="358" t="s">
        <v>3758</v>
      </c>
      <c r="D6757" s="358">
        <v>0.71</v>
      </c>
    </row>
    <row r="6758" spans="1:4" ht="15">
      <c r="A6758" s="90">
        <v>100202</v>
      </c>
      <c r="B6758" s="90" t="s">
        <v>3765</v>
      </c>
      <c r="C6758" s="358" t="s">
        <v>3758</v>
      </c>
      <c r="D6758" s="358">
        <v>0.83</v>
      </c>
    </row>
    <row r="6759" spans="1:4" ht="15">
      <c r="A6759" s="90">
        <v>100203</v>
      </c>
      <c r="B6759" s="90" t="s">
        <v>3766</v>
      </c>
      <c r="C6759" s="358" t="s">
        <v>3758</v>
      </c>
      <c r="D6759" s="358">
        <v>0.99</v>
      </c>
    </row>
    <row r="6760" spans="1:4" ht="15">
      <c r="A6760" s="90">
        <v>100204</v>
      </c>
      <c r="B6760" s="90" t="s">
        <v>3767</v>
      </c>
      <c r="C6760" s="358" t="s">
        <v>3758</v>
      </c>
      <c r="D6760" s="358">
        <v>0.11</v>
      </c>
    </row>
    <row r="6761" spans="1:4" ht="15">
      <c r="A6761" s="90">
        <v>100205</v>
      </c>
      <c r="B6761" s="90" t="s">
        <v>3768</v>
      </c>
      <c r="C6761" s="358" t="s">
        <v>3476</v>
      </c>
      <c r="D6761" s="359">
        <v>1315.58</v>
      </c>
    </row>
    <row r="6762" spans="1:4" ht="15">
      <c r="A6762" s="90">
        <v>100206</v>
      </c>
      <c r="B6762" s="90" t="s">
        <v>3769</v>
      </c>
      <c r="C6762" s="358" t="s">
        <v>3476</v>
      </c>
      <c r="D6762" s="358">
        <v>950.94</v>
      </c>
    </row>
    <row r="6763" spans="1:4" ht="15">
      <c r="A6763" s="90">
        <v>100207</v>
      </c>
      <c r="B6763" s="90" t="s">
        <v>3770</v>
      </c>
      <c r="C6763" s="358" t="s">
        <v>3476</v>
      </c>
      <c r="D6763" s="358">
        <v>497.93</v>
      </c>
    </row>
    <row r="6764" spans="1:4" ht="15">
      <c r="A6764" s="90">
        <v>100208</v>
      </c>
      <c r="B6764" s="90" t="s">
        <v>3771</v>
      </c>
      <c r="C6764" s="358" t="s">
        <v>3772</v>
      </c>
      <c r="D6764" s="358">
        <v>17.399999999999999</v>
      </c>
    </row>
    <row r="6765" spans="1:4" ht="15">
      <c r="A6765" s="90">
        <v>100209</v>
      </c>
      <c r="B6765" s="90" t="s">
        <v>3773</v>
      </c>
      <c r="C6765" s="358" t="s">
        <v>3772</v>
      </c>
      <c r="D6765" s="358">
        <v>8.6999999999999993</v>
      </c>
    </row>
    <row r="6766" spans="1:4" ht="15">
      <c r="A6766" s="90">
        <v>100210</v>
      </c>
      <c r="B6766" s="90" t="s">
        <v>3774</v>
      </c>
      <c r="C6766" s="358" t="s">
        <v>3772</v>
      </c>
      <c r="D6766" s="358">
        <v>16.03</v>
      </c>
    </row>
    <row r="6767" spans="1:4" ht="15">
      <c r="A6767" s="90">
        <v>100211</v>
      </c>
      <c r="B6767" s="90" t="s">
        <v>3775</v>
      </c>
      <c r="C6767" s="358" t="s">
        <v>3772</v>
      </c>
      <c r="D6767" s="358">
        <v>6.18</v>
      </c>
    </row>
    <row r="6768" spans="1:4" ht="15">
      <c r="A6768" s="90">
        <v>100212</v>
      </c>
      <c r="B6768" s="90" t="s">
        <v>3776</v>
      </c>
      <c r="C6768" s="358" t="s">
        <v>3772</v>
      </c>
      <c r="D6768" s="358">
        <v>6.83</v>
      </c>
    </row>
    <row r="6769" spans="1:4" ht="15">
      <c r="A6769" s="90">
        <v>100213</v>
      </c>
      <c r="B6769" s="90" t="s">
        <v>3777</v>
      </c>
      <c r="C6769" s="358" t="s">
        <v>3772</v>
      </c>
      <c r="D6769" s="358">
        <v>2.4500000000000002</v>
      </c>
    </row>
    <row r="6770" spans="1:4" ht="15">
      <c r="A6770" s="90">
        <v>100214</v>
      </c>
      <c r="B6770" s="90" t="s">
        <v>3778</v>
      </c>
      <c r="C6770" s="358" t="s">
        <v>3772</v>
      </c>
      <c r="D6770" s="358">
        <v>3.76</v>
      </c>
    </row>
    <row r="6771" spans="1:4" ht="15">
      <c r="A6771" s="90">
        <v>100215</v>
      </c>
      <c r="B6771" s="90" t="s">
        <v>3779</v>
      </c>
      <c r="C6771" s="358" t="s">
        <v>3772</v>
      </c>
      <c r="D6771" s="358">
        <v>3.22</v>
      </c>
    </row>
    <row r="6772" spans="1:4" ht="15">
      <c r="A6772" s="90">
        <v>100216</v>
      </c>
      <c r="B6772" s="90" t="s">
        <v>3780</v>
      </c>
      <c r="C6772" s="358" t="s">
        <v>3772</v>
      </c>
      <c r="D6772" s="358">
        <v>0.87</v>
      </c>
    </row>
    <row r="6773" spans="1:4" ht="15">
      <c r="A6773" s="90">
        <v>100217</v>
      </c>
      <c r="B6773" s="90" t="s">
        <v>3781</v>
      </c>
      <c r="C6773" s="358" t="s">
        <v>3772</v>
      </c>
      <c r="D6773" s="358">
        <v>3.1</v>
      </c>
    </row>
    <row r="6774" spans="1:4" ht="15">
      <c r="A6774" s="90">
        <v>100218</v>
      </c>
      <c r="B6774" s="90" t="s">
        <v>3782</v>
      </c>
      <c r="C6774" s="358" t="s">
        <v>3772</v>
      </c>
      <c r="D6774" s="358">
        <v>2.12</v>
      </c>
    </row>
    <row r="6775" spans="1:4" ht="15">
      <c r="A6775" s="90">
        <v>100219</v>
      </c>
      <c r="B6775" s="90" t="s">
        <v>3783</v>
      </c>
      <c r="C6775" s="358" t="s">
        <v>3772</v>
      </c>
      <c r="D6775" s="358">
        <v>0.47</v>
      </c>
    </row>
    <row r="6776" spans="1:4" ht="15">
      <c r="A6776" s="90">
        <v>100220</v>
      </c>
      <c r="B6776" s="90" t="s">
        <v>3784</v>
      </c>
      <c r="C6776" s="358" t="s">
        <v>3785</v>
      </c>
      <c r="D6776" s="358">
        <v>25</v>
      </c>
    </row>
    <row r="6777" spans="1:4" ht="15">
      <c r="A6777" s="90">
        <v>100221</v>
      </c>
      <c r="B6777" s="90" t="s">
        <v>3786</v>
      </c>
      <c r="C6777" s="358" t="s">
        <v>3785</v>
      </c>
      <c r="D6777" s="358">
        <v>28.34</v>
      </c>
    </row>
    <row r="6778" spans="1:4" ht="15">
      <c r="A6778" s="90">
        <v>100222</v>
      </c>
      <c r="B6778" s="90" t="s">
        <v>3787</v>
      </c>
      <c r="C6778" s="358" t="s">
        <v>3785</v>
      </c>
      <c r="D6778" s="358">
        <v>10.73</v>
      </c>
    </row>
    <row r="6779" spans="1:4" ht="15">
      <c r="A6779" s="90">
        <v>100223</v>
      </c>
      <c r="B6779" s="90" t="s">
        <v>3788</v>
      </c>
      <c r="C6779" s="358" t="s">
        <v>3785</v>
      </c>
      <c r="D6779" s="358">
        <v>5.0199999999999996</v>
      </c>
    </row>
    <row r="6780" spans="1:4" ht="15">
      <c r="A6780" s="90">
        <v>100224</v>
      </c>
      <c r="B6780" s="90" t="s">
        <v>3789</v>
      </c>
      <c r="C6780" s="358" t="s">
        <v>3785</v>
      </c>
      <c r="D6780" s="358">
        <v>3.1</v>
      </c>
    </row>
    <row r="6781" spans="1:4" ht="15">
      <c r="A6781" s="90">
        <v>100225</v>
      </c>
      <c r="B6781" s="90" t="s">
        <v>3790</v>
      </c>
      <c r="C6781" s="358" t="s">
        <v>3791</v>
      </c>
      <c r="D6781" s="358">
        <v>1.96</v>
      </c>
    </row>
    <row r="6782" spans="1:4" ht="15">
      <c r="A6782" s="90">
        <v>100226</v>
      </c>
      <c r="B6782" s="90" t="s">
        <v>3792</v>
      </c>
      <c r="C6782" s="358" t="s">
        <v>3791</v>
      </c>
      <c r="D6782" s="358">
        <v>0.61</v>
      </c>
    </row>
    <row r="6783" spans="1:4" ht="15">
      <c r="A6783" s="90">
        <v>100227</v>
      </c>
      <c r="B6783" s="90" t="s">
        <v>3793</v>
      </c>
      <c r="C6783" s="358" t="s">
        <v>3791</v>
      </c>
      <c r="D6783" s="358">
        <v>0.91</v>
      </c>
    </row>
    <row r="6784" spans="1:4" ht="15">
      <c r="A6784" s="90">
        <v>100228</v>
      </c>
      <c r="B6784" s="90" t="s">
        <v>3794</v>
      </c>
      <c r="C6784" s="358" t="s">
        <v>3791</v>
      </c>
      <c r="D6784" s="358">
        <v>0.3</v>
      </c>
    </row>
    <row r="6785" spans="1:4" ht="15">
      <c r="A6785" s="90">
        <v>100229</v>
      </c>
      <c r="B6785" s="90" t="s">
        <v>3795</v>
      </c>
      <c r="C6785" s="358" t="s">
        <v>3</v>
      </c>
      <c r="D6785" s="358">
        <v>0.01</v>
      </c>
    </row>
    <row r="6786" spans="1:4" ht="15">
      <c r="A6786" s="90">
        <v>100230</v>
      </c>
      <c r="B6786" s="90" t="s">
        <v>3796</v>
      </c>
      <c r="C6786" s="358" t="s">
        <v>3</v>
      </c>
      <c r="D6786" s="358">
        <v>0.02</v>
      </c>
    </row>
    <row r="6787" spans="1:4" ht="15">
      <c r="A6787" s="90">
        <v>100231</v>
      </c>
      <c r="B6787" s="90" t="s">
        <v>3797</v>
      </c>
      <c r="C6787" s="358" t="s">
        <v>3</v>
      </c>
      <c r="D6787" s="358">
        <v>0.03</v>
      </c>
    </row>
    <row r="6788" spans="1:4" ht="15">
      <c r="A6788" s="90">
        <v>100232</v>
      </c>
      <c r="B6788" s="90" t="s">
        <v>3798</v>
      </c>
      <c r="C6788" s="358" t="s">
        <v>2</v>
      </c>
      <c r="D6788" s="358">
        <v>0.33</v>
      </c>
    </row>
    <row r="6789" spans="1:4" ht="15">
      <c r="A6789" s="90">
        <v>100233</v>
      </c>
      <c r="B6789" s="90" t="s">
        <v>3799</v>
      </c>
      <c r="C6789" s="358" t="s">
        <v>2</v>
      </c>
      <c r="D6789" s="358">
        <v>0.16</v>
      </c>
    </row>
    <row r="6790" spans="1:4" ht="15">
      <c r="A6790" s="90">
        <v>100234</v>
      </c>
      <c r="B6790" s="90" t="s">
        <v>3800</v>
      </c>
      <c r="C6790" s="358" t="s">
        <v>4</v>
      </c>
      <c r="D6790" s="358">
        <v>0.49</v>
      </c>
    </row>
    <row r="6791" spans="1:4" ht="15">
      <c r="A6791" s="90">
        <v>100235</v>
      </c>
      <c r="B6791" s="90" t="s">
        <v>3801</v>
      </c>
      <c r="C6791" s="358" t="s">
        <v>10</v>
      </c>
      <c r="D6791" s="358">
        <v>0.03</v>
      </c>
    </row>
    <row r="6792" spans="1:4" ht="15">
      <c r="A6792" s="90">
        <v>100236</v>
      </c>
      <c r="B6792" s="90" t="s">
        <v>3802</v>
      </c>
      <c r="C6792" s="358" t="s">
        <v>3803</v>
      </c>
      <c r="D6792" s="358">
        <v>2.4900000000000002</v>
      </c>
    </row>
    <row r="6793" spans="1:4" ht="15">
      <c r="A6793" s="90">
        <v>100237</v>
      </c>
      <c r="B6793" s="90" t="s">
        <v>3804</v>
      </c>
      <c r="C6793" s="358" t="s">
        <v>3803</v>
      </c>
      <c r="D6793" s="358">
        <v>2.99</v>
      </c>
    </row>
    <row r="6794" spans="1:4" ht="15">
      <c r="A6794" s="90">
        <v>100238</v>
      </c>
      <c r="B6794" s="90" t="s">
        <v>3805</v>
      </c>
      <c r="C6794" s="358" t="s">
        <v>3803</v>
      </c>
      <c r="D6794" s="358">
        <v>4.78</v>
      </c>
    </row>
    <row r="6795" spans="1:4" ht="15">
      <c r="A6795" s="90">
        <v>100239</v>
      </c>
      <c r="B6795" s="90" t="s">
        <v>3806</v>
      </c>
      <c r="C6795" s="358" t="s">
        <v>3803</v>
      </c>
      <c r="D6795" s="358">
        <v>5.98</v>
      </c>
    </row>
    <row r="6796" spans="1:4" ht="15">
      <c r="A6796" s="90">
        <v>100240</v>
      </c>
      <c r="B6796" s="90" t="s">
        <v>3807</v>
      </c>
      <c r="C6796" s="358" t="s">
        <v>3803</v>
      </c>
      <c r="D6796" s="358">
        <v>3.58</v>
      </c>
    </row>
    <row r="6797" spans="1:4" ht="15">
      <c r="A6797" s="90">
        <v>100241</v>
      </c>
      <c r="B6797" s="90" t="s">
        <v>3808</v>
      </c>
      <c r="C6797" s="358" t="s">
        <v>3803</v>
      </c>
      <c r="D6797" s="358">
        <v>5.98</v>
      </c>
    </row>
    <row r="6798" spans="1:4" ht="15">
      <c r="A6798" s="90">
        <v>100242</v>
      </c>
      <c r="B6798" s="90" t="s">
        <v>3809</v>
      </c>
      <c r="C6798" s="358" t="s">
        <v>3803</v>
      </c>
      <c r="D6798" s="358">
        <v>17.670000000000002</v>
      </c>
    </row>
    <row r="6799" spans="1:4" ht="15">
      <c r="A6799" s="90">
        <v>100243</v>
      </c>
      <c r="B6799" s="90" t="s">
        <v>3810</v>
      </c>
      <c r="C6799" s="358" t="s">
        <v>3803</v>
      </c>
      <c r="D6799" s="358">
        <v>2.87</v>
      </c>
    </row>
    <row r="6800" spans="1:4" ht="15">
      <c r="A6800" s="90">
        <v>100244</v>
      </c>
      <c r="B6800" s="90" t="s">
        <v>3811</v>
      </c>
      <c r="C6800" s="358" t="s">
        <v>3803</v>
      </c>
      <c r="D6800" s="358">
        <v>3.58</v>
      </c>
    </row>
    <row r="6801" spans="1:4" ht="15">
      <c r="A6801" s="90">
        <v>100245</v>
      </c>
      <c r="B6801" s="90" t="s">
        <v>3812</v>
      </c>
      <c r="C6801" s="358" t="s">
        <v>3803</v>
      </c>
      <c r="D6801" s="358">
        <v>7.17</v>
      </c>
    </row>
    <row r="6802" spans="1:4" ht="15">
      <c r="A6802" s="90">
        <v>100246</v>
      </c>
      <c r="B6802" s="90" t="s">
        <v>3813</v>
      </c>
      <c r="C6802" s="358" t="s">
        <v>3803</v>
      </c>
      <c r="D6802" s="358">
        <v>2.39</v>
      </c>
    </row>
    <row r="6803" spans="1:4" ht="15">
      <c r="A6803" s="90">
        <v>100247</v>
      </c>
      <c r="B6803" s="90" t="s">
        <v>3814</v>
      </c>
      <c r="C6803" s="358" t="s">
        <v>3803</v>
      </c>
      <c r="D6803" s="358">
        <v>2.99</v>
      </c>
    </row>
    <row r="6804" spans="1:4" ht="15">
      <c r="A6804" s="90">
        <v>100248</v>
      </c>
      <c r="B6804" s="90" t="s">
        <v>3815</v>
      </c>
      <c r="C6804" s="358" t="s">
        <v>3803</v>
      </c>
      <c r="D6804" s="358">
        <v>11.78</v>
      </c>
    </row>
    <row r="6805" spans="1:4" ht="15">
      <c r="A6805" s="90">
        <v>100249</v>
      </c>
      <c r="B6805" s="90" t="s">
        <v>3816</v>
      </c>
      <c r="C6805" s="358" t="s">
        <v>3803</v>
      </c>
      <c r="D6805" s="358">
        <v>2.39</v>
      </c>
    </row>
    <row r="6806" spans="1:4" ht="15">
      <c r="A6806" s="90">
        <v>100250</v>
      </c>
      <c r="B6806" s="90" t="s">
        <v>3817</v>
      </c>
      <c r="C6806" s="358" t="s">
        <v>3803</v>
      </c>
      <c r="D6806" s="358">
        <v>3.98</v>
      </c>
    </row>
    <row r="6807" spans="1:4" ht="15">
      <c r="A6807" s="90">
        <v>100251</v>
      </c>
      <c r="B6807" s="90" t="s">
        <v>3818</v>
      </c>
      <c r="C6807" s="358" t="s">
        <v>3803</v>
      </c>
      <c r="D6807" s="358">
        <v>11.78</v>
      </c>
    </row>
    <row r="6808" spans="1:4" ht="15">
      <c r="A6808" s="90">
        <v>100252</v>
      </c>
      <c r="B6808" s="90" t="s">
        <v>3819</v>
      </c>
      <c r="C6808" s="358" t="s">
        <v>3803</v>
      </c>
      <c r="D6808" s="358">
        <v>17.670000000000002</v>
      </c>
    </row>
    <row r="6809" spans="1:4" ht="15">
      <c r="A6809" s="90">
        <v>100253</v>
      </c>
      <c r="B6809" s="90" t="s">
        <v>3820</v>
      </c>
      <c r="C6809" s="358" t="s">
        <v>3803</v>
      </c>
      <c r="D6809" s="358">
        <v>23.56</v>
      </c>
    </row>
    <row r="6810" spans="1:4" ht="15">
      <c r="A6810" s="90">
        <v>100254</v>
      </c>
      <c r="B6810" s="90" t="s">
        <v>3821</v>
      </c>
      <c r="C6810" s="358" t="s">
        <v>3803</v>
      </c>
      <c r="D6810" s="358">
        <v>35.340000000000003</v>
      </c>
    </row>
    <row r="6811" spans="1:4" ht="15">
      <c r="A6811" s="90">
        <v>100255</v>
      </c>
      <c r="B6811" s="90" t="s">
        <v>3822</v>
      </c>
      <c r="C6811" s="358" t="s">
        <v>3803</v>
      </c>
      <c r="D6811" s="358">
        <v>11.96</v>
      </c>
    </row>
    <row r="6812" spans="1:4" ht="15">
      <c r="A6812" s="90">
        <v>100256</v>
      </c>
      <c r="B6812" s="90" t="s">
        <v>3823</v>
      </c>
      <c r="C6812" s="358" t="s">
        <v>3803</v>
      </c>
      <c r="D6812" s="358">
        <v>7.97</v>
      </c>
    </row>
    <row r="6813" spans="1:4" ht="15">
      <c r="A6813" s="90">
        <v>100257</v>
      </c>
      <c r="B6813" s="90" t="s">
        <v>3824</v>
      </c>
      <c r="C6813" s="358" t="s">
        <v>3803</v>
      </c>
      <c r="D6813" s="358">
        <v>4.78</v>
      </c>
    </row>
    <row r="6814" spans="1:4" ht="15">
      <c r="A6814" s="90">
        <v>100258</v>
      </c>
      <c r="B6814" s="90" t="s">
        <v>3825</v>
      </c>
      <c r="C6814" s="358" t="s">
        <v>3803</v>
      </c>
      <c r="D6814" s="358">
        <v>11.96</v>
      </c>
    </row>
    <row r="6815" spans="1:4" ht="15">
      <c r="A6815" s="90">
        <v>100259</v>
      </c>
      <c r="B6815" s="90" t="s">
        <v>3826</v>
      </c>
      <c r="C6815" s="358" t="s">
        <v>3803</v>
      </c>
      <c r="D6815" s="358">
        <v>23.56</v>
      </c>
    </row>
    <row r="6816" spans="1:4" ht="15">
      <c r="A6816" s="90">
        <v>100260</v>
      </c>
      <c r="B6816" s="90" t="s">
        <v>3827</v>
      </c>
      <c r="C6816" s="358" t="s">
        <v>3758</v>
      </c>
      <c r="D6816" s="358">
        <v>7.76</v>
      </c>
    </row>
    <row r="6817" spans="1:4" ht="15">
      <c r="A6817" s="90">
        <v>100261</v>
      </c>
      <c r="B6817" s="90" t="s">
        <v>3828</v>
      </c>
      <c r="C6817" s="358" t="s">
        <v>3758</v>
      </c>
      <c r="D6817" s="358">
        <v>4.88</v>
      </c>
    </row>
    <row r="6818" spans="1:4" ht="15">
      <c r="A6818" s="90">
        <v>100262</v>
      </c>
      <c r="B6818" s="90" t="s">
        <v>3829</v>
      </c>
      <c r="C6818" s="358" t="s">
        <v>3758</v>
      </c>
      <c r="D6818" s="358">
        <v>3.02</v>
      </c>
    </row>
    <row r="6819" spans="1:4" ht="15">
      <c r="A6819" s="90">
        <v>100263</v>
      </c>
      <c r="B6819" s="90" t="s">
        <v>3830</v>
      </c>
      <c r="C6819" s="358" t="s">
        <v>3758</v>
      </c>
      <c r="D6819" s="358">
        <v>1.93</v>
      </c>
    </row>
    <row r="6820" spans="1:4" ht="15">
      <c r="A6820" s="90">
        <v>100264</v>
      </c>
      <c r="B6820" s="90" t="s">
        <v>3831</v>
      </c>
      <c r="C6820" s="358" t="s">
        <v>3785</v>
      </c>
      <c r="D6820" s="358">
        <v>35.29</v>
      </c>
    </row>
    <row r="6821" spans="1:4" ht="15">
      <c r="A6821" s="90">
        <v>100265</v>
      </c>
      <c r="B6821" s="90" t="s">
        <v>3832</v>
      </c>
      <c r="C6821" s="358" t="s">
        <v>4</v>
      </c>
      <c r="D6821" s="358">
        <v>0.74</v>
      </c>
    </row>
    <row r="6822" spans="1:4" ht="15">
      <c r="A6822" s="90">
        <v>100266</v>
      </c>
      <c r="B6822" s="90" t="s">
        <v>3833</v>
      </c>
      <c r="C6822" s="358" t="s">
        <v>3772</v>
      </c>
      <c r="D6822" s="358">
        <v>75</v>
      </c>
    </row>
    <row r="6823" spans="1:4" ht="15">
      <c r="A6823" s="90">
        <v>100267</v>
      </c>
      <c r="B6823" s="90" t="s">
        <v>3834</v>
      </c>
      <c r="C6823" s="358" t="s">
        <v>2</v>
      </c>
      <c r="D6823" s="358">
        <v>1.48</v>
      </c>
    </row>
    <row r="6824" spans="1:4" ht="15">
      <c r="A6824" s="90">
        <v>100268</v>
      </c>
      <c r="B6824" s="90" t="s">
        <v>3835</v>
      </c>
      <c r="C6824" s="358" t="s">
        <v>3772</v>
      </c>
      <c r="D6824" s="358">
        <v>75</v>
      </c>
    </row>
    <row r="6825" spans="1:4" ht="15">
      <c r="A6825" s="90">
        <v>100269</v>
      </c>
      <c r="B6825" s="90" t="s">
        <v>3836</v>
      </c>
      <c r="C6825" s="358" t="s">
        <v>2</v>
      </c>
      <c r="D6825" s="358">
        <v>1.48</v>
      </c>
    </row>
    <row r="6826" spans="1:4" ht="15">
      <c r="A6826" s="90">
        <v>100270</v>
      </c>
      <c r="B6826" s="90" t="s">
        <v>3837</v>
      </c>
      <c r="C6826" s="358" t="s">
        <v>3772</v>
      </c>
      <c r="D6826" s="358">
        <v>56.22</v>
      </c>
    </row>
    <row r="6827" spans="1:4" ht="15">
      <c r="A6827" s="90">
        <v>100271</v>
      </c>
      <c r="B6827" s="90" t="s">
        <v>3838</v>
      </c>
      <c r="C6827" s="358" t="s">
        <v>3785</v>
      </c>
      <c r="D6827" s="358">
        <v>56.25</v>
      </c>
    </row>
    <row r="6828" spans="1:4" ht="15">
      <c r="A6828" s="90">
        <v>100272</v>
      </c>
      <c r="B6828" s="90" t="s">
        <v>3839</v>
      </c>
      <c r="C6828" s="358" t="s">
        <v>4</v>
      </c>
      <c r="D6828" s="358">
        <v>1.1100000000000001</v>
      </c>
    </row>
    <row r="6829" spans="1:4" ht="15">
      <c r="A6829" s="90">
        <v>100273</v>
      </c>
      <c r="B6829" s="90" t="s">
        <v>3840</v>
      </c>
      <c r="C6829" s="358" t="s">
        <v>3758</v>
      </c>
      <c r="D6829" s="358">
        <v>2.93</v>
      </c>
    </row>
    <row r="6830" spans="1:4" ht="15">
      <c r="A6830" s="90">
        <v>100274</v>
      </c>
      <c r="B6830" s="90" t="s">
        <v>3841</v>
      </c>
      <c r="C6830" s="358" t="s">
        <v>3785</v>
      </c>
      <c r="D6830" s="358">
        <v>25.01</v>
      </c>
    </row>
    <row r="6831" spans="1:4" ht="15">
      <c r="A6831" s="90">
        <v>100275</v>
      </c>
      <c r="B6831" s="90" t="s">
        <v>3842</v>
      </c>
      <c r="C6831" s="358" t="s">
        <v>3785</v>
      </c>
      <c r="D6831" s="358">
        <v>16.170000000000002</v>
      </c>
    </row>
    <row r="6832" spans="1:4" ht="15">
      <c r="A6832" s="90">
        <v>100276</v>
      </c>
      <c r="B6832" s="90" t="s">
        <v>3843</v>
      </c>
      <c r="C6832" s="358" t="s">
        <v>3785</v>
      </c>
      <c r="D6832" s="358">
        <v>29.51</v>
      </c>
    </row>
    <row r="6833" spans="1:4" ht="15">
      <c r="A6833" s="90">
        <v>100277</v>
      </c>
      <c r="B6833" s="90" t="s">
        <v>3844</v>
      </c>
      <c r="C6833" s="358" t="s">
        <v>3785</v>
      </c>
      <c r="D6833" s="358">
        <v>1.99</v>
      </c>
    </row>
    <row r="6834" spans="1:4" ht="15">
      <c r="A6834" s="90">
        <v>100278</v>
      </c>
      <c r="B6834" s="90" t="s">
        <v>3845</v>
      </c>
      <c r="C6834" s="358" t="s">
        <v>3772</v>
      </c>
      <c r="D6834" s="358">
        <v>35.880000000000003</v>
      </c>
    </row>
    <row r="6835" spans="1:4" ht="15">
      <c r="A6835" s="90">
        <v>100279</v>
      </c>
      <c r="B6835" s="90" t="s">
        <v>3846</v>
      </c>
      <c r="C6835" s="358" t="s">
        <v>2</v>
      </c>
      <c r="D6835" s="358">
        <v>0.69</v>
      </c>
    </row>
    <row r="6836" spans="1:4" ht="15">
      <c r="A6836" s="90">
        <v>100280</v>
      </c>
      <c r="B6836" s="90" t="s">
        <v>3847</v>
      </c>
      <c r="C6836" s="358" t="s">
        <v>3772</v>
      </c>
      <c r="D6836" s="358">
        <v>16.48</v>
      </c>
    </row>
    <row r="6837" spans="1:4" ht="15">
      <c r="A6837" s="90">
        <v>100281</v>
      </c>
      <c r="B6837" s="90" t="s">
        <v>3848</v>
      </c>
      <c r="C6837" s="358" t="s">
        <v>3772</v>
      </c>
      <c r="D6837" s="358">
        <v>3.81</v>
      </c>
    </row>
    <row r="6838" spans="1:4" ht="15">
      <c r="A6838" s="90">
        <v>100282</v>
      </c>
      <c r="B6838" s="90" t="s">
        <v>3849</v>
      </c>
      <c r="C6838" s="358" t="s">
        <v>3785</v>
      </c>
      <c r="D6838" s="358">
        <v>140.53</v>
      </c>
    </row>
    <row r="6839" spans="1:4" ht="15">
      <c r="A6839" s="90">
        <v>100283</v>
      </c>
      <c r="B6839" s="90" t="s">
        <v>3850</v>
      </c>
      <c r="C6839" s="358" t="s">
        <v>3785</v>
      </c>
      <c r="D6839" s="358">
        <v>22.7</v>
      </c>
    </row>
    <row r="6840" spans="1:4" ht="15">
      <c r="A6840" s="90">
        <v>100284</v>
      </c>
      <c r="B6840" s="90" t="s">
        <v>3851</v>
      </c>
      <c r="C6840" s="358" t="s">
        <v>3785</v>
      </c>
      <c r="D6840" s="358">
        <v>11.14</v>
      </c>
    </row>
    <row r="6841" spans="1:4" ht="15">
      <c r="A6841" s="90">
        <v>100285</v>
      </c>
      <c r="B6841" s="90" t="s">
        <v>3852</v>
      </c>
      <c r="C6841" s="358" t="s">
        <v>3803</v>
      </c>
      <c r="D6841" s="358">
        <v>37.75</v>
      </c>
    </row>
    <row r="6842" spans="1:4" ht="15">
      <c r="A6842" s="90">
        <v>100286</v>
      </c>
      <c r="B6842" s="90" t="s">
        <v>3853</v>
      </c>
      <c r="C6842" s="358" t="s">
        <v>3803</v>
      </c>
      <c r="D6842" s="358">
        <v>12.3</v>
      </c>
    </row>
    <row r="6843" spans="1:4" ht="15">
      <c r="A6843" s="90">
        <v>100287</v>
      </c>
      <c r="B6843" s="90" t="s">
        <v>3854</v>
      </c>
      <c r="C6843" s="358" t="s">
        <v>3803</v>
      </c>
      <c r="D6843" s="358">
        <v>11.78</v>
      </c>
    </row>
    <row r="6844" spans="1:4" ht="15">
      <c r="A6844" s="90">
        <v>99802</v>
      </c>
      <c r="B6844" s="90" t="s">
        <v>3855</v>
      </c>
      <c r="C6844" s="358" t="s">
        <v>4</v>
      </c>
      <c r="D6844" s="358">
        <v>0.48</v>
      </c>
    </row>
    <row r="6845" spans="1:4" ht="15">
      <c r="A6845" s="90">
        <v>99803</v>
      </c>
      <c r="B6845" s="90" t="s">
        <v>3856</v>
      </c>
      <c r="C6845" s="358" t="s">
        <v>4</v>
      </c>
      <c r="D6845" s="358">
        <v>1.86</v>
      </c>
    </row>
    <row r="6846" spans="1:4" ht="15">
      <c r="A6846" s="90">
        <v>99804</v>
      </c>
      <c r="B6846" s="90" t="s">
        <v>10751</v>
      </c>
      <c r="C6846" s="358" t="s">
        <v>4</v>
      </c>
      <c r="D6846" s="358">
        <v>4.84</v>
      </c>
    </row>
    <row r="6847" spans="1:4" ht="15">
      <c r="A6847" s="90">
        <v>99805</v>
      </c>
      <c r="B6847" s="90" t="s">
        <v>3857</v>
      </c>
      <c r="C6847" s="358" t="s">
        <v>4</v>
      </c>
      <c r="D6847" s="358">
        <v>10.130000000000001</v>
      </c>
    </row>
    <row r="6848" spans="1:4" ht="15">
      <c r="A6848" s="90">
        <v>99806</v>
      </c>
      <c r="B6848" s="90" t="s">
        <v>3858</v>
      </c>
      <c r="C6848" s="358" t="s">
        <v>4</v>
      </c>
      <c r="D6848" s="358">
        <v>0.77</v>
      </c>
    </row>
    <row r="6849" spans="1:4" ht="15">
      <c r="A6849" s="90">
        <v>99807</v>
      </c>
      <c r="B6849" s="90" t="s">
        <v>10752</v>
      </c>
      <c r="C6849" s="358" t="s">
        <v>4</v>
      </c>
      <c r="D6849" s="358">
        <v>1.47</v>
      </c>
    </row>
    <row r="6850" spans="1:4" ht="15">
      <c r="A6850" s="90">
        <v>99808</v>
      </c>
      <c r="B6850" s="90" t="s">
        <v>3859</v>
      </c>
      <c r="C6850" s="358" t="s">
        <v>4</v>
      </c>
      <c r="D6850" s="358">
        <v>3.58</v>
      </c>
    </row>
    <row r="6851" spans="1:4" ht="15">
      <c r="A6851" s="90">
        <v>99809</v>
      </c>
      <c r="B6851" s="90" t="s">
        <v>3860</v>
      </c>
      <c r="C6851" s="358" t="s">
        <v>4</v>
      </c>
      <c r="D6851" s="358">
        <v>5.31</v>
      </c>
    </row>
    <row r="6852" spans="1:4" ht="15">
      <c r="A6852" s="90">
        <v>99810</v>
      </c>
      <c r="B6852" s="90" t="s">
        <v>10753</v>
      </c>
      <c r="C6852" s="358" t="s">
        <v>4</v>
      </c>
      <c r="D6852" s="358">
        <v>6.61</v>
      </c>
    </row>
    <row r="6853" spans="1:4" ht="15">
      <c r="A6853" s="90">
        <v>99811</v>
      </c>
      <c r="B6853" s="90" t="s">
        <v>3861</v>
      </c>
      <c r="C6853" s="358" t="s">
        <v>4</v>
      </c>
      <c r="D6853" s="358">
        <v>3.17</v>
      </c>
    </row>
    <row r="6854" spans="1:4" ht="15">
      <c r="A6854" s="90">
        <v>99812</v>
      </c>
      <c r="B6854" s="90" t="s">
        <v>3862</v>
      </c>
      <c r="C6854" s="358" t="s">
        <v>4</v>
      </c>
      <c r="D6854" s="358">
        <v>1.02</v>
      </c>
    </row>
    <row r="6855" spans="1:4" ht="15">
      <c r="A6855" s="90">
        <v>99813</v>
      </c>
      <c r="B6855" s="90" t="s">
        <v>10754</v>
      </c>
      <c r="C6855" s="358" t="s">
        <v>4</v>
      </c>
      <c r="D6855" s="358">
        <v>0.87</v>
      </c>
    </row>
    <row r="6856" spans="1:4" ht="15">
      <c r="A6856" s="90">
        <v>99814</v>
      </c>
      <c r="B6856" s="90" t="s">
        <v>3863</v>
      </c>
      <c r="C6856" s="358" t="s">
        <v>4</v>
      </c>
      <c r="D6856" s="358">
        <v>1.73</v>
      </c>
    </row>
    <row r="6857" spans="1:4" ht="15">
      <c r="A6857" s="90">
        <v>99815</v>
      </c>
      <c r="B6857" s="90" t="s">
        <v>10755</v>
      </c>
      <c r="C6857" s="358" t="s">
        <v>2</v>
      </c>
      <c r="D6857" s="358">
        <v>7.97</v>
      </c>
    </row>
    <row r="6858" spans="1:4" ht="15">
      <c r="A6858" s="90">
        <v>99816</v>
      </c>
      <c r="B6858" s="90" t="s">
        <v>10756</v>
      </c>
      <c r="C6858" s="358" t="s">
        <v>2</v>
      </c>
      <c r="D6858" s="358">
        <v>8.4499999999999993</v>
      </c>
    </row>
    <row r="6859" spans="1:4" ht="15">
      <c r="A6859" s="90">
        <v>99817</v>
      </c>
      <c r="B6859" s="90" t="s">
        <v>10757</v>
      </c>
      <c r="C6859" s="358" t="s">
        <v>2</v>
      </c>
      <c r="D6859" s="358">
        <v>5.0999999999999996</v>
      </c>
    </row>
    <row r="6860" spans="1:4" ht="15">
      <c r="A6860" s="90">
        <v>99818</v>
      </c>
      <c r="B6860" s="90" t="s">
        <v>10758</v>
      </c>
      <c r="C6860" s="358" t="s">
        <v>2</v>
      </c>
      <c r="D6860" s="358">
        <v>5.0999999999999996</v>
      </c>
    </row>
    <row r="6861" spans="1:4" ht="15">
      <c r="A6861" s="90">
        <v>99819</v>
      </c>
      <c r="B6861" s="90" t="s">
        <v>10759</v>
      </c>
      <c r="C6861" s="358" t="s">
        <v>4</v>
      </c>
      <c r="D6861" s="358">
        <v>15.14</v>
      </c>
    </row>
    <row r="6862" spans="1:4" ht="15">
      <c r="A6862" s="90">
        <v>99820</v>
      </c>
      <c r="B6862" s="90" t="s">
        <v>10760</v>
      </c>
      <c r="C6862" s="358" t="s">
        <v>4</v>
      </c>
      <c r="D6862" s="358">
        <v>1.8</v>
      </c>
    </row>
    <row r="6863" spans="1:4" ht="15">
      <c r="A6863" s="90">
        <v>99821</v>
      </c>
      <c r="B6863" s="90" t="s">
        <v>10761</v>
      </c>
      <c r="C6863" s="358" t="s">
        <v>4</v>
      </c>
      <c r="D6863" s="358">
        <v>2.8</v>
      </c>
    </row>
    <row r="6864" spans="1:4" ht="15">
      <c r="A6864" s="90">
        <v>99822</v>
      </c>
      <c r="B6864" s="90" t="s">
        <v>3864</v>
      </c>
      <c r="C6864" s="358" t="s">
        <v>4</v>
      </c>
      <c r="D6864" s="358">
        <v>0.9</v>
      </c>
    </row>
    <row r="6865" spans="1:4" ht="15">
      <c r="A6865" s="90">
        <v>99823</v>
      </c>
      <c r="B6865" s="90" t="s">
        <v>10762</v>
      </c>
      <c r="C6865" s="358" t="s">
        <v>4</v>
      </c>
      <c r="D6865" s="358">
        <v>2.11</v>
      </c>
    </row>
    <row r="6866" spans="1:4" ht="15">
      <c r="A6866" s="90">
        <v>99824</v>
      </c>
      <c r="B6866" s="90" t="s">
        <v>10763</v>
      </c>
      <c r="C6866" s="358" t="s">
        <v>4</v>
      </c>
      <c r="D6866" s="358">
        <v>2.2999999999999998</v>
      </c>
    </row>
    <row r="6867" spans="1:4" ht="15">
      <c r="A6867" s="90">
        <v>99825</v>
      </c>
      <c r="B6867" s="90" t="s">
        <v>10764</v>
      </c>
      <c r="C6867" s="358" t="s">
        <v>4</v>
      </c>
      <c r="D6867" s="358">
        <v>3.26</v>
      </c>
    </row>
    <row r="6868" spans="1:4" ht="15">
      <c r="A6868" s="90">
        <v>99826</v>
      </c>
      <c r="B6868" s="90" t="s">
        <v>3865</v>
      </c>
      <c r="C6868" s="358" t="s">
        <v>4</v>
      </c>
      <c r="D6868" s="358">
        <v>1.38</v>
      </c>
    </row>
    <row r="6869" spans="1:4" ht="15">
      <c r="A6869" s="90">
        <v>97010</v>
      </c>
      <c r="B6869" s="90" t="s">
        <v>3866</v>
      </c>
      <c r="C6869" s="358" t="s">
        <v>1</v>
      </c>
      <c r="D6869" s="358">
        <v>65.13</v>
      </c>
    </row>
    <row r="6870" spans="1:4" ht="15">
      <c r="A6870" s="90">
        <v>97011</v>
      </c>
      <c r="B6870" s="90" t="s">
        <v>3867</v>
      </c>
      <c r="C6870" s="358" t="s">
        <v>1</v>
      </c>
      <c r="D6870" s="358">
        <v>50.15</v>
      </c>
    </row>
    <row r="6871" spans="1:4" ht="15">
      <c r="A6871" s="90">
        <v>97012</v>
      </c>
      <c r="B6871" s="90" t="s">
        <v>3868</v>
      </c>
      <c r="C6871" s="358" t="s">
        <v>1</v>
      </c>
      <c r="D6871" s="358">
        <v>42.67</v>
      </c>
    </row>
    <row r="6872" spans="1:4" ht="15">
      <c r="A6872" s="90">
        <v>97013</v>
      </c>
      <c r="B6872" s="90" t="s">
        <v>3869</v>
      </c>
      <c r="C6872" s="358" t="s">
        <v>1</v>
      </c>
      <c r="D6872" s="358">
        <v>104.24</v>
      </c>
    </row>
    <row r="6873" spans="1:4" ht="15">
      <c r="A6873" s="90">
        <v>97014</v>
      </c>
      <c r="B6873" s="90" t="s">
        <v>3870</v>
      </c>
      <c r="C6873" s="358" t="s">
        <v>1</v>
      </c>
      <c r="D6873" s="358">
        <v>76.47</v>
      </c>
    </row>
    <row r="6874" spans="1:4" ht="15">
      <c r="A6874" s="90">
        <v>97015</v>
      </c>
      <c r="B6874" s="90" t="s">
        <v>3871</v>
      </c>
      <c r="C6874" s="358" t="s">
        <v>1</v>
      </c>
      <c r="D6874" s="358">
        <v>62.48</v>
      </c>
    </row>
    <row r="6875" spans="1:4" ht="15">
      <c r="A6875" s="90">
        <v>97016</v>
      </c>
      <c r="B6875" s="90" t="s">
        <v>3872</v>
      </c>
      <c r="C6875" s="358" t="s">
        <v>1</v>
      </c>
      <c r="D6875" s="358">
        <v>57.52</v>
      </c>
    </row>
    <row r="6876" spans="1:4" ht="15">
      <c r="A6876" s="90">
        <v>97017</v>
      </c>
      <c r="B6876" s="90" t="s">
        <v>3873</v>
      </c>
      <c r="C6876" s="358" t="s">
        <v>1</v>
      </c>
      <c r="D6876" s="358">
        <v>43.24</v>
      </c>
    </row>
    <row r="6877" spans="1:4" ht="15">
      <c r="A6877" s="90">
        <v>97018</v>
      </c>
      <c r="B6877" s="90" t="s">
        <v>3874</v>
      </c>
      <c r="C6877" s="358" t="s">
        <v>1</v>
      </c>
      <c r="D6877" s="358">
        <v>35.840000000000003</v>
      </c>
    </row>
    <row r="6878" spans="1:4" ht="15">
      <c r="A6878" s="90">
        <v>97031</v>
      </c>
      <c r="B6878" s="90" t="s">
        <v>3875</v>
      </c>
      <c r="C6878" s="358" t="s">
        <v>1</v>
      </c>
      <c r="D6878" s="358">
        <v>91.74</v>
      </c>
    </row>
    <row r="6879" spans="1:4" ht="15">
      <c r="A6879" s="90">
        <v>97032</v>
      </c>
      <c r="B6879" s="90" t="s">
        <v>3876</v>
      </c>
      <c r="C6879" s="358" t="s">
        <v>1</v>
      </c>
      <c r="D6879" s="358">
        <v>56.62</v>
      </c>
    </row>
    <row r="6880" spans="1:4" ht="15">
      <c r="A6880" s="90">
        <v>97033</v>
      </c>
      <c r="B6880" s="90" t="s">
        <v>3877</v>
      </c>
      <c r="C6880" s="358" t="s">
        <v>1</v>
      </c>
      <c r="D6880" s="358">
        <v>134.71</v>
      </c>
    </row>
    <row r="6881" spans="1:4" ht="15">
      <c r="A6881" s="90">
        <v>97034</v>
      </c>
      <c r="B6881" s="90" t="s">
        <v>3878</v>
      </c>
      <c r="C6881" s="358" t="s">
        <v>1</v>
      </c>
      <c r="D6881" s="358">
        <v>76.89</v>
      </c>
    </row>
    <row r="6882" spans="1:4" ht="15">
      <c r="A6882" s="90">
        <v>97039</v>
      </c>
      <c r="B6882" s="90" t="s">
        <v>3879</v>
      </c>
      <c r="C6882" s="358" t="s">
        <v>4</v>
      </c>
      <c r="D6882" s="358">
        <v>51.41</v>
      </c>
    </row>
    <row r="6883" spans="1:4" ht="15">
      <c r="A6883" s="90">
        <v>97040</v>
      </c>
      <c r="B6883" s="90" t="s">
        <v>3880</v>
      </c>
      <c r="C6883" s="358" t="s">
        <v>4</v>
      </c>
      <c r="D6883" s="358">
        <v>17.350000000000001</v>
      </c>
    </row>
    <row r="6884" spans="1:4" ht="15">
      <c r="A6884" s="90">
        <v>97041</v>
      </c>
      <c r="B6884" s="90" t="s">
        <v>3881</v>
      </c>
      <c r="C6884" s="358" t="s">
        <v>4</v>
      </c>
      <c r="D6884" s="358">
        <v>258.22000000000003</v>
      </c>
    </row>
    <row r="6885" spans="1:4" ht="15">
      <c r="A6885" s="90">
        <v>97046</v>
      </c>
      <c r="B6885" s="90" t="s">
        <v>3882</v>
      </c>
      <c r="C6885" s="358" t="s">
        <v>4</v>
      </c>
      <c r="D6885" s="358">
        <v>0.37</v>
      </c>
    </row>
    <row r="6886" spans="1:4" ht="15">
      <c r="A6886" s="90">
        <v>97047</v>
      </c>
      <c r="B6886" s="90" t="s">
        <v>3883</v>
      </c>
      <c r="C6886" s="358" t="s">
        <v>4</v>
      </c>
      <c r="D6886" s="358">
        <v>0.14000000000000001</v>
      </c>
    </row>
    <row r="6887" spans="1:4" ht="15">
      <c r="A6887" s="90">
        <v>97048</v>
      </c>
      <c r="B6887" s="90" t="s">
        <v>3884</v>
      </c>
      <c r="C6887" s="358" t="s">
        <v>4</v>
      </c>
      <c r="D6887" s="358">
        <v>0.1</v>
      </c>
    </row>
    <row r="6888" spans="1:4" ht="15">
      <c r="A6888" s="90">
        <v>97054</v>
      </c>
      <c r="B6888" s="90" t="s">
        <v>8684</v>
      </c>
      <c r="C6888" s="358" t="s">
        <v>2</v>
      </c>
      <c r="D6888" s="358">
        <v>24.02</v>
      </c>
    </row>
    <row r="6889" spans="1:4" ht="15">
      <c r="A6889" s="90">
        <v>97062</v>
      </c>
      <c r="B6889" s="90" t="s">
        <v>3885</v>
      </c>
      <c r="C6889" s="358" t="s">
        <v>4</v>
      </c>
      <c r="D6889" s="358">
        <v>6.53</v>
      </c>
    </row>
    <row r="6890" spans="1:4" ht="15">
      <c r="A6890" s="90">
        <v>97063</v>
      </c>
      <c r="B6890" s="90" t="s">
        <v>3886</v>
      </c>
      <c r="C6890" s="358" t="s">
        <v>4</v>
      </c>
      <c r="D6890" s="358">
        <v>11.51</v>
      </c>
    </row>
    <row r="6891" spans="1:4" ht="15">
      <c r="A6891" s="90">
        <v>97064</v>
      </c>
      <c r="B6891" s="90" t="s">
        <v>3887</v>
      </c>
      <c r="C6891" s="358" t="s">
        <v>1</v>
      </c>
      <c r="D6891" s="358">
        <v>20.9</v>
      </c>
    </row>
    <row r="6892" spans="1:4" ht="15">
      <c r="A6892" s="90">
        <v>97065</v>
      </c>
      <c r="B6892" s="90" t="s">
        <v>3888</v>
      </c>
      <c r="C6892" s="358" t="s">
        <v>7</v>
      </c>
      <c r="D6892" s="358">
        <v>6.98</v>
      </c>
    </row>
    <row r="6893" spans="1:4" ht="15">
      <c r="A6893" s="90">
        <v>97066</v>
      </c>
      <c r="B6893" s="90" t="s">
        <v>3889</v>
      </c>
      <c r="C6893" s="358" t="s">
        <v>4</v>
      </c>
      <c r="D6893" s="358">
        <v>117.44</v>
      </c>
    </row>
    <row r="6894" spans="1:4" ht="15">
      <c r="A6894" s="90">
        <v>97067</v>
      </c>
      <c r="B6894" s="90" t="s">
        <v>3890</v>
      </c>
      <c r="C6894" s="358" t="s">
        <v>1</v>
      </c>
      <c r="D6894" s="358">
        <v>711.11</v>
      </c>
    </row>
    <row r="6895" spans="1:4" ht="15">
      <c r="A6895" s="90">
        <v>97621</v>
      </c>
      <c r="B6895" s="90" t="s">
        <v>18781</v>
      </c>
      <c r="C6895" s="358" t="s">
        <v>7</v>
      </c>
      <c r="D6895" s="358">
        <v>105.28</v>
      </c>
    </row>
    <row r="6896" spans="1:4" ht="15">
      <c r="A6896" s="90">
        <v>97622</v>
      </c>
      <c r="B6896" s="90" t="s">
        <v>18782</v>
      </c>
      <c r="C6896" s="358" t="s">
        <v>7</v>
      </c>
      <c r="D6896" s="358">
        <v>51.3</v>
      </c>
    </row>
    <row r="6897" spans="1:4" ht="15">
      <c r="A6897" s="90">
        <v>97623</v>
      </c>
      <c r="B6897" s="90" t="s">
        <v>18783</v>
      </c>
      <c r="C6897" s="358" t="s">
        <v>7</v>
      </c>
      <c r="D6897" s="358">
        <v>157.18</v>
      </c>
    </row>
    <row r="6898" spans="1:4" ht="15">
      <c r="A6898" s="90">
        <v>97624</v>
      </c>
      <c r="B6898" s="90" t="s">
        <v>18784</v>
      </c>
      <c r="C6898" s="358" t="s">
        <v>7</v>
      </c>
      <c r="D6898" s="358">
        <v>96.47</v>
      </c>
    </row>
    <row r="6899" spans="1:4" ht="15">
      <c r="A6899" s="90">
        <v>97625</v>
      </c>
      <c r="B6899" s="90" t="s">
        <v>18785</v>
      </c>
      <c r="C6899" s="358" t="s">
        <v>7</v>
      </c>
      <c r="D6899" s="358">
        <v>67.94</v>
      </c>
    </row>
    <row r="6900" spans="1:4" ht="15">
      <c r="A6900" s="90">
        <v>97626</v>
      </c>
      <c r="B6900" s="90" t="s">
        <v>18786</v>
      </c>
      <c r="C6900" s="358" t="s">
        <v>7</v>
      </c>
      <c r="D6900" s="358">
        <v>515.67999999999995</v>
      </c>
    </row>
    <row r="6901" spans="1:4" ht="15">
      <c r="A6901" s="90">
        <v>97627</v>
      </c>
      <c r="B6901" s="90" t="s">
        <v>18787</v>
      </c>
      <c r="C6901" s="358" t="s">
        <v>7</v>
      </c>
      <c r="D6901" s="358">
        <v>175.41</v>
      </c>
    </row>
    <row r="6902" spans="1:4" ht="15">
      <c r="A6902" s="90">
        <v>97628</v>
      </c>
      <c r="B6902" s="90" t="s">
        <v>18788</v>
      </c>
      <c r="C6902" s="358" t="s">
        <v>7</v>
      </c>
      <c r="D6902" s="358">
        <v>240.17</v>
      </c>
    </row>
    <row r="6903" spans="1:4" ht="15">
      <c r="A6903" s="90">
        <v>97629</v>
      </c>
      <c r="B6903" s="90" t="s">
        <v>18789</v>
      </c>
      <c r="C6903" s="358" t="s">
        <v>7</v>
      </c>
      <c r="D6903" s="358">
        <v>81.69</v>
      </c>
    </row>
    <row r="6904" spans="1:4" ht="15">
      <c r="A6904" s="90">
        <v>97631</v>
      </c>
      <c r="B6904" s="90" t="s">
        <v>18790</v>
      </c>
      <c r="C6904" s="358" t="s">
        <v>4</v>
      </c>
      <c r="D6904" s="358">
        <v>10.38</v>
      </c>
    </row>
    <row r="6905" spans="1:4" ht="15">
      <c r="A6905" s="90">
        <v>97632</v>
      </c>
      <c r="B6905" s="90" t="s">
        <v>18791</v>
      </c>
      <c r="C6905" s="358" t="s">
        <v>1</v>
      </c>
      <c r="D6905" s="358">
        <v>2.37</v>
      </c>
    </row>
    <row r="6906" spans="1:4" ht="15">
      <c r="A6906" s="90">
        <v>97633</v>
      </c>
      <c r="B6906" s="90" t="s">
        <v>18792</v>
      </c>
      <c r="C6906" s="358" t="s">
        <v>4</v>
      </c>
      <c r="D6906" s="358">
        <v>20.73</v>
      </c>
    </row>
    <row r="6907" spans="1:4" ht="15">
      <c r="A6907" s="90">
        <v>97634</v>
      </c>
      <c r="B6907" s="90" t="s">
        <v>18793</v>
      </c>
      <c r="C6907" s="358" t="s">
        <v>4</v>
      </c>
      <c r="D6907" s="358">
        <v>6.41</v>
      </c>
    </row>
    <row r="6908" spans="1:4" ht="15">
      <c r="A6908" s="90">
        <v>97635</v>
      </c>
      <c r="B6908" s="90" t="s">
        <v>18794</v>
      </c>
      <c r="C6908" s="358" t="s">
        <v>4</v>
      </c>
      <c r="D6908" s="358">
        <v>14.72</v>
      </c>
    </row>
    <row r="6909" spans="1:4" ht="15">
      <c r="A6909" s="90">
        <v>97636</v>
      </c>
      <c r="B6909" s="90" t="s">
        <v>18795</v>
      </c>
      <c r="C6909" s="358" t="s">
        <v>4</v>
      </c>
      <c r="D6909" s="358">
        <v>21.82</v>
      </c>
    </row>
    <row r="6910" spans="1:4" ht="15">
      <c r="A6910" s="90">
        <v>97637</v>
      </c>
      <c r="B6910" s="90" t="s">
        <v>18796</v>
      </c>
      <c r="C6910" s="358" t="s">
        <v>4</v>
      </c>
      <c r="D6910" s="358">
        <v>2.79</v>
      </c>
    </row>
    <row r="6911" spans="1:4" ht="15">
      <c r="A6911" s="90">
        <v>97638</v>
      </c>
      <c r="B6911" s="90" t="s">
        <v>18797</v>
      </c>
      <c r="C6911" s="358" t="s">
        <v>4</v>
      </c>
      <c r="D6911" s="358">
        <v>8.1</v>
      </c>
    </row>
    <row r="6912" spans="1:4" ht="15">
      <c r="A6912" s="90">
        <v>97639</v>
      </c>
      <c r="B6912" s="90" t="s">
        <v>18798</v>
      </c>
      <c r="C6912" s="358" t="s">
        <v>4</v>
      </c>
      <c r="D6912" s="358">
        <v>18.760000000000002</v>
      </c>
    </row>
    <row r="6913" spans="1:4" ht="15">
      <c r="A6913" s="90">
        <v>97640</v>
      </c>
      <c r="B6913" s="90" t="s">
        <v>18799</v>
      </c>
      <c r="C6913" s="358" t="s">
        <v>4</v>
      </c>
      <c r="D6913" s="358">
        <v>1.89</v>
      </c>
    </row>
    <row r="6914" spans="1:4" ht="15">
      <c r="A6914" s="90">
        <v>97641</v>
      </c>
      <c r="B6914" s="90" t="s">
        <v>18800</v>
      </c>
      <c r="C6914" s="358" t="s">
        <v>4</v>
      </c>
      <c r="D6914" s="358">
        <v>2.48</v>
      </c>
    </row>
    <row r="6915" spans="1:4" ht="15">
      <c r="A6915" s="90">
        <v>97642</v>
      </c>
      <c r="B6915" s="90" t="s">
        <v>18801</v>
      </c>
      <c r="C6915" s="358" t="s">
        <v>4</v>
      </c>
      <c r="D6915" s="358">
        <v>2.71</v>
      </c>
    </row>
    <row r="6916" spans="1:4" ht="15">
      <c r="A6916" s="90">
        <v>97643</v>
      </c>
      <c r="B6916" s="90" t="s">
        <v>18802</v>
      </c>
      <c r="C6916" s="358" t="s">
        <v>4</v>
      </c>
      <c r="D6916" s="358">
        <v>23.7</v>
      </c>
    </row>
    <row r="6917" spans="1:4" ht="15">
      <c r="A6917" s="90">
        <v>97644</v>
      </c>
      <c r="B6917" s="90" t="s">
        <v>18803</v>
      </c>
      <c r="C6917" s="358" t="s">
        <v>4</v>
      </c>
      <c r="D6917" s="358">
        <v>8.69</v>
      </c>
    </row>
    <row r="6918" spans="1:4" ht="15">
      <c r="A6918" s="90">
        <v>97645</v>
      </c>
      <c r="B6918" s="90" t="s">
        <v>18804</v>
      </c>
      <c r="C6918" s="358" t="s">
        <v>4</v>
      </c>
      <c r="D6918" s="358">
        <v>22.43</v>
      </c>
    </row>
    <row r="6919" spans="1:4" ht="15">
      <c r="A6919" s="90">
        <v>97647</v>
      </c>
      <c r="B6919" s="90" t="s">
        <v>18805</v>
      </c>
      <c r="C6919" s="358" t="s">
        <v>4</v>
      </c>
      <c r="D6919" s="358">
        <v>3.33</v>
      </c>
    </row>
    <row r="6920" spans="1:4" ht="15">
      <c r="A6920" s="90">
        <v>97648</v>
      </c>
      <c r="B6920" s="90" t="s">
        <v>18806</v>
      </c>
      <c r="C6920" s="358" t="s">
        <v>4</v>
      </c>
      <c r="D6920" s="358">
        <v>1.91</v>
      </c>
    </row>
    <row r="6921" spans="1:4" ht="15">
      <c r="A6921" s="90">
        <v>97649</v>
      </c>
      <c r="B6921" s="90" t="s">
        <v>18807</v>
      </c>
      <c r="C6921" s="358" t="s">
        <v>4</v>
      </c>
      <c r="D6921" s="358">
        <v>4.3099999999999996</v>
      </c>
    </row>
    <row r="6922" spans="1:4" ht="15">
      <c r="A6922" s="90">
        <v>97650</v>
      </c>
      <c r="B6922" s="90" t="s">
        <v>18808</v>
      </c>
      <c r="C6922" s="358" t="s">
        <v>4</v>
      </c>
      <c r="D6922" s="358">
        <v>7.17</v>
      </c>
    </row>
    <row r="6923" spans="1:4" ht="15">
      <c r="A6923" s="90">
        <v>97651</v>
      </c>
      <c r="B6923" s="90" t="s">
        <v>18809</v>
      </c>
      <c r="C6923" s="358" t="s">
        <v>2</v>
      </c>
      <c r="D6923" s="358">
        <v>78.239999999999995</v>
      </c>
    </row>
    <row r="6924" spans="1:4" ht="15">
      <c r="A6924" s="90">
        <v>97652</v>
      </c>
      <c r="B6924" s="90" t="s">
        <v>18810</v>
      </c>
      <c r="C6924" s="358" t="s">
        <v>2</v>
      </c>
      <c r="D6924" s="358">
        <v>177.38</v>
      </c>
    </row>
    <row r="6925" spans="1:4" ht="15">
      <c r="A6925" s="90">
        <v>97653</v>
      </c>
      <c r="B6925" s="90" t="s">
        <v>18811</v>
      </c>
      <c r="C6925" s="358" t="s">
        <v>2</v>
      </c>
      <c r="D6925" s="358">
        <v>145.04</v>
      </c>
    </row>
    <row r="6926" spans="1:4" ht="15">
      <c r="A6926" s="90">
        <v>97654</v>
      </c>
      <c r="B6926" s="90" t="s">
        <v>18812</v>
      </c>
      <c r="C6926" s="358" t="s">
        <v>2</v>
      </c>
      <c r="D6926" s="358">
        <v>177.49</v>
      </c>
    </row>
    <row r="6927" spans="1:4" ht="15">
      <c r="A6927" s="90">
        <v>97655</v>
      </c>
      <c r="B6927" s="90" t="s">
        <v>18813</v>
      </c>
      <c r="C6927" s="358" t="s">
        <v>4</v>
      </c>
      <c r="D6927" s="358">
        <v>33.31</v>
      </c>
    </row>
    <row r="6928" spans="1:4" ht="15">
      <c r="A6928" s="90">
        <v>97656</v>
      </c>
      <c r="B6928" s="90" t="s">
        <v>18814</v>
      </c>
      <c r="C6928" s="358" t="s">
        <v>2</v>
      </c>
      <c r="D6928" s="358">
        <v>304.77</v>
      </c>
    </row>
    <row r="6929" spans="1:4" ht="15">
      <c r="A6929" s="90">
        <v>97657</v>
      </c>
      <c r="B6929" s="90" t="s">
        <v>18815</v>
      </c>
      <c r="C6929" s="358" t="s">
        <v>2</v>
      </c>
      <c r="D6929" s="358">
        <v>604.08000000000004</v>
      </c>
    </row>
    <row r="6930" spans="1:4" ht="15">
      <c r="A6930" s="90">
        <v>97658</v>
      </c>
      <c r="B6930" s="90" t="s">
        <v>18816</v>
      </c>
      <c r="C6930" s="358" t="s">
        <v>2</v>
      </c>
      <c r="D6930" s="358">
        <v>216.66</v>
      </c>
    </row>
    <row r="6931" spans="1:4" ht="15">
      <c r="A6931" s="90">
        <v>97659</v>
      </c>
      <c r="B6931" s="90" t="s">
        <v>18817</v>
      </c>
      <c r="C6931" s="358" t="s">
        <v>2</v>
      </c>
      <c r="D6931" s="358">
        <v>294.93</v>
      </c>
    </row>
    <row r="6932" spans="1:4" ht="15">
      <c r="A6932" s="90">
        <v>97660</v>
      </c>
      <c r="B6932" s="90" t="s">
        <v>18818</v>
      </c>
      <c r="C6932" s="358" t="s">
        <v>2</v>
      </c>
      <c r="D6932" s="358">
        <v>0.63</v>
      </c>
    </row>
    <row r="6933" spans="1:4" ht="15">
      <c r="A6933" s="90">
        <v>97661</v>
      </c>
      <c r="B6933" s="90" t="s">
        <v>18819</v>
      </c>
      <c r="C6933" s="358" t="s">
        <v>1</v>
      </c>
      <c r="D6933" s="358">
        <v>0.67</v>
      </c>
    </row>
    <row r="6934" spans="1:4" ht="15">
      <c r="A6934" s="90">
        <v>97662</v>
      </c>
      <c r="B6934" s="90" t="s">
        <v>18820</v>
      </c>
      <c r="C6934" s="358" t="s">
        <v>1</v>
      </c>
      <c r="D6934" s="358">
        <v>0.44</v>
      </c>
    </row>
    <row r="6935" spans="1:4" ht="15">
      <c r="A6935" s="90">
        <v>97663</v>
      </c>
      <c r="B6935" s="90" t="s">
        <v>18821</v>
      </c>
      <c r="C6935" s="358" t="s">
        <v>2</v>
      </c>
      <c r="D6935" s="358">
        <v>11.31</v>
      </c>
    </row>
    <row r="6936" spans="1:4" ht="15">
      <c r="A6936" s="90">
        <v>97664</v>
      </c>
      <c r="B6936" s="90" t="s">
        <v>18822</v>
      </c>
      <c r="C6936" s="358" t="s">
        <v>2</v>
      </c>
      <c r="D6936" s="358">
        <v>1.4</v>
      </c>
    </row>
    <row r="6937" spans="1:4" ht="15">
      <c r="A6937" s="90">
        <v>97665</v>
      </c>
      <c r="B6937" s="90" t="s">
        <v>18823</v>
      </c>
      <c r="C6937" s="358" t="s">
        <v>2</v>
      </c>
      <c r="D6937" s="358">
        <v>1.7</v>
      </c>
    </row>
    <row r="6938" spans="1:4" ht="15">
      <c r="A6938" s="90">
        <v>97666</v>
      </c>
      <c r="B6938" s="90" t="s">
        <v>18824</v>
      </c>
      <c r="C6938" s="358" t="s">
        <v>2</v>
      </c>
      <c r="D6938" s="358">
        <v>8.25</v>
      </c>
    </row>
    <row r="6939" spans="1:4" ht="15">
      <c r="A6939" s="90">
        <v>104789</v>
      </c>
      <c r="B6939" s="90" t="s">
        <v>18825</v>
      </c>
      <c r="C6939" s="358" t="s">
        <v>7</v>
      </c>
      <c r="D6939" s="358">
        <v>180.58</v>
      </c>
    </row>
    <row r="6940" spans="1:4" ht="15">
      <c r="A6940" s="90">
        <v>104790</v>
      </c>
      <c r="B6940" s="90" t="s">
        <v>18826</v>
      </c>
      <c r="C6940" s="358" t="s">
        <v>7</v>
      </c>
      <c r="D6940" s="358">
        <v>107.22</v>
      </c>
    </row>
    <row r="6941" spans="1:4" ht="15">
      <c r="A6941" s="90">
        <v>104791</v>
      </c>
      <c r="B6941" s="90" t="s">
        <v>18827</v>
      </c>
      <c r="C6941" s="358" t="s">
        <v>4</v>
      </c>
      <c r="D6941" s="358">
        <v>5.77</v>
      </c>
    </row>
    <row r="6942" spans="1:4" ht="15">
      <c r="A6942" s="90">
        <v>104792</v>
      </c>
      <c r="B6942" s="90" t="s">
        <v>18828</v>
      </c>
      <c r="C6942" s="358" t="s">
        <v>1</v>
      </c>
      <c r="D6942" s="358">
        <v>0.37</v>
      </c>
    </row>
    <row r="6943" spans="1:4" ht="15">
      <c r="A6943" s="90">
        <v>104793</v>
      </c>
      <c r="B6943" s="90" t="s">
        <v>18829</v>
      </c>
      <c r="C6943" s="358" t="s">
        <v>1</v>
      </c>
      <c r="D6943" s="358">
        <v>0.51</v>
      </c>
    </row>
    <row r="6944" spans="1:4" ht="15">
      <c r="A6944" s="90">
        <v>104794</v>
      </c>
      <c r="B6944" s="90" t="s">
        <v>18830</v>
      </c>
      <c r="C6944" s="358" t="s">
        <v>1</v>
      </c>
      <c r="D6944" s="358">
        <v>0.92</v>
      </c>
    </row>
    <row r="6945" spans="1:4" ht="15">
      <c r="A6945" s="90">
        <v>104795</v>
      </c>
      <c r="B6945" s="90" t="s">
        <v>18831</v>
      </c>
      <c r="C6945" s="358" t="s">
        <v>1</v>
      </c>
      <c r="D6945" s="358">
        <v>1.28</v>
      </c>
    </row>
    <row r="6946" spans="1:4" ht="15">
      <c r="A6946" s="90">
        <v>104796</v>
      </c>
      <c r="B6946" s="90" t="s">
        <v>18832</v>
      </c>
      <c r="C6946" s="358" t="s">
        <v>1</v>
      </c>
      <c r="D6946" s="358">
        <v>13.4</v>
      </c>
    </row>
    <row r="6947" spans="1:4" ht="15">
      <c r="A6947" s="90">
        <v>104797</v>
      </c>
      <c r="B6947" s="90" t="s">
        <v>18833</v>
      </c>
      <c r="C6947" s="358" t="s">
        <v>1</v>
      </c>
      <c r="D6947" s="358">
        <v>16.77</v>
      </c>
    </row>
    <row r="6948" spans="1:4" ht="15">
      <c r="A6948" s="90">
        <v>104798</v>
      </c>
      <c r="B6948" s="90" t="s">
        <v>18834</v>
      </c>
      <c r="C6948" s="358" t="s">
        <v>2</v>
      </c>
      <c r="D6948" s="358">
        <v>13.29</v>
      </c>
    </row>
    <row r="6949" spans="1:4" ht="15">
      <c r="A6949" s="90">
        <v>104799</v>
      </c>
      <c r="B6949" s="90" t="s">
        <v>18835</v>
      </c>
      <c r="C6949" s="358" t="s">
        <v>4</v>
      </c>
      <c r="D6949" s="358">
        <v>10.43</v>
      </c>
    </row>
    <row r="6950" spans="1:4" ht="15">
      <c r="A6950" s="90">
        <v>104800</v>
      </c>
      <c r="B6950" s="90" t="s">
        <v>18836</v>
      </c>
      <c r="C6950" s="358" t="s">
        <v>1</v>
      </c>
      <c r="D6950" s="358">
        <v>8.57</v>
      </c>
    </row>
    <row r="6951" spans="1:4" ht="15">
      <c r="A6951" s="90">
        <v>104801</v>
      </c>
      <c r="B6951" s="90" t="s">
        <v>18837</v>
      </c>
      <c r="C6951" s="358" t="s">
        <v>4</v>
      </c>
      <c r="D6951" s="358">
        <v>14.06</v>
      </c>
    </row>
    <row r="6952" spans="1:4" ht="15">
      <c r="A6952" s="90">
        <v>104802</v>
      </c>
      <c r="B6952" s="90" t="s">
        <v>18838</v>
      </c>
      <c r="C6952" s="358" t="s">
        <v>4</v>
      </c>
      <c r="D6952" s="358">
        <v>9.36</v>
      </c>
    </row>
    <row r="6953" spans="1:4" ht="15">
      <c r="A6953" s="90">
        <v>104803</v>
      </c>
      <c r="B6953" s="90" t="s">
        <v>18839</v>
      </c>
      <c r="C6953" s="358" t="s">
        <v>1</v>
      </c>
      <c r="D6953" s="358">
        <v>4.3899999999999997</v>
      </c>
    </row>
    <row r="6954" spans="1:4" ht="15">
      <c r="A6954" s="90">
        <v>95967</v>
      </c>
      <c r="B6954" s="90" t="s">
        <v>3891</v>
      </c>
      <c r="C6954" s="358" t="s">
        <v>5</v>
      </c>
      <c r="D6954" s="358">
        <v>171.31</v>
      </c>
    </row>
    <row r="6955" spans="1:4" ht="15">
      <c r="A6955" s="90">
        <v>99058</v>
      </c>
      <c r="B6955" s="90" t="s">
        <v>3892</v>
      </c>
      <c r="C6955" s="358" t="s">
        <v>2</v>
      </c>
      <c r="D6955" s="358">
        <v>10.41</v>
      </c>
    </row>
    <row r="6956" spans="1:4" ht="15">
      <c r="A6956" s="90">
        <v>99059</v>
      </c>
      <c r="B6956" s="90" t="s">
        <v>3893</v>
      </c>
      <c r="C6956" s="358" t="s">
        <v>1</v>
      </c>
      <c r="D6956" s="358">
        <v>57.26</v>
      </c>
    </row>
    <row r="6957" spans="1:4" ht="15">
      <c r="A6957" s="90">
        <v>99060</v>
      </c>
      <c r="B6957" s="90" t="s">
        <v>8468</v>
      </c>
      <c r="C6957" s="358" t="s">
        <v>2</v>
      </c>
      <c r="D6957" s="358">
        <v>153.16999999999999</v>
      </c>
    </row>
    <row r="6958" spans="1:4" ht="15">
      <c r="A6958" s="90">
        <v>99061</v>
      </c>
      <c r="B6958" s="90" t="s">
        <v>8469</v>
      </c>
      <c r="C6958" s="358" t="s">
        <v>2</v>
      </c>
      <c r="D6958" s="358">
        <v>102.53</v>
      </c>
    </row>
    <row r="6959" spans="1:4" ht="15">
      <c r="A6959" s="90">
        <v>99062</v>
      </c>
      <c r="B6959" s="90" t="s">
        <v>3894</v>
      </c>
      <c r="C6959" s="358" t="s">
        <v>2</v>
      </c>
      <c r="D6959" s="358">
        <v>2.5099999999999998</v>
      </c>
    </row>
    <row r="6960" spans="1:4" ht="15">
      <c r="A6960" s="90">
        <v>99063</v>
      </c>
      <c r="B6960" s="90" t="s">
        <v>3895</v>
      </c>
      <c r="C6960" s="358" t="s">
        <v>1</v>
      </c>
      <c r="D6960" s="358">
        <v>5.12</v>
      </c>
    </row>
    <row r="6961" spans="1:4" ht="15">
      <c r="A6961" s="90">
        <v>99064</v>
      </c>
      <c r="B6961" s="90" t="s">
        <v>3896</v>
      </c>
      <c r="C6961" s="358" t="s">
        <v>1</v>
      </c>
      <c r="D6961" s="358">
        <v>0.52</v>
      </c>
    </row>
    <row r="6962" spans="1:4" ht="15">
      <c r="A6962" s="90">
        <v>93588</v>
      </c>
      <c r="B6962" s="90" t="s">
        <v>8685</v>
      </c>
      <c r="C6962" s="358" t="s">
        <v>3476</v>
      </c>
      <c r="D6962" s="358">
        <v>3.05</v>
      </c>
    </row>
    <row r="6963" spans="1:4" ht="15">
      <c r="A6963" s="90">
        <v>93589</v>
      </c>
      <c r="B6963" s="90" t="s">
        <v>8686</v>
      </c>
      <c r="C6963" s="358" t="s">
        <v>3476</v>
      </c>
      <c r="D6963" s="358">
        <v>2.62</v>
      </c>
    </row>
    <row r="6964" spans="1:4" ht="15">
      <c r="A6964" s="90">
        <v>93590</v>
      </c>
      <c r="B6964" s="90" t="s">
        <v>8687</v>
      </c>
      <c r="C6964" s="358" t="s">
        <v>3476</v>
      </c>
      <c r="D6964" s="358">
        <v>0.95</v>
      </c>
    </row>
    <row r="6965" spans="1:4" ht="15">
      <c r="A6965" s="90">
        <v>93591</v>
      </c>
      <c r="B6965" s="90" t="s">
        <v>8688</v>
      </c>
      <c r="C6965" s="358" t="s">
        <v>3476</v>
      </c>
      <c r="D6965" s="358">
        <v>2.67</v>
      </c>
    </row>
    <row r="6966" spans="1:4" ht="15">
      <c r="A6966" s="90">
        <v>93592</v>
      </c>
      <c r="B6966" s="90" t="s">
        <v>8689</v>
      </c>
      <c r="C6966" s="358" t="s">
        <v>3476</v>
      </c>
      <c r="D6966" s="358">
        <v>2.2999999999999998</v>
      </c>
    </row>
    <row r="6967" spans="1:4" ht="15">
      <c r="A6967" s="90">
        <v>93593</v>
      </c>
      <c r="B6967" s="90" t="s">
        <v>8690</v>
      </c>
      <c r="C6967" s="358" t="s">
        <v>3476</v>
      </c>
      <c r="D6967" s="358">
        <v>0.85</v>
      </c>
    </row>
    <row r="6968" spans="1:4" ht="15">
      <c r="A6968" s="90">
        <v>93594</v>
      </c>
      <c r="B6968" s="90" t="s">
        <v>8691</v>
      </c>
      <c r="C6968" s="358" t="s">
        <v>3474</v>
      </c>
      <c r="D6968" s="358">
        <v>2.02</v>
      </c>
    </row>
    <row r="6969" spans="1:4" ht="15">
      <c r="A6969" s="90">
        <v>93595</v>
      </c>
      <c r="B6969" s="90" t="s">
        <v>8692</v>
      </c>
      <c r="C6969" s="358" t="s">
        <v>3474</v>
      </c>
      <c r="D6969" s="358">
        <v>1.77</v>
      </c>
    </row>
    <row r="6970" spans="1:4" ht="15">
      <c r="A6970" s="90">
        <v>93596</v>
      </c>
      <c r="B6970" s="90" t="s">
        <v>8693</v>
      </c>
      <c r="C6970" s="358" t="s">
        <v>3474</v>
      </c>
      <c r="D6970" s="358">
        <v>0.63</v>
      </c>
    </row>
    <row r="6971" spans="1:4" ht="15">
      <c r="A6971" s="90">
        <v>93597</v>
      </c>
      <c r="B6971" s="90" t="s">
        <v>8694</v>
      </c>
      <c r="C6971" s="358" t="s">
        <v>3474</v>
      </c>
      <c r="D6971" s="358">
        <v>1.77</v>
      </c>
    </row>
    <row r="6972" spans="1:4" ht="15">
      <c r="A6972" s="90">
        <v>93598</v>
      </c>
      <c r="B6972" s="90" t="s">
        <v>8695</v>
      </c>
      <c r="C6972" s="358" t="s">
        <v>3474</v>
      </c>
      <c r="D6972" s="358">
        <v>1.53</v>
      </c>
    </row>
    <row r="6973" spans="1:4" ht="15">
      <c r="A6973" s="90">
        <v>93599</v>
      </c>
      <c r="B6973" s="90" t="s">
        <v>8696</v>
      </c>
      <c r="C6973" s="358" t="s">
        <v>3474</v>
      </c>
      <c r="D6973" s="358">
        <v>0.56000000000000005</v>
      </c>
    </row>
    <row r="6974" spans="1:4" ht="15">
      <c r="A6974" s="90">
        <v>95425</v>
      </c>
      <c r="B6974" s="90" t="s">
        <v>8697</v>
      </c>
      <c r="C6974" s="358" t="s">
        <v>3476</v>
      </c>
      <c r="D6974" s="358">
        <v>2.27</v>
      </c>
    </row>
    <row r="6975" spans="1:4" ht="15">
      <c r="A6975" s="90">
        <v>95426</v>
      </c>
      <c r="B6975" s="90" t="s">
        <v>8698</v>
      </c>
      <c r="C6975" s="358" t="s">
        <v>3476</v>
      </c>
      <c r="D6975" s="358">
        <v>1.95</v>
      </c>
    </row>
    <row r="6976" spans="1:4" ht="15">
      <c r="A6976" s="90">
        <v>95427</v>
      </c>
      <c r="B6976" s="90" t="s">
        <v>8699</v>
      </c>
      <c r="C6976" s="358" t="s">
        <v>3476</v>
      </c>
      <c r="D6976" s="358">
        <v>0.73</v>
      </c>
    </row>
    <row r="6977" spans="1:4" ht="15">
      <c r="A6977" s="90">
        <v>95428</v>
      </c>
      <c r="B6977" s="90" t="s">
        <v>8700</v>
      </c>
      <c r="C6977" s="358" t="s">
        <v>3474</v>
      </c>
      <c r="D6977" s="358">
        <v>1.52</v>
      </c>
    </row>
    <row r="6978" spans="1:4" ht="15">
      <c r="A6978" s="90">
        <v>95429</v>
      </c>
      <c r="B6978" s="90" t="s">
        <v>8701</v>
      </c>
      <c r="C6978" s="358" t="s">
        <v>3474</v>
      </c>
      <c r="D6978" s="358">
        <v>1.31</v>
      </c>
    </row>
    <row r="6979" spans="1:4" ht="15">
      <c r="A6979" s="90">
        <v>95430</v>
      </c>
      <c r="B6979" s="90" t="s">
        <v>8702</v>
      </c>
      <c r="C6979" s="358" t="s">
        <v>3474</v>
      </c>
      <c r="D6979" s="358">
        <v>0.46</v>
      </c>
    </row>
    <row r="6980" spans="1:4" ht="15">
      <c r="A6980" s="90">
        <v>95875</v>
      </c>
      <c r="B6980" s="90" t="s">
        <v>8703</v>
      </c>
      <c r="C6980" s="358" t="s">
        <v>3476</v>
      </c>
      <c r="D6980" s="358">
        <v>2.4</v>
      </c>
    </row>
    <row r="6981" spans="1:4" ht="15">
      <c r="A6981" s="90">
        <v>95876</v>
      </c>
      <c r="B6981" s="90" t="s">
        <v>8704</v>
      </c>
      <c r="C6981" s="358" t="s">
        <v>3476</v>
      </c>
      <c r="D6981" s="358">
        <v>2.09</v>
      </c>
    </row>
    <row r="6982" spans="1:4" ht="15">
      <c r="A6982" s="90">
        <v>95877</v>
      </c>
      <c r="B6982" s="90" t="s">
        <v>8705</v>
      </c>
      <c r="C6982" s="358" t="s">
        <v>3476</v>
      </c>
      <c r="D6982" s="358">
        <v>1.8</v>
      </c>
    </row>
    <row r="6983" spans="1:4" ht="15">
      <c r="A6983" s="90">
        <v>95878</v>
      </c>
      <c r="B6983" s="90" t="s">
        <v>8706</v>
      </c>
      <c r="C6983" s="358" t="s">
        <v>3474</v>
      </c>
      <c r="D6983" s="358">
        <v>1.62</v>
      </c>
    </row>
    <row r="6984" spans="1:4" ht="15">
      <c r="A6984" s="90">
        <v>95879</v>
      </c>
      <c r="B6984" s="90" t="s">
        <v>8707</v>
      </c>
      <c r="C6984" s="358" t="s">
        <v>3474</v>
      </c>
      <c r="D6984" s="358">
        <v>1.41</v>
      </c>
    </row>
    <row r="6985" spans="1:4" ht="15">
      <c r="A6985" s="90">
        <v>95880</v>
      </c>
      <c r="B6985" s="90" t="s">
        <v>8708</v>
      </c>
      <c r="C6985" s="358" t="s">
        <v>3474</v>
      </c>
      <c r="D6985" s="358">
        <v>1.21</v>
      </c>
    </row>
    <row r="6986" spans="1:4" ht="15">
      <c r="A6986" s="90">
        <v>97912</v>
      </c>
      <c r="B6986" s="90" t="s">
        <v>8709</v>
      </c>
      <c r="C6986" s="358" t="s">
        <v>3476</v>
      </c>
      <c r="D6986" s="358">
        <v>3.61</v>
      </c>
    </row>
    <row r="6987" spans="1:4" ht="15">
      <c r="A6987" s="90">
        <v>97913</v>
      </c>
      <c r="B6987" s="90" t="s">
        <v>8710</v>
      </c>
      <c r="C6987" s="358" t="s">
        <v>3476</v>
      </c>
      <c r="D6987" s="358">
        <v>3.13</v>
      </c>
    </row>
    <row r="6988" spans="1:4" ht="15">
      <c r="A6988" s="90">
        <v>97914</v>
      </c>
      <c r="B6988" s="90" t="s">
        <v>8711</v>
      </c>
      <c r="C6988" s="358" t="s">
        <v>3476</v>
      </c>
      <c r="D6988" s="358">
        <v>2.86</v>
      </c>
    </row>
    <row r="6989" spans="1:4" ht="15">
      <c r="A6989" s="90">
        <v>97915</v>
      </c>
      <c r="B6989" s="90" t="s">
        <v>8712</v>
      </c>
      <c r="C6989" s="358" t="s">
        <v>3476</v>
      </c>
      <c r="D6989" s="358">
        <v>1.1499999999999999</v>
      </c>
    </row>
    <row r="6990" spans="1:4" ht="15">
      <c r="A6990" s="90">
        <v>100937</v>
      </c>
      <c r="B6990" s="90" t="s">
        <v>8713</v>
      </c>
      <c r="C6990" s="358" t="s">
        <v>3476</v>
      </c>
      <c r="D6990" s="358">
        <v>8.6199999999999992</v>
      </c>
    </row>
    <row r="6991" spans="1:4" ht="15">
      <c r="A6991" s="90">
        <v>100938</v>
      </c>
      <c r="B6991" s="90" t="s">
        <v>8714</v>
      </c>
      <c r="C6991" s="358" t="s">
        <v>3476</v>
      </c>
      <c r="D6991" s="358">
        <v>7.27</v>
      </c>
    </row>
    <row r="6992" spans="1:4" ht="15">
      <c r="A6992" s="90">
        <v>100939</v>
      </c>
      <c r="B6992" s="90" t="s">
        <v>8715</v>
      </c>
      <c r="C6992" s="358" t="s">
        <v>3476</v>
      </c>
      <c r="D6992" s="358">
        <v>6.38</v>
      </c>
    </row>
    <row r="6993" spans="1:4" ht="15">
      <c r="A6993" s="90">
        <v>100940</v>
      </c>
      <c r="B6993" s="90" t="s">
        <v>8716</v>
      </c>
      <c r="C6993" s="358" t="s">
        <v>3476</v>
      </c>
      <c r="D6993" s="358">
        <v>5.45</v>
      </c>
    </row>
    <row r="6994" spans="1:4" ht="15">
      <c r="A6994" s="90">
        <v>100941</v>
      </c>
      <c r="B6994" s="90" t="s">
        <v>8717</v>
      </c>
      <c r="C6994" s="358" t="s">
        <v>3474</v>
      </c>
      <c r="D6994" s="358">
        <v>5.74</v>
      </c>
    </row>
    <row r="6995" spans="1:4" ht="15">
      <c r="A6995" s="90">
        <v>100942</v>
      </c>
      <c r="B6995" s="90" t="s">
        <v>8718</v>
      </c>
      <c r="C6995" s="358" t="s">
        <v>3474</v>
      </c>
      <c r="D6995" s="358">
        <v>4.8499999999999996</v>
      </c>
    </row>
    <row r="6996" spans="1:4" ht="15">
      <c r="A6996" s="90">
        <v>100943</v>
      </c>
      <c r="B6996" s="90" t="s">
        <v>8719</v>
      </c>
      <c r="C6996" s="358" t="s">
        <v>3474</v>
      </c>
      <c r="D6996" s="358">
        <v>4.2300000000000004</v>
      </c>
    </row>
    <row r="6997" spans="1:4" ht="15">
      <c r="A6997" s="90">
        <v>100944</v>
      </c>
      <c r="B6997" s="90" t="s">
        <v>8720</v>
      </c>
      <c r="C6997" s="358" t="s">
        <v>3474</v>
      </c>
      <c r="D6997" s="358">
        <v>3.64</v>
      </c>
    </row>
    <row r="6998" spans="1:4" ht="15">
      <c r="A6998" s="90">
        <v>100945</v>
      </c>
      <c r="B6998" s="90" t="s">
        <v>8721</v>
      </c>
      <c r="C6998" s="358" t="s">
        <v>3474</v>
      </c>
      <c r="D6998" s="358">
        <v>2.74</v>
      </c>
    </row>
    <row r="6999" spans="1:4" ht="15">
      <c r="A6999" s="90">
        <v>100946</v>
      </c>
      <c r="B6999" s="90" t="s">
        <v>8722</v>
      </c>
      <c r="C6999" s="358" t="s">
        <v>3474</v>
      </c>
      <c r="D6999" s="358">
        <v>2.36</v>
      </c>
    </row>
    <row r="7000" spans="1:4" ht="15">
      <c r="A7000" s="90">
        <v>100947</v>
      </c>
      <c r="B7000" s="90" t="s">
        <v>8723</v>
      </c>
      <c r="C7000" s="358" t="s">
        <v>3474</v>
      </c>
      <c r="D7000" s="358">
        <v>2.17</v>
      </c>
    </row>
    <row r="7001" spans="1:4" ht="15">
      <c r="A7001" s="90">
        <v>100948</v>
      </c>
      <c r="B7001" s="90" t="s">
        <v>8724</v>
      </c>
      <c r="C7001" s="358" t="s">
        <v>3474</v>
      </c>
      <c r="D7001" s="358">
        <v>0.86</v>
      </c>
    </row>
    <row r="7002" spans="1:4" ht="15">
      <c r="A7002" s="90">
        <v>100949</v>
      </c>
      <c r="B7002" s="90" t="s">
        <v>8725</v>
      </c>
      <c r="C7002" s="358" t="s">
        <v>3474</v>
      </c>
      <c r="D7002" s="358">
        <v>6.52</v>
      </c>
    </row>
    <row r="7003" spans="1:4" ht="15">
      <c r="A7003" s="90">
        <v>100950</v>
      </c>
      <c r="B7003" s="90" t="s">
        <v>8726</v>
      </c>
      <c r="C7003" s="358" t="s">
        <v>3474</v>
      </c>
      <c r="D7003" s="358">
        <v>3.48</v>
      </c>
    </row>
    <row r="7004" spans="1:4" ht="15">
      <c r="A7004" s="90">
        <v>100951</v>
      </c>
      <c r="B7004" s="90" t="s">
        <v>8727</v>
      </c>
      <c r="C7004" s="358" t="s">
        <v>3474</v>
      </c>
      <c r="D7004" s="358">
        <v>3.01</v>
      </c>
    </row>
    <row r="7005" spans="1:4" ht="15">
      <c r="A7005" s="90">
        <v>100952</v>
      </c>
      <c r="B7005" s="90" t="s">
        <v>8728</v>
      </c>
      <c r="C7005" s="358" t="s">
        <v>3474</v>
      </c>
      <c r="D7005" s="358">
        <v>2.77</v>
      </c>
    </row>
    <row r="7006" spans="1:4" ht="15">
      <c r="A7006" s="90">
        <v>100953</v>
      </c>
      <c r="B7006" s="90" t="s">
        <v>8729</v>
      </c>
      <c r="C7006" s="358" t="s">
        <v>3474</v>
      </c>
      <c r="D7006" s="358">
        <v>1.0900000000000001</v>
      </c>
    </row>
    <row r="7007" spans="1:4" ht="15">
      <c r="A7007" s="90">
        <v>100954</v>
      </c>
      <c r="B7007" s="90" t="s">
        <v>8730</v>
      </c>
      <c r="C7007" s="358" t="s">
        <v>3474</v>
      </c>
      <c r="D7007" s="358">
        <v>8.3000000000000007</v>
      </c>
    </row>
    <row r="7008" spans="1:4" ht="15">
      <c r="A7008" s="90">
        <v>100955</v>
      </c>
      <c r="B7008" s="90" t="s">
        <v>8731</v>
      </c>
      <c r="C7008" s="358" t="s">
        <v>3476</v>
      </c>
      <c r="D7008" s="358">
        <v>4.79</v>
      </c>
    </row>
    <row r="7009" spans="1:4" ht="15">
      <c r="A7009" s="90">
        <v>100956</v>
      </c>
      <c r="B7009" s="90" t="s">
        <v>8732</v>
      </c>
      <c r="C7009" s="358" t="s">
        <v>3476</v>
      </c>
      <c r="D7009" s="358">
        <v>4.1500000000000004</v>
      </c>
    </row>
    <row r="7010" spans="1:4" ht="15">
      <c r="A7010" s="90">
        <v>100957</v>
      </c>
      <c r="B7010" s="90" t="s">
        <v>8733</v>
      </c>
      <c r="C7010" s="358" t="s">
        <v>3476</v>
      </c>
      <c r="D7010" s="358">
        <v>3.8</v>
      </c>
    </row>
    <row r="7011" spans="1:4" ht="15">
      <c r="A7011" s="90">
        <v>100958</v>
      </c>
      <c r="B7011" s="90" t="s">
        <v>8734</v>
      </c>
      <c r="C7011" s="358" t="s">
        <v>3476</v>
      </c>
      <c r="D7011" s="358">
        <v>1.52</v>
      </c>
    </row>
    <row r="7012" spans="1:4" ht="15">
      <c r="A7012" s="90">
        <v>100959</v>
      </c>
      <c r="B7012" s="90" t="s">
        <v>8735</v>
      </c>
      <c r="C7012" s="358" t="s">
        <v>3476</v>
      </c>
      <c r="D7012" s="358">
        <v>11.42</v>
      </c>
    </row>
    <row r="7013" spans="1:4" ht="15">
      <c r="A7013" s="90">
        <v>100960</v>
      </c>
      <c r="B7013" s="90" t="s">
        <v>8736</v>
      </c>
      <c r="C7013" s="358" t="s">
        <v>3476</v>
      </c>
      <c r="D7013" s="358">
        <v>3.57</v>
      </c>
    </row>
    <row r="7014" spans="1:4" ht="15">
      <c r="A7014" s="90">
        <v>100961</v>
      </c>
      <c r="B7014" s="90" t="s">
        <v>8737</v>
      </c>
      <c r="C7014" s="358" t="s">
        <v>3476</v>
      </c>
      <c r="D7014" s="358">
        <v>3.09</v>
      </c>
    </row>
    <row r="7015" spans="1:4" ht="15">
      <c r="A7015" s="90">
        <v>100962</v>
      </c>
      <c r="B7015" s="90" t="s">
        <v>8738</v>
      </c>
      <c r="C7015" s="358" t="s">
        <v>3476</v>
      </c>
      <c r="D7015" s="358">
        <v>2.82</v>
      </c>
    </row>
    <row r="7016" spans="1:4" ht="15">
      <c r="A7016" s="90">
        <v>100963</v>
      </c>
      <c r="B7016" s="90" t="s">
        <v>8739</v>
      </c>
      <c r="C7016" s="358" t="s">
        <v>3476</v>
      </c>
      <c r="D7016" s="358">
        <v>1.1100000000000001</v>
      </c>
    </row>
    <row r="7017" spans="1:4" ht="15">
      <c r="A7017" s="90">
        <v>100964</v>
      </c>
      <c r="B7017" s="90" t="s">
        <v>8740</v>
      </c>
      <c r="C7017" s="358" t="s">
        <v>3476</v>
      </c>
      <c r="D7017" s="358">
        <v>8.56</v>
      </c>
    </row>
    <row r="7018" spans="1:4" ht="15">
      <c r="A7018" s="90">
        <v>100973</v>
      </c>
      <c r="B7018" s="90" t="s">
        <v>8741</v>
      </c>
      <c r="C7018" s="358" t="s">
        <v>7</v>
      </c>
      <c r="D7018" s="358">
        <v>9.34</v>
      </c>
    </row>
    <row r="7019" spans="1:4" ht="15">
      <c r="A7019" s="90">
        <v>100974</v>
      </c>
      <c r="B7019" s="90" t="s">
        <v>8742</v>
      </c>
      <c r="C7019" s="358" t="s">
        <v>7</v>
      </c>
      <c r="D7019" s="358">
        <v>8.99</v>
      </c>
    </row>
    <row r="7020" spans="1:4" ht="15">
      <c r="A7020" s="90">
        <v>100975</v>
      </c>
      <c r="B7020" s="90" t="s">
        <v>8743</v>
      </c>
      <c r="C7020" s="358" t="s">
        <v>7</v>
      </c>
      <c r="D7020" s="358">
        <v>9.01</v>
      </c>
    </row>
    <row r="7021" spans="1:4" ht="15">
      <c r="A7021" s="90">
        <v>100965</v>
      </c>
      <c r="B7021" s="90" t="s">
        <v>8744</v>
      </c>
      <c r="C7021" s="358" t="s">
        <v>3474</v>
      </c>
      <c r="D7021" s="358">
        <v>1.75</v>
      </c>
    </row>
    <row r="7022" spans="1:4" ht="15">
      <c r="A7022" s="90">
        <v>100966</v>
      </c>
      <c r="B7022" s="90" t="s">
        <v>8745</v>
      </c>
      <c r="C7022" s="358" t="s">
        <v>3474</v>
      </c>
      <c r="D7022" s="358">
        <v>1.51</v>
      </c>
    </row>
    <row r="7023" spans="1:4" ht="15">
      <c r="A7023" s="90">
        <v>100969</v>
      </c>
      <c r="B7023" s="90" t="s">
        <v>8748</v>
      </c>
      <c r="C7023" s="358" t="s">
        <v>3474</v>
      </c>
      <c r="D7023" s="358">
        <v>2.2999999999999998</v>
      </c>
    </row>
    <row r="7024" spans="1:4" ht="15">
      <c r="A7024" s="90">
        <v>100970</v>
      </c>
      <c r="B7024" s="90" t="s">
        <v>8749</v>
      </c>
      <c r="C7024" s="358" t="s">
        <v>3474</v>
      </c>
      <c r="D7024" s="358">
        <v>1.94</v>
      </c>
    </row>
    <row r="7025" spans="1:4" ht="15">
      <c r="A7025" s="90">
        <v>102330</v>
      </c>
      <c r="B7025" s="90" t="s">
        <v>8746</v>
      </c>
      <c r="C7025" s="358" t="s">
        <v>3474</v>
      </c>
      <c r="D7025" s="358">
        <v>1.4</v>
      </c>
    </row>
    <row r="7026" spans="1:4" ht="15">
      <c r="A7026" s="90">
        <v>102331</v>
      </c>
      <c r="B7026" s="90" t="s">
        <v>8747</v>
      </c>
      <c r="C7026" s="358" t="s">
        <v>3474</v>
      </c>
      <c r="D7026" s="358">
        <v>0.55000000000000004</v>
      </c>
    </row>
    <row r="7027" spans="1:4" ht="15">
      <c r="A7027" s="90">
        <v>102332</v>
      </c>
      <c r="B7027" s="90" t="s">
        <v>8750</v>
      </c>
      <c r="C7027" s="358" t="s">
        <v>3474</v>
      </c>
      <c r="D7027" s="358">
        <v>1.81</v>
      </c>
    </row>
    <row r="7028" spans="1:4" ht="15">
      <c r="A7028" s="90">
        <v>102333</v>
      </c>
      <c r="B7028" s="90" t="s">
        <v>8751</v>
      </c>
      <c r="C7028" s="358" t="s">
        <v>3474</v>
      </c>
      <c r="D7028" s="358">
        <v>0.73</v>
      </c>
    </row>
    <row r="7029" spans="1:4" ht="15">
      <c r="A7029" s="90">
        <v>101019</v>
      </c>
      <c r="B7029" s="90" t="s">
        <v>8752</v>
      </c>
      <c r="C7029" s="358" t="s">
        <v>3475</v>
      </c>
      <c r="D7029" s="358">
        <v>544.80999999999995</v>
      </c>
    </row>
    <row r="7030" spans="1:4" ht="15">
      <c r="A7030" s="90">
        <v>101479</v>
      </c>
      <c r="B7030" s="90" t="s">
        <v>8753</v>
      </c>
      <c r="C7030" s="358" t="s">
        <v>3475</v>
      </c>
      <c r="D7030" s="358">
        <v>158.72999999999999</v>
      </c>
    </row>
    <row r="7031" spans="1:4" ht="15">
      <c r="A7031" s="90">
        <v>102568</v>
      </c>
      <c r="B7031" s="90" t="s">
        <v>10765</v>
      </c>
      <c r="C7031" s="358" t="s">
        <v>3475</v>
      </c>
      <c r="D7031" s="358">
        <v>270.39999999999998</v>
      </c>
    </row>
    <row r="7032" spans="1:4" ht="15">
      <c r="A7032" s="90">
        <v>100976</v>
      </c>
      <c r="B7032" s="90" t="s">
        <v>8754</v>
      </c>
      <c r="C7032" s="358" t="s">
        <v>7</v>
      </c>
      <c r="D7032" s="358">
        <v>8.81</v>
      </c>
    </row>
    <row r="7033" spans="1:4" ht="15">
      <c r="A7033" s="90">
        <v>100977</v>
      </c>
      <c r="B7033" s="90" t="s">
        <v>8755</v>
      </c>
      <c r="C7033" s="358" t="s">
        <v>7</v>
      </c>
      <c r="D7033" s="358">
        <v>7.5</v>
      </c>
    </row>
    <row r="7034" spans="1:4" ht="15">
      <c r="A7034" s="90">
        <v>100978</v>
      </c>
      <c r="B7034" s="90" t="s">
        <v>8756</v>
      </c>
      <c r="C7034" s="358" t="s">
        <v>7</v>
      </c>
      <c r="D7034" s="358">
        <v>6.81</v>
      </c>
    </row>
    <row r="7035" spans="1:4" ht="15">
      <c r="A7035" s="90">
        <v>100979</v>
      </c>
      <c r="B7035" s="90" t="s">
        <v>8757</v>
      </c>
      <c r="C7035" s="358" t="s">
        <v>7</v>
      </c>
      <c r="D7035" s="358">
        <v>6.53</v>
      </c>
    </row>
    <row r="7036" spans="1:4" ht="15">
      <c r="A7036" s="90">
        <v>100980</v>
      </c>
      <c r="B7036" s="90" t="s">
        <v>8758</v>
      </c>
      <c r="C7036" s="358" t="s">
        <v>7</v>
      </c>
      <c r="D7036" s="358">
        <v>6.17</v>
      </c>
    </row>
    <row r="7037" spans="1:4" ht="15">
      <c r="A7037" s="90">
        <v>100981</v>
      </c>
      <c r="B7037" s="90" t="s">
        <v>8759</v>
      </c>
      <c r="C7037" s="358" t="s">
        <v>7</v>
      </c>
      <c r="D7037" s="358">
        <v>9.15</v>
      </c>
    </row>
    <row r="7038" spans="1:4" ht="15">
      <c r="A7038" s="90">
        <v>100982</v>
      </c>
      <c r="B7038" s="90" t="s">
        <v>8760</v>
      </c>
      <c r="C7038" s="358" t="s">
        <v>7</v>
      </c>
      <c r="D7038" s="358">
        <v>8.82</v>
      </c>
    </row>
    <row r="7039" spans="1:4" ht="15">
      <c r="A7039" s="90">
        <v>100983</v>
      </c>
      <c r="B7039" s="90" t="s">
        <v>8761</v>
      </c>
      <c r="C7039" s="358" t="s">
        <v>7</v>
      </c>
      <c r="D7039" s="358">
        <v>8.84</v>
      </c>
    </row>
    <row r="7040" spans="1:4" ht="15">
      <c r="A7040" s="90">
        <v>100984</v>
      </c>
      <c r="B7040" s="90" t="s">
        <v>8762</v>
      </c>
      <c r="C7040" s="358" t="s">
        <v>7</v>
      </c>
      <c r="D7040" s="358">
        <v>8.65</v>
      </c>
    </row>
    <row r="7041" spans="1:4" ht="15">
      <c r="A7041" s="90">
        <v>100985</v>
      </c>
      <c r="B7041" s="90" t="s">
        <v>8763</v>
      </c>
      <c r="C7041" s="358" t="s">
        <v>7</v>
      </c>
      <c r="D7041" s="358">
        <v>7.25</v>
      </c>
    </row>
    <row r="7042" spans="1:4" ht="15">
      <c r="A7042" s="90">
        <v>100986</v>
      </c>
      <c r="B7042" s="90" t="s">
        <v>8764</v>
      </c>
      <c r="C7042" s="358" t="s">
        <v>7</v>
      </c>
      <c r="D7042" s="358">
        <v>8.7899999999999991</v>
      </c>
    </row>
    <row r="7043" spans="1:4" ht="15">
      <c r="A7043" s="90">
        <v>100987</v>
      </c>
      <c r="B7043" s="90" t="s">
        <v>8765</v>
      </c>
      <c r="C7043" s="358" t="s">
        <v>7</v>
      </c>
      <c r="D7043" s="358">
        <v>10.11</v>
      </c>
    </row>
    <row r="7044" spans="1:4" ht="15">
      <c r="A7044" s="90">
        <v>100988</v>
      </c>
      <c r="B7044" s="90" t="s">
        <v>8766</v>
      </c>
      <c r="C7044" s="358" t="s">
        <v>7</v>
      </c>
      <c r="D7044" s="358">
        <v>10.71</v>
      </c>
    </row>
    <row r="7045" spans="1:4" ht="15">
      <c r="A7045" s="90">
        <v>100989</v>
      </c>
      <c r="B7045" s="90" t="s">
        <v>8767</v>
      </c>
      <c r="C7045" s="358" t="s">
        <v>3475</v>
      </c>
      <c r="D7045" s="358">
        <v>6.23</v>
      </c>
    </row>
    <row r="7046" spans="1:4" ht="15">
      <c r="A7046" s="90">
        <v>100990</v>
      </c>
      <c r="B7046" s="90" t="s">
        <v>8768</v>
      </c>
      <c r="C7046" s="358" t="s">
        <v>3475</v>
      </c>
      <c r="D7046" s="358">
        <v>6</v>
      </c>
    </row>
    <row r="7047" spans="1:4" ht="15">
      <c r="A7047" s="90">
        <v>100991</v>
      </c>
      <c r="B7047" s="90" t="s">
        <v>8769</v>
      </c>
      <c r="C7047" s="358" t="s">
        <v>3475</v>
      </c>
      <c r="D7047" s="358">
        <v>6.04</v>
      </c>
    </row>
    <row r="7048" spans="1:4" ht="15">
      <c r="A7048" s="90">
        <v>100992</v>
      </c>
      <c r="B7048" s="90" t="s">
        <v>8770</v>
      </c>
      <c r="C7048" s="358" t="s">
        <v>3475</v>
      </c>
      <c r="D7048" s="358">
        <v>5.88</v>
      </c>
    </row>
    <row r="7049" spans="1:4" ht="15">
      <c r="A7049" s="90">
        <v>100993</v>
      </c>
      <c r="B7049" s="90" t="s">
        <v>8771</v>
      </c>
      <c r="C7049" s="358" t="s">
        <v>3475</v>
      </c>
      <c r="D7049" s="358">
        <v>4.99</v>
      </c>
    </row>
    <row r="7050" spans="1:4" ht="15">
      <c r="A7050" s="90">
        <v>100994</v>
      </c>
      <c r="B7050" s="90" t="s">
        <v>8772</v>
      </c>
      <c r="C7050" s="358" t="s">
        <v>3475</v>
      </c>
      <c r="D7050" s="358">
        <v>4.51</v>
      </c>
    </row>
    <row r="7051" spans="1:4" ht="15">
      <c r="A7051" s="90">
        <v>100995</v>
      </c>
      <c r="B7051" s="90" t="s">
        <v>8773</v>
      </c>
      <c r="C7051" s="358" t="s">
        <v>3475</v>
      </c>
      <c r="D7051" s="358">
        <v>4.3499999999999996</v>
      </c>
    </row>
    <row r="7052" spans="1:4" ht="15">
      <c r="A7052" s="90">
        <v>100996</v>
      </c>
      <c r="B7052" s="90" t="s">
        <v>8774</v>
      </c>
      <c r="C7052" s="358" t="s">
        <v>3475</v>
      </c>
      <c r="D7052" s="358">
        <v>4.0999999999999996</v>
      </c>
    </row>
    <row r="7053" spans="1:4" ht="15">
      <c r="A7053" s="90">
        <v>100997</v>
      </c>
      <c r="B7053" s="90" t="s">
        <v>8775</v>
      </c>
      <c r="C7053" s="358" t="s">
        <v>3475</v>
      </c>
      <c r="D7053" s="358">
        <v>6.11</v>
      </c>
    </row>
    <row r="7054" spans="1:4" ht="15">
      <c r="A7054" s="90">
        <v>100998</v>
      </c>
      <c r="B7054" s="90" t="s">
        <v>8776</v>
      </c>
      <c r="C7054" s="358" t="s">
        <v>3475</v>
      </c>
      <c r="D7054" s="358">
        <v>5.88</v>
      </c>
    </row>
    <row r="7055" spans="1:4" ht="15">
      <c r="A7055" s="90">
        <v>100999</v>
      </c>
      <c r="B7055" s="90" t="s">
        <v>8777</v>
      </c>
      <c r="C7055" s="358" t="s">
        <v>3475</v>
      </c>
      <c r="D7055" s="358">
        <v>5.92</v>
      </c>
    </row>
    <row r="7056" spans="1:4" ht="15">
      <c r="A7056" s="90">
        <v>101000</v>
      </c>
      <c r="B7056" s="90" t="s">
        <v>8778</v>
      </c>
      <c r="C7056" s="358" t="s">
        <v>3475</v>
      </c>
      <c r="D7056" s="358">
        <v>5.77</v>
      </c>
    </row>
    <row r="7057" spans="1:4" ht="15">
      <c r="A7057" s="90">
        <v>101001</v>
      </c>
      <c r="B7057" s="90" t="s">
        <v>8779</v>
      </c>
      <c r="C7057" s="358" t="s">
        <v>3475</v>
      </c>
      <c r="D7057" s="358">
        <v>4.84</v>
      </c>
    </row>
    <row r="7058" spans="1:4" ht="15">
      <c r="A7058" s="90">
        <v>101002</v>
      </c>
      <c r="B7058" s="90" t="s">
        <v>8780</v>
      </c>
      <c r="C7058" s="358" t="s">
        <v>3475</v>
      </c>
      <c r="D7058" s="358">
        <v>5.85</v>
      </c>
    </row>
    <row r="7059" spans="1:4" ht="15">
      <c r="A7059" s="90">
        <v>101003</v>
      </c>
      <c r="B7059" s="90" t="s">
        <v>8781</v>
      </c>
      <c r="C7059" s="358" t="s">
        <v>3475</v>
      </c>
      <c r="D7059" s="358">
        <v>6.73</v>
      </c>
    </row>
    <row r="7060" spans="1:4" ht="15">
      <c r="A7060" s="90">
        <v>101004</v>
      </c>
      <c r="B7060" s="90" t="s">
        <v>8782</v>
      </c>
      <c r="C7060" s="358" t="s">
        <v>3475</v>
      </c>
      <c r="D7060" s="358">
        <v>7.13</v>
      </c>
    </row>
    <row r="7061" spans="1:4" ht="15">
      <c r="A7061" s="90">
        <v>101005</v>
      </c>
      <c r="B7061" s="90" t="s">
        <v>8783</v>
      </c>
      <c r="C7061" s="358" t="s">
        <v>7</v>
      </c>
      <c r="D7061" s="358">
        <v>18.22</v>
      </c>
    </row>
    <row r="7062" spans="1:4" ht="15">
      <c r="A7062" s="90">
        <v>101006</v>
      </c>
      <c r="B7062" s="90" t="s">
        <v>8784</v>
      </c>
      <c r="C7062" s="358" t="s">
        <v>7</v>
      </c>
      <c r="D7062" s="358">
        <v>20.329999999999998</v>
      </c>
    </row>
    <row r="7063" spans="1:4" ht="15">
      <c r="A7063" s="90">
        <v>101007</v>
      </c>
      <c r="B7063" s="90" t="s">
        <v>8785</v>
      </c>
      <c r="C7063" s="358" t="s">
        <v>7</v>
      </c>
      <c r="D7063" s="358">
        <v>5.28</v>
      </c>
    </row>
    <row r="7064" spans="1:4" ht="15">
      <c r="A7064" s="90">
        <v>101008</v>
      </c>
      <c r="B7064" s="90" t="s">
        <v>8786</v>
      </c>
      <c r="C7064" s="358" t="s">
        <v>7</v>
      </c>
      <c r="D7064" s="358">
        <v>5.37</v>
      </c>
    </row>
    <row r="7065" spans="1:4" ht="15">
      <c r="A7065" s="90">
        <v>101009</v>
      </c>
      <c r="B7065" s="90" t="s">
        <v>8787</v>
      </c>
      <c r="C7065" s="358" t="s">
        <v>3475</v>
      </c>
      <c r="D7065" s="358">
        <v>42.03</v>
      </c>
    </row>
    <row r="7066" spans="1:4" ht="15">
      <c r="A7066" s="90">
        <v>101010</v>
      </c>
      <c r="B7066" s="90" t="s">
        <v>8788</v>
      </c>
      <c r="C7066" s="358" t="s">
        <v>3475</v>
      </c>
      <c r="D7066" s="358">
        <v>26.47</v>
      </c>
    </row>
    <row r="7067" spans="1:4" ht="15">
      <c r="A7067" s="90">
        <v>101013</v>
      </c>
      <c r="B7067" s="90" t="s">
        <v>8789</v>
      </c>
      <c r="C7067" s="358" t="s">
        <v>3475</v>
      </c>
      <c r="D7067" s="358">
        <v>43.48</v>
      </c>
    </row>
    <row r="7068" spans="1:4" ht="15">
      <c r="A7068" s="90">
        <v>101014</v>
      </c>
      <c r="B7068" s="90" t="s">
        <v>8790</v>
      </c>
      <c r="C7068" s="358" t="s">
        <v>3475</v>
      </c>
      <c r="D7068" s="358">
        <v>39.83</v>
      </c>
    </row>
    <row r="7069" spans="1:4" ht="15">
      <c r="A7069" s="90">
        <v>101015</v>
      </c>
      <c r="B7069" s="90" t="s">
        <v>8791</v>
      </c>
      <c r="C7069" s="358" t="s">
        <v>3475</v>
      </c>
      <c r="D7069" s="358">
        <v>32.72</v>
      </c>
    </row>
    <row r="7070" spans="1:4" ht="15">
      <c r="A7070" s="90">
        <v>101016</v>
      </c>
      <c r="B7070" s="90" t="s">
        <v>8792</v>
      </c>
      <c r="C7070" s="358" t="s">
        <v>3475</v>
      </c>
      <c r="D7070" s="358">
        <v>37.880000000000003</v>
      </c>
    </row>
    <row r="7071" spans="1:4" ht="15">
      <c r="A7071" s="90">
        <v>101017</v>
      </c>
      <c r="B7071" s="90" t="s">
        <v>8793</v>
      </c>
      <c r="C7071" s="358" t="s">
        <v>3475</v>
      </c>
      <c r="D7071" s="358">
        <v>28.72</v>
      </c>
    </row>
    <row r="7072" spans="1:4" ht="15">
      <c r="A7072" s="90">
        <v>101018</v>
      </c>
      <c r="B7072" s="90" t="s">
        <v>8794</v>
      </c>
      <c r="C7072" s="358" t="s">
        <v>3475</v>
      </c>
      <c r="D7072" s="358">
        <v>23.59</v>
      </c>
    </row>
    <row r="7073" spans="1:4" ht="15">
      <c r="A7073" s="90">
        <v>101463</v>
      </c>
      <c r="B7073" s="90" t="s">
        <v>8795</v>
      </c>
      <c r="C7073" s="358" t="s">
        <v>3475</v>
      </c>
      <c r="D7073" s="358">
        <v>43.62</v>
      </c>
    </row>
    <row r="7074" spans="1:4" ht="15">
      <c r="A7074" s="90">
        <v>101464</v>
      </c>
      <c r="B7074" s="90" t="s">
        <v>8796</v>
      </c>
      <c r="C7074" s="358" t="s">
        <v>3475</v>
      </c>
      <c r="D7074" s="358">
        <v>33.5</v>
      </c>
    </row>
    <row r="7075" spans="1:4" ht="15">
      <c r="A7075" s="90">
        <v>101465</v>
      </c>
      <c r="B7075" s="90" t="s">
        <v>8797</v>
      </c>
      <c r="C7075" s="358" t="s">
        <v>3475</v>
      </c>
      <c r="D7075" s="358">
        <v>25.61</v>
      </c>
    </row>
    <row r="7076" spans="1:4" ht="15">
      <c r="A7076" s="90">
        <v>101466</v>
      </c>
      <c r="B7076" s="90" t="s">
        <v>8798</v>
      </c>
      <c r="C7076" s="358" t="s">
        <v>3475</v>
      </c>
      <c r="D7076" s="358">
        <v>20.83</v>
      </c>
    </row>
    <row r="7077" spans="1:4" ht="15">
      <c r="A7077" s="90">
        <v>101467</v>
      </c>
      <c r="B7077" s="90" t="s">
        <v>8799</v>
      </c>
      <c r="C7077" s="358" t="s">
        <v>3475</v>
      </c>
      <c r="D7077" s="358">
        <v>17.43</v>
      </c>
    </row>
    <row r="7078" spans="1:4" ht="15">
      <c r="A7078" s="90">
        <v>101468</v>
      </c>
      <c r="B7078" s="90" t="s">
        <v>8800</v>
      </c>
      <c r="C7078" s="358" t="s">
        <v>3475</v>
      </c>
      <c r="D7078" s="358">
        <v>15.95</v>
      </c>
    </row>
    <row r="7079" spans="1:4" ht="15">
      <c r="A7079" s="90">
        <v>101469</v>
      </c>
      <c r="B7079" s="90" t="s">
        <v>8801</v>
      </c>
      <c r="C7079" s="358" t="s">
        <v>3475</v>
      </c>
      <c r="D7079" s="358">
        <v>35.69</v>
      </c>
    </row>
    <row r="7080" spans="1:4" ht="15">
      <c r="A7080" s="90">
        <v>101470</v>
      </c>
      <c r="B7080" s="90" t="s">
        <v>8802</v>
      </c>
      <c r="C7080" s="358" t="s">
        <v>3475</v>
      </c>
      <c r="D7080" s="358">
        <v>28.33</v>
      </c>
    </row>
    <row r="7081" spans="1:4" ht="15">
      <c r="A7081" s="90">
        <v>101471</v>
      </c>
      <c r="B7081" s="90" t="s">
        <v>8803</v>
      </c>
      <c r="C7081" s="358" t="s">
        <v>3475</v>
      </c>
      <c r="D7081" s="358">
        <v>24.31</v>
      </c>
    </row>
    <row r="7082" spans="1:4" ht="15">
      <c r="A7082" s="90">
        <v>101472</v>
      </c>
      <c r="B7082" s="90" t="s">
        <v>8804</v>
      </c>
      <c r="C7082" s="358" t="s">
        <v>3475</v>
      </c>
      <c r="D7082" s="358">
        <v>18.920000000000002</v>
      </c>
    </row>
    <row r="7083" spans="1:4" ht="15">
      <c r="A7083" s="90">
        <v>101473</v>
      </c>
      <c r="B7083" s="90" t="s">
        <v>8805</v>
      </c>
      <c r="C7083" s="358" t="s">
        <v>3475</v>
      </c>
      <c r="D7083" s="358">
        <v>27.23</v>
      </c>
    </row>
    <row r="7084" spans="1:4" ht="15">
      <c r="A7084" s="90">
        <v>101474</v>
      </c>
      <c r="B7084" s="90" t="s">
        <v>8806</v>
      </c>
      <c r="C7084" s="358" t="s">
        <v>3475</v>
      </c>
      <c r="D7084" s="358">
        <v>19.489999999999998</v>
      </c>
    </row>
    <row r="7085" spans="1:4" ht="15">
      <c r="A7085" s="90">
        <v>101475</v>
      </c>
      <c r="B7085" s="90" t="s">
        <v>8807</v>
      </c>
      <c r="C7085" s="358" t="s">
        <v>3475</v>
      </c>
      <c r="D7085" s="358">
        <v>17.27</v>
      </c>
    </row>
    <row r="7086" spans="1:4" ht="15">
      <c r="A7086" s="90">
        <v>101476</v>
      </c>
      <c r="B7086" s="90" t="s">
        <v>8808</v>
      </c>
      <c r="C7086" s="358" t="s">
        <v>3475</v>
      </c>
      <c r="D7086" s="358">
        <v>15.41</v>
      </c>
    </row>
    <row r="7087" spans="1:4" ht="15">
      <c r="A7087" s="90">
        <v>101477</v>
      </c>
      <c r="B7087" s="90" t="s">
        <v>8809</v>
      </c>
      <c r="C7087" s="358" t="s">
        <v>3475</v>
      </c>
      <c r="D7087" s="358">
        <v>12.62</v>
      </c>
    </row>
    <row r="7088" spans="1:4" ht="15">
      <c r="A7088" s="90">
        <v>101478</v>
      </c>
      <c r="B7088" s="90" t="s">
        <v>8810</v>
      </c>
      <c r="C7088" s="358" t="s">
        <v>3475</v>
      </c>
      <c r="D7088" s="358">
        <v>10.74</v>
      </c>
    </row>
    <row r="7089" spans="1:4" ht="15">
      <c r="A7089" s="90">
        <v>101480</v>
      </c>
      <c r="B7089" s="90" t="s">
        <v>8811</v>
      </c>
      <c r="C7089" s="358" t="s">
        <v>3475</v>
      </c>
      <c r="D7089" s="358">
        <v>63.83</v>
      </c>
    </row>
    <row r="7090" spans="1:4" ht="15">
      <c r="A7090" s="90">
        <v>101481</v>
      </c>
      <c r="B7090" s="90" t="s">
        <v>8812</v>
      </c>
      <c r="C7090" s="358" t="s">
        <v>3475</v>
      </c>
      <c r="D7090" s="358">
        <v>46.11</v>
      </c>
    </row>
    <row r="7091" spans="1:4" ht="15">
      <c r="A7091" s="90">
        <v>101482</v>
      </c>
      <c r="B7091" s="90" t="s">
        <v>10766</v>
      </c>
      <c r="C7091" s="358" t="s">
        <v>3475</v>
      </c>
      <c r="D7091" s="358">
        <v>34.46</v>
      </c>
    </row>
    <row r="7092" spans="1:4" ht="15">
      <c r="A7092" s="90">
        <v>101483</v>
      </c>
      <c r="B7092" s="90" t="s">
        <v>8813</v>
      </c>
      <c r="C7092" s="358" t="s">
        <v>3475</v>
      </c>
      <c r="D7092" s="358">
        <v>35.76</v>
      </c>
    </row>
    <row r="7093" spans="1:4" ht="15">
      <c r="A7093" s="90">
        <v>101484</v>
      </c>
      <c r="B7093" s="90" t="s">
        <v>8814</v>
      </c>
      <c r="C7093" s="358" t="s">
        <v>3475</v>
      </c>
      <c r="D7093" s="358">
        <v>185.34</v>
      </c>
    </row>
    <row r="7094" spans="1:4" ht="15">
      <c r="A7094" s="90">
        <v>101485</v>
      </c>
      <c r="B7094" s="90" t="s">
        <v>8815</v>
      </c>
      <c r="C7094" s="358" t="s">
        <v>3475</v>
      </c>
      <c r="D7094" s="358">
        <v>142.27000000000001</v>
      </c>
    </row>
    <row r="7095" spans="1:4" ht="15">
      <c r="A7095" s="90">
        <v>101486</v>
      </c>
      <c r="B7095" s="90" t="s">
        <v>8816</v>
      </c>
      <c r="C7095" s="358" t="s">
        <v>3475</v>
      </c>
      <c r="D7095" s="358">
        <v>128.15</v>
      </c>
    </row>
    <row r="7096" spans="1:4" ht="15">
      <c r="A7096" s="90">
        <v>101487</v>
      </c>
      <c r="B7096" s="90" t="s">
        <v>8817</v>
      </c>
      <c r="C7096" s="358" t="s">
        <v>3475</v>
      </c>
      <c r="D7096" s="358">
        <v>93.84</v>
      </c>
    </row>
    <row r="7097" spans="1:4" ht="15">
      <c r="A7097" s="90">
        <v>101488</v>
      </c>
      <c r="B7097" s="90" t="s">
        <v>8818</v>
      </c>
      <c r="C7097" s="358" t="s">
        <v>3475</v>
      </c>
      <c r="D7097" s="358">
        <v>81.19</v>
      </c>
    </row>
    <row r="7098" spans="1:4" ht="15">
      <c r="A7098" s="90">
        <v>101188</v>
      </c>
      <c r="B7098" s="90" t="s">
        <v>8470</v>
      </c>
      <c r="C7098" s="358" t="s">
        <v>1</v>
      </c>
      <c r="D7098" s="358">
        <v>5.96</v>
      </c>
    </row>
    <row r="7099" spans="1:4" ht="15">
      <c r="A7099" s="90">
        <v>101189</v>
      </c>
      <c r="B7099" s="90" t="s">
        <v>8471</v>
      </c>
      <c r="C7099" s="358" t="s">
        <v>1</v>
      </c>
      <c r="D7099" s="358">
        <v>69.430000000000007</v>
      </c>
    </row>
    <row r="7100" spans="1:4" ht="15">
      <c r="A7100" s="90">
        <v>101190</v>
      </c>
      <c r="B7100" s="90" t="s">
        <v>8472</v>
      </c>
      <c r="C7100" s="358" t="s">
        <v>1</v>
      </c>
      <c r="D7100" s="358">
        <v>68.61</v>
      </c>
    </row>
    <row r="7101" spans="1:4" ht="15">
      <c r="A7101" s="90">
        <v>101191</v>
      </c>
      <c r="B7101" s="90" t="s">
        <v>8473</v>
      </c>
      <c r="C7101" s="358" t="s">
        <v>1</v>
      </c>
      <c r="D7101" s="358">
        <v>69.02</v>
      </c>
    </row>
    <row r="7102" spans="1:4" ht="15">
      <c r="A7102" s="90">
        <v>101192</v>
      </c>
      <c r="B7102" s="90" t="s">
        <v>8474</v>
      </c>
      <c r="C7102" s="358" t="s">
        <v>1</v>
      </c>
      <c r="D7102" s="358">
        <v>70.02</v>
      </c>
    </row>
    <row r="7103" spans="1:4" ht="15">
      <c r="A7103" s="90">
        <v>101193</v>
      </c>
      <c r="B7103" s="90" t="s">
        <v>8475</v>
      </c>
      <c r="C7103" s="358" t="s">
        <v>1</v>
      </c>
      <c r="D7103" s="358">
        <v>62.28</v>
      </c>
    </row>
    <row r="7104" spans="1:4" ht="15">
      <c r="A7104" s="90">
        <v>101194</v>
      </c>
      <c r="B7104" s="90" t="s">
        <v>8476</v>
      </c>
      <c r="C7104" s="358" t="s">
        <v>1</v>
      </c>
      <c r="D7104" s="358">
        <v>62.69</v>
      </c>
    </row>
    <row r="7105" spans="1:4" ht="15">
      <c r="A7105" s="90">
        <v>101197</v>
      </c>
      <c r="B7105" s="90" t="s">
        <v>8477</v>
      </c>
      <c r="C7105" s="358" t="s">
        <v>1</v>
      </c>
      <c r="D7105" s="358">
        <v>127.43</v>
      </c>
    </row>
    <row r="7106" spans="1:4" ht="15">
      <c r="A7106" s="90">
        <v>101198</v>
      </c>
      <c r="B7106" s="90" t="s">
        <v>8478</v>
      </c>
      <c r="C7106" s="358" t="s">
        <v>1</v>
      </c>
      <c r="D7106" s="358">
        <v>93.6</v>
      </c>
    </row>
    <row r="7107" spans="1:4" ht="15">
      <c r="A7107" s="90">
        <v>101199</v>
      </c>
      <c r="B7107" s="90" t="s">
        <v>8479</v>
      </c>
      <c r="C7107" s="358" t="s">
        <v>1</v>
      </c>
      <c r="D7107" s="358">
        <v>94.61</v>
      </c>
    </row>
    <row r="7108" spans="1:4" ht="15">
      <c r="A7108" s="90">
        <v>101200</v>
      </c>
      <c r="B7108" s="90" t="s">
        <v>8480</v>
      </c>
      <c r="C7108" s="358" t="s">
        <v>1</v>
      </c>
      <c r="D7108" s="358">
        <v>56.13</v>
      </c>
    </row>
    <row r="7109" spans="1:4" ht="15">
      <c r="A7109" s="90">
        <v>101201</v>
      </c>
      <c r="B7109" s="90" t="s">
        <v>8481</v>
      </c>
      <c r="C7109" s="358" t="s">
        <v>1</v>
      </c>
      <c r="D7109" s="358">
        <v>70</v>
      </c>
    </row>
    <row r="7110" spans="1:4" ht="15">
      <c r="A7110" s="90">
        <v>101202</v>
      </c>
      <c r="B7110" s="90" t="s">
        <v>8482</v>
      </c>
      <c r="C7110" s="358" t="s">
        <v>1</v>
      </c>
      <c r="D7110" s="358">
        <v>41.93</v>
      </c>
    </row>
    <row r="7111" spans="1:4" ht="15">
      <c r="A7111" s="90">
        <v>101203</v>
      </c>
      <c r="B7111" s="90" t="s">
        <v>8483</v>
      </c>
      <c r="C7111" s="358" t="s">
        <v>1</v>
      </c>
      <c r="D7111" s="358">
        <v>40.909999999999997</v>
      </c>
    </row>
    <row r="7112" spans="1:4" ht="15">
      <c r="A7112" s="90">
        <v>101204</v>
      </c>
      <c r="B7112" s="90" t="s">
        <v>8484</v>
      </c>
      <c r="C7112" s="358" t="s">
        <v>1</v>
      </c>
      <c r="D7112" s="358">
        <v>41.31</v>
      </c>
    </row>
    <row r="7113" spans="1:4" ht="15">
      <c r="A7113" s="90">
        <v>101205</v>
      </c>
      <c r="B7113" s="90" t="s">
        <v>8485</v>
      </c>
      <c r="C7113" s="358" t="s">
        <v>1</v>
      </c>
      <c r="D7113" s="358">
        <v>41.93</v>
      </c>
    </row>
    <row r="7114" spans="1:4" ht="15">
      <c r="A7114" s="90">
        <v>102362</v>
      </c>
      <c r="B7114" s="90" t="s">
        <v>10767</v>
      </c>
      <c r="C7114" s="358" t="s">
        <v>4</v>
      </c>
      <c r="D7114" s="358">
        <v>222.14</v>
      </c>
    </row>
    <row r="7115" spans="1:4" ht="15">
      <c r="A7115" s="90">
        <v>102363</v>
      </c>
      <c r="B7115" s="90" t="s">
        <v>10768</v>
      </c>
      <c r="C7115" s="358" t="s">
        <v>4</v>
      </c>
      <c r="D7115" s="358">
        <v>234.09</v>
      </c>
    </row>
    <row r="7116" spans="1:4" ht="15">
      <c r="A7116" s="90">
        <v>102364</v>
      </c>
      <c r="B7116" s="90" t="s">
        <v>10769</v>
      </c>
      <c r="C7116" s="358" t="s">
        <v>4</v>
      </c>
      <c r="D7116" s="358">
        <v>255.9</v>
      </c>
    </row>
    <row r="7117" spans="1:4" ht="15">
      <c r="A7117" s="90">
        <v>98509</v>
      </c>
      <c r="B7117" s="90" t="s">
        <v>3897</v>
      </c>
      <c r="C7117" s="358" t="s">
        <v>2</v>
      </c>
      <c r="D7117" s="358">
        <v>55.04</v>
      </c>
    </row>
    <row r="7118" spans="1:4" ht="15">
      <c r="A7118" s="90">
        <v>98510</v>
      </c>
      <c r="B7118" s="90" t="s">
        <v>3898</v>
      </c>
      <c r="C7118" s="358" t="s">
        <v>2</v>
      </c>
      <c r="D7118" s="358">
        <v>80.53</v>
      </c>
    </row>
    <row r="7119" spans="1:4" ht="15">
      <c r="A7119" s="90">
        <v>98511</v>
      </c>
      <c r="B7119" s="90" t="s">
        <v>3899</v>
      </c>
      <c r="C7119" s="358" t="s">
        <v>2</v>
      </c>
      <c r="D7119" s="358">
        <v>154.34</v>
      </c>
    </row>
    <row r="7120" spans="1:4" ht="15">
      <c r="A7120" s="90">
        <v>98516</v>
      </c>
      <c r="B7120" s="90" t="s">
        <v>3900</v>
      </c>
      <c r="C7120" s="358" t="s">
        <v>2</v>
      </c>
      <c r="D7120" s="358">
        <v>374.94</v>
      </c>
    </row>
    <row r="7121" spans="1:4" ht="15">
      <c r="A7121" s="90">
        <v>98519</v>
      </c>
      <c r="B7121" s="90" t="s">
        <v>3901</v>
      </c>
      <c r="C7121" s="358" t="s">
        <v>4</v>
      </c>
      <c r="D7121" s="358">
        <v>1.85</v>
      </c>
    </row>
    <row r="7122" spans="1:4" ht="15">
      <c r="A7122" s="90">
        <v>98520</v>
      </c>
      <c r="B7122" s="90" t="s">
        <v>3902</v>
      </c>
      <c r="C7122" s="358" t="s">
        <v>4</v>
      </c>
      <c r="D7122" s="358">
        <v>5.15</v>
      </c>
    </row>
    <row r="7123" spans="1:4" ht="15">
      <c r="A7123" s="90">
        <v>98521</v>
      </c>
      <c r="B7123" s="90" t="s">
        <v>3903</v>
      </c>
      <c r="C7123" s="358" t="s">
        <v>4</v>
      </c>
      <c r="D7123" s="358">
        <v>0.34</v>
      </c>
    </row>
    <row r="7124" spans="1:4" ht="15">
      <c r="A7124" s="90">
        <v>98522</v>
      </c>
      <c r="B7124" s="90" t="s">
        <v>3904</v>
      </c>
      <c r="C7124" s="358" t="s">
        <v>1</v>
      </c>
      <c r="D7124" s="358">
        <v>157.36000000000001</v>
      </c>
    </row>
    <row r="7125" spans="1:4" ht="15">
      <c r="A7125" s="90">
        <v>98524</v>
      </c>
      <c r="B7125" s="90" t="s">
        <v>3905</v>
      </c>
      <c r="C7125" s="358" t="s">
        <v>4</v>
      </c>
      <c r="D7125" s="358">
        <v>2.88</v>
      </c>
    </row>
    <row r="7126" spans="1:4" ht="15">
      <c r="A7126" s="90">
        <v>98503</v>
      </c>
      <c r="B7126" s="90" t="s">
        <v>3906</v>
      </c>
      <c r="C7126" s="358" t="s">
        <v>4</v>
      </c>
      <c r="D7126" s="358">
        <v>20.309999999999999</v>
      </c>
    </row>
    <row r="7127" spans="1:4" ht="15">
      <c r="A7127" s="90">
        <v>98504</v>
      </c>
      <c r="B7127" s="90" t="s">
        <v>11107</v>
      </c>
      <c r="C7127" s="358" t="s">
        <v>4</v>
      </c>
      <c r="D7127" s="358">
        <v>12.75</v>
      </c>
    </row>
    <row r="7128" spans="1:4" ht="15">
      <c r="A7128" s="90">
        <v>98505</v>
      </c>
      <c r="B7128" s="90" t="s">
        <v>3907</v>
      </c>
      <c r="C7128" s="358" t="s">
        <v>4</v>
      </c>
      <c r="D7128" s="358">
        <v>78.91</v>
      </c>
    </row>
    <row r="7129" spans="1:4" ht="15">
      <c r="A7129" s="90">
        <v>103946</v>
      </c>
      <c r="B7129" s="90" t="s">
        <v>11108</v>
      </c>
      <c r="C7129" s="358" t="s">
        <v>4</v>
      </c>
      <c r="D7129" s="358">
        <v>16.329999999999998</v>
      </c>
    </row>
    <row r="7130" spans="1:4" ht="15">
      <c r="A7130" s="90">
        <v>103185</v>
      </c>
      <c r="B7130" s="90" t="s">
        <v>10770</v>
      </c>
      <c r="C7130" s="358" t="s">
        <v>2</v>
      </c>
      <c r="D7130" s="359">
        <v>6142.87</v>
      </c>
    </row>
    <row r="7131" spans="1:4" ht="15">
      <c r="A7131" s="90">
        <v>103186</v>
      </c>
      <c r="B7131" s="90" t="s">
        <v>10771</v>
      </c>
      <c r="C7131" s="358" t="s">
        <v>2</v>
      </c>
      <c r="D7131" s="359">
        <v>6482.46</v>
      </c>
    </row>
    <row r="7132" spans="1:4" ht="15">
      <c r="A7132" s="90">
        <v>103187</v>
      </c>
      <c r="B7132" s="90" t="s">
        <v>10772</v>
      </c>
      <c r="C7132" s="358" t="s">
        <v>2</v>
      </c>
      <c r="D7132" s="359">
        <v>4869.74</v>
      </c>
    </row>
    <row r="7133" spans="1:4" ht="15">
      <c r="A7133" s="90">
        <v>103188</v>
      </c>
      <c r="B7133" s="90" t="s">
        <v>10773</v>
      </c>
      <c r="C7133" s="358" t="s">
        <v>2</v>
      </c>
      <c r="D7133" s="359">
        <v>5237.3500000000004</v>
      </c>
    </row>
    <row r="7134" spans="1:4" ht="15">
      <c r="A7134" s="90">
        <v>103189</v>
      </c>
      <c r="B7134" s="90" t="s">
        <v>10774</v>
      </c>
      <c r="C7134" s="358" t="s">
        <v>2</v>
      </c>
      <c r="D7134" s="359">
        <v>2624.12</v>
      </c>
    </row>
    <row r="7135" spans="1:4" ht="15">
      <c r="A7135" s="90">
        <v>103190</v>
      </c>
      <c r="B7135" s="90" t="s">
        <v>10775</v>
      </c>
      <c r="C7135" s="358" t="s">
        <v>2</v>
      </c>
      <c r="D7135" s="359">
        <v>4079.31</v>
      </c>
    </row>
    <row r="7136" spans="1:4" ht="15">
      <c r="A7136" s="90">
        <v>103191</v>
      </c>
      <c r="B7136" s="90" t="s">
        <v>10776</v>
      </c>
      <c r="C7136" s="358" t="s">
        <v>2</v>
      </c>
      <c r="D7136" s="359">
        <v>2377.75</v>
      </c>
    </row>
    <row r="7137" spans="1:4" ht="15">
      <c r="A7137" s="90">
        <v>103192</v>
      </c>
      <c r="B7137" s="90" t="s">
        <v>10777</v>
      </c>
      <c r="C7137" s="358" t="s">
        <v>2</v>
      </c>
      <c r="D7137" s="359">
        <v>2531.39</v>
      </c>
    </row>
    <row r="7138" spans="1:4" ht="15">
      <c r="A7138" s="90">
        <v>103193</v>
      </c>
      <c r="B7138" s="90" t="s">
        <v>10778</v>
      </c>
      <c r="C7138" s="358" t="s">
        <v>2</v>
      </c>
      <c r="D7138" s="359">
        <v>1950.12</v>
      </c>
    </row>
    <row r="7139" spans="1:4" ht="15">
      <c r="A7139" s="90">
        <v>103194</v>
      </c>
      <c r="B7139" s="90" t="s">
        <v>10779</v>
      </c>
      <c r="C7139" s="358" t="s">
        <v>2</v>
      </c>
      <c r="D7139" s="359">
        <v>2808.09</v>
      </c>
    </row>
    <row r="7140" spans="1:4" ht="15">
      <c r="A7140" s="90">
        <v>103195</v>
      </c>
      <c r="B7140" s="90" t="s">
        <v>10780</v>
      </c>
      <c r="C7140" s="358" t="s">
        <v>2</v>
      </c>
      <c r="D7140" s="359">
        <v>2191.44</v>
      </c>
    </row>
    <row r="7141" spans="1:4" ht="15">
      <c r="A7141" s="90">
        <v>103205</v>
      </c>
      <c r="B7141" s="90" t="s">
        <v>10781</v>
      </c>
      <c r="C7141" s="358" t="s">
        <v>2</v>
      </c>
      <c r="D7141" s="359">
        <v>4091.43</v>
      </c>
    </row>
    <row r="7142" spans="1:4" ht="15">
      <c r="A7142" s="90">
        <v>103206</v>
      </c>
      <c r="B7142" s="90" t="s">
        <v>10782</v>
      </c>
      <c r="C7142" s="358" t="s">
        <v>2</v>
      </c>
      <c r="D7142" s="359">
        <v>2389.88</v>
      </c>
    </row>
    <row r="7143" spans="1:4" ht="15">
      <c r="A7143" s="90">
        <v>103207</v>
      </c>
      <c r="B7143" s="90" t="s">
        <v>10783</v>
      </c>
      <c r="C7143" s="358" t="s">
        <v>2</v>
      </c>
      <c r="D7143" s="359">
        <v>2543.52</v>
      </c>
    </row>
    <row r="7144" spans="1:4" ht="15">
      <c r="A7144" s="90">
        <v>103208</v>
      </c>
      <c r="B7144" s="90" t="s">
        <v>10784</v>
      </c>
      <c r="C7144" s="358" t="s">
        <v>2</v>
      </c>
      <c r="D7144" s="359">
        <v>1962.25</v>
      </c>
    </row>
    <row r="7145" spans="1:4" ht="15">
      <c r="A7145" s="90">
        <v>103209</v>
      </c>
      <c r="B7145" s="90" t="s">
        <v>10785</v>
      </c>
      <c r="C7145" s="358" t="s">
        <v>2</v>
      </c>
      <c r="D7145" s="359">
        <v>2820.22</v>
      </c>
    </row>
    <row r="7146" spans="1:4" ht="15">
      <c r="A7146" s="90">
        <v>103210</v>
      </c>
      <c r="B7146" s="90" t="s">
        <v>10786</v>
      </c>
      <c r="C7146" s="358" t="s">
        <v>2</v>
      </c>
      <c r="D7146" s="359">
        <v>2289.29</v>
      </c>
    </row>
    <row r="7147" spans="1:4" ht="15">
      <c r="A7147" s="90">
        <v>103304</v>
      </c>
      <c r="B7147" s="90" t="s">
        <v>10787</v>
      </c>
      <c r="C7147" s="358" t="s">
        <v>2</v>
      </c>
      <c r="D7147" s="359">
        <v>1245.01</v>
      </c>
    </row>
    <row r="7148" spans="1:4" ht="15">
      <c r="A7148" s="90">
        <v>103307</v>
      </c>
      <c r="B7148" s="90" t="s">
        <v>10788</v>
      </c>
      <c r="C7148" s="358" t="s">
        <v>2</v>
      </c>
      <c r="D7148" s="359">
        <v>1331.29</v>
      </c>
    </row>
    <row r="7149" spans="1:4" ht="15">
      <c r="A7149" s="90">
        <v>103310</v>
      </c>
      <c r="B7149" s="90" t="s">
        <v>10789</v>
      </c>
      <c r="C7149" s="358" t="s">
        <v>2</v>
      </c>
      <c r="D7149" s="359">
        <v>1284.21</v>
      </c>
    </row>
    <row r="7150" spans="1:4" ht="15">
      <c r="A7150" s="90">
        <v>103314</v>
      </c>
      <c r="B7150" s="90" t="s">
        <v>10790</v>
      </c>
      <c r="C7150" s="358" t="s">
        <v>4</v>
      </c>
      <c r="D7150" s="358">
        <v>258.08</v>
      </c>
    </row>
    <row r="7151" spans="1:4" ht="15">
      <c r="A7151" s="90">
        <v>103315</v>
      </c>
      <c r="B7151" s="90" t="s">
        <v>10791</v>
      </c>
      <c r="C7151" s="358" t="s">
        <v>4</v>
      </c>
      <c r="D7151" s="358">
        <v>249.83</v>
      </c>
    </row>
    <row r="7152" spans="1:4" ht="15">
      <c r="A7152" s="90">
        <v>103769</v>
      </c>
      <c r="B7152" s="90" t="s">
        <v>11109</v>
      </c>
      <c r="C7152" s="358" t="s">
        <v>2</v>
      </c>
      <c r="D7152" s="359">
        <v>3964.96</v>
      </c>
    </row>
    <row r="7153" spans="1:4" ht="15">
      <c r="A7153" s="90">
        <v>98525</v>
      </c>
      <c r="B7153" s="90" t="s">
        <v>3908</v>
      </c>
      <c r="C7153" s="358" t="s">
        <v>4</v>
      </c>
      <c r="D7153" s="358">
        <v>0.4</v>
      </c>
    </row>
    <row r="7154" spans="1:4" ht="15">
      <c r="A7154" s="90">
        <v>98526</v>
      </c>
      <c r="B7154" s="90" t="s">
        <v>3909</v>
      </c>
      <c r="C7154" s="358" t="s">
        <v>2</v>
      </c>
      <c r="D7154" s="358">
        <v>84.61</v>
      </c>
    </row>
    <row r="7155" spans="1:4" ht="15">
      <c r="A7155" s="90">
        <v>98527</v>
      </c>
      <c r="B7155" s="90" t="s">
        <v>3910</v>
      </c>
      <c r="C7155" s="358" t="s">
        <v>2</v>
      </c>
      <c r="D7155" s="358">
        <v>182.17</v>
      </c>
    </row>
    <row r="7156" spans="1:4" ht="15">
      <c r="A7156" s="90">
        <v>98528</v>
      </c>
      <c r="B7156" s="90" t="s">
        <v>3911</v>
      </c>
      <c r="C7156" s="358" t="s">
        <v>2</v>
      </c>
      <c r="D7156" s="358">
        <v>266.39</v>
      </c>
    </row>
    <row r="7157" spans="1:4" ht="15">
      <c r="A7157" s="90">
        <v>98529</v>
      </c>
      <c r="B7157" s="90" t="s">
        <v>3912</v>
      </c>
      <c r="C7157" s="358" t="s">
        <v>2</v>
      </c>
      <c r="D7157" s="358">
        <v>62.17</v>
      </c>
    </row>
    <row r="7158" spans="1:4" ht="15">
      <c r="A7158" s="90">
        <v>98530</v>
      </c>
      <c r="B7158" s="90" t="s">
        <v>3913</v>
      </c>
      <c r="C7158" s="358" t="s">
        <v>2</v>
      </c>
      <c r="D7158" s="358">
        <v>110.75</v>
      </c>
    </row>
    <row r="7159" spans="1:4" ht="15">
      <c r="A7159" s="90">
        <v>98531</v>
      </c>
      <c r="B7159" s="90" t="s">
        <v>3914</v>
      </c>
      <c r="C7159" s="358" t="s">
        <v>2</v>
      </c>
      <c r="D7159" s="358">
        <v>284.64</v>
      </c>
    </row>
    <row r="7160" spans="1:4" ht="15">
      <c r="A7160" s="90">
        <v>98532</v>
      </c>
      <c r="B7160" s="90" t="s">
        <v>3915</v>
      </c>
      <c r="C7160" s="358" t="s">
        <v>2</v>
      </c>
      <c r="D7160" s="358">
        <v>115.99</v>
      </c>
    </row>
    <row r="7161" spans="1:4" ht="15">
      <c r="A7161" s="90">
        <v>98533</v>
      </c>
      <c r="B7161" s="90" t="s">
        <v>3916</v>
      </c>
      <c r="C7161" s="358" t="s">
        <v>2</v>
      </c>
      <c r="D7161" s="358">
        <v>315.55</v>
      </c>
    </row>
    <row r="7162" spans="1:4" ht="15">
      <c r="A7162" s="90">
        <v>98534</v>
      </c>
      <c r="B7162" s="90" t="s">
        <v>3917</v>
      </c>
      <c r="C7162" s="358" t="s">
        <v>2</v>
      </c>
      <c r="D7162" s="358">
        <v>810.94</v>
      </c>
    </row>
    <row r="7163" spans="1:4" ht="15">
      <c r="A7163" s="90">
        <v>98535</v>
      </c>
      <c r="B7163" s="90" t="s">
        <v>3918</v>
      </c>
      <c r="C7163" s="358" t="s">
        <v>2</v>
      </c>
      <c r="D7163" s="359">
        <v>1279.25</v>
      </c>
    </row>
    <row r="7164" spans="1:4" ht="15">
      <c r="A7164" s="90">
        <v>88238</v>
      </c>
      <c r="B7164" s="90" t="s">
        <v>3919</v>
      </c>
      <c r="C7164" s="358" t="s">
        <v>5</v>
      </c>
      <c r="D7164" s="358">
        <v>21.19</v>
      </c>
    </row>
    <row r="7165" spans="1:4" ht="15">
      <c r="A7165" s="90">
        <v>88239</v>
      </c>
      <c r="B7165" s="90" t="s">
        <v>3920</v>
      </c>
      <c r="C7165" s="358" t="s">
        <v>5</v>
      </c>
      <c r="D7165" s="358">
        <v>21.11</v>
      </c>
    </row>
    <row r="7166" spans="1:4" ht="15">
      <c r="A7166" s="90">
        <v>88240</v>
      </c>
      <c r="B7166" s="90" t="s">
        <v>3921</v>
      </c>
      <c r="C7166" s="358" t="s">
        <v>5</v>
      </c>
      <c r="D7166" s="358">
        <v>20</v>
      </c>
    </row>
    <row r="7167" spans="1:4" ht="15">
      <c r="A7167" s="90">
        <v>88241</v>
      </c>
      <c r="B7167" s="90" t="s">
        <v>3922</v>
      </c>
      <c r="C7167" s="358" t="s">
        <v>5</v>
      </c>
      <c r="D7167" s="358">
        <v>19.649999999999999</v>
      </c>
    </row>
    <row r="7168" spans="1:4" ht="15">
      <c r="A7168" s="90">
        <v>88242</v>
      </c>
      <c r="B7168" s="90" t="s">
        <v>3923</v>
      </c>
      <c r="C7168" s="358" t="s">
        <v>5</v>
      </c>
      <c r="D7168" s="358">
        <v>21.25</v>
      </c>
    </row>
    <row r="7169" spans="1:4" ht="15">
      <c r="A7169" s="90">
        <v>88243</v>
      </c>
      <c r="B7169" s="90" t="s">
        <v>3924</v>
      </c>
      <c r="C7169" s="358" t="s">
        <v>5</v>
      </c>
      <c r="D7169" s="358">
        <v>19.53</v>
      </c>
    </row>
    <row r="7170" spans="1:4" ht="15">
      <c r="A7170" s="90">
        <v>88245</v>
      </c>
      <c r="B7170" s="90" t="s">
        <v>3925</v>
      </c>
      <c r="C7170" s="358" t="s">
        <v>5</v>
      </c>
      <c r="D7170" s="358">
        <v>25.27</v>
      </c>
    </row>
    <row r="7171" spans="1:4" ht="15">
      <c r="A7171" s="90">
        <v>88246</v>
      </c>
      <c r="B7171" s="90" t="s">
        <v>3926</v>
      </c>
      <c r="C7171" s="358" t="s">
        <v>5</v>
      </c>
      <c r="D7171" s="358">
        <v>22.88</v>
      </c>
    </row>
    <row r="7172" spans="1:4" ht="15">
      <c r="A7172" s="90">
        <v>88247</v>
      </c>
      <c r="B7172" s="90" t="s">
        <v>3927</v>
      </c>
      <c r="C7172" s="358" t="s">
        <v>5</v>
      </c>
      <c r="D7172" s="358">
        <v>21.66</v>
      </c>
    </row>
    <row r="7173" spans="1:4" ht="15">
      <c r="A7173" s="90">
        <v>88248</v>
      </c>
      <c r="B7173" s="90" t="s">
        <v>3928</v>
      </c>
      <c r="C7173" s="358" t="s">
        <v>5</v>
      </c>
      <c r="D7173" s="358">
        <v>20.62</v>
      </c>
    </row>
    <row r="7174" spans="1:4" ht="15">
      <c r="A7174" s="90">
        <v>88249</v>
      </c>
      <c r="B7174" s="90" t="s">
        <v>3929</v>
      </c>
      <c r="C7174" s="358" t="s">
        <v>5</v>
      </c>
      <c r="D7174" s="358">
        <v>30.82</v>
      </c>
    </row>
    <row r="7175" spans="1:4" ht="15">
      <c r="A7175" s="90">
        <v>88250</v>
      </c>
      <c r="B7175" s="90" t="s">
        <v>3930</v>
      </c>
      <c r="C7175" s="358" t="s">
        <v>5</v>
      </c>
      <c r="D7175" s="358">
        <v>20</v>
      </c>
    </row>
    <row r="7176" spans="1:4" ht="15">
      <c r="A7176" s="90">
        <v>88251</v>
      </c>
      <c r="B7176" s="90" t="s">
        <v>3931</v>
      </c>
      <c r="C7176" s="358" t="s">
        <v>5</v>
      </c>
      <c r="D7176" s="358">
        <v>21.19</v>
      </c>
    </row>
    <row r="7177" spans="1:4" ht="15">
      <c r="A7177" s="90">
        <v>88252</v>
      </c>
      <c r="B7177" s="90" t="s">
        <v>3932</v>
      </c>
      <c r="C7177" s="358" t="s">
        <v>5</v>
      </c>
      <c r="D7177" s="358">
        <v>19.100000000000001</v>
      </c>
    </row>
    <row r="7178" spans="1:4" ht="15">
      <c r="A7178" s="90">
        <v>88253</v>
      </c>
      <c r="B7178" s="90" t="s">
        <v>3933</v>
      </c>
      <c r="C7178" s="358" t="s">
        <v>5</v>
      </c>
      <c r="D7178" s="358">
        <v>15.26</v>
      </c>
    </row>
    <row r="7179" spans="1:4" ht="15">
      <c r="A7179" s="90">
        <v>88255</v>
      </c>
      <c r="B7179" s="90" t="s">
        <v>3934</v>
      </c>
      <c r="C7179" s="358" t="s">
        <v>5</v>
      </c>
      <c r="D7179" s="358">
        <v>45.49</v>
      </c>
    </row>
    <row r="7180" spans="1:4" ht="15">
      <c r="A7180" s="90">
        <v>88256</v>
      </c>
      <c r="B7180" s="90" t="s">
        <v>3935</v>
      </c>
      <c r="C7180" s="358" t="s">
        <v>5</v>
      </c>
      <c r="D7180" s="358">
        <v>25.35</v>
      </c>
    </row>
    <row r="7181" spans="1:4" ht="15">
      <c r="A7181" s="90">
        <v>88257</v>
      </c>
      <c r="B7181" s="90" t="s">
        <v>3936</v>
      </c>
      <c r="C7181" s="358" t="s">
        <v>5</v>
      </c>
      <c r="D7181" s="358">
        <v>26.14</v>
      </c>
    </row>
    <row r="7182" spans="1:4" ht="15">
      <c r="A7182" s="90">
        <v>88260</v>
      </c>
      <c r="B7182" s="90" t="s">
        <v>3937</v>
      </c>
      <c r="C7182" s="358" t="s">
        <v>5</v>
      </c>
      <c r="D7182" s="358">
        <v>22.15</v>
      </c>
    </row>
    <row r="7183" spans="1:4" ht="15">
      <c r="A7183" s="90">
        <v>88261</v>
      </c>
      <c r="B7183" s="90" t="s">
        <v>3938</v>
      </c>
      <c r="C7183" s="358" t="s">
        <v>5</v>
      </c>
      <c r="D7183" s="358">
        <v>27.66</v>
      </c>
    </row>
    <row r="7184" spans="1:4" ht="15">
      <c r="A7184" s="90">
        <v>88262</v>
      </c>
      <c r="B7184" s="90" t="s">
        <v>3939</v>
      </c>
      <c r="C7184" s="358" t="s">
        <v>5</v>
      </c>
      <c r="D7184" s="358">
        <v>27.58</v>
      </c>
    </row>
    <row r="7185" spans="1:4" ht="15">
      <c r="A7185" s="90">
        <v>88263</v>
      </c>
      <c r="B7185" s="90" t="s">
        <v>3940</v>
      </c>
      <c r="C7185" s="358" t="s">
        <v>5</v>
      </c>
      <c r="D7185" s="358">
        <v>18.03</v>
      </c>
    </row>
    <row r="7186" spans="1:4" ht="15">
      <c r="A7186" s="90">
        <v>88264</v>
      </c>
      <c r="B7186" s="90" t="s">
        <v>3941</v>
      </c>
      <c r="C7186" s="358" t="s">
        <v>5</v>
      </c>
      <c r="D7186" s="358">
        <v>29.24</v>
      </c>
    </row>
    <row r="7187" spans="1:4" ht="15">
      <c r="A7187" s="90">
        <v>88265</v>
      </c>
      <c r="B7187" s="90" t="s">
        <v>3942</v>
      </c>
      <c r="C7187" s="358" t="s">
        <v>5</v>
      </c>
      <c r="D7187" s="358">
        <v>28.51</v>
      </c>
    </row>
    <row r="7188" spans="1:4" ht="15">
      <c r="A7188" s="90">
        <v>88266</v>
      </c>
      <c r="B7188" s="90" t="s">
        <v>3943</v>
      </c>
      <c r="C7188" s="358" t="s">
        <v>5</v>
      </c>
      <c r="D7188" s="358">
        <v>32.68</v>
      </c>
    </row>
    <row r="7189" spans="1:4" ht="15">
      <c r="A7189" s="90">
        <v>88267</v>
      </c>
      <c r="B7189" s="90" t="s">
        <v>3944</v>
      </c>
      <c r="C7189" s="358" t="s">
        <v>5</v>
      </c>
      <c r="D7189" s="358">
        <v>23.69</v>
      </c>
    </row>
    <row r="7190" spans="1:4" ht="15">
      <c r="A7190" s="90">
        <v>88269</v>
      </c>
      <c r="B7190" s="90" t="s">
        <v>3945</v>
      </c>
      <c r="C7190" s="358" t="s">
        <v>5</v>
      </c>
      <c r="D7190" s="358">
        <v>19.47</v>
      </c>
    </row>
    <row r="7191" spans="1:4" ht="15">
      <c r="A7191" s="90">
        <v>88270</v>
      </c>
      <c r="B7191" s="90" t="s">
        <v>3946</v>
      </c>
      <c r="C7191" s="358" t="s">
        <v>5</v>
      </c>
      <c r="D7191" s="358">
        <v>23.77</v>
      </c>
    </row>
    <row r="7192" spans="1:4" ht="15">
      <c r="A7192" s="90">
        <v>88272</v>
      </c>
      <c r="B7192" s="90" t="s">
        <v>3947</v>
      </c>
      <c r="C7192" s="358" t="s">
        <v>5</v>
      </c>
      <c r="D7192" s="358">
        <v>28.22</v>
      </c>
    </row>
    <row r="7193" spans="1:4" ht="15">
      <c r="A7193" s="90">
        <v>88273</v>
      </c>
      <c r="B7193" s="90" t="s">
        <v>3948</v>
      </c>
      <c r="C7193" s="358" t="s">
        <v>5</v>
      </c>
      <c r="D7193" s="358">
        <v>27.13</v>
      </c>
    </row>
    <row r="7194" spans="1:4" ht="15">
      <c r="A7194" s="90">
        <v>88274</v>
      </c>
      <c r="B7194" s="90" t="s">
        <v>3949</v>
      </c>
      <c r="C7194" s="358" t="s">
        <v>5</v>
      </c>
      <c r="D7194" s="358">
        <v>25.51</v>
      </c>
    </row>
    <row r="7195" spans="1:4" ht="15">
      <c r="A7195" s="90">
        <v>88275</v>
      </c>
      <c r="B7195" s="90" t="s">
        <v>3950</v>
      </c>
      <c r="C7195" s="358" t="s">
        <v>5</v>
      </c>
      <c r="D7195" s="358">
        <v>36.700000000000003</v>
      </c>
    </row>
    <row r="7196" spans="1:4" ht="15">
      <c r="A7196" s="90">
        <v>88277</v>
      </c>
      <c r="B7196" s="90" t="s">
        <v>3951</v>
      </c>
      <c r="C7196" s="358" t="s">
        <v>5</v>
      </c>
      <c r="D7196" s="358">
        <v>32.81</v>
      </c>
    </row>
    <row r="7197" spans="1:4" ht="15">
      <c r="A7197" s="90">
        <v>88278</v>
      </c>
      <c r="B7197" s="90" t="s">
        <v>3952</v>
      </c>
      <c r="C7197" s="358" t="s">
        <v>5</v>
      </c>
      <c r="D7197" s="358">
        <v>28.51</v>
      </c>
    </row>
    <row r="7198" spans="1:4" ht="15">
      <c r="A7198" s="90">
        <v>88279</v>
      </c>
      <c r="B7198" s="90" t="s">
        <v>3953</v>
      </c>
      <c r="C7198" s="358" t="s">
        <v>5</v>
      </c>
      <c r="D7198" s="358">
        <v>38.729999999999997</v>
      </c>
    </row>
    <row r="7199" spans="1:4" ht="15">
      <c r="A7199" s="90">
        <v>88281</v>
      </c>
      <c r="B7199" s="90" t="s">
        <v>3954</v>
      </c>
      <c r="C7199" s="358" t="s">
        <v>5</v>
      </c>
      <c r="D7199" s="358">
        <v>25.33</v>
      </c>
    </row>
    <row r="7200" spans="1:4" ht="15">
      <c r="A7200" s="90">
        <v>88282</v>
      </c>
      <c r="B7200" s="90" t="s">
        <v>3955</v>
      </c>
      <c r="C7200" s="358" t="s">
        <v>5</v>
      </c>
      <c r="D7200" s="358">
        <v>24.53</v>
      </c>
    </row>
    <row r="7201" spans="1:4" ht="15">
      <c r="A7201" s="90">
        <v>88283</v>
      </c>
      <c r="B7201" s="90" t="s">
        <v>3956</v>
      </c>
      <c r="C7201" s="358" t="s">
        <v>5</v>
      </c>
      <c r="D7201" s="358">
        <v>29.62</v>
      </c>
    </row>
    <row r="7202" spans="1:4" ht="15">
      <c r="A7202" s="90">
        <v>88284</v>
      </c>
      <c r="B7202" s="90" t="s">
        <v>18840</v>
      </c>
      <c r="C7202" s="358" t="s">
        <v>5</v>
      </c>
      <c r="D7202" s="358">
        <v>21.01</v>
      </c>
    </row>
    <row r="7203" spans="1:4" ht="15">
      <c r="A7203" s="90">
        <v>88286</v>
      </c>
      <c r="B7203" s="90" t="s">
        <v>3957</v>
      </c>
      <c r="C7203" s="358" t="s">
        <v>5</v>
      </c>
      <c r="D7203" s="358">
        <v>26.57</v>
      </c>
    </row>
    <row r="7204" spans="1:4" ht="15">
      <c r="A7204" s="90">
        <v>88288</v>
      </c>
      <c r="B7204" s="90" t="s">
        <v>3958</v>
      </c>
      <c r="C7204" s="358" t="s">
        <v>5</v>
      </c>
      <c r="D7204" s="358">
        <v>18.48</v>
      </c>
    </row>
    <row r="7205" spans="1:4" ht="15">
      <c r="A7205" s="90">
        <v>88291</v>
      </c>
      <c r="B7205" s="90" t="s">
        <v>3959</v>
      </c>
      <c r="C7205" s="358" t="s">
        <v>5</v>
      </c>
      <c r="D7205" s="358">
        <v>29.95</v>
      </c>
    </row>
    <row r="7206" spans="1:4" ht="15">
      <c r="A7206" s="90">
        <v>88292</v>
      </c>
      <c r="B7206" s="90" t="s">
        <v>3960</v>
      </c>
      <c r="C7206" s="358" t="s">
        <v>5</v>
      </c>
      <c r="D7206" s="358">
        <v>19.61</v>
      </c>
    </row>
    <row r="7207" spans="1:4" ht="15">
      <c r="A7207" s="90">
        <v>88293</v>
      </c>
      <c r="B7207" s="90" t="s">
        <v>3961</v>
      </c>
      <c r="C7207" s="358" t="s">
        <v>5</v>
      </c>
      <c r="D7207" s="358">
        <v>29.95</v>
      </c>
    </row>
    <row r="7208" spans="1:4" ht="15">
      <c r="A7208" s="90">
        <v>88294</v>
      </c>
      <c r="B7208" s="90" t="s">
        <v>3962</v>
      </c>
      <c r="C7208" s="358" t="s">
        <v>5</v>
      </c>
      <c r="D7208" s="358">
        <v>32.57</v>
      </c>
    </row>
    <row r="7209" spans="1:4" ht="15">
      <c r="A7209" s="90">
        <v>88295</v>
      </c>
      <c r="B7209" s="90" t="s">
        <v>3963</v>
      </c>
      <c r="C7209" s="358" t="s">
        <v>5</v>
      </c>
      <c r="D7209" s="358">
        <v>25.72</v>
      </c>
    </row>
    <row r="7210" spans="1:4" ht="15">
      <c r="A7210" s="90">
        <v>88296</v>
      </c>
      <c r="B7210" s="90" t="s">
        <v>3964</v>
      </c>
      <c r="C7210" s="358" t="s">
        <v>5</v>
      </c>
      <c r="D7210" s="358">
        <v>42.46</v>
      </c>
    </row>
    <row r="7211" spans="1:4" ht="15">
      <c r="A7211" s="90">
        <v>88297</v>
      </c>
      <c r="B7211" s="90" t="s">
        <v>3965</v>
      </c>
      <c r="C7211" s="358" t="s">
        <v>5</v>
      </c>
      <c r="D7211" s="358">
        <v>33.81</v>
      </c>
    </row>
    <row r="7212" spans="1:4" ht="15">
      <c r="A7212" s="90">
        <v>88298</v>
      </c>
      <c r="B7212" s="90" t="s">
        <v>3966</v>
      </c>
      <c r="C7212" s="358" t="s">
        <v>5</v>
      </c>
      <c r="D7212" s="358">
        <v>23.31</v>
      </c>
    </row>
    <row r="7213" spans="1:4" ht="15">
      <c r="A7213" s="90">
        <v>88299</v>
      </c>
      <c r="B7213" s="90" t="s">
        <v>3967</v>
      </c>
      <c r="C7213" s="358" t="s">
        <v>5</v>
      </c>
      <c r="D7213" s="358">
        <v>38.83</v>
      </c>
    </row>
    <row r="7214" spans="1:4" ht="15">
      <c r="A7214" s="90">
        <v>88300</v>
      </c>
      <c r="B7214" s="90" t="s">
        <v>3968</v>
      </c>
      <c r="C7214" s="358" t="s">
        <v>5</v>
      </c>
      <c r="D7214" s="358">
        <v>38.83</v>
      </c>
    </row>
    <row r="7215" spans="1:4" ht="15">
      <c r="A7215" s="90">
        <v>88301</v>
      </c>
      <c r="B7215" s="90" t="s">
        <v>3969</v>
      </c>
      <c r="C7215" s="358" t="s">
        <v>5</v>
      </c>
      <c r="D7215" s="358">
        <v>29.95</v>
      </c>
    </row>
    <row r="7216" spans="1:4" ht="15">
      <c r="A7216" s="90">
        <v>88302</v>
      </c>
      <c r="B7216" s="90" t="s">
        <v>3970</v>
      </c>
      <c r="C7216" s="358" t="s">
        <v>5</v>
      </c>
      <c r="D7216" s="358">
        <v>29.95</v>
      </c>
    </row>
    <row r="7217" spans="1:4" ht="15">
      <c r="A7217" s="90">
        <v>88303</v>
      </c>
      <c r="B7217" s="90" t="s">
        <v>3971</v>
      </c>
      <c r="C7217" s="358" t="s">
        <v>5</v>
      </c>
      <c r="D7217" s="358">
        <v>25.15</v>
      </c>
    </row>
    <row r="7218" spans="1:4" ht="15">
      <c r="A7218" s="90">
        <v>88304</v>
      </c>
      <c r="B7218" s="90" t="s">
        <v>3972</v>
      </c>
      <c r="C7218" s="358" t="s">
        <v>5</v>
      </c>
      <c r="D7218" s="358">
        <v>38.83</v>
      </c>
    </row>
    <row r="7219" spans="1:4" ht="15">
      <c r="A7219" s="90">
        <v>88306</v>
      </c>
      <c r="B7219" s="90" t="s">
        <v>3973</v>
      </c>
      <c r="C7219" s="358" t="s">
        <v>5</v>
      </c>
      <c r="D7219" s="358">
        <v>20.81</v>
      </c>
    </row>
    <row r="7220" spans="1:4" ht="15">
      <c r="A7220" s="90">
        <v>88307</v>
      </c>
      <c r="B7220" s="90" t="s">
        <v>3974</v>
      </c>
      <c r="C7220" s="358" t="s">
        <v>5</v>
      </c>
      <c r="D7220" s="358">
        <v>31.83</v>
      </c>
    </row>
    <row r="7221" spans="1:4" ht="15">
      <c r="A7221" s="90">
        <v>88308</v>
      </c>
      <c r="B7221" s="90" t="s">
        <v>3975</v>
      </c>
      <c r="C7221" s="358" t="s">
        <v>5</v>
      </c>
      <c r="D7221" s="358">
        <v>25.35</v>
      </c>
    </row>
    <row r="7222" spans="1:4" ht="15">
      <c r="A7222" s="90">
        <v>88309</v>
      </c>
      <c r="B7222" s="90" t="s">
        <v>3976</v>
      </c>
      <c r="C7222" s="358" t="s">
        <v>5</v>
      </c>
      <c r="D7222" s="358">
        <v>25.5</v>
      </c>
    </row>
    <row r="7223" spans="1:4" ht="15">
      <c r="A7223" s="90">
        <v>88310</v>
      </c>
      <c r="B7223" s="90" t="s">
        <v>3977</v>
      </c>
      <c r="C7223" s="358" t="s">
        <v>5</v>
      </c>
      <c r="D7223" s="358">
        <v>29.2</v>
      </c>
    </row>
    <row r="7224" spans="1:4" ht="15">
      <c r="A7224" s="90">
        <v>88311</v>
      </c>
      <c r="B7224" s="90" t="s">
        <v>3978</v>
      </c>
      <c r="C7224" s="358" t="s">
        <v>5</v>
      </c>
      <c r="D7224" s="358">
        <v>27.42</v>
      </c>
    </row>
    <row r="7225" spans="1:4" ht="15">
      <c r="A7225" s="90">
        <v>88312</v>
      </c>
      <c r="B7225" s="90" t="s">
        <v>3979</v>
      </c>
      <c r="C7225" s="358" t="s">
        <v>5</v>
      </c>
      <c r="D7225" s="358">
        <v>29.2</v>
      </c>
    </row>
    <row r="7226" spans="1:4" ht="15">
      <c r="A7226" s="90">
        <v>88313</v>
      </c>
      <c r="B7226" s="90" t="s">
        <v>3980</v>
      </c>
      <c r="C7226" s="358" t="s">
        <v>5</v>
      </c>
      <c r="D7226" s="358">
        <v>24.65</v>
      </c>
    </row>
    <row r="7227" spans="1:4" ht="15">
      <c r="A7227" s="90">
        <v>88314</v>
      </c>
      <c r="B7227" s="90" t="s">
        <v>3981</v>
      </c>
      <c r="C7227" s="358" t="s">
        <v>5</v>
      </c>
      <c r="D7227" s="358">
        <v>20.84</v>
      </c>
    </row>
    <row r="7228" spans="1:4" ht="15">
      <c r="A7228" s="90">
        <v>88315</v>
      </c>
      <c r="B7228" s="90" t="s">
        <v>3982</v>
      </c>
      <c r="C7228" s="358" t="s">
        <v>5</v>
      </c>
      <c r="D7228" s="358">
        <v>28.9</v>
      </c>
    </row>
    <row r="7229" spans="1:4" ht="15">
      <c r="A7229" s="90">
        <v>88316</v>
      </c>
      <c r="B7229" s="90" t="s">
        <v>3983</v>
      </c>
      <c r="C7229" s="358" t="s">
        <v>5</v>
      </c>
      <c r="D7229" s="358">
        <v>19.260000000000002</v>
      </c>
    </row>
    <row r="7230" spans="1:4" ht="15">
      <c r="A7230" s="90">
        <v>88317</v>
      </c>
      <c r="B7230" s="90" t="s">
        <v>3984</v>
      </c>
      <c r="C7230" s="358" t="s">
        <v>5</v>
      </c>
      <c r="D7230" s="358">
        <v>28.65</v>
      </c>
    </row>
    <row r="7231" spans="1:4" ht="15">
      <c r="A7231" s="90">
        <v>88318</v>
      </c>
      <c r="B7231" s="90" t="s">
        <v>3985</v>
      </c>
      <c r="C7231" s="358" t="s">
        <v>5</v>
      </c>
      <c r="D7231" s="358">
        <v>32.659999999999997</v>
      </c>
    </row>
    <row r="7232" spans="1:4" ht="15">
      <c r="A7232" s="90">
        <v>88321</v>
      </c>
      <c r="B7232" s="90" t="s">
        <v>3986</v>
      </c>
      <c r="C7232" s="358" t="s">
        <v>5</v>
      </c>
      <c r="D7232" s="358">
        <v>50.32</v>
      </c>
    </row>
    <row r="7233" spans="1:4" ht="15">
      <c r="A7233" s="90">
        <v>88322</v>
      </c>
      <c r="B7233" s="90" t="s">
        <v>3987</v>
      </c>
      <c r="C7233" s="358" t="s">
        <v>5</v>
      </c>
      <c r="D7233" s="358">
        <v>52.45</v>
      </c>
    </row>
    <row r="7234" spans="1:4" ht="15">
      <c r="A7234" s="90">
        <v>88323</v>
      </c>
      <c r="B7234" s="90" t="s">
        <v>3988</v>
      </c>
      <c r="C7234" s="358" t="s">
        <v>5</v>
      </c>
      <c r="D7234" s="358">
        <v>27.29</v>
      </c>
    </row>
    <row r="7235" spans="1:4" ht="15">
      <c r="A7235" s="90">
        <v>88324</v>
      </c>
      <c r="B7235" s="90" t="s">
        <v>3989</v>
      </c>
      <c r="C7235" s="358" t="s">
        <v>5</v>
      </c>
      <c r="D7235" s="358">
        <v>33.81</v>
      </c>
    </row>
    <row r="7236" spans="1:4" ht="15">
      <c r="A7236" s="90">
        <v>88325</v>
      </c>
      <c r="B7236" s="90" t="s">
        <v>3990</v>
      </c>
      <c r="C7236" s="358" t="s">
        <v>5</v>
      </c>
      <c r="D7236" s="358">
        <v>21.86</v>
      </c>
    </row>
    <row r="7237" spans="1:4" ht="15">
      <c r="A7237" s="90">
        <v>88377</v>
      </c>
      <c r="B7237" s="90" t="s">
        <v>3991</v>
      </c>
      <c r="C7237" s="358" t="s">
        <v>5</v>
      </c>
      <c r="D7237" s="358">
        <v>26.12</v>
      </c>
    </row>
    <row r="7238" spans="1:4" ht="15">
      <c r="A7238" s="90">
        <v>88441</v>
      </c>
      <c r="B7238" s="90" t="s">
        <v>3992</v>
      </c>
      <c r="C7238" s="358" t="s">
        <v>5</v>
      </c>
      <c r="D7238" s="358">
        <v>21</v>
      </c>
    </row>
    <row r="7239" spans="1:4" ht="15">
      <c r="A7239" s="90">
        <v>90766</v>
      </c>
      <c r="B7239" s="90" t="s">
        <v>3993</v>
      </c>
      <c r="C7239" s="358" t="s">
        <v>5</v>
      </c>
      <c r="D7239" s="358">
        <v>25.6</v>
      </c>
    </row>
    <row r="7240" spans="1:4" ht="15">
      <c r="A7240" s="90">
        <v>90767</v>
      </c>
      <c r="B7240" s="90" t="s">
        <v>3994</v>
      </c>
      <c r="C7240" s="358" t="s">
        <v>5</v>
      </c>
      <c r="D7240" s="358">
        <v>26.45</v>
      </c>
    </row>
    <row r="7241" spans="1:4" ht="15">
      <c r="A7241" s="90">
        <v>90768</v>
      </c>
      <c r="B7241" s="90" t="s">
        <v>3995</v>
      </c>
      <c r="C7241" s="358" t="s">
        <v>5</v>
      </c>
      <c r="D7241" s="358">
        <v>109.43</v>
      </c>
    </row>
    <row r="7242" spans="1:4" ht="15">
      <c r="A7242" s="90">
        <v>90769</v>
      </c>
      <c r="B7242" s="90" t="s">
        <v>3996</v>
      </c>
      <c r="C7242" s="358" t="s">
        <v>5</v>
      </c>
      <c r="D7242" s="358">
        <v>124.29</v>
      </c>
    </row>
    <row r="7243" spans="1:4" ht="15">
      <c r="A7243" s="90">
        <v>90770</v>
      </c>
      <c r="B7243" s="90" t="s">
        <v>3997</v>
      </c>
      <c r="C7243" s="358" t="s">
        <v>5</v>
      </c>
      <c r="D7243" s="358">
        <v>128.15</v>
      </c>
    </row>
    <row r="7244" spans="1:4" ht="15">
      <c r="A7244" s="90">
        <v>90772</v>
      </c>
      <c r="B7244" s="90" t="s">
        <v>3998</v>
      </c>
      <c r="C7244" s="358" t="s">
        <v>5</v>
      </c>
      <c r="D7244" s="358">
        <v>19.29</v>
      </c>
    </row>
    <row r="7245" spans="1:4" ht="15">
      <c r="A7245" s="90">
        <v>90775</v>
      </c>
      <c r="B7245" s="90" t="s">
        <v>3999</v>
      </c>
      <c r="C7245" s="358" t="s">
        <v>5</v>
      </c>
      <c r="D7245" s="358">
        <v>20.420000000000002</v>
      </c>
    </row>
    <row r="7246" spans="1:4" ht="15">
      <c r="A7246" s="90">
        <v>90776</v>
      </c>
      <c r="B7246" s="90" t="s">
        <v>4000</v>
      </c>
      <c r="C7246" s="358" t="s">
        <v>5</v>
      </c>
      <c r="D7246" s="358">
        <v>39.83</v>
      </c>
    </row>
    <row r="7247" spans="1:4" ht="15">
      <c r="A7247" s="90">
        <v>90777</v>
      </c>
      <c r="B7247" s="90" t="s">
        <v>4001</v>
      </c>
      <c r="C7247" s="358" t="s">
        <v>5</v>
      </c>
      <c r="D7247" s="358">
        <v>122.54</v>
      </c>
    </row>
    <row r="7248" spans="1:4" ht="15">
      <c r="A7248" s="90">
        <v>90778</v>
      </c>
      <c r="B7248" s="90" t="s">
        <v>4002</v>
      </c>
      <c r="C7248" s="358" t="s">
        <v>5</v>
      </c>
      <c r="D7248" s="358">
        <v>131.47999999999999</v>
      </c>
    </row>
    <row r="7249" spans="1:4" ht="15">
      <c r="A7249" s="90">
        <v>90779</v>
      </c>
      <c r="B7249" s="90" t="s">
        <v>4003</v>
      </c>
      <c r="C7249" s="358" t="s">
        <v>5</v>
      </c>
      <c r="D7249" s="358">
        <v>153.37</v>
      </c>
    </row>
    <row r="7250" spans="1:4" ht="15">
      <c r="A7250" s="90">
        <v>90780</v>
      </c>
      <c r="B7250" s="90" t="s">
        <v>4004</v>
      </c>
      <c r="C7250" s="358" t="s">
        <v>5</v>
      </c>
      <c r="D7250" s="358">
        <v>63.25</v>
      </c>
    </row>
    <row r="7251" spans="1:4" ht="15">
      <c r="A7251" s="90">
        <v>90781</v>
      </c>
      <c r="B7251" s="90" t="s">
        <v>4005</v>
      </c>
      <c r="C7251" s="358" t="s">
        <v>5</v>
      </c>
      <c r="D7251" s="358">
        <v>31.32</v>
      </c>
    </row>
    <row r="7252" spans="1:4" ht="15">
      <c r="A7252" s="90">
        <v>93558</v>
      </c>
      <c r="B7252" s="90" t="s">
        <v>4006</v>
      </c>
      <c r="C7252" s="358" t="s">
        <v>4007</v>
      </c>
      <c r="D7252" s="359">
        <v>4340.54</v>
      </c>
    </row>
    <row r="7253" spans="1:4" ht="15">
      <c r="A7253" s="90">
        <v>93561</v>
      </c>
      <c r="B7253" s="90" t="s">
        <v>3999</v>
      </c>
      <c r="C7253" s="358" t="s">
        <v>4007</v>
      </c>
      <c r="D7253" s="359">
        <v>3604.67</v>
      </c>
    </row>
    <row r="7254" spans="1:4" ht="15">
      <c r="A7254" s="90">
        <v>93563</v>
      </c>
      <c r="B7254" s="90" t="s">
        <v>3993</v>
      </c>
      <c r="C7254" s="358" t="s">
        <v>4007</v>
      </c>
      <c r="D7254" s="359">
        <v>4510.7299999999996</v>
      </c>
    </row>
    <row r="7255" spans="1:4" ht="15">
      <c r="A7255" s="90">
        <v>93564</v>
      </c>
      <c r="B7255" s="90" t="s">
        <v>3994</v>
      </c>
      <c r="C7255" s="358" t="s">
        <v>4007</v>
      </c>
      <c r="D7255" s="359">
        <v>4640.8999999999996</v>
      </c>
    </row>
    <row r="7256" spans="1:4" ht="15">
      <c r="A7256" s="90">
        <v>93565</v>
      </c>
      <c r="B7256" s="90" t="s">
        <v>4001</v>
      </c>
      <c r="C7256" s="358" t="s">
        <v>4007</v>
      </c>
      <c r="D7256" s="359">
        <v>21419</v>
      </c>
    </row>
    <row r="7257" spans="1:4" ht="15">
      <c r="A7257" s="90">
        <v>93566</v>
      </c>
      <c r="B7257" s="90" t="s">
        <v>3998</v>
      </c>
      <c r="C7257" s="358" t="s">
        <v>4007</v>
      </c>
      <c r="D7257" s="359">
        <v>3410.09</v>
      </c>
    </row>
    <row r="7258" spans="1:4" ht="15">
      <c r="A7258" s="90">
        <v>93567</v>
      </c>
      <c r="B7258" s="90" t="s">
        <v>4002</v>
      </c>
      <c r="C7258" s="358" t="s">
        <v>4007</v>
      </c>
      <c r="D7258" s="359">
        <v>22981.74</v>
      </c>
    </row>
    <row r="7259" spans="1:4" ht="15">
      <c r="A7259" s="90">
        <v>93568</v>
      </c>
      <c r="B7259" s="90" t="s">
        <v>4003</v>
      </c>
      <c r="C7259" s="358" t="s">
        <v>4007</v>
      </c>
      <c r="D7259" s="359">
        <v>26804.240000000002</v>
      </c>
    </row>
    <row r="7260" spans="1:4" ht="15">
      <c r="A7260" s="90">
        <v>93569</v>
      </c>
      <c r="B7260" s="90" t="s">
        <v>4008</v>
      </c>
      <c r="C7260" s="358" t="s">
        <v>4007</v>
      </c>
      <c r="D7260" s="359">
        <v>19166.82</v>
      </c>
    </row>
    <row r="7261" spans="1:4" ht="15">
      <c r="A7261" s="90">
        <v>93570</v>
      </c>
      <c r="B7261" s="90" t="s">
        <v>4009</v>
      </c>
      <c r="C7261" s="358" t="s">
        <v>4007</v>
      </c>
      <c r="D7261" s="359">
        <v>21765.89</v>
      </c>
    </row>
    <row r="7262" spans="1:4" ht="15">
      <c r="A7262" s="90">
        <v>93571</v>
      </c>
      <c r="B7262" s="90" t="s">
        <v>4010</v>
      </c>
      <c r="C7262" s="358" t="s">
        <v>4007</v>
      </c>
      <c r="D7262" s="359">
        <v>22440.880000000001</v>
      </c>
    </row>
    <row r="7263" spans="1:4" ht="15">
      <c r="A7263" s="90">
        <v>93572</v>
      </c>
      <c r="B7263" s="90" t="s">
        <v>4011</v>
      </c>
      <c r="C7263" s="358" t="s">
        <v>4007</v>
      </c>
      <c r="D7263" s="359">
        <v>6979.86</v>
      </c>
    </row>
    <row r="7264" spans="1:4" ht="15">
      <c r="A7264" s="90">
        <v>94295</v>
      </c>
      <c r="B7264" s="90" t="s">
        <v>4004</v>
      </c>
      <c r="C7264" s="358" t="s">
        <v>4007</v>
      </c>
      <c r="D7264" s="359">
        <v>11061.2</v>
      </c>
    </row>
    <row r="7265" spans="1:4" ht="15">
      <c r="A7265" s="90">
        <v>94296</v>
      </c>
      <c r="B7265" s="90" t="s">
        <v>4005</v>
      </c>
      <c r="C7265" s="358" t="s">
        <v>4007</v>
      </c>
      <c r="D7265" s="359">
        <v>5505.08</v>
      </c>
    </row>
    <row r="7266" spans="1:4" ht="15">
      <c r="A7266" s="90">
        <v>95308</v>
      </c>
      <c r="B7266" s="90" t="s">
        <v>4012</v>
      </c>
      <c r="C7266" s="358" t="s">
        <v>5</v>
      </c>
      <c r="D7266" s="358">
        <v>0.21</v>
      </c>
    </row>
    <row r="7267" spans="1:4" ht="15">
      <c r="A7267" s="90">
        <v>95309</v>
      </c>
      <c r="B7267" s="90" t="s">
        <v>4013</v>
      </c>
      <c r="C7267" s="358" t="s">
        <v>5</v>
      </c>
      <c r="D7267" s="358">
        <v>0.27</v>
      </c>
    </row>
    <row r="7268" spans="1:4" ht="15">
      <c r="A7268" s="90">
        <v>95310</v>
      </c>
      <c r="B7268" s="90" t="s">
        <v>4014</v>
      </c>
      <c r="C7268" s="358" t="s">
        <v>5</v>
      </c>
      <c r="D7268" s="358">
        <v>0.21</v>
      </c>
    </row>
    <row r="7269" spans="1:4" ht="15">
      <c r="A7269" s="90">
        <v>95311</v>
      </c>
      <c r="B7269" s="90" t="s">
        <v>4015</v>
      </c>
      <c r="C7269" s="358" t="s">
        <v>5</v>
      </c>
      <c r="D7269" s="358">
        <v>0.19</v>
      </c>
    </row>
    <row r="7270" spans="1:4" ht="15">
      <c r="A7270" s="90">
        <v>95312</v>
      </c>
      <c r="B7270" s="90" t="s">
        <v>4016</v>
      </c>
      <c r="C7270" s="358" t="s">
        <v>5</v>
      </c>
      <c r="D7270" s="358">
        <v>0.27</v>
      </c>
    </row>
    <row r="7271" spans="1:4" ht="15">
      <c r="A7271" s="90">
        <v>95313</v>
      </c>
      <c r="B7271" s="90" t="s">
        <v>4017</v>
      </c>
      <c r="C7271" s="358" t="s">
        <v>5</v>
      </c>
      <c r="D7271" s="358">
        <v>0.19</v>
      </c>
    </row>
    <row r="7272" spans="1:4" ht="15">
      <c r="A7272" s="90">
        <v>95314</v>
      </c>
      <c r="B7272" s="90" t="s">
        <v>4018</v>
      </c>
      <c r="C7272" s="358" t="s">
        <v>5</v>
      </c>
      <c r="D7272" s="358">
        <v>0.26</v>
      </c>
    </row>
    <row r="7273" spans="1:4" ht="15">
      <c r="A7273" s="90">
        <v>95315</v>
      </c>
      <c r="B7273" s="90" t="s">
        <v>4019</v>
      </c>
      <c r="C7273" s="358" t="s">
        <v>5</v>
      </c>
      <c r="D7273" s="358">
        <v>0.32</v>
      </c>
    </row>
    <row r="7274" spans="1:4" ht="15">
      <c r="A7274" s="90">
        <v>95316</v>
      </c>
      <c r="B7274" s="90" t="s">
        <v>4020</v>
      </c>
      <c r="C7274" s="358" t="s">
        <v>5</v>
      </c>
      <c r="D7274" s="358">
        <v>0.69</v>
      </c>
    </row>
    <row r="7275" spans="1:4" ht="15">
      <c r="A7275" s="90">
        <v>95317</v>
      </c>
      <c r="B7275" s="90" t="s">
        <v>4021</v>
      </c>
      <c r="C7275" s="358" t="s">
        <v>5</v>
      </c>
      <c r="D7275" s="358">
        <v>0.33</v>
      </c>
    </row>
    <row r="7276" spans="1:4" ht="15">
      <c r="A7276" s="90">
        <v>95318</v>
      </c>
      <c r="B7276" s="90" t="s">
        <v>4022</v>
      </c>
      <c r="C7276" s="358" t="s">
        <v>5</v>
      </c>
      <c r="D7276" s="358">
        <v>0.27</v>
      </c>
    </row>
    <row r="7277" spans="1:4" ht="15">
      <c r="A7277" s="90">
        <v>95319</v>
      </c>
      <c r="B7277" s="90" t="s">
        <v>4023</v>
      </c>
      <c r="C7277" s="358" t="s">
        <v>5</v>
      </c>
      <c r="D7277" s="358">
        <v>0.21</v>
      </c>
    </row>
    <row r="7278" spans="1:4" ht="15">
      <c r="A7278" s="90">
        <v>95320</v>
      </c>
      <c r="B7278" s="90" t="s">
        <v>4024</v>
      </c>
      <c r="C7278" s="358" t="s">
        <v>5</v>
      </c>
      <c r="D7278" s="358">
        <v>0.21</v>
      </c>
    </row>
    <row r="7279" spans="1:4" ht="15">
      <c r="A7279" s="90">
        <v>95321</v>
      </c>
      <c r="B7279" s="90" t="s">
        <v>4025</v>
      </c>
      <c r="C7279" s="358" t="s">
        <v>5</v>
      </c>
      <c r="D7279" s="358">
        <v>0.18</v>
      </c>
    </row>
    <row r="7280" spans="1:4" ht="15">
      <c r="A7280" s="90">
        <v>95322</v>
      </c>
      <c r="B7280" s="90" t="s">
        <v>4026</v>
      </c>
      <c r="C7280" s="358" t="s">
        <v>5</v>
      </c>
      <c r="D7280" s="358">
        <v>0.12</v>
      </c>
    </row>
    <row r="7281" spans="1:4" ht="15">
      <c r="A7281" s="90">
        <v>95323</v>
      </c>
      <c r="B7281" s="90" t="s">
        <v>4027</v>
      </c>
      <c r="C7281" s="358" t="s">
        <v>5</v>
      </c>
      <c r="D7281" s="358">
        <v>0.41</v>
      </c>
    </row>
    <row r="7282" spans="1:4" ht="15">
      <c r="A7282" s="90">
        <v>95324</v>
      </c>
      <c r="B7282" s="90" t="s">
        <v>4028</v>
      </c>
      <c r="C7282" s="358" t="s">
        <v>5</v>
      </c>
      <c r="D7282" s="358">
        <v>0.34</v>
      </c>
    </row>
    <row r="7283" spans="1:4" ht="15">
      <c r="A7283" s="90">
        <v>95325</v>
      </c>
      <c r="B7283" s="90" t="s">
        <v>4029</v>
      </c>
      <c r="C7283" s="358" t="s">
        <v>5</v>
      </c>
      <c r="D7283" s="358">
        <v>0.45</v>
      </c>
    </row>
    <row r="7284" spans="1:4" ht="15">
      <c r="A7284" s="90">
        <v>95328</v>
      </c>
      <c r="B7284" s="90" t="s">
        <v>4030</v>
      </c>
      <c r="C7284" s="358" t="s">
        <v>5</v>
      </c>
      <c r="D7284" s="358">
        <v>0.22</v>
      </c>
    </row>
    <row r="7285" spans="1:4" ht="15">
      <c r="A7285" s="90">
        <v>95329</v>
      </c>
      <c r="B7285" s="90" t="s">
        <v>4031</v>
      </c>
      <c r="C7285" s="358" t="s">
        <v>5</v>
      </c>
      <c r="D7285" s="358">
        <v>0.38</v>
      </c>
    </row>
    <row r="7286" spans="1:4" ht="15">
      <c r="A7286" s="90">
        <v>95330</v>
      </c>
      <c r="B7286" s="90" t="s">
        <v>4032</v>
      </c>
      <c r="C7286" s="358" t="s">
        <v>5</v>
      </c>
      <c r="D7286" s="358">
        <v>0.3</v>
      </c>
    </row>
    <row r="7287" spans="1:4" ht="15">
      <c r="A7287" s="90">
        <v>95331</v>
      </c>
      <c r="B7287" s="90" t="s">
        <v>4033</v>
      </c>
      <c r="C7287" s="358" t="s">
        <v>5</v>
      </c>
      <c r="D7287" s="358">
        <v>0.18</v>
      </c>
    </row>
    <row r="7288" spans="1:4" ht="15">
      <c r="A7288" s="90">
        <v>95332</v>
      </c>
      <c r="B7288" s="90" t="s">
        <v>4034</v>
      </c>
      <c r="C7288" s="358" t="s">
        <v>5</v>
      </c>
      <c r="D7288" s="358">
        <v>1</v>
      </c>
    </row>
    <row r="7289" spans="1:4" ht="15">
      <c r="A7289" s="90">
        <v>95333</v>
      </c>
      <c r="B7289" s="90" t="s">
        <v>4035</v>
      </c>
      <c r="C7289" s="358" t="s">
        <v>5</v>
      </c>
      <c r="D7289" s="358">
        <v>0.97</v>
      </c>
    </row>
    <row r="7290" spans="1:4" ht="15">
      <c r="A7290" s="90">
        <v>95334</v>
      </c>
      <c r="B7290" s="90" t="s">
        <v>4036</v>
      </c>
      <c r="C7290" s="358" t="s">
        <v>5</v>
      </c>
      <c r="D7290" s="358">
        <v>0.95</v>
      </c>
    </row>
    <row r="7291" spans="1:4" ht="15">
      <c r="A7291" s="90">
        <v>95335</v>
      </c>
      <c r="B7291" s="90" t="s">
        <v>4037</v>
      </c>
      <c r="C7291" s="358" t="s">
        <v>5</v>
      </c>
      <c r="D7291" s="358">
        <v>0.39</v>
      </c>
    </row>
    <row r="7292" spans="1:4" ht="15">
      <c r="A7292" s="90">
        <v>95337</v>
      </c>
      <c r="B7292" s="90" t="s">
        <v>4038</v>
      </c>
      <c r="C7292" s="358" t="s">
        <v>5</v>
      </c>
      <c r="D7292" s="358">
        <v>0.19</v>
      </c>
    </row>
    <row r="7293" spans="1:4" ht="15">
      <c r="A7293" s="90">
        <v>95338</v>
      </c>
      <c r="B7293" s="90" t="s">
        <v>4039</v>
      </c>
      <c r="C7293" s="358" t="s">
        <v>5</v>
      </c>
      <c r="D7293" s="358">
        <v>0.45</v>
      </c>
    </row>
    <row r="7294" spans="1:4" ht="15">
      <c r="A7294" s="90">
        <v>95339</v>
      </c>
      <c r="B7294" s="90" t="s">
        <v>4040</v>
      </c>
      <c r="C7294" s="358" t="s">
        <v>5</v>
      </c>
      <c r="D7294" s="358">
        <v>0.45</v>
      </c>
    </row>
    <row r="7295" spans="1:4" ht="15">
      <c r="A7295" s="90">
        <v>95340</v>
      </c>
      <c r="B7295" s="90" t="s">
        <v>4041</v>
      </c>
      <c r="C7295" s="358" t="s">
        <v>5</v>
      </c>
      <c r="D7295" s="358">
        <v>0.37</v>
      </c>
    </row>
    <row r="7296" spans="1:4" ht="15">
      <c r="A7296" s="90">
        <v>95341</v>
      </c>
      <c r="B7296" s="90" t="s">
        <v>4042</v>
      </c>
      <c r="C7296" s="358" t="s">
        <v>5</v>
      </c>
      <c r="D7296" s="358">
        <v>0.34</v>
      </c>
    </row>
    <row r="7297" spans="1:4" ht="15">
      <c r="A7297" s="90">
        <v>95342</v>
      </c>
      <c r="B7297" s="90" t="s">
        <v>4043</v>
      </c>
      <c r="C7297" s="358" t="s">
        <v>5</v>
      </c>
      <c r="D7297" s="358">
        <v>0.31</v>
      </c>
    </row>
    <row r="7298" spans="1:4" ht="15">
      <c r="A7298" s="90">
        <v>95343</v>
      </c>
      <c r="B7298" s="90" t="s">
        <v>4044</v>
      </c>
      <c r="C7298" s="358" t="s">
        <v>5</v>
      </c>
      <c r="D7298" s="358">
        <v>0.48</v>
      </c>
    </row>
    <row r="7299" spans="1:4" ht="15">
      <c r="A7299" s="90">
        <v>95344</v>
      </c>
      <c r="B7299" s="90" t="s">
        <v>4045</v>
      </c>
      <c r="C7299" s="358" t="s">
        <v>5</v>
      </c>
      <c r="D7299" s="358">
        <v>0.32</v>
      </c>
    </row>
    <row r="7300" spans="1:4" ht="15">
      <c r="A7300" s="90">
        <v>95345</v>
      </c>
      <c r="B7300" s="90" t="s">
        <v>4046</v>
      </c>
      <c r="C7300" s="358" t="s">
        <v>5</v>
      </c>
      <c r="D7300" s="358">
        <v>1.1599999999999999</v>
      </c>
    </row>
    <row r="7301" spans="1:4" ht="15">
      <c r="A7301" s="90">
        <v>95346</v>
      </c>
      <c r="B7301" s="90" t="s">
        <v>4047</v>
      </c>
      <c r="C7301" s="358" t="s">
        <v>5</v>
      </c>
      <c r="D7301" s="358">
        <v>0.12</v>
      </c>
    </row>
    <row r="7302" spans="1:4" ht="15">
      <c r="A7302" s="90">
        <v>95347</v>
      </c>
      <c r="B7302" s="90" t="s">
        <v>4048</v>
      </c>
      <c r="C7302" s="358" t="s">
        <v>5</v>
      </c>
      <c r="D7302" s="358">
        <v>0.12</v>
      </c>
    </row>
    <row r="7303" spans="1:4" ht="15">
      <c r="A7303" s="90">
        <v>95348</v>
      </c>
      <c r="B7303" s="90" t="s">
        <v>4049</v>
      </c>
      <c r="C7303" s="358" t="s">
        <v>5</v>
      </c>
      <c r="D7303" s="358">
        <v>0.15</v>
      </c>
    </row>
    <row r="7304" spans="1:4" ht="15">
      <c r="A7304" s="90">
        <v>95349</v>
      </c>
      <c r="B7304" s="90" t="s">
        <v>4050</v>
      </c>
      <c r="C7304" s="358" t="s">
        <v>5</v>
      </c>
      <c r="D7304" s="358">
        <v>0.1</v>
      </c>
    </row>
    <row r="7305" spans="1:4" ht="15">
      <c r="A7305" s="90">
        <v>95351</v>
      </c>
      <c r="B7305" s="90" t="s">
        <v>4051</v>
      </c>
      <c r="C7305" s="358" t="s">
        <v>5</v>
      </c>
      <c r="D7305" s="358">
        <v>0.42</v>
      </c>
    </row>
    <row r="7306" spans="1:4" ht="15">
      <c r="A7306" s="90">
        <v>95352</v>
      </c>
      <c r="B7306" s="90" t="s">
        <v>4052</v>
      </c>
      <c r="C7306" s="358" t="s">
        <v>5</v>
      </c>
      <c r="D7306" s="358">
        <v>0.15</v>
      </c>
    </row>
    <row r="7307" spans="1:4" ht="15">
      <c r="A7307" s="90">
        <v>95354</v>
      </c>
      <c r="B7307" s="90" t="s">
        <v>4053</v>
      </c>
      <c r="C7307" s="358" t="s">
        <v>5</v>
      </c>
      <c r="D7307" s="358">
        <v>0.24</v>
      </c>
    </row>
    <row r="7308" spans="1:4" ht="15">
      <c r="A7308" s="90">
        <v>95355</v>
      </c>
      <c r="B7308" s="90" t="s">
        <v>4054</v>
      </c>
      <c r="C7308" s="358" t="s">
        <v>5</v>
      </c>
      <c r="D7308" s="358">
        <v>0.15</v>
      </c>
    </row>
    <row r="7309" spans="1:4" ht="15">
      <c r="A7309" s="90">
        <v>95356</v>
      </c>
      <c r="B7309" s="90" t="s">
        <v>4055</v>
      </c>
      <c r="C7309" s="358" t="s">
        <v>5</v>
      </c>
      <c r="D7309" s="358">
        <v>0.24</v>
      </c>
    </row>
    <row r="7310" spans="1:4" ht="15">
      <c r="A7310" s="90">
        <v>95357</v>
      </c>
      <c r="B7310" s="90" t="s">
        <v>4056</v>
      </c>
      <c r="C7310" s="358" t="s">
        <v>5</v>
      </c>
      <c r="D7310" s="358">
        <v>0.37</v>
      </c>
    </row>
    <row r="7311" spans="1:4" ht="15">
      <c r="A7311" s="90">
        <v>95358</v>
      </c>
      <c r="B7311" s="90" t="s">
        <v>4057</v>
      </c>
      <c r="C7311" s="358" t="s">
        <v>5</v>
      </c>
      <c r="D7311" s="358">
        <v>0.4</v>
      </c>
    </row>
    <row r="7312" spans="1:4" ht="15">
      <c r="A7312" s="90">
        <v>95359</v>
      </c>
      <c r="B7312" s="90" t="s">
        <v>4058</v>
      </c>
      <c r="C7312" s="358" t="s">
        <v>5</v>
      </c>
      <c r="D7312" s="358">
        <v>0.71</v>
      </c>
    </row>
    <row r="7313" spans="1:4" ht="15">
      <c r="A7313" s="90">
        <v>95360</v>
      </c>
      <c r="B7313" s="90" t="s">
        <v>4059</v>
      </c>
      <c r="C7313" s="358" t="s">
        <v>5</v>
      </c>
      <c r="D7313" s="358">
        <v>0.39</v>
      </c>
    </row>
    <row r="7314" spans="1:4" ht="15">
      <c r="A7314" s="90">
        <v>95361</v>
      </c>
      <c r="B7314" s="90" t="s">
        <v>4060</v>
      </c>
      <c r="C7314" s="358" t="s">
        <v>5</v>
      </c>
      <c r="D7314" s="358">
        <v>0.18</v>
      </c>
    </row>
    <row r="7315" spans="1:4" ht="15">
      <c r="A7315" s="90">
        <v>95362</v>
      </c>
      <c r="B7315" s="90" t="s">
        <v>4061</v>
      </c>
      <c r="C7315" s="358" t="s">
        <v>5</v>
      </c>
      <c r="D7315" s="358">
        <v>0.33</v>
      </c>
    </row>
    <row r="7316" spans="1:4" ht="15">
      <c r="A7316" s="90">
        <v>95363</v>
      </c>
      <c r="B7316" s="90" t="s">
        <v>4062</v>
      </c>
      <c r="C7316" s="358" t="s">
        <v>5</v>
      </c>
      <c r="D7316" s="358">
        <v>0.33</v>
      </c>
    </row>
    <row r="7317" spans="1:4" ht="15">
      <c r="A7317" s="90">
        <v>95364</v>
      </c>
      <c r="B7317" s="90" t="s">
        <v>4063</v>
      </c>
      <c r="C7317" s="358" t="s">
        <v>5</v>
      </c>
      <c r="D7317" s="358">
        <v>0.24</v>
      </c>
    </row>
    <row r="7318" spans="1:4" ht="15">
      <c r="A7318" s="90">
        <v>95365</v>
      </c>
      <c r="B7318" s="90" t="s">
        <v>4064</v>
      </c>
      <c r="C7318" s="358" t="s">
        <v>5</v>
      </c>
      <c r="D7318" s="358">
        <v>0.24</v>
      </c>
    </row>
    <row r="7319" spans="1:4" ht="15">
      <c r="A7319" s="90">
        <v>95366</v>
      </c>
      <c r="B7319" s="90" t="s">
        <v>4065</v>
      </c>
      <c r="C7319" s="358" t="s">
        <v>5</v>
      </c>
      <c r="D7319" s="358">
        <v>0.2</v>
      </c>
    </row>
    <row r="7320" spans="1:4" ht="15">
      <c r="A7320" s="90">
        <v>95367</v>
      </c>
      <c r="B7320" s="90" t="s">
        <v>4066</v>
      </c>
      <c r="C7320" s="358" t="s">
        <v>5</v>
      </c>
      <c r="D7320" s="358">
        <v>0.33</v>
      </c>
    </row>
    <row r="7321" spans="1:4" ht="15">
      <c r="A7321" s="90">
        <v>95368</v>
      </c>
      <c r="B7321" s="90" t="s">
        <v>4067</v>
      </c>
      <c r="C7321" s="358" t="s">
        <v>5</v>
      </c>
      <c r="D7321" s="358">
        <v>0.22</v>
      </c>
    </row>
    <row r="7322" spans="1:4" ht="15">
      <c r="A7322" s="90">
        <v>95369</v>
      </c>
      <c r="B7322" s="90" t="s">
        <v>4068</v>
      </c>
      <c r="C7322" s="358" t="s">
        <v>5</v>
      </c>
      <c r="D7322" s="358">
        <v>0.26</v>
      </c>
    </row>
    <row r="7323" spans="1:4" ht="15">
      <c r="A7323" s="90">
        <v>95370</v>
      </c>
      <c r="B7323" s="90" t="s">
        <v>4069</v>
      </c>
      <c r="C7323" s="358" t="s">
        <v>5</v>
      </c>
      <c r="D7323" s="358">
        <v>0.34</v>
      </c>
    </row>
    <row r="7324" spans="1:4" ht="15">
      <c r="A7324" s="90">
        <v>95371</v>
      </c>
      <c r="B7324" s="90" t="s">
        <v>4070</v>
      </c>
      <c r="C7324" s="358" t="s">
        <v>5</v>
      </c>
      <c r="D7324" s="358">
        <v>0.49</v>
      </c>
    </row>
    <row r="7325" spans="1:4" ht="15">
      <c r="A7325" s="90">
        <v>95372</v>
      </c>
      <c r="B7325" s="90" t="s">
        <v>4071</v>
      </c>
      <c r="C7325" s="358" t="s">
        <v>5</v>
      </c>
      <c r="D7325" s="358">
        <v>0.38</v>
      </c>
    </row>
    <row r="7326" spans="1:4" ht="15">
      <c r="A7326" s="90">
        <v>95373</v>
      </c>
      <c r="B7326" s="90" t="s">
        <v>4072</v>
      </c>
      <c r="C7326" s="358" t="s">
        <v>5</v>
      </c>
      <c r="D7326" s="358">
        <v>0.35</v>
      </c>
    </row>
    <row r="7327" spans="1:4" ht="15">
      <c r="A7327" s="90">
        <v>95374</v>
      </c>
      <c r="B7327" s="90" t="s">
        <v>4073</v>
      </c>
      <c r="C7327" s="358" t="s">
        <v>5</v>
      </c>
      <c r="D7327" s="358">
        <v>0.38</v>
      </c>
    </row>
    <row r="7328" spans="1:4" ht="15">
      <c r="A7328" s="90">
        <v>95375</v>
      </c>
      <c r="B7328" s="90" t="s">
        <v>4074</v>
      </c>
      <c r="C7328" s="358" t="s">
        <v>5</v>
      </c>
      <c r="D7328" s="358">
        <v>0.5</v>
      </c>
    </row>
    <row r="7329" spans="1:4" ht="15">
      <c r="A7329" s="90">
        <v>95376</v>
      </c>
      <c r="B7329" s="90" t="s">
        <v>4075</v>
      </c>
      <c r="C7329" s="358" t="s">
        <v>5</v>
      </c>
      <c r="D7329" s="358">
        <v>0.1</v>
      </c>
    </row>
    <row r="7330" spans="1:4" ht="15">
      <c r="A7330" s="90">
        <v>95377</v>
      </c>
      <c r="B7330" s="90" t="s">
        <v>4076</v>
      </c>
      <c r="C7330" s="358" t="s">
        <v>5</v>
      </c>
      <c r="D7330" s="358">
        <v>0.31</v>
      </c>
    </row>
    <row r="7331" spans="1:4" ht="15">
      <c r="A7331" s="90">
        <v>95378</v>
      </c>
      <c r="B7331" s="90" t="s">
        <v>4077</v>
      </c>
      <c r="C7331" s="358" t="s">
        <v>5</v>
      </c>
      <c r="D7331" s="358">
        <v>0.34</v>
      </c>
    </row>
    <row r="7332" spans="1:4" ht="15">
      <c r="A7332" s="90">
        <v>95379</v>
      </c>
      <c r="B7332" s="90" t="s">
        <v>4078</v>
      </c>
      <c r="C7332" s="358" t="s">
        <v>5</v>
      </c>
      <c r="D7332" s="358">
        <v>0.28999999999999998</v>
      </c>
    </row>
    <row r="7333" spans="1:4" ht="15">
      <c r="A7333" s="90">
        <v>95380</v>
      </c>
      <c r="B7333" s="90" t="s">
        <v>4079</v>
      </c>
      <c r="C7333" s="358" t="s">
        <v>5</v>
      </c>
      <c r="D7333" s="358">
        <v>0.35</v>
      </c>
    </row>
    <row r="7334" spans="1:4" ht="15">
      <c r="A7334" s="90">
        <v>95383</v>
      </c>
      <c r="B7334" s="90" t="s">
        <v>4080</v>
      </c>
      <c r="C7334" s="358" t="s">
        <v>5</v>
      </c>
      <c r="D7334" s="358">
        <v>0.45</v>
      </c>
    </row>
    <row r="7335" spans="1:4" ht="15">
      <c r="A7335" s="90">
        <v>95384</v>
      </c>
      <c r="B7335" s="90" t="s">
        <v>4081</v>
      </c>
      <c r="C7335" s="358" t="s">
        <v>5</v>
      </c>
      <c r="D7335" s="358">
        <v>0.65</v>
      </c>
    </row>
    <row r="7336" spans="1:4" ht="15">
      <c r="A7336" s="90">
        <v>95385</v>
      </c>
      <c r="B7336" s="90" t="s">
        <v>4082</v>
      </c>
      <c r="C7336" s="358" t="s">
        <v>5</v>
      </c>
      <c r="D7336" s="358">
        <v>0.28999999999999998</v>
      </c>
    </row>
    <row r="7337" spans="1:4" ht="15">
      <c r="A7337" s="90">
        <v>95386</v>
      </c>
      <c r="B7337" s="90" t="s">
        <v>4083</v>
      </c>
      <c r="C7337" s="358" t="s">
        <v>5</v>
      </c>
      <c r="D7337" s="358">
        <v>0.39</v>
      </c>
    </row>
    <row r="7338" spans="1:4" ht="15">
      <c r="A7338" s="90">
        <v>95387</v>
      </c>
      <c r="B7338" s="90" t="s">
        <v>4084</v>
      </c>
      <c r="C7338" s="358" t="s">
        <v>5</v>
      </c>
      <c r="D7338" s="358">
        <v>0.28000000000000003</v>
      </c>
    </row>
    <row r="7339" spans="1:4" ht="15">
      <c r="A7339" s="90">
        <v>95389</v>
      </c>
      <c r="B7339" s="90" t="s">
        <v>4085</v>
      </c>
      <c r="C7339" s="358" t="s">
        <v>5</v>
      </c>
      <c r="D7339" s="358">
        <v>0.21</v>
      </c>
    </row>
    <row r="7340" spans="1:4" ht="15">
      <c r="A7340" s="90">
        <v>95390</v>
      </c>
      <c r="B7340" s="90" t="s">
        <v>4086</v>
      </c>
      <c r="C7340" s="358" t="s">
        <v>5</v>
      </c>
      <c r="D7340" s="358">
        <v>0.09</v>
      </c>
    </row>
    <row r="7341" spans="1:4" ht="15">
      <c r="A7341" s="90">
        <v>95392</v>
      </c>
      <c r="B7341" s="90" t="s">
        <v>4087</v>
      </c>
      <c r="C7341" s="358" t="s">
        <v>5</v>
      </c>
      <c r="D7341" s="358">
        <v>0.13</v>
      </c>
    </row>
    <row r="7342" spans="1:4" ht="15">
      <c r="A7342" s="90">
        <v>95393</v>
      </c>
      <c r="B7342" s="90" t="s">
        <v>4088</v>
      </c>
      <c r="C7342" s="358" t="s">
        <v>5</v>
      </c>
      <c r="D7342" s="358">
        <v>0.56999999999999995</v>
      </c>
    </row>
    <row r="7343" spans="1:4" ht="15">
      <c r="A7343" s="90">
        <v>95394</v>
      </c>
      <c r="B7343" s="90" t="s">
        <v>4089</v>
      </c>
      <c r="C7343" s="358" t="s">
        <v>5</v>
      </c>
      <c r="D7343" s="358">
        <v>1.01</v>
      </c>
    </row>
    <row r="7344" spans="1:4" ht="15">
      <c r="A7344" s="90">
        <v>95395</v>
      </c>
      <c r="B7344" s="90" t="s">
        <v>4090</v>
      </c>
      <c r="C7344" s="358" t="s">
        <v>5</v>
      </c>
      <c r="D7344" s="358">
        <v>1.1499999999999999</v>
      </c>
    </row>
    <row r="7345" spans="1:4" ht="15">
      <c r="A7345" s="90">
        <v>95396</v>
      </c>
      <c r="B7345" s="90" t="s">
        <v>4091</v>
      </c>
      <c r="C7345" s="358" t="s">
        <v>5</v>
      </c>
      <c r="D7345" s="358">
        <v>1.19</v>
      </c>
    </row>
    <row r="7346" spans="1:4" ht="15">
      <c r="A7346" s="90">
        <v>95398</v>
      </c>
      <c r="B7346" s="90" t="s">
        <v>4092</v>
      </c>
      <c r="C7346" s="358" t="s">
        <v>5</v>
      </c>
      <c r="D7346" s="358">
        <v>0.09</v>
      </c>
    </row>
    <row r="7347" spans="1:4" ht="15">
      <c r="A7347" s="90">
        <v>95400</v>
      </c>
      <c r="B7347" s="90" t="s">
        <v>4093</v>
      </c>
      <c r="C7347" s="358" t="s">
        <v>5</v>
      </c>
      <c r="D7347" s="358">
        <v>0.1</v>
      </c>
    </row>
    <row r="7348" spans="1:4" ht="15">
      <c r="A7348" s="90">
        <v>95401</v>
      </c>
      <c r="B7348" s="90" t="s">
        <v>4094</v>
      </c>
      <c r="C7348" s="358" t="s">
        <v>5</v>
      </c>
      <c r="D7348" s="358">
        <v>0.88</v>
      </c>
    </row>
    <row r="7349" spans="1:4" ht="15">
      <c r="A7349" s="90">
        <v>95402</v>
      </c>
      <c r="B7349" s="90" t="s">
        <v>4095</v>
      </c>
      <c r="C7349" s="358" t="s">
        <v>5</v>
      </c>
      <c r="D7349" s="358">
        <v>2.0099999999999998</v>
      </c>
    </row>
    <row r="7350" spans="1:4" ht="15">
      <c r="A7350" s="90">
        <v>95403</v>
      </c>
      <c r="B7350" s="90" t="s">
        <v>4096</v>
      </c>
      <c r="C7350" s="358" t="s">
        <v>5</v>
      </c>
      <c r="D7350" s="358">
        <v>2.16</v>
      </c>
    </row>
    <row r="7351" spans="1:4" ht="15">
      <c r="A7351" s="90">
        <v>95404</v>
      </c>
      <c r="B7351" s="90" t="s">
        <v>4097</v>
      </c>
      <c r="C7351" s="358" t="s">
        <v>5</v>
      </c>
      <c r="D7351" s="358">
        <v>2.52</v>
      </c>
    </row>
    <row r="7352" spans="1:4" ht="15">
      <c r="A7352" s="90">
        <v>95405</v>
      </c>
      <c r="B7352" s="90" t="s">
        <v>4098</v>
      </c>
      <c r="C7352" s="358" t="s">
        <v>5</v>
      </c>
      <c r="D7352" s="358">
        <v>1.44</v>
      </c>
    </row>
    <row r="7353" spans="1:4" ht="15">
      <c r="A7353" s="90">
        <v>95406</v>
      </c>
      <c r="B7353" s="90" t="s">
        <v>4099</v>
      </c>
      <c r="C7353" s="358" t="s">
        <v>5</v>
      </c>
      <c r="D7353" s="358">
        <v>0.27</v>
      </c>
    </row>
    <row r="7354" spans="1:4" ht="15">
      <c r="A7354" s="90">
        <v>95408</v>
      </c>
      <c r="B7354" s="90" t="s">
        <v>4100</v>
      </c>
      <c r="C7354" s="358" t="s">
        <v>4007</v>
      </c>
      <c r="D7354" s="358">
        <v>15.96</v>
      </c>
    </row>
    <row r="7355" spans="1:4" ht="15">
      <c r="A7355" s="90">
        <v>95411</v>
      </c>
      <c r="B7355" s="90" t="s">
        <v>4101</v>
      </c>
      <c r="C7355" s="358" t="s">
        <v>4007</v>
      </c>
      <c r="D7355" s="358">
        <v>13.95</v>
      </c>
    </row>
    <row r="7356" spans="1:4" ht="15">
      <c r="A7356" s="90">
        <v>95413</v>
      </c>
      <c r="B7356" s="90" t="s">
        <v>4102</v>
      </c>
      <c r="C7356" s="358" t="s">
        <v>4007</v>
      </c>
      <c r="D7356" s="358">
        <v>17.84</v>
      </c>
    </row>
    <row r="7357" spans="1:4" ht="15">
      <c r="A7357" s="90">
        <v>95414</v>
      </c>
      <c r="B7357" s="90" t="s">
        <v>4103</v>
      </c>
      <c r="C7357" s="358" t="s">
        <v>4007</v>
      </c>
      <c r="D7357" s="358">
        <v>75.72</v>
      </c>
    </row>
    <row r="7358" spans="1:4" ht="15">
      <c r="A7358" s="90">
        <v>95415</v>
      </c>
      <c r="B7358" s="90" t="s">
        <v>4104</v>
      </c>
      <c r="C7358" s="358" t="s">
        <v>4007</v>
      </c>
      <c r="D7358" s="358">
        <v>263.77</v>
      </c>
    </row>
    <row r="7359" spans="1:4" ht="15">
      <c r="A7359" s="90">
        <v>95416</v>
      </c>
      <c r="B7359" s="90" t="s">
        <v>4105</v>
      </c>
      <c r="C7359" s="358" t="s">
        <v>4007</v>
      </c>
      <c r="D7359" s="358">
        <v>13.04</v>
      </c>
    </row>
    <row r="7360" spans="1:4" ht="15">
      <c r="A7360" s="90">
        <v>95417</v>
      </c>
      <c r="B7360" s="90" t="s">
        <v>4106</v>
      </c>
      <c r="C7360" s="358" t="s">
        <v>4007</v>
      </c>
      <c r="D7360" s="358">
        <v>283.38</v>
      </c>
    </row>
    <row r="7361" spans="1:4" ht="15">
      <c r="A7361" s="90">
        <v>95418</v>
      </c>
      <c r="B7361" s="90" t="s">
        <v>4107</v>
      </c>
      <c r="C7361" s="358" t="s">
        <v>4007</v>
      </c>
      <c r="D7361" s="358">
        <v>331.36</v>
      </c>
    </row>
    <row r="7362" spans="1:4" ht="15">
      <c r="A7362" s="90">
        <v>95419</v>
      </c>
      <c r="B7362" s="90" t="s">
        <v>4108</v>
      </c>
      <c r="C7362" s="358" t="s">
        <v>4007</v>
      </c>
      <c r="D7362" s="358">
        <v>133.4</v>
      </c>
    </row>
    <row r="7363" spans="1:4" ht="15">
      <c r="A7363" s="90">
        <v>95420</v>
      </c>
      <c r="B7363" s="90" t="s">
        <v>4109</v>
      </c>
      <c r="C7363" s="358" t="s">
        <v>4007</v>
      </c>
      <c r="D7363" s="358">
        <v>151.87</v>
      </c>
    </row>
    <row r="7364" spans="1:4" ht="15">
      <c r="A7364" s="90">
        <v>95421</v>
      </c>
      <c r="B7364" s="90" t="s">
        <v>4110</v>
      </c>
      <c r="C7364" s="358" t="s">
        <v>4007</v>
      </c>
      <c r="D7364" s="358">
        <v>156.66999999999999</v>
      </c>
    </row>
    <row r="7365" spans="1:4" ht="15">
      <c r="A7365" s="90">
        <v>95422</v>
      </c>
      <c r="B7365" s="90" t="s">
        <v>4111</v>
      </c>
      <c r="C7365" s="358" t="s">
        <v>4007</v>
      </c>
      <c r="D7365" s="358">
        <v>115.94</v>
      </c>
    </row>
    <row r="7366" spans="1:4" ht="15">
      <c r="A7366" s="90">
        <v>95423</v>
      </c>
      <c r="B7366" s="90" t="s">
        <v>4112</v>
      </c>
      <c r="C7366" s="358" t="s">
        <v>4007</v>
      </c>
      <c r="D7366" s="358">
        <v>189.13</v>
      </c>
    </row>
    <row r="7367" spans="1:4" ht="15">
      <c r="A7367" s="90">
        <v>95424</v>
      </c>
      <c r="B7367" s="90" t="s">
        <v>4113</v>
      </c>
      <c r="C7367" s="358" t="s">
        <v>4007</v>
      </c>
      <c r="D7367" s="358">
        <v>36.25</v>
      </c>
    </row>
    <row r="7368" spans="1:4" ht="15">
      <c r="A7368" s="90">
        <v>100288</v>
      </c>
      <c r="B7368" s="90" t="s">
        <v>4114</v>
      </c>
      <c r="C7368" s="358" t="s">
        <v>5</v>
      </c>
      <c r="D7368" s="358">
        <v>0.08</v>
      </c>
    </row>
    <row r="7369" spans="1:4" ht="15">
      <c r="A7369" s="90">
        <v>100289</v>
      </c>
      <c r="B7369" s="90" t="s">
        <v>4115</v>
      </c>
      <c r="C7369" s="358" t="s">
        <v>5</v>
      </c>
      <c r="D7369" s="358">
        <v>18.98</v>
      </c>
    </row>
    <row r="7370" spans="1:4" ht="15">
      <c r="A7370" s="90">
        <v>100291</v>
      </c>
      <c r="B7370" s="90" t="s">
        <v>4116</v>
      </c>
      <c r="C7370" s="358" t="s">
        <v>5</v>
      </c>
      <c r="D7370" s="358">
        <v>0.27</v>
      </c>
    </row>
    <row r="7371" spans="1:4" ht="15">
      <c r="A7371" s="90">
        <v>100293</v>
      </c>
      <c r="B7371" s="90" t="s">
        <v>4117</v>
      </c>
      <c r="C7371" s="358" t="s">
        <v>5</v>
      </c>
      <c r="D7371" s="358">
        <v>0.21</v>
      </c>
    </row>
    <row r="7372" spans="1:4" ht="15">
      <c r="A7372" s="90">
        <v>100295</v>
      </c>
      <c r="B7372" s="90" t="s">
        <v>4118</v>
      </c>
      <c r="C7372" s="358" t="s">
        <v>5</v>
      </c>
      <c r="D7372" s="358">
        <v>0.78</v>
      </c>
    </row>
    <row r="7373" spans="1:4" ht="15">
      <c r="A7373" s="90">
        <v>100298</v>
      </c>
      <c r="B7373" s="90" t="s">
        <v>4119</v>
      </c>
      <c r="C7373" s="358" t="s">
        <v>5</v>
      </c>
      <c r="D7373" s="358">
        <v>0.63</v>
      </c>
    </row>
    <row r="7374" spans="1:4" ht="15">
      <c r="A7374" s="90">
        <v>100299</v>
      </c>
      <c r="B7374" s="90" t="s">
        <v>4120</v>
      </c>
      <c r="C7374" s="358" t="s">
        <v>5</v>
      </c>
      <c r="D7374" s="358">
        <v>0.69</v>
      </c>
    </row>
    <row r="7375" spans="1:4" ht="15">
      <c r="A7375" s="90">
        <v>100301</v>
      </c>
      <c r="B7375" s="90" t="s">
        <v>4121</v>
      </c>
      <c r="C7375" s="358" t="s">
        <v>5</v>
      </c>
      <c r="D7375" s="358">
        <v>22.89</v>
      </c>
    </row>
    <row r="7376" spans="1:4" ht="15">
      <c r="A7376" s="90">
        <v>100303</v>
      </c>
      <c r="B7376" s="90" t="s">
        <v>4122</v>
      </c>
      <c r="C7376" s="358" t="s">
        <v>5</v>
      </c>
      <c r="D7376" s="358">
        <v>17.600000000000001</v>
      </c>
    </row>
    <row r="7377" spans="1:4" ht="15">
      <c r="A7377" s="90">
        <v>100307</v>
      </c>
      <c r="B7377" s="90" t="s">
        <v>4123</v>
      </c>
      <c r="C7377" s="358" t="s">
        <v>5</v>
      </c>
      <c r="D7377" s="358">
        <v>27.67</v>
      </c>
    </row>
    <row r="7378" spans="1:4" ht="15">
      <c r="A7378" s="90">
        <v>100308</v>
      </c>
      <c r="B7378" s="90" t="s">
        <v>4124</v>
      </c>
      <c r="C7378" s="358" t="s">
        <v>5</v>
      </c>
      <c r="D7378" s="358">
        <v>25.37</v>
      </c>
    </row>
    <row r="7379" spans="1:4" ht="15">
      <c r="A7379" s="90">
        <v>100309</v>
      </c>
      <c r="B7379" s="90" t="s">
        <v>4126</v>
      </c>
      <c r="C7379" s="358" t="s">
        <v>5</v>
      </c>
      <c r="D7379" s="358">
        <v>36.729999999999997</v>
      </c>
    </row>
    <row r="7380" spans="1:4" ht="15">
      <c r="A7380" s="90">
        <v>100315</v>
      </c>
      <c r="B7380" s="90" t="s">
        <v>4125</v>
      </c>
      <c r="C7380" s="358" t="s">
        <v>4007</v>
      </c>
      <c r="D7380" s="358">
        <v>91.84</v>
      </c>
    </row>
    <row r="7381" spans="1:4" ht="15">
      <c r="A7381" s="90">
        <v>100321</v>
      </c>
      <c r="B7381" s="90" t="s">
        <v>4126</v>
      </c>
      <c r="C7381" s="358" t="s">
        <v>4007</v>
      </c>
      <c r="D7381" s="359">
        <v>6439.3</v>
      </c>
    </row>
    <row r="7382" spans="1:4" ht="15">
      <c r="A7382" s="90">
        <v>100533</v>
      </c>
      <c r="B7382" s="90" t="s">
        <v>4127</v>
      </c>
      <c r="C7382" s="358" t="s">
        <v>5</v>
      </c>
      <c r="D7382" s="358">
        <v>25.44</v>
      </c>
    </row>
    <row r="7383" spans="1:4" ht="15">
      <c r="A7383" s="90">
        <v>100534</v>
      </c>
      <c r="B7383" s="90" t="s">
        <v>4127</v>
      </c>
      <c r="C7383" s="358" t="s">
        <v>4007</v>
      </c>
      <c r="D7383" s="359">
        <v>4481.28</v>
      </c>
    </row>
    <row r="7384" spans="1:4" ht="15">
      <c r="A7384" s="90">
        <v>100535</v>
      </c>
      <c r="B7384" s="90" t="s">
        <v>4128</v>
      </c>
      <c r="C7384" s="358" t="s">
        <v>5</v>
      </c>
      <c r="D7384" s="358">
        <v>0.47</v>
      </c>
    </row>
    <row r="7385" spans="1:4" ht="15">
      <c r="A7385" s="90">
        <v>100536</v>
      </c>
      <c r="B7385" s="90" t="s">
        <v>4129</v>
      </c>
      <c r="C7385" s="358" t="s">
        <v>4007</v>
      </c>
      <c r="D7385" s="358">
        <v>61.97</v>
      </c>
    </row>
    <row r="7386" spans="1:4" ht="15">
      <c r="A7386" s="90">
        <v>101286</v>
      </c>
      <c r="B7386" s="90" t="s">
        <v>8486</v>
      </c>
      <c r="C7386" s="358" t="s">
        <v>4007</v>
      </c>
      <c r="D7386" s="358">
        <v>28.17</v>
      </c>
    </row>
    <row r="7387" spans="1:4" ht="15">
      <c r="A7387" s="90">
        <v>101287</v>
      </c>
      <c r="B7387" s="90" t="s">
        <v>8487</v>
      </c>
      <c r="C7387" s="358" t="s">
        <v>4007</v>
      </c>
      <c r="D7387" s="358">
        <v>91.1</v>
      </c>
    </row>
    <row r="7388" spans="1:4" ht="15">
      <c r="A7388" s="90">
        <v>101288</v>
      </c>
      <c r="B7388" s="90" t="s">
        <v>8488</v>
      </c>
      <c r="C7388" s="358" t="s">
        <v>4007</v>
      </c>
      <c r="D7388" s="358">
        <v>28.17</v>
      </c>
    </row>
    <row r="7389" spans="1:4" ht="15">
      <c r="A7389" s="90">
        <v>101289</v>
      </c>
      <c r="B7389" s="90" t="s">
        <v>8489</v>
      </c>
      <c r="C7389" s="358" t="s">
        <v>4007</v>
      </c>
      <c r="D7389" s="358">
        <v>25.54</v>
      </c>
    </row>
    <row r="7390" spans="1:4" ht="15">
      <c r="A7390" s="90">
        <v>101290</v>
      </c>
      <c r="B7390" s="90" t="s">
        <v>8490</v>
      </c>
      <c r="C7390" s="358" t="s">
        <v>4007</v>
      </c>
      <c r="D7390" s="358">
        <v>36.020000000000003</v>
      </c>
    </row>
    <row r="7391" spans="1:4" ht="15">
      <c r="A7391" s="90">
        <v>101291</v>
      </c>
      <c r="B7391" s="90" t="s">
        <v>8491</v>
      </c>
      <c r="C7391" s="358" t="s">
        <v>4007</v>
      </c>
      <c r="D7391" s="358">
        <v>28.17</v>
      </c>
    </row>
    <row r="7392" spans="1:4" ht="15">
      <c r="A7392" s="90">
        <v>101292</v>
      </c>
      <c r="B7392" s="90" t="s">
        <v>8492</v>
      </c>
      <c r="C7392" s="358" t="s">
        <v>4007</v>
      </c>
      <c r="D7392" s="358">
        <v>25.54</v>
      </c>
    </row>
    <row r="7393" spans="1:4" ht="15">
      <c r="A7393" s="90">
        <v>101293</v>
      </c>
      <c r="B7393" s="90" t="s">
        <v>8493</v>
      </c>
      <c r="C7393" s="358" t="s">
        <v>4007</v>
      </c>
      <c r="D7393" s="358">
        <v>35.200000000000003</v>
      </c>
    </row>
    <row r="7394" spans="1:4" ht="15">
      <c r="A7394" s="90">
        <v>101294</v>
      </c>
      <c r="B7394" s="90" t="s">
        <v>8494</v>
      </c>
      <c r="C7394" s="358" t="s">
        <v>4007</v>
      </c>
      <c r="D7394" s="358">
        <v>42.26</v>
      </c>
    </row>
    <row r="7395" spans="1:4" ht="15">
      <c r="A7395" s="90">
        <v>101295</v>
      </c>
      <c r="B7395" s="90" t="s">
        <v>8495</v>
      </c>
      <c r="C7395" s="358" t="s">
        <v>4007</v>
      </c>
      <c r="D7395" s="358">
        <v>28.07</v>
      </c>
    </row>
    <row r="7396" spans="1:4" ht="15">
      <c r="A7396" s="90">
        <v>101296</v>
      </c>
      <c r="B7396" s="90" t="s">
        <v>8496</v>
      </c>
      <c r="C7396" s="358" t="s">
        <v>4007</v>
      </c>
      <c r="D7396" s="358">
        <v>43.9</v>
      </c>
    </row>
    <row r="7397" spans="1:4" ht="15">
      <c r="A7397" s="90">
        <v>101297</v>
      </c>
      <c r="B7397" s="90" t="s">
        <v>8497</v>
      </c>
      <c r="C7397" s="358" t="s">
        <v>4007</v>
      </c>
      <c r="D7397" s="358">
        <v>35.57</v>
      </c>
    </row>
    <row r="7398" spans="1:4" ht="15">
      <c r="A7398" s="90">
        <v>101298</v>
      </c>
      <c r="B7398" s="90" t="s">
        <v>8498</v>
      </c>
      <c r="C7398" s="358" t="s">
        <v>4007</v>
      </c>
      <c r="D7398" s="358">
        <v>28.17</v>
      </c>
    </row>
    <row r="7399" spans="1:4" ht="15">
      <c r="A7399" s="90">
        <v>101299</v>
      </c>
      <c r="B7399" s="90" t="s">
        <v>8499</v>
      </c>
      <c r="C7399" s="358" t="s">
        <v>4007</v>
      </c>
      <c r="D7399" s="358">
        <v>36.020000000000003</v>
      </c>
    </row>
    <row r="7400" spans="1:4" ht="15">
      <c r="A7400" s="90">
        <v>101300</v>
      </c>
      <c r="B7400" s="90" t="s">
        <v>8500</v>
      </c>
      <c r="C7400" s="358" t="s">
        <v>4007</v>
      </c>
      <c r="D7400" s="358">
        <v>24.8</v>
      </c>
    </row>
    <row r="7401" spans="1:4" ht="15">
      <c r="A7401" s="90">
        <v>101301</v>
      </c>
      <c r="B7401" s="90" t="s">
        <v>8501</v>
      </c>
      <c r="C7401" s="358" t="s">
        <v>4007</v>
      </c>
      <c r="D7401" s="358">
        <v>16.309999999999999</v>
      </c>
    </row>
    <row r="7402" spans="1:4" ht="15">
      <c r="A7402" s="90">
        <v>101302</v>
      </c>
      <c r="B7402" s="90" t="s">
        <v>8502</v>
      </c>
      <c r="C7402" s="358" t="s">
        <v>4007</v>
      </c>
      <c r="D7402" s="358">
        <v>53.92</v>
      </c>
    </row>
    <row r="7403" spans="1:4" ht="15">
      <c r="A7403" s="90">
        <v>101303</v>
      </c>
      <c r="B7403" s="90" t="s">
        <v>8503</v>
      </c>
      <c r="C7403" s="358" t="s">
        <v>4007</v>
      </c>
      <c r="D7403" s="358">
        <v>103.04</v>
      </c>
    </row>
    <row r="7404" spans="1:4" ht="15">
      <c r="A7404" s="90">
        <v>101304</v>
      </c>
      <c r="B7404" s="90" t="s">
        <v>8504</v>
      </c>
      <c r="C7404" s="358" t="s">
        <v>4007</v>
      </c>
      <c r="D7404" s="358">
        <v>45.02</v>
      </c>
    </row>
    <row r="7405" spans="1:4" ht="15">
      <c r="A7405" s="90">
        <v>101305</v>
      </c>
      <c r="B7405" s="90" t="s">
        <v>8505</v>
      </c>
      <c r="C7405" s="358" t="s">
        <v>4007</v>
      </c>
      <c r="D7405" s="358">
        <v>59.98</v>
      </c>
    </row>
    <row r="7406" spans="1:4" ht="15">
      <c r="A7406" s="90">
        <v>101307</v>
      </c>
      <c r="B7406" s="90" t="s">
        <v>8506</v>
      </c>
      <c r="C7406" s="358" t="s">
        <v>4007</v>
      </c>
      <c r="D7406" s="358">
        <v>29.87</v>
      </c>
    </row>
    <row r="7407" spans="1:4" ht="15">
      <c r="A7407" s="90">
        <v>101308</v>
      </c>
      <c r="B7407" s="90" t="s">
        <v>8507</v>
      </c>
      <c r="C7407" s="358" t="s">
        <v>4007</v>
      </c>
      <c r="D7407" s="358">
        <v>42.82</v>
      </c>
    </row>
    <row r="7408" spans="1:4" ht="15">
      <c r="A7408" s="90">
        <v>101309</v>
      </c>
      <c r="B7408" s="90" t="s">
        <v>8508</v>
      </c>
      <c r="C7408" s="358" t="s">
        <v>4007</v>
      </c>
      <c r="D7408" s="358">
        <v>36.020000000000003</v>
      </c>
    </row>
    <row r="7409" spans="1:4" ht="15">
      <c r="A7409" s="90">
        <v>101310</v>
      </c>
      <c r="B7409" s="90" t="s">
        <v>8509</v>
      </c>
      <c r="C7409" s="358" t="s">
        <v>4007</v>
      </c>
      <c r="D7409" s="358">
        <v>50.38</v>
      </c>
    </row>
    <row r="7410" spans="1:4" ht="15">
      <c r="A7410" s="90">
        <v>101311</v>
      </c>
      <c r="B7410" s="90" t="s">
        <v>8510</v>
      </c>
      <c r="C7410" s="358" t="s">
        <v>4007</v>
      </c>
      <c r="D7410" s="358">
        <v>39.4</v>
      </c>
    </row>
    <row r="7411" spans="1:4" ht="15">
      <c r="A7411" s="90">
        <v>101312</v>
      </c>
      <c r="B7411" s="90" t="s">
        <v>8511</v>
      </c>
      <c r="C7411" s="358" t="s">
        <v>4007</v>
      </c>
      <c r="D7411" s="358">
        <v>24.8</v>
      </c>
    </row>
    <row r="7412" spans="1:4" ht="15">
      <c r="A7412" s="90">
        <v>101313</v>
      </c>
      <c r="B7412" s="90" t="s">
        <v>8512</v>
      </c>
      <c r="C7412" s="358" t="s">
        <v>4007</v>
      </c>
      <c r="D7412" s="358">
        <v>132.05000000000001</v>
      </c>
    </row>
    <row r="7413" spans="1:4" ht="15">
      <c r="A7413" s="90">
        <v>101314</v>
      </c>
      <c r="B7413" s="90" t="s">
        <v>8513</v>
      </c>
      <c r="C7413" s="358" t="s">
        <v>4007</v>
      </c>
      <c r="D7413" s="358">
        <v>128.25</v>
      </c>
    </row>
    <row r="7414" spans="1:4" ht="15">
      <c r="A7414" s="90">
        <v>101315</v>
      </c>
      <c r="B7414" s="90" t="s">
        <v>8514</v>
      </c>
      <c r="C7414" s="358" t="s">
        <v>4007</v>
      </c>
      <c r="D7414" s="358">
        <v>125.62</v>
      </c>
    </row>
    <row r="7415" spans="1:4" ht="15">
      <c r="A7415" s="90">
        <v>101316</v>
      </c>
      <c r="B7415" s="90" t="s">
        <v>8515</v>
      </c>
      <c r="C7415" s="358" t="s">
        <v>4007</v>
      </c>
      <c r="D7415" s="358">
        <v>52.09</v>
      </c>
    </row>
    <row r="7416" spans="1:4" ht="15">
      <c r="A7416" s="90">
        <v>101320</v>
      </c>
      <c r="B7416" s="90" t="s">
        <v>8516</v>
      </c>
      <c r="C7416" s="358" t="s">
        <v>4007</v>
      </c>
      <c r="D7416" s="358">
        <v>41.13</v>
      </c>
    </row>
    <row r="7417" spans="1:4" ht="15">
      <c r="A7417" s="90">
        <v>101322</v>
      </c>
      <c r="B7417" s="90" t="s">
        <v>8517</v>
      </c>
      <c r="C7417" s="358" t="s">
        <v>4007</v>
      </c>
      <c r="D7417" s="358">
        <v>25.23</v>
      </c>
    </row>
    <row r="7418" spans="1:4" ht="15">
      <c r="A7418" s="90">
        <v>101323</v>
      </c>
      <c r="B7418" s="90" t="s">
        <v>8518</v>
      </c>
      <c r="C7418" s="358" t="s">
        <v>4007</v>
      </c>
      <c r="D7418" s="358">
        <v>59.3</v>
      </c>
    </row>
    <row r="7419" spans="1:4" ht="15">
      <c r="A7419" s="90">
        <v>101324</v>
      </c>
      <c r="B7419" s="90" t="s">
        <v>8519</v>
      </c>
      <c r="C7419" s="358" t="s">
        <v>4007</v>
      </c>
      <c r="D7419" s="358">
        <v>16.579999999999998</v>
      </c>
    </row>
    <row r="7420" spans="1:4" ht="15">
      <c r="A7420" s="90">
        <v>101325</v>
      </c>
      <c r="B7420" s="90" t="s">
        <v>8520</v>
      </c>
      <c r="C7420" s="358" t="s">
        <v>4007</v>
      </c>
      <c r="D7420" s="358">
        <v>63.98</v>
      </c>
    </row>
    <row r="7421" spans="1:4" ht="15">
      <c r="A7421" s="90">
        <v>101326</v>
      </c>
      <c r="B7421" s="90" t="s">
        <v>8521</v>
      </c>
      <c r="C7421" s="358" t="s">
        <v>4007</v>
      </c>
      <c r="D7421" s="358">
        <v>12.37</v>
      </c>
    </row>
    <row r="7422" spans="1:4" ht="15">
      <c r="A7422" s="90">
        <v>101328</v>
      </c>
      <c r="B7422" s="90" t="s">
        <v>8522</v>
      </c>
      <c r="C7422" s="358" t="s">
        <v>4007</v>
      </c>
      <c r="D7422" s="358">
        <v>19.850000000000001</v>
      </c>
    </row>
    <row r="7423" spans="1:4" ht="15">
      <c r="A7423" s="90">
        <v>101329</v>
      </c>
      <c r="B7423" s="90" t="s">
        <v>8523</v>
      </c>
      <c r="C7423" s="358" t="s">
        <v>4007</v>
      </c>
      <c r="D7423" s="358">
        <v>59.8</v>
      </c>
    </row>
    <row r="7424" spans="1:4" ht="15">
      <c r="A7424" s="90">
        <v>101330</v>
      </c>
      <c r="B7424" s="90" t="s">
        <v>8524</v>
      </c>
      <c r="C7424" s="358" t="s">
        <v>4007</v>
      </c>
      <c r="D7424" s="358">
        <v>49.24</v>
      </c>
    </row>
    <row r="7425" spans="1:4" ht="15">
      <c r="A7425" s="90">
        <v>101331</v>
      </c>
      <c r="B7425" s="90" t="s">
        <v>8525</v>
      </c>
      <c r="C7425" s="358" t="s">
        <v>4007</v>
      </c>
      <c r="D7425" s="358">
        <v>45.35</v>
      </c>
    </row>
    <row r="7426" spans="1:4" ht="15">
      <c r="A7426" s="90">
        <v>101332</v>
      </c>
      <c r="B7426" s="90" t="s">
        <v>8526</v>
      </c>
      <c r="C7426" s="358" t="s">
        <v>4007</v>
      </c>
      <c r="D7426" s="358">
        <v>13.29</v>
      </c>
    </row>
    <row r="7427" spans="1:4" ht="15">
      <c r="A7427" s="90">
        <v>101333</v>
      </c>
      <c r="B7427" s="90" t="s">
        <v>8527</v>
      </c>
      <c r="C7427" s="358" t="s">
        <v>4007</v>
      </c>
      <c r="D7427" s="358">
        <v>41.14</v>
      </c>
    </row>
    <row r="7428" spans="1:4" ht="15">
      <c r="A7428" s="90">
        <v>101334</v>
      </c>
      <c r="B7428" s="90" t="s">
        <v>8528</v>
      </c>
      <c r="C7428" s="358" t="s">
        <v>4007</v>
      </c>
      <c r="D7428" s="358">
        <v>83.29</v>
      </c>
    </row>
    <row r="7429" spans="1:4" ht="15">
      <c r="A7429" s="90">
        <v>101336</v>
      </c>
      <c r="B7429" s="90" t="s">
        <v>8529</v>
      </c>
      <c r="C7429" s="358" t="s">
        <v>4007</v>
      </c>
      <c r="D7429" s="358">
        <v>55.73</v>
      </c>
    </row>
    <row r="7430" spans="1:4" ht="15">
      <c r="A7430" s="90">
        <v>101337</v>
      </c>
      <c r="B7430" s="90" t="s">
        <v>8530</v>
      </c>
      <c r="C7430" s="358" t="s">
        <v>4007</v>
      </c>
      <c r="D7430" s="358">
        <v>20.29</v>
      </c>
    </row>
    <row r="7431" spans="1:4" ht="15">
      <c r="A7431" s="90">
        <v>101338</v>
      </c>
      <c r="B7431" s="90" t="s">
        <v>8531</v>
      </c>
      <c r="C7431" s="358" t="s">
        <v>4007</v>
      </c>
      <c r="D7431" s="358">
        <v>35.090000000000003</v>
      </c>
    </row>
    <row r="7432" spans="1:4" ht="15">
      <c r="A7432" s="90">
        <v>101339</v>
      </c>
      <c r="B7432" s="90" t="s">
        <v>8532</v>
      </c>
      <c r="C7432" s="358" t="s">
        <v>4007</v>
      </c>
      <c r="D7432" s="358">
        <v>32.74</v>
      </c>
    </row>
    <row r="7433" spans="1:4" ht="15">
      <c r="A7433" s="90">
        <v>101340</v>
      </c>
      <c r="B7433" s="90" t="s">
        <v>8533</v>
      </c>
      <c r="C7433" s="358" t="s">
        <v>4007</v>
      </c>
      <c r="D7433" s="358">
        <v>27.98</v>
      </c>
    </row>
    <row r="7434" spans="1:4" ht="15">
      <c r="A7434" s="90">
        <v>101341</v>
      </c>
      <c r="B7434" s="90" t="s">
        <v>8534</v>
      </c>
      <c r="C7434" s="358" t="s">
        <v>4007</v>
      </c>
      <c r="D7434" s="358">
        <v>19.89</v>
      </c>
    </row>
    <row r="7435" spans="1:4" ht="15">
      <c r="A7435" s="90">
        <v>101342</v>
      </c>
      <c r="B7435" s="90" t="s">
        <v>8535</v>
      </c>
      <c r="C7435" s="358" t="s">
        <v>4007</v>
      </c>
      <c r="D7435" s="358">
        <v>32.74</v>
      </c>
    </row>
    <row r="7436" spans="1:4" ht="15">
      <c r="A7436" s="90">
        <v>101343</v>
      </c>
      <c r="B7436" s="90" t="s">
        <v>8536</v>
      </c>
      <c r="C7436" s="358" t="s">
        <v>4007</v>
      </c>
      <c r="D7436" s="358">
        <v>49.8</v>
      </c>
    </row>
    <row r="7437" spans="1:4" ht="15">
      <c r="A7437" s="90">
        <v>101344</v>
      </c>
      <c r="B7437" s="90" t="s">
        <v>8537</v>
      </c>
      <c r="C7437" s="358" t="s">
        <v>4007</v>
      </c>
      <c r="D7437" s="358">
        <v>53.68</v>
      </c>
    </row>
    <row r="7438" spans="1:4" ht="15">
      <c r="A7438" s="90">
        <v>101345</v>
      </c>
      <c r="B7438" s="90" t="s">
        <v>8538</v>
      </c>
      <c r="C7438" s="358" t="s">
        <v>4007</v>
      </c>
      <c r="D7438" s="358">
        <v>94.28</v>
      </c>
    </row>
    <row r="7439" spans="1:4" ht="15">
      <c r="A7439" s="90">
        <v>101346</v>
      </c>
      <c r="B7439" s="90" t="s">
        <v>8539</v>
      </c>
      <c r="C7439" s="358" t="s">
        <v>4007</v>
      </c>
      <c r="D7439" s="358">
        <v>29.57</v>
      </c>
    </row>
    <row r="7440" spans="1:4" ht="15">
      <c r="A7440" s="90">
        <v>101347</v>
      </c>
      <c r="B7440" s="90" t="s">
        <v>8540</v>
      </c>
      <c r="C7440" s="358" t="s">
        <v>4007</v>
      </c>
      <c r="D7440" s="358">
        <v>51.94</v>
      </c>
    </row>
    <row r="7441" spans="1:4" ht="15">
      <c r="A7441" s="90">
        <v>101348</v>
      </c>
      <c r="B7441" s="90" t="s">
        <v>8541</v>
      </c>
      <c r="C7441" s="358" t="s">
        <v>4007</v>
      </c>
      <c r="D7441" s="358">
        <v>24.49</v>
      </c>
    </row>
    <row r="7442" spans="1:4" ht="15">
      <c r="A7442" s="90">
        <v>101349</v>
      </c>
      <c r="B7442" s="90" t="s">
        <v>8542</v>
      </c>
      <c r="C7442" s="358" t="s">
        <v>4007</v>
      </c>
      <c r="D7442" s="358">
        <v>43.77</v>
      </c>
    </row>
    <row r="7443" spans="1:4" ht="15">
      <c r="A7443" s="90">
        <v>101350</v>
      </c>
      <c r="B7443" s="90" t="s">
        <v>8543</v>
      </c>
      <c r="C7443" s="358" t="s">
        <v>4007</v>
      </c>
      <c r="D7443" s="358">
        <v>43.77</v>
      </c>
    </row>
    <row r="7444" spans="1:4" ht="15">
      <c r="A7444" s="90">
        <v>101351</v>
      </c>
      <c r="B7444" s="90" t="s">
        <v>8544</v>
      </c>
      <c r="C7444" s="358" t="s">
        <v>4007</v>
      </c>
      <c r="D7444" s="358">
        <v>32.74</v>
      </c>
    </row>
    <row r="7445" spans="1:4" ht="15">
      <c r="A7445" s="90">
        <v>101352</v>
      </c>
      <c r="B7445" s="90" t="s">
        <v>8545</v>
      </c>
      <c r="C7445" s="358" t="s">
        <v>4007</v>
      </c>
      <c r="D7445" s="358">
        <v>32.74</v>
      </c>
    </row>
    <row r="7446" spans="1:4" ht="15">
      <c r="A7446" s="90">
        <v>101353</v>
      </c>
      <c r="B7446" s="90" t="s">
        <v>8546</v>
      </c>
      <c r="C7446" s="358" t="s">
        <v>4007</v>
      </c>
      <c r="D7446" s="358">
        <v>26.8</v>
      </c>
    </row>
    <row r="7447" spans="1:4" ht="15">
      <c r="A7447" s="90">
        <v>101355</v>
      </c>
      <c r="B7447" s="90" t="s">
        <v>8547</v>
      </c>
      <c r="C7447" s="358" t="s">
        <v>4007</v>
      </c>
      <c r="D7447" s="358">
        <v>43.77</v>
      </c>
    </row>
    <row r="7448" spans="1:4" ht="15">
      <c r="A7448" s="90">
        <v>101356</v>
      </c>
      <c r="B7448" s="90" t="s">
        <v>8548</v>
      </c>
      <c r="C7448" s="358" t="s">
        <v>4007</v>
      </c>
      <c r="D7448" s="358">
        <v>45.02</v>
      </c>
    </row>
    <row r="7449" spans="1:4" ht="15">
      <c r="A7449" s="90">
        <v>101357</v>
      </c>
      <c r="B7449" s="90" t="s">
        <v>8549</v>
      </c>
      <c r="C7449" s="358" t="s">
        <v>4007</v>
      </c>
      <c r="D7449" s="358">
        <v>64.67</v>
      </c>
    </row>
    <row r="7450" spans="1:4" ht="15">
      <c r="A7450" s="90">
        <v>101358</v>
      </c>
      <c r="B7450" s="90" t="s">
        <v>8550</v>
      </c>
      <c r="C7450" s="358" t="s">
        <v>4007</v>
      </c>
      <c r="D7450" s="358">
        <v>49.85</v>
      </c>
    </row>
    <row r="7451" spans="1:4" ht="15">
      <c r="A7451" s="90">
        <v>101359</v>
      </c>
      <c r="B7451" s="90" t="s">
        <v>8551</v>
      </c>
      <c r="C7451" s="358" t="s">
        <v>4007</v>
      </c>
      <c r="D7451" s="358">
        <v>45.97</v>
      </c>
    </row>
    <row r="7452" spans="1:4" ht="15">
      <c r="A7452" s="90">
        <v>101360</v>
      </c>
      <c r="B7452" s="90" t="s">
        <v>8552</v>
      </c>
      <c r="C7452" s="358" t="s">
        <v>4007</v>
      </c>
      <c r="D7452" s="358">
        <v>49.85</v>
      </c>
    </row>
    <row r="7453" spans="1:4" ht="15">
      <c r="A7453" s="90">
        <v>101361</v>
      </c>
      <c r="B7453" s="90" t="s">
        <v>8553</v>
      </c>
      <c r="C7453" s="358" t="s">
        <v>4007</v>
      </c>
      <c r="D7453" s="358">
        <v>65.77</v>
      </c>
    </row>
    <row r="7454" spans="1:4" ht="15">
      <c r="A7454" s="90">
        <v>101363</v>
      </c>
      <c r="B7454" s="90" t="s">
        <v>8554</v>
      </c>
      <c r="C7454" s="358" t="s">
        <v>4007</v>
      </c>
      <c r="D7454" s="358">
        <v>41.46</v>
      </c>
    </row>
    <row r="7455" spans="1:4" ht="15">
      <c r="A7455" s="90">
        <v>101364</v>
      </c>
      <c r="B7455" s="90" t="s">
        <v>8555</v>
      </c>
      <c r="C7455" s="358" t="s">
        <v>4007</v>
      </c>
      <c r="D7455" s="358">
        <v>45.57</v>
      </c>
    </row>
    <row r="7456" spans="1:4" ht="15">
      <c r="A7456" s="90">
        <v>101365</v>
      </c>
      <c r="B7456" s="90" t="s">
        <v>8556</v>
      </c>
      <c r="C7456" s="358" t="s">
        <v>4007</v>
      </c>
      <c r="D7456" s="358">
        <v>39.36</v>
      </c>
    </row>
    <row r="7457" spans="1:4" ht="15">
      <c r="A7457" s="90">
        <v>101366</v>
      </c>
      <c r="B7457" s="90" t="s">
        <v>8557</v>
      </c>
      <c r="C7457" s="358" t="s">
        <v>4007</v>
      </c>
      <c r="D7457" s="358">
        <v>46.26</v>
      </c>
    </row>
    <row r="7458" spans="1:4" ht="15">
      <c r="A7458" s="90">
        <v>101368</v>
      </c>
      <c r="B7458" s="90" t="s">
        <v>8558</v>
      </c>
      <c r="C7458" s="358" t="s">
        <v>4007</v>
      </c>
      <c r="D7458" s="358">
        <v>59.79</v>
      </c>
    </row>
    <row r="7459" spans="1:4" ht="15">
      <c r="A7459" s="90">
        <v>101369</v>
      </c>
      <c r="B7459" s="90" t="s">
        <v>8559</v>
      </c>
      <c r="C7459" s="358" t="s">
        <v>4007</v>
      </c>
      <c r="D7459" s="358">
        <v>86.34</v>
      </c>
    </row>
    <row r="7460" spans="1:4" ht="15">
      <c r="A7460" s="90">
        <v>101370</v>
      </c>
      <c r="B7460" s="90" t="s">
        <v>8560</v>
      </c>
      <c r="C7460" s="358" t="s">
        <v>4007</v>
      </c>
      <c r="D7460" s="358">
        <v>38.93</v>
      </c>
    </row>
    <row r="7461" spans="1:4" ht="15">
      <c r="A7461" s="90">
        <v>101371</v>
      </c>
      <c r="B7461" s="90" t="s">
        <v>8561</v>
      </c>
      <c r="C7461" s="358" t="s">
        <v>4007</v>
      </c>
      <c r="D7461" s="358">
        <v>37.4</v>
      </c>
    </row>
    <row r="7462" spans="1:4" ht="15">
      <c r="A7462" s="90">
        <v>101372</v>
      </c>
      <c r="B7462" s="90" t="s">
        <v>8562</v>
      </c>
      <c r="C7462" s="358" t="s">
        <v>4007</v>
      </c>
      <c r="D7462" s="358">
        <v>10.92</v>
      </c>
    </row>
    <row r="7463" spans="1:4" ht="15">
      <c r="A7463" s="90">
        <v>101374</v>
      </c>
      <c r="B7463" s="90" t="s">
        <v>3919</v>
      </c>
      <c r="C7463" s="358" t="s">
        <v>4007</v>
      </c>
      <c r="D7463" s="359">
        <v>3768.29</v>
      </c>
    </row>
    <row r="7464" spans="1:4" ht="15">
      <c r="A7464" s="90">
        <v>101375</v>
      </c>
      <c r="B7464" s="90" t="s">
        <v>8563</v>
      </c>
      <c r="C7464" s="358" t="s">
        <v>4007</v>
      </c>
      <c r="D7464" s="359">
        <v>3828.8</v>
      </c>
    </row>
    <row r="7465" spans="1:4" ht="15">
      <c r="A7465" s="90">
        <v>101376</v>
      </c>
      <c r="B7465" s="90" t="s">
        <v>8564</v>
      </c>
      <c r="C7465" s="358" t="s">
        <v>4007</v>
      </c>
      <c r="D7465" s="359">
        <v>3542.71</v>
      </c>
    </row>
    <row r="7466" spans="1:4" ht="15">
      <c r="A7466" s="90">
        <v>101377</v>
      </c>
      <c r="B7466" s="90" t="s">
        <v>3922</v>
      </c>
      <c r="C7466" s="358" t="s">
        <v>4007</v>
      </c>
      <c r="D7466" s="359">
        <v>3501.28</v>
      </c>
    </row>
    <row r="7467" spans="1:4" ht="15">
      <c r="A7467" s="90">
        <v>101378</v>
      </c>
      <c r="B7467" s="90" t="s">
        <v>4121</v>
      </c>
      <c r="C7467" s="358" t="s">
        <v>4007</v>
      </c>
      <c r="D7467" s="359">
        <v>4084.3</v>
      </c>
    </row>
    <row r="7468" spans="1:4" ht="15">
      <c r="A7468" s="90">
        <v>101379</v>
      </c>
      <c r="B7468" s="90" t="s">
        <v>8565</v>
      </c>
      <c r="C7468" s="358" t="s">
        <v>4007</v>
      </c>
      <c r="D7468" s="359">
        <v>3768.29</v>
      </c>
    </row>
    <row r="7469" spans="1:4" ht="15">
      <c r="A7469" s="90">
        <v>101380</v>
      </c>
      <c r="B7469" s="90" t="s">
        <v>3924</v>
      </c>
      <c r="C7469" s="358" t="s">
        <v>4007</v>
      </c>
      <c r="D7469" s="359">
        <v>3477.68</v>
      </c>
    </row>
    <row r="7470" spans="1:4" ht="15">
      <c r="A7470" s="90">
        <v>101381</v>
      </c>
      <c r="B7470" s="90" t="s">
        <v>3925</v>
      </c>
      <c r="C7470" s="358" t="s">
        <v>4007</v>
      </c>
      <c r="D7470" s="359">
        <v>4482.6400000000003</v>
      </c>
    </row>
    <row r="7471" spans="1:4" ht="15">
      <c r="A7471" s="90">
        <v>101382</v>
      </c>
      <c r="B7471" s="90" t="s">
        <v>8566</v>
      </c>
      <c r="C7471" s="358" t="s">
        <v>4007</v>
      </c>
      <c r="D7471" s="359">
        <v>4047.21</v>
      </c>
    </row>
    <row r="7472" spans="1:4" ht="15">
      <c r="A7472" s="90">
        <v>101383</v>
      </c>
      <c r="B7472" s="90" t="s">
        <v>4122</v>
      </c>
      <c r="C7472" s="358" t="s">
        <v>4007</v>
      </c>
      <c r="D7472" s="359">
        <v>3142.79</v>
      </c>
    </row>
    <row r="7473" spans="1:4" ht="15">
      <c r="A7473" s="90">
        <v>101384</v>
      </c>
      <c r="B7473" s="90" t="s">
        <v>3928</v>
      </c>
      <c r="C7473" s="358" t="s">
        <v>4007</v>
      </c>
      <c r="D7473" s="359">
        <v>3653.94</v>
      </c>
    </row>
    <row r="7474" spans="1:4" ht="15">
      <c r="A7474" s="90">
        <v>101385</v>
      </c>
      <c r="B7474" s="90" t="s">
        <v>8567</v>
      </c>
      <c r="C7474" s="358" t="s">
        <v>4007</v>
      </c>
      <c r="D7474" s="359">
        <v>5421.96</v>
      </c>
    </row>
    <row r="7475" spans="1:4" ht="15">
      <c r="A7475" s="90">
        <v>101386</v>
      </c>
      <c r="B7475" s="90" t="s">
        <v>3930</v>
      </c>
      <c r="C7475" s="358" t="s">
        <v>4007</v>
      </c>
      <c r="D7475" s="359">
        <v>3542.71</v>
      </c>
    </row>
    <row r="7476" spans="1:4" ht="15">
      <c r="A7476" s="90">
        <v>101387</v>
      </c>
      <c r="B7476" s="90" t="s">
        <v>8568</v>
      </c>
      <c r="C7476" s="358" t="s">
        <v>4007</v>
      </c>
      <c r="D7476" s="359">
        <v>3776.14</v>
      </c>
    </row>
    <row r="7477" spans="1:4" ht="15">
      <c r="A7477" s="90">
        <v>101388</v>
      </c>
      <c r="B7477" s="90" t="s">
        <v>3932</v>
      </c>
      <c r="C7477" s="358" t="s">
        <v>4007</v>
      </c>
      <c r="D7477" s="359">
        <v>3402.41</v>
      </c>
    </row>
    <row r="7478" spans="1:4" ht="15">
      <c r="A7478" s="90">
        <v>101389</v>
      </c>
      <c r="B7478" s="90" t="s">
        <v>3933</v>
      </c>
      <c r="C7478" s="358" t="s">
        <v>4007</v>
      </c>
      <c r="D7478" s="359">
        <v>2700.22</v>
      </c>
    </row>
    <row r="7479" spans="1:4" ht="15">
      <c r="A7479" s="90">
        <v>101390</v>
      </c>
      <c r="B7479" s="90" t="s">
        <v>8569</v>
      </c>
      <c r="C7479" s="358" t="s">
        <v>4007</v>
      </c>
      <c r="D7479" s="359">
        <v>7987.34</v>
      </c>
    </row>
    <row r="7480" spans="1:4" ht="15">
      <c r="A7480" s="90">
        <v>101391</v>
      </c>
      <c r="B7480" s="90" t="s">
        <v>8570</v>
      </c>
      <c r="C7480" s="358" t="s">
        <v>4007</v>
      </c>
      <c r="D7480" s="359">
        <v>4492.9799999999996</v>
      </c>
    </row>
    <row r="7481" spans="1:4" ht="15">
      <c r="A7481" s="90">
        <v>101392</v>
      </c>
      <c r="B7481" s="90" t="s">
        <v>8571</v>
      </c>
      <c r="C7481" s="358" t="s">
        <v>4007</v>
      </c>
      <c r="D7481" s="359">
        <v>4612.24</v>
      </c>
    </row>
    <row r="7482" spans="1:4" ht="15">
      <c r="A7482" s="90">
        <v>101394</v>
      </c>
      <c r="B7482" s="90" t="s">
        <v>3937</v>
      </c>
      <c r="C7482" s="358" t="s">
        <v>4007</v>
      </c>
      <c r="D7482" s="359">
        <v>3940.64</v>
      </c>
    </row>
    <row r="7483" spans="1:4" ht="15">
      <c r="A7483" s="90">
        <v>101395</v>
      </c>
      <c r="B7483" s="90" t="s">
        <v>8572</v>
      </c>
      <c r="C7483" s="358" t="s">
        <v>4007</v>
      </c>
      <c r="D7483" s="359">
        <v>3749.81</v>
      </c>
    </row>
    <row r="7484" spans="1:4" ht="15">
      <c r="A7484" s="90">
        <v>101396</v>
      </c>
      <c r="B7484" s="90" t="s">
        <v>8573</v>
      </c>
      <c r="C7484" s="358" t="s">
        <v>4007</v>
      </c>
      <c r="D7484" s="359">
        <v>4893.78</v>
      </c>
    </row>
    <row r="7485" spans="1:4" ht="15">
      <c r="A7485" s="90">
        <v>101397</v>
      </c>
      <c r="B7485" s="90" t="s">
        <v>3939</v>
      </c>
      <c r="C7485" s="358" t="s">
        <v>4007</v>
      </c>
      <c r="D7485" s="359">
        <v>4882.8</v>
      </c>
    </row>
    <row r="7486" spans="1:4" ht="15">
      <c r="A7486" s="90">
        <v>101398</v>
      </c>
      <c r="B7486" s="90" t="s">
        <v>8574</v>
      </c>
      <c r="C7486" s="358" t="s">
        <v>4007</v>
      </c>
      <c r="D7486" s="359">
        <v>3200.43</v>
      </c>
    </row>
    <row r="7487" spans="1:4" ht="15">
      <c r="A7487" s="90">
        <v>101399</v>
      </c>
      <c r="B7487" s="90" t="s">
        <v>3941</v>
      </c>
      <c r="C7487" s="358" t="s">
        <v>4007</v>
      </c>
      <c r="D7487" s="359">
        <v>5143.93</v>
      </c>
    </row>
    <row r="7488" spans="1:4" ht="15">
      <c r="A7488" s="90">
        <v>101400</v>
      </c>
      <c r="B7488" s="90" t="s">
        <v>8575</v>
      </c>
      <c r="C7488" s="358" t="s">
        <v>4007</v>
      </c>
      <c r="D7488" s="359">
        <v>5021.7299999999996</v>
      </c>
    </row>
    <row r="7489" spans="1:4" ht="15">
      <c r="A7489" s="90">
        <v>101401</v>
      </c>
      <c r="B7489" s="90" t="s">
        <v>3943</v>
      </c>
      <c r="C7489" s="358" t="s">
        <v>4007</v>
      </c>
      <c r="D7489" s="359">
        <v>5753.32</v>
      </c>
    </row>
    <row r="7490" spans="1:4" ht="15">
      <c r="A7490" s="90">
        <v>101402</v>
      </c>
      <c r="B7490" s="90" t="s">
        <v>3944</v>
      </c>
      <c r="C7490" s="358" t="s">
        <v>4007</v>
      </c>
      <c r="D7490" s="359">
        <v>4190.6400000000003</v>
      </c>
    </row>
    <row r="7491" spans="1:4" ht="15">
      <c r="A7491" s="90">
        <v>101407</v>
      </c>
      <c r="B7491" s="90" t="s">
        <v>3945</v>
      </c>
      <c r="C7491" s="358" t="s">
        <v>4007</v>
      </c>
      <c r="D7491" s="359">
        <v>3469.4</v>
      </c>
    </row>
    <row r="7492" spans="1:4" ht="15">
      <c r="A7492" s="90">
        <v>101408</v>
      </c>
      <c r="B7492" s="90" t="s">
        <v>3946</v>
      </c>
      <c r="C7492" s="358" t="s">
        <v>4007</v>
      </c>
      <c r="D7492" s="359">
        <v>4212.3599999999997</v>
      </c>
    </row>
    <row r="7493" spans="1:4" ht="15">
      <c r="A7493" s="90">
        <v>101409</v>
      </c>
      <c r="B7493" s="90" t="s">
        <v>8576</v>
      </c>
      <c r="C7493" s="358" t="s">
        <v>4007</v>
      </c>
      <c r="D7493" s="359">
        <v>5778.36</v>
      </c>
    </row>
    <row r="7494" spans="1:4" ht="15">
      <c r="A7494" s="90">
        <v>101410</v>
      </c>
      <c r="B7494" s="90" t="s">
        <v>3992</v>
      </c>
      <c r="C7494" s="358" t="s">
        <v>4007</v>
      </c>
      <c r="D7494" s="359">
        <v>3742.34</v>
      </c>
    </row>
    <row r="7495" spans="1:4" ht="15">
      <c r="A7495" s="90">
        <v>101412</v>
      </c>
      <c r="B7495" s="90" t="s">
        <v>8577</v>
      </c>
      <c r="C7495" s="358" t="s">
        <v>4007</v>
      </c>
      <c r="D7495" s="359">
        <v>5007.6899999999996</v>
      </c>
    </row>
    <row r="7496" spans="1:4" ht="15">
      <c r="A7496" s="90">
        <v>101413</v>
      </c>
      <c r="B7496" s="90" t="s">
        <v>3948</v>
      </c>
      <c r="C7496" s="358" t="s">
        <v>4007</v>
      </c>
      <c r="D7496" s="359">
        <v>4802.9399999999996</v>
      </c>
    </row>
    <row r="7497" spans="1:4" ht="15">
      <c r="A7497" s="90">
        <v>101414</v>
      </c>
      <c r="B7497" s="90" t="s">
        <v>8578</v>
      </c>
      <c r="C7497" s="358" t="s">
        <v>4007</v>
      </c>
      <c r="D7497" s="359">
        <v>4519.59</v>
      </c>
    </row>
    <row r="7498" spans="1:4" ht="15">
      <c r="A7498" s="90">
        <v>101415</v>
      </c>
      <c r="B7498" s="90" t="s">
        <v>8579</v>
      </c>
      <c r="C7498" s="358" t="s">
        <v>4007</v>
      </c>
      <c r="D7498" s="359">
        <v>6466.9</v>
      </c>
    </row>
    <row r="7499" spans="1:4" ht="15">
      <c r="A7499" s="90">
        <v>101416</v>
      </c>
      <c r="B7499" s="90" t="s">
        <v>4124</v>
      </c>
      <c r="C7499" s="358" t="s">
        <v>4007</v>
      </c>
      <c r="D7499" s="359">
        <v>4483.3999999999996</v>
      </c>
    </row>
    <row r="7500" spans="1:4" ht="15">
      <c r="A7500" s="90">
        <v>101417</v>
      </c>
      <c r="B7500" s="90" t="s">
        <v>8580</v>
      </c>
      <c r="C7500" s="358" t="s">
        <v>4007</v>
      </c>
      <c r="D7500" s="359">
        <v>4881.59</v>
      </c>
    </row>
    <row r="7501" spans="1:4" ht="15">
      <c r="A7501" s="90">
        <v>101418</v>
      </c>
      <c r="B7501" s="90" t="s">
        <v>8581</v>
      </c>
      <c r="C7501" s="358" t="s">
        <v>4007</v>
      </c>
      <c r="D7501" s="359">
        <v>5031.1499999999996</v>
      </c>
    </row>
    <row r="7502" spans="1:4" ht="15">
      <c r="A7502" s="90">
        <v>101419</v>
      </c>
      <c r="B7502" s="90" t="s">
        <v>8582</v>
      </c>
      <c r="C7502" s="358" t="s">
        <v>4007</v>
      </c>
      <c r="D7502" s="359">
        <v>6689.48</v>
      </c>
    </row>
    <row r="7503" spans="1:4" ht="15">
      <c r="A7503" s="90">
        <v>101420</v>
      </c>
      <c r="B7503" s="90" t="s">
        <v>8583</v>
      </c>
      <c r="C7503" s="358" t="s">
        <v>4007</v>
      </c>
      <c r="D7503" s="359">
        <v>4484.03</v>
      </c>
    </row>
    <row r="7504" spans="1:4" ht="15">
      <c r="A7504" s="90">
        <v>101421</v>
      </c>
      <c r="B7504" s="90" t="s">
        <v>8584</v>
      </c>
      <c r="C7504" s="358" t="s">
        <v>4007</v>
      </c>
      <c r="D7504" s="359">
        <v>5233.08</v>
      </c>
    </row>
    <row r="7505" spans="1:4" ht="15">
      <c r="A7505" s="90">
        <v>101422</v>
      </c>
      <c r="B7505" s="90" t="s">
        <v>8585</v>
      </c>
      <c r="C7505" s="358" t="s">
        <v>4007</v>
      </c>
      <c r="D7505" s="359">
        <v>3729.1</v>
      </c>
    </row>
    <row r="7506" spans="1:4" ht="15">
      <c r="A7506" s="90">
        <v>101424</v>
      </c>
      <c r="B7506" s="90" t="s">
        <v>8586</v>
      </c>
      <c r="C7506" s="358" t="s">
        <v>4007</v>
      </c>
      <c r="D7506" s="359">
        <v>4688.3100000000004</v>
      </c>
    </row>
    <row r="7507" spans="1:4" ht="15">
      <c r="A7507" s="90">
        <v>101425</v>
      </c>
      <c r="B7507" s="90" t="s">
        <v>8587</v>
      </c>
      <c r="C7507" s="358" t="s">
        <v>4007</v>
      </c>
      <c r="D7507" s="359">
        <v>3260.02</v>
      </c>
    </row>
    <row r="7508" spans="1:4" ht="15">
      <c r="A7508" s="90">
        <v>101426</v>
      </c>
      <c r="B7508" s="90" t="s">
        <v>8588</v>
      </c>
      <c r="C7508" s="358" t="s">
        <v>4007</v>
      </c>
      <c r="D7508" s="359">
        <v>5616.14</v>
      </c>
    </row>
    <row r="7509" spans="1:4" ht="15">
      <c r="A7509" s="90">
        <v>101427</v>
      </c>
      <c r="B7509" s="90" t="s">
        <v>3959</v>
      </c>
      <c r="C7509" s="358" t="s">
        <v>4007</v>
      </c>
      <c r="D7509" s="359">
        <v>5286.59</v>
      </c>
    </row>
    <row r="7510" spans="1:4" ht="15">
      <c r="A7510" s="90">
        <v>101428</v>
      </c>
      <c r="B7510" s="90" t="s">
        <v>8589</v>
      </c>
      <c r="C7510" s="358" t="s">
        <v>4007</v>
      </c>
      <c r="D7510" s="359">
        <v>4616.95</v>
      </c>
    </row>
    <row r="7511" spans="1:4" ht="15">
      <c r="A7511" s="90">
        <v>101429</v>
      </c>
      <c r="B7511" s="90" t="s">
        <v>8590</v>
      </c>
      <c r="C7511" s="358" t="s">
        <v>4007</v>
      </c>
      <c r="D7511" s="359">
        <v>3478.87</v>
      </c>
    </row>
    <row r="7512" spans="1:4" ht="15">
      <c r="A7512" s="90">
        <v>101430</v>
      </c>
      <c r="B7512" s="90" t="s">
        <v>8591</v>
      </c>
      <c r="C7512" s="358" t="s">
        <v>4007</v>
      </c>
      <c r="D7512" s="359">
        <v>5286.59</v>
      </c>
    </row>
    <row r="7513" spans="1:4" ht="15">
      <c r="A7513" s="90">
        <v>101431</v>
      </c>
      <c r="B7513" s="90" t="s">
        <v>3962</v>
      </c>
      <c r="C7513" s="358" t="s">
        <v>4007</v>
      </c>
      <c r="D7513" s="359">
        <v>5740.18</v>
      </c>
    </row>
    <row r="7514" spans="1:4" ht="15">
      <c r="A7514" s="90">
        <v>101432</v>
      </c>
      <c r="B7514" s="90" t="s">
        <v>8592</v>
      </c>
      <c r="C7514" s="358" t="s">
        <v>4007</v>
      </c>
      <c r="D7514" s="359">
        <v>4540.83</v>
      </c>
    </row>
    <row r="7515" spans="1:4" ht="15">
      <c r="A7515" s="90">
        <v>101433</v>
      </c>
      <c r="B7515" s="90" t="s">
        <v>3964</v>
      </c>
      <c r="C7515" s="358" t="s">
        <v>4007</v>
      </c>
      <c r="D7515" s="359">
        <v>7460.78</v>
      </c>
    </row>
    <row r="7516" spans="1:4" ht="15">
      <c r="A7516" s="90">
        <v>101434</v>
      </c>
      <c r="B7516" s="90" t="s">
        <v>8593</v>
      </c>
      <c r="C7516" s="358" t="s">
        <v>4007</v>
      </c>
      <c r="D7516" s="359">
        <v>3684.68</v>
      </c>
    </row>
    <row r="7517" spans="1:4" ht="15">
      <c r="A7517" s="90">
        <v>101435</v>
      </c>
      <c r="B7517" s="90" t="s">
        <v>8594</v>
      </c>
      <c r="C7517" s="358" t="s">
        <v>4007</v>
      </c>
      <c r="D7517" s="359">
        <v>5957.43</v>
      </c>
    </row>
    <row r="7518" spans="1:4" ht="15">
      <c r="A7518" s="90">
        <v>101436</v>
      </c>
      <c r="B7518" s="90" t="s">
        <v>3966</v>
      </c>
      <c r="C7518" s="358" t="s">
        <v>4007</v>
      </c>
      <c r="D7518" s="359">
        <v>4125.07</v>
      </c>
    </row>
    <row r="7519" spans="1:4" ht="15">
      <c r="A7519" s="90">
        <v>101437</v>
      </c>
      <c r="B7519" s="90" t="s">
        <v>8595</v>
      </c>
      <c r="C7519" s="358" t="s">
        <v>4007</v>
      </c>
      <c r="D7519" s="359">
        <v>6838.19</v>
      </c>
    </row>
    <row r="7520" spans="1:4" ht="15">
      <c r="A7520" s="90">
        <v>101438</v>
      </c>
      <c r="B7520" s="90" t="s">
        <v>3968</v>
      </c>
      <c r="C7520" s="358" t="s">
        <v>4007</v>
      </c>
      <c r="D7520" s="359">
        <v>6838.19</v>
      </c>
    </row>
    <row r="7521" spans="1:4" ht="15">
      <c r="A7521" s="90">
        <v>101439</v>
      </c>
      <c r="B7521" s="90" t="s">
        <v>3969</v>
      </c>
      <c r="C7521" s="358" t="s">
        <v>4007</v>
      </c>
      <c r="D7521" s="359">
        <v>5286.59</v>
      </c>
    </row>
    <row r="7522" spans="1:4" ht="15">
      <c r="A7522" s="90">
        <v>101440</v>
      </c>
      <c r="B7522" s="90" t="s">
        <v>8596</v>
      </c>
      <c r="C7522" s="358" t="s">
        <v>4007</v>
      </c>
      <c r="D7522" s="359">
        <v>5286.59</v>
      </c>
    </row>
    <row r="7523" spans="1:4" ht="15">
      <c r="A7523" s="90">
        <v>101441</v>
      </c>
      <c r="B7523" s="90" t="s">
        <v>3971</v>
      </c>
      <c r="C7523" s="358" t="s">
        <v>4007</v>
      </c>
      <c r="D7523" s="359">
        <v>4450.28</v>
      </c>
    </row>
    <row r="7524" spans="1:4" ht="15">
      <c r="A7524" s="90">
        <v>101443</v>
      </c>
      <c r="B7524" s="90" t="s">
        <v>3972</v>
      </c>
      <c r="C7524" s="358" t="s">
        <v>4007</v>
      </c>
      <c r="D7524" s="359">
        <v>6838.19</v>
      </c>
    </row>
    <row r="7525" spans="1:4" ht="15">
      <c r="A7525" s="90">
        <v>101444</v>
      </c>
      <c r="B7525" s="90" t="s">
        <v>3975</v>
      </c>
      <c r="C7525" s="358" t="s">
        <v>4007</v>
      </c>
      <c r="D7525" s="359">
        <v>4492.9799999999996</v>
      </c>
    </row>
    <row r="7526" spans="1:4" ht="15">
      <c r="A7526" s="90">
        <v>101445</v>
      </c>
      <c r="B7526" s="90" t="s">
        <v>3976</v>
      </c>
      <c r="C7526" s="358" t="s">
        <v>4007</v>
      </c>
      <c r="D7526" s="359">
        <v>4512.1099999999997</v>
      </c>
    </row>
    <row r="7527" spans="1:4" ht="15">
      <c r="A7527" s="90">
        <v>101446</v>
      </c>
      <c r="B7527" s="90" t="s">
        <v>3977</v>
      </c>
      <c r="C7527" s="358" t="s">
        <v>4007</v>
      </c>
      <c r="D7527" s="359">
        <v>5185.8900000000003</v>
      </c>
    </row>
    <row r="7528" spans="1:4" ht="15">
      <c r="A7528" s="90">
        <v>101447</v>
      </c>
      <c r="B7528" s="90" t="s">
        <v>3978</v>
      </c>
      <c r="C7528" s="358" t="s">
        <v>4007</v>
      </c>
      <c r="D7528" s="359">
        <v>4876.8599999999997</v>
      </c>
    </row>
    <row r="7529" spans="1:4" ht="15">
      <c r="A7529" s="90">
        <v>101448</v>
      </c>
      <c r="B7529" s="90" t="s">
        <v>3979</v>
      </c>
      <c r="C7529" s="358" t="s">
        <v>4007</v>
      </c>
      <c r="D7529" s="359">
        <v>5185.8900000000003</v>
      </c>
    </row>
    <row r="7530" spans="1:4" ht="15">
      <c r="A7530" s="90">
        <v>101449</v>
      </c>
      <c r="B7530" s="90" t="s">
        <v>8597</v>
      </c>
      <c r="C7530" s="358" t="s">
        <v>4007</v>
      </c>
      <c r="D7530" s="359">
        <v>4347.72</v>
      </c>
    </row>
    <row r="7531" spans="1:4" ht="15">
      <c r="A7531" s="90">
        <v>101451</v>
      </c>
      <c r="B7531" s="90" t="s">
        <v>3982</v>
      </c>
      <c r="C7531" s="358" t="s">
        <v>4007</v>
      </c>
      <c r="D7531" s="359">
        <v>5118.1400000000003</v>
      </c>
    </row>
    <row r="7532" spans="1:4" ht="15">
      <c r="A7532" s="90">
        <v>101452</v>
      </c>
      <c r="B7532" s="90" t="s">
        <v>8598</v>
      </c>
      <c r="C7532" s="358" t="s">
        <v>4007</v>
      </c>
      <c r="D7532" s="359">
        <v>3423.18</v>
      </c>
    </row>
    <row r="7533" spans="1:4" ht="15">
      <c r="A7533" s="90">
        <v>101453</v>
      </c>
      <c r="B7533" s="90" t="s">
        <v>3984</v>
      </c>
      <c r="C7533" s="358" t="s">
        <v>4007</v>
      </c>
      <c r="D7533" s="359">
        <v>5086.91</v>
      </c>
    </row>
    <row r="7534" spans="1:4" ht="15">
      <c r="A7534" s="90">
        <v>101454</v>
      </c>
      <c r="B7534" s="90" t="s">
        <v>8599</v>
      </c>
      <c r="C7534" s="358" t="s">
        <v>4007</v>
      </c>
      <c r="D7534" s="359">
        <v>5787.38</v>
      </c>
    </row>
    <row r="7535" spans="1:4" ht="15">
      <c r="A7535" s="90">
        <v>101456</v>
      </c>
      <c r="B7535" s="90" t="s">
        <v>8600</v>
      </c>
      <c r="C7535" s="358" t="s">
        <v>4007</v>
      </c>
      <c r="D7535" s="359">
        <v>8829.7099999999991</v>
      </c>
    </row>
    <row r="7536" spans="1:4" ht="15">
      <c r="A7536" s="90">
        <v>101457</v>
      </c>
      <c r="B7536" s="90" t="s">
        <v>8601</v>
      </c>
      <c r="C7536" s="358" t="s">
        <v>4007</v>
      </c>
      <c r="D7536" s="359">
        <v>9453.09</v>
      </c>
    </row>
    <row r="7537" spans="1:4" ht="15">
      <c r="A7537" s="90">
        <v>101458</v>
      </c>
      <c r="B7537" s="90" t="s">
        <v>8602</v>
      </c>
      <c r="C7537" s="358" t="s">
        <v>4007</v>
      </c>
      <c r="D7537" s="359">
        <v>4835.21</v>
      </c>
    </row>
    <row r="7538" spans="1:4" ht="15">
      <c r="A7538" s="90">
        <v>101459</v>
      </c>
      <c r="B7538" s="90" t="s">
        <v>3990</v>
      </c>
      <c r="C7538" s="358" t="s">
        <v>4007</v>
      </c>
      <c r="D7538" s="359">
        <v>3885.84</v>
      </c>
    </row>
    <row r="7539" spans="1:4" ht="15">
      <c r="A7539" s="90">
        <v>101460</v>
      </c>
      <c r="B7539" s="90" t="s">
        <v>4115</v>
      </c>
      <c r="C7539" s="358" t="s">
        <v>4007</v>
      </c>
      <c r="D7539" s="359">
        <v>3386.02</v>
      </c>
    </row>
  </sheetData>
  <sheetProtection formatCells="0" insertRows="0" deleteRows="0" sort="0" autoFilter="0"/>
  <mergeCells count="3">
    <mergeCell ref="A1:D1"/>
    <mergeCell ref="A2:D2"/>
    <mergeCell ref="A3:D3"/>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D4895"/>
  <sheetViews>
    <sheetView workbookViewId="0">
      <selection activeCell="B32" sqref="B32"/>
    </sheetView>
  </sheetViews>
  <sheetFormatPr defaultRowHeight="14.25"/>
  <cols>
    <col min="1" max="1" width="9.25" customWidth="1"/>
    <col min="2" max="2" width="71" customWidth="1"/>
    <col min="3" max="3" width="18.5" style="111" customWidth="1"/>
    <col min="4" max="4" width="19.5" customWidth="1"/>
  </cols>
  <sheetData>
    <row r="1" spans="1:4">
      <c r="A1" t="s">
        <v>18841</v>
      </c>
    </row>
    <row r="2" spans="1:4">
      <c r="A2" t="s">
        <v>1731</v>
      </c>
    </row>
    <row r="3" spans="1:4">
      <c r="A3" t="s">
        <v>36350</v>
      </c>
    </row>
    <row r="4" spans="1:4">
      <c r="A4" t="s">
        <v>18842</v>
      </c>
    </row>
    <row r="5" spans="1:4">
      <c r="A5" t="s">
        <v>36351</v>
      </c>
    </row>
    <row r="6" spans="1:4">
      <c r="A6" t="s">
        <v>1731</v>
      </c>
    </row>
    <row r="7" spans="1:4">
      <c r="A7" t="s">
        <v>18843</v>
      </c>
      <c r="B7" t="s">
        <v>18844</v>
      </c>
      <c r="C7" s="111" t="s">
        <v>18845</v>
      </c>
      <c r="D7" t="s">
        <v>18846</v>
      </c>
    </row>
    <row r="8" spans="1:4">
      <c r="A8">
        <v>38605</v>
      </c>
      <c r="B8" t="s">
        <v>12384</v>
      </c>
      <c r="C8" s="111" t="s">
        <v>1712</v>
      </c>
      <c r="D8" s="360">
        <v>68.59</v>
      </c>
    </row>
    <row r="9" spans="1:4">
      <c r="A9">
        <v>11270</v>
      </c>
      <c r="B9" t="s">
        <v>12385</v>
      </c>
      <c r="C9" s="111" t="s">
        <v>1712</v>
      </c>
      <c r="D9" s="360">
        <v>2.74</v>
      </c>
    </row>
    <row r="10" spans="1:4">
      <c r="A10">
        <v>412</v>
      </c>
      <c r="B10" t="s">
        <v>12386</v>
      </c>
      <c r="C10" s="111" t="s">
        <v>1712</v>
      </c>
      <c r="D10" s="360">
        <v>1.38</v>
      </c>
    </row>
    <row r="11" spans="1:4">
      <c r="A11">
        <v>414</v>
      </c>
      <c r="B11" t="s">
        <v>12387</v>
      </c>
      <c r="C11" s="111" t="s">
        <v>1712</v>
      </c>
      <c r="D11" s="360">
        <v>0.08</v>
      </c>
    </row>
    <row r="12" spans="1:4">
      <c r="A12">
        <v>410</v>
      </c>
      <c r="B12" t="s">
        <v>12388</v>
      </c>
      <c r="C12" s="111" t="s">
        <v>1712</v>
      </c>
      <c r="D12" s="360">
        <v>0.21</v>
      </c>
    </row>
    <row r="13" spans="1:4">
      <c r="A13">
        <v>411</v>
      </c>
      <c r="B13" t="s">
        <v>12389</v>
      </c>
      <c r="C13" s="111" t="s">
        <v>1712</v>
      </c>
      <c r="D13" s="360">
        <v>0.27</v>
      </c>
    </row>
    <row r="14" spans="1:4">
      <c r="A14">
        <v>408</v>
      </c>
      <c r="B14" t="s">
        <v>12390</v>
      </c>
      <c r="C14" s="111" t="s">
        <v>1712</v>
      </c>
      <c r="D14" s="360">
        <v>1.34</v>
      </c>
    </row>
    <row r="15" spans="1:4">
      <c r="A15">
        <v>39131</v>
      </c>
      <c r="B15" t="s">
        <v>12391</v>
      </c>
      <c r="C15" s="111" t="s">
        <v>1712</v>
      </c>
      <c r="D15" s="360">
        <v>3.71</v>
      </c>
    </row>
    <row r="16" spans="1:4">
      <c r="A16">
        <v>394</v>
      </c>
      <c r="B16" t="s">
        <v>12392</v>
      </c>
      <c r="C16" s="111" t="s">
        <v>1712</v>
      </c>
      <c r="D16" s="360">
        <v>3.75</v>
      </c>
    </row>
    <row r="17" spans="1:4">
      <c r="A17">
        <v>39130</v>
      </c>
      <c r="B17" t="s">
        <v>12393</v>
      </c>
      <c r="C17" s="111" t="s">
        <v>1712</v>
      </c>
      <c r="D17" s="360">
        <v>3.38</v>
      </c>
    </row>
    <row r="18" spans="1:4">
      <c r="A18">
        <v>395</v>
      </c>
      <c r="B18" t="s">
        <v>12394</v>
      </c>
      <c r="C18" s="111" t="s">
        <v>1712</v>
      </c>
      <c r="D18" s="360">
        <v>3.61</v>
      </c>
    </row>
    <row r="19" spans="1:4">
      <c r="A19">
        <v>39127</v>
      </c>
      <c r="B19" t="s">
        <v>12395</v>
      </c>
      <c r="C19" s="111" t="s">
        <v>1712</v>
      </c>
      <c r="D19" s="360">
        <v>1.78</v>
      </c>
    </row>
    <row r="20" spans="1:4">
      <c r="A20">
        <v>392</v>
      </c>
      <c r="B20" t="s">
        <v>12396</v>
      </c>
      <c r="C20" s="111" t="s">
        <v>1712</v>
      </c>
      <c r="D20" s="360">
        <v>1.83</v>
      </c>
    </row>
    <row r="21" spans="1:4">
      <c r="A21">
        <v>39129</v>
      </c>
      <c r="B21" t="s">
        <v>12397</v>
      </c>
      <c r="C21" s="111" t="s">
        <v>1712</v>
      </c>
      <c r="D21" s="360">
        <v>2.08</v>
      </c>
    </row>
    <row r="22" spans="1:4">
      <c r="A22">
        <v>393</v>
      </c>
      <c r="B22" t="s">
        <v>12398</v>
      </c>
      <c r="C22" s="111" t="s">
        <v>1712</v>
      </c>
      <c r="D22" s="360">
        <v>2.1800000000000002</v>
      </c>
    </row>
    <row r="23" spans="1:4">
      <c r="A23">
        <v>39133</v>
      </c>
      <c r="B23" t="s">
        <v>12399</v>
      </c>
      <c r="C23" s="111" t="s">
        <v>1712</v>
      </c>
      <c r="D23" s="360">
        <v>4.87</v>
      </c>
    </row>
    <row r="24" spans="1:4">
      <c r="A24">
        <v>397</v>
      </c>
      <c r="B24" t="s">
        <v>12400</v>
      </c>
      <c r="C24" s="111" t="s">
        <v>1712</v>
      </c>
      <c r="D24" s="360">
        <v>5.38</v>
      </c>
    </row>
    <row r="25" spans="1:4">
      <c r="A25">
        <v>39132</v>
      </c>
      <c r="B25" t="s">
        <v>12401</v>
      </c>
      <c r="C25" s="111" t="s">
        <v>1712</v>
      </c>
      <c r="D25" s="360">
        <v>3.89</v>
      </c>
    </row>
    <row r="26" spans="1:4">
      <c r="A26">
        <v>396</v>
      </c>
      <c r="B26" t="s">
        <v>12402</v>
      </c>
      <c r="C26" s="111" t="s">
        <v>1712</v>
      </c>
      <c r="D26" s="360">
        <v>4.17</v>
      </c>
    </row>
    <row r="27" spans="1:4">
      <c r="A27">
        <v>39135</v>
      </c>
      <c r="B27" t="s">
        <v>12403</v>
      </c>
      <c r="C27" s="111" t="s">
        <v>1712</v>
      </c>
      <c r="D27" s="360">
        <v>7.79</v>
      </c>
    </row>
    <row r="28" spans="1:4">
      <c r="A28">
        <v>39128</v>
      </c>
      <c r="B28" t="s">
        <v>12404</v>
      </c>
      <c r="C28" s="111" t="s">
        <v>1712</v>
      </c>
      <c r="D28" s="360">
        <v>1.94</v>
      </c>
    </row>
    <row r="29" spans="1:4">
      <c r="A29">
        <v>400</v>
      </c>
      <c r="B29" t="s">
        <v>12405</v>
      </c>
      <c r="C29" s="111" t="s">
        <v>1712</v>
      </c>
      <c r="D29" s="360">
        <v>1.9</v>
      </c>
    </row>
    <row r="30" spans="1:4">
      <c r="A30">
        <v>39125</v>
      </c>
      <c r="B30" t="s">
        <v>12406</v>
      </c>
      <c r="C30" s="111" t="s">
        <v>1712</v>
      </c>
      <c r="D30" s="360">
        <v>1.94</v>
      </c>
    </row>
    <row r="31" spans="1:4">
      <c r="A31">
        <v>39134</v>
      </c>
      <c r="B31" t="s">
        <v>12407</v>
      </c>
      <c r="C31" s="111" t="s">
        <v>1712</v>
      </c>
      <c r="D31" s="360">
        <v>6.49</v>
      </c>
    </row>
    <row r="32" spans="1:4">
      <c r="A32">
        <v>398</v>
      </c>
      <c r="B32" t="s">
        <v>12408</v>
      </c>
      <c r="C32" s="111" t="s">
        <v>1712</v>
      </c>
      <c r="D32" s="360">
        <v>5.98</v>
      </c>
    </row>
    <row r="33" spans="1:4">
      <c r="A33">
        <v>39126</v>
      </c>
      <c r="B33" t="s">
        <v>12409</v>
      </c>
      <c r="C33" s="111" t="s">
        <v>1712</v>
      </c>
      <c r="D33" s="360">
        <v>8.76</v>
      </c>
    </row>
    <row r="34" spans="1:4">
      <c r="A34">
        <v>399</v>
      </c>
      <c r="B34" t="s">
        <v>12410</v>
      </c>
      <c r="C34" s="111" t="s">
        <v>1712</v>
      </c>
      <c r="D34" s="360">
        <v>7.72</v>
      </c>
    </row>
    <row r="35" spans="1:4">
      <c r="A35">
        <v>39158</v>
      </c>
      <c r="B35" t="s">
        <v>12411</v>
      </c>
      <c r="C35" s="111" t="s">
        <v>1712</v>
      </c>
      <c r="D35" s="360">
        <v>20.73</v>
      </c>
    </row>
    <row r="36" spans="1:4">
      <c r="A36">
        <v>39141</v>
      </c>
      <c r="B36" t="s">
        <v>12412</v>
      </c>
      <c r="C36" s="111" t="s">
        <v>1712</v>
      </c>
      <c r="D36" s="360">
        <v>1.5</v>
      </c>
    </row>
    <row r="37" spans="1:4">
      <c r="A37">
        <v>39140</v>
      </c>
      <c r="B37" t="s">
        <v>12413</v>
      </c>
      <c r="C37" s="111" t="s">
        <v>1712</v>
      </c>
      <c r="D37" s="360">
        <v>1.36</v>
      </c>
    </row>
    <row r="38" spans="1:4">
      <c r="A38">
        <v>39137</v>
      </c>
      <c r="B38" t="s">
        <v>12414</v>
      </c>
      <c r="C38" s="111" t="s">
        <v>1712</v>
      </c>
      <c r="D38" s="360">
        <v>0.78</v>
      </c>
    </row>
    <row r="39" spans="1:4">
      <c r="A39">
        <v>39139</v>
      </c>
      <c r="B39" t="s">
        <v>12415</v>
      </c>
      <c r="C39" s="111" t="s">
        <v>1712</v>
      </c>
      <c r="D39" s="360">
        <v>1.1299999999999999</v>
      </c>
    </row>
    <row r="40" spans="1:4">
      <c r="A40">
        <v>39143</v>
      </c>
      <c r="B40" t="s">
        <v>12416</v>
      </c>
      <c r="C40" s="111" t="s">
        <v>1712</v>
      </c>
      <c r="D40" s="360">
        <v>3.1</v>
      </c>
    </row>
    <row r="41" spans="1:4">
      <c r="A41">
        <v>39142</v>
      </c>
      <c r="B41" t="s">
        <v>12417</v>
      </c>
      <c r="C41" s="111" t="s">
        <v>1712</v>
      </c>
      <c r="D41" s="360">
        <v>2.2200000000000002</v>
      </c>
    </row>
    <row r="42" spans="1:4">
      <c r="A42">
        <v>39138</v>
      </c>
      <c r="B42" t="s">
        <v>12418</v>
      </c>
      <c r="C42" s="111" t="s">
        <v>1712</v>
      </c>
      <c r="D42" s="360">
        <v>0.83</v>
      </c>
    </row>
    <row r="43" spans="1:4">
      <c r="A43">
        <v>39136</v>
      </c>
      <c r="B43" t="s">
        <v>12419</v>
      </c>
      <c r="C43" s="111" t="s">
        <v>1712</v>
      </c>
      <c r="D43" s="360">
        <v>0.55000000000000004</v>
      </c>
    </row>
    <row r="44" spans="1:4">
      <c r="A44">
        <v>39144</v>
      </c>
      <c r="B44" t="s">
        <v>12420</v>
      </c>
      <c r="C44" s="111" t="s">
        <v>1712</v>
      </c>
      <c r="D44" s="360">
        <v>3.61</v>
      </c>
    </row>
    <row r="45" spans="1:4">
      <c r="A45">
        <v>39145</v>
      </c>
      <c r="B45" t="s">
        <v>12421</v>
      </c>
      <c r="C45" s="111" t="s">
        <v>1712</v>
      </c>
      <c r="D45" s="360">
        <v>5.96</v>
      </c>
    </row>
    <row r="46" spans="1:4">
      <c r="A46">
        <v>12615</v>
      </c>
      <c r="B46" t="s">
        <v>18847</v>
      </c>
      <c r="C46" s="111" t="s">
        <v>1712</v>
      </c>
      <c r="D46" s="360">
        <v>15.03</v>
      </c>
    </row>
    <row r="47" spans="1:4">
      <c r="A47">
        <v>11927</v>
      </c>
      <c r="B47" t="s">
        <v>12422</v>
      </c>
      <c r="C47" s="111" t="s">
        <v>1712</v>
      </c>
      <c r="D47" s="360">
        <v>8.1999999999999993</v>
      </c>
    </row>
    <row r="48" spans="1:4">
      <c r="A48">
        <v>11928</v>
      </c>
      <c r="B48" t="s">
        <v>12423</v>
      </c>
      <c r="C48" s="111" t="s">
        <v>1712</v>
      </c>
      <c r="D48" s="360">
        <v>9.39</v>
      </c>
    </row>
    <row r="49" spans="1:4">
      <c r="A49">
        <v>11929</v>
      </c>
      <c r="B49" t="s">
        <v>12424</v>
      </c>
      <c r="C49" s="111" t="s">
        <v>1712</v>
      </c>
      <c r="D49" s="360">
        <v>14.53</v>
      </c>
    </row>
    <row r="50" spans="1:4">
      <c r="A50">
        <v>36801</v>
      </c>
      <c r="B50" t="s">
        <v>12425</v>
      </c>
      <c r="C50" s="111" t="s">
        <v>1712</v>
      </c>
      <c r="D50" s="360">
        <v>27.31</v>
      </c>
    </row>
    <row r="51" spans="1:4">
      <c r="A51">
        <v>36246</v>
      </c>
      <c r="B51" t="s">
        <v>12426</v>
      </c>
      <c r="C51" s="111" t="s">
        <v>1715</v>
      </c>
      <c r="D51" s="360">
        <v>3.52</v>
      </c>
    </row>
    <row r="52" spans="1:4">
      <c r="A52">
        <v>37600</v>
      </c>
      <c r="B52" t="s">
        <v>12427</v>
      </c>
      <c r="C52" s="111" t="s">
        <v>1712</v>
      </c>
      <c r="D52" s="360">
        <v>112.99</v>
      </c>
    </row>
    <row r="53" spans="1:4">
      <c r="A53">
        <v>37599</v>
      </c>
      <c r="B53" t="s">
        <v>12428</v>
      </c>
      <c r="C53" s="111" t="s">
        <v>1712</v>
      </c>
      <c r="D53" s="360">
        <v>105.16</v>
      </c>
    </row>
    <row r="54" spans="1:4">
      <c r="A54">
        <v>1</v>
      </c>
      <c r="B54" t="s">
        <v>12429</v>
      </c>
      <c r="C54" s="111" t="s">
        <v>1716</v>
      </c>
      <c r="D54" s="360">
        <v>87.8</v>
      </c>
    </row>
    <row r="55" spans="1:4">
      <c r="A55">
        <v>3</v>
      </c>
      <c r="B55" t="s">
        <v>12430</v>
      </c>
      <c r="C55" s="111" t="s">
        <v>1717</v>
      </c>
      <c r="D55" s="360">
        <v>14.73</v>
      </c>
    </row>
    <row r="56" spans="1:4">
      <c r="A56">
        <v>43054</v>
      </c>
      <c r="B56" t="s">
        <v>12431</v>
      </c>
      <c r="C56" s="111" t="s">
        <v>1716</v>
      </c>
      <c r="D56" s="360">
        <v>12.34</v>
      </c>
    </row>
    <row r="57" spans="1:4">
      <c r="A57">
        <v>42402</v>
      </c>
      <c r="B57" t="s">
        <v>12432</v>
      </c>
      <c r="C57" s="111" t="s">
        <v>1716</v>
      </c>
      <c r="D57" s="360">
        <v>11.79</v>
      </c>
    </row>
    <row r="58" spans="1:4">
      <c r="A58">
        <v>42403</v>
      </c>
      <c r="B58" t="s">
        <v>12433</v>
      </c>
      <c r="C58" s="111" t="s">
        <v>1716</v>
      </c>
      <c r="D58" s="360">
        <v>15.13</v>
      </c>
    </row>
    <row r="59" spans="1:4">
      <c r="A59">
        <v>42404</v>
      </c>
      <c r="B59" t="s">
        <v>12434</v>
      </c>
      <c r="C59" s="111" t="s">
        <v>1716</v>
      </c>
      <c r="D59" s="360">
        <v>15.05</v>
      </c>
    </row>
    <row r="60" spans="1:4">
      <c r="A60">
        <v>42405</v>
      </c>
      <c r="B60" t="s">
        <v>12435</v>
      </c>
      <c r="C60" s="111" t="s">
        <v>1716</v>
      </c>
      <c r="D60" s="360">
        <v>16.03</v>
      </c>
    </row>
    <row r="61" spans="1:4">
      <c r="A61">
        <v>34341</v>
      </c>
      <c r="B61" t="s">
        <v>12436</v>
      </c>
      <c r="C61" s="111" t="s">
        <v>1716</v>
      </c>
      <c r="D61" s="360">
        <v>13.91</v>
      </c>
    </row>
    <row r="62" spans="1:4">
      <c r="A62">
        <v>43053</v>
      </c>
      <c r="B62" t="s">
        <v>12437</v>
      </c>
      <c r="C62" s="111" t="s">
        <v>1716</v>
      </c>
      <c r="D62" s="360">
        <v>11.02</v>
      </c>
    </row>
    <row r="63" spans="1:4">
      <c r="A63">
        <v>43058</v>
      </c>
      <c r="B63" t="s">
        <v>12438</v>
      </c>
      <c r="C63" s="111" t="s">
        <v>1716</v>
      </c>
      <c r="D63" s="360">
        <v>11.43</v>
      </c>
    </row>
    <row r="64" spans="1:4">
      <c r="A64">
        <v>34</v>
      </c>
      <c r="B64" t="s">
        <v>12439</v>
      </c>
      <c r="C64" s="111" t="s">
        <v>1716</v>
      </c>
      <c r="D64" s="360">
        <v>11.49</v>
      </c>
    </row>
    <row r="65" spans="1:4">
      <c r="A65">
        <v>43055</v>
      </c>
      <c r="B65" t="s">
        <v>12440</v>
      </c>
      <c r="C65" s="111" t="s">
        <v>1716</v>
      </c>
      <c r="D65" s="360">
        <v>9.9499999999999993</v>
      </c>
    </row>
    <row r="66" spans="1:4">
      <c r="A66">
        <v>43056</v>
      </c>
      <c r="B66" t="s">
        <v>12441</v>
      </c>
      <c r="C66" s="111" t="s">
        <v>1716</v>
      </c>
      <c r="D66" s="360">
        <v>11.47</v>
      </c>
    </row>
    <row r="67" spans="1:4">
      <c r="A67">
        <v>43057</v>
      </c>
      <c r="B67" t="s">
        <v>12442</v>
      </c>
      <c r="C67" s="111" t="s">
        <v>1716</v>
      </c>
      <c r="D67" s="360">
        <v>12.61</v>
      </c>
    </row>
    <row r="68" spans="1:4">
      <c r="A68">
        <v>34449</v>
      </c>
      <c r="B68" t="s">
        <v>12443</v>
      </c>
      <c r="C68" s="111" t="s">
        <v>1716</v>
      </c>
      <c r="D68" s="360">
        <v>13.48</v>
      </c>
    </row>
    <row r="69" spans="1:4">
      <c r="A69">
        <v>32</v>
      </c>
      <c r="B69" t="s">
        <v>12444</v>
      </c>
      <c r="C69" s="111" t="s">
        <v>1716</v>
      </c>
      <c r="D69" s="360">
        <v>12.12</v>
      </c>
    </row>
    <row r="70" spans="1:4">
      <c r="A70">
        <v>33</v>
      </c>
      <c r="B70" t="s">
        <v>12445</v>
      </c>
      <c r="C70" s="111" t="s">
        <v>1716</v>
      </c>
      <c r="D70" s="360">
        <v>12.19</v>
      </c>
    </row>
    <row r="71" spans="1:4">
      <c r="A71">
        <v>43061</v>
      </c>
      <c r="B71" t="s">
        <v>12446</v>
      </c>
      <c r="C71" s="111" t="s">
        <v>1716</v>
      </c>
      <c r="D71" s="360">
        <v>11.39</v>
      </c>
    </row>
    <row r="72" spans="1:4">
      <c r="A72">
        <v>43059</v>
      </c>
      <c r="B72" t="s">
        <v>12447</v>
      </c>
      <c r="C72" s="111" t="s">
        <v>1716</v>
      </c>
      <c r="D72" s="360">
        <v>10.87</v>
      </c>
    </row>
    <row r="73" spans="1:4">
      <c r="A73">
        <v>43062</v>
      </c>
      <c r="B73" t="s">
        <v>12448</v>
      </c>
      <c r="C73" s="111" t="s">
        <v>1716</v>
      </c>
      <c r="D73" s="360">
        <v>12.05</v>
      </c>
    </row>
    <row r="74" spans="1:4">
      <c r="A74">
        <v>43060</v>
      </c>
      <c r="B74" t="s">
        <v>12449</v>
      </c>
      <c r="C74" s="111" t="s">
        <v>1716</v>
      </c>
      <c r="D74" s="360">
        <v>9.4700000000000006</v>
      </c>
    </row>
    <row r="75" spans="1:4">
      <c r="A75">
        <v>40410</v>
      </c>
      <c r="B75" t="s">
        <v>12450</v>
      </c>
      <c r="C75" s="111" t="s">
        <v>1712</v>
      </c>
      <c r="D75" s="360">
        <v>24.68</v>
      </c>
    </row>
    <row r="76" spans="1:4">
      <c r="A76">
        <v>40411</v>
      </c>
      <c r="B76" t="s">
        <v>12451</v>
      </c>
      <c r="C76" s="111" t="s">
        <v>1712</v>
      </c>
      <c r="D76" s="360">
        <v>26.78</v>
      </c>
    </row>
    <row r="77" spans="1:4">
      <c r="A77">
        <v>40412</v>
      </c>
      <c r="B77" t="s">
        <v>12452</v>
      </c>
      <c r="C77" s="111" t="s">
        <v>1712</v>
      </c>
      <c r="D77" s="360">
        <v>30.06</v>
      </c>
    </row>
    <row r="78" spans="1:4">
      <c r="A78">
        <v>44254</v>
      </c>
      <c r="B78" t="s">
        <v>18848</v>
      </c>
      <c r="C78" s="111" t="s">
        <v>1712</v>
      </c>
      <c r="D78" s="360">
        <v>31.15</v>
      </c>
    </row>
    <row r="79" spans="1:4">
      <c r="A79">
        <v>44255</v>
      </c>
      <c r="B79" t="s">
        <v>18849</v>
      </c>
      <c r="C79" s="111" t="s">
        <v>1712</v>
      </c>
      <c r="D79" s="360">
        <v>34.53</v>
      </c>
    </row>
    <row r="80" spans="1:4">
      <c r="A80">
        <v>44256</v>
      </c>
      <c r="B80" t="s">
        <v>18850</v>
      </c>
      <c r="C80" s="111" t="s">
        <v>1712</v>
      </c>
      <c r="D80" s="360">
        <v>39</v>
      </c>
    </row>
    <row r="81" spans="1:4">
      <c r="A81">
        <v>44257</v>
      </c>
      <c r="B81" t="s">
        <v>18851</v>
      </c>
      <c r="C81" s="111" t="s">
        <v>1712</v>
      </c>
      <c r="D81" s="360">
        <v>61.69</v>
      </c>
    </row>
    <row r="82" spans="1:4">
      <c r="A82">
        <v>44258</v>
      </c>
      <c r="B82" t="s">
        <v>18852</v>
      </c>
      <c r="C82" s="111" t="s">
        <v>1712</v>
      </c>
      <c r="D82" s="360">
        <v>70.510000000000005</v>
      </c>
    </row>
    <row r="83" spans="1:4">
      <c r="A83">
        <v>44259</v>
      </c>
      <c r="B83" t="s">
        <v>18853</v>
      </c>
      <c r="C83" s="111" t="s">
        <v>1712</v>
      </c>
      <c r="D83" s="360">
        <v>96.78</v>
      </c>
    </row>
    <row r="84" spans="1:4">
      <c r="A84">
        <v>37997</v>
      </c>
      <c r="B84" t="s">
        <v>18854</v>
      </c>
      <c r="C84" s="111" t="s">
        <v>1712</v>
      </c>
      <c r="D84" s="360">
        <v>18.559999999999999</v>
      </c>
    </row>
    <row r="85" spans="1:4">
      <c r="A85">
        <v>37998</v>
      </c>
      <c r="B85" t="s">
        <v>18855</v>
      </c>
      <c r="C85" s="111" t="s">
        <v>1712</v>
      </c>
      <c r="D85" s="360">
        <v>24.84</v>
      </c>
    </row>
    <row r="86" spans="1:4">
      <c r="A86">
        <v>55</v>
      </c>
      <c r="B86" t="s">
        <v>12453</v>
      </c>
      <c r="C86" s="111" t="s">
        <v>1712</v>
      </c>
      <c r="D86" s="360">
        <v>4.2</v>
      </c>
    </row>
    <row r="87" spans="1:4">
      <c r="A87">
        <v>61</v>
      </c>
      <c r="B87" t="s">
        <v>12454</v>
      </c>
      <c r="C87" s="111" t="s">
        <v>1712</v>
      </c>
      <c r="D87" s="360">
        <v>3.97</v>
      </c>
    </row>
    <row r="88" spans="1:4">
      <c r="A88">
        <v>62</v>
      </c>
      <c r="B88" t="s">
        <v>12455</v>
      </c>
      <c r="C88" s="111" t="s">
        <v>1712</v>
      </c>
      <c r="D88" s="360">
        <v>8.23</v>
      </c>
    </row>
    <row r="89" spans="1:4">
      <c r="A89">
        <v>10899</v>
      </c>
      <c r="B89" t="s">
        <v>18856</v>
      </c>
      <c r="C89" s="111" t="s">
        <v>1712</v>
      </c>
      <c r="D89" s="360">
        <v>83.23</v>
      </c>
    </row>
    <row r="90" spans="1:4">
      <c r="A90">
        <v>10900</v>
      </c>
      <c r="B90" t="s">
        <v>18857</v>
      </c>
      <c r="C90" s="111" t="s">
        <v>1712</v>
      </c>
      <c r="D90" s="360">
        <v>65.14</v>
      </c>
    </row>
    <row r="91" spans="1:4">
      <c r="A91">
        <v>103</v>
      </c>
      <c r="B91" t="s">
        <v>12456</v>
      </c>
      <c r="C91" s="111" t="s">
        <v>1712</v>
      </c>
      <c r="D91" s="360">
        <v>50.31</v>
      </c>
    </row>
    <row r="92" spans="1:4">
      <c r="A92">
        <v>107</v>
      </c>
      <c r="B92" t="s">
        <v>12457</v>
      </c>
      <c r="C92" s="111" t="s">
        <v>1712</v>
      </c>
      <c r="D92" s="360">
        <v>0.94</v>
      </c>
    </row>
    <row r="93" spans="1:4">
      <c r="A93">
        <v>65</v>
      </c>
      <c r="B93" t="s">
        <v>12458</v>
      </c>
      <c r="C93" s="111" t="s">
        <v>1712</v>
      </c>
      <c r="D93" s="360">
        <v>1.04</v>
      </c>
    </row>
    <row r="94" spans="1:4">
      <c r="A94">
        <v>108</v>
      </c>
      <c r="B94" t="s">
        <v>12459</v>
      </c>
      <c r="C94" s="111" t="s">
        <v>1712</v>
      </c>
      <c r="D94" s="360">
        <v>2.08</v>
      </c>
    </row>
    <row r="95" spans="1:4">
      <c r="A95">
        <v>110</v>
      </c>
      <c r="B95" t="s">
        <v>12460</v>
      </c>
      <c r="C95" s="111" t="s">
        <v>1712</v>
      </c>
      <c r="D95" s="360">
        <v>7.24</v>
      </c>
    </row>
    <row r="96" spans="1:4">
      <c r="A96">
        <v>109</v>
      </c>
      <c r="B96" t="s">
        <v>12461</v>
      </c>
      <c r="C96" s="111" t="s">
        <v>1712</v>
      </c>
      <c r="D96" s="360">
        <v>4.3099999999999996</v>
      </c>
    </row>
    <row r="97" spans="1:4">
      <c r="A97">
        <v>111</v>
      </c>
      <c r="B97" t="s">
        <v>12462</v>
      </c>
      <c r="C97" s="111" t="s">
        <v>1712</v>
      </c>
      <c r="D97" s="360">
        <v>9.7899999999999991</v>
      </c>
    </row>
    <row r="98" spans="1:4">
      <c r="A98">
        <v>112</v>
      </c>
      <c r="B98" t="s">
        <v>12463</v>
      </c>
      <c r="C98" s="111" t="s">
        <v>1712</v>
      </c>
      <c r="D98" s="360">
        <v>5.19</v>
      </c>
    </row>
    <row r="99" spans="1:4">
      <c r="A99">
        <v>113</v>
      </c>
      <c r="B99" t="s">
        <v>12464</v>
      </c>
      <c r="C99" s="111" t="s">
        <v>1712</v>
      </c>
      <c r="D99" s="360">
        <v>12.99</v>
      </c>
    </row>
    <row r="100" spans="1:4">
      <c r="A100">
        <v>104</v>
      </c>
      <c r="B100" t="s">
        <v>12465</v>
      </c>
      <c r="C100" s="111" t="s">
        <v>1712</v>
      </c>
      <c r="D100" s="360">
        <v>22.61</v>
      </c>
    </row>
    <row r="101" spans="1:4">
      <c r="A101">
        <v>102</v>
      </c>
      <c r="B101" t="s">
        <v>12466</v>
      </c>
      <c r="C101" s="111" t="s">
        <v>1712</v>
      </c>
      <c r="D101" s="360">
        <v>31.17</v>
      </c>
    </row>
    <row r="102" spans="1:4">
      <c r="A102">
        <v>95</v>
      </c>
      <c r="B102" t="s">
        <v>12467</v>
      </c>
      <c r="C102" s="111" t="s">
        <v>1712</v>
      </c>
      <c r="D102" s="360">
        <v>13.17</v>
      </c>
    </row>
    <row r="103" spans="1:4">
      <c r="A103">
        <v>96</v>
      </c>
      <c r="B103" t="s">
        <v>12468</v>
      </c>
      <c r="C103" s="111" t="s">
        <v>1712</v>
      </c>
      <c r="D103" s="360">
        <v>14.33</v>
      </c>
    </row>
    <row r="104" spans="1:4">
      <c r="A104">
        <v>97</v>
      </c>
      <c r="B104" t="s">
        <v>12469</v>
      </c>
      <c r="C104" s="111" t="s">
        <v>1712</v>
      </c>
      <c r="D104" s="360">
        <v>21.56</v>
      </c>
    </row>
    <row r="105" spans="1:4">
      <c r="A105">
        <v>98</v>
      </c>
      <c r="B105" t="s">
        <v>12470</v>
      </c>
      <c r="C105" s="111" t="s">
        <v>1712</v>
      </c>
      <c r="D105" s="360">
        <v>32.270000000000003</v>
      </c>
    </row>
    <row r="106" spans="1:4">
      <c r="A106">
        <v>99</v>
      </c>
      <c r="B106" t="s">
        <v>12471</v>
      </c>
      <c r="C106" s="111" t="s">
        <v>1712</v>
      </c>
      <c r="D106" s="360">
        <v>30.5</v>
      </c>
    </row>
    <row r="107" spans="1:4">
      <c r="A107">
        <v>100</v>
      </c>
      <c r="B107" t="s">
        <v>12472</v>
      </c>
      <c r="C107" s="111" t="s">
        <v>1712</v>
      </c>
      <c r="D107" s="360">
        <v>53.29</v>
      </c>
    </row>
    <row r="108" spans="1:4">
      <c r="A108">
        <v>75</v>
      </c>
      <c r="B108" t="s">
        <v>12473</v>
      </c>
      <c r="C108" s="111" t="s">
        <v>1712</v>
      </c>
      <c r="D108" s="360">
        <v>310.67</v>
      </c>
    </row>
    <row r="109" spans="1:4">
      <c r="A109">
        <v>83</v>
      </c>
      <c r="B109" t="s">
        <v>12474</v>
      </c>
      <c r="C109" s="111" t="s">
        <v>1712</v>
      </c>
      <c r="D109" s="360">
        <v>248.37</v>
      </c>
    </row>
    <row r="110" spans="1:4">
      <c r="A110">
        <v>74</v>
      </c>
      <c r="B110" t="s">
        <v>12475</v>
      </c>
      <c r="C110" s="111" t="s">
        <v>1712</v>
      </c>
      <c r="D110" s="360">
        <v>355.1</v>
      </c>
    </row>
    <row r="111" spans="1:4">
      <c r="A111">
        <v>106</v>
      </c>
      <c r="B111" t="s">
        <v>12476</v>
      </c>
      <c r="C111" s="111" t="s">
        <v>1712</v>
      </c>
      <c r="D111" s="360">
        <v>449.04</v>
      </c>
    </row>
    <row r="112" spans="1:4">
      <c r="A112">
        <v>88</v>
      </c>
      <c r="B112" t="s">
        <v>12477</v>
      </c>
      <c r="C112" s="111" t="s">
        <v>1712</v>
      </c>
      <c r="D112" s="360">
        <v>12.62</v>
      </c>
    </row>
    <row r="113" spans="1:4">
      <c r="A113">
        <v>82</v>
      </c>
      <c r="B113" t="s">
        <v>12478</v>
      </c>
      <c r="C113" s="111" t="s">
        <v>1712</v>
      </c>
      <c r="D113" s="360">
        <v>236.3</v>
      </c>
    </row>
    <row r="114" spans="1:4">
      <c r="A114">
        <v>105</v>
      </c>
      <c r="B114" t="s">
        <v>12479</v>
      </c>
      <c r="C114" s="111" t="s">
        <v>1712</v>
      </c>
      <c r="D114" s="360">
        <v>334.84</v>
      </c>
    </row>
    <row r="115" spans="1:4">
      <c r="A115">
        <v>60</v>
      </c>
      <c r="B115" t="s">
        <v>12480</v>
      </c>
      <c r="C115" s="111" t="s">
        <v>1712</v>
      </c>
      <c r="D115" s="360">
        <v>5.45</v>
      </c>
    </row>
    <row r="116" spans="1:4">
      <c r="A116">
        <v>72</v>
      </c>
      <c r="B116" t="s">
        <v>12481</v>
      </c>
      <c r="C116" s="111" t="s">
        <v>1712</v>
      </c>
      <c r="D116" s="360">
        <v>58.49</v>
      </c>
    </row>
    <row r="117" spans="1:4">
      <c r="A117">
        <v>67</v>
      </c>
      <c r="B117" t="s">
        <v>18858</v>
      </c>
      <c r="C117" s="111" t="s">
        <v>1712</v>
      </c>
      <c r="D117" s="360">
        <v>18.91</v>
      </c>
    </row>
    <row r="118" spans="1:4">
      <c r="A118">
        <v>71</v>
      </c>
      <c r="B118" t="s">
        <v>18859</v>
      </c>
      <c r="C118" s="111" t="s">
        <v>1712</v>
      </c>
      <c r="D118" s="360">
        <v>36.130000000000003</v>
      </c>
    </row>
    <row r="119" spans="1:4">
      <c r="A119">
        <v>73</v>
      </c>
      <c r="B119" t="s">
        <v>18860</v>
      </c>
      <c r="C119" s="111" t="s">
        <v>1712</v>
      </c>
      <c r="D119" s="360">
        <v>18.100000000000001</v>
      </c>
    </row>
    <row r="120" spans="1:4">
      <c r="A120">
        <v>46</v>
      </c>
      <c r="B120" t="s">
        <v>12482</v>
      </c>
      <c r="C120" s="111" t="s">
        <v>1712</v>
      </c>
      <c r="D120" s="360">
        <v>42.05</v>
      </c>
    </row>
    <row r="121" spans="1:4">
      <c r="A121">
        <v>47</v>
      </c>
      <c r="B121" t="s">
        <v>12483</v>
      </c>
      <c r="C121" s="111" t="s">
        <v>1712</v>
      </c>
      <c r="D121" s="360">
        <v>71.900000000000006</v>
      </c>
    </row>
    <row r="122" spans="1:4">
      <c r="A122">
        <v>48</v>
      </c>
      <c r="B122" t="s">
        <v>12484</v>
      </c>
      <c r="C122" s="111" t="s">
        <v>1712</v>
      </c>
      <c r="D122" s="360">
        <v>18.75</v>
      </c>
    </row>
    <row r="123" spans="1:4">
      <c r="A123">
        <v>52</v>
      </c>
      <c r="B123" t="s">
        <v>12485</v>
      </c>
      <c r="C123" s="111" t="s">
        <v>1712</v>
      </c>
      <c r="D123" s="360">
        <v>14.25</v>
      </c>
    </row>
    <row r="124" spans="1:4">
      <c r="A124">
        <v>43</v>
      </c>
      <c r="B124" t="s">
        <v>12486</v>
      </c>
      <c r="C124" s="111" t="s">
        <v>1712</v>
      </c>
      <c r="D124" s="360">
        <v>48.09</v>
      </c>
    </row>
    <row r="125" spans="1:4">
      <c r="A125">
        <v>39719</v>
      </c>
      <c r="B125" t="s">
        <v>12487</v>
      </c>
      <c r="C125" s="111" t="s">
        <v>1717</v>
      </c>
      <c r="D125" s="360">
        <v>171.33</v>
      </c>
    </row>
    <row r="126" spans="1:4">
      <c r="A126">
        <v>3410</v>
      </c>
      <c r="B126" t="s">
        <v>12488</v>
      </c>
      <c r="C126" s="111" t="s">
        <v>1716</v>
      </c>
      <c r="D126" s="360">
        <v>38.54</v>
      </c>
    </row>
    <row r="127" spans="1:4">
      <c r="A127">
        <v>4791</v>
      </c>
      <c r="B127" t="s">
        <v>12489</v>
      </c>
      <c r="C127" s="111" t="s">
        <v>1716</v>
      </c>
      <c r="D127" s="360">
        <v>53.85</v>
      </c>
    </row>
    <row r="128" spans="1:4">
      <c r="A128">
        <v>157</v>
      </c>
      <c r="B128" t="s">
        <v>12490</v>
      </c>
      <c r="C128" s="111" t="s">
        <v>1716</v>
      </c>
      <c r="D128" s="360">
        <v>134.26</v>
      </c>
    </row>
    <row r="129" spans="1:4">
      <c r="A129">
        <v>156</v>
      </c>
      <c r="B129" t="s">
        <v>12491</v>
      </c>
      <c r="C129" s="111" t="s">
        <v>1716</v>
      </c>
      <c r="D129" s="360">
        <v>47.8</v>
      </c>
    </row>
    <row r="130" spans="1:4">
      <c r="A130">
        <v>131</v>
      </c>
      <c r="B130" t="s">
        <v>12492</v>
      </c>
      <c r="C130" s="111" t="s">
        <v>1716</v>
      </c>
      <c r="D130" s="360">
        <v>40.880000000000003</v>
      </c>
    </row>
    <row r="131" spans="1:4">
      <c r="A131">
        <v>21114</v>
      </c>
      <c r="B131" t="s">
        <v>12493</v>
      </c>
      <c r="C131" s="111" t="s">
        <v>1712</v>
      </c>
      <c r="D131" s="360">
        <v>33.770000000000003</v>
      </c>
    </row>
    <row r="132" spans="1:4">
      <c r="A132">
        <v>119</v>
      </c>
      <c r="B132" t="s">
        <v>12494</v>
      </c>
      <c r="C132" s="111" t="s">
        <v>1712</v>
      </c>
      <c r="D132" s="360">
        <v>8.56</v>
      </c>
    </row>
    <row r="133" spans="1:4">
      <c r="A133">
        <v>122</v>
      </c>
      <c r="B133" t="s">
        <v>12495</v>
      </c>
      <c r="C133" s="111" t="s">
        <v>1712</v>
      </c>
      <c r="D133" s="360">
        <v>65.86</v>
      </c>
    </row>
    <row r="134" spans="1:4">
      <c r="A134">
        <v>20080</v>
      </c>
      <c r="B134" t="s">
        <v>12496</v>
      </c>
      <c r="C134" s="111" t="s">
        <v>1712</v>
      </c>
      <c r="D134" s="360">
        <v>21.49</v>
      </c>
    </row>
    <row r="135" spans="1:4">
      <c r="A135">
        <v>124</v>
      </c>
      <c r="B135" t="s">
        <v>12497</v>
      </c>
      <c r="C135" s="111" t="s">
        <v>1717</v>
      </c>
      <c r="D135" s="360">
        <v>15.76</v>
      </c>
    </row>
    <row r="136" spans="1:4">
      <c r="A136">
        <v>7334</v>
      </c>
      <c r="B136" t="s">
        <v>12498</v>
      </c>
      <c r="C136" s="111" t="s">
        <v>1717</v>
      </c>
      <c r="D136" s="360">
        <v>13.38</v>
      </c>
    </row>
    <row r="137" spans="1:4">
      <c r="A137">
        <v>45146</v>
      </c>
      <c r="B137" t="s">
        <v>36352</v>
      </c>
      <c r="C137" s="111" t="s">
        <v>1716</v>
      </c>
      <c r="D137" s="360">
        <v>30.23</v>
      </c>
    </row>
    <row r="138" spans="1:4">
      <c r="A138">
        <v>123</v>
      </c>
      <c r="B138" t="s">
        <v>12499</v>
      </c>
      <c r="C138" s="111" t="s">
        <v>1717</v>
      </c>
      <c r="D138" s="360">
        <v>6.45</v>
      </c>
    </row>
    <row r="139" spans="1:4">
      <c r="A139">
        <v>127</v>
      </c>
      <c r="B139" t="s">
        <v>12500</v>
      </c>
      <c r="C139" s="111" t="s">
        <v>1717</v>
      </c>
      <c r="D139" s="360">
        <v>15.4</v>
      </c>
    </row>
    <row r="140" spans="1:4">
      <c r="A140">
        <v>133</v>
      </c>
      <c r="B140" t="s">
        <v>12501</v>
      </c>
      <c r="C140" s="111" t="s">
        <v>1717</v>
      </c>
      <c r="D140" s="360">
        <v>6.39</v>
      </c>
    </row>
    <row r="141" spans="1:4">
      <c r="A141">
        <v>43617</v>
      </c>
      <c r="B141" t="s">
        <v>12502</v>
      </c>
      <c r="C141" s="111" t="s">
        <v>1717</v>
      </c>
      <c r="D141" s="360">
        <v>7.14</v>
      </c>
    </row>
    <row r="142" spans="1:4">
      <c r="A142">
        <v>132</v>
      </c>
      <c r="B142" t="s">
        <v>12503</v>
      </c>
      <c r="C142" s="111" t="s">
        <v>1717</v>
      </c>
      <c r="D142" s="360">
        <v>6.63</v>
      </c>
    </row>
    <row r="143" spans="1:4">
      <c r="A143">
        <v>43618</v>
      </c>
      <c r="B143" t="s">
        <v>12504</v>
      </c>
      <c r="C143" s="111" t="s">
        <v>1716</v>
      </c>
      <c r="D143" s="360">
        <v>16.690000000000001</v>
      </c>
    </row>
    <row r="144" spans="1:4">
      <c r="A144">
        <v>37476</v>
      </c>
      <c r="B144" t="s">
        <v>12505</v>
      </c>
      <c r="C144" s="111" t="s">
        <v>1712</v>
      </c>
      <c r="D144" s="361">
        <v>3340.87</v>
      </c>
    </row>
    <row r="145" spans="1:4">
      <c r="A145">
        <v>37478</v>
      </c>
      <c r="B145" t="s">
        <v>12506</v>
      </c>
      <c r="C145" s="111" t="s">
        <v>1712</v>
      </c>
      <c r="D145" s="361">
        <v>4184.53</v>
      </c>
    </row>
    <row r="146" spans="1:4">
      <c r="A146">
        <v>37477</v>
      </c>
      <c r="B146" t="s">
        <v>12507</v>
      </c>
      <c r="C146" s="111" t="s">
        <v>1712</v>
      </c>
      <c r="D146" s="361">
        <v>5669.36</v>
      </c>
    </row>
    <row r="147" spans="1:4">
      <c r="A147">
        <v>37479</v>
      </c>
      <c r="B147" t="s">
        <v>12508</v>
      </c>
      <c r="C147" s="111" t="s">
        <v>1712</v>
      </c>
      <c r="D147" s="361">
        <v>6723.93</v>
      </c>
    </row>
    <row r="148" spans="1:4">
      <c r="A148">
        <v>4319</v>
      </c>
      <c r="B148" t="s">
        <v>12509</v>
      </c>
      <c r="C148" s="111" t="s">
        <v>1712</v>
      </c>
      <c r="D148" s="360">
        <v>2.19</v>
      </c>
    </row>
    <row r="149" spans="1:4">
      <c r="A149">
        <v>42409</v>
      </c>
      <c r="B149" t="s">
        <v>12510</v>
      </c>
      <c r="C149" s="111" t="s">
        <v>1716</v>
      </c>
      <c r="D149" s="360">
        <v>10.51</v>
      </c>
    </row>
    <row r="150" spans="1:4">
      <c r="A150">
        <v>40553</v>
      </c>
      <c r="B150" t="s">
        <v>12511</v>
      </c>
      <c r="C150" s="111" t="s">
        <v>1718</v>
      </c>
      <c r="D150" s="360">
        <v>54</v>
      </c>
    </row>
    <row r="151" spans="1:4">
      <c r="A151">
        <v>6114</v>
      </c>
      <c r="B151" t="s">
        <v>12512</v>
      </c>
      <c r="C151" s="111" t="s">
        <v>1714</v>
      </c>
      <c r="D151" s="360">
        <v>16.170000000000002</v>
      </c>
    </row>
    <row r="152" spans="1:4">
      <c r="A152">
        <v>40912</v>
      </c>
      <c r="B152" t="s">
        <v>12513</v>
      </c>
      <c r="C152" s="111" t="s">
        <v>1719</v>
      </c>
      <c r="D152" s="361">
        <v>2834.63</v>
      </c>
    </row>
    <row r="153" spans="1:4">
      <c r="A153">
        <v>247</v>
      </c>
      <c r="B153" t="s">
        <v>12514</v>
      </c>
      <c r="C153" s="111" t="s">
        <v>1714</v>
      </c>
      <c r="D153" s="360">
        <v>16.170000000000002</v>
      </c>
    </row>
    <row r="154" spans="1:4">
      <c r="A154">
        <v>40919</v>
      </c>
      <c r="B154" t="s">
        <v>12515</v>
      </c>
      <c r="C154" s="111" t="s">
        <v>1719</v>
      </c>
      <c r="D154" s="361">
        <v>2834.63</v>
      </c>
    </row>
    <row r="155" spans="1:4">
      <c r="A155">
        <v>44499</v>
      </c>
      <c r="B155" t="s">
        <v>18861</v>
      </c>
      <c r="C155" s="111" t="s">
        <v>1714</v>
      </c>
      <c r="D155" s="360">
        <v>16.170000000000002</v>
      </c>
    </row>
    <row r="156" spans="1:4">
      <c r="A156">
        <v>40984</v>
      </c>
      <c r="B156" t="s">
        <v>12516</v>
      </c>
      <c r="C156" s="111" t="s">
        <v>1719</v>
      </c>
      <c r="D156" s="361">
        <v>2834.63</v>
      </c>
    </row>
    <row r="157" spans="1:4">
      <c r="A157">
        <v>248</v>
      </c>
      <c r="B157" t="s">
        <v>12517</v>
      </c>
      <c r="C157" s="111" t="s">
        <v>1714</v>
      </c>
      <c r="D157" s="360">
        <v>14.65</v>
      </c>
    </row>
    <row r="158" spans="1:4">
      <c r="A158">
        <v>41086</v>
      </c>
      <c r="B158" t="s">
        <v>12518</v>
      </c>
      <c r="C158" s="111" t="s">
        <v>1719</v>
      </c>
      <c r="D158" s="361">
        <v>2570.25</v>
      </c>
    </row>
    <row r="159" spans="1:4">
      <c r="A159">
        <v>34466</v>
      </c>
      <c r="B159" t="s">
        <v>12519</v>
      </c>
      <c r="C159" s="111" t="s">
        <v>1714</v>
      </c>
      <c r="D159" s="360">
        <v>16.170000000000002</v>
      </c>
    </row>
    <row r="160" spans="1:4">
      <c r="A160">
        <v>41083</v>
      </c>
      <c r="B160" t="s">
        <v>12520</v>
      </c>
      <c r="C160" s="111" t="s">
        <v>1719</v>
      </c>
      <c r="D160" s="361">
        <v>2834.63</v>
      </c>
    </row>
    <row r="161" spans="1:4">
      <c r="A161">
        <v>252</v>
      </c>
      <c r="B161" t="s">
        <v>12521</v>
      </c>
      <c r="C161" s="111" t="s">
        <v>1714</v>
      </c>
      <c r="D161" s="360">
        <v>16.170000000000002</v>
      </c>
    </row>
    <row r="162" spans="1:4">
      <c r="A162">
        <v>40909</v>
      </c>
      <c r="B162" t="s">
        <v>12522</v>
      </c>
      <c r="C162" s="111" t="s">
        <v>1719</v>
      </c>
      <c r="D162" s="361">
        <v>2834.63</v>
      </c>
    </row>
    <row r="163" spans="1:4">
      <c r="A163">
        <v>242</v>
      </c>
      <c r="B163" t="s">
        <v>12523</v>
      </c>
      <c r="C163" s="111" t="s">
        <v>1714</v>
      </c>
      <c r="D163" s="360">
        <v>14.65</v>
      </c>
    </row>
    <row r="164" spans="1:4">
      <c r="A164">
        <v>41085</v>
      </c>
      <c r="B164" t="s">
        <v>12524</v>
      </c>
      <c r="C164" s="111" t="s">
        <v>1719</v>
      </c>
      <c r="D164" s="361">
        <v>2570.25</v>
      </c>
    </row>
    <row r="165" spans="1:4">
      <c r="A165">
        <v>427</v>
      </c>
      <c r="B165" t="s">
        <v>12525</v>
      </c>
      <c r="C165" s="111" t="s">
        <v>1712</v>
      </c>
      <c r="D165" s="360">
        <v>10.66</v>
      </c>
    </row>
    <row r="166" spans="1:4">
      <c r="A166">
        <v>417</v>
      </c>
      <c r="B166" t="s">
        <v>12526</v>
      </c>
      <c r="C166" s="111" t="s">
        <v>1712</v>
      </c>
      <c r="D166" s="360">
        <v>5.0199999999999996</v>
      </c>
    </row>
    <row r="167" spans="1:4">
      <c r="A167">
        <v>11273</v>
      </c>
      <c r="B167" t="s">
        <v>12527</v>
      </c>
      <c r="C167" s="111" t="s">
        <v>1712</v>
      </c>
      <c r="D167" s="360">
        <v>15.59</v>
      </c>
    </row>
    <row r="168" spans="1:4">
      <c r="A168">
        <v>11272</v>
      </c>
      <c r="B168" t="s">
        <v>12528</v>
      </c>
      <c r="C168" s="111" t="s">
        <v>1712</v>
      </c>
      <c r="D168" s="360">
        <v>9.41</v>
      </c>
    </row>
    <row r="169" spans="1:4">
      <c r="A169">
        <v>11275</v>
      </c>
      <c r="B169" t="s">
        <v>12529</v>
      </c>
      <c r="C169" s="111" t="s">
        <v>1712</v>
      </c>
      <c r="D169" s="360">
        <v>3.77</v>
      </c>
    </row>
    <row r="170" spans="1:4">
      <c r="A170">
        <v>11274</v>
      </c>
      <c r="B170" t="s">
        <v>12530</v>
      </c>
      <c r="C170" s="111" t="s">
        <v>1712</v>
      </c>
      <c r="D170" s="360">
        <v>2.88</v>
      </c>
    </row>
    <row r="171" spans="1:4">
      <c r="A171">
        <v>38470</v>
      </c>
      <c r="B171" t="s">
        <v>12531</v>
      </c>
      <c r="C171" s="111" t="s">
        <v>1712</v>
      </c>
      <c r="D171" s="360">
        <v>48.65</v>
      </c>
    </row>
    <row r="172" spans="1:4">
      <c r="A172">
        <v>38547</v>
      </c>
      <c r="B172" t="s">
        <v>12532</v>
      </c>
      <c r="C172" s="111" t="s">
        <v>1712</v>
      </c>
      <c r="D172" s="360">
        <v>132.76</v>
      </c>
    </row>
    <row r="173" spans="1:4">
      <c r="A173">
        <v>38469</v>
      </c>
      <c r="B173" t="s">
        <v>12533</v>
      </c>
      <c r="C173" s="111" t="s">
        <v>1712</v>
      </c>
      <c r="D173" s="360">
        <v>142.75</v>
      </c>
    </row>
    <row r="174" spans="1:4">
      <c r="A174">
        <v>38467</v>
      </c>
      <c r="B174" t="s">
        <v>12534</v>
      </c>
      <c r="C174" s="111" t="s">
        <v>1712</v>
      </c>
      <c r="D174" s="360">
        <v>80.319999999999993</v>
      </c>
    </row>
    <row r="175" spans="1:4">
      <c r="A175">
        <v>38468</v>
      </c>
      <c r="B175" t="s">
        <v>12535</v>
      </c>
      <c r="C175" s="111" t="s">
        <v>1712</v>
      </c>
      <c r="D175" s="360">
        <v>88.38</v>
      </c>
    </row>
    <row r="176" spans="1:4">
      <c r="A176">
        <v>38471</v>
      </c>
      <c r="B176" t="s">
        <v>12536</v>
      </c>
      <c r="C176" s="111" t="s">
        <v>1712</v>
      </c>
      <c r="D176" s="360">
        <v>114.78</v>
      </c>
    </row>
    <row r="177" spans="1:4">
      <c r="A177">
        <v>37370</v>
      </c>
      <c r="B177" t="s">
        <v>18862</v>
      </c>
      <c r="C177" s="111" t="s">
        <v>1714</v>
      </c>
      <c r="D177" s="360">
        <v>0.68</v>
      </c>
    </row>
    <row r="178" spans="1:4">
      <c r="A178">
        <v>40862</v>
      </c>
      <c r="B178" t="s">
        <v>18863</v>
      </c>
      <c r="C178" s="111" t="s">
        <v>1719</v>
      </c>
      <c r="D178" s="360">
        <v>127.63</v>
      </c>
    </row>
    <row r="179" spans="1:4">
      <c r="A179">
        <v>10658</v>
      </c>
      <c r="B179" t="s">
        <v>12537</v>
      </c>
      <c r="C179" s="111" t="s">
        <v>1712</v>
      </c>
      <c r="D179" s="361">
        <v>7359</v>
      </c>
    </row>
    <row r="180" spans="1:4">
      <c r="A180">
        <v>253</v>
      </c>
      <c r="B180" t="s">
        <v>12538</v>
      </c>
      <c r="C180" s="111" t="s">
        <v>1714</v>
      </c>
      <c r="D180" s="360">
        <v>23.24</v>
      </c>
    </row>
    <row r="181" spans="1:4">
      <c r="A181">
        <v>40809</v>
      </c>
      <c r="B181" t="s">
        <v>12539</v>
      </c>
      <c r="C181" s="111" t="s">
        <v>1719</v>
      </c>
      <c r="D181" s="361">
        <v>4074.57</v>
      </c>
    </row>
    <row r="182" spans="1:4">
      <c r="A182">
        <v>42428</v>
      </c>
      <c r="B182" t="s">
        <v>12540</v>
      </c>
      <c r="C182" s="111" t="s">
        <v>1712</v>
      </c>
      <c r="D182" s="361">
        <v>2271</v>
      </c>
    </row>
    <row r="183" spans="1:4">
      <c r="A183">
        <v>301</v>
      </c>
      <c r="B183" t="s">
        <v>12541</v>
      </c>
      <c r="C183" s="111" t="s">
        <v>1712</v>
      </c>
      <c r="D183" s="360">
        <v>3.44</v>
      </c>
    </row>
    <row r="184" spans="1:4">
      <c r="A184">
        <v>296</v>
      </c>
      <c r="B184" t="s">
        <v>12542</v>
      </c>
      <c r="C184" s="111" t="s">
        <v>1712</v>
      </c>
      <c r="D184" s="360">
        <v>1.94</v>
      </c>
    </row>
    <row r="185" spans="1:4">
      <c r="A185">
        <v>297</v>
      </c>
      <c r="B185" t="s">
        <v>12543</v>
      </c>
      <c r="C185" s="111" t="s">
        <v>1712</v>
      </c>
      <c r="D185" s="360">
        <v>2.86</v>
      </c>
    </row>
    <row r="186" spans="1:4">
      <c r="A186">
        <v>299</v>
      </c>
      <c r="B186" t="s">
        <v>12544</v>
      </c>
      <c r="C186" s="111" t="s">
        <v>1712</v>
      </c>
      <c r="D186" s="360">
        <v>4.03</v>
      </c>
    </row>
    <row r="187" spans="1:4">
      <c r="A187">
        <v>300</v>
      </c>
      <c r="B187" t="s">
        <v>12545</v>
      </c>
      <c r="C187" s="111" t="s">
        <v>1712</v>
      </c>
      <c r="D187" s="360">
        <v>13.96</v>
      </c>
    </row>
    <row r="188" spans="1:4">
      <c r="A188">
        <v>20085</v>
      </c>
      <c r="B188" t="s">
        <v>12546</v>
      </c>
      <c r="C188" s="111" t="s">
        <v>1712</v>
      </c>
      <c r="D188" s="360">
        <v>2.5499999999999998</v>
      </c>
    </row>
    <row r="189" spans="1:4">
      <c r="A189">
        <v>298</v>
      </c>
      <c r="B189" t="s">
        <v>12547</v>
      </c>
      <c r="C189" s="111" t="s">
        <v>1712</v>
      </c>
      <c r="D189" s="360">
        <v>3.1</v>
      </c>
    </row>
    <row r="190" spans="1:4">
      <c r="A190">
        <v>311</v>
      </c>
      <c r="B190" t="s">
        <v>12548</v>
      </c>
      <c r="C190" s="111" t="s">
        <v>1712</v>
      </c>
      <c r="D190" s="360">
        <v>11.51</v>
      </c>
    </row>
    <row r="191" spans="1:4">
      <c r="A191">
        <v>318</v>
      </c>
      <c r="B191" t="s">
        <v>12549</v>
      </c>
      <c r="C191" s="111" t="s">
        <v>1712</v>
      </c>
      <c r="D191" s="360">
        <v>23.19</v>
      </c>
    </row>
    <row r="192" spans="1:4">
      <c r="A192">
        <v>319</v>
      </c>
      <c r="B192" t="s">
        <v>12550</v>
      </c>
      <c r="C192" s="111" t="s">
        <v>1712</v>
      </c>
      <c r="D192" s="360">
        <v>36.36</v>
      </c>
    </row>
    <row r="193" spans="1:4">
      <c r="A193">
        <v>303</v>
      </c>
      <c r="B193" t="s">
        <v>12551</v>
      </c>
      <c r="C193" s="111" t="s">
        <v>1712</v>
      </c>
      <c r="D193" s="360">
        <v>3.81</v>
      </c>
    </row>
    <row r="194" spans="1:4">
      <c r="A194">
        <v>305</v>
      </c>
      <c r="B194" t="s">
        <v>12552</v>
      </c>
      <c r="C194" s="111" t="s">
        <v>1712</v>
      </c>
      <c r="D194" s="360">
        <v>11.99</v>
      </c>
    </row>
    <row r="195" spans="1:4">
      <c r="A195">
        <v>306</v>
      </c>
      <c r="B195" t="s">
        <v>12553</v>
      </c>
      <c r="C195" s="111" t="s">
        <v>1712</v>
      </c>
      <c r="D195" s="360">
        <v>18.18</v>
      </c>
    </row>
    <row r="196" spans="1:4">
      <c r="A196">
        <v>307</v>
      </c>
      <c r="B196" t="s">
        <v>12554</v>
      </c>
      <c r="C196" s="111" t="s">
        <v>1712</v>
      </c>
      <c r="D196" s="360">
        <v>45.93</v>
      </c>
    </row>
    <row r="197" spans="1:4">
      <c r="A197">
        <v>309</v>
      </c>
      <c r="B197" t="s">
        <v>12555</v>
      </c>
      <c r="C197" s="111" t="s">
        <v>1712</v>
      </c>
      <c r="D197" s="360">
        <v>75.239999999999995</v>
      </c>
    </row>
    <row r="198" spans="1:4">
      <c r="A198">
        <v>310</v>
      </c>
      <c r="B198" t="s">
        <v>12556</v>
      </c>
      <c r="C198" s="111" t="s">
        <v>1712</v>
      </c>
      <c r="D198" s="360">
        <v>104.29</v>
      </c>
    </row>
    <row r="199" spans="1:4">
      <c r="A199">
        <v>328</v>
      </c>
      <c r="B199" t="s">
        <v>12557</v>
      </c>
      <c r="C199" s="111" t="s">
        <v>1712</v>
      </c>
      <c r="D199" s="360">
        <v>9.1199999999999992</v>
      </c>
    </row>
    <row r="200" spans="1:4">
      <c r="A200">
        <v>325</v>
      </c>
      <c r="B200" t="s">
        <v>12558</v>
      </c>
      <c r="C200" s="111" t="s">
        <v>1712</v>
      </c>
      <c r="D200" s="360">
        <v>2.69</v>
      </c>
    </row>
    <row r="201" spans="1:4">
      <c r="A201">
        <v>20326</v>
      </c>
      <c r="B201" t="s">
        <v>12559</v>
      </c>
      <c r="C201" s="111" t="s">
        <v>1712</v>
      </c>
      <c r="D201" s="360">
        <v>4.92</v>
      </c>
    </row>
    <row r="202" spans="1:4">
      <c r="A202">
        <v>329</v>
      </c>
      <c r="B202" t="s">
        <v>12560</v>
      </c>
      <c r="C202" s="111" t="s">
        <v>1712</v>
      </c>
      <c r="D202" s="360">
        <v>7.62</v>
      </c>
    </row>
    <row r="203" spans="1:4">
      <c r="A203">
        <v>308</v>
      </c>
      <c r="B203" t="s">
        <v>12561</v>
      </c>
      <c r="C203" s="111" t="s">
        <v>1712</v>
      </c>
      <c r="D203" s="360">
        <v>102.52</v>
      </c>
    </row>
    <row r="204" spans="1:4">
      <c r="A204">
        <v>39642</v>
      </c>
      <c r="B204" t="s">
        <v>12562</v>
      </c>
      <c r="C204" s="111" t="s">
        <v>1712</v>
      </c>
      <c r="D204" s="360">
        <v>3.38</v>
      </c>
    </row>
    <row r="205" spans="1:4">
      <c r="A205">
        <v>39641</v>
      </c>
      <c r="B205" t="s">
        <v>12563</v>
      </c>
      <c r="C205" s="111" t="s">
        <v>1712</v>
      </c>
      <c r="D205" s="360">
        <v>2.96</v>
      </c>
    </row>
    <row r="206" spans="1:4">
      <c r="A206">
        <v>39643</v>
      </c>
      <c r="B206" t="s">
        <v>12564</v>
      </c>
      <c r="C206" s="111" t="s">
        <v>1712</v>
      </c>
      <c r="D206" s="360">
        <v>3.97</v>
      </c>
    </row>
    <row r="207" spans="1:4">
      <c r="A207">
        <v>39644</v>
      </c>
      <c r="B207" t="s">
        <v>12565</v>
      </c>
      <c r="C207" s="111" t="s">
        <v>1712</v>
      </c>
      <c r="D207" s="360">
        <v>6.15</v>
      </c>
    </row>
    <row r="208" spans="1:4">
      <c r="A208">
        <v>39645</v>
      </c>
      <c r="B208" t="s">
        <v>12566</v>
      </c>
      <c r="C208" s="111" t="s">
        <v>1712</v>
      </c>
      <c r="D208" s="360">
        <v>6.74</v>
      </c>
    </row>
    <row r="209" spans="1:4">
      <c r="A209">
        <v>41610</v>
      </c>
      <c r="B209" t="s">
        <v>12567</v>
      </c>
      <c r="C209" s="111" t="s">
        <v>1712</v>
      </c>
      <c r="D209" s="360">
        <v>619.80999999999995</v>
      </c>
    </row>
    <row r="210" spans="1:4">
      <c r="A210">
        <v>41611</v>
      </c>
      <c r="B210" t="s">
        <v>12568</v>
      </c>
      <c r="C210" s="111" t="s">
        <v>1712</v>
      </c>
      <c r="D210" s="360">
        <v>976.95</v>
      </c>
    </row>
    <row r="211" spans="1:4">
      <c r="A211">
        <v>41612</v>
      </c>
      <c r="B211" t="s">
        <v>12569</v>
      </c>
      <c r="C211" s="111" t="s">
        <v>1712</v>
      </c>
      <c r="D211" s="361">
        <v>1371.78</v>
      </c>
    </row>
    <row r="212" spans="1:4">
      <c r="A212">
        <v>41637</v>
      </c>
      <c r="B212" t="s">
        <v>12570</v>
      </c>
      <c r="C212" s="111" t="s">
        <v>1712</v>
      </c>
      <c r="D212" s="360">
        <v>128.22999999999999</v>
      </c>
    </row>
    <row r="213" spans="1:4">
      <c r="A213">
        <v>41638</v>
      </c>
      <c r="B213" t="s">
        <v>12571</v>
      </c>
      <c r="C213" s="111" t="s">
        <v>1712</v>
      </c>
      <c r="D213" s="360">
        <v>167.04</v>
      </c>
    </row>
    <row r="214" spans="1:4">
      <c r="A214">
        <v>41639</v>
      </c>
      <c r="B214" t="s">
        <v>12572</v>
      </c>
      <c r="C214" s="111" t="s">
        <v>1712</v>
      </c>
      <c r="D214" s="360">
        <v>404.11</v>
      </c>
    </row>
    <row r="215" spans="1:4">
      <c r="A215">
        <v>11789</v>
      </c>
      <c r="B215" t="s">
        <v>12573</v>
      </c>
      <c r="C215" s="111" t="s">
        <v>1712</v>
      </c>
      <c r="D215" s="360">
        <v>1.42</v>
      </c>
    </row>
    <row r="216" spans="1:4">
      <c r="A216">
        <v>20975</v>
      </c>
      <c r="B216" t="s">
        <v>12574</v>
      </c>
      <c r="C216" s="111" t="s">
        <v>1712</v>
      </c>
      <c r="D216" s="360">
        <v>13.05</v>
      </c>
    </row>
    <row r="217" spans="1:4">
      <c r="A217">
        <v>20976</v>
      </c>
      <c r="B217" t="s">
        <v>12575</v>
      </c>
      <c r="C217" s="111" t="s">
        <v>1712</v>
      </c>
      <c r="D217" s="360">
        <v>19.72</v>
      </c>
    </row>
    <row r="218" spans="1:4">
      <c r="A218">
        <v>40340</v>
      </c>
      <c r="B218" t="s">
        <v>12576</v>
      </c>
      <c r="C218" s="111" t="s">
        <v>1712</v>
      </c>
      <c r="D218" s="360">
        <v>25.3</v>
      </c>
    </row>
    <row r="219" spans="1:4">
      <c r="A219">
        <v>40341</v>
      </c>
      <c r="B219" t="s">
        <v>12577</v>
      </c>
      <c r="C219" s="111" t="s">
        <v>1712</v>
      </c>
      <c r="D219" s="360">
        <v>30.2</v>
      </c>
    </row>
    <row r="220" spans="1:4">
      <c r="A220">
        <v>40342</v>
      </c>
      <c r="B220" t="s">
        <v>12578</v>
      </c>
      <c r="C220" s="111" t="s">
        <v>1712</v>
      </c>
      <c r="D220" s="360">
        <v>36.020000000000003</v>
      </c>
    </row>
    <row r="221" spans="1:4">
      <c r="A221">
        <v>40343</v>
      </c>
      <c r="B221" t="s">
        <v>12579</v>
      </c>
      <c r="C221" s="111" t="s">
        <v>1712</v>
      </c>
      <c r="D221" s="360">
        <v>42.72</v>
      </c>
    </row>
    <row r="222" spans="1:4">
      <c r="A222">
        <v>40344</v>
      </c>
      <c r="B222" t="s">
        <v>12580</v>
      </c>
      <c r="C222" s="111" t="s">
        <v>1712</v>
      </c>
      <c r="D222" s="360">
        <v>58.24</v>
      </c>
    </row>
    <row r="223" spans="1:4">
      <c r="A223">
        <v>40345</v>
      </c>
      <c r="B223" t="s">
        <v>12581</v>
      </c>
      <c r="C223" s="111" t="s">
        <v>1712</v>
      </c>
      <c r="D223" s="360">
        <v>71.760000000000005</v>
      </c>
    </row>
    <row r="224" spans="1:4">
      <c r="A224">
        <v>40346</v>
      </c>
      <c r="B224" t="s">
        <v>12582</v>
      </c>
      <c r="C224" s="111" t="s">
        <v>1712</v>
      </c>
      <c r="D224" s="360">
        <v>83.24</v>
      </c>
    </row>
    <row r="225" spans="1:4">
      <c r="A225">
        <v>40347</v>
      </c>
      <c r="B225" t="s">
        <v>12583</v>
      </c>
      <c r="C225" s="111" t="s">
        <v>1712</v>
      </c>
      <c r="D225" s="360">
        <v>104.59</v>
      </c>
    </row>
    <row r="226" spans="1:4">
      <c r="A226">
        <v>6138</v>
      </c>
      <c r="B226" t="s">
        <v>12584</v>
      </c>
      <c r="C226" s="111" t="s">
        <v>1712</v>
      </c>
      <c r="D226" s="360">
        <v>11.97</v>
      </c>
    </row>
    <row r="227" spans="1:4">
      <c r="A227">
        <v>43424</v>
      </c>
      <c r="B227" t="s">
        <v>12585</v>
      </c>
      <c r="C227" s="111" t="s">
        <v>1712</v>
      </c>
      <c r="D227" s="360">
        <v>519.29999999999995</v>
      </c>
    </row>
    <row r="228" spans="1:4">
      <c r="A228">
        <v>43426</v>
      </c>
      <c r="B228" t="s">
        <v>12586</v>
      </c>
      <c r="C228" s="111" t="s">
        <v>1712</v>
      </c>
      <c r="D228" s="361">
        <v>1791.08</v>
      </c>
    </row>
    <row r="229" spans="1:4">
      <c r="A229">
        <v>12565</v>
      </c>
      <c r="B229" t="s">
        <v>12587</v>
      </c>
      <c r="C229" s="111" t="s">
        <v>1712</v>
      </c>
      <c r="D229" s="360">
        <v>628.1</v>
      </c>
    </row>
    <row r="230" spans="1:4">
      <c r="A230">
        <v>12567</v>
      </c>
      <c r="B230" t="s">
        <v>12588</v>
      </c>
      <c r="C230" s="111" t="s">
        <v>1712</v>
      </c>
      <c r="D230" s="360">
        <v>843.65</v>
      </c>
    </row>
    <row r="231" spans="1:4">
      <c r="A231">
        <v>12568</v>
      </c>
      <c r="B231" t="s">
        <v>12589</v>
      </c>
      <c r="C231" s="111" t="s">
        <v>1712</v>
      </c>
      <c r="D231" s="361">
        <v>1181.1099999999999</v>
      </c>
    </row>
    <row r="232" spans="1:4">
      <c r="A232">
        <v>43441</v>
      </c>
      <c r="B232" t="s">
        <v>12590</v>
      </c>
      <c r="C232" s="111" t="s">
        <v>1712</v>
      </c>
      <c r="D232" s="360">
        <v>151.85</v>
      </c>
    </row>
    <row r="233" spans="1:4">
      <c r="A233">
        <v>43423</v>
      </c>
      <c r="B233" t="s">
        <v>12591</v>
      </c>
      <c r="C233" s="111" t="s">
        <v>1712</v>
      </c>
      <c r="D233" s="360">
        <v>70.86</v>
      </c>
    </row>
    <row r="234" spans="1:4">
      <c r="A234">
        <v>12532</v>
      </c>
      <c r="B234" t="s">
        <v>12592</v>
      </c>
      <c r="C234" s="111" t="s">
        <v>1712</v>
      </c>
      <c r="D234" s="360">
        <v>109.29</v>
      </c>
    </row>
    <row r="235" spans="1:4">
      <c r="A235">
        <v>43444</v>
      </c>
      <c r="B235" t="s">
        <v>12593</v>
      </c>
      <c r="C235" s="111" t="s">
        <v>1712</v>
      </c>
      <c r="D235" s="360">
        <v>366.99</v>
      </c>
    </row>
    <row r="236" spans="1:4">
      <c r="A236">
        <v>12551</v>
      </c>
      <c r="B236" t="s">
        <v>12594</v>
      </c>
      <c r="C236" s="111" t="s">
        <v>1712</v>
      </c>
      <c r="D236" s="360">
        <v>261.83</v>
      </c>
    </row>
    <row r="237" spans="1:4">
      <c r="A237">
        <v>43442</v>
      </c>
      <c r="B237" t="s">
        <v>12595</v>
      </c>
      <c r="C237" s="111" t="s">
        <v>1712</v>
      </c>
      <c r="D237" s="360">
        <v>202.47</v>
      </c>
    </row>
    <row r="238" spans="1:4">
      <c r="A238">
        <v>43443</v>
      </c>
      <c r="B238" t="s">
        <v>12596</v>
      </c>
      <c r="C238" s="111" t="s">
        <v>1712</v>
      </c>
      <c r="D238" s="360">
        <v>265.75</v>
      </c>
    </row>
    <row r="239" spans="1:4">
      <c r="A239">
        <v>12544</v>
      </c>
      <c r="B239" t="s">
        <v>12597</v>
      </c>
      <c r="C239" s="111" t="s">
        <v>1712</v>
      </c>
      <c r="D239" s="360">
        <v>143.41999999999999</v>
      </c>
    </row>
    <row r="240" spans="1:4">
      <c r="A240">
        <v>12547</v>
      </c>
      <c r="B240" t="s">
        <v>12598</v>
      </c>
      <c r="C240" s="111" t="s">
        <v>1712</v>
      </c>
      <c r="D240" s="360">
        <v>192.89</v>
      </c>
    </row>
    <row r="241" spans="1:4">
      <c r="A241">
        <v>43445</v>
      </c>
      <c r="B241" t="s">
        <v>12599</v>
      </c>
      <c r="C241" s="111" t="s">
        <v>1712</v>
      </c>
      <c r="D241" s="360">
        <v>506.19</v>
      </c>
    </row>
    <row r="242" spans="1:4">
      <c r="A242">
        <v>12563</v>
      </c>
      <c r="B242" t="s">
        <v>12600</v>
      </c>
      <c r="C242" s="111" t="s">
        <v>1712</v>
      </c>
      <c r="D242" s="360">
        <v>362.16</v>
      </c>
    </row>
    <row r="243" spans="1:4">
      <c r="A243">
        <v>43425</v>
      </c>
      <c r="B243" t="s">
        <v>12601</v>
      </c>
      <c r="C243" s="111" t="s">
        <v>1712</v>
      </c>
      <c r="D243" s="360">
        <v>227.78</v>
      </c>
    </row>
    <row r="244" spans="1:4">
      <c r="A244">
        <v>43446</v>
      </c>
      <c r="B244" t="s">
        <v>12602</v>
      </c>
      <c r="C244" s="111" t="s">
        <v>1712</v>
      </c>
      <c r="D244" s="360">
        <v>480.88</v>
      </c>
    </row>
    <row r="245" spans="1:4">
      <c r="A245">
        <v>43447</v>
      </c>
      <c r="B245" t="s">
        <v>12603</v>
      </c>
      <c r="C245" s="111" t="s">
        <v>1712</v>
      </c>
      <c r="D245" s="360">
        <v>590.54999999999995</v>
      </c>
    </row>
    <row r="246" spans="1:4">
      <c r="A246">
        <v>43448</v>
      </c>
      <c r="B246" t="s">
        <v>12604</v>
      </c>
      <c r="C246" s="111" t="s">
        <v>1712</v>
      </c>
      <c r="D246" s="360">
        <v>826.78</v>
      </c>
    </row>
    <row r="247" spans="1:4">
      <c r="A247">
        <v>13761</v>
      </c>
      <c r="B247" t="s">
        <v>12605</v>
      </c>
      <c r="C247" s="111" t="s">
        <v>1712</v>
      </c>
      <c r="D247" s="361">
        <v>2205.23</v>
      </c>
    </row>
    <row r="248" spans="1:4">
      <c r="A248">
        <v>4814</v>
      </c>
      <c r="B248" t="s">
        <v>12606</v>
      </c>
      <c r="C248" s="111" t="s">
        <v>1712</v>
      </c>
      <c r="D248" s="360">
        <v>65.22</v>
      </c>
    </row>
    <row r="249" spans="1:4">
      <c r="A249">
        <v>44473</v>
      </c>
      <c r="B249" t="s">
        <v>12607</v>
      </c>
      <c r="C249" s="111" t="s">
        <v>1712</v>
      </c>
      <c r="D249" s="361">
        <v>2173.0100000000002</v>
      </c>
    </row>
    <row r="250" spans="1:4">
      <c r="A250">
        <v>6122</v>
      </c>
      <c r="B250" t="s">
        <v>12608</v>
      </c>
      <c r="C250" s="111" t="s">
        <v>1714</v>
      </c>
      <c r="D250" s="360">
        <v>23.65</v>
      </c>
    </row>
    <row r="251" spans="1:4">
      <c r="A251">
        <v>40810</v>
      </c>
      <c r="B251" t="s">
        <v>12609</v>
      </c>
      <c r="C251" s="111" t="s">
        <v>1719</v>
      </c>
      <c r="D251" s="361">
        <v>4146.8599999999997</v>
      </c>
    </row>
    <row r="252" spans="1:4">
      <c r="A252">
        <v>21100</v>
      </c>
      <c r="B252" t="s">
        <v>12610</v>
      </c>
      <c r="C252" s="111" t="s">
        <v>1712</v>
      </c>
      <c r="D252" s="361">
        <v>3845.1</v>
      </c>
    </row>
    <row r="253" spans="1:4">
      <c r="A253">
        <v>11816</v>
      </c>
      <c r="B253" t="s">
        <v>12611</v>
      </c>
      <c r="C253" s="111" t="s">
        <v>1712</v>
      </c>
      <c r="D253" s="361">
        <v>4100</v>
      </c>
    </row>
    <row r="254" spans="1:4">
      <c r="A254">
        <v>11814</v>
      </c>
      <c r="B254" t="s">
        <v>12612</v>
      </c>
      <c r="C254" s="111" t="s">
        <v>1712</v>
      </c>
      <c r="D254" s="361">
        <v>8924.67</v>
      </c>
    </row>
    <row r="255" spans="1:4">
      <c r="A255">
        <v>14186</v>
      </c>
      <c r="B255" t="s">
        <v>12613</v>
      </c>
      <c r="C255" s="111" t="s">
        <v>1712</v>
      </c>
      <c r="D255" s="361">
        <v>11206.13</v>
      </c>
    </row>
    <row r="256" spans="1:4">
      <c r="A256">
        <v>14185</v>
      </c>
      <c r="B256" t="s">
        <v>12614</v>
      </c>
      <c r="C256" s="111" t="s">
        <v>1712</v>
      </c>
      <c r="D256" s="361">
        <v>14516.3</v>
      </c>
    </row>
    <row r="257" spans="1:4">
      <c r="A257">
        <v>11811</v>
      </c>
      <c r="B257" t="s">
        <v>12615</v>
      </c>
      <c r="C257" s="111" t="s">
        <v>1712</v>
      </c>
      <c r="D257" s="361">
        <v>5550.48</v>
      </c>
    </row>
    <row r="258" spans="1:4">
      <c r="A258">
        <v>44498</v>
      </c>
      <c r="B258" t="s">
        <v>12616</v>
      </c>
      <c r="C258" s="111" t="s">
        <v>1712</v>
      </c>
      <c r="D258" s="361">
        <v>318204.48</v>
      </c>
    </row>
    <row r="259" spans="1:4">
      <c r="A259">
        <v>34469</v>
      </c>
      <c r="B259" t="s">
        <v>12617</v>
      </c>
      <c r="C259" s="111" t="s">
        <v>1712</v>
      </c>
      <c r="D259" s="361">
        <v>11310.87</v>
      </c>
    </row>
    <row r="260" spans="1:4">
      <c r="A260">
        <v>34476</v>
      </c>
      <c r="B260" t="s">
        <v>12618</v>
      </c>
      <c r="C260" s="111" t="s">
        <v>1712</v>
      </c>
      <c r="D260" s="361">
        <v>5899.09</v>
      </c>
    </row>
    <row r="261" spans="1:4">
      <c r="A261">
        <v>34477</v>
      </c>
      <c r="B261" t="s">
        <v>12619</v>
      </c>
      <c r="C261" s="111" t="s">
        <v>1712</v>
      </c>
      <c r="D261" s="361">
        <v>7829.24</v>
      </c>
    </row>
    <row r="262" spans="1:4">
      <c r="A262">
        <v>34482</v>
      </c>
      <c r="B262" t="s">
        <v>12620</v>
      </c>
      <c r="C262" s="111" t="s">
        <v>1712</v>
      </c>
      <c r="D262" s="361">
        <v>7312.08</v>
      </c>
    </row>
    <row r="263" spans="1:4">
      <c r="A263">
        <v>34472</v>
      </c>
      <c r="B263" t="s">
        <v>12621</v>
      </c>
      <c r="C263" s="111" t="s">
        <v>1712</v>
      </c>
      <c r="D263" s="361">
        <v>3480</v>
      </c>
    </row>
    <row r="264" spans="1:4">
      <c r="A264">
        <v>42425</v>
      </c>
      <c r="B264" t="s">
        <v>12622</v>
      </c>
      <c r="C264" s="111" t="s">
        <v>1712</v>
      </c>
      <c r="D264" s="361">
        <v>2644.57</v>
      </c>
    </row>
    <row r="265" spans="1:4">
      <c r="A265">
        <v>42422</v>
      </c>
      <c r="B265" t="s">
        <v>12623</v>
      </c>
      <c r="C265" s="111" t="s">
        <v>1712</v>
      </c>
      <c r="D265" s="361">
        <v>3925.95</v>
      </c>
    </row>
    <row r="266" spans="1:4">
      <c r="A266">
        <v>43184</v>
      </c>
      <c r="B266" t="s">
        <v>18864</v>
      </c>
      <c r="C266" s="111" t="s">
        <v>1712</v>
      </c>
      <c r="D266" s="361">
        <v>5426.04</v>
      </c>
    </row>
    <row r="267" spans="1:4">
      <c r="A267">
        <v>42424</v>
      </c>
      <c r="B267" t="s">
        <v>12624</v>
      </c>
      <c r="C267" s="111" t="s">
        <v>1712</v>
      </c>
      <c r="D267" s="361">
        <v>2361.83</v>
      </c>
    </row>
    <row r="268" spans="1:4">
      <c r="A268">
        <v>42421</v>
      </c>
      <c r="B268" t="s">
        <v>12625</v>
      </c>
      <c r="C268" s="111" t="s">
        <v>1712</v>
      </c>
      <c r="D268" s="361">
        <v>21504.2</v>
      </c>
    </row>
    <row r="269" spans="1:4">
      <c r="A269">
        <v>42416</v>
      </c>
      <c r="B269" t="s">
        <v>12626</v>
      </c>
      <c r="C269" s="111" t="s">
        <v>1712</v>
      </c>
      <c r="D269" s="361">
        <v>10181.58</v>
      </c>
    </row>
    <row r="270" spans="1:4">
      <c r="A270">
        <v>42417</v>
      </c>
      <c r="B270" t="s">
        <v>12627</v>
      </c>
      <c r="C270" s="111" t="s">
        <v>1712</v>
      </c>
      <c r="D270" s="361">
        <v>11414.38</v>
      </c>
    </row>
    <row r="271" spans="1:4">
      <c r="A271">
        <v>42419</v>
      </c>
      <c r="B271" t="s">
        <v>12628</v>
      </c>
      <c r="C271" s="111" t="s">
        <v>1712</v>
      </c>
      <c r="D271" s="361">
        <v>12895.83</v>
      </c>
    </row>
    <row r="272" spans="1:4">
      <c r="A272">
        <v>42420</v>
      </c>
      <c r="B272" t="s">
        <v>12629</v>
      </c>
      <c r="C272" s="111" t="s">
        <v>1712</v>
      </c>
      <c r="D272" s="361">
        <v>17724.36</v>
      </c>
    </row>
    <row r="273" spans="1:4">
      <c r="A273">
        <v>43195</v>
      </c>
      <c r="B273" t="s">
        <v>12630</v>
      </c>
      <c r="C273" s="111" t="s">
        <v>1712</v>
      </c>
      <c r="D273" s="361">
        <v>6241</v>
      </c>
    </row>
    <row r="274" spans="1:4">
      <c r="A274">
        <v>43196</v>
      </c>
      <c r="B274" t="s">
        <v>12631</v>
      </c>
      <c r="C274" s="111" t="s">
        <v>1712</v>
      </c>
      <c r="D274" s="361">
        <v>7734.82</v>
      </c>
    </row>
    <row r="275" spans="1:4">
      <c r="A275">
        <v>43198</v>
      </c>
      <c r="B275" t="s">
        <v>12632</v>
      </c>
      <c r="C275" s="111" t="s">
        <v>1712</v>
      </c>
      <c r="D275" s="361">
        <v>11493.76</v>
      </c>
    </row>
    <row r="276" spans="1:4">
      <c r="A276">
        <v>43199</v>
      </c>
      <c r="B276" t="s">
        <v>12633</v>
      </c>
      <c r="C276" s="111" t="s">
        <v>1712</v>
      </c>
      <c r="D276" s="361">
        <v>11914.93</v>
      </c>
    </row>
    <row r="277" spans="1:4">
      <c r="A277">
        <v>43200</v>
      </c>
      <c r="B277" t="s">
        <v>12634</v>
      </c>
      <c r="C277" s="111" t="s">
        <v>1712</v>
      </c>
      <c r="D277" s="361">
        <v>13673.25</v>
      </c>
    </row>
    <row r="278" spans="1:4">
      <c r="A278">
        <v>39556</v>
      </c>
      <c r="B278" t="s">
        <v>12635</v>
      </c>
      <c r="C278" s="111" t="s">
        <v>1712</v>
      </c>
      <c r="D278" s="361">
        <v>7467.93</v>
      </c>
    </row>
    <row r="279" spans="1:4">
      <c r="A279">
        <v>39557</v>
      </c>
      <c r="B279" t="s">
        <v>12636</v>
      </c>
      <c r="C279" s="111" t="s">
        <v>1712</v>
      </c>
      <c r="D279" s="361">
        <v>8041.33</v>
      </c>
    </row>
    <row r="280" spans="1:4">
      <c r="A280">
        <v>39559</v>
      </c>
      <c r="B280" t="s">
        <v>12637</v>
      </c>
      <c r="C280" s="111" t="s">
        <v>1712</v>
      </c>
      <c r="D280" s="361">
        <v>11883.53</v>
      </c>
    </row>
    <row r="281" spans="1:4">
      <c r="A281">
        <v>39560</v>
      </c>
      <c r="B281" t="s">
        <v>12638</v>
      </c>
      <c r="C281" s="111" t="s">
        <v>1712</v>
      </c>
      <c r="D281" s="361">
        <v>13748.09</v>
      </c>
    </row>
    <row r="282" spans="1:4">
      <c r="A282">
        <v>39561</v>
      </c>
      <c r="B282" t="s">
        <v>12639</v>
      </c>
      <c r="C282" s="111" t="s">
        <v>1712</v>
      </c>
      <c r="D282" s="361">
        <v>14382.26</v>
      </c>
    </row>
    <row r="283" spans="1:4">
      <c r="A283">
        <v>43190</v>
      </c>
      <c r="B283" t="s">
        <v>12640</v>
      </c>
      <c r="C283" s="111" t="s">
        <v>1712</v>
      </c>
      <c r="D283" s="361">
        <v>2122.44</v>
      </c>
    </row>
    <row r="284" spans="1:4">
      <c r="A284">
        <v>39555</v>
      </c>
      <c r="B284" t="s">
        <v>12641</v>
      </c>
      <c r="C284" s="111" t="s">
        <v>1712</v>
      </c>
      <c r="D284" s="361">
        <v>2295.9299999999998</v>
      </c>
    </row>
    <row r="285" spans="1:4">
      <c r="A285">
        <v>43191</v>
      </c>
      <c r="B285" t="s">
        <v>12642</v>
      </c>
      <c r="C285" s="111" t="s">
        <v>1712</v>
      </c>
      <c r="D285" s="361">
        <v>3053.91</v>
      </c>
    </row>
    <row r="286" spans="1:4">
      <c r="A286">
        <v>39548</v>
      </c>
      <c r="B286" t="s">
        <v>12643</v>
      </c>
      <c r="C286" s="111" t="s">
        <v>1712</v>
      </c>
      <c r="D286" s="361">
        <v>3405.58</v>
      </c>
    </row>
    <row r="287" spans="1:4">
      <c r="A287">
        <v>43192</v>
      </c>
      <c r="B287" t="s">
        <v>12644</v>
      </c>
      <c r="C287" s="111" t="s">
        <v>1712</v>
      </c>
      <c r="D287" s="361">
        <v>4000.34</v>
      </c>
    </row>
    <row r="288" spans="1:4">
      <c r="A288">
        <v>39554</v>
      </c>
      <c r="B288" t="s">
        <v>12645</v>
      </c>
      <c r="C288" s="111" t="s">
        <v>1712</v>
      </c>
      <c r="D288" s="361">
        <v>4503.37</v>
      </c>
    </row>
    <row r="289" spans="1:4">
      <c r="A289">
        <v>43194</v>
      </c>
      <c r="B289" t="s">
        <v>12646</v>
      </c>
      <c r="C289" s="111" t="s">
        <v>1712</v>
      </c>
      <c r="D289" s="361">
        <v>1818.23</v>
      </c>
    </row>
    <row r="290" spans="1:4">
      <c r="A290">
        <v>39551</v>
      </c>
      <c r="B290" t="s">
        <v>12647</v>
      </c>
      <c r="C290" s="111" t="s">
        <v>1712</v>
      </c>
      <c r="D290" s="361">
        <v>2002.07</v>
      </c>
    </row>
    <row r="291" spans="1:4">
      <c r="A291">
        <v>43185</v>
      </c>
      <c r="B291" t="s">
        <v>12648</v>
      </c>
      <c r="C291" s="111" t="s">
        <v>1712</v>
      </c>
      <c r="D291" s="361">
        <v>5689.51</v>
      </c>
    </row>
    <row r="292" spans="1:4">
      <c r="A292">
        <v>43186</v>
      </c>
      <c r="B292" t="s">
        <v>12649</v>
      </c>
      <c r="C292" s="111" t="s">
        <v>1712</v>
      </c>
      <c r="D292" s="361">
        <v>6001.29</v>
      </c>
    </row>
    <row r="293" spans="1:4">
      <c r="A293">
        <v>43187</v>
      </c>
      <c r="B293" t="s">
        <v>12650</v>
      </c>
      <c r="C293" s="111" t="s">
        <v>1712</v>
      </c>
      <c r="D293" s="361">
        <v>7963.77</v>
      </c>
    </row>
    <row r="294" spans="1:4">
      <c r="A294">
        <v>43188</v>
      </c>
      <c r="B294" t="s">
        <v>12651</v>
      </c>
      <c r="C294" s="111" t="s">
        <v>1712</v>
      </c>
      <c r="D294" s="361">
        <v>9649.16</v>
      </c>
    </row>
    <row r="295" spans="1:4">
      <c r="A295">
        <v>43189</v>
      </c>
      <c r="B295" t="s">
        <v>12652</v>
      </c>
      <c r="C295" s="111" t="s">
        <v>1712</v>
      </c>
      <c r="D295" s="361">
        <v>10853.7</v>
      </c>
    </row>
    <row r="296" spans="1:4">
      <c r="A296">
        <v>39580</v>
      </c>
      <c r="B296" t="s">
        <v>12653</v>
      </c>
      <c r="C296" s="111" t="s">
        <v>1712</v>
      </c>
      <c r="D296" s="361">
        <v>85531.61</v>
      </c>
    </row>
    <row r="297" spans="1:4">
      <c r="A297">
        <v>39577</v>
      </c>
      <c r="B297" t="s">
        <v>12654</v>
      </c>
      <c r="C297" s="111" t="s">
        <v>1712</v>
      </c>
      <c r="D297" s="361">
        <v>26771.21</v>
      </c>
    </row>
    <row r="298" spans="1:4">
      <c r="A298">
        <v>39578</v>
      </c>
      <c r="B298" t="s">
        <v>12655</v>
      </c>
      <c r="C298" s="111" t="s">
        <v>1712</v>
      </c>
      <c r="D298" s="361">
        <v>34548.78</v>
      </c>
    </row>
    <row r="299" spans="1:4">
      <c r="A299">
        <v>39579</v>
      </c>
      <c r="B299" t="s">
        <v>12656</v>
      </c>
      <c r="C299" s="111" t="s">
        <v>1712</v>
      </c>
      <c r="D299" s="361">
        <v>50265.77</v>
      </c>
    </row>
    <row r="300" spans="1:4">
      <c r="A300">
        <v>39826</v>
      </c>
      <c r="B300" t="s">
        <v>12657</v>
      </c>
      <c r="C300" s="111" t="s">
        <v>1712</v>
      </c>
      <c r="D300" s="361">
        <v>6173.55</v>
      </c>
    </row>
    <row r="301" spans="1:4">
      <c r="A301">
        <v>10700</v>
      </c>
      <c r="B301" t="s">
        <v>12658</v>
      </c>
      <c r="C301" s="111" t="s">
        <v>1712</v>
      </c>
      <c r="D301" s="361">
        <v>24073.87</v>
      </c>
    </row>
    <row r="302" spans="1:4">
      <c r="A302">
        <v>346</v>
      </c>
      <c r="B302" t="s">
        <v>12659</v>
      </c>
      <c r="C302" s="111" t="s">
        <v>1716</v>
      </c>
      <c r="D302" s="360">
        <v>31.7</v>
      </c>
    </row>
    <row r="303" spans="1:4">
      <c r="A303">
        <v>3312</v>
      </c>
      <c r="B303" t="s">
        <v>12660</v>
      </c>
      <c r="C303" s="111" t="s">
        <v>1716</v>
      </c>
      <c r="D303" s="360">
        <v>28.07</v>
      </c>
    </row>
    <row r="304" spans="1:4">
      <c r="A304">
        <v>339</v>
      </c>
      <c r="B304" t="s">
        <v>12661</v>
      </c>
      <c r="C304" s="111" t="s">
        <v>1715</v>
      </c>
      <c r="D304" s="360">
        <v>1.63</v>
      </c>
    </row>
    <row r="305" spans="1:4">
      <c r="A305">
        <v>340</v>
      </c>
      <c r="B305" t="s">
        <v>12662</v>
      </c>
      <c r="C305" s="111" t="s">
        <v>1715</v>
      </c>
      <c r="D305" s="360">
        <v>1.47</v>
      </c>
    </row>
    <row r="306" spans="1:4">
      <c r="A306">
        <v>43130</v>
      </c>
      <c r="B306" t="s">
        <v>12663</v>
      </c>
      <c r="C306" s="111" t="s">
        <v>1716</v>
      </c>
      <c r="D306" s="360">
        <v>26.76</v>
      </c>
    </row>
    <row r="307" spans="1:4">
      <c r="A307">
        <v>344</v>
      </c>
      <c r="B307" t="s">
        <v>12664</v>
      </c>
      <c r="C307" s="111" t="s">
        <v>1716</v>
      </c>
      <c r="D307" s="360">
        <v>35.18</v>
      </c>
    </row>
    <row r="308" spans="1:4">
      <c r="A308">
        <v>345</v>
      </c>
      <c r="B308" t="s">
        <v>12665</v>
      </c>
      <c r="C308" s="111" t="s">
        <v>1716</v>
      </c>
      <c r="D308" s="360">
        <v>38.17</v>
      </c>
    </row>
    <row r="309" spans="1:4">
      <c r="A309">
        <v>43131</v>
      </c>
      <c r="B309" t="s">
        <v>12666</v>
      </c>
      <c r="C309" s="111" t="s">
        <v>1716</v>
      </c>
      <c r="D309" s="360">
        <v>31.08</v>
      </c>
    </row>
    <row r="310" spans="1:4">
      <c r="A310">
        <v>3313</v>
      </c>
      <c r="B310" t="s">
        <v>12667</v>
      </c>
      <c r="C310" s="111" t="s">
        <v>1716</v>
      </c>
      <c r="D310" s="360">
        <v>36.130000000000003</v>
      </c>
    </row>
    <row r="311" spans="1:4">
      <c r="A311">
        <v>43132</v>
      </c>
      <c r="B311" t="s">
        <v>12668</v>
      </c>
      <c r="C311" s="111" t="s">
        <v>1716</v>
      </c>
      <c r="D311" s="360">
        <v>26.76</v>
      </c>
    </row>
    <row r="312" spans="1:4">
      <c r="A312">
        <v>366</v>
      </c>
      <c r="B312" t="s">
        <v>12669</v>
      </c>
      <c r="C312" s="111" t="s">
        <v>1718</v>
      </c>
      <c r="D312" s="360">
        <v>83.34</v>
      </c>
    </row>
    <row r="313" spans="1:4">
      <c r="A313">
        <v>367</v>
      </c>
      <c r="B313" t="s">
        <v>12670</v>
      </c>
      <c r="C313" s="111" t="s">
        <v>1718</v>
      </c>
      <c r="D313" s="360">
        <v>84.42</v>
      </c>
    </row>
    <row r="314" spans="1:4">
      <c r="A314">
        <v>370</v>
      </c>
      <c r="B314" t="s">
        <v>12671</v>
      </c>
      <c r="C314" s="111" t="s">
        <v>1718</v>
      </c>
      <c r="D314" s="360">
        <v>83.34</v>
      </c>
    </row>
    <row r="315" spans="1:4">
      <c r="A315">
        <v>368</v>
      </c>
      <c r="B315" t="s">
        <v>12672</v>
      </c>
      <c r="C315" s="111" t="s">
        <v>1718</v>
      </c>
      <c r="D315" s="360">
        <v>41.67</v>
      </c>
    </row>
    <row r="316" spans="1:4">
      <c r="A316">
        <v>11075</v>
      </c>
      <c r="B316" t="s">
        <v>12673</v>
      </c>
      <c r="C316" s="111" t="s">
        <v>1718</v>
      </c>
      <c r="D316" s="360">
        <v>956.48</v>
      </c>
    </row>
    <row r="317" spans="1:4">
      <c r="A317">
        <v>1381</v>
      </c>
      <c r="B317" t="s">
        <v>12674</v>
      </c>
      <c r="C317" s="111" t="s">
        <v>1716</v>
      </c>
      <c r="D317" s="360">
        <v>0.71</v>
      </c>
    </row>
    <row r="318" spans="1:4">
      <c r="A318">
        <v>34353</v>
      </c>
      <c r="B318" t="s">
        <v>12675</v>
      </c>
      <c r="C318" s="111" t="s">
        <v>1716</v>
      </c>
      <c r="D318" s="360">
        <v>1.32</v>
      </c>
    </row>
    <row r="319" spans="1:4">
      <c r="A319">
        <v>37595</v>
      </c>
      <c r="B319" t="s">
        <v>12676</v>
      </c>
      <c r="C319" s="111" t="s">
        <v>1716</v>
      </c>
      <c r="D319" s="360">
        <v>2.1800000000000002</v>
      </c>
    </row>
    <row r="320" spans="1:4">
      <c r="A320">
        <v>37596</v>
      </c>
      <c r="B320" t="s">
        <v>12677</v>
      </c>
      <c r="C320" s="111" t="s">
        <v>1716</v>
      </c>
      <c r="D320" s="360">
        <v>2.5</v>
      </c>
    </row>
    <row r="321" spans="1:4">
      <c r="A321">
        <v>371</v>
      </c>
      <c r="B321" t="s">
        <v>12678</v>
      </c>
      <c r="C321" s="111" t="s">
        <v>1716</v>
      </c>
      <c r="D321" s="360">
        <v>0.77</v>
      </c>
    </row>
    <row r="322" spans="1:4">
      <c r="A322">
        <v>37553</v>
      </c>
      <c r="B322" t="s">
        <v>12679</v>
      </c>
      <c r="C322" s="111" t="s">
        <v>1716</v>
      </c>
      <c r="D322" s="360">
        <v>1.45</v>
      </c>
    </row>
    <row r="323" spans="1:4">
      <c r="A323">
        <v>37552</v>
      </c>
      <c r="B323" t="s">
        <v>12680</v>
      </c>
      <c r="C323" s="111" t="s">
        <v>1716</v>
      </c>
      <c r="D323" s="360">
        <v>2.33</v>
      </c>
    </row>
    <row r="324" spans="1:4">
      <c r="A324">
        <v>36880</v>
      </c>
      <c r="B324" t="s">
        <v>12681</v>
      </c>
      <c r="C324" s="111" t="s">
        <v>1716</v>
      </c>
      <c r="D324" s="360">
        <v>2.37</v>
      </c>
    </row>
    <row r="325" spans="1:4">
      <c r="A325">
        <v>34355</v>
      </c>
      <c r="B325" t="s">
        <v>12682</v>
      </c>
      <c r="C325" s="111" t="s">
        <v>1716</v>
      </c>
      <c r="D325" s="360">
        <v>2.04</v>
      </c>
    </row>
    <row r="326" spans="1:4">
      <c r="A326">
        <v>130</v>
      </c>
      <c r="B326" t="s">
        <v>12683</v>
      </c>
      <c r="C326" s="111" t="s">
        <v>1716</v>
      </c>
      <c r="D326" s="360">
        <v>3.67</v>
      </c>
    </row>
    <row r="327" spans="1:4">
      <c r="A327">
        <v>135</v>
      </c>
      <c r="B327" t="s">
        <v>18865</v>
      </c>
      <c r="C327" s="111" t="s">
        <v>1716</v>
      </c>
      <c r="D327" s="360">
        <v>2.96</v>
      </c>
    </row>
    <row r="328" spans="1:4">
      <c r="A328">
        <v>36886</v>
      </c>
      <c r="B328" t="s">
        <v>12684</v>
      </c>
      <c r="C328" s="111" t="s">
        <v>1716</v>
      </c>
      <c r="D328" s="360">
        <v>0.73</v>
      </c>
    </row>
    <row r="329" spans="1:4">
      <c r="A329">
        <v>38546</v>
      </c>
      <c r="B329" t="s">
        <v>18866</v>
      </c>
      <c r="C329" s="111" t="s">
        <v>1718</v>
      </c>
      <c r="D329" s="360">
        <v>569.58000000000004</v>
      </c>
    </row>
    <row r="330" spans="1:4">
      <c r="A330">
        <v>34549</v>
      </c>
      <c r="B330" t="s">
        <v>12685</v>
      </c>
      <c r="C330" s="111" t="s">
        <v>1718</v>
      </c>
      <c r="D330" s="360">
        <v>786.51</v>
      </c>
    </row>
    <row r="331" spans="1:4">
      <c r="A331">
        <v>6081</v>
      </c>
      <c r="B331" t="s">
        <v>12686</v>
      </c>
      <c r="C331" s="111" t="s">
        <v>1718</v>
      </c>
      <c r="D331" s="360">
        <v>55.05</v>
      </c>
    </row>
    <row r="332" spans="1:4">
      <c r="A332">
        <v>6077</v>
      </c>
      <c r="B332" t="s">
        <v>12687</v>
      </c>
      <c r="C332" s="111" t="s">
        <v>1718</v>
      </c>
      <c r="D332" s="360">
        <v>39.32</v>
      </c>
    </row>
    <row r="333" spans="1:4">
      <c r="A333">
        <v>6079</v>
      </c>
      <c r="B333" t="s">
        <v>12688</v>
      </c>
      <c r="C333" s="111" t="s">
        <v>1718</v>
      </c>
      <c r="D333" s="360">
        <v>39.32</v>
      </c>
    </row>
    <row r="334" spans="1:4">
      <c r="A334">
        <v>1091</v>
      </c>
      <c r="B334" t="s">
        <v>12689</v>
      </c>
      <c r="C334" s="111" t="s">
        <v>1712</v>
      </c>
      <c r="D334" s="360">
        <v>42.44</v>
      </c>
    </row>
    <row r="335" spans="1:4">
      <c r="A335">
        <v>1094</v>
      </c>
      <c r="B335" t="s">
        <v>12690</v>
      </c>
      <c r="C335" s="111" t="s">
        <v>1712</v>
      </c>
      <c r="D335" s="360">
        <v>29.69</v>
      </c>
    </row>
    <row r="336" spans="1:4">
      <c r="A336">
        <v>1095</v>
      </c>
      <c r="B336" t="s">
        <v>12691</v>
      </c>
      <c r="C336" s="111" t="s">
        <v>1712</v>
      </c>
      <c r="D336" s="360">
        <v>63.09</v>
      </c>
    </row>
    <row r="337" spans="1:4">
      <c r="A337">
        <v>1092</v>
      </c>
      <c r="B337" t="s">
        <v>12692</v>
      </c>
      <c r="C337" s="111" t="s">
        <v>1712</v>
      </c>
      <c r="D337" s="360">
        <v>48.82</v>
      </c>
    </row>
    <row r="338" spans="1:4">
      <c r="A338">
        <v>1093</v>
      </c>
      <c r="B338" t="s">
        <v>12693</v>
      </c>
      <c r="C338" s="111" t="s">
        <v>1712</v>
      </c>
      <c r="D338" s="360">
        <v>114.01</v>
      </c>
    </row>
    <row r="339" spans="1:4">
      <c r="A339">
        <v>1090</v>
      </c>
      <c r="B339" t="s">
        <v>12694</v>
      </c>
      <c r="C339" s="111" t="s">
        <v>1712</v>
      </c>
      <c r="D339" s="360">
        <v>81.63</v>
      </c>
    </row>
    <row r="340" spans="1:4">
      <c r="A340">
        <v>1096</v>
      </c>
      <c r="B340" t="s">
        <v>12695</v>
      </c>
      <c r="C340" s="111" t="s">
        <v>1712</v>
      </c>
      <c r="D340" s="360">
        <v>146.9</v>
      </c>
    </row>
    <row r="341" spans="1:4">
      <c r="A341">
        <v>1097</v>
      </c>
      <c r="B341" t="s">
        <v>12696</v>
      </c>
      <c r="C341" s="111" t="s">
        <v>1712</v>
      </c>
      <c r="D341" s="360">
        <v>124.7</v>
      </c>
    </row>
    <row r="342" spans="1:4">
      <c r="A342">
        <v>378</v>
      </c>
      <c r="B342" t="s">
        <v>12697</v>
      </c>
      <c r="C342" s="111" t="s">
        <v>1714</v>
      </c>
      <c r="D342" s="360">
        <v>20.2</v>
      </c>
    </row>
    <row r="343" spans="1:4">
      <c r="A343">
        <v>40911</v>
      </c>
      <c r="B343" t="s">
        <v>12698</v>
      </c>
      <c r="C343" s="111" t="s">
        <v>1719</v>
      </c>
      <c r="D343" s="361">
        <v>3541.95</v>
      </c>
    </row>
    <row r="344" spans="1:4">
      <c r="A344">
        <v>33939</v>
      </c>
      <c r="B344" t="s">
        <v>18867</v>
      </c>
      <c r="C344" s="111" t="s">
        <v>1714</v>
      </c>
      <c r="D344" s="360">
        <v>106.29</v>
      </c>
    </row>
    <row r="345" spans="1:4">
      <c r="A345">
        <v>40815</v>
      </c>
      <c r="B345" t="s">
        <v>12699</v>
      </c>
      <c r="C345" s="111" t="s">
        <v>1719</v>
      </c>
      <c r="D345" s="361">
        <v>18631.509999999998</v>
      </c>
    </row>
    <row r="346" spans="1:4">
      <c r="A346">
        <v>33952</v>
      </c>
      <c r="B346" t="s">
        <v>18868</v>
      </c>
      <c r="C346" s="111" t="s">
        <v>1714</v>
      </c>
      <c r="D346" s="360">
        <v>121.01</v>
      </c>
    </row>
    <row r="347" spans="1:4">
      <c r="A347">
        <v>40816</v>
      </c>
      <c r="B347" t="s">
        <v>12700</v>
      </c>
      <c r="C347" s="111" t="s">
        <v>1719</v>
      </c>
      <c r="D347" s="361">
        <v>21212.11</v>
      </c>
    </row>
    <row r="348" spans="1:4">
      <c r="A348">
        <v>33953</v>
      </c>
      <c r="B348" t="s">
        <v>18869</v>
      </c>
      <c r="C348" s="111" t="s">
        <v>1714</v>
      </c>
      <c r="D348" s="360">
        <v>124.83</v>
      </c>
    </row>
    <row r="349" spans="1:4">
      <c r="A349">
        <v>40817</v>
      </c>
      <c r="B349" t="s">
        <v>12701</v>
      </c>
      <c r="C349" s="111" t="s">
        <v>1719</v>
      </c>
      <c r="D349" s="361">
        <v>21882.3</v>
      </c>
    </row>
    <row r="350" spans="1:4">
      <c r="A350">
        <v>13348</v>
      </c>
      <c r="B350" t="s">
        <v>12702</v>
      </c>
      <c r="C350" s="111" t="s">
        <v>1712</v>
      </c>
      <c r="D350" s="360">
        <v>1.79</v>
      </c>
    </row>
    <row r="351" spans="1:4">
      <c r="A351">
        <v>39211</v>
      </c>
      <c r="B351" t="s">
        <v>12703</v>
      </c>
      <c r="C351" s="111" t="s">
        <v>1712</v>
      </c>
      <c r="D351" s="360">
        <v>1.7</v>
      </c>
    </row>
    <row r="352" spans="1:4">
      <c r="A352">
        <v>39212</v>
      </c>
      <c r="B352" t="s">
        <v>12704</v>
      </c>
      <c r="C352" s="111" t="s">
        <v>1712</v>
      </c>
      <c r="D352" s="360">
        <v>1.9</v>
      </c>
    </row>
    <row r="353" spans="1:4">
      <c r="A353">
        <v>39208</v>
      </c>
      <c r="B353" t="s">
        <v>12705</v>
      </c>
      <c r="C353" s="111" t="s">
        <v>1712</v>
      </c>
      <c r="D353" s="360">
        <v>0.52</v>
      </c>
    </row>
    <row r="354" spans="1:4">
      <c r="A354">
        <v>39210</v>
      </c>
      <c r="B354" t="s">
        <v>12706</v>
      </c>
      <c r="C354" s="111" t="s">
        <v>1712</v>
      </c>
      <c r="D354" s="360">
        <v>0.95</v>
      </c>
    </row>
    <row r="355" spans="1:4">
      <c r="A355">
        <v>39214</v>
      </c>
      <c r="B355" t="s">
        <v>12707</v>
      </c>
      <c r="C355" s="111" t="s">
        <v>1712</v>
      </c>
      <c r="D355" s="360">
        <v>3.52</v>
      </c>
    </row>
    <row r="356" spans="1:4">
      <c r="A356">
        <v>39213</v>
      </c>
      <c r="B356" t="s">
        <v>12708</v>
      </c>
      <c r="C356" s="111" t="s">
        <v>1712</v>
      </c>
      <c r="D356" s="360">
        <v>2.48</v>
      </c>
    </row>
    <row r="357" spans="1:4">
      <c r="A357">
        <v>39209</v>
      </c>
      <c r="B357" t="s">
        <v>12709</v>
      </c>
      <c r="C357" s="111" t="s">
        <v>1712</v>
      </c>
      <c r="D357" s="360">
        <v>0.61</v>
      </c>
    </row>
    <row r="358" spans="1:4">
      <c r="A358">
        <v>39207</v>
      </c>
      <c r="B358" t="s">
        <v>12710</v>
      </c>
      <c r="C358" s="111" t="s">
        <v>1712</v>
      </c>
      <c r="D358" s="360">
        <v>0.95</v>
      </c>
    </row>
    <row r="359" spans="1:4">
      <c r="A359">
        <v>39215</v>
      </c>
      <c r="B359" t="s">
        <v>12711</v>
      </c>
      <c r="C359" s="111" t="s">
        <v>1712</v>
      </c>
      <c r="D359" s="360">
        <v>6.41</v>
      </c>
    </row>
    <row r="360" spans="1:4">
      <c r="A360">
        <v>39216</v>
      </c>
      <c r="B360" t="s">
        <v>12712</v>
      </c>
      <c r="C360" s="111" t="s">
        <v>1712</v>
      </c>
      <c r="D360" s="360">
        <v>8.94</v>
      </c>
    </row>
    <row r="361" spans="1:4">
      <c r="A361">
        <v>11267</v>
      </c>
      <c r="B361" t="s">
        <v>12713</v>
      </c>
      <c r="C361" s="111" t="s">
        <v>1712</v>
      </c>
      <c r="D361" s="360">
        <v>1.56</v>
      </c>
    </row>
    <row r="362" spans="1:4">
      <c r="A362">
        <v>379</v>
      </c>
      <c r="B362" t="s">
        <v>12714</v>
      </c>
      <c r="C362" s="111" t="s">
        <v>1712</v>
      </c>
      <c r="D362" s="360">
        <v>1.57</v>
      </c>
    </row>
    <row r="363" spans="1:4">
      <c r="A363">
        <v>510</v>
      </c>
      <c r="B363" t="s">
        <v>12715</v>
      </c>
      <c r="C363" s="111" t="s">
        <v>1716</v>
      </c>
      <c r="D363" s="360">
        <v>14.95</v>
      </c>
    </row>
    <row r="364" spans="1:4">
      <c r="A364">
        <v>516</v>
      </c>
      <c r="B364" t="s">
        <v>12716</v>
      </c>
      <c r="C364" s="111" t="s">
        <v>1716</v>
      </c>
      <c r="D364" s="360">
        <v>17.72</v>
      </c>
    </row>
    <row r="365" spans="1:4">
      <c r="A365">
        <v>509</v>
      </c>
      <c r="B365" t="s">
        <v>12717</v>
      </c>
      <c r="C365" s="111" t="s">
        <v>1716</v>
      </c>
      <c r="D365" s="360">
        <v>19.88</v>
      </c>
    </row>
    <row r="366" spans="1:4">
      <c r="A366">
        <v>40331</v>
      </c>
      <c r="B366" t="s">
        <v>18870</v>
      </c>
      <c r="C366" s="111" t="s">
        <v>1714</v>
      </c>
      <c r="D366" s="360">
        <v>18.940000000000001</v>
      </c>
    </row>
    <row r="367" spans="1:4">
      <c r="A367">
        <v>40930</v>
      </c>
      <c r="B367" t="s">
        <v>12718</v>
      </c>
      <c r="C367" s="111" t="s">
        <v>1719</v>
      </c>
      <c r="D367" s="361">
        <v>3325.04</v>
      </c>
    </row>
    <row r="368" spans="1:4">
      <c r="A368">
        <v>11761</v>
      </c>
      <c r="B368" t="s">
        <v>12719</v>
      </c>
      <c r="C368" s="111" t="s">
        <v>1712</v>
      </c>
      <c r="D368" s="360">
        <v>85.82</v>
      </c>
    </row>
    <row r="369" spans="1:4">
      <c r="A369">
        <v>377</v>
      </c>
      <c r="B369" t="s">
        <v>12720</v>
      </c>
      <c r="C369" s="111" t="s">
        <v>1712</v>
      </c>
      <c r="D369" s="360">
        <v>40.33</v>
      </c>
    </row>
    <row r="370" spans="1:4">
      <c r="A370">
        <v>7588</v>
      </c>
      <c r="B370" t="s">
        <v>12721</v>
      </c>
      <c r="C370" s="111" t="s">
        <v>1712</v>
      </c>
      <c r="D370" s="360">
        <v>48.45</v>
      </c>
    </row>
    <row r="371" spans="1:4">
      <c r="A371">
        <v>34551</v>
      </c>
      <c r="B371" t="s">
        <v>12722</v>
      </c>
      <c r="C371" s="111" t="s">
        <v>1714</v>
      </c>
      <c r="D371" s="360">
        <v>12.58</v>
      </c>
    </row>
    <row r="372" spans="1:4">
      <c r="A372">
        <v>41078</v>
      </c>
      <c r="B372" t="s">
        <v>12723</v>
      </c>
      <c r="C372" s="111" t="s">
        <v>1719</v>
      </c>
      <c r="D372" s="361">
        <v>2209.23</v>
      </c>
    </row>
    <row r="373" spans="1:4">
      <c r="A373">
        <v>246</v>
      </c>
      <c r="B373" t="s">
        <v>12724</v>
      </c>
      <c r="C373" s="111" t="s">
        <v>1714</v>
      </c>
      <c r="D373" s="360">
        <v>16.170000000000002</v>
      </c>
    </row>
    <row r="374" spans="1:4">
      <c r="A374">
        <v>40927</v>
      </c>
      <c r="B374" t="s">
        <v>12725</v>
      </c>
      <c r="C374" s="111" t="s">
        <v>1719</v>
      </c>
      <c r="D374" s="361">
        <v>2834.63</v>
      </c>
    </row>
    <row r="375" spans="1:4">
      <c r="A375">
        <v>2350</v>
      </c>
      <c r="B375" t="s">
        <v>12726</v>
      </c>
      <c r="C375" s="111" t="s">
        <v>1714</v>
      </c>
      <c r="D375" s="360">
        <v>16.97</v>
      </c>
    </row>
    <row r="376" spans="1:4">
      <c r="A376">
        <v>40812</v>
      </c>
      <c r="B376" t="s">
        <v>12727</v>
      </c>
      <c r="C376" s="111" t="s">
        <v>1719</v>
      </c>
      <c r="D376" s="361">
        <v>2978.73</v>
      </c>
    </row>
    <row r="377" spans="1:4">
      <c r="A377">
        <v>245</v>
      </c>
      <c r="B377" t="s">
        <v>12728</v>
      </c>
      <c r="C377" s="111" t="s">
        <v>1714</v>
      </c>
      <c r="D377" s="360">
        <v>28.32</v>
      </c>
    </row>
    <row r="378" spans="1:4">
      <c r="A378">
        <v>41090</v>
      </c>
      <c r="B378" t="s">
        <v>12729</v>
      </c>
      <c r="C378" s="111" t="s">
        <v>1719</v>
      </c>
      <c r="D378" s="361">
        <v>4968.07</v>
      </c>
    </row>
    <row r="379" spans="1:4">
      <c r="A379">
        <v>251</v>
      </c>
      <c r="B379" t="s">
        <v>18871</v>
      </c>
      <c r="C379" s="111" t="s">
        <v>1714</v>
      </c>
      <c r="D379" s="360">
        <v>16.170000000000002</v>
      </c>
    </row>
    <row r="380" spans="1:4">
      <c r="A380">
        <v>40975</v>
      </c>
      <c r="B380" t="s">
        <v>12730</v>
      </c>
      <c r="C380" s="111" t="s">
        <v>1719</v>
      </c>
      <c r="D380" s="361">
        <v>2834.63</v>
      </c>
    </row>
    <row r="381" spans="1:4">
      <c r="A381">
        <v>6127</v>
      </c>
      <c r="B381" t="s">
        <v>12731</v>
      </c>
      <c r="C381" s="111" t="s">
        <v>1714</v>
      </c>
      <c r="D381" s="360">
        <v>16.170000000000002</v>
      </c>
    </row>
    <row r="382" spans="1:4">
      <c r="A382">
        <v>41072</v>
      </c>
      <c r="B382" t="s">
        <v>12732</v>
      </c>
      <c r="C382" s="111" t="s">
        <v>1719</v>
      </c>
      <c r="D382" s="361">
        <v>2834.63</v>
      </c>
    </row>
    <row r="383" spans="1:4">
      <c r="A383">
        <v>6121</v>
      </c>
      <c r="B383" t="s">
        <v>18872</v>
      </c>
      <c r="C383" s="111" t="s">
        <v>1714</v>
      </c>
      <c r="D383" s="360">
        <v>14.23</v>
      </c>
    </row>
    <row r="384" spans="1:4">
      <c r="A384">
        <v>41071</v>
      </c>
      <c r="B384" t="s">
        <v>12733</v>
      </c>
      <c r="C384" s="111" t="s">
        <v>1719</v>
      </c>
      <c r="D384" s="361">
        <v>2495.7199999999998</v>
      </c>
    </row>
    <row r="385" spans="1:4">
      <c r="A385">
        <v>244</v>
      </c>
      <c r="B385" t="s">
        <v>12734</v>
      </c>
      <c r="C385" s="111" t="s">
        <v>1714</v>
      </c>
      <c r="D385" s="360">
        <v>12.98</v>
      </c>
    </row>
    <row r="386" spans="1:4">
      <c r="A386">
        <v>41093</v>
      </c>
      <c r="B386" t="s">
        <v>12735</v>
      </c>
      <c r="C386" s="111" t="s">
        <v>1719</v>
      </c>
      <c r="D386" s="361">
        <v>2278.81</v>
      </c>
    </row>
    <row r="387" spans="1:4">
      <c r="A387">
        <v>532</v>
      </c>
      <c r="B387" t="s">
        <v>18873</v>
      </c>
      <c r="C387" s="111" t="s">
        <v>1714</v>
      </c>
      <c r="D387" s="360">
        <v>42.95</v>
      </c>
    </row>
    <row r="388" spans="1:4">
      <c r="A388">
        <v>40931</v>
      </c>
      <c r="B388" t="s">
        <v>12736</v>
      </c>
      <c r="C388" s="111" t="s">
        <v>1719</v>
      </c>
      <c r="D388" s="361">
        <v>7531.51</v>
      </c>
    </row>
    <row r="389" spans="1:4">
      <c r="A389">
        <v>36150</v>
      </c>
      <c r="B389" t="s">
        <v>12737</v>
      </c>
      <c r="C389" s="111" t="s">
        <v>1712</v>
      </c>
      <c r="D389" s="360">
        <v>44.96</v>
      </c>
    </row>
    <row r="390" spans="1:4">
      <c r="A390">
        <v>4760</v>
      </c>
      <c r="B390" t="s">
        <v>12738</v>
      </c>
      <c r="C390" s="111" t="s">
        <v>1714</v>
      </c>
      <c r="D390" s="360">
        <v>20.2</v>
      </c>
    </row>
    <row r="391" spans="1:4">
      <c r="A391">
        <v>41069</v>
      </c>
      <c r="B391" t="s">
        <v>12739</v>
      </c>
      <c r="C391" s="111" t="s">
        <v>1719</v>
      </c>
      <c r="D391" s="361">
        <v>3542.47</v>
      </c>
    </row>
    <row r="392" spans="1:4">
      <c r="A392">
        <v>10422</v>
      </c>
      <c r="B392" t="s">
        <v>12740</v>
      </c>
      <c r="C392" s="111" t="s">
        <v>1712</v>
      </c>
      <c r="D392" s="360">
        <v>384.96</v>
      </c>
    </row>
    <row r="393" spans="1:4">
      <c r="A393">
        <v>44019</v>
      </c>
      <c r="B393" t="s">
        <v>12741</v>
      </c>
      <c r="C393" s="111" t="s">
        <v>1712</v>
      </c>
      <c r="D393" s="360">
        <v>532.88</v>
      </c>
    </row>
    <row r="394" spans="1:4">
      <c r="A394">
        <v>36520</v>
      </c>
      <c r="B394" t="s">
        <v>12742</v>
      </c>
      <c r="C394" s="111" t="s">
        <v>1712</v>
      </c>
      <c r="D394" s="360">
        <v>647.91999999999996</v>
      </c>
    </row>
    <row r="395" spans="1:4">
      <c r="A395">
        <v>42319</v>
      </c>
      <c r="B395" t="s">
        <v>12743</v>
      </c>
      <c r="C395" s="111" t="s">
        <v>1712</v>
      </c>
      <c r="D395" s="360">
        <v>580.57000000000005</v>
      </c>
    </row>
    <row r="396" spans="1:4">
      <c r="A396">
        <v>10420</v>
      </c>
      <c r="B396" t="s">
        <v>12744</v>
      </c>
      <c r="C396" s="111" t="s">
        <v>1712</v>
      </c>
      <c r="D396" s="360">
        <v>205.95</v>
      </c>
    </row>
    <row r="397" spans="1:4">
      <c r="A397">
        <v>10421</v>
      </c>
      <c r="B397" t="s">
        <v>12745</v>
      </c>
      <c r="C397" s="111" t="s">
        <v>1712</v>
      </c>
      <c r="D397" s="360">
        <v>226.31</v>
      </c>
    </row>
    <row r="398" spans="1:4">
      <c r="A398">
        <v>11786</v>
      </c>
      <c r="B398" t="s">
        <v>12746</v>
      </c>
      <c r="C398" s="111" t="s">
        <v>1712</v>
      </c>
      <c r="D398" s="360">
        <v>456.33</v>
      </c>
    </row>
    <row r="399" spans="1:4">
      <c r="A399">
        <v>4815</v>
      </c>
      <c r="B399" t="s">
        <v>12747</v>
      </c>
      <c r="C399" s="111" t="s">
        <v>1712</v>
      </c>
      <c r="D399" s="360">
        <v>6.35</v>
      </c>
    </row>
    <row r="400" spans="1:4">
      <c r="A400">
        <v>541</v>
      </c>
      <c r="B400" t="s">
        <v>12748</v>
      </c>
      <c r="C400" s="111" t="s">
        <v>1712</v>
      </c>
      <c r="D400" s="360">
        <v>159.5</v>
      </c>
    </row>
    <row r="401" spans="1:4">
      <c r="A401">
        <v>542</v>
      </c>
      <c r="B401" t="s">
        <v>12749</v>
      </c>
      <c r="C401" s="111" t="s">
        <v>1712</v>
      </c>
      <c r="D401" s="360">
        <v>199.93</v>
      </c>
    </row>
    <row r="402" spans="1:4">
      <c r="A402">
        <v>540</v>
      </c>
      <c r="B402" t="s">
        <v>12750</v>
      </c>
      <c r="C402" s="111" t="s">
        <v>1712</v>
      </c>
      <c r="D402" s="360">
        <v>450.55</v>
      </c>
    </row>
    <row r="403" spans="1:4">
      <c r="A403">
        <v>38364</v>
      </c>
      <c r="B403" t="s">
        <v>12751</v>
      </c>
      <c r="C403" s="111" t="s">
        <v>1712</v>
      </c>
      <c r="D403" s="360">
        <v>497.9</v>
      </c>
    </row>
    <row r="404" spans="1:4">
      <c r="A404">
        <v>11692</v>
      </c>
      <c r="B404" t="s">
        <v>18874</v>
      </c>
      <c r="C404" s="111" t="s">
        <v>1713</v>
      </c>
      <c r="D404" s="360">
        <v>232.14</v>
      </c>
    </row>
    <row r="405" spans="1:4">
      <c r="A405">
        <v>1746</v>
      </c>
      <c r="B405" t="s">
        <v>12752</v>
      </c>
      <c r="C405" s="111" t="s">
        <v>1712</v>
      </c>
      <c r="D405" s="360">
        <v>264.95</v>
      </c>
    </row>
    <row r="406" spans="1:4">
      <c r="A406">
        <v>1748</v>
      </c>
      <c r="B406" t="s">
        <v>12753</v>
      </c>
      <c r="C406" s="111" t="s">
        <v>1712</v>
      </c>
      <c r="D406" s="360">
        <v>352.32</v>
      </c>
    </row>
    <row r="407" spans="1:4">
      <c r="A407">
        <v>1749</v>
      </c>
      <c r="B407" t="s">
        <v>12754</v>
      </c>
      <c r="C407" s="111" t="s">
        <v>1712</v>
      </c>
      <c r="D407" s="360">
        <v>510.45</v>
      </c>
    </row>
    <row r="408" spans="1:4">
      <c r="A408">
        <v>37412</v>
      </c>
      <c r="B408" t="s">
        <v>12755</v>
      </c>
      <c r="C408" s="111" t="s">
        <v>1712</v>
      </c>
      <c r="D408" s="360">
        <v>258.99</v>
      </c>
    </row>
    <row r="409" spans="1:4">
      <c r="A409">
        <v>1745</v>
      </c>
      <c r="B409" t="s">
        <v>12756</v>
      </c>
      <c r="C409" s="111" t="s">
        <v>1712</v>
      </c>
      <c r="D409" s="360">
        <v>307.97000000000003</v>
      </c>
    </row>
    <row r="410" spans="1:4">
      <c r="A410">
        <v>1750</v>
      </c>
      <c r="B410" t="s">
        <v>12757</v>
      </c>
      <c r="C410" s="111" t="s">
        <v>1712</v>
      </c>
      <c r="D410" s="360">
        <v>719.68</v>
      </c>
    </row>
    <row r="411" spans="1:4">
      <c r="A411">
        <v>11687</v>
      </c>
      <c r="B411" t="s">
        <v>12758</v>
      </c>
      <c r="C411" s="111" t="s">
        <v>1715</v>
      </c>
      <c r="D411" s="361">
        <v>1146.67</v>
      </c>
    </row>
    <row r="412" spans="1:4">
      <c r="A412">
        <v>11689</v>
      </c>
      <c r="B412" t="s">
        <v>12759</v>
      </c>
      <c r="C412" s="111" t="s">
        <v>1715</v>
      </c>
      <c r="D412" s="361">
        <v>1436.71</v>
      </c>
    </row>
    <row r="413" spans="1:4">
      <c r="A413">
        <v>11693</v>
      </c>
      <c r="B413" t="s">
        <v>12760</v>
      </c>
      <c r="C413" s="111" t="s">
        <v>1713</v>
      </c>
      <c r="D413" s="360">
        <v>176.85</v>
      </c>
    </row>
    <row r="414" spans="1:4">
      <c r="A414">
        <v>36215</v>
      </c>
      <c r="B414" t="s">
        <v>12761</v>
      </c>
      <c r="C414" s="111" t="s">
        <v>1712</v>
      </c>
      <c r="D414" s="360">
        <v>952.7</v>
      </c>
    </row>
    <row r="415" spans="1:4">
      <c r="A415">
        <v>42439</v>
      </c>
      <c r="B415" t="s">
        <v>12762</v>
      </c>
      <c r="C415" s="111" t="s">
        <v>1712</v>
      </c>
      <c r="D415" s="361">
        <v>1207.8399999999999</v>
      </c>
    </row>
    <row r="416" spans="1:4">
      <c r="A416">
        <v>38381</v>
      </c>
      <c r="B416" t="s">
        <v>12763</v>
      </c>
      <c r="C416" s="111" t="s">
        <v>1712</v>
      </c>
      <c r="D416" s="360">
        <v>11.3</v>
      </c>
    </row>
    <row r="417" spans="1:4">
      <c r="A417">
        <v>39621</v>
      </c>
      <c r="B417" t="s">
        <v>12764</v>
      </c>
      <c r="C417" s="111" t="s">
        <v>1720</v>
      </c>
      <c r="D417" s="361">
        <v>1119.5899999999999</v>
      </c>
    </row>
    <row r="418" spans="1:4">
      <c r="A418">
        <v>39624</v>
      </c>
      <c r="B418" t="s">
        <v>12765</v>
      </c>
      <c r="C418" s="111" t="s">
        <v>1720</v>
      </c>
      <c r="D418" s="361">
        <v>1235.04</v>
      </c>
    </row>
    <row r="419" spans="1:4">
      <c r="A419">
        <v>39615</v>
      </c>
      <c r="B419" t="s">
        <v>12766</v>
      </c>
      <c r="C419" s="111" t="s">
        <v>1712</v>
      </c>
      <c r="D419" s="360">
        <v>499.07</v>
      </c>
    </row>
    <row r="420" spans="1:4">
      <c r="A420">
        <v>39620</v>
      </c>
      <c r="B420" t="s">
        <v>12767</v>
      </c>
      <c r="C420" s="111" t="s">
        <v>1712</v>
      </c>
      <c r="D420" s="360">
        <v>762.21</v>
      </c>
    </row>
    <row r="421" spans="1:4">
      <c r="A421">
        <v>39623</v>
      </c>
      <c r="B421" t="s">
        <v>12768</v>
      </c>
      <c r="C421" s="111" t="s">
        <v>1712</v>
      </c>
      <c r="D421" s="360">
        <v>816.39</v>
      </c>
    </row>
    <row r="422" spans="1:4">
      <c r="A422">
        <v>546</v>
      </c>
      <c r="B422" t="s">
        <v>12769</v>
      </c>
      <c r="C422" s="111" t="s">
        <v>1716</v>
      </c>
      <c r="D422" s="360">
        <v>7.29</v>
      </c>
    </row>
    <row r="423" spans="1:4">
      <c r="A423">
        <v>566</v>
      </c>
      <c r="B423" t="s">
        <v>12770</v>
      </c>
      <c r="C423" s="111" t="s">
        <v>1715</v>
      </c>
      <c r="D423" s="360">
        <v>3.46</v>
      </c>
    </row>
    <row r="424" spans="1:4">
      <c r="A424">
        <v>565</v>
      </c>
      <c r="B424" t="s">
        <v>36353</v>
      </c>
      <c r="C424" s="111" t="s">
        <v>1715</v>
      </c>
      <c r="D424" s="360">
        <v>12.61</v>
      </c>
    </row>
    <row r="425" spans="1:4">
      <c r="A425">
        <v>555</v>
      </c>
      <c r="B425" t="s">
        <v>12771</v>
      </c>
      <c r="C425" s="111" t="s">
        <v>1715</v>
      </c>
      <c r="D425" s="360">
        <v>8.94</v>
      </c>
    </row>
    <row r="426" spans="1:4">
      <c r="A426">
        <v>557</v>
      </c>
      <c r="B426" t="s">
        <v>12772</v>
      </c>
      <c r="C426" s="111" t="s">
        <v>1715</v>
      </c>
      <c r="D426" s="360">
        <v>28.05</v>
      </c>
    </row>
    <row r="427" spans="1:4">
      <c r="A427">
        <v>552</v>
      </c>
      <c r="B427" t="s">
        <v>12773</v>
      </c>
      <c r="C427" s="111" t="s">
        <v>1715</v>
      </c>
      <c r="D427" s="360">
        <v>13.91</v>
      </c>
    </row>
    <row r="428" spans="1:4">
      <c r="A428">
        <v>563</v>
      </c>
      <c r="B428" t="s">
        <v>12774</v>
      </c>
      <c r="C428" s="111" t="s">
        <v>1715</v>
      </c>
      <c r="D428" s="360">
        <v>20.91</v>
      </c>
    </row>
    <row r="429" spans="1:4">
      <c r="A429">
        <v>549</v>
      </c>
      <c r="B429" t="s">
        <v>12775</v>
      </c>
      <c r="C429" s="111" t="s">
        <v>1715</v>
      </c>
      <c r="D429" s="360">
        <v>37.64</v>
      </c>
    </row>
    <row r="430" spans="1:4">
      <c r="A430">
        <v>551</v>
      </c>
      <c r="B430" t="s">
        <v>12776</v>
      </c>
      <c r="C430" s="111" t="s">
        <v>1715</v>
      </c>
      <c r="D430" s="360">
        <v>74.52</v>
      </c>
    </row>
    <row r="431" spans="1:4">
      <c r="A431">
        <v>559</v>
      </c>
      <c r="B431" t="s">
        <v>12777</v>
      </c>
      <c r="C431" s="111" t="s">
        <v>1715</v>
      </c>
      <c r="D431" s="360">
        <v>18.63</v>
      </c>
    </row>
    <row r="432" spans="1:4">
      <c r="A432">
        <v>560</v>
      </c>
      <c r="B432" t="s">
        <v>12778</v>
      </c>
      <c r="C432" s="111" t="s">
        <v>1715</v>
      </c>
      <c r="D432" s="360">
        <v>23.3</v>
      </c>
    </row>
    <row r="433" spans="1:4">
      <c r="A433">
        <v>547</v>
      </c>
      <c r="B433" t="s">
        <v>12779</v>
      </c>
      <c r="C433" s="111" t="s">
        <v>1715</v>
      </c>
      <c r="D433" s="360">
        <v>27.91</v>
      </c>
    </row>
    <row r="434" spans="1:4">
      <c r="A434">
        <v>36207</v>
      </c>
      <c r="B434" t="s">
        <v>12780</v>
      </c>
      <c r="C434" s="111" t="s">
        <v>1712</v>
      </c>
      <c r="D434" s="360">
        <v>421.98</v>
      </c>
    </row>
    <row r="435" spans="1:4">
      <c r="A435">
        <v>36209</v>
      </c>
      <c r="B435" t="s">
        <v>12781</v>
      </c>
      <c r="C435" s="111" t="s">
        <v>1712</v>
      </c>
      <c r="D435" s="360">
        <v>484.29</v>
      </c>
    </row>
    <row r="436" spans="1:4">
      <c r="A436">
        <v>36210</v>
      </c>
      <c r="B436" t="s">
        <v>12782</v>
      </c>
      <c r="C436" s="111" t="s">
        <v>1712</v>
      </c>
      <c r="D436" s="360">
        <v>523.98</v>
      </c>
    </row>
    <row r="437" spans="1:4">
      <c r="A437">
        <v>36204</v>
      </c>
      <c r="B437" t="s">
        <v>12783</v>
      </c>
      <c r="C437" s="111" t="s">
        <v>1712</v>
      </c>
      <c r="D437" s="360">
        <v>185.78</v>
      </c>
    </row>
    <row r="438" spans="1:4">
      <c r="A438">
        <v>36205</v>
      </c>
      <c r="B438" t="s">
        <v>12784</v>
      </c>
      <c r="C438" s="111" t="s">
        <v>1712</v>
      </c>
      <c r="D438" s="360">
        <v>206.33</v>
      </c>
    </row>
    <row r="439" spans="1:4">
      <c r="A439">
        <v>36081</v>
      </c>
      <c r="B439" t="s">
        <v>12785</v>
      </c>
      <c r="C439" s="111" t="s">
        <v>1712</v>
      </c>
      <c r="D439" s="360">
        <v>220</v>
      </c>
    </row>
    <row r="440" spans="1:4">
      <c r="A440">
        <v>36206</v>
      </c>
      <c r="B440" t="s">
        <v>12786</v>
      </c>
      <c r="C440" s="111" t="s">
        <v>1712</v>
      </c>
      <c r="D440" s="360">
        <v>230.49</v>
      </c>
    </row>
    <row r="441" spans="1:4">
      <c r="A441">
        <v>36218</v>
      </c>
      <c r="B441" t="s">
        <v>12787</v>
      </c>
      <c r="C441" s="111" t="s">
        <v>1712</v>
      </c>
      <c r="D441" s="360">
        <v>156</v>
      </c>
    </row>
    <row r="442" spans="1:4">
      <c r="A442">
        <v>36220</v>
      </c>
      <c r="B442" t="s">
        <v>12788</v>
      </c>
      <c r="C442" s="111" t="s">
        <v>1712</v>
      </c>
      <c r="D442" s="360">
        <v>178.88</v>
      </c>
    </row>
    <row r="443" spans="1:4">
      <c r="A443">
        <v>36080</v>
      </c>
      <c r="B443" t="s">
        <v>12789</v>
      </c>
      <c r="C443" s="111" t="s">
        <v>1712</v>
      </c>
      <c r="D443" s="360">
        <v>193.49</v>
      </c>
    </row>
    <row r="444" spans="1:4">
      <c r="A444">
        <v>36223</v>
      </c>
      <c r="B444" t="s">
        <v>12790</v>
      </c>
      <c r="C444" s="111" t="s">
        <v>1712</v>
      </c>
      <c r="D444" s="360">
        <v>202.61</v>
      </c>
    </row>
    <row r="445" spans="1:4">
      <c r="A445">
        <v>38127</v>
      </c>
      <c r="B445" t="s">
        <v>12791</v>
      </c>
      <c r="C445" s="111" t="s">
        <v>1712</v>
      </c>
      <c r="D445" s="360">
        <v>347.77</v>
      </c>
    </row>
    <row r="446" spans="1:4">
      <c r="A446">
        <v>38060</v>
      </c>
      <c r="B446" t="s">
        <v>12792</v>
      </c>
      <c r="C446" s="111" t="s">
        <v>1712</v>
      </c>
      <c r="D446" s="360">
        <v>42.16</v>
      </c>
    </row>
    <row r="447" spans="1:4">
      <c r="A447">
        <v>10956</v>
      </c>
      <c r="B447" t="s">
        <v>12793</v>
      </c>
      <c r="C447" s="111" t="s">
        <v>1712</v>
      </c>
      <c r="D447" s="360">
        <v>46.24</v>
      </c>
    </row>
    <row r="448" spans="1:4">
      <c r="A448">
        <v>39380</v>
      </c>
      <c r="B448" t="s">
        <v>12794</v>
      </c>
      <c r="C448" s="111" t="s">
        <v>1712</v>
      </c>
      <c r="D448" s="360">
        <v>22.75</v>
      </c>
    </row>
    <row r="449" spans="1:4">
      <c r="A449">
        <v>44172</v>
      </c>
      <c r="B449" t="s">
        <v>12795</v>
      </c>
      <c r="C449" s="111" t="s">
        <v>1712</v>
      </c>
      <c r="D449" s="360">
        <v>11.36</v>
      </c>
    </row>
    <row r="450" spans="1:4">
      <c r="A450">
        <v>37597</v>
      </c>
      <c r="B450" t="s">
        <v>12796</v>
      </c>
      <c r="C450" s="111" t="s">
        <v>1712</v>
      </c>
      <c r="D450" s="361">
        <v>632675.78</v>
      </c>
    </row>
    <row r="451" spans="1:4">
      <c r="A451">
        <v>183</v>
      </c>
      <c r="B451" t="s">
        <v>12797</v>
      </c>
      <c r="C451" s="111" t="s">
        <v>1721</v>
      </c>
      <c r="D451" s="360">
        <v>195</v>
      </c>
    </row>
    <row r="452" spans="1:4">
      <c r="A452">
        <v>184</v>
      </c>
      <c r="B452" t="s">
        <v>12798</v>
      </c>
      <c r="C452" s="111" t="s">
        <v>1721</v>
      </c>
      <c r="D452" s="360">
        <v>120.77</v>
      </c>
    </row>
    <row r="453" spans="1:4">
      <c r="A453">
        <v>181</v>
      </c>
      <c r="B453" t="s">
        <v>12799</v>
      </c>
      <c r="C453" s="111" t="s">
        <v>1721</v>
      </c>
      <c r="D453" s="360">
        <v>260.41000000000003</v>
      </c>
    </row>
    <row r="454" spans="1:4">
      <c r="A454">
        <v>20001</v>
      </c>
      <c r="B454" t="s">
        <v>12800</v>
      </c>
      <c r="C454" s="111" t="s">
        <v>1721</v>
      </c>
      <c r="D454" s="360">
        <v>150.96</v>
      </c>
    </row>
    <row r="455" spans="1:4">
      <c r="A455">
        <v>39837</v>
      </c>
      <c r="B455" t="s">
        <v>12801</v>
      </c>
      <c r="C455" s="111" t="s">
        <v>1721</v>
      </c>
      <c r="D455" s="360">
        <v>347.65</v>
      </c>
    </row>
    <row r="456" spans="1:4">
      <c r="A456">
        <v>43366</v>
      </c>
      <c r="B456" t="s">
        <v>12802</v>
      </c>
      <c r="C456" s="111" t="s">
        <v>1716</v>
      </c>
      <c r="D456" s="360">
        <v>1.66</v>
      </c>
    </row>
    <row r="457" spans="1:4">
      <c r="A457">
        <v>10535</v>
      </c>
      <c r="B457" t="s">
        <v>12803</v>
      </c>
      <c r="C457" s="111" t="s">
        <v>1712</v>
      </c>
      <c r="D457" s="361">
        <v>4680</v>
      </c>
    </row>
    <row r="458" spans="1:4">
      <c r="A458">
        <v>10537</v>
      </c>
      <c r="B458" t="s">
        <v>12804</v>
      </c>
      <c r="C458" s="111" t="s">
        <v>1712</v>
      </c>
      <c r="D458" s="361">
        <v>6382.25</v>
      </c>
    </row>
    <row r="459" spans="1:4">
      <c r="A459">
        <v>13891</v>
      </c>
      <c r="B459" t="s">
        <v>12805</v>
      </c>
      <c r="C459" s="111" t="s">
        <v>1712</v>
      </c>
      <c r="D459" s="361">
        <v>5853.96</v>
      </c>
    </row>
    <row r="460" spans="1:4">
      <c r="A460">
        <v>44492</v>
      </c>
      <c r="B460" t="s">
        <v>12806</v>
      </c>
      <c r="C460" s="111" t="s">
        <v>1712</v>
      </c>
      <c r="D460" s="361">
        <v>25462.37</v>
      </c>
    </row>
    <row r="461" spans="1:4">
      <c r="A461">
        <v>36396</v>
      </c>
      <c r="B461" t="s">
        <v>12807</v>
      </c>
      <c r="C461" s="111" t="s">
        <v>1712</v>
      </c>
      <c r="D461" s="361">
        <v>5354.23</v>
      </c>
    </row>
    <row r="462" spans="1:4">
      <c r="A462">
        <v>36397</v>
      </c>
      <c r="B462" t="s">
        <v>12808</v>
      </c>
      <c r="C462" s="111" t="s">
        <v>1712</v>
      </c>
      <c r="D462" s="361">
        <v>19037.28</v>
      </c>
    </row>
    <row r="463" spans="1:4">
      <c r="A463">
        <v>36398</v>
      </c>
      <c r="B463" t="s">
        <v>12809</v>
      </c>
      <c r="C463" s="111" t="s">
        <v>1712</v>
      </c>
      <c r="D463" s="361">
        <v>23138.23</v>
      </c>
    </row>
    <row r="464" spans="1:4">
      <c r="A464">
        <v>647</v>
      </c>
      <c r="B464" t="s">
        <v>18875</v>
      </c>
      <c r="C464" s="111" t="s">
        <v>1714</v>
      </c>
      <c r="D464" s="360">
        <v>22.07</v>
      </c>
    </row>
    <row r="465" spans="1:4">
      <c r="A465">
        <v>40920</v>
      </c>
      <c r="B465" t="s">
        <v>12810</v>
      </c>
      <c r="C465" s="111" t="s">
        <v>1719</v>
      </c>
      <c r="D465" s="361">
        <v>3872.35</v>
      </c>
    </row>
    <row r="466" spans="1:4">
      <c r="A466">
        <v>715</v>
      </c>
      <c r="B466" t="s">
        <v>12811</v>
      </c>
      <c r="C466" s="111" t="s">
        <v>1712</v>
      </c>
      <c r="D466" s="360">
        <v>23.2</v>
      </c>
    </row>
    <row r="467" spans="1:4">
      <c r="A467">
        <v>716</v>
      </c>
      <c r="B467" t="s">
        <v>12812</v>
      </c>
      <c r="C467" s="111" t="s">
        <v>1712</v>
      </c>
      <c r="D467" s="360">
        <v>26.23</v>
      </c>
    </row>
    <row r="468" spans="1:4">
      <c r="A468">
        <v>38783</v>
      </c>
      <c r="B468" t="s">
        <v>12813</v>
      </c>
      <c r="C468" s="111" t="s">
        <v>1712</v>
      </c>
      <c r="D468" s="360">
        <v>0.67</v>
      </c>
    </row>
    <row r="469" spans="1:4">
      <c r="A469">
        <v>37593</v>
      </c>
      <c r="B469" t="s">
        <v>12814</v>
      </c>
      <c r="C469" s="111" t="s">
        <v>1712</v>
      </c>
      <c r="D469" s="360">
        <v>1.64</v>
      </c>
    </row>
    <row r="470" spans="1:4">
      <c r="A470">
        <v>37594</v>
      </c>
      <c r="B470" t="s">
        <v>12815</v>
      </c>
      <c r="C470" s="111" t="s">
        <v>1712</v>
      </c>
      <c r="D470" s="360">
        <v>2.04</v>
      </c>
    </row>
    <row r="471" spans="1:4">
      <c r="A471">
        <v>37592</v>
      </c>
      <c r="B471" t="s">
        <v>12816</v>
      </c>
      <c r="C471" s="111" t="s">
        <v>1712</v>
      </c>
      <c r="D471" s="360">
        <v>1.29</v>
      </c>
    </row>
    <row r="472" spans="1:4">
      <c r="A472">
        <v>7270</v>
      </c>
      <c r="B472" t="s">
        <v>12817</v>
      </c>
      <c r="C472" s="111" t="s">
        <v>1712</v>
      </c>
      <c r="D472" s="360">
        <v>0.57999999999999996</v>
      </c>
    </row>
    <row r="473" spans="1:4">
      <c r="A473">
        <v>7267</v>
      </c>
      <c r="B473" t="s">
        <v>12818</v>
      </c>
      <c r="C473" s="111" t="s">
        <v>1712</v>
      </c>
      <c r="D473" s="360">
        <v>0.45</v>
      </c>
    </row>
    <row r="474" spans="1:4">
      <c r="A474">
        <v>7271</v>
      </c>
      <c r="B474" t="s">
        <v>12819</v>
      </c>
      <c r="C474" s="111" t="s">
        <v>1712</v>
      </c>
      <c r="D474" s="360">
        <v>0.5</v>
      </c>
    </row>
    <row r="475" spans="1:4">
      <c r="A475">
        <v>7268</v>
      </c>
      <c r="B475" t="s">
        <v>12820</v>
      </c>
      <c r="C475" s="111" t="s">
        <v>1712</v>
      </c>
      <c r="D475" s="360">
        <v>0.69</v>
      </c>
    </row>
    <row r="476" spans="1:4">
      <c r="A476">
        <v>41372</v>
      </c>
      <c r="B476" t="s">
        <v>12821</v>
      </c>
      <c r="C476" s="111" t="s">
        <v>1713</v>
      </c>
      <c r="D476" s="360">
        <v>127.65</v>
      </c>
    </row>
    <row r="477" spans="1:4">
      <c r="A477">
        <v>41371</v>
      </c>
      <c r="B477" t="s">
        <v>12822</v>
      </c>
      <c r="C477" s="111" t="s">
        <v>1713</v>
      </c>
      <c r="D477" s="360">
        <v>75.45</v>
      </c>
    </row>
    <row r="478" spans="1:4">
      <c r="A478">
        <v>34556</v>
      </c>
      <c r="B478" t="s">
        <v>12823</v>
      </c>
      <c r="C478" s="111" t="s">
        <v>1712</v>
      </c>
      <c r="D478" s="360">
        <v>4.37</v>
      </c>
    </row>
    <row r="479" spans="1:4">
      <c r="A479">
        <v>37873</v>
      </c>
      <c r="B479" t="s">
        <v>12824</v>
      </c>
      <c r="C479" s="111" t="s">
        <v>1712</v>
      </c>
      <c r="D479" s="360">
        <v>4.45</v>
      </c>
    </row>
    <row r="480" spans="1:4">
      <c r="A480">
        <v>34564</v>
      </c>
      <c r="B480" t="s">
        <v>12825</v>
      </c>
      <c r="C480" s="111" t="s">
        <v>1712</v>
      </c>
      <c r="D480" s="360">
        <v>4.66</v>
      </c>
    </row>
    <row r="481" spans="1:4">
      <c r="A481">
        <v>34565</v>
      </c>
      <c r="B481" t="s">
        <v>12826</v>
      </c>
      <c r="C481" s="111" t="s">
        <v>1712</v>
      </c>
      <c r="D481" s="360">
        <v>4.93</v>
      </c>
    </row>
    <row r="482" spans="1:4">
      <c r="A482">
        <v>38590</v>
      </c>
      <c r="B482" t="s">
        <v>12827</v>
      </c>
      <c r="C482" s="111" t="s">
        <v>1712</v>
      </c>
      <c r="D482" s="360">
        <v>3.64</v>
      </c>
    </row>
    <row r="483" spans="1:4">
      <c r="A483">
        <v>34566</v>
      </c>
      <c r="B483" t="s">
        <v>12828</v>
      </c>
      <c r="C483" s="111" t="s">
        <v>1712</v>
      </c>
      <c r="D483" s="360">
        <v>3.82</v>
      </c>
    </row>
    <row r="484" spans="1:4">
      <c r="A484">
        <v>34567</v>
      </c>
      <c r="B484" t="s">
        <v>12829</v>
      </c>
      <c r="C484" s="111" t="s">
        <v>1712</v>
      </c>
      <c r="D484" s="360">
        <v>4.05</v>
      </c>
    </row>
    <row r="485" spans="1:4">
      <c r="A485">
        <v>38591</v>
      </c>
      <c r="B485" t="s">
        <v>12830</v>
      </c>
      <c r="C485" s="111" t="s">
        <v>1712</v>
      </c>
      <c r="D485" s="360">
        <v>3.68</v>
      </c>
    </row>
    <row r="486" spans="1:4">
      <c r="A486">
        <v>34568</v>
      </c>
      <c r="B486" t="s">
        <v>12831</v>
      </c>
      <c r="C486" s="111" t="s">
        <v>1712</v>
      </c>
      <c r="D486" s="360">
        <v>4.79</v>
      </c>
    </row>
    <row r="487" spans="1:4">
      <c r="A487">
        <v>34569</v>
      </c>
      <c r="B487" t="s">
        <v>12832</v>
      </c>
      <c r="C487" s="111" t="s">
        <v>1712</v>
      </c>
      <c r="D487" s="360">
        <v>4.93</v>
      </c>
    </row>
    <row r="488" spans="1:4">
      <c r="A488">
        <v>34570</v>
      </c>
      <c r="B488" t="s">
        <v>12833</v>
      </c>
      <c r="C488" s="111" t="s">
        <v>1712</v>
      </c>
      <c r="D488" s="360">
        <v>5.35</v>
      </c>
    </row>
    <row r="489" spans="1:4">
      <c r="A489">
        <v>25070</v>
      </c>
      <c r="B489" t="s">
        <v>12834</v>
      </c>
      <c r="C489" s="111" t="s">
        <v>1712</v>
      </c>
      <c r="D489" s="360">
        <v>4.0199999999999996</v>
      </c>
    </row>
    <row r="490" spans="1:4">
      <c r="A490">
        <v>34571</v>
      </c>
      <c r="B490" t="s">
        <v>12835</v>
      </c>
      <c r="C490" s="111" t="s">
        <v>1712</v>
      </c>
      <c r="D490" s="360">
        <v>4.0599999999999996</v>
      </c>
    </row>
    <row r="491" spans="1:4">
      <c r="A491">
        <v>34573</v>
      </c>
      <c r="B491" t="s">
        <v>12836</v>
      </c>
      <c r="C491" s="111" t="s">
        <v>1712</v>
      </c>
      <c r="D491" s="360">
        <v>4.2699999999999996</v>
      </c>
    </row>
    <row r="492" spans="1:4">
      <c r="A492">
        <v>37107</v>
      </c>
      <c r="B492" t="s">
        <v>12837</v>
      </c>
      <c r="C492" s="111" t="s">
        <v>1712</v>
      </c>
      <c r="D492" s="360">
        <v>5.64</v>
      </c>
    </row>
    <row r="493" spans="1:4">
      <c r="A493">
        <v>34576</v>
      </c>
      <c r="B493" t="s">
        <v>12838</v>
      </c>
      <c r="C493" s="111" t="s">
        <v>1712</v>
      </c>
      <c r="D493" s="360">
        <v>6.23</v>
      </c>
    </row>
    <row r="494" spans="1:4">
      <c r="A494">
        <v>34577</v>
      </c>
      <c r="B494" t="s">
        <v>12839</v>
      </c>
      <c r="C494" s="111" t="s">
        <v>1712</v>
      </c>
      <c r="D494" s="360">
        <v>6.5</v>
      </c>
    </row>
    <row r="495" spans="1:4">
      <c r="A495">
        <v>34578</v>
      </c>
      <c r="B495" t="s">
        <v>12840</v>
      </c>
      <c r="C495" s="111" t="s">
        <v>1712</v>
      </c>
      <c r="D495" s="360">
        <v>7.05</v>
      </c>
    </row>
    <row r="496" spans="1:4">
      <c r="A496">
        <v>34579</v>
      </c>
      <c r="B496" t="s">
        <v>12841</v>
      </c>
      <c r="C496" s="111" t="s">
        <v>1712</v>
      </c>
      <c r="D496" s="360">
        <v>7.52</v>
      </c>
    </row>
    <row r="497" spans="1:4">
      <c r="A497">
        <v>25067</v>
      </c>
      <c r="B497" t="s">
        <v>12842</v>
      </c>
      <c r="C497" s="111" t="s">
        <v>1712</v>
      </c>
      <c r="D497" s="360">
        <v>5.03</v>
      </c>
    </row>
    <row r="498" spans="1:4">
      <c r="A498">
        <v>34580</v>
      </c>
      <c r="B498" t="s">
        <v>12843</v>
      </c>
      <c r="C498" s="111" t="s">
        <v>1712</v>
      </c>
      <c r="D498" s="360">
        <v>5.62</v>
      </c>
    </row>
    <row r="499" spans="1:4">
      <c r="A499">
        <v>25071</v>
      </c>
      <c r="B499" t="s">
        <v>12844</v>
      </c>
      <c r="C499" s="111" t="s">
        <v>1712</v>
      </c>
      <c r="D499" s="360">
        <v>2.8</v>
      </c>
    </row>
    <row r="500" spans="1:4">
      <c r="A500">
        <v>44171</v>
      </c>
      <c r="B500" t="s">
        <v>12845</v>
      </c>
      <c r="C500" s="111" t="s">
        <v>1712</v>
      </c>
      <c r="D500" s="360">
        <v>32.43</v>
      </c>
    </row>
    <row r="501" spans="1:4">
      <c r="A501">
        <v>38395</v>
      </c>
      <c r="B501" t="s">
        <v>12846</v>
      </c>
      <c r="C501" s="111" t="s">
        <v>1712</v>
      </c>
      <c r="D501" s="360">
        <v>9.44</v>
      </c>
    </row>
    <row r="502" spans="1:4">
      <c r="A502">
        <v>34583</v>
      </c>
      <c r="B502" t="s">
        <v>12847</v>
      </c>
      <c r="C502" s="111" t="s">
        <v>1713</v>
      </c>
      <c r="D502" s="360">
        <v>57.96</v>
      </c>
    </row>
    <row r="503" spans="1:4">
      <c r="A503">
        <v>34584</v>
      </c>
      <c r="B503" t="s">
        <v>12848</v>
      </c>
      <c r="C503" s="111" t="s">
        <v>1713</v>
      </c>
      <c r="D503" s="360">
        <v>42.5</v>
      </c>
    </row>
    <row r="504" spans="1:4">
      <c r="A504">
        <v>709</v>
      </c>
      <c r="B504" t="s">
        <v>12849</v>
      </c>
      <c r="C504" s="111" t="s">
        <v>1713</v>
      </c>
      <c r="D504" s="360">
        <v>733.61</v>
      </c>
    </row>
    <row r="505" spans="1:4">
      <c r="A505">
        <v>34599</v>
      </c>
      <c r="B505" t="s">
        <v>12850</v>
      </c>
      <c r="C505" s="111" t="s">
        <v>1712</v>
      </c>
      <c r="D505" s="360">
        <v>2.87</v>
      </c>
    </row>
    <row r="506" spans="1:4">
      <c r="A506">
        <v>34592</v>
      </c>
      <c r="B506" t="s">
        <v>12851</v>
      </c>
      <c r="C506" s="111" t="s">
        <v>1712</v>
      </c>
      <c r="D506" s="360">
        <v>3.2</v>
      </c>
    </row>
    <row r="507" spans="1:4">
      <c r="A507">
        <v>37103</v>
      </c>
      <c r="B507" t="s">
        <v>12852</v>
      </c>
      <c r="C507" s="111" t="s">
        <v>1712</v>
      </c>
      <c r="D507" s="360">
        <v>3.66</v>
      </c>
    </row>
    <row r="508" spans="1:4">
      <c r="A508">
        <v>34555</v>
      </c>
      <c r="B508" t="s">
        <v>12853</v>
      </c>
      <c r="C508" s="111" t="s">
        <v>1712</v>
      </c>
      <c r="D508" s="360">
        <v>4.6500000000000004</v>
      </c>
    </row>
    <row r="509" spans="1:4">
      <c r="A509">
        <v>674</v>
      </c>
      <c r="B509" t="s">
        <v>12854</v>
      </c>
      <c r="C509" s="111" t="s">
        <v>1713</v>
      </c>
      <c r="D509" s="360">
        <v>90.96</v>
      </c>
    </row>
    <row r="510" spans="1:4">
      <c r="A510">
        <v>34600</v>
      </c>
      <c r="B510" t="s">
        <v>12855</v>
      </c>
      <c r="C510" s="111" t="s">
        <v>1713</v>
      </c>
      <c r="D510" s="360">
        <v>133.6</v>
      </c>
    </row>
    <row r="511" spans="1:4">
      <c r="A511">
        <v>652</v>
      </c>
      <c r="B511" t="s">
        <v>12856</v>
      </c>
      <c r="C511" s="111" t="s">
        <v>1713</v>
      </c>
      <c r="D511" s="360">
        <v>204.66</v>
      </c>
    </row>
    <row r="512" spans="1:4">
      <c r="A512">
        <v>651</v>
      </c>
      <c r="B512" t="s">
        <v>12857</v>
      </c>
      <c r="C512" s="111" t="s">
        <v>1712</v>
      </c>
      <c r="D512" s="360">
        <v>3.52</v>
      </c>
    </row>
    <row r="513" spans="1:4">
      <c r="A513">
        <v>654</v>
      </c>
      <c r="B513" t="s">
        <v>12858</v>
      </c>
      <c r="C513" s="111" t="s">
        <v>1712</v>
      </c>
      <c r="D513" s="360">
        <v>4.37</v>
      </c>
    </row>
    <row r="514" spans="1:4">
      <c r="A514">
        <v>650</v>
      </c>
      <c r="B514" t="s">
        <v>12859</v>
      </c>
      <c r="C514" s="111" t="s">
        <v>1712</v>
      </c>
      <c r="D514" s="360">
        <v>2.82</v>
      </c>
    </row>
    <row r="515" spans="1:4">
      <c r="A515">
        <v>718</v>
      </c>
      <c r="B515" t="s">
        <v>12860</v>
      </c>
      <c r="C515" s="111" t="s">
        <v>1712</v>
      </c>
      <c r="D515" s="360">
        <v>22.92</v>
      </c>
    </row>
    <row r="516" spans="1:4">
      <c r="A516">
        <v>11981</v>
      </c>
      <c r="B516" t="s">
        <v>12861</v>
      </c>
      <c r="C516" s="111" t="s">
        <v>1712</v>
      </c>
      <c r="D516" s="360">
        <v>22.27</v>
      </c>
    </row>
    <row r="517" spans="1:4">
      <c r="A517">
        <v>34586</v>
      </c>
      <c r="B517" t="s">
        <v>12862</v>
      </c>
      <c r="C517" s="111" t="s">
        <v>1712</v>
      </c>
      <c r="D517" s="360">
        <v>1.4</v>
      </c>
    </row>
    <row r="518" spans="1:4">
      <c r="A518">
        <v>38603</v>
      </c>
      <c r="B518" t="s">
        <v>12863</v>
      </c>
      <c r="C518" s="111" t="s">
        <v>1712</v>
      </c>
      <c r="D518" s="360">
        <v>1.7</v>
      </c>
    </row>
    <row r="519" spans="1:4">
      <c r="A519">
        <v>34588</v>
      </c>
      <c r="B519" t="s">
        <v>12864</v>
      </c>
      <c r="C519" s="111" t="s">
        <v>1712</v>
      </c>
      <c r="D519" s="360">
        <v>1.83</v>
      </c>
    </row>
    <row r="520" spans="1:4">
      <c r="A520">
        <v>34590</v>
      </c>
      <c r="B520" t="s">
        <v>12865</v>
      </c>
      <c r="C520" s="111" t="s">
        <v>1712</v>
      </c>
      <c r="D520" s="360">
        <v>1.67</v>
      </c>
    </row>
    <row r="521" spans="1:4">
      <c r="A521">
        <v>34591</v>
      </c>
      <c r="B521" t="s">
        <v>12866</v>
      </c>
      <c r="C521" s="111" t="s">
        <v>1712</v>
      </c>
      <c r="D521" s="360">
        <v>2.27</v>
      </c>
    </row>
    <row r="522" spans="1:4">
      <c r="A522">
        <v>40517</v>
      </c>
      <c r="B522" t="s">
        <v>12867</v>
      </c>
      <c r="C522" s="111" t="s">
        <v>1713</v>
      </c>
      <c r="D522" s="360">
        <v>60.62</v>
      </c>
    </row>
    <row r="523" spans="1:4">
      <c r="A523">
        <v>40515</v>
      </c>
      <c r="B523" t="s">
        <v>12868</v>
      </c>
      <c r="C523" s="111" t="s">
        <v>1713</v>
      </c>
      <c r="D523" s="360">
        <v>136.41</v>
      </c>
    </row>
    <row r="524" spans="1:4">
      <c r="A524">
        <v>40529</v>
      </c>
      <c r="B524" t="s">
        <v>12869</v>
      </c>
      <c r="C524" s="111" t="s">
        <v>1713</v>
      </c>
      <c r="D524" s="360">
        <v>87.15</v>
      </c>
    </row>
    <row r="525" spans="1:4">
      <c r="A525">
        <v>36170</v>
      </c>
      <c r="B525" t="s">
        <v>12870</v>
      </c>
      <c r="C525" s="111" t="s">
        <v>1713</v>
      </c>
      <c r="D525" s="360">
        <v>72.31</v>
      </c>
    </row>
    <row r="526" spans="1:4">
      <c r="A526">
        <v>40524</v>
      </c>
      <c r="B526" t="s">
        <v>12871</v>
      </c>
      <c r="C526" s="111" t="s">
        <v>1713</v>
      </c>
      <c r="D526" s="360">
        <v>85.26</v>
      </c>
    </row>
    <row r="527" spans="1:4">
      <c r="A527">
        <v>36156</v>
      </c>
      <c r="B527" t="s">
        <v>12872</v>
      </c>
      <c r="C527" s="111" t="s">
        <v>1713</v>
      </c>
      <c r="D527" s="360">
        <v>66.31</v>
      </c>
    </row>
    <row r="528" spans="1:4">
      <c r="A528">
        <v>36155</v>
      </c>
      <c r="B528" t="s">
        <v>12873</v>
      </c>
      <c r="C528" s="111" t="s">
        <v>1713</v>
      </c>
      <c r="D528" s="360">
        <v>57.24</v>
      </c>
    </row>
    <row r="529" spans="1:4">
      <c r="A529">
        <v>36154</v>
      </c>
      <c r="B529" t="s">
        <v>12874</v>
      </c>
      <c r="C529" s="111" t="s">
        <v>1713</v>
      </c>
      <c r="D529" s="360">
        <v>79.569999999999993</v>
      </c>
    </row>
    <row r="530" spans="1:4">
      <c r="A530">
        <v>695</v>
      </c>
      <c r="B530" t="s">
        <v>12875</v>
      </c>
      <c r="C530" s="111" t="s">
        <v>1713</v>
      </c>
      <c r="D530" s="360">
        <v>58.45</v>
      </c>
    </row>
    <row r="531" spans="1:4">
      <c r="A531">
        <v>679</v>
      </c>
      <c r="B531" t="s">
        <v>12876</v>
      </c>
      <c r="C531" s="111" t="s">
        <v>1713</v>
      </c>
      <c r="D531" s="360">
        <v>87.15</v>
      </c>
    </row>
    <row r="532" spans="1:4">
      <c r="A532">
        <v>711</v>
      </c>
      <c r="B532" t="s">
        <v>12877</v>
      </c>
      <c r="C532" s="111" t="s">
        <v>1713</v>
      </c>
      <c r="D532" s="360">
        <v>57.65</v>
      </c>
    </row>
    <row r="533" spans="1:4">
      <c r="A533">
        <v>712</v>
      </c>
      <c r="B533" t="s">
        <v>12878</v>
      </c>
      <c r="C533" s="111" t="s">
        <v>1713</v>
      </c>
      <c r="D533" s="360">
        <v>72.62</v>
      </c>
    </row>
    <row r="534" spans="1:4">
      <c r="A534">
        <v>12614</v>
      </c>
      <c r="B534" t="s">
        <v>18876</v>
      </c>
      <c r="C534" s="111" t="s">
        <v>1712</v>
      </c>
      <c r="D534" s="360">
        <v>64.8</v>
      </c>
    </row>
    <row r="535" spans="1:4">
      <c r="A535">
        <v>6140</v>
      </c>
      <c r="B535" t="s">
        <v>18877</v>
      </c>
      <c r="C535" s="111" t="s">
        <v>1712</v>
      </c>
      <c r="D535" s="360">
        <v>4.28</v>
      </c>
    </row>
    <row r="536" spans="1:4">
      <c r="A536">
        <v>38399</v>
      </c>
      <c r="B536" t="s">
        <v>12879</v>
      </c>
      <c r="C536" s="111" t="s">
        <v>1712</v>
      </c>
      <c r="D536" s="360">
        <v>282.31</v>
      </c>
    </row>
    <row r="537" spans="1:4">
      <c r="A537">
        <v>735</v>
      </c>
      <c r="B537" t="s">
        <v>12880</v>
      </c>
      <c r="C537" s="111" t="s">
        <v>1712</v>
      </c>
      <c r="D537" s="361">
        <v>2563.89</v>
      </c>
    </row>
    <row r="538" spans="1:4">
      <c r="A538">
        <v>736</v>
      </c>
      <c r="B538" t="s">
        <v>12881</v>
      </c>
      <c r="C538" s="111" t="s">
        <v>1712</v>
      </c>
      <c r="D538" s="361">
        <v>2155.77</v>
      </c>
    </row>
    <row r="539" spans="1:4">
      <c r="A539">
        <v>729</v>
      </c>
      <c r="B539" t="s">
        <v>12882</v>
      </c>
      <c r="C539" s="111" t="s">
        <v>1712</v>
      </c>
      <c r="D539" s="360">
        <v>878.5</v>
      </c>
    </row>
    <row r="540" spans="1:4">
      <c r="A540">
        <v>39925</v>
      </c>
      <c r="B540" t="s">
        <v>12883</v>
      </c>
      <c r="C540" s="111" t="s">
        <v>1712</v>
      </c>
      <c r="D540" s="361">
        <v>12694.24</v>
      </c>
    </row>
    <row r="541" spans="1:4">
      <c r="A541">
        <v>731</v>
      </c>
      <c r="B541" t="s">
        <v>12884</v>
      </c>
      <c r="C541" s="111" t="s">
        <v>1712</v>
      </c>
      <c r="D541" s="360">
        <v>855</v>
      </c>
    </row>
    <row r="542" spans="1:4">
      <c r="A542">
        <v>10575</v>
      </c>
      <c r="B542" t="s">
        <v>12885</v>
      </c>
      <c r="C542" s="111" t="s">
        <v>1712</v>
      </c>
      <c r="D542" s="361">
        <v>1334.28</v>
      </c>
    </row>
    <row r="543" spans="1:4">
      <c r="A543">
        <v>733</v>
      </c>
      <c r="B543" t="s">
        <v>12886</v>
      </c>
      <c r="C543" s="111" t="s">
        <v>1712</v>
      </c>
      <c r="D543" s="361">
        <v>1460.88</v>
      </c>
    </row>
    <row r="544" spans="1:4">
      <c r="A544">
        <v>732</v>
      </c>
      <c r="B544" t="s">
        <v>12887</v>
      </c>
      <c r="C544" s="111" t="s">
        <v>1712</v>
      </c>
      <c r="D544" s="361">
        <v>1441.24</v>
      </c>
    </row>
    <row r="545" spans="1:4">
      <c r="A545">
        <v>737</v>
      </c>
      <c r="B545" t="s">
        <v>12888</v>
      </c>
      <c r="C545" s="111" t="s">
        <v>1712</v>
      </c>
      <c r="D545" s="361">
        <v>8082.06</v>
      </c>
    </row>
    <row r="546" spans="1:4">
      <c r="A546">
        <v>738</v>
      </c>
      <c r="B546" t="s">
        <v>12889</v>
      </c>
      <c r="C546" s="111" t="s">
        <v>1712</v>
      </c>
      <c r="D546" s="361">
        <v>3747.59</v>
      </c>
    </row>
    <row r="547" spans="1:4">
      <c r="A547">
        <v>740</v>
      </c>
      <c r="B547" t="s">
        <v>12890</v>
      </c>
      <c r="C547" s="111" t="s">
        <v>1712</v>
      </c>
      <c r="D547" s="361">
        <v>7603.09</v>
      </c>
    </row>
    <row r="548" spans="1:4">
      <c r="A548">
        <v>734</v>
      </c>
      <c r="B548" t="s">
        <v>12891</v>
      </c>
      <c r="C548" s="111" t="s">
        <v>1712</v>
      </c>
      <c r="D548" s="361">
        <v>1545.01</v>
      </c>
    </row>
    <row r="549" spans="1:4">
      <c r="A549">
        <v>39008</v>
      </c>
      <c r="B549" t="s">
        <v>12892</v>
      </c>
      <c r="C549" s="111" t="s">
        <v>1712</v>
      </c>
      <c r="D549" s="361">
        <v>57050.63</v>
      </c>
    </row>
    <row r="550" spans="1:4">
      <c r="A550">
        <v>39009</v>
      </c>
      <c r="B550" t="s">
        <v>12893</v>
      </c>
      <c r="C550" s="111" t="s">
        <v>1712</v>
      </c>
      <c r="D550" s="361">
        <v>61122.68</v>
      </c>
    </row>
    <row r="551" spans="1:4">
      <c r="A551">
        <v>10587</v>
      </c>
      <c r="B551" t="s">
        <v>12894</v>
      </c>
      <c r="C551" s="111" t="s">
        <v>1712</v>
      </c>
      <c r="D551" s="361">
        <v>3371.03</v>
      </c>
    </row>
    <row r="552" spans="1:4">
      <c r="A552">
        <v>759</v>
      </c>
      <c r="B552" t="s">
        <v>12895</v>
      </c>
      <c r="C552" s="111" t="s">
        <v>1712</v>
      </c>
      <c r="D552" s="361">
        <v>4846.87</v>
      </c>
    </row>
    <row r="553" spans="1:4">
      <c r="A553">
        <v>761</v>
      </c>
      <c r="B553" t="s">
        <v>12896</v>
      </c>
      <c r="C553" s="111" t="s">
        <v>1712</v>
      </c>
      <c r="D553" s="361">
        <v>8215.86</v>
      </c>
    </row>
    <row r="554" spans="1:4">
      <c r="A554">
        <v>750</v>
      </c>
      <c r="B554" t="s">
        <v>12897</v>
      </c>
      <c r="C554" s="111" t="s">
        <v>1712</v>
      </c>
      <c r="D554" s="361">
        <v>7800.3</v>
      </c>
    </row>
    <row r="555" spans="1:4">
      <c r="A555">
        <v>755</v>
      </c>
      <c r="B555" t="s">
        <v>12898</v>
      </c>
      <c r="C555" s="111" t="s">
        <v>1712</v>
      </c>
      <c r="D555" s="361">
        <v>32008.66</v>
      </c>
    </row>
    <row r="556" spans="1:4">
      <c r="A556">
        <v>749</v>
      </c>
      <c r="B556" t="s">
        <v>12899</v>
      </c>
      <c r="C556" s="111" t="s">
        <v>1712</v>
      </c>
      <c r="D556" s="361">
        <v>11772.19</v>
      </c>
    </row>
    <row r="557" spans="1:4">
      <c r="A557">
        <v>756</v>
      </c>
      <c r="B557" t="s">
        <v>12900</v>
      </c>
      <c r="C557" s="111" t="s">
        <v>1712</v>
      </c>
      <c r="D557" s="361">
        <v>34909.730000000003</v>
      </c>
    </row>
    <row r="558" spans="1:4">
      <c r="A558">
        <v>757</v>
      </c>
      <c r="B558" t="s">
        <v>12901</v>
      </c>
      <c r="C558" s="111" t="s">
        <v>1712</v>
      </c>
      <c r="D558" s="361">
        <v>15851.25</v>
      </c>
    </row>
    <row r="559" spans="1:4">
      <c r="A559">
        <v>10588</v>
      </c>
      <c r="B559" t="s">
        <v>12902</v>
      </c>
      <c r="C559" s="111" t="s">
        <v>1712</v>
      </c>
      <c r="D559" s="361">
        <v>3499.55</v>
      </c>
    </row>
    <row r="560" spans="1:4">
      <c r="A560">
        <v>10592</v>
      </c>
      <c r="B560" t="s">
        <v>12903</v>
      </c>
      <c r="C560" s="111" t="s">
        <v>1712</v>
      </c>
      <c r="D560" s="361">
        <v>4227</v>
      </c>
    </row>
    <row r="561" spans="1:4">
      <c r="A561">
        <v>10589</v>
      </c>
      <c r="B561" t="s">
        <v>12904</v>
      </c>
      <c r="C561" s="111" t="s">
        <v>1712</v>
      </c>
      <c r="D561" s="361">
        <v>5678.71</v>
      </c>
    </row>
    <row r="562" spans="1:4">
      <c r="A562">
        <v>760</v>
      </c>
      <c r="B562" t="s">
        <v>12905</v>
      </c>
      <c r="C562" s="111" t="s">
        <v>1712</v>
      </c>
      <c r="D562" s="361">
        <v>31702.5</v>
      </c>
    </row>
    <row r="563" spans="1:4">
      <c r="A563">
        <v>751</v>
      </c>
      <c r="B563" t="s">
        <v>12906</v>
      </c>
      <c r="C563" s="111" t="s">
        <v>1712</v>
      </c>
      <c r="D563" s="361">
        <v>4993.1400000000003</v>
      </c>
    </row>
    <row r="564" spans="1:4">
      <c r="A564">
        <v>754</v>
      </c>
      <c r="B564" t="s">
        <v>12907</v>
      </c>
      <c r="C564" s="111" t="s">
        <v>1712</v>
      </c>
      <c r="D564" s="361">
        <v>7925.62</v>
      </c>
    </row>
    <row r="565" spans="1:4">
      <c r="A565">
        <v>44489</v>
      </c>
      <c r="B565" t="s">
        <v>12908</v>
      </c>
      <c r="C565" s="111" t="s">
        <v>1712</v>
      </c>
      <c r="D565" s="361">
        <v>218394.7</v>
      </c>
    </row>
    <row r="566" spans="1:4">
      <c r="A566">
        <v>39917</v>
      </c>
      <c r="B566" t="s">
        <v>12909</v>
      </c>
      <c r="C566" s="111" t="s">
        <v>1712</v>
      </c>
      <c r="D566" s="361">
        <v>87633.88</v>
      </c>
    </row>
    <row r="567" spans="1:4">
      <c r="A567">
        <v>38167</v>
      </c>
      <c r="B567" t="s">
        <v>12910</v>
      </c>
      <c r="C567" s="111" t="s">
        <v>1720</v>
      </c>
      <c r="D567" s="360">
        <v>25.41</v>
      </c>
    </row>
    <row r="568" spans="1:4">
      <c r="A568">
        <v>36145</v>
      </c>
      <c r="B568" t="s">
        <v>12911</v>
      </c>
      <c r="C568" s="111" t="s">
        <v>1720</v>
      </c>
      <c r="D568" s="360">
        <v>43.6</v>
      </c>
    </row>
    <row r="569" spans="1:4">
      <c r="A569">
        <v>12893</v>
      </c>
      <c r="B569" t="s">
        <v>12912</v>
      </c>
      <c r="C569" s="111" t="s">
        <v>1720</v>
      </c>
      <c r="D569" s="360">
        <v>72.67</v>
      </c>
    </row>
    <row r="570" spans="1:4">
      <c r="A570">
        <v>11685</v>
      </c>
      <c r="B570" t="s">
        <v>12913</v>
      </c>
      <c r="C570" s="111" t="s">
        <v>1712</v>
      </c>
      <c r="D570" s="360">
        <v>30.41</v>
      </c>
    </row>
    <row r="571" spans="1:4">
      <c r="A571">
        <v>11680</v>
      </c>
      <c r="B571" t="s">
        <v>12914</v>
      </c>
      <c r="C571" s="111" t="s">
        <v>1712</v>
      </c>
      <c r="D571" s="360">
        <v>18.32</v>
      </c>
    </row>
    <row r="572" spans="1:4">
      <c r="A572">
        <v>11679</v>
      </c>
      <c r="B572" t="s">
        <v>12915</v>
      </c>
      <c r="C572" s="111" t="s">
        <v>1712</v>
      </c>
      <c r="D572" s="360">
        <v>24.84</v>
      </c>
    </row>
    <row r="573" spans="1:4">
      <c r="A573">
        <v>2512</v>
      </c>
      <c r="B573" t="s">
        <v>12916</v>
      </c>
      <c r="C573" s="111" t="s">
        <v>1712</v>
      </c>
      <c r="D573" s="360">
        <v>43.74</v>
      </c>
    </row>
    <row r="574" spans="1:4">
      <c r="A574">
        <v>4374</v>
      </c>
      <c r="B574" t="s">
        <v>12917</v>
      </c>
      <c r="C574" s="111" t="s">
        <v>1712</v>
      </c>
      <c r="D574" s="360">
        <v>0.37</v>
      </c>
    </row>
    <row r="575" spans="1:4">
      <c r="A575">
        <v>7568</v>
      </c>
      <c r="B575" t="s">
        <v>12918</v>
      </c>
      <c r="C575" s="111" t="s">
        <v>1712</v>
      </c>
      <c r="D575" s="360">
        <v>0.61</v>
      </c>
    </row>
    <row r="576" spans="1:4">
      <c r="A576">
        <v>7584</v>
      </c>
      <c r="B576" t="s">
        <v>12919</v>
      </c>
      <c r="C576" s="111" t="s">
        <v>1712</v>
      </c>
      <c r="D576" s="360">
        <v>0.93</v>
      </c>
    </row>
    <row r="577" spans="1:4">
      <c r="A577">
        <v>11945</v>
      </c>
      <c r="B577" t="s">
        <v>12920</v>
      </c>
      <c r="C577" s="111" t="s">
        <v>1712</v>
      </c>
      <c r="D577" s="360">
        <v>0.06</v>
      </c>
    </row>
    <row r="578" spans="1:4">
      <c r="A578">
        <v>11946</v>
      </c>
      <c r="B578" t="s">
        <v>12921</v>
      </c>
      <c r="C578" s="111" t="s">
        <v>1712</v>
      </c>
      <c r="D578" s="360">
        <v>0.06</v>
      </c>
    </row>
    <row r="579" spans="1:4">
      <c r="A579">
        <v>4375</v>
      </c>
      <c r="B579" t="s">
        <v>12922</v>
      </c>
      <c r="C579" s="111" t="s">
        <v>1712</v>
      </c>
      <c r="D579" s="360">
        <v>0.1</v>
      </c>
    </row>
    <row r="580" spans="1:4">
      <c r="A580">
        <v>11950</v>
      </c>
      <c r="B580" t="s">
        <v>12923</v>
      </c>
      <c r="C580" s="111" t="s">
        <v>1712</v>
      </c>
      <c r="D580" s="360">
        <v>0.2</v>
      </c>
    </row>
    <row r="581" spans="1:4">
      <c r="A581">
        <v>4376</v>
      </c>
      <c r="B581" t="s">
        <v>12924</v>
      </c>
      <c r="C581" s="111" t="s">
        <v>1712</v>
      </c>
      <c r="D581" s="360">
        <v>0.19</v>
      </c>
    </row>
    <row r="582" spans="1:4">
      <c r="A582">
        <v>7583</v>
      </c>
      <c r="B582" t="s">
        <v>12925</v>
      </c>
      <c r="C582" s="111" t="s">
        <v>1712</v>
      </c>
      <c r="D582" s="360">
        <v>0.41</v>
      </c>
    </row>
    <row r="583" spans="1:4">
      <c r="A583">
        <v>4350</v>
      </c>
      <c r="B583" t="s">
        <v>12926</v>
      </c>
      <c r="C583" s="111" t="s">
        <v>1712</v>
      </c>
      <c r="D583" s="360">
        <v>0.67</v>
      </c>
    </row>
    <row r="584" spans="1:4">
      <c r="A584">
        <v>44400</v>
      </c>
      <c r="B584" t="s">
        <v>18878</v>
      </c>
      <c r="C584" s="111" t="s">
        <v>1712</v>
      </c>
      <c r="D584" s="360">
        <v>34.4</v>
      </c>
    </row>
    <row r="585" spans="1:4">
      <c r="A585">
        <v>39886</v>
      </c>
      <c r="B585" t="s">
        <v>12927</v>
      </c>
      <c r="C585" s="111" t="s">
        <v>1712</v>
      </c>
      <c r="D585" s="360">
        <v>5.64</v>
      </c>
    </row>
    <row r="586" spans="1:4">
      <c r="A586">
        <v>39887</v>
      </c>
      <c r="B586" t="s">
        <v>12928</v>
      </c>
      <c r="C586" s="111" t="s">
        <v>1712</v>
      </c>
      <c r="D586" s="360">
        <v>8.4600000000000009</v>
      </c>
    </row>
    <row r="587" spans="1:4">
      <c r="A587">
        <v>39888</v>
      </c>
      <c r="B587" t="s">
        <v>12929</v>
      </c>
      <c r="C587" s="111" t="s">
        <v>1712</v>
      </c>
      <c r="D587" s="360">
        <v>19.36</v>
      </c>
    </row>
    <row r="588" spans="1:4">
      <c r="A588">
        <v>39890</v>
      </c>
      <c r="B588" t="s">
        <v>12930</v>
      </c>
      <c r="C588" s="111" t="s">
        <v>1712</v>
      </c>
      <c r="D588" s="360">
        <v>33.04</v>
      </c>
    </row>
    <row r="589" spans="1:4">
      <c r="A589">
        <v>39891</v>
      </c>
      <c r="B589" t="s">
        <v>12931</v>
      </c>
      <c r="C589" s="111" t="s">
        <v>1712</v>
      </c>
      <c r="D589" s="360">
        <v>46.59</v>
      </c>
    </row>
    <row r="590" spans="1:4">
      <c r="A590">
        <v>39892</v>
      </c>
      <c r="B590" t="s">
        <v>12932</v>
      </c>
      <c r="C590" s="111" t="s">
        <v>1712</v>
      </c>
      <c r="D590" s="360">
        <v>145.22999999999999</v>
      </c>
    </row>
    <row r="591" spans="1:4">
      <c r="A591">
        <v>790</v>
      </c>
      <c r="B591" t="s">
        <v>12933</v>
      </c>
      <c r="C591" s="111" t="s">
        <v>1712</v>
      </c>
      <c r="D591" s="360">
        <v>23.11</v>
      </c>
    </row>
    <row r="592" spans="1:4">
      <c r="A592">
        <v>766</v>
      </c>
      <c r="B592" t="s">
        <v>12934</v>
      </c>
      <c r="C592" s="111" t="s">
        <v>1712</v>
      </c>
      <c r="D592" s="360">
        <v>23.11</v>
      </c>
    </row>
    <row r="593" spans="1:4">
      <c r="A593">
        <v>791</v>
      </c>
      <c r="B593" t="s">
        <v>12935</v>
      </c>
      <c r="C593" s="111" t="s">
        <v>1712</v>
      </c>
      <c r="D593" s="360">
        <v>23.11</v>
      </c>
    </row>
    <row r="594" spans="1:4">
      <c r="A594">
        <v>767</v>
      </c>
      <c r="B594" t="s">
        <v>12936</v>
      </c>
      <c r="C594" s="111" t="s">
        <v>1712</v>
      </c>
      <c r="D594" s="360">
        <v>23.11</v>
      </c>
    </row>
    <row r="595" spans="1:4">
      <c r="A595">
        <v>768</v>
      </c>
      <c r="B595" t="s">
        <v>12937</v>
      </c>
      <c r="C595" s="111" t="s">
        <v>1712</v>
      </c>
      <c r="D595" s="360">
        <v>18.149999999999999</v>
      </c>
    </row>
    <row r="596" spans="1:4">
      <c r="A596">
        <v>789</v>
      </c>
      <c r="B596" t="s">
        <v>12938</v>
      </c>
      <c r="C596" s="111" t="s">
        <v>1712</v>
      </c>
      <c r="D596" s="360">
        <v>17.760000000000002</v>
      </c>
    </row>
    <row r="597" spans="1:4">
      <c r="A597">
        <v>769</v>
      </c>
      <c r="B597" t="s">
        <v>12939</v>
      </c>
      <c r="C597" s="111" t="s">
        <v>1712</v>
      </c>
      <c r="D597" s="360">
        <v>18.149999999999999</v>
      </c>
    </row>
    <row r="598" spans="1:4">
      <c r="A598">
        <v>770</v>
      </c>
      <c r="B598" t="s">
        <v>12940</v>
      </c>
      <c r="C598" s="111" t="s">
        <v>1712</v>
      </c>
      <c r="D598" s="360">
        <v>6.4</v>
      </c>
    </row>
    <row r="599" spans="1:4">
      <c r="A599">
        <v>12394</v>
      </c>
      <c r="B599" t="s">
        <v>12941</v>
      </c>
      <c r="C599" s="111" t="s">
        <v>1712</v>
      </c>
      <c r="D599" s="360">
        <v>6.4</v>
      </c>
    </row>
    <row r="600" spans="1:4">
      <c r="A600">
        <v>764</v>
      </c>
      <c r="B600" t="s">
        <v>12942</v>
      </c>
      <c r="C600" s="111" t="s">
        <v>1712</v>
      </c>
      <c r="D600" s="360">
        <v>11.17</v>
      </c>
    </row>
    <row r="601" spans="1:4">
      <c r="A601">
        <v>765</v>
      </c>
      <c r="B601" t="s">
        <v>12943</v>
      </c>
      <c r="C601" s="111" t="s">
        <v>1712</v>
      </c>
      <c r="D601" s="360">
        <v>11.17</v>
      </c>
    </row>
    <row r="602" spans="1:4">
      <c r="A602">
        <v>787</v>
      </c>
      <c r="B602" t="s">
        <v>12944</v>
      </c>
      <c r="C602" s="111" t="s">
        <v>1712</v>
      </c>
      <c r="D602" s="360">
        <v>49.89</v>
      </c>
    </row>
    <row r="603" spans="1:4">
      <c r="A603">
        <v>774</v>
      </c>
      <c r="B603" t="s">
        <v>12945</v>
      </c>
      <c r="C603" s="111" t="s">
        <v>1712</v>
      </c>
      <c r="D603" s="360">
        <v>49.89</v>
      </c>
    </row>
    <row r="604" spans="1:4">
      <c r="A604">
        <v>773</v>
      </c>
      <c r="B604" t="s">
        <v>12946</v>
      </c>
      <c r="C604" s="111" t="s">
        <v>1712</v>
      </c>
      <c r="D604" s="360">
        <v>49.89</v>
      </c>
    </row>
    <row r="605" spans="1:4">
      <c r="A605">
        <v>775</v>
      </c>
      <c r="B605" t="s">
        <v>12947</v>
      </c>
      <c r="C605" s="111" t="s">
        <v>1712</v>
      </c>
      <c r="D605" s="360">
        <v>49.89</v>
      </c>
    </row>
    <row r="606" spans="1:4">
      <c r="A606">
        <v>788</v>
      </c>
      <c r="B606" t="s">
        <v>12948</v>
      </c>
      <c r="C606" s="111" t="s">
        <v>1712</v>
      </c>
      <c r="D606" s="360">
        <v>31.01</v>
      </c>
    </row>
    <row r="607" spans="1:4">
      <c r="A607">
        <v>772</v>
      </c>
      <c r="B607" t="s">
        <v>12949</v>
      </c>
      <c r="C607" s="111" t="s">
        <v>1712</v>
      </c>
      <c r="D607" s="360">
        <v>31.01</v>
      </c>
    </row>
    <row r="608" spans="1:4">
      <c r="A608">
        <v>771</v>
      </c>
      <c r="B608" t="s">
        <v>12950</v>
      </c>
      <c r="C608" s="111" t="s">
        <v>1712</v>
      </c>
      <c r="D608" s="360">
        <v>31.01</v>
      </c>
    </row>
    <row r="609" spans="1:4">
      <c r="A609">
        <v>779</v>
      </c>
      <c r="B609" t="s">
        <v>12951</v>
      </c>
      <c r="C609" s="111" t="s">
        <v>1712</v>
      </c>
      <c r="D609" s="360">
        <v>7.71</v>
      </c>
    </row>
    <row r="610" spans="1:4">
      <c r="A610">
        <v>776</v>
      </c>
      <c r="B610" t="s">
        <v>12952</v>
      </c>
      <c r="C610" s="111" t="s">
        <v>1712</v>
      </c>
      <c r="D610" s="360">
        <v>73.55</v>
      </c>
    </row>
    <row r="611" spans="1:4">
      <c r="A611">
        <v>777</v>
      </c>
      <c r="B611" t="s">
        <v>12953</v>
      </c>
      <c r="C611" s="111" t="s">
        <v>1712</v>
      </c>
      <c r="D611" s="360">
        <v>71.5</v>
      </c>
    </row>
    <row r="612" spans="1:4">
      <c r="A612">
        <v>780</v>
      </c>
      <c r="B612" t="s">
        <v>12954</v>
      </c>
      <c r="C612" s="111" t="s">
        <v>1712</v>
      </c>
      <c r="D612" s="360">
        <v>71.86</v>
      </c>
    </row>
    <row r="613" spans="1:4">
      <c r="A613">
        <v>778</v>
      </c>
      <c r="B613" t="s">
        <v>12955</v>
      </c>
      <c r="C613" s="111" t="s">
        <v>1712</v>
      </c>
      <c r="D613" s="360">
        <v>73.55</v>
      </c>
    </row>
    <row r="614" spans="1:4">
      <c r="A614">
        <v>781</v>
      </c>
      <c r="B614" t="s">
        <v>12956</v>
      </c>
      <c r="C614" s="111" t="s">
        <v>1712</v>
      </c>
      <c r="D614" s="360">
        <v>135.9</v>
      </c>
    </row>
    <row r="615" spans="1:4">
      <c r="A615">
        <v>786</v>
      </c>
      <c r="B615" t="s">
        <v>12957</v>
      </c>
      <c r="C615" s="111" t="s">
        <v>1712</v>
      </c>
      <c r="D615" s="360">
        <v>135.9</v>
      </c>
    </row>
    <row r="616" spans="1:4">
      <c r="A616">
        <v>782</v>
      </c>
      <c r="B616" t="s">
        <v>12958</v>
      </c>
      <c r="C616" s="111" t="s">
        <v>1712</v>
      </c>
      <c r="D616" s="360">
        <v>135.9</v>
      </c>
    </row>
    <row r="617" spans="1:4">
      <c r="A617">
        <v>783</v>
      </c>
      <c r="B617" t="s">
        <v>12959</v>
      </c>
      <c r="C617" s="111" t="s">
        <v>1712</v>
      </c>
      <c r="D617" s="360">
        <v>371.95</v>
      </c>
    </row>
    <row r="618" spans="1:4">
      <c r="A618">
        <v>785</v>
      </c>
      <c r="B618" t="s">
        <v>12960</v>
      </c>
      <c r="C618" s="111" t="s">
        <v>1712</v>
      </c>
      <c r="D618" s="360">
        <v>393</v>
      </c>
    </row>
    <row r="619" spans="1:4">
      <c r="A619">
        <v>784</v>
      </c>
      <c r="B619" t="s">
        <v>12961</v>
      </c>
      <c r="C619" s="111" t="s">
        <v>1712</v>
      </c>
      <c r="D619" s="360">
        <v>421.59</v>
      </c>
    </row>
    <row r="620" spans="1:4">
      <c r="A620">
        <v>828</v>
      </c>
      <c r="B620" t="s">
        <v>12962</v>
      </c>
      <c r="C620" s="111" t="s">
        <v>1712</v>
      </c>
      <c r="D620" s="360">
        <v>0.69</v>
      </c>
    </row>
    <row r="621" spans="1:4">
      <c r="A621">
        <v>829</v>
      </c>
      <c r="B621" t="s">
        <v>12963</v>
      </c>
      <c r="C621" s="111" t="s">
        <v>1712</v>
      </c>
      <c r="D621" s="360">
        <v>1.1100000000000001</v>
      </c>
    </row>
    <row r="622" spans="1:4">
      <c r="A622">
        <v>812</v>
      </c>
      <c r="B622" t="s">
        <v>12964</v>
      </c>
      <c r="C622" s="111" t="s">
        <v>1712</v>
      </c>
      <c r="D622" s="360">
        <v>2.4500000000000002</v>
      </c>
    </row>
    <row r="623" spans="1:4">
      <c r="A623">
        <v>819</v>
      </c>
      <c r="B623" t="s">
        <v>12965</v>
      </c>
      <c r="C623" s="111" t="s">
        <v>1712</v>
      </c>
      <c r="D623" s="360">
        <v>4.25</v>
      </c>
    </row>
    <row r="624" spans="1:4">
      <c r="A624">
        <v>818</v>
      </c>
      <c r="B624" t="s">
        <v>12966</v>
      </c>
      <c r="C624" s="111" t="s">
        <v>1712</v>
      </c>
      <c r="D624" s="360">
        <v>7.93</v>
      </c>
    </row>
    <row r="625" spans="1:4">
      <c r="A625">
        <v>832</v>
      </c>
      <c r="B625" t="s">
        <v>12967</v>
      </c>
      <c r="C625" s="111" t="s">
        <v>1712</v>
      </c>
      <c r="D625" s="360">
        <v>3.27</v>
      </c>
    </row>
    <row r="626" spans="1:4">
      <c r="A626">
        <v>834</v>
      </c>
      <c r="B626" t="s">
        <v>12968</v>
      </c>
      <c r="C626" s="111" t="s">
        <v>1712</v>
      </c>
      <c r="D626" s="360">
        <v>4.24</v>
      </c>
    </row>
    <row r="627" spans="1:4">
      <c r="A627">
        <v>813</v>
      </c>
      <c r="B627" t="s">
        <v>12969</v>
      </c>
      <c r="C627" s="111" t="s">
        <v>1712</v>
      </c>
      <c r="D627" s="360">
        <v>4.93</v>
      </c>
    </row>
    <row r="628" spans="1:4">
      <c r="A628">
        <v>820</v>
      </c>
      <c r="B628" t="s">
        <v>12970</v>
      </c>
      <c r="C628" s="111" t="s">
        <v>1712</v>
      </c>
      <c r="D628" s="360">
        <v>6.64</v>
      </c>
    </row>
    <row r="629" spans="1:4">
      <c r="A629">
        <v>816</v>
      </c>
      <c r="B629" t="s">
        <v>12971</v>
      </c>
      <c r="C629" s="111" t="s">
        <v>1712</v>
      </c>
      <c r="D629" s="360">
        <v>11.83</v>
      </c>
    </row>
    <row r="630" spans="1:4">
      <c r="A630">
        <v>814</v>
      </c>
      <c r="B630" t="s">
        <v>12972</v>
      </c>
      <c r="C630" s="111" t="s">
        <v>1712</v>
      </c>
      <c r="D630" s="360">
        <v>14.7</v>
      </c>
    </row>
    <row r="631" spans="1:4">
      <c r="A631">
        <v>822</v>
      </c>
      <c r="B631" t="s">
        <v>12973</v>
      </c>
      <c r="C631" s="111" t="s">
        <v>1712</v>
      </c>
      <c r="D631" s="360">
        <v>19.190000000000001</v>
      </c>
    </row>
    <row r="632" spans="1:4">
      <c r="A632">
        <v>821</v>
      </c>
      <c r="B632" t="s">
        <v>12974</v>
      </c>
      <c r="C632" s="111" t="s">
        <v>1712</v>
      </c>
      <c r="D632" s="360">
        <v>21.95</v>
      </c>
    </row>
    <row r="633" spans="1:4">
      <c r="A633">
        <v>20086</v>
      </c>
      <c r="B633" t="s">
        <v>12975</v>
      </c>
      <c r="C633" s="111" t="s">
        <v>1712</v>
      </c>
      <c r="D633" s="360">
        <v>3.71</v>
      </c>
    </row>
    <row r="634" spans="1:4">
      <c r="A634">
        <v>39191</v>
      </c>
      <c r="B634" t="s">
        <v>12976</v>
      </c>
      <c r="C634" s="111" t="s">
        <v>1712</v>
      </c>
      <c r="D634" s="360">
        <v>19.97</v>
      </c>
    </row>
    <row r="635" spans="1:4">
      <c r="A635">
        <v>39190</v>
      </c>
      <c r="B635" t="s">
        <v>12977</v>
      </c>
      <c r="C635" s="111" t="s">
        <v>1712</v>
      </c>
      <c r="D635" s="360">
        <v>20.86</v>
      </c>
    </row>
    <row r="636" spans="1:4">
      <c r="A636">
        <v>39189</v>
      </c>
      <c r="B636" t="s">
        <v>12978</v>
      </c>
      <c r="C636" s="111" t="s">
        <v>1712</v>
      </c>
      <c r="D636" s="360">
        <v>22.08</v>
      </c>
    </row>
    <row r="637" spans="1:4">
      <c r="A637">
        <v>39186</v>
      </c>
      <c r="B637" t="s">
        <v>12979</v>
      </c>
      <c r="C637" s="111" t="s">
        <v>1712</v>
      </c>
      <c r="D637" s="360">
        <v>19.75</v>
      </c>
    </row>
    <row r="638" spans="1:4">
      <c r="A638">
        <v>39188</v>
      </c>
      <c r="B638" t="s">
        <v>12980</v>
      </c>
      <c r="C638" s="111" t="s">
        <v>1712</v>
      </c>
      <c r="D638" s="360">
        <v>16.25</v>
      </c>
    </row>
    <row r="639" spans="1:4">
      <c r="A639">
        <v>39187</v>
      </c>
      <c r="B639" t="s">
        <v>12981</v>
      </c>
      <c r="C639" s="111" t="s">
        <v>1712</v>
      </c>
      <c r="D639" s="360">
        <v>17.04</v>
      </c>
    </row>
    <row r="640" spans="1:4">
      <c r="A640">
        <v>39184</v>
      </c>
      <c r="B640" t="s">
        <v>12982</v>
      </c>
      <c r="C640" s="111" t="s">
        <v>1712</v>
      </c>
      <c r="D640" s="360">
        <v>6.41</v>
      </c>
    </row>
    <row r="641" spans="1:4">
      <c r="A641">
        <v>39185</v>
      </c>
      <c r="B641" t="s">
        <v>12983</v>
      </c>
      <c r="C641" s="111" t="s">
        <v>1712</v>
      </c>
      <c r="D641" s="360">
        <v>5.84</v>
      </c>
    </row>
    <row r="642" spans="1:4">
      <c r="A642">
        <v>39198</v>
      </c>
      <c r="B642" t="s">
        <v>12984</v>
      </c>
      <c r="C642" s="111" t="s">
        <v>1712</v>
      </c>
      <c r="D642" s="360">
        <v>65.52</v>
      </c>
    </row>
    <row r="643" spans="1:4">
      <c r="A643">
        <v>39197</v>
      </c>
      <c r="B643" t="s">
        <v>12985</v>
      </c>
      <c r="C643" s="111" t="s">
        <v>1712</v>
      </c>
      <c r="D643" s="360">
        <v>68.45</v>
      </c>
    </row>
    <row r="644" spans="1:4">
      <c r="A644">
        <v>39196</v>
      </c>
      <c r="B644" t="s">
        <v>12986</v>
      </c>
      <c r="C644" s="111" t="s">
        <v>1712</v>
      </c>
      <c r="D644" s="360">
        <v>70.59</v>
      </c>
    </row>
    <row r="645" spans="1:4">
      <c r="A645">
        <v>39199</v>
      </c>
      <c r="B645" t="s">
        <v>12987</v>
      </c>
      <c r="C645" s="111" t="s">
        <v>1712</v>
      </c>
      <c r="D645" s="360">
        <v>63.06</v>
      </c>
    </row>
    <row r="646" spans="1:4">
      <c r="A646">
        <v>39195</v>
      </c>
      <c r="B646" t="s">
        <v>12988</v>
      </c>
      <c r="C646" s="111" t="s">
        <v>1712</v>
      </c>
      <c r="D646" s="360">
        <v>36.39</v>
      </c>
    </row>
    <row r="647" spans="1:4">
      <c r="A647">
        <v>39194</v>
      </c>
      <c r="B647" t="s">
        <v>12989</v>
      </c>
      <c r="C647" s="111" t="s">
        <v>1712</v>
      </c>
      <c r="D647" s="360">
        <v>38.950000000000003</v>
      </c>
    </row>
    <row r="648" spans="1:4">
      <c r="A648">
        <v>39193</v>
      </c>
      <c r="B648" t="s">
        <v>12990</v>
      </c>
      <c r="C648" s="111" t="s">
        <v>1712</v>
      </c>
      <c r="D648" s="360">
        <v>42.69</v>
      </c>
    </row>
    <row r="649" spans="1:4">
      <c r="A649">
        <v>39192</v>
      </c>
      <c r="B649" t="s">
        <v>12991</v>
      </c>
      <c r="C649" s="111" t="s">
        <v>1712</v>
      </c>
      <c r="D649" s="360">
        <v>44.41</v>
      </c>
    </row>
    <row r="650" spans="1:4">
      <c r="A650">
        <v>39920</v>
      </c>
      <c r="B650" t="s">
        <v>12992</v>
      </c>
      <c r="C650" s="111" t="s">
        <v>1712</v>
      </c>
      <c r="D650" s="360">
        <v>5.38</v>
      </c>
    </row>
    <row r="651" spans="1:4">
      <c r="A651">
        <v>39201</v>
      </c>
      <c r="B651" t="s">
        <v>12993</v>
      </c>
      <c r="C651" s="111" t="s">
        <v>1712</v>
      </c>
      <c r="D651" s="360">
        <v>78.34</v>
      </c>
    </row>
    <row r="652" spans="1:4">
      <c r="A652">
        <v>39200</v>
      </c>
      <c r="B652" t="s">
        <v>12994</v>
      </c>
      <c r="C652" s="111" t="s">
        <v>1712</v>
      </c>
      <c r="D652" s="360">
        <v>78.97</v>
      </c>
    </row>
    <row r="653" spans="1:4">
      <c r="A653">
        <v>39203</v>
      </c>
      <c r="B653" t="s">
        <v>12995</v>
      </c>
      <c r="C653" s="111" t="s">
        <v>1712</v>
      </c>
      <c r="D653" s="360">
        <v>63.76</v>
      </c>
    </row>
    <row r="654" spans="1:4">
      <c r="A654">
        <v>39202</v>
      </c>
      <c r="B654" t="s">
        <v>12996</v>
      </c>
      <c r="C654" s="111" t="s">
        <v>1712</v>
      </c>
      <c r="D654" s="360">
        <v>74.900000000000006</v>
      </c>
    </row>
    <row r="655" spans="1:4">
      <c r="A655">
        <v>39205</v>
      </c>
      <c r="B655" t="s">
        <v>12997</v>
      </c>
      <c r="C655" s="111" t="s">
        <v>1712</v>
      </c>
      <c r="D655" s="360">
        <v>124.97</v>
      </c>
    </row>
    <row r="656" spans="1:4">
      <c r="A656">
        <v>39204</v>
      </c>
      <c r="B656" t="s">
        <v>12998</v>
      </c>
      <c r="C656" s="111" t="s">
        <v>1712</v>
      </c>
      <c r="D656" s="360">
        <v>127.99</v>
      </c>
    </row>
    <row r="657" spans="1:4">
      <c r="A657">
        <v>39206</v>
      </c>
      <c r="B657" t="s">
        <v>12999</v>
      </c>
      <c r="C657" s="111" t="s">
        <v>1712</v>
      </c>
      <c r="D657" s="360">
        <v>121.42</v>
      </c>
    </row>
    <row r="658" spans="1:4">
      <c r="A658">
        <v>798</v>
      </c>
      <c r="B658" t="s">
        <v>13000</v>
      </c>
      <c r="C658" s="111" t="s">
        <v>1712</v>
      </c>
      <c r="D658" s="360">
        <v>1.37</v>
      </c>
    </row>
    <row r="659" spans="1:4">
      <c r="A659">
        <v>797</v>
      </c>
      <c r="B659" t="s">
        <v>18879</v>
      </c>
      <c r="C659" s="111" t="s">
        <v>1712</v>
      </c>
      <c r="D659" s="360">
        <v>9.94</v>
      </c>
    </row>
    <row r="660" spans="1:4">
      <c r="A660">
        <v>796</v>
      </c>
      <c r="B660" t="s">
        <v>18880</v>
      </c>
      <c r="C660" s="111" t="s">
        <v>1712</v>
      </c>
      <c r="D660" s="360">
        <v>8.44</v>
      </c>
    </row>
    <row r="661" spans="1:4">
      <c r="A661">
        <v>799</v>
      </c>
      <c r="B661" t="s">
        <v>18881</v>
      </c>
      <c r="C661" s="111" t="s">
        <v>1712</v>
      </c>
      <c r="D661" s="360">
        <v>4.08</v>
      </c>
    </row>
    <row r="662" spans="1:4">
      <c r="A662">
        <v>792</v>
      </c>
      <c r="B662" t="s">
        <v>18882</v>
      </c>
      <c r="C662" s="111" t="s">
        <v>1712</v>
      </c>
      <c r="D662" s="360">
        <v>3.95</v>
      </c>
    </row>
    <row r="663" spans="1:4">
      <c r="A663">
        <v>38001</v>
      </c>
      <c r="B663" t="s">
        <v>13001</v>
      </c>
      <c r="C663" s="111" t="s">
        <v>1712</v>
      </c>
      <c r="D663" s="360">
        <v>1.27</v>
      </c>
    </row>
    <row r="664" spans="1:4">
      <c r="A664">
        <v>38002</v>
      </c>
      <c r="B664" t="s">
        <v>13002</v>
      </c>
      <c r="C664" s="111" t="s">
        <v>1712</v>
      </c>
      <c r="D664" s="360">
        <v>4.4400000000000004</v>
      </c>
    </row>
    <row r="665" spans="1:4">
      <c r="A665">
        <v>38003</v>
      </c>
      <c r="B665" t="s">
        <v>13003</v>
      </c>
      <c r="C665" s="111" t="s">
        <v>1712</v>
      </c>
      <c r="D665" s="360">
        <v>30.33</v>
      </c>
    </row>
    <row r="666" spans="1:4">
      <c r="A666">
        <v>38004</v>
      </c>
      <c r="B666" t="s">
        <v>13004</v>
      </c>
      <c r="C666" s="111" t="s">
        <v>1712</v>
      </c>
      <c r="D666" s="360">
        <v>34.880000000000003</v>
      </c>
    </row>
    <row r="667" spans="1:4">
      <c r="A667">
        <v>44263</v>
      </c>
      <c r="B667" t="s">
        <v>18883</v>
      </c>
      <c r="C667" s="111" t="s">
        <v>1712</v>
      </c>
      <c r="D667" s="360">
        <v>62.62</v>
      </c>
    </row>
    <row r="668" spans="1:4">
      <c r="A668">
        <v>36327</v>
      </c>
      <c r="B668" t="s">
        <v>13005</v>
      </c>
      <c r="C668" s="111" t="s">
        <v>1712</v>
      </c>
      <c r="D668" s="360">
        <v>3.75</v>
      </c>
    </row>
    <row r="669" spans="1:4">
      <c r="A669">
        <v>38992</v>
      </c>
      <c r="B669" t="s">
        <v>13006</v>
      </c>
      <c r="C669" s="111" t="s">
        <v>1712</v>
      </c>
      <c r="D669" s="360">
        <v>4.5599999999999996</v>
      </c>
    </row>
    <row r="670" spans="1:4">
      <c r="A670">
        <v>38993</v>
      </c>
      <c r="B670" t="s">
        <v>13007</v>
      </c>
      <c r="C670" s="111" t="s">
        <v>1712</v>
      </c>
      <c r="D670" s="360">
        <v>11.85</v>
      </c>
    </row>
    <row r="671" spans="1:4">
      <c r="A671">
        <v>44175</v>
      </c>
      <c r="B671" t="s">
        <v>18884</v>
      </c>
      <c r="C671" s="111" t="s">
        <v>1712</v>
      </c>
      <c r="D671" s="360">
        <v>20.68</v>
      </c>
    </row>
    <row r="672" spans="1:4">
      <c r="A672">
        <v>44177</v>
      </c>
      <c r="B672" t="s">
        <v>18885</v>
      </c>
      <c r="C672" s="111" t="s">
        <v>1712</v>
      </c>
      <c r="D672" s="360">
        <v>15.45</v>
      </c>
    </row>
    <row r="673" spans="1:4">
      <c r="A673">
        <v>38418</v>
      </c>
      <c r="B673" t="s">
        <v>18886</v>
      </c>
      <c r="C673" s="111" t="s">
        <v>1712</v>
      </c>
      <c r="D673" s="360">
        <v>6.37</v>
      </c>
    </row>
    <row r="674" spans="1:4">
      <c r="A674">
        <v>39178</v>
      </c>
      <c r="B674" t="s">
        <v>13008</v>
      </c>
      <c r="C674" s="111" t="s">
        <v>1712</v>
      </c>
      <c r="D674" s="360">
        <v>2.16</v>
      </c>
    </row>
    <row r="675" spans="1:4">
      <c r="A675">
        <v>39177</v>
      </c>
      <c r="B675" t="s">
        <v>13009</v>
      </c>
      <c r="C675" s="111" t="s">
        <v>1712</v>
      </c>
      <c r="D675" s="360">
        <v>1.95</v>
      </c>
    </row>
    <row r="676" spans="1:4">
      <c r="A676">
        <v>39174</v>
      </c>
      <c r="B676" t="s">
        <v>13010</v>
      </c>
      <c r="C676" s="111" t="s">
        <v>1712</v>
      </c>
      <c r="D676" s="360">
        <v>0.97</v>
      </c>
    </row>
    <row r="677" spans="1:4">
      <c r="A677">
        <v>39176</v>
      </c>
      <c r="B677" t="s">
        <v>13011</v>
      </c>
      <c r="C677" s="111" t="s">
        <v>1712</v>
      </c>
      <c r="D677" s="360">
        <v>1.28</v>
      </c>
    </row>
    <row r="678" spans="1:4">
      <c r="A678">
        <v>39180</v>
      </c>
      <c r="B678" t="s">
        <v>13012</v>
      </c>
      <c r="C678" s="111" t="s">
        <v>1712</v>
      </c>
      <c r="D678" s="360">
        <v>5.86</v>
      </c>
    </row>
    <row r="679" spans="1:4">
      <c r="A679">
        <v>39179</v>
      </c>
      <c r="B679" t="s">
        <v>13013</v>
      </c>
      <c r="C679" s="111" t="s">
        <v>1712</v>
      </c>
      <c r="D679" s="360">
        <v>5.19</v>
      </c>
    </row>
    <row r="680" spans="1:4">
      <c r="A680">
        <v>39175</v>
      </c>
      <c r="B680" t="s">
        <v>13014</v>
      </c>
      <c r="C680" s="111" t="s">
        <v>1712</v>
      </c>
      <c r="D680" s="360">
        <v>1.19</v>
      </c>
    </row>
    <row r="681" spans="1:4">
      <c r="A681">
        <v>39217</v>
      </c>
      <c r="B681" t="s">
        <v>13015</v>
      </c>
      <c r="C681" s="111" t="s">
        <v>1712</v>
      </c>
      <c r="D681" s="360">
        <v>0.92</v>
      </c>
    </row>
    <row r="682" spans="1:4">
      <c r="A682">
        <v>39181</v>
      </c>
      <c r="B682" t="s">
        <v>13016</v>
      </c>
      <c r="C682" s="111" t="s">
        <v>1712</v>
      </c>
      <c r="D682" s="360">
        <v>7.86</v>
      </c>
    </row>
    <row r="683" spans="1:4">
      <c r="A683">
        <v>39182</v>
      </c>
      <c r="B683" t="s">
        <v>13017</v>
      </c>
      <c r="C683" s="111" t="s">
        <v>1712</v>
      </c>
      <c r="D683" s="360">
        <v>11.06</v>
      </c>
    </row>
    <row r="684" spans="1:4">
      <c r="A684">
        <v>12616</v>
      </c>
      <c r="B684" t="s">
        <v>18887</v>
      </c>
      <c r="C684" s="111" t="s">
        <v>1712</v>
      </c>
      <c r="D684" s="360">
        <v>19.649999999999999</v>
      </c>
    </row>
    <row r="685" spans="1:4">
      <c r="A685">
        <v>1049</v>
      </c>
      <c r="B685" t="s">
        <v>13018</v>
      </c>
      <c r="C685" s="111" t="s">
        <v>1712</v>
      </c>
      <c r="D685" s="360">
        <v>9.26</v>
      </c>
    </row>
    <row r="686" spans="1:4">
      <c r="A686">
        <v>1099</v>
      </c>
      <c r="B686" t="s">
        <v>13019</v>
      </c>
      <c r="C686" s="111" t="s">
        <v>1712</v>
      </c>
      <c r="D686" s="360">
        <v>7.08</v>
      </c>
    </row>
    <row r="687" spans="1:4">
      <c r="A687">
        <v>39678</v>
      </c>
      <c r="B687" t="s">
        <v>13020</v>
      </c>
      <c r="C687" s="111" t="s">
        <v>1712</v>
      </c>
      <c r="D687" s="360">
        <v>2.85</v>
      </c>
    </row>
    <row r="688" spans="1:4">
      <c r="A688">
        <v>1050</v>
      </c>
      <c r="B688" t="s">
        <v>13021</v>
      </c>
      <c r="C688" s="111" t="s">
        <v>1712</v>
      </c>
      <c r="D688" s="360">
        <v>4.84</v>
      </c>
    </row>
    <row r="689" spans="1:4">
      <c r="A689">
        <v>1101</v>
      </c>
      <c r="B689" t="s">
        <v>13022</v>
      </c>
      <c r="C689" s="111" t="s">
        <v>1712</v>
      </c>
      <c r="D689" s="360">
        <v>30.54</v>
      </c>
    </row>
    <row r="690" spans="1:4">
      <c r="A690">
        <v>1100</v>
      </c>
      <c r="B690" t="s">
        <v>13023</v>
      </c>
      <c r="C690" s="111" t="s">
        <v>1712</v>
      </c>
      <c r="D690" s="360">
        <v>15.75</v>
      </c>
    </row>
    <row r="691" spans="1:4">
      <c r="A691">
        <v>39679</v>
      </c>
      <c r="B691" t="s">
        <v>13024</v>
      </c>
      <c r="C691" s="111" t="s">
        <v>1712</v>
      </c>
      <c r="D691" s="360">
        <v>60.86</v>
      </c>
    </row>
    <row r="692" spans="1:4">
      <c r="A692">
        <v>1098</v>
      </c>
      <c r="B692" t="s">
        <v>13025</v>
      </c>
      <c r="C692" s="111" t="s">
        <v>1712</v>
      </c>
      <c r="D692" s="360">
        <v>3.78</v>
      </c>
    </row>
    <row r="693" spans="1:4">
      <c r="A693">
        <v>1102</v>
      </c>
      <c r="B693" t="s">
        <v>13026</v>
      </c>
      <c r="C693" s="111" t="s">
        <v>1712</v>
      </c>
      <c r="D693" s="360">
        <v>45.54</v>
      </c>
    </row>
    <row r="694" spans="1:4">
      <c r="A694">
        <v>1051</v>
      </c>
      <c r="B694" t="s">
        <v>13027</v>
      </c>
      <c r="C694" s="111" t="s">
        <v>1712</v>
      </c>
      <c r="D694" s="360">
        <v>66.19</v>
      </c>
    </row>
    <row r="695" spans="1:4">
      <c r="A695">
        <v>37399</v>
      </c>
      <c r="B695" t="s">
        <v>13028</v>
      </c>
      <c r="C695" s="111" t="s">
        <v>1712</v>
      </c>
      <c r="D695" s="360">
        <v>21.43</v>
      </c>
    </row>
    <row r="696" spans="1:4">
      <c r="A696">
        <v>43834</v>
      </c>
      <c r="B696" t="s">
        <v>18888</v>
      </c>
      <c r="C696" s="111" t="s">
        <v>1715</v>
      </c>
      <c r="D696" s="360">
        <v>13.78</v>
      </c>
    </row>
    <row r="697" spans="1:4">
      <c r="A697">
        <v>43835</v>
      </c>
      <c r="B697" t="s">
        <v>18889</v>
      </c>
      <c r="C697" s="111" t="s">
        <v>1715</v>
      </c>
      <c r="D697" s="360">
        <v>1.23</v>
      </c>
    </row>
    <row r="698" spans="1:4">
      <c r="A698">
        <v>43833</v>
      </c>
      <c r="B698" t="s">
        <v>18890</v>
      </c>
      <c r="C698" s="111" t="s">
        <v>1715</v>
      </c>
      <c r="D698" s="360">
        <v>1.28</v>
      </c>
    </row>
    <row r="699" spans="1:4">
      <c r="A699">
        <v>41955</v>
      </c>
      <c r="B699" t="s">
        <v>13029</v>
      </c>
      <c r="C699" s="111" t="s">
        <v>1716</v>
      </c>
      <c r="D699" s="360">
        <v>89.56</v>
      </c>
    </row>
    <row r="700" spans="1:4">
      <c r="A700">
        <v>41953</v>
      </c>
      <c r="B700" t="s">
        <v>13030</v>
      </c>
      <c r="C700" s="111" t="s">
        <v>1716</v>
      </c>
      <c r="D700" s="360">
        <v>85.47</v>
      </c>
    </row>
    <row r="701" spans="1:4">
      <c r="A701">
        <v>41954</v>
      </c>
      <c r="B701" t="s">
        <v>13031</v>
      </c>
      <c r="C701" s="111" t="s">
        <v>1716</v>
      </c>
      <c r="D701" s="360">
        <v>84.66</v>
      </c>
    </row>
    <row r="702" spans="1:4">
      <c r="A702">
        <v>25004</v>
      </c>
      <c r="B702" t="s">
        <v>13032</v>
      </c>
      <c r="C702" s="111" t="s">
        <v>1716</v>
      </c>
      <c r="D702" s="360">
        <v>43.59</v>
      </c>
    </row>
    <row r="703" spans="1:4">
      <c r="A703">
        <v>25002</v>
      </c>
      <c r="B703" t="s">
        <v>13033</v>
      </c>
      <c r="C703" s="111" t="s">
        <v>1716</v>
      </c>
      <c r="D703" s="360">
        <v>43.59</v>
      </c>
    </row>
    <row r="704" spans="1:4">
      <c r="A704">
        <v>37409</v>
      </c>
      <c r="B704" t="s">
        <v>13034</v>
      </c>
      <c r="C704" s="111" t="s">
        <v>1716</v>
      </c>
      <c r="D704" s="360">
        <v>43.59</v>
      </c>
    </row>
    <row r="705" spans="1:4">
      <c r="A705">
        <v>841</v>
      </c>
      <c r="B705" t="s">
        <v>13035</v>
      </c>
      <c r="C705" s="111" t="s">
        <v>1716</v>
      </c>
      <c r="D705" s="360">
        <v>44.12</v>
      </c>
    </row>
    <row r="706" spans="1:4">
      <c r="A706">
        <v>25005</v>
      </c>
      <c r="B706" t="s">
        <v>13036</v>
      </c>
      <c r="C706" s="111" t="s">
        <v>1716</v>
      </c>
      <c r="D706" s="360">
        <v>47.83</v>
      </c>
    </row>
    <row r="707" spans="1:4">
      <c r="A707">
        <v>25003</v>
      </c>
      <c r="B707" t="s">
        <v>13037</v>
      </c>
      <c r="C707" s="111" t="s">
        <v>1716</v>
      </c>
      <c r="D707" s="360">
        <v>48.55</v>
      </c>
    </row>
    <row r="708" spans="1:4">
      <c r="A708">
        <v>37410</v>
      </c>
      <c r="B708" t="s">
        <v>13038</v>
      </c>
      <c r="C708" s="111" t="s">
        <v>1716</v>
      </c>
      <c r="D708" s="360">
        <v>47.83</v>
      </c>
    </row>
    <row r="709" spans="1:4">
      <c r="A709">
        <v>842</v>
      </c>
      <c r="B709" t="s">
        <v>13039</v>
      </c>
      <c r="C709" s="111" t="s">
        <v>1716</v>
      </c>
      <c r="D709" s="360">
        <v>48.51</v>
      </c>
    </row>
    <row r="710" spans="1:4">
      <c r="A710">
        <v>44391</v>
      </c>
      <c r="B710" t="s">
        <v>13040</v>
      </c>
      <c r="C710" s="111" t="s">
        <v>1715</v>
      </c>
      <c r="D710" s="360">
        <v>103.37</v>
      </c>
    </row>
    <row r="711" spans="1:4">
      <c r="A711">
        <v>44388</v>
      </c>
      <c r="B711" t="s">
        <v>13041</v>
      </c>
      <c r="C711" s="111" t="s">
        <v>1715</v>
      </c>
      <c r="D711" s="360">
        <v>2.2400000000000002</v>
      </c>
    </row>
    <row r="712" spans="1:4">
      <c r="A712">
        <v>44392</v>
      </c>
      <c r="B712" t="s">
        <v>13042</v>
      </c>
      <c r="C712" s="111" t="s">
        <v>1715</v>
      </c>
      <c r="D712" s="360">
        <v>205.83</v>
      </c>
    </row>
    <row r="713" spans="1:4">
      <c r="A713">
        <v>44390</v>
      </c>
      <c r="B713" t="s">
        <v>13043</v>
      </c>
      <c r="C713" s="111" t="s">
        <v>1715</v>
      </c>
      <c r="D713" s="360">
        <v>43.61</v>
      </c>
    </row>
    <row r="714" spans="1:4">
      <c r="A714">
        <v>44389</v>
      </c>
      <c r="B714" t="s">
        <v>13044</v>
      </c>
      <c r="C714" s="111" t="s">
        <v>1715</v>
      </c>
      <c r="D714" s="360">
        <v>5.15</v>
      </c>
    </row>
    <row r="715" spans="1:4">
      <c r="A715">
        <v>862</v>
      </c>
      <c r="B715" t="s">
        <v>13045</v>
      </c>
      <c r="C715" s="111" t="s">
        <v>1715</v>
      </c>
      <c r="D715" s="360">
        <v>9.43</v>
      </c>
    </row>
    <row r="716" spans="1:4">
      <c r="A716">
        <v>866</v>
      </c>
      <c r="B716" t="s">
        <v>13046</v>
      </c>
      <c r="C716" s="111" t="s">
        <v>1715</v>
      </c>
      <c r="D716" s="360">
        <v>119.86</v>
      </c>
    </row>
    <row r="717" spans="1:4">
      <c r="A717">
        <v>892</v>
      </c>
      <c r="B717" t="s">
        <v>13047</v>
      </c>
      <c r="C717" s="111" t="s">
        <v>1715</v>
      </c>
      <c r="D717" s="360">
        <v>145.08000000000001</v>
      </c>
    </row>
    <row r="718" spans="1:4">
      <c r="A718">
        <v>857</v>
      </c>
      <c r="B718" t="s">
        <v>13048</v>
      </c>
      <c r="C718" s="111" t="s">
        <v>1715</v>
      </c>
      <c r="D718" s="360">
        <v>15.78</v>
      </c>
    </row>
    <row r="719" spans="1:4">
      <c r="A719">
        <v>37404</v>
      </c>
      <c r="B719" t="s">
        <v>13049</v>
      </c>
      <c r="C719" s="111" t="s">
        <v>1715</v>
      </c>
      <c r="D719" s="360">
        <v>167.86</v>
      </c>
    </row>
    <row r="720" spans="1:4">
      <c r="A720">
        <v>868</v>
      </c>
      <c r="B720" t="s">
        <v>13050</v>
      </c>
      <c r="C720" s="111" t="s">
        <v>1715</v>
      </c>
      <c r="D720" s="360">
        <v>22.49</v>
      </c>
    </row>
    <row r="721" spans="1:4">
      <c r="A721">
        <v>863</v>
      </c>
      <c r="B721" t="s">
        <v>13051</v>
      </c>
      <c r="C721" s="111" t="s">
        <v>1715</v>
      </c>
      <c r="D721" s="360">
        <v>33.119999999999997</v>
      </c>
    </row>
    <row r="722" spans="1:4">
      <c r="A722">
        <v>867</v>
      </c>
      <c r="B722" t="s">
        <v>13052</v>
      </c>
      <c r="C722" s="111" t="s">
        <v>1715</v>
      </c>
      <c r="D722" s="360">
        <v>47.18</v>
      </c>
    </row>
    <row r="723" spans="1:4">
      <c r="A723">
        <v>864</v>
      </c>
      <c r="B723" t="s">
        <v>13053</v>
      </c>
      <c r="C723" s="111" t="s">
        <v>1715</v>
      </c>
      <c r="D723" s="360">
        <v>62.32</v>
      </c>
    </row>
    <row r="724" spans="1:4">
      <c r="A724">
        <v>865</v>
      </c>
      <c r="B724" t="s">
        <v>13054</v>
      </c>
      <c r="C724" s="111" t="s">
        <v>1715</v>
      </c>
      <c r="D724" s="360">
        <v>89.64</v>
      </c>
    </row>
    <row r="725" spans="1:4">
      <c r="A725">
        <v>993</v>
      </c>
      <c r="B725" t="s">
        <v>13055</v>
      </c>
      <c r="C725" s="111" t="s">
        <v>1715</v>
      </c>
      <c r="D725" s="360">
        <v>1.7</v>
      </c>
    </row>
    <row r="726" spans="1:4">
      <c r="A726">
        <v>1020</v>
      </c>
      <c r="B726" t="s">
        <v>13056</v>
      </c>
      <c r="C726" s="111" t="s">
        <v>1715</v>
      </c>
      <c r="D726" s="360">
        <v>8.69</v>
      </c>
    </row>
    <row r="727" spans="1:4">
      <c r="A727">
        <v>1017</v>
      </c>
      <c r="B727" t="s">
        <v>13057</v>
      </c>
      <c r="C727" s="111" t="s">
        <v>1715</v>
      </c>
      <c r="D727" s="360">
        <v>106.58</v>
      </c>
    </row>
    <row r="728" spans="1:4">
      <c r="A728">
        <v>999</v>
      </c>
      <c r="B728" t="s">
        <v>13058</v>
      </c>
      <c r="C728" s="111" t="s">
        <v>1715</v>
      </c>
      <c r="D728" s="360">
        <v>129.13</v>
      </c>
    </row>
    <row r="729" spans="1:4">
      <c r="A729">
        <v>995</v>
      </c>
      <c r="B729" t="s">
        <v>13059</v>
      </c>
      <c r="C729" s="111" t="s">
        <v>1715</v>
      </c>
      <c r="D729" s="360">
        <v>13.85</v>
      </c>
    </row>
    <row r="730" spans="1:4">
      <c r="A730">
        <v>1000</v>
      </c>
      <c r="B730" t="s">
        <v>13060</v>
      </c>
      <c r="C730" s="111" t="s">
        <v>1715</v>
      </c>
      <c r="D730" s="360">
        <v>158.61000000000001</v>
      </c>
    </row>
    <row r="731" spans="1:4">
      <c r="A731">
        <v>1022</v>
      </c>
      <c r="B731" t="s">
        <v>13061</v>
      </c>
      <c r="C731" s="111" t="s">
        <v>1715</v>
      </c>
      <c r="D731" s="360">
        <v>2.38</v>
      </c>
    </row>
    <row r="732" spans="1:4">
      <c r="A732">
        <v>1015</v>
      </c>
      <c r="B732" t="s">
        <v>13062</v>
      </c>
      <c r="C732" s="111" t="s">
        <v>1715</v>
      </c>
      <c r="D732" s="360">
        <v>210.77</v>
      </c>
    </row>
    <row r="733" spans="1:4">
      <c r="A733">
        <v>996</v>
      </c>
      <c r="B733" t="s">
        <v>13063</v>
      </c>
      <c r="C733" s="111" t="s">
        <v>1715</v>
      </c>
      <c r="D733" s="360">
        <v>21.47</v>
      </c>
    </row>
    <row r="734" spans="1:4">
      <c r="A734">
        <v>1001</v>
      </c>
      <c r="B734" t="s">
        <v>13064</v>
      </c>
      <c r="C734" s="111" t="s">
        <v>1715</v>
      </c>
      <c r="D734" s="360">
        <v>273.47000000000003</v>
      </c>
    </row>
    <row r="735" spans="1:4">
      <c r="A735">
        <v>1019</v>
      </c>
      <c r="B735" t="s">
        <v>13065</v>
      </c>
      <c r="C735" s="111" t="s">
        <v>1715</v>
      </c>
      <c r="D735" s="360">
        <v>30.34</v>
      </c>
    </row>
    <row r="736" spans="1:4">
      <c r="A736">
        <v>1021</v>
      </c>
      <c r="B736" t="s">
        <v>13066</v>
      </c>
      <c r="C736" s="111" t="s">
        <v>1715</v>
      </c>
      <c r="D736" s="360">
        <v>3.65</v>
      </c>
    </row>
    <row r="737" spans="1:4">
      <c r="A737">
        <v>39249</v>
      </c>
      <c r="B737" t="s">
        <v>13067</v>
      </c>
      <c r="C737" s="111" t="s">
        <v>1715</v>
      </c>
      <c r="D737" s="360">
        <v>367.69</v>
      </c>
    </row>
    <row r="738" spans="1:4">
      <c r="A738">
        <v>1018</v>
      </c>
      <c r="B738" t="s">
        <v>13068</v>
      </c>
      <c r="C738" s="111" t="s">
        <v>1715</v>
      </c>
      <c r="D738" s="360">
        <v>44.87</v>
      </c>
    </row>
    <row r="739" spans="1:4">
      <c r="A739">
        <v>39250</v>
      </c>
      <c r="B739" t="s">
        <v>13069</v>
      </c>
      <c r="C739" s="111" t="s">
        <v>1715</v>
      </c>
      <c r="D739" s="360">
        <v>439.84</v>
      </c>
    </row>
    <row r="740" spans="1:4">
      <c r="A740">
        <v>994</v>
      </c>
      <c r="B740" t="s">
        <v>13070</v>
      </c>
      <c r="C740" s="111" t="s">
        <v>1715</v>
      </c>
      <c r="D740" s="360">
        <v>5.3</v>
      </c>
    </row>
    <row r="741" spans="1:4">
      <c r="A741">
        <v>977</v>
      </c>
      <c r="B741" t="s">
        <v>13071</v>
      </c>
      <c r="C741" s="111" t="s">
        <v>1715</v>
      </c>
      <c r="D741" s="360">
        <v>62.77</v>
      </c>
    </row>
    <row r="742" spans="1:4">
      <c r="A742">
        <v>998</v>
      </c>
      <c r="B742" t="s">
        <v>13072</v>
      </c>
      <c r="C742" s="111" t="s">
        <v>1715</v>
      </c>
      <c r="D742" s="360">
        <v>81.5</v>
      </c>
    </row>
    <row r="743" spans="1:4">
      <c r="A743">
        <v>39251</v>
      </c>
      <c r="B743" t="s">
        <v>13073</v>
      </c>
      <c r="C743" s="111" t="s">
        <v>1715</v>
      </c>
      <c r="D743" s="360">
        <v>0.59</v>
      </c>
    </row>
    <row r="744" spans="1:4">
      <c r="A744">
        <v>1011</v>
      </c>
      <c r="B744" t="s">
        <v>13074</v>
      </c>
      <c r="C744" s="111" t="s">
        <v>1715</v>
      </c>
      <c r="D744" s="360">
        <v>0.8</v>
      </c>
    </row>
    <row r="745" spans="1:4">
      <c r="A745">
        <v>39252</v>
      </c>
      <c r="B745" t="s">
        <v>13075</v>
      </c>
      <c r="C745" s="111" t="s">
        <v>1715</v>
      </c>
      <c r="D745" s="360">
        <v>1.05</v>
      </c>
    </row>
    <row r="746" spans="1:4">
      <c r="A746">
        <v>1013</v>
      </c>
      <c r="B746" t="s">
        <v>13076</v>
      </c>
      <c r="C746" s="111" t="s">
        <v>1715</v>
      </c>
      <c r="D746" s="360">
        <v>1.26</v>
      </c>
    </row>
    <row r="747" spans="1:4">
      <c r="A747">
        <v>980</v>
      </c>
      <c r="B747" t="s">
        <v>13077</v>
      </c>
      <c r="C747" s="111" t="s">
        <v>1715</v>
      </c>
      <c r="D747" s="360">
        <v>9.1199999999999992</v>
      </c>
    </row>
    <row r="748" spans="1:4">
      <c r="A748">
        <v>39237</v>
      </c>
      <c r="B748" t="s">
        <v>13078</v>
      </c>
      <c r="C748" s="111" t="s">
        <v>1715</v>
      </c>
      <c r="D748" s="360">
        <v>97.03</v>
      </c>
    </row>
    <row r="749" spans="1:4">
      <c r="A749">
        <v>39238</v>
      </c>
      <c r="B749" t="s">
        <v>13079</v>
      </c>
      <c r="C749" s="111" t="s">
        <v>1715</v>
      </c>
      <c r="D749" s="360">
        <v>122.38</v>
      </c>
    </row>
    <row r="750" spans="1:4">
      <c r="A750">
        <v>979</v>
      </c>
      <c r="B750" t="s">
        <v>13080</v>
      </c>
      <c r="C750" s="111" t="s">
        <v>1715</v>
      </c>
      <c r="D750" s="360">
        <v>13.03</v>
      </c>
    </row>
    <row r="751" spans="1:4">
      <c r="A751">
        <v>39239</v>
      </c>
      <c r="B751" t="s">
        <v>13081</v>
      </c>
      <c r="C751" s="111" t="s">
        <v>1715</v>
      </c>
      <c r="D751" s="360">
        <v>147.84</v>
      </c>
    </row>
    <row r="752" spans="1:4">
      <c r="A752">
        <v>1014</v>
      </c>
      <c r="B752" t="s">
        <v>13082</v>
      </c>
      <c r="C752" s="111" t="s">
        <v>1715</v>
      </c>
      <c r="D752" s="360">
        <v>2</v>
      </c>
    </row>
    <row r="753" spans="1:4">
      <c r="A753">
        <v>39240</v>
      </c>
      <c r="B753" t="s">
        <v>13083</v>
      </c>
      <c r="C753" s="111" t="s">
        <v>1715</v>
      </c>
      <c r="D753" s="360">
        <v>194.45</v>
      </c>
    </row>
    <row r="754" spans="1:4">
      <c r="A754">
        <v>39232</v>
      </c>
      <c r="B754" t="s">
        <v>13084</v>
      </c>
      <c r="C754" s="111" t="s">
        <v>1715</v>
      </c>
      <c r="D754" s="360">
        <v>20.41</v>
      </c>
    </row>
    <row r="755" spans="1:4">
      <c r="A755">
        <v>39233</v>
      </c>
      <c r="B755" t="s">
        <v>13085</v>
      </c>
      <c r="C755" s="111" t="s">
        <v>1715</v>
      </c>
      <c r="D755" s="360">
        <v>29.74</v>
      </c>
    </row>
    <row r="756" spans="1:4">
      <c r="A756">
        <v>981</v>
      </c>
      <c r="B756" t="s">
        <v>13086</v>
      </c>
      <c r="C756" s="111" t="s">
        <v>1715</v>
      </c>
      <c r="D756" s="360">
        <v>3.32</v>
      </c>
    </row>
    <row r="757" spans="1:4">
      <c r="A757">
        <v>39234</v>
      </c>
      <c r="B757" t="s">
        <v>13087</v>
      </c>
      <c r="C757" s="111" t="s">
        <v>1715</v>
      </c>
      <c r="D757" s="360">
        <v>41.4</v>
      </c>
    </row>
    <row r="758" spans="1:4">
      <c r="A758">
        <v>982</v>
      </c>
      <c r="B758" t="s">
        <v>13088</v>
      </c>
      <c r="C758" s="111" t="s">
        <v>1715</v>
      </c>
      <c r="D758" s="360">
        <v>4.7699999999999996</v>
      </c>
    </row>
    <row r="759" spans="1:4">
      <c r="A759">
        <v>39235</v>
      </c>
      <c r="B759" t="s">
        <v>13089</v>
      </c>
      <c r="C759" s="111" t="s">
        <v>1715</v>
      </c>
      <c r="D759" s="360">
        <v>61.07</v>
      </c>
    </row>
    <row r="760" spans="1:4">
      <c r="A760">
        <v>39236</v>
      </c>
      <c r="B760" t="s">
        <v>13090</v>
      </c>
      <c r="C760" s="111" t="s">
        <v>1715</v>
      </c>
      <c r="D760" s="360">
        <v>80.930000000000007</v>
      </c>
    </row>
    <row r="761" spans="1:4">
      <c r="A761">
        <v>990</v>
      </c>
      <c r="B761" t="s">
        <v>13091</v>
      </c>
      <c r="C761" s="111" t="s">
        <v>1715</v>
      </c>
      <c r="D761" s="360">
        <v>143.6</v>
      </c>
    </row>
    <row r="762" spans="1:4">
      <c r="A762">
        <v>39241</v>
      </c>
      <c r="B762" t="s">
        <v>13092</v>
      </c>
      <c r="C762" s="111" t="s">
        <v>1715</v>
      </c>
      <c r="D762" s="360">
        <v>14.14</v>
      </c>
    </row>
    <row r="763" spans="1:4">
      <c r="A763">
        <v>1005</v>
      </c>
      <c r="B763" t="s">
        <v>13093</v>
      </c>
      <c r="C763" s="111" t="s">
        <v>1715</v>
      </c>
      <c r="D763" s="360">
        <v>178.79</v>
      </c>
    </row>
    <row r="764" spans="1:4">
      <c r="A764">
        <v>991</v>
      </c>
      <c r="B764" t="s">
        <v>13094</v>
      </c>
      <c r="C764" s="111" t="s">
        <v>1715</v>
      </c>
      <c r="D764" s="360">
        <v>234.18</v>
      </c>
    </row>
    <row r="765" spans="1:4">
      <c r="A765">
        <v>986</v>
      </c>
      <c r="B765" t="s">
        <v>13095</v>
      </c>
      <c r="C765" s="111" t="s">
        <v>1715</v>
      </c>
      <c r="D765" s="360">
        <v>22.33</v>
      </c>
    </row>
    <row r="766" spans="1:4">
      <c r="A766">
        <v>987</v>
      </c>
      <c r="B766" t="s">
        <v>13096</v>
      </c>
      <c r="C766" s="111" t="s">
        <v>1715</v>
      </c>
      <c r="D766" s="360">
        <v>30.57</v>
      </c>
    </row>
    <row r="767" spans="1:4">
      <c r="A767">
        <v>1007</v>
      </c>
      <c r="B767" t="s">
        <v>13097</v>
      </c>
      <c r="C767" s="111" t="s">
        <v>1715</v>
      </c>
      <c r="D767" s="360">
        <v>42.32</v>
      </c>
    </row>
    <row r="768" spans="1:4">
      <c r="A768">
        <v>1008</v>
      </c>
      <c r="B768" t="s">
        <v>13098</v>
      </c>
      <c r="C768" s="111" t="s">
        <v>1715</v>
      </c>
      <c r="D768" s="360">
        <v>5.37</v>
      </c>
    </row>
    <row r="769" spans="1:4">
      <c r="A769">
        <v>988</v>
      </c>
      <c r="B769" t="s">
        <v>13099</v>
      </c>
      <c r="C769" s="111" t="s">
        <v>1715</v>
      </c>
      <c r="D769" s="360">
        <v>58.36</v>
      </c>
    </row>
    <row r="770" spans="1:4">
      <c r="A770">
        <v>989</v>
      </c>
      <c r="B770" t="s">
        <v>13100</v>
      </c>
      <c r="C770" s="111" t="s">
        <v>1715</v>
      </c>
      <c r="D770" s="360">
        <v>80.56</v>
      </c>
    </row>
    <row r="771" spans="1:4">
      <c r="A771">
        <v>1006</v>
      </c>
      <c r="B771" t="s">
        <v>13101</v>
      </c>
      <c r="C771" s="111" t="s">
        <v>1715</v>
      </c>
      <c r="D771" s="360">
        <v>108</v>
      </c>
    </row>
    <row r="772" spans="1:4">
      <c r="A772">
        <v>43972</v>
      </c>
      <c r="B772" t="s">
        <v>13102</v>
      </c>
      <c r="C772" s="111" t="s">
        <v>1715</v>
      </c>
      <c r="D772" s="360">
        <v>2.63</v>
      </c>
    </row>
    <row r="773" spans="1:4">
      <c r="A773">
        <v>43971</v>
      </c>
      <c r="B773" t="s">
        <v>13103</v>
      </c>
      <c r="C773" s="111" t="s">
        <v>1715</v>
      </c>
      <c r="D773" s="360">
        <v>2.0099999999999998</v>
      </c>
    </row>
    <row r="774" spans="1:4">
      <c r="A774">
        <v>39598</v>
      </c>
      <c r="B774" t="s">
        <v>13104</v>
      </c>
      <c r="C774" s="111" t="s">
        <v>1715</v>
      </c>
      <c r="D774" s="360">
        <v>3.72</v>
      </c>
    </row>
    <row r="775" spans="1:4">
      <c r="A775">
        <v>43973</v>
      </c>
      <c r="B775" t="s">
        <v>13105</v>
      </c>
      <c r="C775" s="111" t="s">
        <v>1715</v>
      </c>
      <c r="D775" s="360">
        <v>2.75</v>
      </c>
    </row>
    <row r="776" spans="1:4">
      <c r="A776">
        <v>39599</v>
      </c>
      <c r="B776" t="s">
        <v>13106</v>
      </c>
      <c r="C776" s="111" t="s">
        <v>1715</v>
      </c>
      <c r="D776" s="360">
        <v>5.36</v>
      </c>
    </row>
    <row r="777" spans="1:4">
      <c r="A777">
        <v>43832</v>
      </c>
      <c r="B777" t="s">
        <v>13107</v>
      </c>
      <c r="C777" s="111" t="s">
        <v>1715</v>
      </c>
      <c r="D777" s="360">
        <v>14.12</v>
      </c>
    </row>
    <row r="778" spans="1:4">
      <c r="A778">
        <v>34602</v>
      </c>
      <c r="B778" t="s">
        <v>13108</v>
      </c>
      <c r="C778" s="111" t="s">
        <v>1715</v>
      </c>
      <c r="D778" s="360">
        <v>3.69</v>
      </c>
    </row>
    <row r="779" spans="1:4">
      <c r="A779">
        <v>34607</v>
      </c>
      <c r="B779" t="s">
        <v>13109</v>
      </c>
      <c r="C779" s="111" t="s">
        <v>1715</v>
      </c>
      <c r="D779" s="360">
        <v>9.0500000000000007</v>
      </c>
    </row>
    <row r="780" spans="1:4">
      <c r="A780">
        <v>34609</v>
      </c>
      <c r="B780" t="s">
        <v>13110</v>
      </c>
      <c r="C780" s="111" t="s">
        <v>1715</v>
      </c>
      <c r="D780" s="360">
        <v>13.17</v>
      </c>
    </row>
    <row r="781" spans="1:4">
      <c r="A781">
        <v>34618</v>
      </c>
      <c r="B781" t="s">
        <v>13111</v>
      </c>
      <c r="C781" s="111" t="s">
        <v>1715</v>
      </c>
      <c r="D781" s="360">
        <v>5.04</v>
      </c>
    </row>
    <row r="782" spans="1:4">
      <c r="A782">
        <v>34621</v>
      </c>
      <c r="B782" t="s">
        <v>13112</v>
      </c>
      <c r="C782" s="111" t="s">
        <v>1715</v>
      </c>
      <c r="D782" s="360">
        <v>12.48</v>
      </c>
    </row>
    <row r="783" spans="1:4">
      <c r="A783">
        <v>34622</v>
      </c>
      <c r="B783" t="s">
        <v>13113</v>
      </c>
      <c r="C783" s="111" t="s">
        <v>1715</v>
      </c>
      <c r="D783" s="360">
        <v>18.54</v>
      </c>
    </row>
    <row r="784" spans="1:4">
      <c r="A784">
        <v>34624</v>
      </c>
      <c r="B784" t="s">
        <v>13114</v>
      </c>
      <c r="C784" s="111" t="s">
        <v>1715</v>
      </c>
      <c r="D784" s="360">
        <v>6.72</v>
      </c>
    </row>
    <row r="785" spans="1:4">
      <c r="A785">
        <v>34627</v>
      </c>
      <c r="B785" t="s">
        <v>13115</v>
      </c>
      <c r="C785" s="111" t="s">
        <v>1715</v>
      </c>
      <c r="D785" s="360">
        <v>16.22</v>
      </c>
    </row>
    <row r="786" spans="1:4">
      <c r="A786">
        <v>34629</v>
      </c>
      <c r="B786" t="s">
        <v>13116</v>
      </c>
      <c r="C786" s="111" t="s">
        <v>1715</v>
      </c>
      <c r="D786" s="360">
        <v>24.78</v>
      </c>
    </row>
    <row r="787" spans="1:4">
      <c r="A787">
        <v>39257</v>
      </c>
      <c r="B787" t="s">
        <v>13117</v>
      </c>
      <c r="C787" s="111" t="s">
        <v>1715</v>
      </c>
      <c r="D787" s="360">
        <v>5.04</v>
      </c>
    </row>
    <row r="788" spans="1:4">
      <c r="A788">
        <v>39261</v>
      </c>
      <c r="B788" t="s">
        <v>13118</v>
      </c>
      <c r="C788" s="111" t="s">
        <v>1715</v>
      </c>
      <c r="D788" s="360">
        <v>28.87</v>
      </c>
    </row>
    <row r="789" spans="1:4">
      <c r="A789">
        <v>39268</v>
      </c>
      <c r="B789" t="s">
        <v>13119</v>
      </c>
      <c r="C789" s="111" t="s">
        <v>1715</v>
      </c>
      <c r="D789" s="360">
        <v>451.25</v>
      </c>
    </row>
    <row r="790" spans="1:4">
      <c r="A790">
        <v>39262</v>
      </c>
      <c r="B790" t="s">
        <v>13120</v>
      </c>
      <c r="C790" s="111" t="s">
        <v>1715</v>
      </c>
      <c r="D790" s="360">
        <v>45.97</v>
      </c>
    </row>
    <row r="791" spans="1:4">
      <c r="A791">
        <v>39258</v>
      </c>
      <c r="B791" t="s">
        <v>13121</v>
      </c>
      <c r="C791" s="111" t="s">
        <v>1715</v>
      </c>
      <c r="D791" s="360">
        <v>7.6</v>
      </c>
    </row>
    <row r="792" spans="1:4">
      <c r="A792">
        <v>39263</v>
      </c>
      <c r="B792" t="s">
        <v>13122</v>
      </c>
      <c r="C792" s="111" t="s">
        <v>1715</v>
      </c>
      <c r="D792" s="360">
        <v>79.489999999999995</v>
      </c>
    </row>
    <row r="793" spans="1:4">
      <c r="A793">
        <v>39264</v>
      </c>
      <c r="B793" t="s">
        <v>13123</v>
      </c>
      <c r="C793" s="111" t="s">
        <v>1715</v>
      </c>
      <c r="D793" s="360">
        <v>110.12</v>
      </c>
    </row>
    <row r="794" spans="1:4">
      <c r="A794">
        <v>39259</v>
      </c>
      <c r="B794" t="s">
        <v>13124</v>
      </c>
      <c r="C794" s="111" t="s">
        <v>1715</v>
      </c>
      <c r="D794" s="360">
        <v>11.7</v>
      </c>
    </row>
    <row r="795" spans="1:4">
      <c r="A795">
        <v>39265</v>
      </c>
      <c r="B795" t="s">
        <v>13125</v>
      </c>
      <c r="C795" s="111" t="s">
        <v>1715</v>
      </c>
      <c r="D795" s="360">
        <v>149.51</v>
      </c>
    </row>
    <row r="796" spans="1:4">
      <c r="A796">
        <v>39260</v>
      </c>
      <c r="B796" t="s">
        <v>13126</v>
      </c>
      <c r="C796" s="111" t="s">
        <v>1715</v>
      </c>
      <c r="D796" s="360">
        <v>17.920000000000002</v>
      </c>
    </row>
    <row r="797" spans="1:4">
      <c r="A797">
        <v>39266</v>
      </c>
      <c r="B797" t="s">
        <v>13127</v>
      </c>
      <c r="C797" s="111" t="s">
        <v>1715</v>
      </c>
      <c r="D797" s="360">
        <v>225.61</v>
      </c>
    </row>
    <row r="798" spans="1:4">
      <c r="A798">
        <v>39267</v>
      </c>
      <c r="B798" t="s">
        <v>13128</v>
      </c>
      <c r="C798" s="111" t="s">
        <v>1715</v>
      </c>
      <c r="D798" s="360">
        <v>282.07</v>
      </c>
    </row>
    <row r="799" spans="1:4">
      <c r="A799">
        <v>11901</v>
      </c>
      <c r="B799" t="s">
        <v>13129</v>
      </c>
      <c r="C799" s="111" t="s">
        <v>1715</v>
      </c>
      <c r="D799" s="360">
        <v>0.48</v>
      </c>
    </row>
    <row r="800" spans="1:4">
      <c r="A800">
        <v>11902</v>
      </c>
      <c r="B800" t="s">
        <v>13130</v>
      </c>
      <c r="C800" s="111" t="s">
        <v>1715</v>
      </c>
      <c r="D800" s="360">
        <v>0.92</v>
      </c>
    </row>
    <row r="801" spans="1:4">
      <c r="A801">
        <v>11903</v>
      </c>
      <c r="B801" t="s">
        <v>13131</v>
      </c>
      <c r="C801" s="111" t="s">
        <v>1715</v>
      </c>
      <c r="D801" s="360">
        <v>0.98</v>
      </c>
    </row>
    <row r="802" spans="1:4">
      <c r="A802">
        <v>11904</v>
      </c>
      <c r="B802" t="s">
        <v>13132</v>
      </c>
      <c r="C802" s="111" t="s">
        <v>1715</v>
      </c>
      <c r="D802" s="360">
        <v>1.48</v>
      </c>
    </row>
    <row r="803" spans="1:4">
      <c r="A803">
        <v>11905</v>
      </c>
      <c r="B803" t="s">
        <v>13133</v>
      </c>
      <c r="C803" s="111" t="s">
        <v>1715</v>
      </c>
      <c r="D803" s="360">
        <v>1.81</v>
      </c>
    </row>
    <row r="804" spans="1:4">
      <c r="A804">
        <v>11906</v>
      </c>
      <c r="B804" t="s">
        <v>13134</v>
      </c>
      <c r="C804" s="111" t="s">
        <v>1715</v>
      </c>
      <c r="D804" s="360">
        <v>2.2999999999999998</v>
      </c>
    </row>
    <row r="805" spans="1:4">
      <c r="A805">
        <v>11919</v>
      </c>
      <c r="B805" t="s">
        <v>13135</v>
      </c>
      <c r="C805" s="111" t="s">
        <v>1715</v>
      </c>
      <c r="D805" s="360">
        <v>4.21</v>
      </c>
    </row>
    <row r="806" spans="1:4">
      <c r="A806">
        <v>11920</v>
      </c>
      <c r="B806" t="s">
        <v>13136</v>
      </c>
      <c r="C806" s="111" t="s">
        <v>1715</v>
      </c>
      <c r="D806" s="360">
        <v>8.01</v>
      </c>
    </row>
    <row r="807" spans="1:4">
      <c r="A807">
        <v>11924</v>
      </c>
      <c r="B807" t="s">
        <v>13137</v>
      </c>
      <c r="C807" s="111" t="s">
        <v>1715</v>
      </c>
      <c r="D807" s="360">
        <v>67.239999999999995</v>
      </c>
    </row>
    <row r="808" spans="1:4">
      <c r="A808">
        <v>11921</v>
      </c>
      <c r="B808" t="s">
        <v>13138</v>
      </c>
      <c r="C808" s="111" t="s">
        <v>1715</v>
      </c>
      <c r="D808" s="360">
        <v>11.72</v>
      </c>
    </row>
    <row r="809" spans="1:4">
      <c r="A809">
        <v>11922</v>
      </c>
      <c r="B809" t="s">
        <v>13139</v>
      </c>
      <c r="C809" s="111" t="s">
        <v>1715</v>
      </c>
      <c r="D809" s="360">
        <v>18.95</v>
      </c>
    </row>
    <row r="810" spans="1:4">
      <c r="A810">
        <v>11923</v>
      </c>
      <c r="B810" t="s">
        <v>13140</v>
      </c>
      <c r="C810" s="111" t="s">
        <v>1715</v>
      </c>
      <c r="D810" s="360">
        <v>27.74</v>
      </c>
    </row>
    <row r="811" spans="1:4">
      <c r="A811">
        <v>11916</v>
      </c>
      <c r="B811" t="s">
        <v>13141</v>
      </c>
      <c r="C811" s="111" t="s">
        <v>1715</v>
      </c>
      <c r="D811" s="360">
        <v>5.77</v>
      </c>
    </row>
    <row r="812" spans="1:4">
      <c r="A812">
        <v>11914</v>
      </c>
      <c r="B812" t="s">
        <v>13142</v>
      </c>
      <c r="C812" s="111" t="s">
        <v>1715</v>
      </c>
      <c r="D812" s="360">
        <v>41.56</v>
      </c>
    </row>
    <row r="813" spans="1:4">
      <c r="A813">
        <v>11917</v>
      </c>
      <c r="B813" t="s">
        <v>13143</v>
      </c>
      <c r="C813" s="111" t="s">
        <v>1715</v>
      </c>
      <c r="D813" s="360">
        <v>10.16</v>
      </c>
    </row>
    <row r="814" spans="1:4">
      <c r="A814">
        <v>11918</v>
      </c>
      <c r="B814" t="s">
        <v>13144</v>
      </c>
      <c r="C814" s="111" t="s">
        <v>1715</v>
      </c>
      <c r="D814" s="360">
        <v>12.05</v>
      </c>
    </row>
    <row r="815" spans="1:4">
      <c r="A815">
        <v>37734</v>
      </c>
      <c r="B815" t="s">
        <v>13145</v>
      </c>
      <c r="C815" s="111" t="s">
        <v>1712</v>
      </c>
      <c r="D815" s="361">
        <v>70788.460000000006</v>
      </c>
    </row>
    <row r="816" spans="1:4">
      <c r="A816">
        <v>42251</v>
      </c>
      <c r="B816" t="s">
        <v>13146</v>
      </c>
      <c r="C816" s="111" t="s">
        <v>1712</v>
      </c>
      <c r="D816" s="361">
        <v>80384.61</v>
      </c>
    </row>
    <row r="817" spans="1:4">
      <c r="A817">
        <v>37733</v>
      </c>
      <c r="B817" t="s">
        <v>13147</v>
      </c>
      <c r="C817" s="111" t="s">
        <v>1712</v>
      </c>
      <c r="D817" s="361">
        <v>53076.92</v>
      </c>
    </row>
    <row r="818" spans="1:4">
      <c r="A818">
        <v>37735</v>
      </c>
      <c r="B818" t="s">
        <v>13148</v>
      </c>
      <c r="C818" s="111" t="s">
        <v>1712</v>
      </c>
      <c r="D818" s="361">
        <v>63957.69</v>
      </c>
    </row>
    <row r="819" spans="1:4">
      <c r="A819">
        <v>5090</v>
      </c>
      <c r="B819" t="s">
        <v>13149</v>
      </c>
      <c r="C819" s="111" t="s">
        <v>1712</v>
      </c>
      <c r="D819" s="360">
        <v>18.649999999999999</v>
      </c>
    </row>
    <row r="820" spans="1:4">
      <c r="A820">
        <v>5085</v>
      </c>
      <c r="B820" t="s">
        <v>13150</v>
      </c>
      <c r="C820" s="111" t="s">
        <v>1712</v>
      </c>
      <c r="D820" s="360">
        <v>27.76</v>
      </c>
    </row>
    <row r="821" spans="1:4">
      <c r="A821">
        <v>43603</v>
      </c>
      <c r="B821" t="s">
        <v>13151</v>
      </c>
      <c r="C821" s="111" t="s">
        <v>1712</v>
      </c>
      <c r="D821" s="360">
        <v>39.659999999999997</v>
      </c>
    </row>
    <row r="822" spans="1:4">
      <c r="A822">
        <v>38374</v>
      </c>
      <c r="B822" t="s">
        <v>13152</v>
      </c>
      <c r="C822" s="111" t="s">
        <v>1712</v>
      </c>
      <c r="D822" s="361">
        <v>1093.03</v>
      </c>
    </row>
    <row r="823" spans="1:4">
      <c r="A823">
        <v>20212</v>
      </c>
      <c r="B823" t="s">
        <v>18891</v>
      </c>
      <c r="C823" s="111" t="s">
        <v>1715</v>
      </c>
      <c r="D823" s="360">
        <v>22.18</v>
      </c>
    </row>
    <row r="824" spans="1:4">
      <c r="A824">
        <v>20209</v>
      </c>
      <c r="B824" t="s">
        <v>18892</v>
      </c>
      <c r="C824" s="111" t="s">
        <v>1715</v>
      </c>
      <c r="D824" s="360">
        <v>26.49</v>
      </c>
    </row>
    <row r="825" spans="1:4">
      <c r="A825">
        <v>4430</v>
      </c>
      <c r="B825" t="s">
        <v>18893</v>
      </c>
      <c r="C825" s="111" t="s">
        <v>1715</v>
      </c>
      <c r="D825" s="360">
        <v>12.98</v>
      </c>
    </row>
    <row r="826" spans="1:4">
      <c r="A826">
        <v>4433</v>
      </c>
      <c r="B826" t="s">
        <v>18894</v>
      </c>
      <c r="C826" s="111" t="s">
        <v>1715</v>
      </c>
      <c r="D826" s="360">
        <v>25.38</v>
      </c>
    </row>
    <row r="827" spans="1:4">
      <c r="A827">
        <v>4400</v>
      </c>
      <c r="B827" t="s">
        <v>18895</v>
      </c>
      <c r="C827" s="111" t="s">
        <v>1715</v>
      </c>
      <c r="D827" s="360">
        <v>20.65</v>
      </c>
    </row>
    <row r="828" spans="1:4">
      <c r="A828">
        <v>2729</v>
      </c>
      <c r="B828" t="s">
        <v>13153</v>
      </c>
      <c r="C828" s="111" t="s">
        <v>1712</v>
      </c>
      <c r="D828" s="360">
        <v>24.94</v>
      </c>
    </row>
    <row r="829" spans="1:4">
      <c r="A829">
        <v>4513</v>
      </c>
      <c r="B829" t="s">
        <v>13154</v>
      </c>
      <c r="C829" s="111" t="s">
        <v>1715</v>
      </c>
      <c r="D829" s="360">
        <v>5.64</v>
      </c>
    </row>
    <row r="830" spans="1:4">
      <c r="A830">
        <v>37106</v>
      </c>
      <c r="B830" t="s">
        <v>18896</v>
      </c>
      <c r="C830" s="111" t="s">
        <v>1712</v>
      </c>
      <c r="D830" s="361">
        <v>4945.6000000000004</v>
      </c>
    </row>
    <row r="831" spans="1:4">
      <c r="A831">
        <v>11869</v>
      </c>
      <c r="B831" t="s">
        <v>18897</v>
      </c>
      <c r="C831" s="111" t="s">
        <v>1712</v>
      </c>
      <c r="D831" s="360">
        <v>989.12</v>
      </c>
    </row>
    <row r="832" spans="1:4">
      <c r="A832">
        <v>43981</v>
      </c>
      <c r="B832" t="s">
        <v>18898</v>
      </c>
      <c r="C832" s="111" t="s">
        <v>1712</v>
      </c>
      <c r="D832" s="361">
        <v>7452.98</v>
      </c>
    </row>
    <row r="833" spans="1:4">
      <c r="A833">
        <v>37104</v>
      </c>
      <c r="B833" t="s">
        <v>18899</v>
      </c>
      <c r="C833" s="111" t="s">
        <v>1712</v>
      </c>
      <c r="D833" s="361">
        <v>1241.3599999999999</v>
      </c>
    </row>
    <row r="834" spans="1:4">
      <c r="A834">
        <v>43982</v>
      </c>
      <c r="B834" t="s">
        <v>18900</v>
      </c>
      <c r="C834" s="111" t="s">
        <v>1712</v>
      </c>
      <c r="D834" s="361">
        <v>11773.83</v>
      </c>
    </row>
    <row r="835" spans="1:4">
      <c r="A835">
        <v>43978</v>
      </c>
      <c r="B835" t="s">
        <v>18901</v>
      </c>
      <c r="C835" s="111" t="s">
        <v>1712</v>
      </c>
      <c r="D835" s="361">
        <v>1839.68</v>
      </c>
    </row>
    <row r="836" spans="1:4">
      <c r="A836">
        <v>11871</v>
      </c>
      <c r="B836" t="s">
        <v>18902</v>
      </c>
      <c r="C836" s="111" t="s">
        <v>1712</v>
      </c>
      <c r="D836" s="360">
        <v>461.08</v>
      </c>
    </row>
    <row r="837" spans="1:4">
      <c r="A837">
        <v>37105</v>
      </c>
      <c r="B837" t="s">
        <v>18903</v>
      </c>
      <c r="C837" s="111" t="s">
        <v>1712</v>
      </c>
      <c r="D837" s="361">
        <v>2836.99</v>
      </c>
    </row>
    <row r="838" spans="1:4">
      <c r="A838">
        <v>43980</v>
      </c>
      <c r="B838" t="s">
        <v>18904</v>
      </c>
      <c r="C838" s="111" t="s">
        <v>1712</v>
      </c>
      <c r="D838" s="361">
        <v>3533.18</v>
      </c>
    </row>
    <row r="839" spans="1:4">
      <c r="A839">
        <v>43979</v>
      </c>
      <c r="B839" t="s">
        <v>18905</v>
      </c>
      <c r="C839" s="111" t="s">
        <v>1712</v>
      </c>
      <c r="D839" s="360">
        <v>663.85</v>
      </c>
    </row>
    <row r="840" spans="1:4">
      <c r="A840">
        <v>11868</v>
      </c>
      <c r="B840" t="s">
        <v>18906</v>
      </c>
      <c r="C840" s="111" t="s">
        <v>1712</v>
      </c>
      <c r="D840" s="360">
        <v>642.01</v>
      </c>
    </row>
    <row r="841" spans="1:4">
      <c r="A841">
        <v>34636</v>
      </c>
      <c r="B841" t="s">
        <v>18907</v>
      </c>
      <c r="C841" s="111" t="s">
        <v>1712</v>
      </c>
      <c r="D841" s="360">
        <v>455.91</v>
      </c>
    </row>
    <row r="842" spans="1:4">
      <c r="A842">
        <v>34639</v>
      </c>
      <c r="B842" t="s">
        <v>18908</v>
      </c>
      <c r="C842" s="111" t="s">
        <v>1712</v>
      </c>
      <c r="D842" s="361">
        <v>1052.32</v>
      </c>
    </row>
    <row r="843" spans="1:4">
      <c r="A843">
        <v>34640</v>
      </c>
      <c r="B843" t="s">
        <v>18909</v>
      </c>
      <c r="C843" s="111" t="s">
        <v>1712</v>
      </c>
      <c r="D843" s="361">
        <v>1193.69</v>
      </c>
    </row>
    <row r="844" spans="1:4">
      <c r="A844">
        <v>43977</v>
      </c>
      <c r="B844" t="s">
        <v>18910</v>
      </c>
      <c r="C844" s="111" t="s">
        <v>1712</v>
      </c>
      <c r="D844" s="361">
        <v>2057.85</v>
      </c>
    </row>
    <row r="845" spans="1:4">
      <c r="A845">
        <v>34637</v>
      </c>
      <c r="B845" t="s">
        <v>18911</v>
      </c>
      <c r="C845" s="111" t="s">
        <v>1712</v>
      </c>
      <c r="D845" s="360">
        <v>275.70999999999998</v>
      </c>
    </row>
    <row r="846" spans="1:4">
      <c r="A846">
        <v>34638</v>
      </c>
      <c r="B846" t="s">
        <v>18912</v>
      </c>
      <c r="C846" s="111" t="s">
        <v>1712</v>
      </c>
      <c r="D846" s="360">
        <v>426.47</v>
      </c>
    </row>
    <row r="847" spans="1:4">
      <c r="A847">
        <v>34641</v>
      </c>
      <c r="B847" t="s">
        <v>18913</v>
      </c>
      <c r="C847" s="111" t="s">
        <v>1712</v>
      </c>
      <c r="D847" s="360">
        <v>93.63</v>
      </c>
    </row>
    <row r="848" spans="1:4">
      <c r="A848">
        <v>43434</v>
      </c>
      <c r="B848" t="s">
        <v>13155</v>
      </c>
      <c r="C848" s="111" t="s">
        <v>1712</v>
      </c>
      <c r="D848" s="360">
        <v>101.23</v>
      </c>
    </row>
    <row r="849" spans="1:4">
      <c r="A849">
        <v>43435</v>
      </c>
      <c r="B849" t="s">
        <v>13156</v>
      </c>
      <c r="C849" s="111" t="s">
        <v>1712</v>
      </c>
      <c r="D849" s="360">
        <v>185.6</v>
      </c>
    </row>
    <row r="850" spans="1:4">
      <c r="A850">
        <v>43436</v>
      </c>
      <c r="B850" t="s">
        <v>13157</v>
      </c>
      <c r="C850" s="111" t="s">
        <v>1712</v>
      </c>
      <c r="D850" s="360">
        <v>324.8</v>
      </c>
    </row>
    <row r="851" spans="1:4">
      <c r="A851">
        <v>43437</v>
      </c>
      <c r="B851" t="s">
        <v>13158</v>
      </c>
      <c r="C851" s="111" t="s">
        <v>1712</v>
      </c>
      <c r="D851" s="360">
        <v>588.87</v>
      </c>
    </row>
    <row r="852" spans="1:4">
      <c r="A852">
        <v>43438</v>
      </c>
      <c r="B852" t="s">
        <v>13159</v>
      </c>
      <c r="C852" s="111" t="s">
        <v>1712</v>
      </c>
      <c r="D852" s="361">
        <v>1054.56</v>
      </c>
    </row>
    <row r="853" spans="1:4">
      <c r="A853">
        <v>41627</v>
      </c>
      <c r="B853" t="s">
        <v>13160</v>
      </c>
      <c r="C853" s="111" t="s">
        <v>1712</v>
      </c>
      <c r="D853" s="360">
        <v>156.07</v>
      </c>
    </row>
    <row r="854" spans="1:4">
      <c r="A854">
        <v>41628</v>
      </c>
      <c r="B854" t="s">
        <v>13161</v>
      </c>
      <c r="C854" s="111" t="s">
        <v>1712</v>
      </c>
      <c r="D854" s="360">
        <v>286.83999999999997</v>
      </c>
    </row>
    <row r="855" spans="1:4">
      <c r="A855">
        <v>41629</v>
      </c>
      <c r="B855" t="s">
        <v>13162</v>
      </c>
      <c r="C855" s="111" t="s">
        <v>1712</v>
      </c>
      <c r="D855" s="360">
        <v>364.45</v>
      </c>
    </row>
    <row r="856" spans="1:4">
      <c r="A856">
        <v>43429</v>
      </c>
      <c r="B856" t="s">
        <v>13163</v>
      </c>
      <c r="C856" s="111" t="s">
        <v>1712</v>
      </c>
      <c r="D856" s="360">
        <v>80.75</v>
      </c>
    </row>
    <row r="857" spans="1:4">
      <c r="A857">
        <v>43430</v>
      </c>
      <c r="B857" t="s">
        <v>13164</v>
      </c>
      <c r="C857" s="111" t="s">
        <v>1712</v>
      </c>
      <c r="D857" s="360">
        <v>134.13999999999999</v>
      </c>
    </row>
    <row r="858" spans="1:4">
      <c r="A858">
        <v>43431</v>
      </c>
      <c r="B858" t="s">
        <v>13165</v>
      </c>
      <c r="C858" s="111" t="s">
        <v>1712</v>
      </c>
      <c r="D858" s="360">
        <v>259.83999999999997</v>
      </c>
    </row>
    <row r="859" spans="1:4">
      <c r="A859">
        <v>43432</v>
      </c>
      <c r="B859" t="s">
        <v>13166</v>
      </c>
      <c r="C859" s="111" t="s">
        <v>1712</v>
      </c>
      <c r="D859" s="360">
        <v>539.92999999999995</v>
      </c>
    </row>
    <row r="860" spans="1:4">
      <c r="A860">
        <v>43433</v>
      </c>
      <c r="B860" t="s">
        <v>13167</v>
      </c>
      <c r="C860" s="111" t="s">
        <v>1712</v>
      </c>
      <c r="D860" s="360">
        <v>851.24</v>
      </c>
    </row>
    <row r="861" spans="1:4">
      <c r="A861">
        <v>43094</v>
      </c>
      <c r="B861" t="s">
        <v>13168</v>
      </c>
      <c r="C861" s="111" t="s">
        <v>1712</v>
      </c>
      <c r="D861" s="360">
        <v>232.42</v>
      </c>
    </row>
    <row r="862" spans="1:4">
      <c r="A862">
        <v>43093</v>
      </c>
      <c r="B862" t="s">
        <v>13169</v>
      </c>
      <c r="C862" s="111" t="s">
        <v>1712</v>
      </c>
      <c r="D862" s="360">
        <v>246.99</v>
      </c>
    </row>
    <row r="863" spans="1:4">
      <c r="A863">
        <v>11694</v>
      </c>
      <c r="B863" t="s">
        <v>18914</v>
      </c>
      <c r="C863" s="111" t="s">
        <v>1712</v>
      </c>
      <c r="D863" s="361">
        <v>1088.68</v>
      </c>
    </row>
    <row r="864" spans="1:4">
      <c r="A864">
        <v>1030</v>
      </c>
      <c r="B864" t="s">
        <v>18915</v>
      </c>
      <c r="C864" s="111" t="s">
        <v>1712</v>
      </c>
      <c r="D864" s="360">
        <v>49.25</v>
      </c>
    </row>
    <row r="865" spans="1:4">
      <c r="A865">
        <v>11881</v>
      </c>
      <c r="B865" t="s">
        <v>13170</v>
      </c>
      <c r="C865" s="111" t="s">
        <v>1712</v>
      </c>
      <c r="D865" s="360">
        <v>143.41999999999999</v>
      </c>
    </row>
    <row r="866" spans="1:4">
      <c r="A866">
        <v>35277</v>
      </c>
      <c r="B866" t="s">
        <v>13171</v>
      </c>
      <c r="C866" s="111" t="s">
        <v>1712</v>
      </c>
      <c r="D866" s="360">
        <v>392.99</v>
      </c>
    </row>
    <row r="867" spans="1:4">
      <c r="A867">
        <v>10521</v>
      </c>
      <c r="B867" t="s">
        <v>13172</v>
      </c>
      <c r="C867" s="111" t="s">
        <v>1712</v>
      </c>
      <c r="D867" s="360">
        <v>391.36</v>
      </c>
    </row>
    <row r="868" spans="1:4">
      <c r="A868">
        <v>10885</v>
      </c>
      <c r="B868" t="s">
        <v>13173</v>
      </c>
      <c r="C868" s="111" t="s">
        <v>1712</v>
      </c>
      <c r="D868" s="360">
        <v>495.02</v>
      </c>
    </row>
    <row r="869" spans="1:4">
      <c r="A869">
        <v>20962</v>
      </c>
      <c r="B869" t="s">
        <v>13174</v>
      </c>
      <c r="C869" s="111" t="s">
        <v>1712</v>
      </c>
      <c r="D869" s="360">
        <v>410</v>
      </c>
    </row>
    <row r="870" spans="1:4">
      <c r="A870">
        <v>20963</v>
      </c>
      <c r="B870" t="s">
        <v>13175</v>
      </c>
      <c r="C870" s="111" t="s">
        <v>1712</v>
      </c>
      <c r="D870" s="360">
        <v>500.85</v>
      </c>
    </row>
    <row r="871" spans="1:4">
      <c r="A871">
        <v>34643</v>
      </c>
      <c r="B871" t="s">
        <v>13176</v>
      </c>
      <c r="C871" s="111" t="s">
        <v>1712</v>
      </c>
      <c r="D871" s="360">
        <v>45.26</v>
      </c>
    </row>
    <row r="872" spans="1:4">
      <c r="A872">
        <v>41480</v>
      </c>
      <c r="B872" t="s">
        <v>13177</v>
      </c>
      <c r="C872" s="111" t="s">
        <v>1712</v>
      </c>
      <c r="D872" s="360">
        <v>52.47</v>
      </c>
    </row>
    <row r="873" spans="1:4">
      <c r="A873">
        <v>41474</v>
      </c>
      <c r="B873" t="s">
        <v>13178</v>
      </c>
      <c r="C873" s="111" t="s">
        <v>1712</v>
      </c>
      <c r="D873" s="360">
        <v>83.83</v>
      </c>
    </row>
    <row r="874" spans="1:4">
      <c r="A874">
        <v>41475</v>
      </c>
      <c r="B874" t="s">
        <v>13179</v>
      </c>
      <c r="C874" s="111" t="s">
        <v>1712</v>
      </c>
      <c r="D874" s="360">
        <v>71.52</v>
      </c>
    </row>
    <row r="875" spans="1:4">
      <c r="A875">
        <v>41476</v>
      </c>
      <c r="B875" t="s">
        <v>13180</v>
      </c>
      <c r="C875" s="111" t="s">
        <v>1712</v>
      </c>
      <c r="D875" s="360">
        <v>156.61000000000001</v>
      </c>
    </row>
    <row r="876" spans="1:4">
      <c r="A876">
        <v>2555</v>
      </c>
      <c r="B876" t="s">
        <v>13181</v>
      </c>
      <c r="C876" s="111" t="s">
        <v>1712</v>
      </c>
      <c r="D876" s="360">
        <v>1.69</v>
      </c>
    </row>
    <row r="877" spans="1:4">
      <c r="A877">
        <v>2556</v>
      </c>
      <c r="B877" t="s">
        <v>13182</v>
      </c>
      <c r="C877" s="111" t="s">
        <v>1712</v>
      </c>
      <c r="D877" s="360">
        <v>1.75</v>
      </c>
    </row>
    <row r="878" spans="1:4">
      <c r="A878">
        <v>2557</v>
      </c>
      <c r="B878" t="s">
        <v>13183</v>
      </c>
      <c r="C878" s="111" t="s">
        <v>1712</v>
      </c>
      <c r="D878" s="360">
        <v>3.7</v>
      </c>
    </row>
    <row r="879" spans="1:4">
      <c r="A879">
        <v>10569</v>
      </c>
      <c r="B879" t="s">
        <v>13184</v>
      </c>
      <c r="C879" s="111" t="s">
        <v>1712</v>
      </c>
      <c r="D879" s="360">
        <v>3.7</v>
      </c>
    </row>
    <row r="880" spans="1:4">
      <c r="A880">
        <v>39810</v>
      </c>
      <c r="B880" t="s">
        <v>13185</v>
      </c>
      <c r="C880" s="111" t="s">
        <v>1712</v>
      </c>
      <c r="D880" s="360">
        <v>31.36</v>
      </c>
    </row>
    <row r="881" spans="1:4">
      <c r="A881">
        <v>39811</v>
      </c>
      <c r="B881" t="s">
        <v>13186</v>
      </c>
      <c r="C881" s="111" t="s">
        <v>1712</v>
      </c>
      <c r="D881" s="360">
        <v>38.36</v>
      </c>
    </row>
    <row r="882" spans="1:4">
      <c r="A882">
        <v>39812</v>
      </c>
      <c r="B882" t="s">
        <v>13187</v>
      </c>
      <c r="C882" s="111" t="s">
        <v>1712</v>
      </c>
      <c r="D882" s="360">
        <v>63.08</v>
      </c>
    </row>
    <row r="883" spans="1:4">
      <c r="A883">
        <v>43096</v>
      </c>
      <c r="B883" t="s">
        <v>13188</v>
      </c>
      <c r="C883" s="111" t="s">
        <v>1712</v>
      </c>
      <c r="D883" s="360">
        <v>209.1</v>
      </c>
    </row>
    <row r="884" spans="1:4">
      <c r="A884">
        <v>43102</v>
      </c>
      <c r="B884" t="s">
        <v>13189</v>
      </c>
      <c r="C884" s="111" t="s">
        <v>1712</v>
      </c>
      <c r="D884" s="360">
        <v>127.14</v>
      </c>
    </row>
    <row r="885" spans="1:4">
      <c r="A885">
        <v>43103</v>
      </c>
      <c r="B885" t="s">
        <v>13190</v>
      </c>
      <c r="C885" s="111" t="s">
        <v>1712</v>
      </c>
      <c r="D885" s="360">
        <v>187.22</v>
      </c>
    </row>
    <row r="886" spans="1:4">
      <c r="A886">
        <v>43098</v>
      </c>
      <c r="B886" t="s">
        <v>13191</v>
      </c>
      <c r="C886" s="111" t="s">
        <v>1712</v>
      </c>
      <c r="D886" s="360">
        <v>70.83</v>
      </c>
    </row>
    <row r="887" spans="1:4">
      <c r="A887">
        <v>43097</v>
      </c>
      <c r="B887" t="s">
        <v>13192</v>
      </c>
      <c r="C887" s="111" t="s">
        <v>1712</v>
      </c>
      <c r="D887" s="360">
        <v>41.96</v>
      </c>
    </row>
    <row r="888" spans="1:4">
      <c r="A888">
        <v>43104</v>
      </c>
      <c r="B888" t="s">
        <v>13193</v>
      </c>
      <c r="C888" s="111" t="s">
        <v>1712</v>
      </c>
      <c r="D888" s="360">
        <v>496.38</v>
      </c>
    </row>
    <row r="889" spans="1:4">
      <c r="A889">
        <v>39771</v>
      </c>
      <c r="B889" t="s">
        <v>13194</v>
      </c>
      <c r="C889" s="111" t="s">
        <v>1712</v>
      </c>
      <c r="D889" s="360">
        <v>35.54</v>
      </c>
    </row>
    <row r="890" spans="1:4">
      <c r="A890">
        <v>39772</v>
      </c>
      <c r="B890" t="s">
        <v>13195</v>
      </c>
      <c r="C890" s="111" t="s">
        <v>1712</v>
      </c>
      <c r="D890" s="360">
        <v>69.849999999999994</v>
      </c>
    </row>
    <row r="891" spans="1:4">
      <c r="A891">
        <v>39773</v>
      </c>
      <c r="B891" t="s">
        <v>13196</v>
      </c>
      <c r="C891" s="111" t="s">
        <v>1712</v>
      </c>
      <c r="D891" s="360">
        <v>112.27</v>
      </c>
    </row>
    <row r="892" spans="1:4">
      <c r="A892">
        <v>39774</v>
      </c>
      <c r="B892" t="s">
        <v>13197</v>
      </c>
      <c r="C892" s="111" t="s">
        <v>1712</v>
      </c>
      <c r="D892" s="360">
        <v>167.93</v>
      </c>
    </row>
    <row r="893" spans="1:4">
      <c r="A893">
        <v>39775</v>
      </c>
      <c r="B893" t="s">
        <v>13198</v>
      </c>
      <c r="C893" s="111" t="s">
        <v>1712</v>
      </c>
      <c r="D893" s="360">
        <v>224.13</v>
      </c>
    </row>
    <row r="894" spans="1:4">
      <c r="A894">
        <v>39776</v>
      </c>
      <c r="B894" t="s">
        <v>13199</v>
      </c>
      <c r="C894" s="111" t="s">
        <v>1712</v>
      </c>
      <c r="D894" s="360">
        <v>270.87</v>
      </c>
    </row>
    <row r="895" spans="1:4">
      <c r="A895">
        <v>39777</v>
      </c>
      <c r="B895" t="s">
        <v>13200</v>
      </c>
      <c r="C895" s="111" t="s">
        <v>1712</v>
      </c>
      <c r="D895" s="360">
        <v>343.31</v>
      </c>
    </row>
    <row r="896" spans="1:4">
      <c r="A896">
        <v>20254</v>
      </c>
      <c r="B896" t="s">
        <v>13201</v>
      </c>
      <c r="C896" s="111" t="s">
        <v>1712</v>
      </c>
      <c r="D896" s="360">
        <v>24.92</v>
      </c>
    </row>
    <row r="897" spans="1:4">
      <c r="A897">
        <v>20253</v>
      </c>
      <c r="B897" t="s">
        <v>13202</v>
      </c>
      <c r="C897" s="111" t="s">
        <v>1712</v>
      </c>
      <c r="D897" s="360">
        <v>81.83</v>
      </c>
    </row>
    <row r="898" spans="1:4">
      <c r="A898">
        <v>11247</v>
      </c>
      <c r="B898" t="s">
        <v>13203</v>
      </c>
      <c r="C898" s="111" t="s">
        <v>1712</v>
      </c>
      <c r="D898" s="361">
        <v>1573.41</v>
      </c>
    </row>
    <row r="899" spans="1:4">
      <c r="A899">
        <v>11250</v>
      </c>
      <c r="B899" t="s">
        <v>13204</v>
      </c>
      <c r="C899" s="111" t="s">
        <v>1712</v>
      </c>
      <c r="D899" s="360">
        <v>67.739999999999995</v>
      </c>
    </row>
    <row r="900" spans="1:4">
      <c r="A900">
        <v>11249</v>
      </c>
      <c r="B900" t="s">
        <v>13205</v>
      </c>
      <c r="C900" s="111" t="s">
        <v>1712</v>
      </c>
      <c r="D900" s="361">
        <v>3073.42</v>
      </c>
    </row>
    <row r="901" spans="1:4">
      <c r="A901">
        <v>11251</v>
      </c>
      <c r="B901" t="s">
        <v>13206</v>
      </c>
      <c r="C901" s="111" t="s">
        <v>1712</v>
      </c>
      <c r="D901" s="360">
        <v>150.04</v>
      </c>
    </row>
    <row r="902" spans="1:4">
      <c r="A902">
        <v>11253</v>
      </c>
      <c r="B902" t="s">
        <v>13207</v>
      </c>
      <c r="C902" s="111" t="s">
        <v>1712</v>
      </c>
      <c r="D902" s="360">
        <v>248.63</v>
      </c>
    </row>
    <row r="903" spans="1:4">
      <c r="A903">
        <v>11255</v>
      </c>
      <c r="B903" t="s">
        <v>13208</v>
      </c>
      <c r="C903" s="111" t="s">
        <v>1712</v>
      </c>
      <c r="D903" s="360">
        <v>371.7</v>
      </c>
    </row>
    <row r="904" spans="1:4">
      <c r="A904">
        <v>14055</v>
      </c>
      <c r="B904" t="s">
        <v>13209</v>
      </c>
      <c r="C904" s="111" t="s">
        <v>1712</v>
      </c>
      <c r="D904" s="360">
        <v>747.74</v>
      </c>
    </row>
    <row r="905" spans="1:4">
      <c r="A905">
        <v>11256</v>
      </c>
      <c r="B905" t="s">
        <v>13210</v>
      </c>
      <c r="C905" s="111" t="s">
        <v>1712</v>
      </c>
      <c r="D905" s="360">
        <v>465.6</v>
      </c>
    </row>
    <row r="906" spans="1:4">
      <c r="A906">
        <v>1872</v>
      </c>
      <c r="B906" t="s">
        <v>13211</v>
      </c>
      <c r="C906" s="111" t="s">
        <v>1712</v>
      </c>
      <c r="D906" s="360">
        <v>2.5299999999999998</v>
      </c>
    </row>
    <row r="907" spans="1:4">
      <c r="A907">
        <v>1873</v>
      </c>
      <c r="B907" t="s">
        <v>13212</v>
      </c>
      <c r="C907" s="111" t="s">
        <v>1712</v>
      </c>
      <c r="D907" s="360">
        <v>5.04</v>
      </c>
    </row>
    <row r="908" spans="1:4">
      <c r="A908">
        <v>39693</v>
      </c>
      <c r="B908" t="s">
        <v>13213</v>
      </c>
      <c r="C908" s="111" t="s">
        <v>1712</v>
      </c>
      <c r="D908" s="361">
        <v>2924.18</v>
      </c>
    </row>
    <row r="909" spans="1:4">
      <c r="A909">
        <v>39692</v>
      </c>
      <c r="B909" t="s">
        <v>13214</v>
      </c>
      <c r="C909" s="111" t="s">
        <v>1712</v>
      </c>
      <c r="D909" s="360">
        <v>935.67</v>
      </c>
    </row>
    <row r="910" spans="1:4">
      <c r="A910">
        <v>1062</v>
      </c>
      <c r="B910" t="s">
        <v>13215</v>
      </c>
      <c r="C910" s="111" t="s">
        <v>1712</v>
      </c>
      <c r="D910" s="360">
        <v>296.52999999999997</v>
      </c>
    </row>
    <row r="911" spans="1:4">
      <c r="A911">
        <v>39686</v>
      </c>
      <c r="B911" t="s">
        <v>13216</v>
      </c>
      <c r="C911" s="111" t="s">
        <v>1712</v>
      </c>
      <c r="D911" s="360">
        <v>480.14</v>
      </c>
    </row>
    <row r="912" spans="1:4">
      <c r="A912">
        <v>43095</v>
      </c>
      <c r="B912" t="s">
        <v>13217</v>
      </c>
      <c r="C912" s="111" t="s">
        <v>1712</v>
      </c>
      <c r="D912" s="360">
        <v>137.79</v>
      </c>
    </row>
    <row r="913" spans="1:4">
      <c r="A913">
        <v>1871</v>
      </c>
      <c r="B913" t="s">
        <v>13218</v>
      </c>
      <c r="C913" s="111" t="s">
        <v>1712</v>
      </c>
      <c r="D913" s="360">
        <v>4.53</v>
      </c>
    </row>
    <row r="914" spans="1:4">
      <c r="A914">
        <v>12001</v>
      </c>
      <c r="B914" t="s">
        <v>13219</v>
      </c>
      <c r="C914" s="111" t="s">
        <v>1712</v>
      </c>
      <c r="D914" s="360">
        <v>6.55</v>
      </c>
    </row>
    <row r="915" spans="1:4">
      <c r="A915">
        <v>11882</v>
      </c>
      <c r="B915" t="s">
        <v>13220</v>
      </c>
      <c r="C915" s="111" t="s">
        <v>1712</v>
      </c>
      <c r="D915" s="360">
        <v>102.92</v>
      </c>
    </row>
    <row r="916" spans="1:4">
      <c r="A916">
        <v>1068</v>
      </c>
      <c r="B916" t="s">
        <v>13221</v>
      </c>
      <c r="C916" s="111" t="s">
        <v>1712</v>
      </c>
      <c r="D916" s="361">
        <v>1955.92</v>
      </c>
    </row>
    <row r="917" spans="1:4">
      <c r="A917">
        <v>39690</v>
      </c>
      <c r="B917" t="s">
        <v>13222</v>
      </c>
      <c r="C917" s="111" t="s">
        <v>1712</v>
      </c>
      <c r="D917" s="361">
        <v>3281.39</v>
      </c>
    </row>
    <row r="918" spans="1:4">
      <c r="A918">
        <v>39691</v>
      </c>
      <c r="B918" t="s">
        <v>13223</v>
      </c>
      <c r="C918" s="111" t="s">
        <v>1712</v>
      </c>
      <c r="D918" s="361">
        <v>4127.07</v>
      </c>
    </row>
    <row r="919" spans="1:4">
      <c r="A919">
        <v>39808</v>
      </c>
      <c r="B919" t="s">
        <v>13224</v>
      </c>
      <c r="C919" s="111" t="s">
        <v>1712</v>
      </c>
      <c r="D919" s="360">
        <v>71.930000000000007</v>
      </c>
    </row>
    <row r="920" spans="1:4">
      <c r="A920">
        <v>39809</v>
      </c>
      <c r="B920" t="s">
        <v>13225</v>
      </c>
      <c r="C920" s="111" t="s">
        <v>1712</v>
      </c>
      <c r="D920" s="360">
        <v>170.62</v>
      </c>
    </row>
    <row r="921" spans="1:4">
      <c r="A921">
        <v>43439</v>
      </c>
      <c r="B921" t="s">
        <v>13226</v>
      </c>
      <c r="C921" s="111" t="s">
        <v>1712</v>
      </c>
      <c r="D921" s="360">
        <v>472.44</v>
      </c>
    </row>
    <row r="922" spans="1:4">
      <c r="A922">
        <v>5103</v>
      </c>
      <c r="B922" t="s">
        <v>13227</v>
      </c>
      <c r="C922" s="111" t="s">
        <v>1712</v>
      </c>
      <c r="D922" s="360">
        <v>24.88</v>
      </c>
    </row>
    <row r="923" spans="1:4">
      <c r="A923">
        <v>11880</v>
      </c>
      <c r="B923" t="s">
        <v>13228</v>
      </c>
      <c r="C923" s="111" t="s">
        <v>1712</v>
      </c>
      <c r="D923" s="360">
        <v>104.64</v>
      </c>
    </row>
    <row r="924" spans="1:4">
      <c r="A924">
        <v>11714</v>
      </c>
      <c r="B924" t="s">
        <v>13229</v>
      </c>
      <c r="C924" s="111" t="s">
        <v>1712</v>
      </c>
      <c r="D924" s="360">
        <v>71.290000000000006</v>
      </c>
    </row>
    <row r="925" spans="1:4">
      <c r="A925">
        <v>11712</v>
      </c>
      <c r="B925" t="s">
        <v>13230</v>
      </c>
      <c r="C925" s="111" t="s">
        <v>1712</v>
      </c>
      <c r="D925" s="360">
        <v>46.55</v>
      </c>
    </row>
    <row r="926" spans="1:4">
      <c r="A926">
        <v>11717</v>
      </c>
      <c r="B926" t="s">
        <v>13231</v>
      </c>
      <c r="C926" s="111" t="s">
        <v>1712</v>
      </c>
      <c r="D926" s="360">
        <v>56.11</v>
      </c>
    </row>
    <row r="927" spans="1:4">
      <c r="A927">
        <v>1106</v>
      </c>
      <c r="B927" t="s">
        <v>13232</v>
      </c>
      <c r="C927" s="111" t="s">
        <v>1716</v>
      </c>
      <c r="D927" s="360">
        <v>1.1200000000000001</v>
      </c>
    </row>
    <row r="928" spans="1:4">
      <c r="A928">
        <v>11161</v>
      </c>
      <c r="B928" t="s">
        <v>13233</v>
      </c>
      <c r="C928" s="111" t="s">
        <v>1716</v>
      </c>
      <c r="D928" s="360">
        <v>1.87</v>
      </c>
    </row>
    <row r="929" spans="1:4">
      <c r="A929">
        <v>1107</v>
      </c>
      <c r="B929" t="s">
        <v>13234</v>
      </c>
      <c r="C929" s="111" t="s">
        <v>1716</v>
      </c>
      <c r="D929" s="360">
        <v>0.95</v>
      </c>
    </row>
    <row r="930" spans="1:4">
      <c r="A930">
        <v>44479</v>
      </c>
      <c r="B930" t="s">
        <v>13235</v>
      </c>
      <c r="C930" s="111" t="s">
        <v>1716</v>
      </c>
      <c r="D930" s="360">
        <v>0.21</v>
      </c>
    </row>
    <row r="931" spans="1:4">
      <c r="A931">
        <v>4759</v>
      </c>
      <c r="B931" t="s">
        <v>18916</v>
      </c>
      <c r="C931" s="111" t="s">
        <v>1714</v>
      </c>
      <c r="D931" s="360">
        <v>17.12</v>
      </c>
    </row>
    <row r="932" spans="1:4">
      <c r="A932">
        <v>41068</v>
      </c>
      <c r="B932" t="s">
        <v>18917</v>
      </c>
      <c r="C932" s="111" t="s">
        <v>1719</v>
      </c>
      <c r="D932" s="361">
        <v>3005.28</v>
      </c>
    </row>
    <row r="933" spans="1:4">
      <c r="A933">
        <v>12618</v>
      </c>
      <c r="B933" t="s">
        <v>18918</v>
      </c>
      <c r="C933" s="111" t="s">
        <v>1712</v>
      </c>
      <c r="D933" s="360">
        <v>200.54</v>
      </c>
    </row>
    <row r="934" spans="1:4">
      <c r="A934">
        <v>1108</v>
      </c>
      <c r="B934" t="s">
        <v>13236</v>
      </c>
      <c r="C934" s="111" t="s">
        <v>1715</v>
      </c>
      <c r="D934" s="360">
        <v>31.89</v>
      </c>
    </row>
    <row r="935" spans="1:4">
      <c r="A935">
        <v>1117</v>
      </c>
      <c r="B935" t="s">
        <v>13237</v>
      </c>
      <c r="C935" s="111" t="s">
        <v>1715</v>
      </c>
      <c r="D935" s="360">
        <v>32.15</v>
      </c>
    </row>
    <row r="936" spans="1:4">
      <c r="A936">
        <v>1118</v>
      </c>
      <c r="B936" t="s">
        <v>13238</v>
      </c>
      <c r="C936" s="111" t="s">
        <v>1715</v>
      </c>
      <c r="D936" s="360">
        <v>37.99</v>
      </c>
    </row>
    <row r="937" spans="1:4">
      <c r="A937">
        <v>1110</v>
      </c>
      <c r="B937" t="s">
        <v>13239</v>
      </c>
      <c r="C937" s="111" t="s">
        <v>1715</v>
      </c>
      <c r="D937" s="360">
        <v>37.99</v>
      </c>
    </row>
    <row r="938" spans="1:4">
      <c r="A938">
        <v>40784</v>
      </c>
      <c r="B938" t="s">
        <v>13240</v>
      </c>
      <c r="C938" s="111" t="s">
        <v>1715</v>
      </c>
      <c r="D938" s="360">
        <v>104.8</v>
      </c>
    </row>
    <row r="939" spans="1:4">
      <c r="A939">
        <v>40782</v>
      </c>
      <c r="B939" t="s">
        <v>13241</v>
      </c>
      <c r="C939" s="111" t="s">
        <v>1715</v>
      </c>
      <c r="D939" s="360">
        <v>41.12</v>
      </c>
    </row>
    <row r="940" spans="1:4">
      <c r="A940">
        <v>40783</v>
      </c>
      <c r="B940" t="s">
        <v>13242</v>
      </c>
      <c r="C940" s="111" t="s">
        <v>1715</v>
      </c>
      <c r="D940" s="360">
        <v>53.57</v>
      </c>
    </row>
    <row r="941" spans="1:4">
      <c r="A941">
        <v>1109</v>
      </c>
      <c r="B941" t="s">
        <v>13243</v>
      </c>
      <c r="C941" s="111" t="s">
        <v>1715</v>
      </c>
      <c r="D941" s="360">
        <v>31.89</v>
      </c>
    </row>
    <row r="942" spans="1:4">
      <c r="A942">
        <v>1119</v>
      </c>
      <c r="B942" t="s">
        <v>13244</v>
      </c>
      <c r="C942" s="111" t="s">
        <v>1715</v>
      </c>
      <c r="D942" s="360">
        <v>20.56</v>
      </c>
    </row>
    <row r="943" spans="1:4">
      <c r="A943">
        <v>13115</v>
      </c>
      <c r="B943" t="s">
        <v>13245</v>
      </c>
      <c r="C943" s="111" t="s">
        <v>1715</v>
      </c>
      <c r="D943" s="360">
        <v>25.13</v>
      </c>
    </row>
    <row r="944" spans="1:4">
      <c r="A944">
        <v>10541</v>
      </c>
      <c r="B944" t="s">
        <v>13246</v>
      </c>
      <c r="C944" s="111" t="s">
        <v>1715</v>
      </c>
      <c r="D944" s="360">
        <v>30.71</v>
      </c>
    </row>
    <row r="945" spans="1:4">
      <c r="A945">
        <v>10542</v>
      </c>
      <c r="B945" t="s">
        <v>13247</v>
      </c>
      <c r="C945" s="111" t="s">
        <v>1715</v>
      </c>
      <c r="D945" s="360">
        <v>40.159999999999997</v>
      </c>
    </row>
    <row r="946" spans="1:4">
      <c r="A946">
        <v>10543</v>
      </c>
      <c r="B946" t="s">
        <v>13248</v>
      </c>
      <c r="C946" s="111" t="s">
        <v>1715</v>
      </c>
      <c r="D946" s="360">
        <v>65.16</v>
      </c>
    </row>
    <row r="947" spans="1:4">
      <c r="A947">
        <v>10544</v>
      </c>
      <c r="B947" t="s">
        <v>13249</v>
      </c>
      <c r="C947" s="111" t="s">
        <v>1715</v>
      </c>
      <c r="D947" s="360">
        <v>84.28</v>
      </c>
    </row>
    <row r="948" spans="1:4">
      <c r="A948">
        <v>10545</v>
      </c>
      <c r="B948" t="s">
        <v>13250</v>
      </c>
      <c r="C948" s="111" t="s">
        <v>1715</v>
      </c>
      <c r="D948" s="360">
        <v>157.51</v>
      </c>
    </row>
    <row r="949" spans="1:4">
      <c r="A949">
        <v>38365</v>
      </c>
      <c r="B949" t="s">
        <v>13251</v>
      </c>
      <c r="C949" s="111" t="s">
        <v>1713</v>
      </c>
      <c r="D949" s="360">
        <v>2.4700000000000002</v>
      </c>
    </row>
    <row r="950" spans="1:4">
      <c r="A950">
        <v>44056</v>
      </c>
      <c r="B950" t="s">
        <v>13252</v>
      </c>
      <c r="C950" s="111" t="s">
        <v>1712</v>
      </c>
      <c r="D950" s="361">
        <v>463783.76</v>
      </c>
    </row>
    <row r="951" spans="1:4">
      <c r="A951">
        <v>44057</v>
      </c>
      <c r="B951" t="s">
        <v>13253</v>
      </c>
      <c r="C951" s="111" t="s">
        <v>1712</v>
      </c>
      <c r="D951" s="361">
        <v>495000</v>
      </c>
    </row>
    <row r="952" spans="1:4">
      <c r="A952">
        <v>37754</v>
      </c>
      <c r="B952" t="s">
        <v>13254</v>
      </c>
      <c r="C952" s="111" t="s">
        <v>1712</v>
      </c>
      <c r="D952" s="361">
        <v>511767.58</v>
      </c>
    </row>
    <row r="953" spans="1:4">
      <c r="A953">
        <v>37757</v>
      </c>
      <c r="B953" t="s">
        <v>13255</v>
      </c>
      <c r="C953" s="111" t="s">
        <v>1712</v>
      </c>
      <c r="D953" s="361">
        <v>570810.82999999996</v>
      </c>
    </row>
    <row r="954" spans="1:4">
      <c r="A954">
        <v>44058</v>
      </c>
      <c r="B954" t="s">
        <v>13256</v>
      </c>
      <c r="C954" s="111" t="s">
        <v>1712</v>
      </c>
      <c r="D954" s="361">
        <v>539594.59</v>
      </c>
    </row>
    <row r="955" spans="1:4">
      <c r="A955">
        <v>37752</v>
      </c>
      <c r="B955" t="s">
        <v>13257</v>
      </c>
      <c r="C955" s="111" t="s">
        <v>1712</v>
      </c>
      <c r="D955" s="361">
        <v>561891.87</v>
      </c>
    </row>
    <row r="956" spans="1:4">
      <c r="A956">
        <v>44059</v>
      </c>
      <c r="B956" t="s">
        <v>13258</v>
      </c>
      <c r="C956" s="111" t="s">
        <v>1712</v>
      </c>
      <c r="D956" s="361">
        <v>444162.16</v>
      </c>
    </row>
    <row r="957" spans="1:4">
      <c r="A957">
        <v>37750</v>
      </c>
      <c r="B957" t="s">
        <v>13259</v>
      </c>
      <c r="C957" s="111" t="s">
        <v>1712</v>
      </c>
      <c r="D957" s="361">
        <v>445054.05</v>
      </c>
    </row>
    <row r="958" spans="1:4">
      <c r="A958">
        <v>37758</v>
      </c>
      <c r="B958" t="s">
        <v>13260</v>
      </c>
      <c r="C958" s="111" t="s">
        <v>1712</v>
      </c>
      <c r="D958" s="361">
        <v>708162.14</v>
      </c>
    </row>
    <row r="959" spans="1:4">
      <c r="A959">
        <v>44060</v>
      </c>
      <c r="B959" t="s">
        <v>13261</v>
      </c>
      <c r="C959" s="111" t="s">
        <v>1712</v>
      </c>
      <c r="D959" s="361">
        <v>684972.98</v>
      </c>
    </row>
    <row r="960" spans="1:4">
      <c r="A960">
        <v>37749</v>
      </c>
      <c r="B960" t="s">
        <v>13262</v>
      </c>
      <c r="C960" s="111" t="s">
        <v>1712</v>
      </c>
      <c r="D960" s="361">
        <v>731351.36</v>
      </c>
    </row>
    <row r="961" spans="1:4">
      <c r="A961">
        <v>44061</v>
      </c>
      <c r="B961" t="s">
        <v>13263</v>
      </c>
      <c r="C961" s="111" t="s">
        <v>1712</v>
      </c>
      <c r="D961" s="361">
        <v>671594.61</v>
      </c>
    </row>
    <row r="962" spans="1:4">
      <c r="A962">
        <v>1159</v>
      </c>
      <c r="B962" t="s">
        <v>13264</v>
      </c>
      <c r="C962" s="111" t="s">
        <v>1712</v>
      </c>
      <c r="D962" s="361">
        <v>280598.33</v>
      </c>
    </row>
    <row r="963" spans="1:4">
      <c r="A963">
        <v>12114</v>
      </c>
      <c r="B963" t="s">
        <v>13265</v>
      </c>
      <c r="C963" s="111" t="s">
        <v>1712</v>
      </c>
      <c r="D963" s="360">
        <v>163.98</v>
      </c>
    </row>
    <row r="964" spans="1:4">
      <c r="A964">
        <v>38106</v>
      </c>
      <c r="B964" t="s">
        <v>13266</v>
      </c>
      <c r="C964" s="111" t="s">
        <v>1712</v>
      </c>
      <c r="D964" s="360">
        <v>22.28</v>
      </c>
    </row>
    <row r="965" spans="1:4">
      <c r="A965">
        <v>38085</v>
      </c>
      <c r="B965" t="s">
        <v>13267</v>
      </c>
      <c r="C965" s="111" t="s">
        <v>1712</v>
      </c>
      <c r="D965" s="360">
        <v>26.32</v>
      </c>
    </row>
    <row r="966" spans="1:4">
      <c r="A966">
        <v>38599</v>
      </c>
      <c r="B966" t="s">
        <v>13268</v>
      </c>
      <c r="C966" s="111" t="s">
        <v>1712</v>
      </c>
      <c r="D966" s="360">
        <v>5.42</v>
      </c>
    </row>
    <row r="967" spans="1:4">
      <c r="A967">
        <v>38596</v>
      </c>
      <c r="B967" t="s">
        <v>13269</v>
      </c>
      <c r="C967" s="111" t="s">
        <v>1712</v>
      </c>
      <c r="D967" s="360">
        <v>4.5</v>
      </c>
    </row>
    <row r="968" spans="1:4">
      <c r="A968">
        <v>38600</v>
      </c>
      <c r="B968" t="s">
        <v>13270</v>
      </c>
      <c r="C968" s="111" t="s">
        <v>1712</v>
      </c>
      <c r="D968" s="360">
        <v>5.75</v>
      </c>
    </row>
    <row r="969" spans="1:4">
      <c r="A969">
        <v>38597</v>
      </c>
      <c r="B969" t="s">
        <v>13271</v>
      </c>
      <c r="C969" s="111" t="s">
        <v>1712</v>
      </c>
      <c r="D969" s="360">
        <v>4.53</v>
      </c>
    </row>
    <row r="970" spans="1:4">
      <c r="A970">
        <v>659</v>
      </c>
      <c r="B970" t="s">
        <v>13272</v>
      </c>
      <c r="C970" s="111" t="s">
        <v>1712</v>
      </c>
      <c r="D970" s="360">
        <v>2.6</v>
      </c>
    </row>
    <row r="971" spans="1:4">
      <c r="A971">
        <v>660</v>
      </c>
      <c r="B971" t="s">
        <v>13273</v>
      </c>
      <c r="C971" s="111" t="s">
        <v>1712</v>
      </c>
      <c r="D971" s="360">
        <v>3.12</v>
      </c>
    </row>
    <row r="972" spans="1:4">
      <c r="A972">
        <v>658</v>
      </c>
      <c r="B972" t="s">
        <v>13274</v>
      </c>
      <c r="C972" s="111" t="s">
        <v>1712</v>
      </c>
      <c r="D972" s="360">
        <v>1.76</v>
      </c>
    </row>
    <row r="973" spans="1:4">
      <c r="A973">
        <v>38548</v>
      </c>
      <c r="B973" t="s">
        <v>13275</v>
      </c>
      <c r="C973" s="111" t="s">
        <v>1712</v>
      </c>
      <c r="D973" s="360">
        <v>1.22</v>
      </c>
    </row>
    <row r="974" spans="1:4">
      <c r="A974">
        <v>34649</v>
      </c>
      <c r="B974" t="s">
        <v>13276</v>
      </c>
      <c r="C974" s="111" t="s">
        <v>1712</v>
      </c>
      <c r="D974" s="360">
        <v>1.65</v>
      </c>
    </row>
    <row r="975" spans="1:4">
      <c r="A975">
        <v>34655</v>
      </c>
      <c r="B975" t="s">
        <v>13277</v>
      </c>
      <c r="C975" s="111" t="s">
        <v>1712</v>
      </c>
      <c r="D975" s="360">
        <v>2.19</v>
      </c>
    </row>
    <row r="976" spans="1:4">
      <c r="A976">
        <v>40607</v>
      </c>
      <c r="B976" t="s">
        <v>13278</v>
      </c>
      <c r="C976" s="111" t="s">
        <v>1712</v>
      </c>
      <c r="D976" s="360">
        <v>6.53</v>
      </c>
    </row>
    <row r="977" spans="1:4">
      <c r="A977">
        <v>567</v>
      </c>
      <c r="B977" t="s">
        <v>13279</v>
      </c>
      <c r="C977" s="111" t="s">
        <v>1715</v>
      </c>
      <c r="D977" s="360">
        <v>9.24</v>
      </c>
    </row>
    <row r="978" spans="1:4">
      <c r="A978">
        <v>574</v>
      </c>
      <c r="B978" t="s">
        <v>13280</v>
      </c>
      <c r="C978" s="111" t="s">
        <v>1715</v>
      </c>
      <c r="D978" s="360">
        <v>24.3</v>
      </c>
    </row>
    <row r="979" spans="1:4">
      <c r="A979">
        <v>568</v>
      </c>
      <c r="B979" t="s">
        <v>13281</v>
      </c>
      <c r="C979" s="111" t="s">
        <v>1715</v>
      </c>
      <c r="D979" s="360">
        <v>51.21</v>
      </c>
    </row>
    <row r="980" spans="1:4">
      <c r="A980">
        <v>4777</v>
      </c>
      <c r="B980" t="s">
        <v>13282</v>
      </c>
      <c r="C980" s="111" t="s">
        <v>1716</v>
      </c>
      <c r="D980" s="360">
        <v>8.02</v>
      </c>
    </row>
    <row r="981" spans="1:4">
      <c r="A981">
        <v>592</v>
      </c>
      <c r="B981" t="s">
        <v>18919</v>
      </c>
      <c r="C981" s="111" t="s">
        <v>1716</v>
      </c>
      <c r="D981" s="360">
        <v>31.34</v>
      </c>
    </row>
    <row r="982" spans="1:4">
      <c r="A982">
        <v>586</v>
      </c>
      <c r="B982" t="s">
        <v>18920</v>
      </c>
      <c r="C982" s="111" t="s">
        <v>1715</v>
      </c>
      <c r="D982" s="360">
        <v>18.420000000000002</v>
      </c>
    </row>
    <row r="983" spans="1:4">
      <c r="A983">
        <v>588</v>
      </c>
      <c r="B983" t="s">
        <v>18921</v>
      </c>
      <c r="C983" s="111" t="s">
        <v>1715</v>
      </c>
      <c r="D983" s="360">
        <v>29.14</v>
      </c>
    </row>
    <row r="984" spans="1:4">
      <c r="A984">
        <v>591</v>
      </c>
      <c r="B984" t="s">
        <v>18922</v>
      </c>
      <c r="C984" s="111" t="s">
        <v>1716</v>
      </c>
      <c r="D984" s="360">
        <v>29.25</v>
      </c>
    </row>
    <row r="985" spans="1:4">
      <c r="A985">
        <v>584</v>
      </c>
      <c r="B985" t="s">
        <v>18923</v>
      </c>
      <c r="C985" s="111" t="s">
        <v>1715</v>
      </c>
      <c r="D985" s="360">
        <v>31.13</v>
      </c>
    </row>
    <row r="986" spans="1:4">
      <c r="A986">
        <v>589</v>
      </c>
      <c r="B986" t="s">
        <v>18924</v>
      </c>
      <c r="C986" s="111" t="s">
        <v>1715</v>
      </c>
      <c r="D986" s="360">
        <v>49.26</v>
      </c>
    </row>
    <row r="987" spans="1:4">
      <c r="A987">
        <v>1165</v>
      </c>
      <c r="B987" t="s">
        <v>13283</v>
      </c>
      <c r="C987" s="111" t="s">
        <v>1712</v>
      </c>
      <c r="D987" s="360">
        <v>21.42</v>
      </c>
    </row>
    <row r="988" spans="1:4">
      <c r="A988">
        <v>1164</v>
      </c>
      <c r="B988" t="s">
        <v>13284</v>
      </c>
      <c r="C988" s="111" t="s">
        <v>1712</v>
      </c>
      <c r="D988" s="360">
        <v>17.350000000000001</v>
      </c>
    </row>
    <row r="989" spans="1:4">
      <c r="A989">
        <v>1162</v>
      </c>
      <c r="B989" t="s">
        <v>13285</v>
      </c>
      <c r="C989" s="111" t="s">
        <v>1712</v>
      </c>
      <c r="D989" s="360">
        <v>6.03</v>
      </c>
    </row>
    <row r="990" spans="1:4">
      <c r="A990">
        <v>12395</v>
      </c>
      <c r="B990" t="s">
        <v>13286</v>
      </c>
      <c r="C990" s="111" t="s">
        <v>1712</v>
      </c>
      <c r="D990" s="360">
        <v>5.86</v>
      </c>
    </row>
    <row r="991" spans="1:4">
      <c r="A991">
        <v>1170</v>
      </c>
      <c r="B991" t="s">
        <v>13287</v>
      </c>
      <c r="C991" s="111" t="s">
        <v>1712</v>
      </c>
      <c r="D991" s="360">
        <v>11.37</v>
      </c>
    </row>
    <row r="992" spans="1:4">
      <c r="A992">
        <v>1169</v>
      </c>
      <c r="B992" t="s">
        <v>13288</v>
      </c>
      <c r="C992" s="111" t="s">
        <v>1712</v>
      </c>
      <c r="D992" s="360">
        <v>55.8</v>
      </c>
    </row>
    <row r="993" spans="1:4">
      <c r="A993">
        <v>1166</v>
      </c>
      <c r="B993" t="s">
        <v>13289</v>
      </c>
      <c r="C993" s="111" t="s">
        <v>1712</v>
      </c>
      <c r="D993" s="360">
        <v>30.94</v>
      </c>
    </row>
    <row r="994" spans="1:4">
      <c r="A994">
        <v>1163</v>
      </c>
      <c r="B994" t="s">
        <v>13290</v>
      </c>
      <c r="C994" s="111" t="s">
        <v>1712</v>
      </c>
      <c r="D994" s="360">
        <v>7.8</v>
      </c>
    </row>
    <row r="995" spans="1:4">
      <c r="A995">
        <v>12396</v>
      </c>
      <c r="B995" t="s">
        <v>13291</v>
      </c>
      <c r="C995" s="111" t="s">
        <v>1712</v>
      </c>
      <c r="D995" s="360">
        <v>5.86</v>
      </c>
    </row>
    <row r="996" spans="1:4">
      <c r="A996">
        <v>1168</v>
      </c>
      <c r="B996" t="s">
        <v>13292</v>
      </c>
      <c r="C996" s="111" t="s">
        <v>1712</v>
      </c>
      <c r="D996" s="360">
        <v>79.55</v>
      </c>
    </row>
    <row r="997" spans="1:4">
      <c r="A997">
        <v>1167</v>
      </c>
      <c r="B997" t="s">
        <v>13293</v>
      </c>
      <c r="C997" s="111" t="s">
        <v>1712</v>
      </c>
      <c r="D997" s="360">
        <v>133.06</v>
      </c>
    </row>
    <row r="998" spans="1:4">
      <c r="A998">
        <v>36331</v>
      </c>
      <c r="B998" t="s">
        <v>13294</v>
      </c>
      <c r="C998" s="111" t="s">
        <v>1712</v>
      </c>
      <c r="D998" s="360">
        <v>2.21</v>
      </c>
    </row>
    <row r="999" spans="1:4">
      <c r="A999">
        <v>36346</v>
      </c>
      <c r="B999" t="s">
        <v>13295</v>
      </c>
      <c r="C999" s="111" t="s">
        <v>1712</v>
      </c>
      <c r="D999" s="360">
        <v>3.32</v>
      </c>
    </row>
    <row r="1000" spans="1:4">
      <c r="A1000">
        <v>1197</v>
      </c>
      <c r="B1000" t="s">
        <v>13296</v>
      </c>
      <c r="C1000" s="111" t="s">
        <v>1712</v>
      </c>
      <c r="D1000" s="360">
        <v>2.04</v>
      </c>
    </row>
    <row r="1001" spans="1:4">
      <c r="A1001">
        <v>1202</v>
      </c>
      <c r="B1001" t="s">
        <v>13297</v>
      </c>
      <c r="C1001" s="111" t="s">
        <v>1712</v>
      </c>
      <c r="D1001" s="360">
        <v>5.78</v>
      </c>
    </row>
    <row r="1002" spans="1:4">
      <c r="A1002">
        <v>1198</v>
      </c>
      <c r="B1002" t="s">
        <v>13298</v>
      </c>
      <c r="C1002" s="111" t="s">
        <v>1712</v>
      </c>
      <c r="D1002" s="360">
        <v>2.67</v>
      </c>
    </row>
    <row r="1003" spans="1:4">
      <c r="A1003">
        <v>20088</v>
      </c>
      <c r="B1003" t="s">
        <v>18925</v>
      </c>
      <c r="C1003" s="111" t="s">
        <v>1712</v>
      </c>
      <c r="D1003" s="360">
        <v>15.43</v>
      </c>
    </row>
    <row r="1004" spans="1:4">
      <c r="A1004">
        <v>20089</v>
      </c>
      <c r="B1004" t="s">
        <v>18926</v>
      </c>
      <c r="C1004" s="111" t="s">
        <v>1712</v>
      </c>
      <c r="D1004" s="360">
        <v>75.64</v>
      </c>
    </row>
    <row r="1005" spans="1:4">
      <c r="A1005">
        <v>20087</v>
      </c>
      <c r="B1005" t="s">
        <v>18927</v>
      </c>
      <c r="C1005" s="111" t="s">
        <v>1712</v>
      </c>
      <c r="D1005" s="360">
        <v>12.77</v>
      </c>
    </row>
    <row r="1006" spans="1:4">
      <c r="A1006">
        <v>1200</v>
      </c>
      <c r="B1006" t="s">
        <v>13299</v>
      </c>
      <c r="C1006" s="111" t="s">
        <v>1712</v>
      </c>
      <c r="D1006" s="360">
        <v>11.6</v>
      </c>
    </row>
    <row r="1007" spans="1:4">
      <c r="A1007">
        <v>12909</v>
      </c>
      <c r="B1007" t="s">
        <v>13300</v>
      </c>
      <c r="C1007" s="111" t="s">
        <v>1712</v>
      </c>
      <c r="D1007" s="360">
        <v>5.38</v>
      </c>
    </row>
    <row r="1008" spans="1:4">
      <c r="A1008">
        <v>12910</v>
      </c>
      <c r="B1008" t="s">
        <v>13301</v>
      </c>
      <c r="C1008" s="111" t="s">
        <v>1712</v>
      </c>
      <c r="D1008" s="360">
        <v>9.66</v>
      </c>
    </row>
    <row r="1009" spans="1:4">
      <c r="A1009">
        <v>1191</v>
      </c>
      <c r="B1009" t="s">
        <v>13302</v>
      </c>
      <c r="C1009" s="111" t="s">
        <v>1712</v>
      </c>
      <c r="D1009" s="360">
        <v>1.45</v>
      </c>
    </row>
    <row r="1010" spans="1:4">
      <c r="A1010">
        <v>1185</v>
      </c>
      <c r="B1010" t="s">
        <v>13303</v>
      </c>
      <c r="C1010" s="111" t="s">
        <v>1712</v>
      </c>
      <c r="D1010" s="360">
        <v>1.45</v>
      </c>
    </row>
    <row r="1011" spans="1:4">
      <c r="A1011">
        <v>1189</v>
      </c>
      <c r="B1011" t="s">
        <v>13304</v>
      </c>
      <c r="C1011" s="111" t="s">
        <v>1712</v>
      </c>
      <c r="D1011" s="360">
        <v>2.38</v>
      </c>
    </row>
    <row r="1012" spans="1:4">
      <c r="A1012">
        <v>1193</v>
      </c>
      <c r="B1012" t="s">
        <v>13305</v>
      </c>
      <c r="C1012" s="111" t="s">
        <v>1712</v>
      </c>
      <c r="D1012" s="360">
        <v>4.57</v>
      </c>
    </row>
    <row r="1013" spans="1:4">
      <c r="A1013">
        <v>1194</v>
      </c>
      <c r="B1013" t="s">
        <v>13306</v>
      </c>
      <c r="C1013" s="111" t="s">
        <v>1712</v>
      </c>
      <c r="D1013" s="360">
        <v>8.25</v>
      </c>
    </row>
    <row r="1014" spans="1:4">
      <c r="A1014">
        <v>1195</v>
      </c>
      <c r="B1014" t="s">
        <v>13307</v>
      </c>
      <c r="C1014" s="111" t="s">
        <v>1712</v>
      </c>
      <c r="D1014" s="360">
        <v>13.89</v>
      </c>
    </row>
    <row r="1015" spans="1:4">
      <c r="A1015">
        <v>1204</v>
      </c>
      <c r="B1015" t="s">
        <v>13308</v>
      </c>
      <c r="C1015" s="111" t="s">
        <v>1712</v>
      </c>
      <c r="D1015" s="360">
        <v>24.29</v>
      </c>
    </row>
    <row r="1016" spans="1:4">
      <c r="A1016">
        <v>1207</v>
      </c>
      <c r="B1016" t="s">
        <v>13309</v>
      </c>
      <c r="C1016" s="111" t="s">
        <v>1712</v>
      </c>
      <c r="D1016" s="360">
        <v>29.45</v>
      </c>
    </row>
    <row r="1017" spans="1:4">
      <c r="A1017">
        <v>1206</v>
      </c>
      <c r="B1017" t="s">
        <v>13310</v>
      </c>
      <c r="C1017" s="111" t="s">
        <v>1712</v>
      </c>
      <c r="D1017" s="360">
        <v>7.38</v>
      </c>
    </row>
    <row r="1018" spans="1:4">
      <c r="A1018">
        <v>1183</v>
      </c>
      <c r="B1018" t="s">
        <v>13311</v>
      </c>
      <c r="C1018" s="111" t="s">
        <v>1712</v>
      </c>
      <c r="D1018" s="360">
        <v>19.23</v>
      </c>
    </row>
    <row r="1019" spans="1:4">
      <c r="A1019">
        <v>42685</v>
      </c>
      <c r="B1019" t="s">
        <v>13312</v>
      </c>
      <c r="C1019" s="111" t="s">
        <v>1712</v>
      </c>
      <c r="D1019" s="360">
        <v>78.39</v>
      </c>
    </row>
    <row r="1020" spans="1:4">
      <c r="A1020">
        <v>42686</v>
      </c>
      <c r="B1020" t="s">
        <v>13313</v>
      </c>
      <c r="C1020" s="111" t="s">
        <v>1712</v>
      </c>
      <c r="D1020" s="360">
        <v>86.34</v>
      </c>
    </row>
    <row r="1021" spans="1:4">
      <c r="A1021">
        <v>12894</v>
      </c>
      <c r="B1021" t="s">
        <v>13314</v>
      </c>
      <c r="C1021" s="111" t="s">
        <v>1712</v>
      </c>
      <c r="D1021" s="360">
        <v>19.68</v>
      </c>
    </row>
    <row r="1022" spans="1:4">
      <c r="A1022">
        <v>12895</v>
      </c>
      <c r="B1022" t="s">
        <v>13315</v>
      </c>
      <c r="C1022" s="111" t="s">
        <v>1712</v>
      </c>
      <c r="D1022" s="360">
        <v>15.14</v>
      </c>
    </row>
    <row r="1023" spans="1:4">
      <c r="A1023">
        <v>1631</v>
      </c>
      <c r="B1023" t="s">
        <v>13316</v>
      </c>
      <c r="C1023" s="111" t="s">
        <v>1712</v>
      </c>
      <c r="D1023" s="360">
        <v>135.52000000000001</v>
      </c>
    </row>
    <row r="1024" spans="1:4">
      <c r="A1024">
        <v>1633</v>
      </c>
      <c r="B1024" t="s">
        <v>13317</v>
      </c>
      <c r="C1024" s="111" t="s">
        <v>1712</v>
      </c>
      <c r="D1024" s="360">
        <v>230.27</v>
      </c>
    </row>
    <row r="1025" spans="1:4">
      <c r="A1025">
        <v>10818</v>
      </c>
      <c r="B1025" t="s">
        <v>13318</v>
      </c>
      <c r="C1025" s="111" t="s">
        <v>1716</v>
      </c>
      <c r="D1025" s="360">
        <v>41.07</v>
      </c>
    </row>
    <row r="1026" spans="1:4">
      <c r="A1026">
        <v>41410</v>
      </c>
      <c r="B1026" t="s">
        <v>13319</v>
      </c>
      <c r="C1026" s="111" t="s">
        <v>1712</v>
      </c>
      <c r="D1026" s="360">
        <v>59.59</v>
      </c>
    </row>
    <row r="1027" spans="1:4">
      <c r="A1027">
        <v>41411</v>
      </c>
      <c r="B1027" t="s">
        <v>13320</v>
      </c>
      <c r="C1027" s="111" t="s">
        <v>1712</v>
      </c>
      <c r="D1027" s="360">
        <v>54.03</v>
      </c>
    </row>
    <row r="1028" spans="1:4">
      <c r="A1028">
        <v>41412</v>
      </c>
      <c r="B1028" t="s">
        <v>13321</v>
      </c>
      <c r="C1028" s="111" t="s">
        <v>1712</v>
      </c>
      <c r="D1028" s="360">
        <v>104.5</v>
      </c>
    </row>
    <row r="1029" spans="1:4">
      <c r="A1029">
        <v>41413</v>
      </c>
      <c r="B1029" t="s">
        <v>13322</v>
      </c>
      <c r="C1029" s="111" t="s">
        <v>1712</v>
      </c>
      <c r="D1029" s="360">
        <v>94.03</v>
      </c>
    </row>
    <row r="1030" spans="1:4">
      <c r="A1030">
        <v>39359</v>
      </c>
      <c r="B1030" t="s">
        <v>18928</v>
      </c>
      <c r="C1030" s="111" t="s">
        <v>1712</v>
      </c>
      <c r="D1030" s="360">
        <v>33.65</v>
      </c>
    </row>
    <row r="1031" spans="1:4">
      <c r="A1031">
        <v>39360</v>
      </c>
      <c r="B1031" t="s">
        <v>18929</v>
      </c>
      <c r="C1031" s="111" t="s">
        <v>1712</v>
      </c>
      <c r="D1031" s="360">
        <v>33.65</v>
      </c>
    </row>
    <row r="1032" spans="1:4">
      <c r="A1032">
        <v>10710</v>
      </c>
      <c r="B1032" t="s">
        <v>13323</v>
      </c>
      <c r="C1032" s="111" t="s">
        <v>1713</v>
      </c>
      <c r="D1032" s="360">
        <v>165.02</v>
      </c>
    </row>
    <row r="1033" spans="1:4">
      <c r="A1033">
        <v>10709</v>
      </c>
      <c r="B1033" t="s">
        <v>13324</v>
      </c>
      <c r="C1033" s="111" t="s">
        <v>1713</v>
      </c>
      <c r="D1033" s="360">
        <v>202.73</v>
      </c>
    </row>
    <row r="1034" spans="1:4">
      <c r="A1034">
        <v>39636</v>
      </c>
      <c r="B1034" t="s">
        <v>13325</v>
      </c>
      <c r="C1034" s="111" t="s">
        <v>1713</v>
      </c>
      <c r="D1034" s="360">
        <v>207.02</v>
      </c>
    </row>
    <row r="1035" spans="1:4">
      <c r="A1035">
        <v>10708</v>
      </c>
      <c r="B1035" t="s">
        <v>13326</v>
      </c>
      <c r="C1035" s="111" t="s">
        <v>1713</v>
      </c>
      <c r="D1035" s="360">
        <v>63.88</v>
      </c>
    </row>
    <row r="1036" spans="1:4">
      <c r="A1036">
        <v>39635</v>
      </c>
      <c r="B1036" t="s">
        <v>13327</v>
      </c>
      <c r="C1036" s="111" t="s">
        <v>1713</v>
      </c>
      <c r="D1036" s="360">
        <v>108.76</v>
      </c>
    </row>
    <row r="1037" spans="1:4">
      <c r="A1037">
        <v>6117</v>
      </c>
      <c r="B1037" t="s">
        <v>13328</v>
      </c>
      <c r="C1037" s="111" t="s">
        <v>1714</v>
      </c>
      <c r="D1037" s="360">
        <v>16.170000000000002</v>
      </c>
    </row>
    <row r="1038" spans="1:4">
      <c r="A1038">
        <v>40913</v>
      </c>
      <c r="B1038" t="s">
        <v>13329</v>
      </c>
      <c r="C1038" s="111" t="s">
        <v>1719</v>
      </c>
      <c r="D1038" s="361">
        <v>2834.63</v>
      </c>
    </row>
    <row r="1039" spans="1:4">
      <c r="A1039">
        <v>1214</v>
      </c>
      <c r="B1039" t="s">
        <v>13330</v>
      </c>
      <c r="C1039" s="111" t="s">
        <v>1714</v>
      </c>
      <c r="D1039" s="360">
        <v>22.61</v>
      </c>
    </row>
    <row r="1040" spans="1:4">
      <c r="A1040">
        <v>40915</v>
      </c>
      <c r="B1040" t="s">
        <v>13331</v>
      </c>
      <c r="C1040" s="111" t="s">
        <v>1719</v>
      </c>
      <c r="D1040" s="361">
        <v>3964.24</v>
      </c>
    </row>
    <row r="1041" spans="1:4">
      <c r="A1041">
        <v>1213</v>
      </c>
      <c r="B1041" t="s">
        <v>13332</v>
      </c>
      <c r="C1041" s="111" t="s">
        <v>1714</v>
      </c>
      <c r="D1041" s="360">
        <v>22.61</v>
      </c>
    </row>
    <row r="1042" spans="1:4">
      <c r="A1042">
        <v>40914</v>
      </c>
      <c r="B1042" t="s">
        <v>13333</v>
      </c>
      <c r="C1042" s="111" t="s">
        <v>1719</v>
      </c>
      <c r="D1042" s="361">
        <v>3964.24</v>
      </c>
    </row>
    <row r="1043" spans="1:4">
      <c r="A1043">
        <v>5091</v>
      </c>
      <c r="B1043" t="s">
        <v>13334</v>
      </c>
      <c r="C1043" s="111" t="s">
        <v>1712</v>
      </c>
      <c r="D1043" s="360">
        <v>18.21</v>
      </c>
    </row>
    <row r="1044" spans="1:4">
      <c r="A1044">
        <v>14615</v>
      </c>
      <c r="B1044" t="s">
        <v>13335</v>
      </c>
      <c r="C1044" s="111" t="s">
        <v>1712</v>
      </c>
      <c r="D1044" s="361">
        <v>3632.09</v>
      </c>
    </row>
    <row r="1045" spans="1:4">
      <c r="A1045">
        <v>2711</v>
      </c>
      <c r="B1045" t="s">
        <v>13336</v>
      </c>
      <c r="C1045" s="111" t="s">
        <v>1712</v>
      </c>
      <c r="D1045" s="360">
        <v>228.46</v>
      </c>
    </row>
    <row r="1046" spans="1:4">
      <c r="A1046">
        <v>37727</v>
      </c>
      <c r="B1046" t="s">
        <v>13337</v>
      </c>
      <c r="C1046" s="111" t="s">
        <v>1712</v>
      </c>
      <c r="D1046" s="361">
        <v>16500</v>
      </c>
    </row>
    <row r="1047" spans="1:4">
      <c r="A1047">
        <v>37728</v>
      </c>
      <c r="B1047" t="s">
        <v>13338</v>
      </c>
      <c r="C1047" s="111" t="s">
        <v>1712</v>
      </c>
      <c r="D1047" s="361">
        <v>22384.61</v>
      </c>
    </row>
    <row r="1048" spans="1:4">
      <c r="A1048">
        <v>37729</v>
      </c>
      <c r="B1048" t="s">
        <v>13339</v>
      </c>
      <c r="C1048" s="111" t="s">
        <v>1712</v>
      </c>
      <c r="D1048" s="361">
        <v>24230.76</v>
      </c>
    </row>
    <row r="1049" spans="1:4">
      <c r="A1049">
        <v>37730</v>
      </c>
      <c r="B1049" t="s">
        <v>13340</v>
      </c>
      <c r="C1049" s="111" t="s">
        <v>1712</v>
      </c>
      <c r="D1049" s="361">
        <v>26076.92</v>
      </c>
    </row>
    <row r="1050" spans="1:4">
      <c r="A1050">
        <v>37731</v>
      </c>
      <c r="B1050" t="s">
        <v>13341</v>
      </c>
      <c r="C1050" s="111" t="s">
        <v>1712</v>
      </c>
      <c r="D1050" s="361">
        <v>27923.07</v>
      </c>
    </row>
    <row r="1051" spans="1:4">
      <c r="A1051">
        <v>37732</v>
      </c>
      <c r="B1051" t="s">
        <v>13342</v>
      </c>
      <c r="C1051" s="111" t="s">
        <v>1712</v>
      </c>
      <c r="D1051" s="361">
        <v>31846.15</v>
      </c>
    </row>
    <row r="1052" spans="1:4">
      <c r="A1052">
        <v>42256</v>
      </c>
      <c r="B1052" t="s">
        <v>13343</v>
      </c>
      <c r="C1052" s="111" t="s">
        <v>1716</v>
      </c>
      <c r="D1052" s="360">
        <v>10.58</v>
      </c>
    </row>
    <row r="1053" spans="1:4">
      <c r="A1053">
        <v>42250</v>
      </c>
      <c r="B1053" t="s">
        <v>13344</v>
      </c>
      <c r="C1053" s="111" t="s">
        <v>1723</v>
      </c>
      <c r="D1053" s="361">
        <v>4761.87</v>
      </c>
    </row>
    <row r="1054" spans="1:4">
      <c r="A1054">
        <v>4743</v>
      </c>
      <c r="B1054" t="s">
        <v>13345</v>
      </c>
      <c r="C1054" s="111" t="s">
        <v>1718</v>
      </c>
      <c r="D1054" s="360">
        <v>81.55</v>
      </c>
    </row>
    <row r="1055" spans="1:4">
      <c r="A1055">
        <v>4744</v>
      </c>
      <c r="B1055" t="s">
        <v>13346</v>
      </c>
      <c r="C1055" s="111" t="s">
        <v>1718</v>
      </c>
      <c r="D1055" s="360">
        <v>130.47999999999999</v>
      </c>
    </row>
    <row r="1056" spans="1:4">
      <c r="A1056">
        <v>4745</v>
      </c>
      <c r="B1056" t="s">
        <v>13347</v>
      </c>
      <c r="C1056" s="111" t="s">
        <v>1718</v>
      </c>
      <c r="D1056" s="360">
        <v>156.5</v>
      </c>
    </row>
    <row r="1057" spans="1:4">
      <c r="A1057">
        <v>36496</v>
      </c>
      <c r="B1057" t="s">
        <v>13348</v>
      </c>
      <c r="C1057" s="111" t="s">
        <v>1712</v>
      </c>
      <c r="D1057" s="361">
        <v>9221.81</v>
      </c>
    </row>
    <row r="1058" spans="1:4">
      <c r="A1058">
        <v>10630</v>
      </c>
      <c r="B1058" t="s">
        <v>13349</v>
      </c>
      <c r="C1058" s="111" t="s">
        <v>1712</v>
      </c>
      <c r="D1058" s="361">
        <v>861365.09</v>
      </c>
    </row>
    <row r="1059" spans="1:4">
      <c r="A1059">
        <v>37762</v>
      </c>
      <c r="B1059" t="s">
        <v>13350</v>
      </c>
      <c r="C1059" s="111" t="s">
        <v>1712</v>
      </c>
      <c r="D1059" s="361">
        <v>738740.35</v>
      </c>
    </row>
    <row r="1060" spans="1:4">
      <c r="A1060">
        <v>37763</v>
      </c>
      <c r="B1060" t="s">
        <v>13351</v>
      </c>
      <c r="C1060" s="111" t="s">
        <v>1712</v>
      </c>
      <c r="D1060" s="361">
        <v>747712.78</v>
      </c>
    </row>
    <row r="1061" spans="1:4">
      <c r="A1061">
        <v>41992</v>
      </c>
      <c r="B1061" t="s">
        <v>13352</v>
      </c>
      <c r="C1061" s="111" t="s">
        <v>1712</v>
      </c>
      <c r="D1061" s="361">
        <v>850000</v>
      </c>
    </row>
    <row r="1062" spans="1:4">
      <c r="A1062">
        <v>13215</v>
      </c>
      <c r="B1062" t="s">
        <v>13353</v>
      </c>
      <c r="C1062" s="111" t="s">
        <v>1712</v>
      </c>
      <c r="D1062" s="361">
        <v>1042311.65</v>
      </c>
    </row>
    <row r="1063" spans="1:4">
      <c r="A1063">
        <v>4235</v>
      </c>
      <c r="B1063" t="s">
        <v>18930</v>
      </c>
      <c r="C1063" s="111" t="s">
        <v>1714</v>
      </c>
      <c r="D1063" s="360">
        <v>14.23</v>
      </c>
    </row>
    <row r="1064" spans="1:4">
      <c r="A1064">
        <v>40976</v>
      </c>
      <c r="B1064" t="s">
        <v>13354</v>
      </c>
      <c r="C1064" s="111" t="s">
        <v>1719</v>
      </c>
      <c r="D1064" s="361">
        <v>2495.7199999999998</v>
      </c>
    </row>
    <row r="1065" spans="1:4">
      <c r="A1065">
        <v>43091</v>
      </c>
      <c r="B1065" t="s">
        <v>13355</v>
      </c>
      <c r="C1065" s="111" t="s">
        <v>1712</v>
      </c>
      <c r="D1065" s="361">
        <v>5755.18</v>
      </c>
    </row>
    <row r="1066" spans="1:4">
      <c r="A1066">
        <v>43092</v>
      </c>
      <c r="B1066" t="s">
        <v>13356</v>
      </c>
      <c r="C1066" s="111" t="s">
        <v>1712</v>
      </c>
      <c r="D1066" s="361">
        <v>7673.57</v>
      </c>
    </row>
    <row r="1067" spans="1:4">
      <c r="A1067">
        <v>43089</v>
      </c>
      <c r="B1067" t="s">
        <v>13357</v>
      </c>
      <c r="C1067" s="111" t="s">
        <v>1712</v>
      </c>
      <c r="D1067" s="361">
        <v>1337.34</v>
      </c>
    </row>
    <row r="1068" spans="1:4">
      <c r="A1068">
        <v>43090</v>
      </c>
      <c r="B1068" t="s">
        <v>13358</v>
      </c>
      <c r="C1068" s="111" t="s">
        <v>1712</v>
      </c>
      <c r="D1068" s="361">
        <v>2951.37</v>
      </c>
    </row>
    <row r="1069" spans="1:4">
      <c r="A1069">
        <v>41967</v>
      </c>
      <c r="B1069" t="s">
        <v>13359</v>
      </c>
      <c r="C1069" s="111" t="s">
        <v>1717</v>
      </c>
      <c r="D1069" s="360">
        <v>20.25</v>
      </c>
    </row>
    <row r="1070" spans="1:4">
      <c r="A1070">
        <v>12760</v>
      </c>
      <c r="B1070" t="s">
        <v>13360</v>
      </c>
      <c r="C1070" s="111" t="s">
        <v>1713</v>
      </c>
      <c r="D1070" s="361">
        <v>1540.68</v>
      </c>
    </row>
    <row r="1071" spans="1:4">
      <c r="A1071">
        <v>12759</v>
      </c>
      <c r="B1071" t="s">
        <v>13361</v>
      </c>
      <c r="C1071" s="111" t="s">
        <v>1713</v>
      </c>
      <c r="D1071" s="361">
        <v>1027.0999999999999</v>
      </c>
    </row>
    <row r="1072" spans="1:4">
      <c r="A1072">
        <v>43105</v>
      </c>
      <c r="B1072" t="s">
        <v>13362</v>
      </c>
      <c r="C1072" s="111" t="s">
        <v>1716</v>
      </c>
      <c r="D1072" s="360">
        <v>41.48</v>
      </c>
    </row>
    <row r="1073" spans="1:4">
      <c r="A1073">
        <v>40424</v>
      </c>
      <c r="B1073" t="s">
        <v>13363</v>
      </c>
      <c r="C1073" s="111" t="s">
        <v>1716</v>
      </c>
      <c r="D1073" s="360">
        <v>10.54</v>
      </c>
    </row>
    <row r="1074" spans="1:4">
      <c r="A1074">
        <v>1325</v>
      </c>
      <c r="B1074" t="s">
        <v>13364</v>
      </c>
      <c r="C1074" s="111" t="s">
        <v>1716</v>
      </c>
      <c r="D1074" s="360">
        <v>11.54</v>
      </c>
    </row>
    <row r="1075" spans="1:4">
      <c r="A1075">
        <v>1327</v>
      </c>
      <c r="B1075" t="s">
        <v>13365</v>
      </c>
      <c r="C1075" s="111" t="s">
        <v>1716</v>
      </c>
      <c r="D1075" s="360">
        <v>12.29</v>
      </c>
    </row>
    <row r="1076" spans="1:4">
      <c r="A1076">
        <v>1328</v>
      </c>
      <c r="B1076" t="s">
        <v>13366</v>
      </c>
      <c r="C1076" s="111" t="s">
        <v>1716</v>
      </c>
      <c r="D1076" s="360">
        <v>11.57</v>
      </c>
    </row>
    <row r="1077" spans="1:4">
      <c r="A1077">
        <v>1321</v>
      </c>
      <c r="B1077" t="s">
        <v>13367</v>
      </c>
      <c r="C1077" s="111" t="s">
        <v>1716</v>
      </c>
      <c r="D1077" s="360">
        <v>10.71</v>
      </c>
    </row>
    <row r="1078" spans="1:4">
      <c r="A1078">
        <v>1318</v>
      </c>
      <c r="B1078" t="s">
        <v>13368</v>
      </c>
      <c r="C1078" s="111" t="s">
        <v>1716</v>
      </c>
      <c r="D1078" s="360">
        <v>10.72</v>
      </c>
    </row>
    <row r="1079" spans="1:4">
      <c r="A1079">
        <v>1322</v>
      </c>
      <c r="B1079" t="s">
        <v>13369</v>
      </c>
      <c r="C1079" s="111" t="s">
        <v>1716</v>
      </c>
      <c r="D1079" s="360">
        <v>11.33</v>
      </c>
    </row>
    <row r="1080" spans="1:4">
      <c r="A1080">
        <v>1323</v>
      </c>
      <c r="B1080" t="s">
        <v>13370</v>
      </c>
      <c r="C1080" s="111" t="s">
        <v>1716</v>
      </c>
      <c r="D1080" s="360">
        <v>11.33</v>
      </c>
    </row>
    <row r="1081" spans="1:4">
      <c r="A1081">
        <v>1319</v>
      </c>
      <c r="B1081" t="s">
        <v>13371</v>
      </c>
      <c r="C1081" s="111" t="s">
        <v>1716</v>
      </c>
      <c r="D1081" s="360">
        <v>9.5399999999999991</v>
      </c>
    </row>
    <row r="1082" spans="1:4">
      <c r="A1082">
        <v>11026</v>
      </c>
      <c r="B1082" t="s">
        <v>13372</v>
      </c>
      <c r="C1082" s="111" t="s">
        <v>1716</v>
      </c>
      <c r="D1082" s="360">
        <v>13.13</v>
      </c>
    </row>
    <row r="1083" spans="1:4">
      <c r="A1083">
        <v>11027</v>
      </c>
      <c r="B1083" t="s">
        <v>13373</v>
      </c>
      <c r="C1083" s="111" t="s">
        <v>1716</v>
      </c>
      <c r="D1083" s="360">
        <v>13.66</v>
      </c>
    </row>
    <row r="1084" spans="1:4">
      <c r="A1084">
        <v>11046</v>
      </c>
      <c r="B1084" t="s">
        <v>13374</v>
      </c>
      <c r="C1084" s="111" t="s">
        <v>1716</v>
      </c>
      <c r="D1084" s="360">
        <v>13.09</v>
      </c>
    </row>
    <row r="1085" spans="1:4">
      <c r="A1085">
        <v>11047</v>
      </c>
      <c r="B1085" t="s">
        <v>13375</v>
      </c>
      <c r="C1085" s="111" t="s">
        <v>1716</v>
      </c>
      <c r="D1085" s="360">
        <v>14.27</v>
      </c>
    </row>
    <row r="1086" spans="1:4">
      <c r="A1086">
        <v>43668</v>
      </c>
      <c r="B1086" t="s">
        <v>13376</v>
      </c>
      <c r="C1086" s="111" t="s">
        <v>1716</v>
      </c>
      <c r="D1086" s="360">
        <v>12.59</v>
      </c>
    </row>
    <row r="1087" spans="1:4">
      <c r="A1087">
        <v>11049</v>
      </c>
      <c r="B1087" t="s">
        <v>13377</v>
      </c>
      <c r="C1087" s="111" t="s">
        <v>1716</v>
      </c>
      <c r="D1087" s="360">
        <v>13.64</v>
      </c>
    </row>
    <row r="1088" spans="1:4">
      <c r="A1088">
        <v>43106</v>
      </c>
      <c r="B1088" t="s">
        <v>13378</v>
      </c>
      <c r="C1088" s="111" t="s">
        <v>1716</v>
      </c>
      <c r="D1088" s="360">
        <v>13.72</v>
      </c>
    </row>
    <row r="1089" spans="1:4">
      <c r="A1089">
        <v>11051</v>
      </c>
      <c r="B1089" t="s">
        <v>13379</v>
      </c>
      <c r="C1089" s="111" t="s">
        <v>1716</v>
      </c>
      <c r="D1089" s="360">
        <v>14.32</v>
      </c>
    </row>
    <row r="1090" spans="1:4">
      <c r="A1090">
        <v>11061</v>
      </c>
      <c r="B1090" t="s">
        <v>13380</v>
      </c>
      <c r="C1090" s="111" t="s">
        <v>1716</v>
      </c>
      <c r="D1090" s="360">
        <v>17.18</v>
      </c>
    </row>
    <row r="1091" spans="1:4">
      <c r="A1091">
        <v>43667</v>
      </c>
      <c r="B1091" t="s">
        <v>13381</v>
      </c>
      <c r="C1091" s="111" t="s">
        <v>1716</v>
      </c>
      <c r="D1091" s="360">
        <v>12.49</v>
      </c>
    </row>
    <row r="1092" spans="1:4">
      <c r="A1092">
        <v>1333</v>
      </c>
      <c r="B1092" t="s">
        <v>13382</v>
      </c>
      <c r="C1092" s="111" t="s">
        <v>1716</v>
      </c>
      <c r="D1092" s="360">
        <v>10.4</v>
      </c>
    </row>
    <row r="1093" spans="1:4">
      <c r="A1093">
        <v>1330</v>
      </c>
      <c r="B1093" t="s">
        <v>13383</v>
      </c>
      <c r="C1093" s="111" t="s">
        <v>1716</v>
      </c>
      <c r="D1093" s="360">
        <v>10.3</v>
      </c>
    </row>
    <row r="1094" spans="1:4">
      <c r="A1094">
        <v>10957</v>
      </c>
      <c r="B1094" t="s">
        <v>13384</v>
      </c>
      <c r="C1094" s="111" t="s">
        <v>1716</v>
      </c>
      <c r="D1094" s="360">
        <v>11.88</v>
      </c>
    </row>
    <row r="1095" spans="1:4">
      <c r="A1095">
        <v>1332</v>
      </c>
      <c r="B1095" t="s">
        <v>13385</v>
      </c>
      <c r="C1095" s="111" t="s">
        <v>1716</v>
      </c>
      <c r="D1095" s="360">
        <v>10.57</v>
      </c>
    </row>
    <row r="1096" spans="1:4">
      <c r="A1096">
        <v>1334</v>
      </c>
      <c r="B1096" t="s">
        <v>13386</v>
      </c>
      <c r="C1096" s="111" t="s">
        <v>1716</v>
      </c>
      <c r="D1096" s="360">
        <v>11.72</v>
      </c>
    </row>
    <row r="1097" spans="1:4">
      <c r="A1097">
        <v>1335</v>
      </c>
      <c r="B1097" t="s">
        <v>13387</v>
      </c>
      <c r="C1097" s="111" t="s">
        <v>1716</v>
      </c>
      <c r="D1097" s="360">
        <v>12.11</v>
      </c>
    </row>
    <row r="1098" spans="1:4">
      <c r="A1098">
        <v>40425</v>
      </c>
      <c r="B1098" t="s">
        <v>13388</v>
      </c>
      <c r="C1098" s="111" t="s">
        <v>1716</v>
      </c>
      <c r="D1098" s="360">
        <v>10.36</v>
      </c>
    </row>
    <row r="1099" spans="1:4">
      <c r="A1099">
        <v>1337</v>
      </c>
      <c r="B1099" t="s">
        <v>13389</v>
      </c>
      <c r="C1099" s="111" t="s">
        <v>1716</v>
      </c>
      <c r="D1099" s="360">
        <v>11.88</v>
      </c>
    </row>
    <row r="1100" spans="1:4">
      <c r="A1100">
        <v>1338</v>
      </c>
      <c r="B1100" t="s">
        <v>18931</v>
      </c>
      <c r="C1100" s="111" t="s">
        <v>1713</v>
      </c>
      <c r="D1100" s="360">
        <v>48.62</v>
      </c>
    </row>
    <row r="1101" spans="1:4">
      <c r="A1101">
        <v>1340</v>
      </c>
      <c r="B1101" t="s">
        <v>18932</v>
      </c>
      <c r="C1101" s="111" t="s">
        <v>1713</v>
      </c>
      <c r="D1101" s="360">
        <v>56.21</v>
      </c>
    </row>
    <row r="1102" spans="1:4">
      <c r="A1102">
        <v>1341</v>
      </c>
      <c r="B1102" t="s">
        <v>18933</v>
      </c>
      <c r="C1102" s="111" t="s">
        <v>1713</v>
      </c>
      <c r="D1102" s="360">
        <v>54.14</v>
      </c>
    </row>
    <row r="1103" spans="1:4">
      <c r="A1103">
        <v>34659</v>
      </c>
      <c r="B1103" t="s">
        <v>13390</v>
      </c>
      <c r="C1103" s="111" t="s">
        <v>1713</v>
      </c>
      <c r="D1103" s="360">
        <v>38.14</v>
      </c>
    </row>
    <row r="1104" spans="1:4">
      <c r="A1104">
        <v>34514</v>
      </c>
      <c r="B1104" t="s">
        <v>13391</v>
      </c>
      <c r="C1104" s="111" t="s">
        <v>1713</v>
      </c>
      <c r="D1104" s="360">
        <v>42.25</v>
      </c>
    </row>
    <row r="1105" spans="1:4">
      <c r="A1105">
        <v>34660</v>
      </c>
      <c r="B1105" t="s">
        <v>13392</v>
      </c>
      <c r="C1105" s="111" t="s">
        <v>1713</v>
      </c>
      <c r="D1105" s="360">
        <v>53.62</v>
      </c>
    </row>
    <row r="1106" spans="1:4">
      <c r="A1106">
        <v>34661</v>
      </c>
      <c r="B1106" t="s">
        <v>13393</v>
      </c>
      <c r="C1106" s="111" t="s">
        <v>1713</v>
      </c>
      <c r="D1106" s="360">
        <v>77.010000000000005</v>
      </c>
    </row>
    <row r="1107" spans="1:4">
      <c r="A1107">
        <v>34667</v>
      </c>
      <c r="B1107" t="s">
        <v>13394</v>
      </c>
      <c r="C1107" s="111" t="s">
        <v>1713</v>
      </c>
      <c r="D1107" s="360">
        <v>27.89</v>
      </c>
    </row>
    <row r="1108" spans="1:4">
      <c r="A1108">
        <v>34668</v>
      </c>
      <c r="B1108" t="s">
        <v>13395</v>
      </c>
      <c r="C1108" s="111" t="s">
        <v>1713</v>
      </c>
      <c r="D1108" s="360">
        <v>36.44</v>
      </c>
    </row>
    <row r="1109" spans="1:4">
      <c r="A1109">
        <v>34741</v>
      </c>
      <c r="B1109" t="s">
        <v>13396</v>
      </c>
      <c r="C1109" s="111" t="s">
        <v>1713</v>
      </c>
      <c r="D1109" s="360">
        <v>40.1</v>
      </c>
    </row>
    <row r="1110" spans="1:4">
      <c r="A1110">
        <v>34664</v>
      </c>
      <c r="B1110" t="s">
        <v>13397</v>
      </c>
      <c r="C1110" s="111" t="s">
        <v>1713</v>
      </c>
      <c r="D1110" s="360">
        <v>43.76</v>
      </c>
    </row>
    <row r="1111" spans="1:4">
      <c r="A1111">
        <v>34665</v>
      </c>
      <c r="B1111" t="s">
        <v>13398</v>
      </c>
      <c r="C1111" s="111" t="s">
        <v>1713</v>
      </c>
      <c r="D1111" s="360">
        <v>54.32</v>
      </c>
    </row>
    <row r="1112" spans="1:4">
      <c r="A1112">
        <v>34666</v>
      </c>
      <c r="B1112" t="s">
        <v>13399</v>
      </c>
      <c r="C1112" s="111" t="s">
        <v>1713</v>
      </c>
      <c r="D1112" s="360">
        <v>82.05</v>
      </c>
    </row>
    <row r="1113" spans="1:4">
      <c r="A1113">
        <v>34669</v>
      </c>
      <c r="B1113" t="s">
        <v>13400</v>
      </c>
      <c r="C1113" s="111" t="s">
        <v>1713</v>
      </c>
      <c r="D1113" s="360">
        <v>30.08</v>
      </c>
    </row>
    <row r="1114" spans="1:4">
      <c r="A1114">
        <v>34670</v>
      </c>
      <c r="B1114" t="s">
        <v>13401</v>
      </c>
      <c r="C1114" s="111" t="s">
        <v>1713</v>
      </c>
      <c r="D1114" s="360">
        <v>36.79</v>
      </c>
    </row>
    <row r="1115" spans="1:4">
      <c r="A1115">
        <v>34671</v>
      </c>
      <c r="B1115" t="s">
        <v>13402</v>
      </c>
      <c r="C1115" s="111" t="s">
        <v>1713</v>
      </c>
      <c r="D1115" s="360">
        <v>30.71</v>
      </c>
    </row>
    <row r="1116" spans="1:4">
      <c r="A1116">
        <v>34672</v>
      </c>
      <c r="B1116" t="s">
        <v>13403</v>
      </c>
      <c r="C1116" s="111" t="s">
        <v>1713</v>
      </c>
      <c r="D1116" s="360">
        <v>32.380000000000003</v>
      </c>
    </row>
    <row r="1117" spans="1:4">
      <c r="A1117">
        <v>34673</v>
      </c>
      <c r="B1117" t="s">
        <v>13404</v>
      </c>
      <c r="C1117" s="111" t="s">
        <v>1713</v>
      </c>
      <c r="D1117" s="360">
        <v>39.520000000000003</v>
      </c>
    </row>
    <row r="1118" spans="1:4">
      <c r="A1118">
        <v>34674</v>
      </c>
      <c r="B1118" t="s">
        <v>13405</v>
      </c>
      <c r="C1118" s="111" t="s">
        <v>1713</v>
      </c>
      <c r="D1118" s="360">
        <v>52.54</v>
      </c>
    </row>
    <row r="1119" spans="1:4">
      <c r="A1119">
        <v>34675</v>
      </c>
      <c r="B1119" t="s">
        <v>13406</v>
      </c>
      <c r="C1119" s="111" t="s">
        <v>1713</v>
      </c>
      <c r="D1119" s="360">
        <v>64.05</v>
      </c>
    </row>
    <row r="1120" spans="1:4">
      <c r="A1120">
        <v>34676</v>
      </c>
      <c r="B1120" t="s">
        <v>13407</v>
      </c>
      <c r="C1120" s="111" t="s">
        <v>1713</v>
      </c>
      <c r="D1120" s="360">
        <v>18.440000000000001</v>
      </c>
    </row>
    <row r="1121" spans="1:4">
      <c r="A1121">
        <v>34677</v>
      </c>
      <c r="B1121" t="s">
        <v>13408</v>
      </c>
      <c r="C1121" s="111" t="s">
        <v>1713</v>
      </c>
      <c r="D1121" s="360">
        <v>24.79</v>
      </c>
    </row>
    <row r="1122" spans="1:4">
      <c r="A1122">
        <v>43126</v>
      </c>
      <c r="B1122" t="s">
        <v>13409</v>
      </c>
      <c r="C1122" s="111" t="s">
        <v>1713</v>
      </c>
      <c r="D1122" s="360">
        <v>104.75</v>
      </c>
    </row>
    <row r="1123" spans="1:4">
      <c r="A1123">
        <v>43124</v>
      </c>
      <c r="B1123" t="s">
        <v>13410</v>
      </c>
      <c r="C1123" s="111" t="s">
        <v>1713</v>
      </c>
      <c r="D1123" s="360">
        <v>122.3</v>
      </c>
    </row>
    <row r="1124" spans="1:4">
      <c r="A1124">
        <v>43125</v>
      </c>
      <c r="B1124" t="s">
        <v>13411</v>
      </c>
      <c r="C1124" s="111" t="s">
        <v>1713</v>
      </c>
      <c r="D1124" s="360">
        <v>158.62</v>
      </c>
    </row>
    <row r="1125" spans="1:4">
      <c r="A1125">
        <v>40623</v>
      </c>
      <c r="B1125" t="s">
        <v>13412</v>
      </c>
      <c r="C1125" s="111" t="s">
        <v>1720</v>
      </c>
      <c r="D1125" s="360">
        <v>115.69</v>
      </c>
    </row>
    <row r="1126" spans="1:4">
      <c r="A1126">
        <v>43701</v>
      </c>
      <c r="B1126" t="s">
        <v>13413</v>
      </c>
      <c r="C1126" s="111" t="s">
        <v>1716</v>
      </c>
      <c r="D1126" s="360">
        <v>34.81</v>
      </c>
    </row>
    <row r="1127" spans="1:4">
      <c r="A1127">
        <v>1345</v>
      </c>
      <c r="B1127" t="s">
        <v>13414</v>
      </c>
      <c r="C1127" s="111" t="s">
        <v>1713</v>
      </c>
      <c r="D1127" s="360">
        <v>97.97</v>
      </c>
    </row>
    <row r="1128" spans="1:4">
      <c r="A1128">
        <v>1346</v>
      </c>
      <c r="B1128" t="s">
        <v>13415</v>
      </c>
      <c r="C1128" s="111" t="s">
        <v>1713</v>
      </c>
      <c r="D1128" s="360">
        <v>56.99</v>
      </c>
    </row>
    <row r="1129" spans="1:4">
      <c r="A1129">
        <v>1347</v>
      </c>
      <c r="B1129" t="s">
        <v>13416</v>
      </c>
      <c r="C1129" s="111" t="s">
        <v>1713</v>
      </c>
      <c r="D1129" s="360">
        <v>70.61</v>
      </c>
    </row>
    <row r="1130" spans="1:4">
      <c r="A1130">
        <v>43678</v>
      </c>
      <c r="B1130" t="s">
        <v>13417</v>
      </c>
      <c r="C1130" s="111" t="s">
        <v>1713</v>
      </c>
      <c r="D1130" s="360">
        <v>81.91</v>
      </c>
    </row>
    <row r="1131" spans="1:4">
      <c r="A1131">
        <v>43680</v>
      </c>
      <c r="B1131" t="s">
        <v>13418</v>
      </c>
      <c r="C1131" s="111" t="s">
        <v>1713</v>
      </c>
      <c r="D1131" s="360">
        <v>118</v>
      </c>
    </row>
    <row r="1132" spans="1:4">
      <c r="A1132">
        <v>43679</v>
      </c>
      <c r="B1132" t="s">
        <v>13419</v>
      </c>
      <c r="C1132" s="111" t="s">
        <v>1713</v>
      </c>
      <c r="D1132" s="360">
        <v>41.41</v>
      </c>
    </row>
    <row r="1133" spans="1:4">
      <c r="A1133">
        <v>1355</v>
      </c>
      <c r="B1133" t="s">
        <v>13420</v>
      </c>
      <c r="C1133" s="111" t="s">
        <v>1713</v>
      </c>
      <c r="D1133" s="360">
        <v>47.12</v>
      </c>
    </row>
    <row r="1134" spans="1:4">
      <c r="A1134">
        <v>1358</v>
      </c>
      <c r="B1134" t="s">
        <v>13421</v>
      </c>
      <c r="C1134" s="111" t="s">
        <v>1713</v>
      </c>
      <c r="D1134" s="360">
        <v>57.85</v>
      </c>
    </row>
    <row r="1135" spans="1:4">
      <c r="A1135">
        <v>43681</v>
      </c>
      <c r="B1135" t="s">
        <v>13422</v>
      </c>
      <c r="C1135" s="111" t="s">
        <v>1713</v>
      </c>
      <c r="D1135" s="360">
        <v>36.450000000000003</v>
      </c>
    </row>
    <row r="1136" spans="1:4">
      <c r="A1136">
        <v>43677</v>
      </c>
      <c r="B1136" t="s">
        <v>13423</v>
      </c>
      <c r="C1136" s="111" t="s">
        <v>1713</v>
      </c>
      <c r="D1136" s="360">
        <v>71.78</v>
      </c>
    </row>
    <row r="1137" spans="1:4">
      <c r="A1137">
        <v>43682</v>
      </c>
      <c r="B1137" t="s">
        <v>13424</v>
      </c>
      <c r="C1137" s="111" t="s">
        <v>1713</v>
      </c>
      <c r="D1137" s="360">
        <v>22</v>
      </c>
    </row>
    <row r="1138" spans="1:4">
      <c r="A1138">
        <v>20971</v>
      </c>
      <c r="B1138" t="s">
        <v>13425</v>
      </c>
      <c r="C1138" s="111" t="s">
        <v>1712</v>
      </c>
      <c r="D1138" s="360">
        <v>18.09</v>
      </c>
    </row>
    <row r="1139" spans="1:4">
      <c r="A1139">
        <v>39746</v>
      </c>
      <c r="B1139" t="s">
        <v>18934</v>
      </c>
      <c r="C1139" s="111" t="s">
        <v>1712</v>
      </c>
      <c r="D1139" s="360">
        <v>86.5</v>
      </c>
    </row>
    <row r="1140" spans="1:4">
      <c r="A1140">
        <v>13279</v>
      </c>
      <c r="B1140" t="s">
        <v>13426</v>
      </c>
      <c r="C1140" s="111" t="s">
        <v>1716</v>
      </c>
      <c r="D1140" s="360">
        <v>21.9</v>
      </c>
    </row>
    <row r="1141" spans="1:4">
      <c r="A1141">
        <v>11977</v>
      </c>
      <c r="B1141" t="s">
        <v>36354</v>
      </c>
      <c r="C1141" s="111" t="s">
        <v>1712</v>
      </c>
      <c r="D1141" s="360">
        <v>11.35</v>
      </c>
    </row>
    <row r="1142" spans="1:4">
      <c r="A1142">
        <v>11976</v>
      </c>
      <c r="B1142" t="s">
        <v>36355</v>
      </c>
      <c r="C1142" s="111" t="s">
        <v>1712</v>
      </c>
      <c r="D1142" s="360">
        <v>1.27</v>
      </c>
    </row>
    <row r="1143" spans="1:4">
      <c r="A1143">
        <v>11975</v>
      </c>
      <c r="B1143" t="s">
        <v>36356</v>
      </c>
      <c r="C1143" s="111" t="s">
        <v>1712</v>
      </c>
      <c r="D1143" s="360">
        <v>24.87</v>
      </c>
    </row>
    <row r="1144" spans="1:4">
      <c r="A1144">
        <v>1368</v>
      </c>
      <c r="B1144" t="s">
        <v>13427</v>
      </c>
      <c r="C1144" s="111" t="s">
        <v>1712</v>
      </c>
      <c r="D1144" s="360">
        <v>73.55</v>
      </c>
    </row>
    <row r="1145" spans="1:4">
      <c r="A1145">
        <v>1367</v>
      </c>
      <c r="B1145" t="s">
        <v>13428</v>
      </c>
      <c r="C1145" s="111" t="s">
        <v>1712</v>
      </c>
      <c r="D1145" s="360">
        <v>237.91</v>
      </c>
    </row>
    <row r="1146" spans="1:4">
      <c r="A1146">
        <v>1380</v>
      </c>
      <c r="B1146" t="s">
        <v>18935</v>
      </c>
      <c r="C1146" s="111" t="s">
        <v>1716</v>
      </c>
      <c r="D1146" s="360">
        <v>4.88</v>
      </c>
    </row>
    <row r="1147" spans="1:4">
      <c r="A1147">
        <v>1375</v>
      </c>
      <c r="B1147" t="s">
        <v>13429</v>
      </c>
      <c r="C1147" s="111" t="s">
        <v>1716</v>
      </c>
      <c r="D1147" s="360">
        <v>15.19</v>
      </c>
    </row>
    <row r="1148" spans="1:4">
      <c r="A1148">
        <v>1379</v>
      </c>
      <c r="B1148" t="s">
        <v>13430</v>
      </c>
      <c r="C1148" s="111" t="s">
        <v>1716</v>
      </c>
      <c r="D1148" s="360">
        <v>0.73</v>
      </c>
    </row>
    <row r="1149" spans="1:4">
      <c r="A1149">
        <v>13284</v>
      </c>
      <c r="B1149" t="s">
        <v>13431</v>
      </c>
      <c r="C1149" s="111" t="s">
        <v>1716</v>
      </c>
      <c r="D1149" s="360">
        <v>0.66</v>
      </c>
    </row>
    <row r="1150" spans="1:4">
      <c r="A1150">
        <v>44528</v>
      </c>
      <c r="B1150" t="s">
        <v>18936</v>
      </c>
      <c r="C1150" s="111" t="s">
        <v>1716</v>
      </c>
      <c r="D1150" s="360">
        <v>3.89</v>
      </c>
    </row>
    <row r="1151" spans="1:4">
      <c r="A1151">
        <v>34753</v>
      </c>
      <c r="B1151" t="s">
        <v>13432</v>
      </c>
      <c r="C1151" s="111" t="s">
        <v>1716</v>
      </c>
      <c r="D1151" s="360">
        <v>0.71</v>
      </c>
    </row>
    <row r="1152" spans="1:4">
      <c r="A1152">
        <v>420</v>
      </c>
      <c r="B1152" t="s">
        <v>13433</v>
      </c>
      <c r="C1152" s="111" t="s">
        <v>1712</v>
      </c>
      <c r="D1152" s="360">
        <v>44.27</v>
      </c>
    </row>
    <row r="1153" spans="1:4">
      <c r="A1153">
        <v>12327</v>
      </c>
      <c r="B1153" t="s">
        <v>13434</v>
      </c>
      <c r="C1153" s="111" t="s">
        <v>1712</v>
      </c>
      <c r="D1153" s="360">
        <v>52.74</v>
      </c>
    </row>
    <row r="1154" spans="1:4">
      <c r="A1154">
        <v>36148</v>
      </c>
      <c r="B1154" t="s">
        <v>13435</v>
      </c>
      <c r="C1154" s="111" t="s">
        <v>1712</v>
      </c>
      <c r="D1154" s="360">
        <v>72.67</v>
      </c>
    </row>
    <row r="1155" spans="1:4">
      <c r="A1155">
        <v>12329</v>
      </c>
      <c r="B1155" t="s">
        <v>13436</v>
      </c>
      <c r="C1155" s="111" t="s">
        <v>1716</v>
      </c>
      <c r="D1155" s="360">
        <v>114.05</v>
      </c>
    </row>
    <row r="1156" spans="1:4">
      <c r="A1156">
        <v>1339</v>
      </c>
      <c r="B1156" t="s">
        <v>13437</v>
      </c>
      <c r="C1156" s="111" t="s">
        <v>1716</v>
      </c>
      <c r="D1156" s="360">
        <v>48.75</v>
      </c>
    </row>
    <row r="1157" spans="1:4">
      <c r="A1157">
        <v>44396</v>
      </c>
      <c r="B1157" t="s">
        <v>13438</v>
      </c>
      <c r="C1157" s="111" t="s">
        <v>1716</v>
      </c>
      <c r="D1157" s="360">
        <v>48.67</v>
      </c>
    </row>
    <row r="1158" spans="1:4">
      <c r="A1158">
        <v>44327</v>
      </c>
      <c r="B1158" t="s">
        <v>13439</v>
      </c>
      <c r="C1158" s="111" t="s">
        <v>1717</v>
      </c>
      <c r="D1158" s="360">
        <v>165.54</v>
      </c>
    </row>
    <row r="1159" spans="1:4">
      <c r="A1159">
        <v>37418</v>
      </c>
      <c r="B1159" t="s">
        <v>13440</v>
      </c>
      <c r="C1159" s="111" t="s">
        <v>1712</v>
      </c>
      <c r="D1159" s="360">
        <v>16.71</v>
      </c>
    </row>
    <row r="1160" spans="1:4">
      <c r="A1160">
        <v>37419</v>
      </c>
      <c r="B1160" t="s">
        <v>13441</v>
      </c>
      <c r="C1160" s="111" t="s">
        <v>1712</v>
      </c>
      <c r="D1160" s="360">
        <v>17.16</v>
      </c>
    </row>
    <row r="1161" spans="1:4">
      <c r="A1161">
        <v>1427</v>
      </c>
      <c r="B1161" t="s">
        <v>13442</v>
      </c>
      <c r="C1161" s="111" t="s">
        <v>1712</v>
      </c>
      <c r="D1161" s="360">
        <v>17.32</v>
      </c>
    </row>
    <row r="1162" spans="1:4">
      <c r="A1162">
        <v>1402</v>
      </c>
      <c r="B1162" t="s">
        <v>13443</v>
      </c>
      <c r="C1162" s="111" t="s">
        <v>1712</v>
      </c>
      <c r="D1162" s="360">
        <v>5.99</v>
      </c>
    </row>
    <row r="1163" spans="1:4">
      <c r="A1163">
        <v>1420</v>
      </c>
      <c r="B1163" t="s">
        <v>13444</v>
      </c>
      <c r="C1163" s="111" t="s">
        <v>1712</v>
      </c>
      <c r="D1163" s="360">
        <v>7.71</v>
      </c>
    </row>
    <row r="1164" spans="1:4">
      <c r="A1164">
        <v>1419</v>
      </c>
      <c r="B1164" t="s">
        <v>13445</v>
      </c>
      <c r="C1164" s="111" t="s">
        <v>1712</v>
      </c>
      <c r="D1164" s="360">
        <v>9.31</v>
      </c>
    </row>
    <row r="1165" spans="1:4">
      <c r="A1165">
        <v>1414</v>
      </c>
      <c r="B1165" t="s">
        <v>13446</v>
      </c>
      <c r="C1165" s="111" t="s">
        <v>1712</v>
      </c>
      <c r="D1165" s="360">
        <v>9.11</v>
      </c>
    </row>
    <row r="1166" spans="1:4">
      <c r="A1166">
        <v>1413</v>
      </c>
      <c r="B1166" t="s">
        <v>13447</v>
      </c>
      <c r="C1166" s="111" t="s">
        <v>1712</v>
      </c>
      <c r="D1166" s="360">
        <v>13.45</v>
      </c>
    </row>
    <row r="1167" spans="1:4">
      <c r="A1167">
        <v>1412</v>
      </c>
      <c r="B1167" t="s">
        <v>13448</v>
      </c>
      <c r="C1167" s="111" t="s">
        <v>1712</v>
      </c>
      <c r="D1167" s="360">
        <v>11.4</v>
      </c>
    </row>
    <row r="1168" spans="1:4">
      <c r="A1168">
        <v>1406</v>
      </c>
      <c r="B1168" t="s">
        <v>13449</v>
      </c>
      <c r="C1168" s="111" t="s">
        <v>1712</v>
      </c>
      <c r="D1168" s="360">
        <v>13.75</v>
      </c>
    </row>
    <row r="1169" spans="1:4">
      <c r="A1169">
        <v>11281</v>
      </c>
      <c r="B1169" t="s">
        <v>18937</v>
      </c>
      <c r="C1169" s="111" t="s">
        <v>1712</v>
      </c>
      <c r="D1169" s="361">
        <v>11459.5</v>
      </c>
    </row>
    <row r="1170" spans="1:4">
      <c r="A1170">
        <v>1442</v>
      </c>
      <c r="B1170" t="s">
        <v>18938</v>
      </c>
      <c r="C1170" s="111" t="s">
        <v>1712</v>
      </c>
      <c r="D1170" s="361">
        <v>9620.16</v>
      </c>
    </row>
    <row r="1171" spans="1:4">
      <c r="A1171">
        <v>13457</v>
      </c>
      <c r="B1171" t="s">
        <v>18939</v>
      </c>
      <c r="C1171" s="111" t="s">
        <v>1712</v>
      </c>
      <c r="D1171" s="361">
        <v>8303.98</v>
      </c>
    </row>
    <row r="1172" spans="1:4">
      <c r="A1172">
        <v>40699</v>
      </c>
      <c r="B1172" t="s">
        <v>18940</v>
      </c>
      <c r="C1172" s="111" t="s">
        <v>1712</v>
      </c>
      <c r="D1172" s="361">
        <v>6419.29</v>
      </c>
    </row>
    <row r="1173" spans="1:4">
      <c r="A1173">
        <v>40701</v>
      </c>
      <c r="B1173" t="s">
        <v>18941</v>
      </c>
      <c r="C1173" s="111" t="s">
        <v>1712</v>
      </c>
      <c r="D1173" s="361">
        <v>113501.94</v>
      </c>
    </row>
    <row r="1174" spans="1:4">
      <c r="A1174">
        <v>40700</v>
      </c>
      <c r="B1174" t="s">
        <v>18942</v>
      </c>
      <c r="C1174" s="111" t="s">
        <v>1712</v>
      </c>
      <c r="D1174" s="361">
        <v>14943.28</v>
      </c>
    </row>
    <row r="1175" spans="1:4">
      <c r="A1175">
        <v>13458</v>
      </c>
      <c r="B1175" t="s">
        <v>13450</v>
      </c>
      <c r="C1175" s="111" t="s">
        <v>1712</v>
      </c>
      <c r="D1175" s="361">
        <v>14199.81</v>
      </c>
    </row>
    <row r="1176" spans="1:4">
      <c r="A1176">
        <v>11134</v>
      </c>
      <c r="B1176" t="s">
        <v>13451</v>
      </c>
      <c r="C1176" s="111" t="s">
        <v>1713</v>
      </c>
      <c r="D1176" s="360">
        <v>81.180000000000007</v>
      </c>
    </row>
    <row r="1177" spans="1:4">
      <c r="A1177">
        <v>11135</v>
      </c>
      <c r="B1177" t="s">
        <v>13452</v>
      </c>
      <c r="C1177" s="111" t="s">
        <v>1713</v>
      </c>
      <c r="D1177" s="360">
        <v>87.65</v>
      </c>
    </row>
    <row r="1178" spans="1:4">
      <c r="A1178">
        <v>11136</v>
      </c>
      <c r="B1178" t="s">
        <v>13453</v>
      </c>
      <c r="C1178" s="111" t="s">
        <v>1713</v>
      </c>
      <c r="D1178" s="360">
        <v>100.37</v>
      </c>
    </row>
    <row r="1179" spans="1:4">
      <c r="A1179">
        <v>34743</v>
      </c>
      <c r="B1179" t="s">
        <v>13454</v>
      </c>
      <c r="C1179" s="111" t="s">
        <v>1713</v>
      </c>
      <c r="D1179" s="360">
        <v>121.1</v>
      </c>
    </row>
    <row r="1180" spans="1:4">
      <c r="A1180">
        <v>11137</v>
      </c>
      <c r="B1180" t="s">
        <v>13455</v>
      </c>
      <c r="C1180" s="111" t="s">
        <v>1713</v>
      </c>
      <c r="D1180" s="360">
        <v>137.54</v>
      </c>
    </row>
    <row r="1181" spans="1:4">
      <c r="A1181">
        <v>34745</v>
      </c>
      <c r="B1181" t="s">
        <v>13456</v>
      </c>
      <c r="C1181" s="111" t="s">
        <v>1713</v>
      </c>
      <c r="D1181" s="360">
        <v>163.56</v>
      </c>
    </row>
    <row r="1182" spans="1:4">
      <c r="A1182">
        <v>34746</v>
      </c>
      <c r="B1182" t="s">
        <v>13457</v>
      </c>
      <c r="C1182" s="111" t="s">
        <v>1713</v>
      </c>
      <c r="D1182" s="360">
        <v>44.6</v>
      </c>
    </row>
    <row r="1183" spans="1:4">
      <c r="A1183">
        <v>1360</v>
      </c>
      <c r="B1183" t="s">
        <v>13458</v>
      </c>
      <c r="C1183" s="111" t="s">
        <v>1713</v>
      </c>
      <c r="D1183" s="360">
        <v>52.04</v>
      </c>
    </row>
    <row r="1184" spans="1:4">
      <c r="A1184">
        <v>36524</v>
      </c>
      <c r="B1184" t="s">
        <v>13459</v>
      </c>
      <c r="C1184" s="111" t="s">
        <v>1712</v>
      </c>
      <c r="D1184" s="361">
        <v>191367</v>
      </c>
    </row>
    <row r="1185" spans="1:4">
      <c r="A1185">
        <v>36526</v>
      </c>
      <c r="B1185" t="s">
        <v>13460</v>
      </c>
      <c r="C1185" s="111" t="s">
        <v>1712</v>
      </c>
      <c r="D1185" s="361">
        <v>154211.32</v>
      </c>
    </row>
    <row r="1186" spans="1:4">
      <c r="A1186">
        <v>36523</v>
      </c>
      <c r="B1186" t="s">
        <v>13461</v>
      </c>
      <c r="C1186" s="111" t="s">
        <v>1712</v>
      </c>
      <c r="D1186" s="361">
        <v>330145.63</v>
      </c>
    </row>
    <row r="1187" spans="1:4">
      <c r="A1187">
        <v>36527</v>
      </c>
      <c r="B1187" t="s">
        <v>13462</v>
      </c>
      <c r="C1187" s="111" t="s">
        <v>1712</v>
      </c>
      <c r="D1187" s="361">
        <v>358606.15</v>
      </c>
    </row>
    <row r="1188" spans="1:4">
      <c r="A1188">
        <v>38642</v>
      </c>
      <c r="B1188" t="s">
        <v>13463</v>
      </c>
      <c r="C1188" s="111" t="s">
        <v>1712</v>
      </c>
      <c r="D1188" s="361">
        <v>83492.710000000006</v>
      </c>
    </row>
    <row r="1189" spans="1:4">
      <c r="A1189">
        <v>36522</v>
      </c>
      <c r="B1189" t="s">
        <v>13464</v>
      </c>
      <c r="C1189" s="111" t="s">
        <v>1712</v>
      </c>
      <c r="D1189" s="361">
        <v>97101.03</v>
      </c>
    </row>
    <row r="1190" spans="1:4">
      <c r="A1190">
        <v>36525</v>
      </c>
      <c r="B1190" t="s">
        <v>13465</v>
      </c>
      <c r="C1190" s="111" t="s">
        <v>1712</v>
      </c>
      <c r="D1190" s="361">
        <v>130040.95</v>
      </c>
    </row>
    <row r="1191" spans="1:4">
      <c r="A1191">
        <v>13803</v>
      </c>
      <c r="B1191" t="s">
        <v>18943</v>
      </c>
      <c r="C1191" s="111" t="s">
        <v>1712</v>
      </c>
      <c r="D1191" s="361">
        <v>129668.86</v>
      </c>
    </row>
    <row r="1192" spans="1:4">
      <c r="A1192">
        <v>34348</v>
      </c>
      <c r="B1192" t="s">
        <v>13466</v>
      </c>
      <c r="C1192" s="111" t="s">
        <v>1715</v>
      </c>
      <c r="D1192" s="360">
        <v>28.03</v>
      </c>
    </row>
    <row r="1193" spans="1:4">
      <c r="A1193">
        <v>34347</v>
      </c>
      <c r="B1193" t="s">
        <v>13467</v>
      </c>
      <c r="C1193" s="111" t="s">
        <v>1715</v>
      </c>
      <c r="D1193" s="360">
        <v>20.04</v>
      </c>
    </row>
    <row r="1194" spans="1:4">
      <c r="A1194">
        <v>11146</v>
      </c>
      <c r="B1194" t="s">
        <v>18944</v>
      </c>
      <c r="C1194" s="111" t="s">
        <v>1718</v>
      </c>
      <c r="D1194" s="360">
        <v>587.38</v>
      </c>
    </row>
    <row r="1195" spans="1:4">
      <c r="A1195">
        <v>11147</v>
      </c>
      <c r="B1195" t="s">
        <v>18945</v>
      </c>
      <c r="C1195" s="111" t="s">
        <v>1718</v>
      </c>
      <c r="D1195" s="360">
        <v>610.37</v>
      </c>
    </row>
    <row r="1196" spans="1:4">
      <c r="A1196">
        <v>34872</v>
      </c>
      <c r="B1196" t="s">
        <v>18946</v>
      </c>
      <c r="C1196" s="111" t="s">
        <v>1718</v>
      </c>
      <c r="D1196" s="360">
        <v>617.22</v>
      </c>
    </row>
    <row r="1197" spans="1:4">
      <c r="A1197">
        <v>34491</v>
      </c>
      <c r="B1197" t="s">
        <v>18947</v>
      </c>
      <c r="C1197" s="111" t="s">
        <v>1718</v>
      </c>
      <c r="D1197" s="360">
        <v>635.11</v>
      </c>
    </row>
    <row r="1198" spans="1:4">
      <c r="A1198">
        <v>34770</v>
      </c>
      <c r="B1198" t="s">
        <v>13468</v>
      </c>
      <c r="C1198" s="111" t="s">
        <v>1723</v>
      </c>
      <c r="D1198" s="360">
        <v>578.72</v>
      </c>
    </row>
    <row r="1199" spans="1:4">
      <c r="A1199">
        <v>1518</v>
      </c>
      <c r="B1199" t="s">
        <v>13469</v>
      </c>
      <c r="C1199" s="111" t="s">
        <v>1723</v>
      </c>
      <c r="D1199" s="360">
        <v>590</v>
      </c>
    </row>
    <row r="1200" spans="1:4">
      <c r="A1200">
        <v>41965</v>
      </c>
      <c r="B1200" t="s">
        <v>13470</v>
      </c>
      <c r="C1200" s="111" t="s">
        <v>1723</v>
      </c>
      <c r="D1200" s="360">
        <v>517.33000000000004</v>
      </c>
    </row>
    <row r="1201" spans="1:4">
      <c r="A1201">
        <v>1524</v>
      </c>
      <c r="B1201" t="s">
        <v>18948</v>
      </c>
      <c r="C1201" s="111" t="s">
        <v>1718</v>
      </c>
      <c r="D1201" s="360">
        <v>563.54999999999995</v>
      </c>
    </row>
    <row r="1202" spans="1:4">
      <c r="A1202">
        <v>34492</v>
      </c>
      <c r="B1202" t="s">
        <v>13471</v>
      </c>
      <c r="C1202" s="111" t="s">
        <v>1718</v>
      </c>
      <c r="D1202" s="360">
        <v>522</v>
      </c>
    </row>
    <row r="1203" spans="1:4">
      <c r="A1203">
        <v>38404</v>
      </c>
      <c r="B1203" t="s">
        <v>13472</v>
      </c>
      <c r="C1203" s="111" t="s">
        <v>1718</v>
      </c>
      <c r="D1203" s="360">
        <v>540.69000000000005</v>
      </c>
    </row>
    <row r="1204" spans="1:4">
      <c r="A1204">
        <v>39849</v>
      </c>
      <c r="B1204" t="s">
        <v>18949</v>
      </c>
      <c r="C1204" s="111" t="s">
        <v>1718</v>
      </c>
      <c r="D1204" s="360">
        <v>619.63</v>
      </c>
    </row>
    <row r="1205" spans="1:4">
      <c r="A1205">
        <v>38464</v>
      </c>
      <c r="B1205" t="s">
        <v>18950</v>
      </c>
      <c r="C1205" s="111" t="s">
        <v>1718</v>
      </c>
      <c r="D1205" s="360">
        <v>628.62</v>
      </c>
    </row>
    <row r="1206" spans="1:4">
      <c r="A1206">
        <v>1527</v>
      </c>
      <c r="B1206" t="s">
        <v>18951</v>
      </c>
      <c r="C1206" s="111" t="s">
        <v>1718</v>
      </c>
      <c r="D1206" s="360">
        <v>581.44000000000005</v>
      </c>
    </row>
    <row r="1207" spans="1:4">
      <c r="A1207">
        <v>34493</v>
      </c>
      <c r="B1207" t="s">
        <v>13473</v>
      </c>
      <c r="C1207" s="111" t="s">
        <v>1718</v>
      </c>
      <c r="D1207" s="360">
        <v>536.71</v>
      </c>
    </row>
    <row r="1208" spans="1:4">
      <c r="A1208">
        <v>38405</v>
      </c>
      <c r="B1208" t="s">
        <v>13474</v>
      </c>
      <c r="C1208" s="111" t="s">
        <v>1718</v>
      </c>
      <c r="D1208" s="360">
        <v>557.36</v>
      </c>
    </row>
    <row r="1209" spans="1:4">
      <c r="A1209">
        <v>38408</v>
      </c>
      <c r="B1209" t="s">
        <v>13475</v>
      </c>
      <c r="C1209" s="111" t="s">
        <v>1718</v>
      </c>
      <c r="D1209" s="360">
        <v>616.95000000000005</v>
      </c>
    </row>
    <row r="1210" spans="1:4">
      <c r="A1210">
        <v>1525</v>
      </c>
      <c r="B1210" t="s">
        <v>18952</v>
      </c>
      <c r="C1210" s="111" t="s">
        <v>1718</v>
      </c>
      <c r="D1210" s="360">
        <v>599.33000000000004</v>
      </c>
    </row>
    <row r="1211" spans="1:4">
      <c r="A1211">
        <v>34494</v>
      </c>
      <c r="B1211" t="s">
        <v>13476</v>
      </c>
      <c r="C1211" s="111" t="s">
        <v>1718</v>
      </c>
      <c r="D1211" s="360">
        <v>554.6</v>
      </c>
    </row>
    <row r="1212" spans="1:4">
      <c r="A1212">
        <v>38406</v>
      </c>
      <c r="B1212" t="s">
        <v>13477</v>
      </c>
      <c r="C1212" s="111" t="s">
        <v>1718</v>
      </c>
      <c r="D1212" s="360">
        <v>588.54</v>
      </c>
    </row>
    <row r="1213" spans="1:4">
      <c r="A1213">
        <v>38409</v>
      </c>
      <c r="B1213" t="s">
        <v>13478</v>
      </c>
      <c r="C1213" s="111" t="s">
        <v>1718</v>
      </c>
      <c r="D1213" s="360">
        <v>621.15</v>
      </c>
    </row>
    <row r="1214" spans="1:4">
      <c r="A1214">
        <v>43360</v>
      </c>
      <c r="B1214" t="s">
        <v>13479</v>
      </c>
      <c r="C1214" s="111" t="s">
        <v>1718</v>
      </c>
      <c r="D1214" s="360">
        <v>647.67999999999995</v>
      </c>
    </row>
    <row r="1215" spans="1:4">
      <c r="A1215">
        <v>11145</v>
      </c>
      <c r="B1215" t="s">
        <v>18953</v>
      </c>
      <c r="C1215" s="111" t="s">
        <v>1718</v>
      </c>
      <c r="D1215" s="360">
        <v>617.22</v>
      </c>
    </row>
    <row r="1216" spans="1:4">
      <c r="A1216">
        <v>34495</v>
      </c>
      <c r="B1216" t="s">
        <v>13480</v>
      </c>
      <c r="C1216" s="111" t="s">
        <v>1718</v>
      </c>
      <c r="D1216" s="360">
        <v>572.49</v>
      </c>
    </row>
    <row r="1217" spans="1:4">
      <c r="A1217">
        <v>34479</v>
      </c>
      <c r="B1217" t="s">
        <v>18954</v>
      </c>
      <c r="C1217" s="111" t="s">
        <v>1718</v>
      </c>
      <c r="D1217" s="360">
        <v>635.11</v>
      </c>
    </row>
    <row r="1218" spans="1:4">
      <c r="A1218">
        <v>34496</v>
      </c>
      <c r="B1218" t="s">
        <v>13481</v>
      </c>
      <c r="C1218" s="111" t="s">
        <v>1718</v>
      </c>
      <c r="D1218" s="360">
        <v>597.21</v>
      </c>
    </row>
    <row r="1219" spans="1:4">
      <c r="A1219">
        <v>34481</v>
      </c>
      <c r="B1219" t="s">
        <v>18955</v>
      </c>
      <c r="C1219" s="111" t="s">
        <v>1718</v>
      </c>
      <c r="D1219" s="360">
        <v>663.61</v>
      </c>
    </row>
    <row r="1220" spans="1:4">
      <c r="A1220">
        <v>34483</v>
      </c>
      <c r="B1220" t="s">
        <v>18956</v>
      </c>
      <c r="C1220" s="111" t="s">
        <v>1718</v>
      </c>
      <c r="D1220" s="360">
        <v>709.02</v>
      </c>
    </row>
    <row r="1221" spans="1:4">
      <c r="A1221">
        <v>34485</v>
      </c>
      <c r="B1221" t="s">
        <v>18957</v>
      </c>
      <c r="C1221" s="111" t="s">
        <v>1718</v>
      </c>
      <c r="D1221" s="360">
        <v>758.22</v>
      </c>
    </row>
    <row r="1222" spans="1:4">
      <c r="A1222">
        <v>14041</v>
      </c>
      <c r="B1222" t="s">
        <v>13482</v>
      </c>
      <c r="C1222" s="111" t="s">
        <v>1718</v>
      </c>
      <c r="D1222" s="360">
        <v>492.88</v>
      </c>
    </row>
    <row r="1223" spans="1:4">
      <c r="A1223">
        <v>1523</v>
      </c>
      <c r="B1223" t="s">
        <v>13483</v>
      </c>
      <c r="C1223" s="111" t="s">
        <v>1718</v>
      </c>
      <c r="D1223" s="360">
        <v>500.93</v>
      </c>
    </row>
    <row r="1224" spans="1:4">
      <c r="A1224">
        <v>14052</v>
      </c>
      <c r="B1224" t="s">
        <v>13484</v>
      </c>
      <c r="C1224" s="111" t="s">
        <v>1712</v>
      </c>
      <c r="D1224" s="360">
        <v>12.79</v>
      </c>
    </row>
    <row r="1225" spans="1:4">
      <c r="A1225">
        <v>14054</v>
      </c>
      <c r="B1225" t="s">
        <v>13485</v>
      </c>
      <c r="C1225" s="111" t="s">
        <v>1712</v>
      </c>
      <c r="D1225" s="360">
        <v>16.62</v>
      </c>
    </row>
    <row r="1226" spans="1:4">
      <c r="A1226">
        <v>14053</v>
      </c>
      <c r="B1226" t="s">
        <v>13486</v>
      </c>
      <c r="C1226" s="111" t="s">
        <v>1712</v>
      </c>
      <c r="D1226" s="360">
        <v>12.98</v>
      </c>
    </row>
    <row r="1227" spans="1:4">
      <c r="A1227">
        <v>2558</v>
      </c>
      <c r="B1227" t="s">
        <v>13487</v>
      </c>
      <c r="C1227" s="111" t="s">
        <v>1712</v>
      </c>
      <c r="D1227" s="360">
        <v>9.77</v>
      </c>
    </row>
    <row r="1228" spans="1:4">
      <c r="A1228">
        <v>2560</v>
      </c>
      <c r="B1228" t="s">
        <v>13488</v>
      </c>
      <c r="C1228" s="111" t="s">
        <v>1712</v>
      </c>
      <c r="D1228" s="360">
        <v>17.2</v>
      </c>
    </row>
    <row r="1229" spans="1:4">
      <c r="A1229">
        <v>2559</v>
      </c>
      <c r="B1229" t="s">
        <v>13489</v>
      </c>
      <c r="C1229" s="111" t="s">
        <v>1712</v>
      </c>
      <c r="D1229" s="360">
        <v>13.76</v>
      </c>
    </row>
    <row r="1230" spans="1:4">
      <c r="A1230">
        <v>2592</v>
      </c>
      <c r="B1230" t="s">
        <v>13490</v>
      </c>
      <c r="C1230" s="111" t="s">
        <v>1712</v>
      </c>
      <c r="D1230" s="360">
        <v>228.11</v>
      </c>
    </row>
    <row r="1231" spans="1:4">
      <c r="A1231">
        <v>2566</v>
      </c>
      <c r="B1231" t="s">
        <v>13491</v>
      </c>
      <c r="C1231" s="111" t="s">
        <v>1712</v>
      </c>
      <c r="D1231" s="360">
        <v>22.95</v>
      </c>
    </row>
    <row r="1232" spans="1:4">
      <c r="A1232">
        <v>2589</v>
      </c>
      <c r="B1232" t="s">
        <v>13492</v>
      </c>
      <c r="C1232" s="111" t="s">
        <v>1712</v>
      </c>
      <c r="D1232" s="360">
        <v>30.51</v>
      </c>
    </row>
    <row r="1233" spans="1:4">
      <c r="A1233">
        <v>2591</v>
      </c>
      <c r="B1233" t="s">
        <v>13493</v>
      </c>
      <c r="C1233" s="111" t="s">
        <v>1712</v>
      </c>
      <c r="D1233" s="360">
        <v>11.13</v>
      </c>
    </row>
    <row r="1234" spans="1:4">
      <c r="A1234">
        <v>2590</v>
      </c>
      <c r="B1234" t="s">
        <v>13494</v>
      </c>
      <c r="C1234" s="111" t="s">
        <v>1712</v>
      </c>
      <c r="D1234" s="360">
        <v>18.72</v>
      </c>
    </row>
    <row r="1235" spans="1:4">
      <c r="A1235">
        <v>2567</v>
      </c>
      <c r="B1235" t="s">
        <v>13495</v>
      </c>
      <c r="C1235" s="111" t="s">
        <v>1712</v>
      </c>
      <c r="D1235" s="360">
        <v>44.75</v>
      </c>
    </row>
    <row r="1236" spans="1:4">
      <c r="A1236">
        <v>2565</v>
      </c>
      <c r="B1236" t="s">
        <v>13496</v>
      </c>
      <c r="C1236" s="111" t="s">
        <v>1712</v>
      </c>
      <c r="D1236" s="360">
        <v>11.15</v>
      </c>
    </row>
    <row r="1237" spans="1:4">
      <c r="A1237">
        <v>2568</v>
      </c>
      <c r="B1237" t="s">
        <v>13497</v>
      </c>
      <c r="C1237" s="111" t="s">
        <v>1712</v>
      </c>
      <c r="D1237" s="360">
        <v>124.28</v>
      </c>
    </row>
    <row r="1238" spans="1:4">
      <c r="A1238">
        <v>2594</v>
      </c>
      <c r="B1238" t="s">
        <v>13498</v>
      </c>
      <c r="C1238" s="111" t="s">
        <v>1712</v>
      </c>
      <c r="D1238" s="360">
        <v>207.04</v>
      </c>
    </row>
    <row r="1239" spans="1:4">
      <c r="A1239">
        <v>2587</v>
      </c>
      <c r="B1239" t="s">
        <v>13499</v>
      </c>
      <c r="C1239" s="111" t="s">
        <v>1712</v>
      </c>
      <c r="D1239" s="360">
        <v>35.28</v>
      </c>
    </row>
    <row r="1240" spans="1:4">
      <c r="A1240">
        <v>2588</v>
      </c>
      <c r="B1240" t="s">
        <v>13500</v>
      </c>
      <c r="C1240" s="111" t="s">
        <v>1712</v>
      </c>
      <c r="D1240" s="360">
        <v>28.03</v>
      </c>
    </row>
    <row r="1241" spans="1:4">
      <c r="A1241">
        <v>2569</v>
      </c>
      <c r="B1241" t="s">
        <v>13501</v>
      </c>
      <c r="C1241" s="111" t="s">
        <v>1712</v>
      </c>
      <c r="D1241" s="360">
        <v>10.8</v>
      </c>
    </row>
    <row r="1242" spans="1:4">
      <c r="A1242">
        <v>2570</v>
      </c>
      <c r="B1242" t="s">
        <v>13502</v>
      </c>
      <c r="C1242" s="111" t="s">
        <v>1712</v>
      </c>
      <c r="D1242" s="360">
        <v>18.100000000000001</v>
      </c>
    </row>
    <row r="1243" spans="1:4">
      <c r="A1243">
        <v>2571</v>
      </c>
      <c r="B1243" t="s">
        <v>13503</v>
      </c>
      <c r="C1243" s="111" t="s">
        <v>1712</v>
      </c>
      <c r="D1243" s="360">
        <v>53.74</v>
      </c>
    </row>
    <row r="1244" spans="1:4">
      <c r="A1244">
        <v>2593</v>
      </c>
      <c r="B1244" t="s">
        <v>13504</v>
      </c>
      <c r="C1244" s="111" t="s">
        <v>1712</v>
      </c>
      <c r="D1244" s="360">
        <v>11.51</v>
      </c>
    </row>
    <row r="1245" spans="1:4">
      <c r="A1245">
        <v>2572</v>
      </c>
      <c r="B1245" t="s">
        <v>13505</v>
      </c>
      <c r="C1245" s="111" t="s">
        <v>1712</v>
      </c>
      <c r="D1245" s="360">
        <v>158.93</v>
      </c>
    </row>
    <row r="1246" spans="1:4">
      <c r="A1246">
        <v>2595</v>
      </c>
      <c r="B1246" t="s">
        <v>13506</v>
      </c>
      <c r="C1246" s="111" t="s">
        <v>1712</v>
      </c>
      <c r="D1246" s="360">
        <v>247.96</v>
      </c>
    </row>
    <row r="1247" spans="1:4">
      <c r="A1247">
        <v>2576</v>
      </c>
      <c r="B1247" t="s">
        <v>13507</v>
      </c>
      <c r="C1247" s="111" t="s">
        <v>1712</v>
      </c>
      <c r="D1247" s="360">
        <v>42.27</v>
      </c>
    </row>
    <row r="1248" spans="1:4">
      <c r="A1248">
        <v>2575</v>
      </c>
      <c r="B1248" t="s">
        <v>13508</v>
      </c>
      <c r="C1248" s="111" t="s">
        <v>1712</v>
      </c>
      <c r="D1248" s="360">
        <v>31.78</v>
      </c>
    </row>
    <row r="1249" spans="1:4">
      <c r="A1249">
        <v>2573</v>
      </c>
      <c r="B1249" t="s">
        <v>13509</v>
      </c>
      <c r="C1249" s="111" t="s">
        <v>1712</v>
      </c>
      <c r="D1249" s="360">
        <v>13.19</v>
      </c>
    </row>
    <row r="1250" spans="1:4">
      <c r="A1250">
        <v>2586</v>
      </c>
      <c r="B1250" t="s">
        <v>13510</v>
      </c>
      <c r="C1250" s="111" t="s">
        <v>1712</v>
      </c>
      <c r="D1250" s="360">
        <v>21.39</v>
      </c>
    </row>
    <row r="1251" spans="1:4">
      <c r="A1251">
        <v>2577</v>
      </c>
      <c r="B1251" t="s">
        <v>13511</v>
      </c>
      <c r="C1251" s="111" t="s">
        <v>1712</v>
      </c>
      <c r="D1251" s="360">
        <v>57.28</v>
      </c>
    </row>
    <row r="1252" spans="1:4">
      <c r="A1252">
        <v>2574</v>
      </c>
      <c r="B1252" t="s">
        <v>13512</v>
      </c>
      <c r="C1252" s="111" t="s">
        <v>1712</v>
      </c>
      <c r="D1252" s="360">
        <v>13.28</v>
      </c>
    </row>
    <row r="1253" spans="1:4">
      <c r="A1253">
        <v>2578</v>
      </c>
      <c r="B1253" t="s">
        <v>13513</v>
      </c>
      <c r="C1253" s="111" t="s">
        <v>1712</v>
      </c>
      <c r="D1253" s="360">
        <v>178.83</v>
      </c>
    </row>
    <row r="1254" spans="1:4">
      <c r="A1254">
        <v>2585</v>
      </c>
      <c r="B1254" t="s">
        <v>13514</v>
      </c>
      <c r="C1254" s="111" t="s">
        <v>1712</v>
      </c>
      <c r="D1254" s="360">
        <v>245.39</v>
      </c>
    </row>
    <row r="1255" spans="1:4">
      <c r="A1255">
        <v>12008</v>
      </c>
      <c r="B1255" t="s">
        <v>13515</v>
      </c>
      <c r="C1255" s="111" t="s">
        <v>1712</v>
      </c>
      <c r="D1255" s="360">
        <v>131.66</v>
      </c>
    </row>
    <row r="1256" spans="1:4">
      <c r="A1256">
        <v>2582</v>
      </c>
      <c r="B1256" t="s">
        <v>13516</v>
      </c>
      <c r="C1256" s="111" t="s">
        <v>1712</v>
      </c>
      <c r="D1256" s="360">
        <v>39.21</v>
      </c>
    </row>
    <row r="1257" spans="1:4">
      <c r="A1257">
        <v>2597</v>
      </c>
      <c r="B1257" t="s">
        <v>13517</v>
      </c>
      <c r="C1257" s="111" t="s">
        <v>1712</v>
      </c>
      <c r="D1257" s="360">
        <v>33.6</v>
      </c>
    </row>
    <row r="1258" spans="1:4">
      <c r="A1258">
        <v>2579</v>
      </c>
      <c r="B1258" t="s">
        <v>13518</v>
      </c>
      <c r="C1258" s="111" t="s">
        <v>1712</v>
      </c>
      <c r="D1258" s="360">
        <v>16</v>
      </c>
    </row>
    <row r="1259" spans="1:4">
      <c r="A1259">
        <v>2581</v>
      </c>
      <c r="B1259" t="s">
        <v>13519</v>
      </c>
      <c r="C1259" s="111" t="s">
        <v>1712</v>
      </c>
      <c r="D1259" s="360">
        <v>20.47</v>
      </c>
    </row>
    <row r="1260" spans="1:4">
      <c r="A1260">
        <v>2596</v>
      </c>
      <c r="B1260" t="s">
        <v>13520</v>
      </c>
      <c r="C1260" s="111" t="s">
        <v>1712</v>
      </c>
      <c r="D1260" s="360">
        <v>60.54</v>
      </c>
    </row>
    <row r="1261" spans="1:4">
      <c r="A1261">
        <v>2580</v>
      </c>
      <c r="B1261" t="s">
        <v>13521</v>
      </c>
      <c r="C1261" s="111" t="s">
        <v>1712</v>
      </c>
      <c r="D1261" s="360">
        <v>17.53</v>
      </c>
    </row>
    <row r="1262" spans="1:4">
      <c r="A1262">
        <v>2583</v>
      </c>
      <c r="B1262" t="s">
        <v>13522</v>
      </c>
      <c r="C1262" s="111" t="s">
        <v>1712</v>
      </c>
      <c r="D1262" s="360">
        <v>147.26</v>
      </c>
    </row>
    <row r="1263" spans="1:4">
      <c r="A1263">
        <v>2584</v>
      </c>
      <c r="B1263" t="s">
        <v>13523</v>
      </c>
      <c r="C1263" s="111" t="s">
        <v>1712</v>
      </c>
      <c r="D1263" s="360">
        <v>245.14</v>
      </c>
    </row>
    <row r="1264" spans="1:4">
      <c r="A1264">
        <v>12010</v>
      </c>
      <c r="B1264" t="s">
        <v>13524</v>
      </c>
      <c r="C1264" s="111" t="s">
        <v>1712</v>
      </c>
      <c r="D1264" s="360">
        <v>10.65</v>
      </c>
    </row>
    <row r="1265" spans="1:4">
      <c r="A1265">
        <v>39329</v>
      </c>
      <c r="B1265" t="s">
        <v>13525</v>
      </c>
      <c r="C1265" s="111" t="s">
        <v>1712</v>
      </c>
      <c r="D1265" s="360">
        <v>11.14</v>
      </c>
    </row>
    <row r="1266" spans="1:4">
      <c r="A1266">
        <v>39330</v>
      </c>
      <c r="B1266" t="s">
        <v>13526</v>
      </c>
      <c r="C1266" s="111" t="s">
        <v>1712</v>
      </c>
      <c r="D1266" s="360">
        <v>11.72</v>
      </c>
    </row>
    <row r="1267" spans="1:4">
      <c r="A1267">
        <v>39332</v>
      </c>
      <c r="B1267" t="s">
        <v>13527</v>
      </c>
      <c r="C1267" s="111" t="s">
        <v>1712</v>
      </c>
      <c r="D1267" s="360">
        <v>13.1</v>
      </c>
    </row>
    <row r="1268" spans="1:4">
      <c r="A1268">
        <v>39331</v>
      </c>
      <c r="B1268" t="s">
        <v>13528</v>
      </c>
      <c r="C1268" s="111" t="s">
        <v>1712</v>
      </c>
      <c r="D1268" s="360">
        <v>10.43</v>
      </c>
    </row>
    <row r="1269" spans="1:4">
      <c r="A1269">
        <v>39333</v>
      </c>
      <c r="B1269" t="s">
        <v>13529</v>
      </c>
      <c r="C1269" s="111" t="s">
        <v>1712</v>
      </c>
      <c r="D1269" s="360">
        <v>10.17</v>
      </c>
    </row>
    <row r="1270" spans="1:4">
      <c r="A1270">
        <v>39335</v>
      </c>
      <c r="B1270" t="s">
        <v>13530</v>
      </c>
      <c r="C1270" s="111" t="s">
        <v>1712</v>
      </c>
      <c r="D1270" s="360">
        <v>11.76</v>
      </c>
    </row>
    <row r="1271" spans="1:4">
      <c r="A1271">
        <v>39334</v>
      </c>
      <c r="B1271" t="s">
        <v>13531</v>
      </c>
      <c r="C1271" s="111" t="s">
        <v>1712</v>
      </c>
      <c r="D1271" s="360">
        <v>9.35</v>
      </c>
    </row>
    <row r="1272" spans="1:4">
      <c r="A1272">
        <v>12016</v>
      </c>
      <c r="B1272" t="s">
        <v>13532</v>
      </c>
      <c r="C1272" s="111" t="s">
        <v>1712</v>
      </c>
      <c r="D1272" s="360">
        <v>11.74</v>
      </c>
    </row>
    <row r="1273" spans="1:4">
      <c r="A1273">
        <v>12015</v>
      </c>
      <c r="B1273" t="s">
        <v>13533</v>
      </c>
      <c r="C1273" s="111" t="s">
        <v>1712</v>
      </c>
      <c r="D1273" s="360">
        <v>13.66</v>
      </c>
    </row>
    <row r="1274" spans="1:4">
      <c r="A1274">
        <v>12020</v>
      </c>
      <c r="B1274" t="s">
        <v>13534</v>
      </c>
      <c r="C1274" s="111" t="s">
        <v>1712</v>
      </c>
      <c r="D1274" s="360">
        <v>11.74</v>
      </c>
    </row>
    <row r="1275" spans="1:4">
      <c r="A1275">
        <v>12019</v>
      </c>
      <c r="B1275" t="s">
        <v>13535</v>
      </c>
      <c r="C1275" s="111" t="s">
        <v>1712</v>
      </c>
      <c r="D1275" s="360">
        <v>13.66</v>
      </c>
    </row>
    <row r="1276" spans="1:4">
      <c r="A1276">
        <v>39336</v>
      </c>
      <c r="B1276" t="s">
        <v>13536</v>
      </c>
      <c r="C1276" s="111" t="s">
        <v>1712</v>
      </c>
      <c r="D1276" s="360">
        <v>11.72</v>
      </c>
    </row>
    <row r="1277" spans="1:4">
      <c r="A1277">
        <v>39338</v>
      </c>
      <c r="B1277" t="s">
        <v>13537</v>
      </c>
      <c r="C1277" s="111" t="s">
        <v>1712</v>
      </c>
      <c r="D1277" s="360">
        <v>13.1</v>
      </c>
    </row>
    <row r="1278" spans="1:4">
      <c r="A1278">
        <v>39337</v>
      </c>
      <c r="B1278" t="s">
        <v>13538</v>
      </c>
      <c r="C1278" s="111" t="s">
        <v>1712</v>
      </c>
      <c r="D1278" s="360">
        <v>10.43</v>
      </c>
    </row>
    <row r="1279" spans="1:4">
      <c r="A1279">
        <v>39341</v>
      </c>
      <c r="B1279" t="s">
        <v>13539</v>
      </c>
      <c r="C1279" s="111" t="s">
        <v>1712</v>
      </c>
      <c r="D1279" s="360">
        <v>17.079999999999998</v>
      </c>
    </row>
    <row r="1280" spans="1:4">
      <c r="A1280">
        <v>39340</v>
      </c>
      <c r="B1280" t="s">
        <v>13540</v>
      </c>
      <c r="C1280" s="111" t="s">
        <v>1712</v>
      </c>
      <c r="D1280" s="360">
        <v>12.54</v>
      </c>
    </row>
    <row r="1281" spans="1:4">
      <c r="A1281">
        <v>12025</v>
      </c>
      <c r="B1281" t="s">
        <v>13541</v>
      </c>
      <c r="C1281" s="111" t="s">
        <v>1712</v>
      </c>
      <c r="D1281" s="360">
        <v>12.95</v>
      </c>
    </row>
    <row r="1282" spans="1:4">
      <c r="A1282">
        <v>39342</v>
      </c>
      <c r="B1282" t="s">
        <v>13542</v>
      </c>
      <c r="C1282" s="111" t="s">
        <v>1712</v>
      </c>
      <c r="D1282" s="360">
        <v>17.079999999999998</v>
      </c>
    </row>
    <row r="1283" spans="1:4">
      <c r="A1283">
        <v>39343</v>
      </c>
      <c r="B1283" t="s">
        <v>13543</v>
      </c>
      <c r="C1283" s="111" t="s">
        <v>1712</v>
      </c>
      <c r="D1283" s="360">
        <v>14.42</v>
      </c>
    </row>
    <row r="1284" spans="1:4">
      <c r="A1284">
        <v>39345</v>
      </c>
      <c r="B1284" t="s">
        <v>13544</v>
      </c>
      <c r="C1284" s="111" t="s">
        <v>1712</v>
      </c>
      <c r="D1284" s="360">
        <v>19.510000000000002</v>
      </c>
    </row>
    <row r="1285" spans="1:4">
      <c r="A1285">
        <v>39344</v>
      </c>
      <c r="B1285" t="s">
        <v>13545</v>
      </c>
      <c r="C1285" s="111" t="s">
        <v>1712</v>
      </c>
      <c r="D1285" s="360">
        <v>13.94</v>
      </c>
    </row>
    <row r="1286" spans="1:4">
      <c r="A1286">
        <v>12623</v>
      </c>
      <c r="B1286" t="s">
        <v>18958</v>
      </c>
      <c r="C1286" s="111" t="s">
        <v>1715</v>
      </c>
      <c r="D1286" s="360">
        <v>52.87</v>
      </c>
    </row>
    <row r="1287" spans="1:4">
      <c r="A1287">
        <v>34498</v>
      </c>
      <c r="B1287" t="s">
        <v>13546</v>
      </c>
      <c r="C1287" s="111" t="s">
        <v>1712</v>
      </c>
      <c r="D1287" s="360">
        <v>130.41999999999999</v>
      </c>
    </row>
    <row r="1288" spans="1:4">
      <c r="A1288">
        <v>13244</v>
      </c>
      <c r="B1288" t="s">
        <v>13547</v>
      </c>
      <c r="C1288" s="111" t="s">
        <v>1712</v>
      </c>
      <c r="D1288" s="360">
        <v>54.9</v>
      </c>
    </row>
    <row r="1289" spans="1:4">
      <c r="A1289">
        <v>38998</v>
      </c>
      <c r="B1289" t="s">
        <v>18959</v>
      </c>
      <c r="C1289" s="111" t="s">
        <v>1712</v>
      </c>
      <c r="D1289" s="360">
        <v>9.9700000000000006</v>
      </c>
    </row>
    <row r="1290" spans="1:4">
      <c r="A1290">
        <v>38999</v>
      </c>
      <c r="B1290" t="s">
        <v>18960</v>
      </c>
      <c r="C1290" s="111" t="s">
        <v>1712</v>
      </c>
      <c r="D1290" s="360">
        <v>25.2</v>
      </c>
    </row>
    <row r="1291" spans="1:4">
      <c r="A1291">
        <v>38996</v>
      </c>
      <c r="B1291" t="s">
        <v>18961</v>
      </c>
      <c r="C1291" s="111" t="s">
        <v>1712</v>
      </c>
      <c r="D1291" s="360">
        <v>17.809999999999999</v>
      </c>
    </row>
    <row r="1292" spans="1:4">
      <c r="A1292">
        <v>44173</v>
      </c>
      <c r="B1292" t="s">
        <v>18962</v>
      </c>
      <c r="C1292" s="111" t="s">
        <v>1712</v>
      </c>
      <c r="D1292" s="360">
        <v>17.32</v>
      </c>
    </row>
    <row r="1293" spans="1:4">
      <c r="A1293">
        <v>44174</v>
      </c>
      <c r="B1293" t="s">
        <v>18963</v>
      </c>
      <c r="C1293" s="111" t="s">
        <v>1712</v>
      </c>
      <c r="D1293" s="360">
        <v>28.36</v>
      </c>
    </row>
    <row r="1294" spans="1:4">
      <c r="A1294">
        <v>38997</v>
      </c>
      <c r="B1294" t="s">
        <v>18964</v>
      </c>
      <c r="C1294" s="111" t="s">
        <v>1712</v>
      </c>
      <c r="D1294" s="360">
        <v>25.48</v>
      </c>
    </row>
    <row r="1295" spans="1:4">
      <c r="A1295">
        <v>39600</v>
      </c>
      <c r="B1295" t="s">
        <v>13548</v>
      </c>
      <c r="C1295" s="111" t="s">
        <v>1712</v>
      </c>
      <c r="D1295" s="360">
        <v>10.54</v>
      </c>
    </row>
    <row r="1296" spans="1:4">
      <c r="A1296">
        <v>39601</v>
      </c>
      <c r="B1296" t="s">
        <v>13549</v>
      </c>
      <c r="C1296" s="111" t="s">
        <v>1712</v>
      </c>
      <c r="D1296" s="360">
        <v>22.35</v>
      </c>
    </row>
    <row r="1297" spans="1:4">
      <c r="A1297">
        <v>39862</v>
      </c>
      <c r="B1297" t="s">
        <v>13550</v>
      </c>
      <c r="C1297" s="111" t="s">
        <v>1712</v>
      </c>
      <c r="D1297" s="360">
        <v>13.19</v>
      </c>
    </row>
    <row r="1298" spans="1:4">
      <c r="A1298">
        <v>39863</v>
      </c>
      <c r="B1298" t="s">
        <v>13551</v>
      </c>
      <c r="C1298" s="111" t="s">
        <v>1712</v>
      </c>
      <c r="D1298" s="360">
        <v>13.37</v>
      </c>
    </row>
    <row r="1299" spans="1:4">
      <c r="A1299">
        <v>39864</v>
      </c>
      <c r="B1299" t="s">
        <v>13552</v>
      </c>
      <c r="C1299" s="111" t="s">
        <v>1712</v>
      </c>
      <c r="D1299" s="360">
        <v>16.600000000000001</v>
      </c>
    </row>
    <row r="1300" spans="1:4">
      <c r="A1300">
        <v>39865</v>
      </c>
      <c r="B1300" t="s">
        <v>13553</v>
      </c>
      <c r="C1300" s="111" t="s">
        <v>1712</v>
      </c>
      <c r="D1300" s="360">
        <v>23.39</v>
      </c>
    </row>
    <row r="1301" spans="1:4">
      <c r="A1301">
        <v>2517</v>
      </c>
      <c r="B1301" t="s">
        <v>13554</v>
      </c>
      <c r="C1301" s="111" t="s">
        <v>1712</v>
      </c>
      <c r="D1301" s="360">
        <v>24.42</v>
      </c>
    </row>
    <row r="1302" spans="1:4">
      <c r="A1302">
        <v>2522</v>
      </c>
      <c r="B1302" t="s">
        <v>13555</v>
      </c>
      <c r="C1302" s="111" t="s">
        <v>1712</v>
      </c>
      <c r="D1302" s="360">
        <v>15.78</v>
      </c>
    </row>
    <row r="1303" spans="1:4">
      <c r="A1303">
        <v>2548</v>
      </c>
      <c r="B1303" t="s">
        <v>13556</v>
      </c>
      <c r="C1303" s="111" t="s">
        <v>1712</v>
      </c>
      <c r="D1303" s="360">
        <v>9.7100000000000009</v>
      </c>
    </row>
    <row r="1304" spans="1:4">
      <c r="A1304">
        <v>2516</v>
      </c>
      <c r="B1304" t="s">
        <v>13557</v>
      </c>
      <c r="C1304" s="111" t="s">
        <v>1712</v>
      </c>
      <c r="D1304" s="360">
        <v>12.67</v>
      </c>
    </row>
    <row r="1305" spans="1:4">
      <c r="A1305">
        <v>2518</v>
      </c>
      <c r="B1305" t="s">
        <v>13558</v>
      </c>
      <c r="C1305" s="111" t="s">
        <v>1712</v>
      </c>
      <c r="D1305" s="360">
        <v>116.26</v>
      </c>
    </row>
    <row r="1306" spans="1:4">
      <c r="A1306">
        <v>2521</v>
      </c>
      <c r="B1306" t="s">
        <v>13559</v>
      </c>
      <c r="C1306" s="111" t="s">
        <v>1712</v>
      </c>
      <c r="D1306" s="360">
        <v>49.49</v>
      </c>
    </row>
    <row r="1307" spans="1:4">
      <c r="A1307">
        <v>2515</v>
      </c>
      <c r="B1307" t="s">
        <v>13560</v>
      </c>
      <c r="C1307" s="111" t="s">
        <v>1712</v>
      </c>
      <c r="D1307" s="360">
        <v>10.55</v>
      </c>
    </row>
    <row r="1308" spans="1:4">
      <c r="A1308">
        <v>2519</v>
      </c>
      <c r="B1308" t="s">
        <v>13561</v>
      </c>
      <c r="C1308" s="111" t="s">
        <v>1712</v>
      </c>
      <c r="D1308" s="360">
        <v>140.18</v>
      </c>
    </row>
    <row r="1309" spans="1:4">
      <c r="A1309">
        <v>2520</v>
      </c>
      <c r="B1309" t="s">
        <v>13562</v>
      </c>
      <c r="C1309" s="111" t="s">
        <v>1712</v>
      </c>
      <c r="D1309" s="360">
        <v>258.01</v>
      </c>
    </row>
    <row r="1310" spans="1:4">
      <c r="A1310">
        <v>1602</v>
      </c>
      <c r="B1310" t="s">
        <v>13563</v>
      </c>
      <c r="C1310" s="111" t="s">
        <v>1712</v>
      </c>
      <c r="D1310" s="360">
        <v>51.33</v>
      </c>
    </row>
    <row r="1311" spans="1:4">
      <c r="A1311">
        <v>1601</v>
      </c>
      <c r="B1311" t="s">
        <v>13564</v>
      </c>
      <c r="C1311" s="111" t="s">
        <v>1712</v>
      </c>
      <c r="D1311" s="360">
        <v>45.75</v>
      </c>
    </row>
    <row r="1312" spans="1:4">
      <c r="A1312">
        <v>1598</v>
      </c>
      <c r="B1312" t="s">
        <v>13565</v>
      </c>
      <c r="C1312" s="111" t="s">
        <v>1712</v>
      </c>
      <c r="D1312" s="360">
        <v>13.54</v>
      </c>
    </row>
    <row r="1313" spans="1:4">
      <c r="A1313">
        <v>1600</v>
      </c>
      <c r="B1313" t="s">
        <v>13566</v>
      </c>
      <c r="C1313" s="111" t="s">
        <v>1712</v>
      </c>
      <c r="D1313" s="360">
        <v>19.98</v>
      </c>
    </row>
    <row r="1314" spans="1:4">
      <c r="A1314">
        <v>1603</v>
      </c>
      <c r="B1314" t="s">
        <v>13567</v>
      </c>
      <c r="C1314" s="111" t="s">
        <v>1712</v>
      </c>
      <c r="D1314" s="360">
        <v>77.5</v>
      </c>
    </row>
    <row r="1315" spans="1:4">
      <c r="A1315">
        <v>1599</v>
      </c>
      <c r="B1315" t="s">
        <v>13568</v>
      </c>
      <c r="C1315" s="111" t="s">
        <v>1712</v>
      </c>
      <c r="D1315" s="360">
        <v>15.71</v>
      </c>
    </row>
    <row r="1316" spans="1:4">
      <c r="A1316">
        <v>1597</v>
      </c>
      <c r="B1316" t="s">
        <v>13569</v>
      </c>
      <c r="C1316" s="111" t="s">
        <v>1712</v>
      </c>
      <c r="D1316" s="360">
        <v>12.73</v>
      </c>
    </row>
    <row r="1317" spans="1:4">
      <c r="A1317">
        <v>39602</v>
      </c>
      <c r="B1317" t="s">
        <v>13570</v>
      </c>
      <c r="C1317" s="111" t="s">
        <v>1712</v>
      </c>
      <c r="D1317" s="360">
        <v>1.1100000000000001</v>
      </c>
    </row>
    <row r="1318" spans="1:4">
      <c r="A1318">
        <v>39603</v>
      </c>
      <c r="B1318" t="s">
        <v>13571</v>
      </c>
      <c r="C1318" s="111" t="s">
        <v>1712</v>
      </c>
      <c r="D1318" s="360">
        <v>2.38</v>
      </c>
    </row>
    <row r="1319" spans="1:4">
      <c r="A1319">
        <v>11821</v>
      </c>
      <c r="B1319" t="s">
        <v>13572</v>
      </c>
      <c r="C1319" s="111" t="s">
        <v>1712</v>
      </c>
      <c r="D1319" s="360">
        <v>10.45</v>
      </c>
    </row>
    <row r="1320" spans="1:4">
      <c r="A1320">
        <v>1562</v>
      </c>
      <c r="B1320" t="s">
        <v>13573</v>
      </c>
      <c r="C1320" s="111" t="s">
        <v>1712</v>
      </c>
      <c r="D1320" s="360">
        <v>17.12</v>
      </c>
    </row>
    <row r="1321" spans="1:4">
      <c r="A1321">
        <v>1563</v>
      </c>
      <c r="B1321" t="s">
        <v>13574</v>
      </c>
      <c r="C1321" s="111" t="s">
        <v>1712</v>
      </c>
      <c r="D1321" s="360">
        <v>22.98</v>
      </c>
    </row>
    <row r="1322" spans="1:4">
      <c r="A1322">
        <v>11856</v>
      </c>
      <c r="B1322" t="s">
        <v>13575</v>
      </c>
      <c r="C1322" s="111" t="s">
        <v>1712</v>
      </c>
      <c r="D1322" s="360">
        <v>6.85</v>
      </c>
    </row>
    <row r="1323" spans="1:4">
      <c r="A1323">
        <v>11857</v>
      </c>
      <c r="B1323" t="s">
        <v>13576</v>
      </c>
      <c r="C1323" s="111" t="s">
        <v>1712</v>
      </c>
      <c r="D1323" s="360">
        <v>36.049999999999997</v>
      </c>
    </row>
    <row r="1324" spans="1:4">
      <c r="A1324">
        <v>11858</v>
      </c>
      <c r="B1324" t="s">
        <v>13577</v>
      </c>
      <c r="C1324" s="111" t="s">
        <v>1712</v>
      </c>
      <c r="D1324" s="360">
        <v>44.74</v>
      </c>
    </row>
    <row r="1325" spans="1:4">
      <c r="A1325">
        <v>1539</v>
      </c>
      <c r="B1325" t="s">
        <v>13578</v>
      </c>
      <c r="C1325" s="111" t="s">
        <v>1712</v>
      </c>
      <c r="D1325" s="360">
        <v>8.0500000000000007</v>
      </c>
    </row>
    <row r="1326" spans="1:4">
      <c r="A1326">
        <v>11859</v>
      </c>
      <c r="B1326" t="s">
        <v>13579</v>
      </c>
      <c r="C1326" s="111" t="s">
        <v>1712</v>
      </c>
      <c r="D1326" s="360">
        <v>60.87</v>
      </c>
    </row>
    <row r="1327" spans="1:4">
      <c r="A1327">
        <v>1550</v>
      </c>
      <c r="B1327" t="s">
        <v>13580</v>
      </c>
      <c r="C1327" s="111" t="s">
        <v>1712</v>
      </c>
      <c r="D1327" s="360">
        <v>8.49</v>
      </c>
    </row>
    <row r="1328" spans="1:4">
      <c r="A1328">
        <v>11854</v>
      </c>
      <c r="B1328" t="s">
        <v>13581</v>
      </c>
      <c r="C1328" s="111" t="s">
        <v>1712</v>
      </c>
      <c r="D1328" s="360">
        <v>10.61</v>
      </c>
    </row>
    <row r="1329" spans="1:4">
      <c r="A1329">
        <v>11862</v>
      </c>
      <c r="B1329" t="s">
        <v>13582</v>
      </c>
      <c r="C1329" s="111" t="s">
        <v>1712</v>
      </c>
      <c r="D1329" s="360">
        <v>14.88</v>
      </c>
    </row>
    <row r="1330" spans="1:4">
      <c r="A1330">
        <v>11863</v>
      </c>
      <c r="B1330" t="s">
        <v>13583</v>
      </c>
      <c r="C1330" s="111" t="s">
        <v>1712</v>
      </c>
      <c r="D1330" s="360">
        <v>6.01</v>
      </c>
    </row>
    <row r="1331" spans="1:4">
      <c r="A1331">
        <v>11855</v>
      </c>
      <c r="B1331" t="s">
        <v>13584</v>
      </c>
      <c r="C1331" s="111" t="s">
        <v>1712</v>
      </c>
      <c r="D1331" s="360">
        <v>22.22</v>
      </c>
    </row>
    <row r="1332" spans="1:4">
      <c r="A1332">
        <v>11864</v>
      </c>
      <c r="B1332" t="s">
        <v>13585</v>
      </c>
      <c r="C1332" s="111" t="s">
        <v>1712</v>
      </c>
      <c r="D1332" s="360">
        <v>33.590000000000003</v>
      </c>
    </row>
    <row r="1333" spans="1:4">
      <c r="A1333">
        <v>2527</v>
      </c>
      <c r="B1333" t="s">
        <v>13586</v>
      </c>
      <c r="C1333" s="111" t="s">
        <v>1712</v>
      </c>
      <c r="D1333" s="360">
        <v>8.74</v>
      </c>
    </row>
    <row r="1334" spans="1:4">
      <c r="A1334">
        <v>2526</v>
      </c>
      <c r="B1334" t="s">
        <v>13587</v>
      </c>
      <c r="C1334" s="111" t="s">
        <v>1712</v>
      </c>
      <c r="D1334" s="360">
        <v>5.6</v>
      </c>
    </row>
    <row r="1335" spans="1:4">
      <c r="A1335">
        <v>2487</v>
      </c>
      <c r="B1335" t="s">
        <v>13588</v>
      </c>
      <c r="C1335" s="111" t="s">
        <v>1712</v>
      </c>
      <c r="D1335" s="360">
        <v>1.91</v>
      </c>
    </row>
    <row r="1336" spans="1:4">
      <c r="A1336">
        <v>2483</v>
      </c>
      <c r="B1336" t="s">
        <v>13589</v>
      </c>
      <c r="C1336" s="111" t="s">
        <v>1712</v>
      </c>
      <c r="D1336" s="360">
        <v>3.99</v>
      </c>
    </row>
    <row r="1337" spans="1:4">
      <c r="A1337">
        <v>2528</v>
      </c>
      <c r="B1337" t="s">
        <v>13590</v>
      </c>
      <c r="C1337" s="111" t="s">
        <v>1712</v>
      </c>
      <c r="D1337" s="360">
        <v>22</v>
      </c>
    </row>
    <row r="1338" spans="1:4">
      <c r="A1338">
        <v>2489</v>
      </c>
      <c r="B1338" t="s">
        <v>13591</v>
      </c>
      <c r="C1338" s="111" t="s">
        <v>1712</v>
      </c>
      <c r="D1338" s="360">
        <v>9.69</v>
      </c>
    </row>
    <row r="1339" spans="1:4">
      <c r="A1339">
        <v>2488</v>
      </c>
      <c r="B1339" t="s">
        <v>13592</v>
      </c>
      <c r="C1339" s="111" t="s">
        <v>1712</v>
      </c>
      <c r="D1339" s="360">
        <v>2.2400000000000002</v>
      </c>
    </row>
    <row r="1340" spans="1:4">
      <c r="A1340">
        <v>2484</v>
      </c>
      <c r="B1340" t="s">
        <v>13593</v>
      </c>
      <c r="C1340" s="111" t="s">
        <v>1712</v>
      </c>
      <c r="D1340" s="360">
        <v>31.95</v>
      </c>
    </row>
    <row r="1341" spans="1:4">
      <c r="A1341">
        <v>2485</v>
      </c>
      <c r="B1341" t="s">
        <v>13594</v>
      </c>
      <c r="C1341" s="111" t="s">
        <v>1712</v>
      </c>
      <c r="D1341" s="360">
        <v>50.08</v>
      </c>
    </row>
    <row r="1342" spans="1:4">
      <c r="A1342">
        <v>39279</v>
      </c>
      <c r="B1342" t="s">
        <v>18965</v>
      </c>
      <c r="C1342" s="111" t="s">
        <v>1712</v>
      </c>
      <c r="D1342" s="360">
        <v>8.35</v>
      </c>
    </row>
    <row r="1343" spans="1:4">
      <c r="A1343">
        <v>39280</v>
      </c>
      <c r="B1343" t="s">
        <v>18966</v>
      </c>
      <c r="C1343" s="111" t="s">
        <v>1712</v>
      </c>
      <c r="D1343" s="360">
        <v>9.36</v>
      </c>
    </row>
    <row r="1344" spans="1:4">
      <c r="A1344">
        <v>39281</v>
      </c>
      <c r="B1344" t="s">
        <v>18967</v>
      </c>
      <c r="C1344" s="111" t="s">
        <v>1712</v>
      </c>
      <c r="D1344" s="360">
        <v>12.37</v>
      </c>
    </row>
    <row r="1345" spans="1:4">
      <c r="A1345">
        <v>39282</v>
      </c>
      <c r="B1345" t="s">
        <v>18968</v>
      </c>
      <c r="C1345" s="111" t="s">
        <v>1712</v>
      </c>
      <c r="D1345" s="360">
        <v>17.260000000000002</v>
      </c>
    </row>
    <row r="1346" spans="1:4">
      <c r="A1346">
        <v>38844</v>
      </c>
      <c r="B1346" t="s">
        <v>18969</v>
      </c>
      <c r="C1346" s="111" t="s">
        <v>1712</v>
      </c>
      <c r="D1346" s="360">
        <v>8.4700000000000006</v>
      </c>
    </row>
    <row r="1347" spans="1:4">
      <c r="A1347">
        <v>38846</v>
      </c>
      <c r="B1347" t="s">
        <v>18970</v>
      </c>
      <c r="C1347" s="111" t="s">
        <v>1712</v>
      </c>
      <c r="D1347" s="360">
        <v>8.6199999999999992</v>
      </c>
    </row>
    <row r="1348" spans="1:4">
      <c r="A1348">
        <v>38847</v>
      </c>
      <c r="B1348" t="s">
        <v>18971</v>
      </c>
      <c r="C1348" s="111" t="s">
        <v>1712</v>
      </c>
      <c r="D1348" s="360">
        <v>10.09</v>
      </c>
    </row>
    <row r="1349" spans="1:4">
      <c r="A1349">
        <v>38850</v>
      </c>
      <c r="B1349" t="s">
        <v>18972</v>
      </c>
      <c r="C1349" s="111" t="s">
        <v>1712</v>
      </c>
      <c r="D1349" s="360">
        <v>18.23</v>
      </c>
    </row>
    <row r="1350" spans="1:4">
      <c r="A1350">
        <v>38848</v>
      </c>
      <c r="B1350" t="s">
        <v>18973</v>
      </c>
      <c r="C1350" s="111" t="s">
        <v>1712</v>
      </c>
      <c r="D1350" s="360">
        <v>11.95</v>
      </c>
    </row>
    <row r="1351" spans="1:4">
      <c r="A1351">
        <v>38851</v>
      </c>
      <c r="B1351" t="s">
        <v>18974</v>
      </c>
      <c r="C1351" s="111" t="s">
        <v>1712</v>
      </c>
      <c r="D1351" s="360">
        <v>20.61</v>
      </c>
    </row>
    <row r="1352" spans="1:4">
      <c r="A1352">
        <v>38854</v>
      </c>
      <c r="B1352" t="s">
        <v>18975</v>
      </c>
      <c r="C1352" s="111" t="s">
        <v>1712</v>
      </c>
      <c r="D1352" s="360">
        <v>8.9499999999999993</v>
      </c>
    </row>
    <row r="1353" spans="1:4">
      <c r="A1353">
        <v>44247</v>
      </c>
      <c r="B1353" t="s">
        <v>18976</v>
      </c>
      <c r="C1353" s="111" t="s">
        <v>1712</v>
      </c>
      <c r="D1353" s="361">
        <v>1710.84</v>
      </c>
    </row>
    <row r="1354" spans="1:4">
      <c r="A1354">
        <v>38005</v>
      </c>
      <c r="B1354" t="s">
        <v>13595</v>
      </c>
      <c r="C1354" s="111" t="s">
        <v>1712</v>
      </c>
      <c r="D1354" s="360">
        <v>20.34</v>
      </c>
    </row>
    <row r="1355" spans="1:4">
      <c r="A1355">
        <v>38006</v>
      </c>
      <c r="B1355" t="s">
        <v>13596</v>
      </c>
      <c r="C1355" s="111" t="s">
        <v>1712</v>
      </c>
      <c r="D1355" s="360">
        <v>27.03</v>
      </c>
    </row>
    <row r="1356" spans="1:4">
      <c r="A1356">
        <v>38428</v>
      </c>
      <c r="B1356" t="s">
        <v>13597</v>
      </c>
      <c r="C1356" s="111" t="s">
        <v>1712</v>
      </c>
      <c r="D1356" s="360">
        <v>24.21</v>
      </c>
    </row>
    <row r="1357" spans="1:4">
      <c r="A1357">
        <v>38007</v>
      </c>
      <c r="B1357" t="s">
        <v>13598</v>
      </c>
      <c r="C1357" s="111" t="s">
        <v>1712</v>
      </c>
      <c r="D1357" s="360">
        <v>31.19</v>
      </c>
    </row>
    <row r="1358" spans="1:4">
      <c r="A1358">
        <v>38008</v>
      </c>
      <c r="B1358" t="s">
        <v>13599</v>
      </c>
      <c r="C1358" s="111" t="s">
        <v>1712</v>
      </c>
      <c r="D1358" s="360">
        <v>49.91</v>
      </c>
    </row>
    <row r="1359" spans="1:4">
      <c r="A1359">
        <v>38009</v>
      </c>
      <c r="B1359" t="s">
        <v>13600</v>
      </c>
      <c r="C1359" s="111" t="s">
        <v>1712</v>
      </c>
      <c r="D1359" s="360">
        <v>61.1</v>
      </c>
    </row>
    <row r="1360" spans="1:4">
      <c r="A1360">
        <v>44248</v>
      </c>
      <c r="B1360" t="s">
        <v>18977</v>
      </c>
      <c r="C1360" s="111" t="s">
        <v>1712</v>
      </c>
      <c r="D1360" s="360">
        <v>99.59</v>
      </c>
    </row>
    <row r="1361" spans="1:4">
      <c r="A1361">
        <v>44249</v>
      </c>
      <c r="B1361" t="s">
        <v>18978</v>
      </c>
      <c r="C1361" s="111" t="s">
        <v>1712</v>
      </c>
      <c r="D1361" s="360">
        <v>384.23</v>
      </c>
    </row>
    <row r="1362" spans="1:4">
      <c r="A1362">
        <v>44250</v>
      </c>
      <c r="B1362" t="s">
        <v>18979</v>
      </c>
      <c r="C1362" s="111" t="s">
        <v>1712</v>
      </c>
      <c r="D1362" s="360">
        <v>557.99</v>
      </c>
    </row>
    <row r="1363" spans="1:4">
      <c r="A1363">
        <v>3104</v>
      </c>
      <c r="B1363" t="s">
        <v>13601</v>
      </c>
      <c r="C1363" s="111" t="s">
        <v>1724</v>
      </c>
      <c r="D1363" s="360">
        <v>148.55000000000001</v>
      </c>
    </row>
    <row r="1364" spans="1:4">
      <c r="A1364">
        <v>1607</v>
      </c>
      <c r="B1364" t="s">
        <v>13602</v>
      </c>
      <c r="C1364" s="111" t="s">
        <v>1724</v>
      </c>
      <c r="D1364" s="360">
        <v>0.32</v>
      </c>
    </row>
    <row r="1365" spans="1:4">
      <c r="A1365">
        <v>38169</v>
      </c>
      <c r="B1365" t="s">
        <v>13603</v>
      </c>
      <c r="C1365" s="111" t="s">
        <v>1724</v>
      </c>
      <c r="D1365" s="360">
        <v>73.709999999999994</v>
      </c>
    </row>
    <row r="1366" spans="1:4">
      <c r="A1366">
        <v>6142</v>
      </c>
      <c r="B1366" t="s">
        <v>18980</v>
      </c>
      <c r="C1366" s="111" t="s">
        <v>1712</v>
      </c>
      <c r="D1366" s="360">
        <v>9.31</v>
      </c>
    </row>
    <row r="1367" spans="1:4">
      <c r="A1367">
        <v>11686</v>
      </c>
      <c r="B1367" t="s">
        <v>18981</v>
      </c>
      <c r="C1367" s="111" t="s">
        <v>1712</v>
      </c>
      <c r="D1367" s="360">
        <v>12.93</v>
      </c>
    </row>
    <row r="1368" spans="1:4">
      <c r="A1368">
        <v>37598</v>
      </c>
      <c r="B1368" t="s">
        <v>13604</v>
      </c>
      <c r="C1368" s="111" t="s">
        <v>1712</v>
      </c>
      <c r="D1368" s="360">
        <v>41.06</v>
      </c>
    </row>
    <row r="1369" spans="1:4">
      <c r="A1369">
        <v>25398</v>
      </c>
      <c r="B1369" t="s">
        <v>18982</v>
      </c>
      <c r="C1369" s="111" t="s">
        <v>1712</v>
      </c>
      <c r="D1369" s="361">
        <v>4539.57</v>
      </c>
    </row>
    <row r="1370" spans="1:4">
      <c r="A1370">
        <v>25399</v>
      </c>
      <c r="B1370" t="s">
        <v>13605</v>
      </c>
      <c r="C1370" s="111" t="s">
        <v>1712</v>
      </c>
      <c r="D1370" s="361">
        <v>2755.92</v>
      </c>
    </row>
    <row r="1371" spans="1:4">
      <c r="A1371">
        <v>43440</v>
      </c>
      <c r="B1371" t="s">
        <v>13606</v>
      </c>
      <c r="C1371" s="111" t="s">
        <v>1712</v>
      </c>
      <c r="D1371" s="360">
        <v>407.48</v>
      </c>
    </row>
    <row r="1372" spans="1:4">
      <c r="A1372">
        <v>10667</v>
      </c>
      <c r="B1372" t="s">
        <v>13607</v>
      </c>
      <c r="C1372" s="111" t="s">
        <v>1712</v>
      </c>
      <c r="D1372" s="361">
        <v>19404</v>
      </c>
    </row>
    <row r="1373" spans="1:4">
      <c r="A1373">
        <v>1613</v>
      </c>
      <c r="B1373" t="s">
        <v>13608</v>
      </c>
      <c r="C1373" s="111" t="s">
        <v>1712</v>
      </c>
      <c r="D1373" s="361">
        <v>1360.22</v>
      </c>
    </row>
    <row r="1374" spans="1:4">
      <c r="A1374">
        <v>1626</v>
      </c>
      <c r="B1374" t="s">
        <v>13609</v>
      </c>
      <c r="C1374" s="111" t="s">
        <v>1712</v>
      </c>
      <c r="D1374" s="361">
        <v>2034.38</v>
      </c>
    </row>
    <row r="1375" spans="1:4">
      <c r="A1375">
        <v>1625</v>
      </c>
      <c r="B1375" t="s">
        <v>13610</v>
      </c>
      <c r="C1375" s="111" t="s">
        <v>1712</v>
      </c>
      <c r="D1375" s="360">
        <v>142.09</v>
      </c>
    </row>
    <row r="1376" spans="1:4">
      <c r="A1376">
        <v>1622</v>
      </c>
      <c r="B1376" t="s">
        <v>13611</v>
      </c>
      <c r="C1376" s="111" t="s">
        <v>1712</v>
      </c>
      <c r="D1376" s="361">
        <v>4590.76</v>
      </c>
    </row>
    <row r="1377" spans="1:4">
      <c r="A1377">
        <v>1620</v>
      </c>
      <c r="B1377" t="s">
        <v>13612</v>
      </c>
      <c r="C1377" s="111" t="s">
        <v>1712</v>
      </c>
      <c r="D1377" s="360">
        <v>299.32</v>
      </c>
    </row>
    <row r="1378" spans="1:4">
      <c r="A1378">
        <v>1629</v>
      </c>
      <c r="B1378" t="s">
        <v>13613</v>
      </c>
      <c r="C1378" s="111" t="s">
        <v>1712</v>
      </c>
      <c r="D1378" s="361">
        <v>11172.83</v>
      </c>
    </row>
    <row r="1379" spans="1:4">
      <c r="A1379">
        <v>1627</v>
      </c>
      <c r="B1379" t="s">
        <v>13614</v>
      </c>
      <c r="C1379" s="111" t="s">
        <v>1712</v>
      </c>
      <c r="D1379" s="360">
        <v>572.15</v>
      </c>
    </row>
    <row r="1380" spans="1:4">
      <c r="A1380">
        <v>1623</v>
      </c>
      <c r="B1380" t="s">
        <v>13615</v>
      </c>
      <c r="C1380" s="111" t="s">
        <v>1712</v>
      </c>
      <c r="D1380" s="360">
        <v>115.88</v>
      </c>
    </row>
    <row r="1381" spans="1:4">
      <c r="A1381">
        <v>1619</v>
      </c>
      <c r="B1381" t="s">
        <v>13616</v>
      </c>
      <c r="C1381" s="111" t="s">
        <v>1712</v>
      </c>
      <c r="D1381" s="360">
        <v>159.4</v>
      </c>
    </row>
    <row r="1382" spans="1:4">
      <c r="A1382">
        <v>1630</v>
      </c>
      <c r="B1382" t="s">
        <v>13617</v>
      </c>
      <c r="C1382" s="111" t="s">
        <v>1712</v>
      </c>
      <c r="D1382" s="361">
        <v>3509.73</v>
      </c>
    </row>
    <row r="1383" spans="1:4">
      <c r="A1383">
        <v>1616</v>
      </c>
      <c r="B1383" t="s">
        <v>13618</v>
      </c>
      <c r="C1383" s="111" t="s">
        <v>1712</v>
      </c>
      <c r="D1383" s="361">
        <v>5398.03</v>
      </c>
    </row>
    <row r="1384" spans="1:4">
      <c r="A1384">
        <v>1614</v>
      </c>
      <c r="B1384" t="s">
        <v>13619</v>
      </c>
      <c r="C1384" s="111" t="s">
        <v>1712</v>
      </c>
      <c r="D1384" s="360">
        <v>246.71</v>
      </c>
    </row>
    <row r="1385" spans="1:4">
      <c r="A1385">
        <v>1617</v>
      </c>
      <c r="B1385" t="s">
        <v>13620</v>
      </c>
      <c r="C1385" s="111" t="s">
        <v>1712</v>
      </c>
      <c r="D1385" s="361">
        <v>6444.08</v>
      </c>
    </row>
    <row r="1386" spans="1:4">
      <c r="A1386">
        <v>1621</v>
      </c>
      <c r="B1386" t="s">
        <v>13621</v>
      </c>
      <c r="C1386" s="111" t="s">
        <v>1712</v>
      </c>
      <c r="D1386" s="360">
        <v>441.23</v>
      </c>
    </row>
    <row r="1387" spans="1:4">
      <c r="A1387">
        <v>1624</v>
      </c>
      <c r="B1387" t="s">
        <v>13622</v>
      </c>
      <c r="C1387" s="111" t="s">
        <v>1712</v>
      </c>
      <c r="D1387" s="361">
        <v>15839.87</v>
      </c>
    </row>
    <row r="1388" spans="1:4">
      <c r="A1388">
        <v>1615</v>
      </c>
      <c r="B1388" t="s">
        <v>13623</v>
      </c>
      <c r="C1388" s="111" t="s">
        <v>1712</v>
      </c>
      <c r="D1388" s="360">
        <v>828.56</v>
      </c>
    </row>
    <row r="1389" spans="1:4">
      <c r="A1389">
        <v>1612</v>
      </c>
      <c r="B1389" t="s">
        <v>13624</v>
      </c>
      <c r="C1389" s="111" t="s">
        <v>1712</v>
      </c>
      <c r="D1389" s="360">
        <v>109.13</v>
      </c>
    </row>
    <row r="1390" spans="1:4">
      <c r="A1390">
        <v>1618</v>
      </c>
      <c r="B1390" t="s">
        <v>13625</v>
      </c>
      <c r="C1390" s="111" t="s">
        <v>1712</v>
      </c>
      <c r="D1390" s="361">
        <v>1138.57</v>
      </c>
    </row>
    <row r="1391" spans="1:4">
      <c r="A1391">
        <v>14211</v>
      </c>
      <c r="B1391" t="s">
        <v>13626</v>
      </c>
      <c r="C1391" s="111" t="s">
        <v>1712</v>
      </c>
      <c r="D1391" s="360">
        <v>47.39</v>
      </c>
    </row>
    <row r="1392" spans="1:4">
      <c r="A1392">
        <v>43657</v>
      </c>
      <c r="B1392" t="s">
        <v>13627</v>
      </c>
      <c r="C1392" s="111" t="s">
        <v>1715</v>
      </c>
      <c r="D1392" s="360">
        <v>7.4</v>
      </c>
    </row>
    <row r="1393" spans="1:4">
      <c r="A1393">
        <v>38200</v>
      </c>
      <c r="B1393" t="s">
        <v>13628</v>
      </c>
      <c r="C1393" s="111" t="s">
        <v>1725</v>
      </c>
      <c r="D1393" s="360">
        <v>646.21</v>
      </c>
    </row>
    <row r="1394" spans="1:4">
      <c r="A1394">
        <v>39269</v>
      </c>
      <c r="B1394" t="s">
        <v>13629</v>
      </c>
      <c r="C1394" s="111" t="s">
        <v>1715</v>
      </c>
      <c r="D1394" s="360">
        <v>1.2</v>
      </c>
    </row>
    <row r="1395" spans="1:4">
      <c r="A1395">
        <v>11889</v>
      </c>
      <c r="B1395" t="s">
        <v>13630</v>
      </c>
      <c r="C1395" s="111" t="s">
        <v>1715</v>
      </c>
      <c r="D1395" s="360">
        <v>1.65</v>
      </c>
    </row>
    <row r="1396" spans="1:4">
      <c r="A1396">
        <v>39270</v>
      </c>
      <c r="B1396" t="s">
        <v>13631</v>
      </c>
      <c r="C1396" s="111" t="s">
        <v>1715</v>
      </c>
      <c r="D1396" s="360">
        <v>2.14</v>
      </c>
    </row>
    <row r="1397" spans="1:4">
      <c r="A1397">
        <v>11890</v>
      </c>
      <c r="B1397" t="s">
        <v>13632</v>
      </c>
      <c r="C1397" s="111" t="s">
        <v>1715</v>
      </c>
      <c r="D1397" s="360">
        <v>2.92</v>
      </c>
    </row>
    <row r="1398" spans="1:4">
      <c r="A1398">
        <v>11891</v>
      </c>
      <c r="B1398" t="s">
        <v>13633</v>
      </c>
      <c r="C1398" s="111" t="s">
        <v>1715</v>
      </c>
      <c r="D1398" s="360">
        <v>4.7300000000000004</v>
      </c>
    </row>
    <row r="1399" spans="1:4">
      <c r="A1399">
        <v>11892</v>
      </c>
      <c r="B1399" t="s">
        <v>13634</v>
      </c>
      <c r="C1399" s="111" t="s">
        <v>1715</v>
      </c>
      <c r="D1399" s="360">
        <v>7.74</v>
      </c>
    </row>
    <row r="1400" spans="1:4">
      <c r="A1400">
        <v>37601</v>
      </c>
      <c r="B1400" t="s">
        <v>13635</v>
      </c>
      <c r="C1400" s="111" t="s">
        <v>1715</v>
      </c>
      <c r="D1400" s="360">
        <v>9.1199999999999992</v>
      </c>
    </row>
    <row r="1401" spans="1:4">
      <c r="A1401">
        <v>1634</v>
      </c>
      <c r="B1401" t="s">
        <v>13636</v>
      </c>
      <c r="C1401" s="111" t="s">
        <v>1715</v>
      </c>
      <c r="D1401" s="360">
        <v>9.43</v>
      </c>
    </row>
    <row r="1402" spans="1:4">
      <c r="A1402">
        <v>5086</v>
      </c>
      <c r="B1402" t="s">
        <v>13637</v>
      </c>
      <c r="C1402" s="111" t="s">
        <v>1716</v>
      </c>
      <c r="D1402" s="360">
        <v>30.51</v>
      </c>
    </row>
    <row r="1403" spans="1:4">
      <c r="A1403">
        <v>11280</v>
      </c>
      <c r="B1403" t="s">
        <v>13638</v>
      </c>
      <c r="C1403" s="111" t="s">
        <v>1712</v>
      </c>
      <c r="D1403" s="361">
        <v>11743.22</v>
      </c>
    </row>
    <row r="1404" spans="1:4">
      <c r="A1404">
        <v>40519</v>
      </c>
      <c r="B1404" t="s">
        <v>13639</v>
      </c>
      <c r="C1404" s="111" t="s">
        <v>1712</v>
      </c>
      <c r="D1404" s="361">
        <v>96807.14</v>
      </c>
    </row>
    <row r="1405" spans="1:4">
      <c r="A1405">
        <v>39869</v>
      </c>
      <c r="B1405" t="s">
        <v>13640</v>
      </c>
      <c r="C1405" s="111" t="s">
        <v>1712</v>
      </c>
      <c r="D1405" s="360">
        <v>13.1</v>
      </c>
    </row>
    <row r="1406" spans="1:4">
      <c r="A1406">
        <v>39870</v>
      </c>
      <c r="B1406" t="s">
        <v>13641</v>
      </c>
      <c r="C1406" s="111" t="s">
        <v>1712</v>
      </c>
      <c r="D1406" s="360">
        <v>20.03</v>
      </c>
    </row>
    <row r="1407" spans="1:4">
      <c r="A1407">
        <v>39871</v>
      </c>
      <c r="B1407" t="s">
        <v>13642</v>
      </c>
      <c r="C1407" s="111" t="s">
        <v>1712</v>
      </c>
      <c r="D1407" s="360">
        <v>22.46</v>
      </c>
    </row>
    <row r="1408" spans="1:4">
      <c r="A1408">
        <v>12722</v>
      </c>
      <c r="B1408" t="s">
        <v>13643</v>
      </c>
      <c r="C1408" s="111" t="s">
        <v>1712</v>
      </c>
      <c r="D1408" s="360">
        <v>751.53</v>
      </c>
    </row>
    <row r="1409" spans="1:4">
      <c r="A1409">
        <v>12714</v>
      </c>
      <c r="B1409" t="s">
        <v>13644</v>
      </c>
      <c r="C1409" s="111" t="s">
        <v>1712</v>
      </c>
      <c r="D1409" s="360">
        <v>4.9000000000000004</v>
      </c>
    </row>
    <row r="1410" spans="1:4">
      <c r="A1410">
        <v>12715</v>
      </c>
      <c r="B1410" t="s">
        <v>13645</v>
      </c>
      <c r="C1410" s="111" t="s">
        <v>1712</v>
      </c>
      <c r="D1410" s="360">
        <v>11.07</v>
      </c>
    </row>
    <row r="1411" spans="1:4">
      <c r="A1411">
        <v>12716</v>
      </c>
      <c r="B1411" t="s">
        <v>13646</v>
      </c>
      <c r="C1411" s="111" t="s">
        <v>1712</v>
      </c>
      <c r="D1411" s="360">
        <v>19.02</v>
      </c>
    </row>
    <row r="1412" spans="1:4">
      <c r="A1412">
        <v>12717</v>
      </c>
      <c r="B1412" t="s">
        <v>13647</v>
      </c>
      <c r="C1412" s="111" t="s">
        <v>1712</v>
      </c>
      <c r="D1412" s="360">
        <v>37.39</v>
      </c>
    </row>
    <row r="1413" spans="1:4">
      <c r="A1413">
        <v>12718</v>
      </c>
      <c r="B1413" t="s">
        <v>13648</v>
      </c>
      <c r="C1413" s="111" t="s">
        <v>1712</v>
      </c>
      <c r="D1413" s="360">
        <v>57.38</v>
      </c>
    </row>
    <row r="1414" spans="1:4">
      <c r="A1414">
        <v>12719</v>
      </c>
      <c r="B1414" t="s">
        <v>13649</v>
      </c>
      <c r="C1414" s="111" t="s">
        <v>1712</v>
      </c>
      <c r="D1414" s="360">
        <v>91.09</v>
      </c>
    </row>
    <row r="1415" spans="1:4">
      <c r="A1415">
        <v>12720</v>
      </c>
      <c r="B1415" t="s">
        <v>13650</v>
      </c>
      <c r="C1415" s="111" t="s">
        <v>1712</v>
      </c>
      <c r="D1415" s="360">
        <v>317.17</v>
      </c>
    </row>
    <row r="1416" spans="1:4">
      <c r="A1416">
        <v>12721</v>
      </c>
      <c r="B1416" t="s">
        <v>13651</v>
      </c>
      <c r="C1416" s="111" t="s">
        <v>1712</v>
      </c>
      <c r="D1416" s="360">
        <v>304.14</v>
      </c>
    </row>
    <row r="1417" spans="1:4">
      <c r="A1417">
        <v>3468</v>
      </c>
      <c r="B1417" t="s">
        <v>13652</v>
      </c>
      <c r="C1417" s="111" t="s">
        <v>1712</v>
      </c>
      <c r="D1417" s="360">
        <v>47.39</v>
      </c>
    </row>
    <row r="1418" spans="1:4">
      <c r="A1418">
        <v>3465</v>
      </c>
      <c r="B1418" t="s">
        <v>13653</v>
      </c>
      <c r="C1418" s="111" t="s">
        <v>1712</v>
      </c>
      <c r="D1418" s="360">
        <v>47.37</v>
      </c>
    </row>
    <row r="1419" spans="1:4">
      <c r="A1419">
        <v>12403</v>
      </c>
      <c r="B1419" t="s">
        <v>13654</v>
      </c>
      <c r="C1419" s="111" t="s">
        <v>1712</v>
      </c>
      <c r="D1419" s="360">
        <v>33.76</v>
      </c>
    </row>
    <row r="1420" spans="1:4">
      <c r="A1420">
        <v>3463</v>
      </c>
      <c r="B1420" t="s">
        <v>13655</v>
      </c>
      <c r="C1420" s="111" t="s">
        <v>1712</v>
      </c>
      <c r="D1420" s="360">
        <v>19.73</v>
      </c>
    </row>
    <row r="1421" spans="1:4">
      <c r="A1421">
        <v>3464</v>
      </c>
      <c r="B1421" t="s">
        <v>13656</v>
      </c>
      <c r="C1421" s="111" t="s">
        <v>1712</v>
      </c>
      <c r="D1421" s="360">
        <v>19.73</v>
      </c>
    </row>
    <row r="1422" spans="1:4">
      <c r="A1422">
        <v>3466</v>
      </c>
      <c r="B1422" t="s">
        <v>13657</v>
      </c>
      <c r="C1422" s="111" t="s">
        <v>1712</v>
      </c>
      <c r="D1422" s="360">
        <v>120.31</v>
      </c>
    </row>
    <row r="1423" spans="1:4">
      <c r="A1423">
        <v>3467</v>
      </c>
      <c r="B1423" t="s">
        <v>13658</v>
      </c>
      <c r="C1423" s="111" t="s">
        <v>1712</v>
      </c>
      <c r="D1423" s="360">
        <v>67.95</v>
      </c>
    </row>
    <row r="1424" spans="1:4">
      <c r="A1424">
        <v>3462</v>
      </c>
      <c r="B1424" t="s">
        <v>13659</v>
      </c>
      <c r="C1424" s="111" t="s">
        <v>1712</v>
      </c>
      <c r="D1424" s="360">
        <v>13.01</v>
      </c>
    </row>
    <row r="1425" spans="1:4">
      <c r="A1425">
        <v>3446</v>
      </c>
      <c r="B1425" t="s">
        <v>13660</v>
      </c>
      <c r="C1425" s="111" t="s">
        <v>1712</v>
      </c>
      <c r="D1425" s="360">
        <v>40.06</v>
      </c>
    </row>
    <row r="1426" spans="1:4">
      <c r="A1426">
        <v>3445</v>
      </c>
      <c r="B1426" t="s">
        <v>13661</v>
      </c>
      <c r="C1426" s="111" t="s">
        <v>1712</v>
      </c>
      <c r="D1426" s="360">
        <v>32.700000000000003</v>
      </c>
    </row>
    <row r="1427" spans="1:4">
      <c r="A1427">
        <v>3441</v>
      </c>
      <c r="B1427" t="s">
        <v>13662</v>
      </c>
      <c r="C1427" s="111" t="s">
        <v>1712</v>
      </c>
      <c r="D1427" s="360">
        <v>9.23</v>
      </c>
    </row>
    <row r="1428" spans="1:4">
      <c r="A1428">
        <v>3444</v>
      </c>
      <c r="B1428" t="s">
        <v>13663</v>
      </c>
      <c r="C1428" s="111" t="s">
        <v>1712</v>
      </c>
      <c r="D1428" s="360">
        <v>20.13</v>
      </c>
    </row>
    <row r="1429" spans="1:4">
      <c r="A1429">
        <v>12402</v>
      </c>
      <c r="B1429" t="s">
        <v>13664</v>
      </c>
      <c r="C1429" s="111" t="s">
        <v>1712</v>
      </c>
      <c r="D1429" s="360">
        <v>112.6</v>
      </c>
    </row>
    <row r="1430" spans="1:4">
      <c r="A1430">
        <v>3447</v>
      </c>
      <c r="B1430" t="s">
        <v>13665</v>
      </c>
      <c r="C1430" s="111" t="s">
        <v>1712</v>
      </c>
      <c r="D1430" s="360">
        <v>58.25</v>
      </c>
    </row>
    <row r="1431" spans="1:4">
      <c r="A1431">
        <v>3442</v>
      </c>
      <c r="B1431" t="s">
        <v>13666</v>
      </c>
      <c r="C1431" s="111" t="s">
        <v>1712</v>
      </c>
      <c r="D1431" s="360">
        <v>13.8</v>
      </c>
    </row>
    <row r="1432" spans="1:4">
      <c r="A1432">
        <v>3448</v>
      </c>
      <c r="B1432" t="s">
        <v>13667</v>
      </c>
      <c r="C1432" s="111" t="s">
        <v>1712</v>
      </c>
      <c r="D1432" s="360">
        <v>164.62</v>
      </c>
    </row>
    <row r="1433" spans="1:4">
      <c r="A1433">
        <v>3449</v>
      </c>
      <c r="B1433" t="s">
        <v>13668</v>
      </c>
      <c r="C1433" s="111" t="s">
        <v>1712</v>
      </c>
      <c r="D1433" s="360">
        <v>288.45</v>
      </c>
    </row>
    <row r="1434" spans="1:4">
      <c r="A1434">
        <v>37438</v>
      </c>
      <c r="B1434" t="s">
        <v>13669</v>
      </c>
      <c r="C1434" s="111" t="s">
        <v>1712</v>
      </c>
      <c r="D1434" s="360">
        <v>230</v>
      </c>
    </row>
    <row r="1435" spans="1:4">
      <c r="A1435">
        <v>37439</v>
      </c>
      <c r="B1435" t="s">
        <v>13670</v>
      </c>
      <c r="C1435" s="111" t="s">
        <v>1712</v>
      </c>
      <c r="D1435" s="361">
        <v>1503.73</v>
      </c>
    </row>
    <row r="1436" spans="1:4">
      <c r="A1436">
        <v>37435</v>
      </c>
      <c r="B1436" t="s">
        <v>13671</v>
      </c>
      <c r="C1436" s="111" t="s">
        <v>1712</v>
      </c>
      <c r="D1436" s="360">
        <v>27.03</v>
      </c>
    </row>
    <row r="1437" spans="1:4">
      <c r="A1437">
        <v>37436</v>
      </c>
      <c r="B1437" t="s">
        <v>13672</v>
      </c>
      <c r="C1437" s="111" t="s">
        <v>1712</v>
      </c>
      <c r="D1437" s="360">
        <v>31.9</v>
      </c>
    </row>
    <row r="1438" spans="1:4">
      <c r="A1438">
        <v>37437</v>
      </c>
      <c r="B1438" t="s">
        <v>13673</v>
      </c>
      <c r="C1438" s="111" t="s">
        <v>1712</v>
      </c>
      <c r="D1438" s="360">
        <v>46.14</v>
      </c>
    </row>
    <row r="1439" spans="1:4">
      <c r="A1439">
        <v>3473</v>
      </c>
      <c r="B1439" t="s">
        <v>13674</v>
      </c>
      <c r="C1439" s="111" t="s">
        <v>1712</v>
      </c>
      <c r="D1439" s="360">
        <v>45.29</v>
      </c>
    </row>
    <row r="1440" spans="1:4">
      <c r="A1440">
        <v>3474</v>
      </c>
      <c r="B1440" t="s">
        <v>13675</v>
      </c>
      <c r="C1440" s="111" t="s">
        <v>1712</v>
      </c>
      <c r="D1440" s="360">
        <v>37.33</v>
      </c>
    </row>
    <row r="1441" spans="1:4">
      <c r="A1441">
        <v>3450</v>
      </c>
      <c r="B1441" t="s">
        <v>13676</v>
      </c>
      <c r="C1441" s="111" t="s">
        <v>1712</v>
      </c>
      <c r="D1441" s="360">
        <v>10.82</v>
      </c>
    </row>
    <row r="1442" spans="1:4">
      <c r="A1442">
        <v>3443</v>
      </c>
      <c r="B1442" t="s">
        <v>13677</v>
      </c>
      <c r="C1442" s="111" t="s">
        <v>1712</v>
      </c>
      <c r="D1442" s="360">
        <v>23.22</v>
      </c>
    </row>
    <row r="1443" spans="1:4">
      <c r="A1443">
        <v>3453</v>
      </c>
      <c r="B1443" t="s">
        <v>13678</v>
      </c>
      <c r="C1443" s="111" t="s">
        <v>1712</v>
      </c>
      <c r="D1443" s="360">
        <v>132.19999999999999</v>
      </c>
    </row>
    <row r="1444" spans="1:4">
      <c r="A1444">
        <v>3452</v>
      </c>
      <c r="B1444" t="s">
        <v>13679</v>
      </c>
      <c r="C1444" s="111" t="s">
        <v>1712</v>
      </c>
      <c r="D1444" s="360">
        <v>65.25</v>
      </c>
    </row>
    <row r="1445" spans="1:4">
      <c r="A1445">
        <v>3451</v>
      </c>
      <c r="B1445" t="s">
        <v>13680</v>
      </c>
      <c r="C1445" s="111" t="s">
        <v>1712</v>
      </c>
      <c r="D1445" s="360">
        <v>12.94</v>
      </c>
    </row>
    <row r="1446" spans="1:4">
      <c r="A1446">
        <v>3454</v>
      </c>
      <c r="B1446" t="s">
        <v>13681</v>
      </c>
      <c r="C1446" s="111" t="s">
        <v>1712</v>
      </c>
      <c r="D1446" s="360">
        <v>201.07</v>
      </c>
    </row>
    <row r="1447" spans="1:4">
      <c r="A1447">
        <v>3458</v>
      </c>
      <c r="B1447" t="s">
        <v>13682</v>
      </c>
      <c r="C1447" s="111" t="s">
        <v>1712</v>
      </c>
      <c r="D1447" s="360">
        <v>36.299999999999997</v>
      </c>
    </row>
    <row r="1448" spans="1:4">
      <c r="A1448">
        <v>3457</v>
      </c>
      <c r="B1448" t="s">
        <v>13683</v>
      </c>
      <c r="C1448" s="111" t="s">
        <v>1712</v>
      </c>
      <c r="D1448" s="360">
        <v>27.25</v>
      </c>
    </row>
    <row r="1449" spans="1:4">
      <c r="A1449">
        <v>3455</v>
      </c>
      <c r="B1449" t="s">
        <v>13684</v>
      </c>
      <c r="C1449" s="111" t="s">
        <v>1712</v>
      </c>
      <c r="D1449" s="360">
        <v>7.74</v>
      </c>
    </row>
    <row r="1450" spans="1:4">
      <c r="A1450">
        <v>3472</v>
      </c>
      <c r="B1450" t="s">
        <v>13685</v>
      </c>
      <c r="C1450" s="111" t="s">
        <v>1712</v>
      </c>
      <c r="D1450" s="360">
        <v>17.39</v>
      </c>
    </row>
    <row r="1451" spans="1:4">
      <c r="A1451">
        <v>3470</v>
      </c>
      <c r="B1451" t="s">
        <v>13686</v>
      </c>
      <c r="C1451" s="111" t="s">
        <v>1712</v>
      </c>
      <c r="D1451" s="360">
        <v>101.37</v>
      </c>
    </row>
    <row r="1452" spans="1:4">
      <c r="A1452">
        <v>3471</v>
      </c>
      <c r="B1452" t="s">
        <v>13687</v>
      </c>
      <c r="C1452" s="111" t="s">
        <v>1712</v>
      </c>
      <c r="D1452" s="360">
        <v>55.7</v>
      </c>
    </row>
    <row r="1453" spans="1:4">
      <c r="A1453">
        <v>3456</v>
      </c>
      <c r="B1453" t="s">
        <v>13688</v>
      </c>
      <c r="C1453" s="111" t="s">
        <v>1712</v>
      </c>
      <c r="D1453" s="360">
        <v>11.58</v>
      </c>
    </row>
    <row r="1454" spans="1:4">
      <c r="A1454">
        <v>3459</v>
      </c>
      <c r="B1454" t="s">
        <v>13689</v>
      </c>
      <c r="C1454" s="111" t="s">
        <v>1712</v>
      </c>
      <c r="D1454" s="360">
        <v>142.97999999999999</v>
      </c>
    </row>
    <row r="1455" spans="1:4">
      <c r="A1455">
        <v>3469</v>
      </c>
      <c r="B1455" t="s">
        <v>13690</v>
      </c>
      <c r="C1455" s="111" t="s">
        <v>1712</v>
      </c>
      <c r="D1455" s="360">
        <v>271.92</v>
      </c>
    </row>
    <row r="1456" spans="1:4">
      <c r="A1456">
        <v>3460</v>
      </c>
      <c r="B1456" t="s">
        <v>13691</v>
      </c>
      <c r="C1456" s="111" t="s">
        <v>1712</v>
      </c>
      <c r="D1456" s="360">
        <v>396.77</v>
      </c>
    </row>
    <row r="1457" spans="1:4">
      <c r="A1457">
        <v>3461</v>
      </c>
      <c r="B1457" t="s">
        <v>13692</v>
      </c>
      <c r="C1457" s="111" t="s">
        <v>1712</v>
      </c>
      <c r="D1457" s="361">
        <v>1014.11</v>
      </c>
    </row>
    <row r="1458" spans="1:4">
      <c r="A1458">
        <v>37433</v>
      </c>
      <c r="B1458" t="s">
        <v>13693</v>
      </c>
      <c r="C1458" s="111" t="s">
        <v>1712</v>
      </c>
      <c r="D1458" s="360">
        <v>230</v>
      </c>
    </row>
    <row r="1459" spans="1:4">
      <c r="A1459">
        <v>37430</v>
      </c>
      <c r="B1459" t="s">
        <v>13694</v>
      </c>
      <c r="C1459" s="111" t="s">
        <v>1712</v>
      </c>
      <c r="D1459" s="360">
        <v>28.82</v>
      </c>
    </row>
    <row r="1460" spans="1:4">
      <c r="A1460">
        <v>37434</v>
      </c>
      <c r="B1460" t="s">
        <v>13695</v>
      </c>
      <c r="C1460" s="111" t="s">
        <v>1712</v>
      </c>
      <c r="D1460" s="361">
        <v>2144.52</v>
      </c>
    </row>
    <row r="1461" spans="1:4">
      <c r="A1461">
        <v>37431</v>
      </c>
      <c r="B1461" t="s">
        <v>13696</v>
      </c>
      <c r="C1461" s="111" t="s">
        <v>1712</v>
      </c>
      <c r="D1461" s="360">
        <v>39.1</v>
      </c>
    </row>
    <row r="1462" spans="1:4">
      <c r="A1462">
        <v>37432</v>
      </c>
      <c r="B1462" t="s">
        <v>13697</v>
      </c>
      <c r="C1462" s="111" t="s">
        <v>1712</v>
      </c>
      <c r="D1462" s="360">
        <v>72.12</v>
      </c>
    </row>
    <row r="1463" spans="1:4">
      <c r="A1463">
        <v>37413</v>
      </c>
      <c r="B1463" t="s">
        <v>13698</v>
      </c>
      <c r="C1463" s="111" t="s">
        <v>1712</v>
      </c>
      <c r="D1463" s="360">
        <v>3.83</v>
      </c>
    </row>
    <row r="1464" spans="1:4">
      <c r="A1464">
        <v>37414</v>
      </c>
      <c r="B1464" t="s">
        <v>13699</v>
      </c>
      <c r="C1464" s="111" t="s">
        <v>1712</v>
      </c>
      <c r="D1464" s="360">
        <v>4.34</v>
      </c>
    </row>
    <row r="1465" spans="1:4">
      <c r="A1465">
        <v>37415</v>
      </c>
      <c r="B1465" t="s">
        <v>13700</v>
      </c>
      <c r="C1465" s="111" t="s">
        <v>1712</v>
      </c>
      <c r="D1465" s="360">
        <v>7.9</v>
      </c>
    </row>
    <row r="1466" spans="1:4">
      <c r="A1466">
        <v>37416</v>
      </c>
      <c r="B1466" t="s">
        <v>13701</v>
      </c>
      <c r="C1466" s="111" t="s">
        <v>1712</v>
      </c>
      <c r="D1466" s="360">
        <v>3.58</v>
      </c>
    </row>
    <row r="1467" spans="1:4">
      <c r="A1467">
        <v>37417</v>
      </c>
      <c r="B1467" t="s">
        <v>13702</v>
      </c>
      <c r="C1467" s="111" t="s">
        <v>1712</v>
      </c>
      <c r="D1467" s="360">
        <v>5.15</v>
      </c>
    </row>
    <row r="1468" spans="1:4">
      <c r="A1468">
        <v>43590</v>
      </c>
      <c r="B1468" t="s">
        <v>13703</v>
      </c>
      <c r="C1468" s="111" t="s">
        <v>1712</v>
      </c>
      <c r="D1468" s="360">
        <v>141.86000000000001</v>
      </c>
    </row>
    <row r="1469" spans="1:4">
      <c r="A1469">
        <v>43589</v>
      </c>
      <c r="B1469" t="s">
        <v>13704</v>
      </c>
      <c r="C1469" s="111" t="s">
        <v>1712</v>
      </c>
      <c r="D1469" s="360">
        <v>25.66</v>
      </c>
    </row>
    <row r="1470" spans="1:4">
      <c r="A1470">
        <v>34519</v>
      </c>
      <c r="B1470" t="s">
        <v>13705</v>
      </c>
      <c r="C1470" s="111" t="s">
        <v>1712</v>
      </c>
      <c r="D1470" s="360">
        <v>80.41</v>
      </c>
    </row>
    <row r="1471" spans="1:4">
      <c r="A1471">
        <v>1649</v>
      </c>
      <c r="B1471" t="s">
        <v>13706</v>
      </c>
      <c r="C1471" s="111" t="s">
        <v>1712</v>
      </c>
      <c r="D1471" s="360">
        <v>85.61</v>
      </c>
    </row>
    <row r="1472" spans="1:4">
      <c r="A1472">
        <v>1653</v>
      </c>
      <c r="B1472" t="s">
        <v>13707</v>
      </c>
      <c r="C1472" s="111" t="s">
        <v>1712</v>
      </c>
      <c r="D1472" s="360">
        <v>67.06</v>
      </c>
    </row>
    <row r="1473" spans="1:4">
      <c r="A1473">
        <v>1647</v>
      </c>
      <c r="B1473" t="s">
        <v>13708</v>
      </c>
      <c r="C1473" s="111" t="s">
        <v>1712</v>
      </c>
      <c r="D1473" s="360">
        <v>24.01</v>
      </c>
    </row>
    <row r="1474" spans="1:4">
      <c r="A1474">
        <v>1648</v>
      </c>
      <c r="B1474" t="s">
        <v>13709</v>
      </c>
      <c r="C1474" s="111" t="s">
        <v>1712</v>
      </c>
      <c r="D1474" s="360">
        <v>46.11</v>
      </c>
    </row>
    <row r="1475" spans="1:4">
      <c r="A1475">
        <v>1651</v>
      </c>
      <c r="B1475" t="s">
        <v>13710</v>
      </c>
      <c r="C1475" s="111" t="s">
        <v>1712</v>
      </c>
      <c r="D1475" s="360">
        <v>213.9</v>
      </c>
    </row>
    <row r="1476" spans="1:4">
      <c r="A1476">
        <v>1650</v>
      </c>
      <c r="B1476" t="s">
        <v>13711</v>
      </c>
      <c r="C1476" s="111" t="s">
        <v>1712</v>
      </c>
      <c r="D1476" s="360">
        <v>118.23</v>
      </c>
    </row>
    <row r="1477" spans="1:4">
      <c r="A1477">
        <v>1654</v>
      </c>
      <c r="B1477" t="s">
        <v>13712</v>
      </c>
      <c r="C1477" s="111" t="s">
        <v>1712</v>
      </c>
      <c r="D1477" s="360">
        <v>32.96</v>
      </c>
    </row>
    <row r="1478" spans="1:4">
      <c r="A1478">
        <v>1652</v>
      </c>
      <c r="B1478" t="s">
        <v>13713</v>
      </c>
      <c r="C1478" s="111" t="s">
        <v>1712</v>
      </c>
      <c r="D1478" s="360">
        <v>307.01</v>
      </c>
    </row>
    <row r="1479" spans="1:4">
      <c r="A1479">
        <v>10510</v>
      </c>
      <c r="B1479" t="s">
        <v>13714</v>
      </c>
      <c r="C1479" s="111" t="s">
        <v>1712</v>
      </c>
      <c r="D1479" s="360">
        <v>129.16</v>
      </c>
    </row>
    <row r="1480" spans="1:4">
      <c r="A1480">
        <v>1747</v>
      </c>
      <c r="B1480" t="s">
        <v>13715</v>
      </c>
      <c r="C1480" s="111" t="s">
        <v>1712</v>
      </c>
      <c r="D1480" s="360">
        <v>211.34</v>
      </c>
    </row>
    <row r="1481" spans="1:4">
      <c r="A1481">
        <v>1744</v>
      </c>
      <c r="B1481" t="s">
        <v>13716</v>
      </c>
      <c r="C1481" s="111" t="s">
        <v>1712</v>
      </c>
      <c r="D1481" s="360">
        <v>146.38999999999999</v>
      </c>
    </row>
    <row r="1482" spans="1:4">
      <c r="A1482">
        <v>1743</v>
      </c>
      <c r="B1482" t="s">
        <v>13717</v>
      </c>
      <c r="C1482" s="111" t="s">
        <v>1712</v>
      </c>
      <c r="D1482" s="360">
        <v>192.23</v>
      </c>
    </row>
    <row r="1483" spans="1:4">
      <c r="A1483">
        <v>39640</v>
      </c>
      <c r="B1483" t="s">
        <v>13718</v>
      </c>
      <c r="C1483" s="111" t="s">
        <v>1712</v>
      </c>
      <c r="D1483" s="360">
        <v>11.53</v>
      </c>
    </row>
    <row r="1484" spans="1:4">
      <c r="A1484">
        <v>7216</v>
      </c>
      <c r="B1484" t="s">
        <v>13719</v>
      </c>
      <c r="C1484" s="111" t="s">
        <v>1712</v>
      </c>
      <c r="D1484" s="360">
        <v>61.92</v>
      </c>
    </row>
    <row r="1485" spans="1:4">
      <c r="A1485">
        <v>20235</v>
      </c>
      <c r="B1485" t="s">
        <v>13720</v>
      </c>
      <c r="C1485" s="111" t="s">
        <v>1712</v>
      </c>
      <c r="D1485" s="360">
        <v>49.78</v>
      </c>
    </row>
    <row r="1486" spans="1:4">
      <c r="A1486">
        <v>7181</v>
      </c>
      <c r="B1486" t="s">
        <v>13721</v>
      </c>
      <c r="C1486" s="111" t="s">
        <v>1712</v>
      </c>
      <c r="D1486" s="360">
        <v>2.1</v>
      </c>
    </row>
    <row r="1487" spans="1:4">
      <c r="A1487">
        <v>40742</v>
      </c>
      <c r="B1487" t="s">
        <v>13722</v>
      </c>
      <c r="C1487" s="111" t="s">
        <v>1712</v>
      </c>
      <c r="D1487" s="360">
        <v>10.55</v>
      </c>
    </row>
    <row r="1488" spans="1:4">
      <c r="A1488">
        <v>7214</v>
      </c>
      <c r="B1488" t="s">
        <v>13723</v>
      </c>
      <c r="C1488" s="111" t="s">
        <v>1712</v>
      </c>
      <c r="D1488" s="360">
        <v>60.47</v>
      </c>
    </row>
    <row r="1489" spans="1:4">
      <c r="A1489">
        <v>7219</v>
      </c>
      <c r="B1489" t="s">
        <v>13724</v>
      </c>
      <c r="C1489" s="111" t="s">
        <v>1712</v>
      </c>
      <c r="D1489" s="360">
        <v>53.63</v>
      </c>
    </row>
    <row r="1490" spans="1:4">
      <c r="A1490">
        <v>37971</v>
      </c>
      <c r="B1490" t="s">
        <v>18983</v>
      </c>
      <c r="C1490" s="111" t="s">
        <v>1712</v>
      </c>
      <c r="D1490" s="360">
        <v>5.53</v>
      </c>
    </row>
    <row r="1491" spans="1:4">
      <c r="A1491">
        <v>37972</v>
      </c>
      <c r="B1491" t="s">
        <v>13725</v>
      </c>
      <c r="C1491" s="111" t="s">
        <v>1712</v>
      </c>
      <c r="D1491" s="360">
        <v>7.84</v>
      </c>
    </row>
    <row r="1492" spans="1:4">
      <c r="A1492">
        <v>37973</v>
      </c>
      <c r="B1492" t="s">
        <v>13726</v>
      </c>
      <c r="C1492" s="111" t="s">
        <v>1712</v>
      </c>
      <c r="D1492" s="360">
        <v>14.73</v>
      </c>
    </row>
    <row r="1493" spans="1:4">
      <c r="A1493">
        <v>1926</v>
      </c>
      <c r="B1493" t="s">
        <v>18984</v>
      </c>
      <c r="C1493" s="111" t="s">
        <v>1712</v>
      </c>
      <c r="D1493" s="360">
        <v>2.54</v>
      </c>
    </row>
    <row r="1494" spans="1:4">
      <c r="A1494">
        <v>1927</v>
      </c>
      <c r="B1494" t="s">
        <v>18985</v>
      </c>
      <c r="C1494" s="111" t="s">
        <v>1712</v>
      </c>
      <c r="D1494" s="360">
        <v>2.85</v>
      </c>
    </row>
    <row r="1495" spans="1:4">
      <c r="A1495">
        <v>1923</v>
      </c>
      <c r="B1495" t="s">
        <v>18986</v>
      </c>
      <c r="C1495" s="111" t="s">
        <v>1712</v>
      </c>
      <c r="D1495" s="360">
        <v>5.2</v>
      </c>
    </row>
    <row r="1496" spans="1:4">
      <c r="A1496">
        <v>1929</v>
      </c>
      <c r="B1496" t="s">
        <v>18987</v>
      </c>
      <c r="C1496" s="111" t="s">
        <v>1712</v>
      </c>
      <c r="D1496" s="360">
        <v>6.3</v>
      </c>
    </row>
    <row r="1497" spans="1:4">
      <c r="A1497">
        <v>1930</v>
      </c>
      <c r="B1497" t="s">
        <v>18988</v>
      </c>
      <c r="C1497" s="111" t="s">
        <v>1712</v>
      </c>
      <c r="D1497" s="360">
        <v>10.79</v>
      </c>
    </row>
    <row r="1498" spans="1:4">
      <c r="A1498">
        <v>1924</v>
      </c>
      <c r="B1498" t="s">
        <v>18989</v>
      </c>
      <c r="C1498" s="111" t="s">
        <v>1712</v>
      </c>
      <c r="D1498" s="360">
        <v>17.41</v>
      </c>
    </row>
    <row r="1499" spans="1:4">
      <c r="A1499">
        <v>1922</v>
      </c>
      <c r="B1499" t="s">
        <v>18990</v>
      </c>
      <c r="C1499" s="111" t="s">
        <v>1712</v>
      </c>
      <c r="D1499" s="360">
        <v>36</v>
      </c>
    </row>
    <row r="1500" spans="1:4">
      <c r="A1500">
        <v>1953</v>
      </c>
      <c r="B1500" t="s">
        <v>18991</v>
      </c>
      <c r="C1500" s="111" t="s">
        <v>1712</v>
      </c>
      <c r="D1500" s="360">
        <v>43.95</v>
      </c>
    </row>
    <row r="1501" spans="1:4">
      <c r="A1501">
        <v>1962</v>
      </c>
      <c r="B1501" t="s">
        <v>18992</v>
      </c>
      <c r="C1501" s="111" t="s">
        <v>1712</v>
      </c>
      <c r="D1501" s="360">
        <v>213.51</v>
      </c>
    </row>
    <row r="1502" spans="1:4">
      <c r="A1502">
        <v>1955</v>
      </c>
      <c r="B1502" t="s">
        <v>18993</v>
      </c>
      <c r="C1502" s="111" t="s">
        <v>1712</v>
      </c>
      <c r="D1502" s="360">
        <v>2.46</v>
      </c>
    </row>
    <row r="1503" spans="1:4">
      <c r="A1503">
        <v>1956</v>
      </c>
      <c r="B1503" t="s">
        <v>18994</v>
      </c>
      <c r="C1503" s="111" t="s">
        <v>1712</v>
      </c>
      <c r="D1503" s="360">
        <v>3.47</v>
      </c>
    </row>
    <row r="1504" spans="1:4">
      <c r="A1504">
        <v>1957</v>
      </c>
      <c r="B1504" t="s">
        <v>18995</v>
      </c>
      <c r="C1504" s="111" t="s">
        <v>1712</v>
      </c>
      <c r="D1504" s="360">
        <v>7.51</v>
      </c>
    </row>
    <row r="1505" spans="1:4">
      <c r="A1505">
        <v>1958</v>
      </c>
      <c r="B1505" t="s">
        <v>18996</v>
      </c>
      <c r="C1505" s="111" t="s">
        <v>1712</v>
      </c>
      <c r="D1505" s="360">
        <v>13.98</v>
      </c>
    </row>
    <row r="1506" spans="1:4">
      <c r="A1506">
        <v>1959</v>
      </c>
      <c r="B1506" t="s">
        <v>18997</v>
      </c>
      <c r="C1506" s="111" t="s">
        <v>1712</v>
      </c>
      <c r="D1506" s="360">
        <v>15.17</v>
      </c>
    </row>
    <row r="1507" spans="1:4">
      <c r="A1507">
        <v>1925</v>
      </c>
      <c r="B1507" t="s">
        <v>18998</v>
      </c>
      <c r="C1507" s="111" t="s">
        <v>1712</v>
      </c>
      <c r="D1507" s="360">
        <v>39.65</v>
      </c>
    </row>
    <row r="1508" spans="1:4">
      <c r="A1508">
        <v>1960</v>
      </c>
      <c r="B1508" t="s">
        <v>18999</v>
      </c>
      <c r="C1508" s="111" t="s">
        <v>1712</v>
      </c>
      <c r="D1508" s="360">
        <v>60.89</v>
      </c>
    </row>
    <row r="1509" spans="1:4">
      <c r="A1509">
        <v>1961</v>
      </c>
      <c r="B1509" t="s">
        <v>19000</v>
      </c>
      <c r="C1509" s="111" t="s">
        <v>1712</v>
      </c>
      <c r="D1509" s="360">
        <v>78</v>
      </c>
    </row>
    <row r="1510" spans="1:4">
      <c r="A1510">
        <v>38423</v>
      </c>
      <c r="B1510" t="s">
        <v>19001</v>
      </c>
      <c r="C1510" s="111" t="s">
        <v>1712</v>
      </c>
      <c r="D1510" s="360">
        <v>42.59</v>
      </c>
    </row>
    <row r="1511" spans="1:4">
      <c r="A1511">
        <v>39866</v>
      </c>
      <c r="B1511" t="s">
        <v>13727</v>
      </c>
      <c r="C1511" s="111" t="s">
        <v>1712</v>
      </c>
      <c r="D1511" s="360">
        <v>17.350000000000001</v>
      </c>
    </row>
    <row r="1512" spans="1:4">
      <c r="A1512">
        <v>39867</v>
      </c>
      <c r="B1512" t="s">
        <v>13728</v>
      </c>
      <c r="C1512" s="111" t="s">
        <v>1712</v>
      </c>
      <c r="D1512" s="360">
        <v>38.57</v>
      </c>
    </row>
    <row r="1513" spans="1:4">
      <c r="A1513">
        <v>39868</v>
      </c>
      <c r="B1513" t="s">
        <v>13729</v>
      </c>
      <c r="C1513" s="111" t="s">
        <v>1712</v>
      </c>
      <c r="D1513" s="360">
        <v>69.48</v>
      </c>
    </row>
    <row r="1514" spans="1:4">
      <c r="A1514">
        <v>37999</v>
      </c>
      <c r="B1514" t="s">
        <v>13730</v>
      </c>
      <c r="C1514" s="111" t="s">
        <v>1712</v>
      </c>
      <c r="D1514" s="360">
        <v>9.32</v>
      </c>
    </row>
    <row r="1515" spans="1:4">
      <c r="A1515">
        <v>38000</v>
      </c>
      <c r="B1515" t="s">
        <v>13731</v>
      </c>
      <c r="C1515" s="111" t="s">
        <v>1712</v>
      </c>
      <c r="D1515" s="360">
        <v>10.88</v>
      </c>
    </row>
    <row r="1516" spans="1:4">
      <c r="A1516">
        <v>38129</v>
      </c>
      <c r="B1516" t="s">
        <v>19002</v>
      </c>
      <c r="C1516" s="111" t="s">
        <v>1712</v>
      </c>
      <c r="D1516" s="360">
        <v>5.72</v>
      </c>
    </row>
    <row r="1517" spans="1:4">
      <c r="A1517">
        <v>38025</v>
      </c>
      <c r="B1517" t="s">
        <v>19003</v>
      </c>
      <c r="C1517" s="111" t="s">
        <v>1712</v>
      </c>
      <c r="D1517" s="360">
        <v>7.77</v>
      </c>
    </row>
    <row r="1518" spans="1:4">
      <c r="A1518">
        <v>38026</v>
      </c>
      <c r="B1518" t="s">
        <v>19004</v>
      </c>
      <c r="C1518" s="111" t="s">
        <v>1712</v>
      </c>
      <c r="D1518" s="360">
        <v>19.190000000000001</v>
      </c>
    </row>
    <row r="1519" spans="1:4">
      <c r="A1519">
        <v>1858</v>
      </c>
      <c r="B1519" t="s">
        <v>19005</v>
      </c>
      <c r="C1519" s="111" t="s">
        <v>1712</v>
      </c>
      <c r="D1519" s="360">
        <v>66</v>
      </c>
    </row>
    <row r="1520" spans="1:4">
      <c r="A1520">
        <v>1844</v>
      </c>
      <c r="B1520" t="s">
        <v>19006</v>
      </c>
      <c r="C1520" s="111" t="s">
        <v>1712</v>
      </c>
      <c r="D1520" s="360">
        <v>151.15</v>
      </c>
    </row>
    <row r="1521" spans="1:4">
      <c r="A1521">
        <v>1863</v>
      </c>
      <c r="B1521" t="s">
        <v>19007</v>
      </c>
      <c r="C1521" s="111" t="s">
        <v>1712</v>
      </c>
      <c r="D1521" s="360">
        <v>70.23</v>
      </c>
    </row>
    <row r="1522" spans="1:4">
      <c r="A1522">
        <v>1865</v>
      </c>
      <c r="B1522" t="s">
        <v>19008</v>
      </c>
      <c r="C1522" s="111" t="s">
        <v>1712</v>
      </c>
      <c r="D1522" s="360">
        <v>182.99</v>
      </c>
    </row>
    <row r="1523" spans="1:4">
      <c r="A1523">
        <v>36355</v>
      </c>
      <c r="B1523" t="s">
        <v>19009</v>
      </c>
      <c r="C1523" s="111" t="s">
        <v>1712</v>
      </c>
      <c r="D1523" s="360">
        <v>9.4600000000000009</v>
      </c>
    </row>
    <row r="1524" spans="1:4">
      <c r="A1524">
        <v>36356</v>
      </c>
      <c r="B1524" t="s">
        <v>19010</v>
      </c>
      <c r="C1524" s="111" t="s">
        <v>1712</v>
      </c>
      <c r="D1524" s="360">
        <v>15.22</v>
      </c>
    </row>
    <row r="1525" spans="1:4">
      <c r="A1525">
        <v>1966</v>
      </c>
      <c r="B1525" t="s">
        <v>19011</v>
      </c>
      <c r="C1525" s="111" t="s">
        <v>1712</v>
      </c>
      <c r="D1525" s="360">
        <v>28.01</v>
      </c>
    </row>
    <row r="1526" spans="1:4">
      <c r="A1526">
        <v>1933</v>
      </c>
      <c r="B1526" t="s">
        <v>13732</v>
      </c>
      <c r="C1526" s="111" t="s">
        <v>1712</v>
      </c>
      <c r="D1526" s="360">
        <v>6.03</v>
      </c>
    </row>
    <row r="1527" spans="1:4">
      <c r="A1527">
        <v>1932</v>
      </c>
      <c r="B1527" t="s">
        <v>19012</v>
      </c>
      <c r="C1527" s="111" t="s">
        <v>1712</v>
      </c>
      <c r="D1527" s="360">
        <v>13.81</v>
      </c>
    </row>
    <row r="1528" spans="1:4">
      <c r="A1528">
        <v>1951</v>
      </c>
      <c r="B1528" t="s">
        <v>13733</v>
      </c>
      <c r="C1528" s="111" t="s">
        <v>1712</v>
      </c>
      <c r="D1528" s="360">
        <v>28.81</v>
      </c>
    </row>
    <row r="1529" spans="1:4">
      <c r="A1529">
        <v>1970</v>
      </c>
      <c r="B1529" t="s">
        <v>19013</v>
      </c>
      <c r="C1529" s="111" t="s">
        <v>1712</v>
      </c>
      <c r="D1529" s="360">
        <v>70.010000000000005</v>
      </c>
    </row>
    <row r="1530" spans="1:4">
      <c r="A1530">
        <v>1967</v>
      </c>
      <c r="B1530" t="s">
        <v>19014</v>
      </c>
      <c r="C1530" s="111" t="s">
        <v>1712</v>
      </c>
      <c r="D1530" s="360">
        <v>8.31</v>
      </c>
    </row>
    <row r="1531" spans="1:4">
      <c r="A1531">
        <v>1968</v>
      </c>
      <c r="B1531" t="s">
        <v>19015</v>
      </c>
      <c r="C1531" s="111" t="s">
        <v>1712</v>
      </c>
      <c r="D1531" s="360">
        <v>16.43</v>
      </c>
    </row>
    <row r="1532" spans="1:4">
      <c r="A1532">
        <v>1969</v>
      </c>
      <c r="B1532" t="s">
        <v>19016</v>
      </c>
      <c r="C1532" s="111" t="s">
        <v>1712</v>
      </c>
      <c r="D1532" s="360">
        <v>53.49</v>
      </c>
    </row>
    <row r="1533" spans="1:4">
      <c r="A1533">
        <v>1827</v>
      </c>
      <c r="B1533" t="s">
        <v>13734</v>
      </c>
      <c r="C1533" s="111" t="s">
        <v>1712</v>
      </c>
      <c r="D1533" s="360">
        <v>122.91</v>
      </c>
    </row>
    <row r="1534" spans="1:4">
      <c r="A1534">
        <v>1831</v>
      </c>
      <c r="B1534" t="s">
        <v>13735</v>
      </c>
      <c r="C1534" s="111" t="s">
        <v>1712</v>
      </c>
      <c r="D1534" s="360">
        <v>26.83</v>
      </c>
    </row>
    <row r="1535" spans="1:4">
      <c r="A1535">
        <v>1825</v>
      </c>
      <c r="B1535" t="s">
        <v>13736</v>
      </c>
      <c r="C1535" s="111" t="s">
        <v>1712</v>
      </c>
      <c r="D1535" s="360">
        <v>66.22</v>
      </c>
    </row>
    <row r="1536" spans="1:4">
      <c r="A1536">
        <v>1828</v>
      </c>
      <c r="B1536" t="s">
        <v>13737</v>
      </c>
      <c r="C1536" s="111" t="s">
        <v>1712</v>
      </c>
      <c r="D1536" s="360">
        <v>149.99</v>
      </c>
    </row>
    <row r="1537" spans="1:4">
      <c r="A1537">
        <v>1845</v>
      </c>
      <c r="B1537" t="s">
        <v>13738</v>
      </c>
      <c r="C1537" s="111" t="s">
        <v>1712</v>
      </c>
      <c r="D1537" s="360">
        <v>33.619999999999997</v>
      </c>
    </row>
    <row r="1538" spans="1:4">
      <c r="A1538">
        <v>1824</v>
      </c>
      <c r="B1538" t="s">
        <v>13739</v>
      </c>
      <c r="C1538" s="111" t="s">
        <v>1712</v>
      </c>
      <c r="D1538" s="360">
        <v>79.38</v>
      </c>
    </row>
    <row r="1539" spans="1:4">
      <c r="A1539">
        <v>1940</v>
      </c>
      <c r="B1539" t="s">
        <v>19017</v>
      </c>
      <c r="C1539" s="111" t="s">
        <v>1712</v>
      </c>
      <c r="D1539" s="360">
        <v>38.74</v>
      </c>
    </row>
    <row r="1540" spans="1:4">
      <c r="A1540">
        <v>1937</v>
      </c>
      <c r="B1540" t="s">
        <v>19018</v>
      </c>
      <c r="C1540" s="111" t="s">
        <v>1712</v>
      </c>
      <c r="D1540" s="360">
        <v>6.54</v>
      </c>
    </row>
    <row r="1541" spans="1:4">
      <c r="A1541">
        <v>1939</v>
      </c>
      <c r="B1541" t="s">
        <v>19019</v>
      </c>
      <c r="C1541" s="111" t="s">
        <v>1712</v>
      </c>
      <c r="D1541" s="360">
        <v>10.63</v>
      </c>
    </row>
    <row r="1542" spans="1:4">
      <c r="A1542">
        <v>1938</v>
      </c>
      <c r="B1542" t="s">
        <v>19020</v>
      </c>
      <c r="C1542" s="111" t="s">
        <v>1712</v>
      </c>
      <c r="D1542" s="360">
        <v>7.43</v>
      </c>
    </row>
    <row r="1543" spans="1:4">
      <c r="A1543">
        <v>42693</v>
      </c>
      <c r="B1543" t="s">
        <v>19021</v>
      </c>
      <c r="C1543" s="111" t="s">
        <v>1712</v>
      </c>
      <c r="D1543" s="360">
        <v>514.04999999999995</v>
      </c>
    </row>
    <row r="1544" spans="1:4">
      <c r="A1544">
        <v>42695</v>
      </c>
      <c r="B1544" t="s">
        <v>19022</v>
      </c>
      <c r="C1544" s="111" t="s">
        <v>1712</v>
      </c>
      <c r="D1544" s="360">
        <v>359.14</v>
      </c>
    </row>
    <row r="1545" spans="1:4">
      <c r="A1545">
        <v>42694</v>
      </c>
      <c r="B1545" t="s">
        <v>19023</v>
      </c>
      <c r="C1545" s="111" t="s">
        <v>1712</v>
      </c>
      <c r="D1545" s="360">
        <v>687.91</v>
      </c>
    </row>
    <row r="1546" spans="1:4">
      <c r="A1546">
        <v>20097</v>
      </c>
      <c r="B1546" t="s">
        <v>19024</v>
      </c>
      <c r="C1546" s="111" t="s">
        <v>1712</v>
      </c>
      <c r="D1546" s="360">
        <v>29.83</v>
      </c>
    </row>
    <row r="1547" spans="1:4">
      <c r="A1547">
        <v>20098</v>
      </c>
      <c r="B1547" t="s">
        <v>19025</v>
      </c>
      <c r="C1547" s="111" t="s">
        <v>1712</v>
      </c>
      <c r="D1547" s="360">
        <v>121.9</v>
      </c>
    </row>
    <row r="1548" spans="1:4">
      <c r="A1548">
        <v>20096</v>
      </c>
      <c r="B1548" t="s">
        <v>19026</v>
      </c>
      <c r="C1548" s="111" t="s">
        <v>1712</v>
      </c>
      <c r="D1548" s="360">
        <v>30.87</v>
      </c>
    </row>
    <row r="1549" spans="1:4">
      <c r="A1549">
        <v>1880</v>
      </c>
      <c r="B1549" t="s">
        <v>13740</v>
      </c>
      <c r="C1549" s="111" t="s">
        <v>1712</v>
      </c>
      <c r="D1549" s="360">
        <v>3.48</v>
      </c>
    </row>
    <row r="1550" spans="1:4">
      <c r="A1550">
        <v>39274</v>
      </c>
      <c r="B1550" t="s">
        <v>13741</v>
      </c>
      <c r="C1550" s="111" t="s">
        <v>1712</v>
      </c>
      <c r="D1550" s="360">
        <v>2.7</v>
      </c>
    </row>
    <row r="1551" spans="1:4">
      <c r="A1551">
        <v>2628</v>
      </c>
      <c r="B1551" t="s">
        <v>13742</v>
      </c>
      <c r="C1551" s="111" t="s">
        <v>1712</v>
      </c>
      <c r="D1551" s="360">
        <v>153.38999999999999</v>
      </c>
    </row>
    <row r="1552" spans="1:4">
      <c r="A1552">
        <v>2622</v>
      </c>
      <c r="B1552" t="s">
        <v>13743</v>
      </c>
      <c r="C1552" s="111" t="s">
        <v>1712</v>
      </c>
      <c r="D1552" s="360">
        <v>3.64</v>
      </c>
    </row>
    <row r="1553" spans="1:4">
      <c r="A1553">
        <v>2623</v>
      </c>
      <c r="B1553" t="s">
        <v>13744</v>
      </c>
      <c r="C1553" s="111" t="s">
        <v>1712</v>
      </c>
      <c r="D1553" s="360">
        <v>4.38</v>
      </c>
    </row>
    <row r="1554" spans="1:4">
      <c r="A1554">
        <v>2624</v>
      </c>
      <c r="B1554" t="s">
        <v>13745</v>
      </c>
      <c r="C1554" s="111" t="s">
        <v>1712</v>
      </c>
      <c r="D1554" s="360">
        <v>6.97</v>
      </c>
    </row>
    <row r="1555" spans="1:4">
      <c r="A1555">
        <v>2625</v>
      </c>
      <c r="B1555" t="s">
        <v>13746</v>
      </c>
      <c r="C1555" s="111" t="s">
        <v>1712</v>
      </c>
      <c r="D1555" s="360">
        <v>14.72</v>
      </c>
    </row>
    <row r="1556" spans="1:4">
      <c r="A1556">
        <v>2626</v>
      </c>
      <c r="B1556" t="s">
        <v>13747</v>
      </c>
      <c r="C1556" s="111" t="s">
        <v>1712</v>
      </c>
      <c r="D1556" s="360">
        <v>21.56</v>
      </c>
    </row>
    <row r="1557" spans="1:4">
      <c r="A1557">
        <v>2630</v>
      </c>
      <c r="B1557" t="s">
        <v>13748</v>
      </c>
      <c r="C1557" s="111" t="s">
        <v>1712</v>
      </c>
      <c r="D1557" s="360">
        <v>32.799999999999997</v>
      </c>
    </row>
    <row r="1558" spans="1:4">
      <c r="A1558">
        <v>2627</v>
      </c>
      <c r="B1558" t="s">
        <v>13749</v>
      </c>
      <c r="C1558" s="111" t="s">
        <v>1712</v>
      </c>
      <c r="D1558" s="360">
        <v>57.77</v>
      </c>
    </row>
    <row r="1559" spans="1:4">
      <c r="A1559">
        <v>2629</v>
      </c>
      <c r="B1559" t="s">
        <v>13750</v>
      </c>
      <c r="C1559" s="111" t="s">
        <v>1712</v>
      </c>
      <c r="D1559" s="360">
        <v>78.14</v>
      </c>
    </row>
    <row r="1560" spans="1:4">
      <c r="A1560">
        <v>12033</v>
      </c>
      <c r="B1560" t="s">
        <v>13751</v>
      </c>
      <c r="C1560" s="111" t="s">
        <v>1712</v>
      </c>
      <c r="D1560" s="360">
        <v>11.12</v>
      </c>
    </row>
    <row r="1561" spans="1:4">
      <c r="A1561">
        <v>40408</v>
      </c>
      <c r="B1561" t="s">
        <v>13752</v>
      </c>
      <c r="C1561" s="111" t="s">
        <v>1712</v>
      </c>
      <c r="D1561" s="360">
        <v>7.31</v>
      </c>
    </row>
    <row r="1562" spans="1:4">
      <c r="A1562">
        <v>40409</v>
      </c>
      <c r="B1562" t="s">
        <v>13753</v>
      </c>
      <c r="C1562" s="111" t="s">
        <v>1712</v>
      </c>
      <c r="D1562" s="360">
        <v>2.58</v>
      </c>
    </row>
    <row r="1563" spans="1:4">
      <c r="A1563">
        <v>39276</v>
      </c>
      <c r="B1563" t="s">
        <v>13754</v>
      </c>
      <c r="C1563" s="111" t="s">
        <v>1712</v>
      </c>
      <c r="D1563" s="360">
        <v>6.59</v>
      </c>
    </row>
    <row r="1564" spans="1:4">
      <c r="A1564">
        <v>39277</v>
      </c>
      <c r="B1564" t="s">
        <v>13755</v>
      </c>
      <c r="C1564" s="111" t="s">
        <v>1712</v>
      </c>
      <c r="D1564" s="360">
        <v>17.78</v>
      </c>
    </row>
    <row r="1565" spans="1:4">
      <c r="A1565">
        <v>12034</v>
      </c>
      <c r="B1565" t="s">
        <v>13756</v>
      </c>
      <c r="C1565" s="111" t="s">
        <v>1712</v>
      </c>
      <c r="D1565" s="360">
        <v>5.04</v>
      </c>
    </row>
    <row r="1566" spans="1:4">
      <c r="A1566">
        <v>39879</v>
      </c>
      <c r="B1566" t="s">
        <v>13757</v>
      </c>
      <c r="C1566" s="111" t="s">
        <v>1712</v>
      </c>
      <c r="D1566" s="360">
        <v>4.87</v>
      </c>
    </row>
    <row r="1567" spans="1:4">
      <c r="A1567">
        <v>39880</v>
      </c>
      <c r="B1567" t="s">
        <v>13758</v>
      </c>
      <c r="C1567" s="111" t="s">
        <v>1712</v>
      </c>
      <c r="D1567" s="360">
        <v>10.8</v>
      </c>
    </row>
    <row r="1568" spans="1:4">
      <c r="A1568">
        <v>39881</v>
      </c>
      <c r="B1568" t="s">
        <v>13759</v>
      </c>
      <c r="C1568" s="111" t="s">
        <v>1712</v>
      </c>
      <c r="D1568" s="360">
        <v>17.329999999999998</v>
      </c>
    </row>
    <row r="1569" spans="1:4">
      <c r="A1569">
        <v>39882</v>
      </c>
      <c r="B1569" t="s">
        <v>13760</v>
      </c>
      <c r="C1569" s="111" t="s">
        <v>1712</v>
      </c>
      <c r="D1569" s="360">
        <v>45.66</v>
      </c>
    </row>
    <row r="1570" spans="1:4">
      <c r="A1570">
        <v>39883</v>
      </c>
      <c r="B1570" t="s">
        <v>13761</v>
      </c>
      <c r="C1570" s="111" t="s">
        <v>1712</v>
      </c>
      <c r="D1570" s="360">
        <v>72.900000000000006</v>
      </c>
    </row>
    <row r="1571" spans="1:4">
      <c r="A1571">
        <v>39884</v>
      </c>
      <c r="B1571" t="s">
        <v>13762</v>
      </c>
      <c r="C1571" s="111" t="s">
        <v>1712</v>
      </c>
      <c r="D1571" s="360">
        <v>108.29</v>
      </c>
    </row>
    <row r="1572" spans="1:4">
      <c r="A1572">
        <v>39885</v>
      </c>
      <c r="B1572" t="s">
        <v>13763</v>
      </c>
      <c r="C1572" s="111" t="s">
        <v>1712</v>
      </c>
      <c r="D1572" s="360">
        <v>257.36</v>
      </c>
    </row>
    <row r="1573" spans="1:4">
      <c r="A1573">
        <v>1777</v>
      </c>
      <c r="B1573" t="s">
        <v>13764</v>
      </c>
      <c r="C1573" s="111" t="s">
        <v>1712</v>
      </c>
      <c r="D1573" s="360">
        <v>92.31</v>
      </c>
    </row>
    <row r="1574" spans="1:4">
      <c r="A1574">
        <v>1819</v>
      </c>
      <c r="B1574" t="s">
        <v>13765</v>
      </c>
      <c r="C1574" s="111" t="s">
        <v>1712</v>
      </c>
      <c r="D1574" s="360">
        <v>67.16</v>
      </c>
    </row>
    <row r="1575" spans="1:4">
      <c r="A1575">
        <v>1775</v>
      </c>
      <c r="B1575" t="s">
        <v>13766</v>
      </c>
      <c r="C1575" s="111" t="s">
        <v>1712</v>
      </c>
      <c r="D1575" s="360">
        <v>20.079999999999998</v>
      </c>
    </row>
    <row r="1576" spans="1:4">
      <c r="A1576">
        <v>1776</v>
      </c>
      <c r="B1576" t="s">
        <v>13767</v>
      </c>
      <c r="C1576" s="111" t="s">
        <v>1712</v>
      </c>
      <c r="D1576" s="360">
        <v>54.64</v>
      </c>
    </row>
    <row r="1577" spans="1:4">
      <c r="A1577">
        <v>1778</v>
      </c>
      <c r="B1577" t="s">
        <v>13768</v>
      </c>
      <c r="C1577" s="111" t="s">
        <v>1712</v>
      </c>
      <c r="D1577" s="360">
        <v>223.44</v>
      </c>
    </row>
    <row r="1578" spans="1:4">
      <c r="A1578">
        <v>1818</v>
      </c>
      <c r="B1578" t="s">
        <v>13769</v>
      </c>
      <c r="C1578" s="111" t="s">
        <v>1712</v>
      </c>
      <c r="D1578" s="360">
        <v>148.32</v>
      </c>
    </row>
    <row r="1579" spans="1:4">
      <c r="A1579">
        <v>1820</v>
      </c>
      <c r="B1579" t="s">
        <v>13770</v>
      </c>
      <c r="C1579" s="111" t="s">
        <v>1712</v>
      </c>
      <c r="D1579" s="360">
        <v>29</v>
      </c>
    </row>
    <row r="1580" spans="1:4">
      <c r="A1580">
        <v>1779</v>
      </c>
      <c r="B1580" t="s">
        <v>13771</v>
      </c>
      <c r="C1580" s="111" t="s">
        <v>1712</v>
      </c>
      <c r="D1580" s="360">
        <v>324.95999999999998</v>
      </c>
    </row>
    <row r="1581" spans="1:4">
      <c r="A1581">
        <v>1780</v>
      </c>
      <c r="B1581" t="s">
        <v>13772</v>
      </c>
      <c r="C1581" s="111" t="s">
        <v>1712</v>
      </c>
      <c r="D1581" s="360">
        <v>669.91</v>
      </c>
    </row>
    <row r="1582" spans="1:4">
      <c r="A1582">
        <v>1783</v>
      </c>
      <c r="B1582" t="s">
        <v>13773</v>
      </c>
      <c r="C1582" s="111" t="s">
        <v>1712</v>
      </c>
      <c r="D1582" s="360">
        <v>70.83</v>
      </c>
    </row>
    <row r="1583" spans="1:4">
      <c r="A1583">
        <v>1782</v>
      </c>
      <c r="B1583" t="s">
        <v>13774</v>
      </c>
      <c r="C1583" s="111" t="s">
        <v>1712</v>
      </c>
      <c r="D1583" s="360">
        <v>56</v>
      </c>
    </row>
    <row r="1584" spans="1:4">
      <c r="A1584">
        <v>1817</v>
      </c>
      <c r="B1584" t="s">
        <v>13775</v>
      </c>
      <c r="C1584" s="111" t="s">
        <v>1712</v>
      </c>
      <c r="D1584" s="360">
        <v>16.690000000000001</v>
      </c>
    </row>
    <row r="1585" spans="1:4">
      <c r="A1585">
        <v>1781</v>
      </c>
      <c r="B1585" t="s">
        <v>13776</v>
      </c>
      <c r="C1585" s="111" t="s">
        <v>1712</v>
      </c>
      <c r="D1585" s="360">
        <v>36.49</v>
      </c>
    </row>
    <row r="1586" spans="1:4">
      <c r="A1586">
        <v>1784</v>
      </c>
      <c r="B1586" t="s">
        <v>13777</v>
      </c>
      <c r="C1586" s="111" t="s">
        <v>1712</v>
      </c>
      <c r="D1586" s="360">
        <v>200.01</v>
      </c>
    </row>
    <row r="1587" spans="1:4">
      <c r="A1587">
        <v>1810</v>
      </c>
      <c r="B1587" t="s">
        <v>13778</v>
      </c>
      <c r="C1587" s="111" t="s">
        <v>1712</v>
      </c>
      <c r="D1587" s="360">
        <v>110.94</v>
      </c>
    </row>
    <row r="1588" spans="1:4">
      <c r="A1588">
        <v>1811</v>
      </c>
      <c r="B1588" t="s">
        <v>13779</v>
      </c>
      <c r="C1588" s="111" t="s">
        <v>1712</v>
      </c>
      <c r="D1588" s="360">
        <v>24</v>
      </c>
    </row>
    <row r="1589" spans="1:4">
      <c r="A1589">
        <v>1812</v>
      </c>
      <c r="B1589" t="s">
        <v>13780</v>
      </c>
      <c r="C1589" s="111" t="s">
        <v>1712</v>
      </c>
      <c r="D1589" s="360">
        <v>280.05</v>
      </c>
    </row>
    <row r="1590" spans="1:4">
      <c r="A1590">
        <v>40386</v>
      </c>
      <c r="B1590" t="s">
        <v>13781</v>
      </c>
      <c r="C1590" s="111" t="s">
        <v>1712</v>
      </c>
      <c r="D1590" s="360">
        <v>167.9</v>
      </c>
    </row>
    <row r="1591" spans="1:4">
      <c r="A1591">
        <v>40384</v>
      </c>
      <c r="B1591" t="s">
        <v>13782</v>
      </c>
      <c r="C1591" s="111" t="s">
        <v>1712</v>
      </c>
      <c r="D1591" s="360">
        <v>114.95</v>
      </c>
    </row>
    <row r="1592" spans="1:4">
      <c r="A1592">
        <v>40379</v>
      </c>
      <c r="B1592" t="s">
        <v>13783</v>
      </c>
      <c r="C1592" s="111" t="s">
        <v>1712</v>
      </c>
      <c r="D1592" s="360">
        <v>39.74</v>
      </c>
    </row>
    <row r="1593" spans="1:4">
      <c r="A1593">
        <v>40423</v>
      </c>
      <c r="B1593" t="s">
        <v>13784</v>
      </c>
      <c r="C1593" s="111" t="s">
        <v>1712</v>
      </c>
      <c r="D1593" s="360">
        <v>75.209999999999994</v>
      </c>
    </row>
    <row r="1594" spans="1:4">
      <c r="A1594">
        <v>40389</v>
      </c>
      <c r="B1594" t="s">
        <v>13785</v>
      </c>
      <c r="C1594" s="111" t="s">
        <v>1712</v>
      </c>
      <c r="D1594" s="360">
        <v>476.91</v>
      </c>
    </row>
    <row r="1595" spans="1:4">
      <c r="A1595">
        <v>40388</v>
      </c>
      <c r="B1595" t="s">
        <v>13786</v>
      </c>
      <c r="C1595" s="111" t="s">
        <v>1712</v>
      </c>
      <c r="D1595" s="360">
        <v>238.72</v>
      </c>
    </row>
    <row r="1596" spans="1:4">
      <c r="A1596">
        <v>40381</v>
      </c>
      <c r="B1596" t="s">
        <v>13787</v>
      </c>
      <c r="C1596" s="111" t="s">
        <v>1712</v>
      </c>
      <c r="D1596" s="360">
        <v>52.99</v>
      </c>
    </row>
    <row r="1597" spans="1:4">
      <c r="A1597">
        <v>40391</v>
      </c>
      <c r="B1597" t="s">
        <v>13788</v>
      </c>
      <c r="C1597" s="111" t="s">
        <v>1712</v>
      </c>
      <c r="D1597" s="361">
        <v>1237.83</v>
      </c>
    </row>
    <row r="1598" spans="1:4">
      <c r="A1598">
        <v>40414</v>
      </c>
      <c r="B1598" t="s">
        <v>13789</v>
      </c>
      <c r="C1598" s="111" t="s">
        <v>1712</v>
      </c>
      <c r="D1598" s="360">
        <v>21.6</v>
      </c>
    </row>
    <row r="1599" spans="1:4">
      <c r="A1599">
        <v>40416</v>
      </c>
      <c r="B1599" t="s">
        <v>13790</v>
      </c>
      <c r="C1599" s="111" t="s">
        <v>1712</v>
      </c>
      <c r="D1599" s="360">
        <v>29.87</v>
      </c>
    </row>
    <row r="1600" spans="1:4">
      <c r="A1600">
        <v>40418</v>
      </c>
      <c r="B1600" t="s">
        <v>13791</v>
      </c>
      <c r="C1600" s="111" t="s">
        <v>1712</v>
      </c>
      <c r="D1600" s="360">
        <v>35.619999999999997</v>
      </c>
    </row>
    <row r="1601" spans="1:4">
      <c r="A1601">
        <v>2609</v>
      </c>
      <c r="B1601" t="s">
        <v>13792</v>
      </c>
      <c r="C1601" s="111" t="s">
        <v>1712</v>
      </c>
      <c r="D1601" s="360">
        <v>3.42</v>
      </c>
    </row>
    <row r="1602" spans="1:4">
      <c r="A1602">
        <v>2634</v>
      </c>
      <c r="B1602" t="s">
        <v>13793</v>
      </c>
      <c r="C1602" s="111" t="s">
        <v>1712</v>
      </c>
      <c r="D1602" s="360">
        <v>4.49</v>
      </c>
    </row>
    <row r="1603" spans="1:4">
      <c r="A1603">
        <v>2611</v>
      </c>
      <c r="B1603" t="s">
        <v>13794</v>
      </c>
      <c r="C1603" s="111" t="s">
        <v>1712</v>
      </c>
      <c r="D1603" s="360">
        <v>12.66</v>
      </c>
    </row>
    <row r="1604" spans="1:4">
      <c r="A1604">
        <v>34359</v>
      </c>
      <c r="B1604" t="s">
        <v>19027</v>
      </c>
      <c r="C1604" s="111" t="s">
        <v>1712</v>
      </c>
      <c r="D1604" s="360">
        <v>9.2899999999999991</v>
      </c>
    </row>
    <row r="1605" spans="1:4">
      <c r="A1605">
        <v>1789</v>
      </c>
      <c r="B1605" t="s">
        <v>13795</v>
      </c>
      <c r="C1605" s="111" t="s">
        <v>1712</v>
      </c>
      <c r="D1605" s="360">
        <v>88.6</v>
      </c>
    </row>
    <row r="1606" spans="1:4">
      <c r="A1606">
        <v>1788</v>
      </c>
      <c r="B1606" t="s">
        <v>13796</v>
      </c>
      <c r="C1606" s="111" t="s">
        <v>1712</v>
      </c>
      <c r="D1606" s="360">
        <v>71.02</v>
      </c>
    </row>
    <row r="1607" spans="1:4">
      <c r="A1607">
        <v>1786</v>
      </c>
      <c r="B1607" t="s">
        <v>13797</v>
      </c>
      <c r="C1607" s="111" t="s">
        <v>1712</v>
      </c>
      <c r="D1607" s="360">
        <v>17.63</v>
      </c>
    </row>
    <row r="1608" spans="1:4">
      <c r="A1608">
        <v>1787</v>
      </c>
      <c r="B1608" t="s">
        <v>13798</v>
      </c>
      <c r="C1608" s="111" t="s">
        <v>1712</v>
      </c>
      <c r="D1608" s="360">
        <v>42.22</v>
      </c>
    </row>
    <row r="1609" spans="1:4">
      <c r="A1609">
        <v>1791</v>
      </c>
      <c r="B1609" t="s">
        <v>13799</v>
      </c>
      <c r="C1609" s="111" t="s">
        <v>1712</v>
      </c>
      <c r="D1609" s="360">
        <v>256.04000000000002</v>
      </c>
    </row>
    <row r="1610" spans="1:4">
      <c r="A1610">
        <v>1790</v>
      </c>
      <c r="B1610" t="s">
        <v>13800</v>
      </c>
      <c r="C1610" s="111" t="s">
        <v>1712</v>
      </c>
      <c r="D1610" s="360">
        <v>147.54</v>
      </c>
    </row>
    <row r="1611" spans="1:4">
      <c r="A1611">
        <v>1813</v>
      </c>
      <c r="B1611" t="s">
        <v>13801</v>
      </c>
      <c r="C1611" s="111" t="s">
        <v>1712</v>
      </c>
      <c r="D1611" s="360">
        <v>27.98</v>
      </c>
    </row>
    <row r="1612" spans="1:4">
      <c r="A1612">
        <v>1792</v>
      </c>
      <c r="B1612" t="s">
        <v>13802</v>
      </c>
      <c r="C1612" s="111" t="s">
        <v>1712</v>
      </c>
      <c r="D1612" s="360">
        <v>345.62</v>
      </c>
    </row>
    <row r="1613" spans="1:4">
      <c r="A1613">
        <v>1793</v>
      </c>
      <c r="B1613" t="s">
        <v>13803</v>
      </c>
      <c r="C1613" s="111" t="s">
        <v>1712</v>
      </c>
      <c r="D1613" s="360">
        <v>698.39</v>
      </c>
    </row>
    <row r="1614" spans="1:4">
      <c r="A1614">
        <v>1809</v>
      </c>
      <c r="B1614" t="s">
        <v>13804</v>
      </c>
      <c r="C1614" s="111" t="s">
        <v>1712</v>
      </c>
      <c r="D1614" s="360">
        <v>83.06</v>
      </c>
    </row>
    <row r="1615" spans="1:4">
      <c r="A1615">
        <v>1814</v>
      </c>
      <c r="B1615" t="s">
        <v>13805</v>
      </c>
      <c r="C1615" s="111" t="s">
        <v>1712</v>
      </c>
      <c r="D1615" s="360">
        <v>68.23</v>
      </c>
    </row>
    <row r="1616" spans="1:4">
      <c r="A1616">
        <v>1803</v>
      </c>
      <c r="B1616" t="s">
        <v>13806</v>
      </c>
      <c r="C1616" s="111" t="s">
        <v>1712</v>
      </c>
      <c r="D1616" s="360">
        <v>17.239999999999998</v>
      </c>
    </row>
    <row r="1617" spans="1:4">
      <c r="A1617">
        <v>1805</v>
      </c>
      <c r="B1617" t="s">
        <v>13807</v>
      </c>
      <c r="C1617" s="111" t="s">
        <v>1712</v>
      </c>
      <c r="D1617" s="360">
        <v>39.6</v>
      </c>
    </row>
    <row r="1618" spans="1:4">
      <c r="A1618">
        <v>1821</v>
      </c>
      <c r="B1618" t="s">
        <v>13808</v>
      </c>
      <c r="C1618" s="111" t="s">
        <v>1712</v>
      </c>
      <c r="D1618" s="360">
        <v>233.93</v>
      </c>
    </row>
    <row r="1619" spans="1:4">
      <c r="A1619">
        <v>1806</v>
      </c>
      <c r="B1619" t="s">
        <v>13809</v>
      </c>
      <c r="C1619" s="111" t="s">
        <v>1712</v>
      </c>
      <c r="D1619" s="360">
        <v>139.24</v>
      </c>
    </row>
    <row r="1620" spans="1:4">
      <c r="A1620">
        <v>1804</v>
      </c>
      <c r="B1620" t="s">
        <v>13810</v>
      </c>
      <c r="C1620" s="111" t="s">
        <v>1712</v>
      </c>
      <c r="D1620" s="360">
        <v>24.54</v>
      </c>
    </row>
    <row r="1621" spans="1:4">
      <c r="A1621">
        <v>1807</v>
      </c>
      <c r="B1621" t="s">
        <v>13811</v>
      </c>
      <c r="C1621" s="111" t="s">
        <v>1712</v>
      </c>
      <c r="D1621" s="360">
        <v>334.56</v>
      </c>
    </row>
    <row r="1622" spans="1:4">
      <c r="A1622">
        <v>1808</v>
      </c>
      <c r="B1622" t="s">
        <v>13812</v>
      </c>
      <c r="C1622" s="111" t="s">
        <v>1712</v>
      </c>
      <c r="D1622" s="360">
        <v>670.74</v>
      </c>
    </row>
    <row r="1623" spans="1:4">
      <c r="A1623">
        <v>1797</v>
      </c>
      <c r="B1623" t="s">
        <v>13813</v>
      </c>
      <c r="C1623" s="111" t="s">
        <v>1712</v>
      </c>
      <c r="D1623" s="360">
        <v>100.6</v>
      </c>
    </row>
    <row r="1624" spans="1:4">
      <c r="A1624">
        <v>1796</v>
      </c>
      <c r="B1624" t="s">
        <v>13814</v>
      </c>
      <c r="C1624" s="111" t="s">
        <v>1712</v>
      </c>
      <c r="D1624" s="360">
        <v>77.17</v>
      </c>
    </row>
    <row r="1625" spans="1:4">
      <c r="A1625">
        <v>1794</v>
      </c>
      <c r="B1625" t="s">
        <v>13815</v>
      </c>
      <c r="C1625" s="111" t="s">
        <v>1712</v>
      </c>
      <c r="D1625" s="360">
        <v>18.420000000000002</v>
      </c>
    </row>
    <row r="1626" spans="1:4">
      <c r="A1626">
        <v>1816</v>
      </c>
      <c r="B1626" t="s">
        <v>13816</v>
      </c>
      <c r="C1626" s="111" t="s">
        <v>1712</v>
      </c>
      <c r="D1626" s="360">
        <v>41.53</v>
      </c>
    </row>
    <row r="1627" spans="1:4">
      <c r="A1627">
        <v>1815</v>
      </c>
      <c r="B1627" t="s">
        <v>13817</v>
      </c>
      <c r="C1627" s="111" t="s">
        <v>1712</v>
      </c>
      <c r="D1627" s="360">
        <v>318.95999999999998</v>
      </c>
    </row>
    <row r="1628" spans="1:4">
      <c r="A1628">
        <v>1798</v>
      </c>
      <c r="B1628" t="s">
        <v>13818</v>
      </c>
      <c r="C1628" s="111" t="s">
        <v>1712</v>
      </c>
      <c r="D1628" s="360">
        <v>142.72</v>
      </c>
    </row>
    <row r="1629" spans="1:4">
      <c r="A1629">
        <v>1795</v>
      </c>
      <c r="B1629" t="s">
        <v>13819</v>
      </c>
      <c r="C1629" s="111" t="s">
        <v>1712</v>
      </c>
      <c r="D1629" s="360">
        <v>25.52</v>
      </c>
    </row>
    <row r="1630" spans="1:4">
      <c r="A1630">
        <v>1799</v>
      </c>
      <c r="B1630" t="s">
        <v>13820</v>
      </c>
      <c r="C1630" s="111" t="s">
        <v>1712</v>
      </c>
      <c r="D1630" s="360">
        <v>415.42</v>
      </c>
    </row>
    <row r="1631" spans="1:4">
      <c r="A1631">
        <v>1800</v>
      </c>
      <c r="B1631" t="s">
        <v>13821</v>
      </c>
      <c r="C1631" s="111" t="s">
        <v>1712</v>
      </c>
      <c r="D1631" s="360">
        <v>793.11</v>
      </c>
    </row>
    <row r="1632" spans="1:4">
      <c r="A1632">
        <v>1802</v>
      </c>
      <c r="B1632" t="s">
        <v>13822</v>
      </c>
      <c r="C1632" s="111" t="s">
        <v>1712</v>
      </c>
      <c r="D1632" s="361">
        <v>1983.88</v>
      </c>
    </row>
    <row r="1633" spans="1:4">
      <c r="A1633">
        <v>40385</v>
      </c>
      <c r="B1633" t="s">
        <v>13823</v>
      </c>
      <c r="C1633" s="111" t="s">
        <v>1712</v>
      </c>
      <c r="D1633" s="360">
        <v>167.9</v>
      </c>
    </row>
    <row r="1634" spans="1:4">
      <c r="A1634">
        <v>40383</v>
      </c>
      <c r="B1634" t="s">
        <v>13824</v>
      </c>
      <c r="C1634" s="111" t="s">
        <v>1712</v>
      </c>
      <c r="D1634" s="360">
        <v>114.95</v>
      </c>
    </row>
    <row r="1635" spans="1:4">
      <c r="A1635">
        <v>40378</v>
      </c>
      <c r="B1635" t="s">
        <v>13825</v>
      </c>
      <c r="C1635" s="111" t="s">
        <v>1712</v>
      </c>
      <c r="D1635" s="360">
        <v>39.74</v>
      </c>
    </row>
    <row r="1636" spans="1:4">
      <c r="A1636">
        <v>40382</v>
      </c>
      <c r="B1636" t="s">
        <v>13826</v>
      </c>
      <c r="C1636" s="111" t="s">
        <v>1712</v>
      </c>
      <c r="D1636" s="360">
        <v>75.209999999999994</v>
      </c>
    </row>
    <row r="1637" spans="1:4">
      <c r="A1637">
        <v>40422</v>
      </c>
      <c r="B1637" t="s">
        <v>13827</v>
      </c>
      <c r="C1637" s="111" t="s">
        <v>1712</v>
      </c>
      <c r="D1637" s="360">
        <v>512.32000000000005</v>
      </c>
    </row>
    <row r="1638" spans="1:4">
      <c r="A1638">
        <v>40387</v>
      </c>
      <c r="B1638" t="s">
        <v>13828</v>
      </c>
      <c r="C1638" s="111" t="s">
        <v>1712</v>
      </c>
      <c r="D1638" s="360">
        <v>260.85000000000002</v>
      </c>
    </row>
    <row r="1639" spans="1:4">
      <c r="A1639">
        <v>40380</v>
      </c>
      <c r="B1639" t="s">
        <v>13829</v>
      </c>
      <c r="C1639" s="111" t="s">
        <v>1712</v>
      </c>
      <c r="D1639" s="360">
        <v>52.99</v>
      </c>
    </row>
    <row r="1640" spans="1:4">
      <c r="A1640">
        <v>40390</v>
      </c>
      <c r="B1640" t="s">
        <v>13830</v>
      </c>
      <c r="C1640" s="111" t="s">
        <v>1712</v>
      </c>
      <c r="D1640" s="361">
        <v>1079</v>
      </c>
    </row>
    <row r="1641" spans="1:4">
      <c r="A1641">
        <v>40413</v>
      </c>
      <c r="B1641" t="s">
        <v>13831</v>
      </c>
      <c r="C1641" s="111" t="s">
        <v>1712</v>
      </c>
      <c r="D1641" s="360">
        <v>23.47</v>
      </c>
    </row>
    <row r="1642" spans="1:4">
      <c r="A1642">
        <v>40415</v>
      </c>
      <c r="B1642" t="s">
        <v>13832</v>
      </c>
      <c r="C1642" s="111" t="s">
        <v>1712</v>
      </c>
      <c r="D1642" s="360">
        <v>33.450000000000003</v>
      </c>
    </row>
    <row r="1643" spans="1:4">
      <c r="A1643">
        <v>40417</v>
      </c>
      <c r="B1643" t="s">
        <v>13833</v>
      </c>
      <c r="C1643" s="111" t="s">
        <v>1712</v>
      </c>
      <c r="D1643" s="360">
        <v>39.46</v>
      </c>
    </row>
    <row r="1644" spans="1:4">
      <c r="A1644">
        <v>39271</v>
      </c>
      <c r="B1644" t="s">
        <v>13834</v>
      </c>
      <c r="C1644" s="111" t="s">
        <v>1712</v>
      </c>
      <c r="D1644" s="360">
        <v>2.2400000000000002</v>
      </c>
    </row>
    <row r="1645" spans="1:4">
      <c r="A1645">
        <v>39273</v>
      </c>
      <c r="B1645" t="s">
        <v>13835</v>
      </c>
      <c r="C1645" s="111" t="s">
        <v>1712</v>
      </c>
      <c r="D1645" s="360">
        <v>3.8</v>
      </c>
    </row>
    <row r="1646" spans="1:4">
      <c r="A1646">
        <v>39272</v>
      </c>
      <c r="B1646" t="s">
        <v>13836</v>
      </c>
      <c r="C1646" s="111" t="s">
        <v>1712</v>
      </c>
      <c r="D1646" s="360">
        <v>2.75</v>
      </c>
    </row>
    <row r="1647" spans="1:4">
      <c r="A1647">
        <v>1875</v>
      </c>
      <c r="B1647" t="s">
        <v>13837</v>
      </c>
      <c r="C1647" s="111" t="s">
        <v>1712</v>
      </c>
      <c r="D1647" s="360">
        <v>6.08</v>
      </c>
    </row>
    <row r="1648" spans="1:4">
      <c r="A1648">
        <v>1874</v>
      </c>
      <c r="B1648" t="s">
        <v>13838</v>
      </c>
      <c r="C1648" s="111" t="s">
        <v>1712</v>
      </c>
      <c r="D1648" s="360">
        <v>5.0199999999999996</v>
      </c>
    </row>
    <row r="1649" spans="1:4">
      <c r="A1649">
        <v>1870</v>
      </c>
      <c r="B1649" t="s">
        <v>13839</v>
      </c>
      <c r="C1649" s="111" t="s">
        <v>1712</v>
      </c>
      <c r="D1649" s="360">
        <v>2.9</v>
      </c>
    </row>
    <row r="1650" spans="1:4">
      <c r="A1650">
        <v>1884</v>
      </c>
      <c r="B1650" t="s">
        <v>13840</v>
      </c>
      <c r="C1650" s="111" t="s">
        <v>1712</v>
      </c>
      <c r="D1650" s="360">
        <v>4.45</v>
      </c>
    </row>
    <row r="1651" spans="1:4">
      <c r="A1651">
        <v>1887</v>
      </c>
      <c r="B1651" t="s">
        <v>13841</v>
      </c>
      <c r="C1651" s="111" t="s">
        <v>1712</v>
      </c>
      <c r="D1651" s="360">
        <v>25.21</v>
      </c>
    </row>
    <row r="1652" spans="1:4">
      <c r="A1652">
        <v>1876</v>
      </c>
      <c r="B1652" t="s">
        <v>13842</v>
      </c>
      <c r="C1652" s="111" t="s">
        <v>1712</v>
      </c>
      <c r="D1652" s="360">
        <v>9.8800000000000008</v>
      </c>
    </row>
    <row r="1653" spans="1:4">
      <c r="A1653">
        <v>1879</v>
      </c>
      <c r="B1653" t="s">
        <v>13843</v>
      </c>
      <c r="C1653" s="111" t="s">
        <v>1712</v>
      </c>
      <c r="D1653" s="360">
        <v>2.94</v>
      </c>
    </row>
    <row r="1654" spans="1:4">
      <c r="A1654">
        <v>1877</v>
      </c>
      <c r="B1654" t="s">
        <v>13844</v>
      </c>
      <c r="C1654" s="111" t="s">
        <v>1712</v>
      </c>
      <c r="D1654" s="360">
        <v>25.25</v>
      </c>
    </row>
    <row r="1655" spans="1:4">
      <c r="A1655">
        <v>1878</v>
      </c>
      <c r="B1655" t="s">
        <v>13845</v>
      </c>
      <c r="C1655" s="111" t="s">
        <v>1712</v>
      </c>
      <c r="D1655" s="360">
        <v>50.72</v>
      </c>
    </row>
    <row r="1656" spans="1:4">
      <c r="A1656">
        <v>2621</v>
      </c>
      <c r="B1656" t="s">
        <v>13846</v>
      </c>
      <c r="C1656" s="111" t="s">
        <v>1712</v>
      </c>
      <c r="D1656" s="360">
        <v>108.37</v>
      </c>
    </row>
    <row r="1657" spans="1:4">
      <c r="A1657">
        <v>2616</v>
      </c>
      <c r="B1657" t="s">
        <v>13847</v>
      </c>
      <c r="C1657" s="111" t="s">
        <v>1712</v>
      </c>
      <c r="D1657" s="360">
        <v>3.06</v>
      </c>
    </row>
    <row r="1658" spans="1:4">
      <c r="A1658">
        <v>2633</v>
      </c>
      <c r="B1658" t="s">
        <v>13848</v>
      </c>
      <c r="C1658" s="111" t="s">
        <v>1712</v>
      </c>
      <c r="D1658" s="360">
        <v>3.47</v>
      </c>
    </row>
    <row r="1659" spans="1:4">
      <c r="A1659">
        <v>2617</v>
      </c>
      <c r="B1659" t="s">
        <v>13849</v>
      </c>
      <c r="C1659" s="111" t="s">
        <v>1712</v>
      </c>
      <c r="D1659" s="360">
        <v>4.71</v>
      </c>
    </row>
    <row r="1660" spans="1:4">
      <c r="A1660">
        <v>2618</v>
      </c>
      <c r="B1660" t="s">
        <v>13850</v>
      </c>
      <c r="C1660" s="111" t="s">
        <v>1712</v>
      </c>
      <c r="D1660" s="360">
        <v>10.73</v>
      </c>
    </row>
    <row r="1661" spans="1:4">
      <c r="A1661">
        <v>2632</v>
      </c>
      <c r="B1661" t="s">
        <v>13851</v>
      </c>
      <c r="C1661" s="111" t="s">
        <v>1712</v>
      </c>
      <c r="D1661" s="360">
        <v>13.09</v>
      </c>
    </row>
    <row r="1662" spans="1:4">
      <c r="A1662">
        <v>2631</v>
      </c>
      <c r="B1662" t="s">
        <v>13852</v>
      </c>
      <c r="C1662" s="111" t="s">
        <v>1712</v>
      </c>
      <c r="D1662" s="360">
        <v>19.22</v>
      </c>
    </row>
    <row r="1663" spans="1:4">
      <c r="A1663">
        <v>2619</v>
      </c>
      <c r="B1663" t="s">
        <v>13853</v>
      </c>
      <c r="C1663" s="111" t="s">
        <v>1712</v>
      </c>
      <c r="D1663" s="360">
        <v>48.67</v>
      </c>
    </row>
    <row r="1664" spans="1:4">
      <c r="A1664">
        <v>2620</v>
      </c>
      <c r="B1664" t="s">
        <v>13854</v>
      </c>
      <c r="C1664" s="111" t="s">
        <v>1712</v>
      </c>
      <c r="D1664" s="360">
        <v>63.9</v>
      </c>
    </row>
    <row r="1665" spans="1:4">
      <c r="A1665">
        <v>44472</v>
      </c>
      <c r="B1665" t="s">
        <v>13855</v>
      </c>
      <c r="C1665" s="111" t="s">
        <v>1712</v>
      </c>
      <c r="D1665" s="360">
        <v>49.12</v>
      </c>
    </row>
    <row r="1666" spans="1:4">
      <c r="A1666">
        <v>38369</v>
      </c>
      <c r="B1666" t="s">
        <v>13856</v>
      </c>
      <c r="C1666" s="111" t="s">
        <v>1712</v>
      </c>
      <c r="D1666" s="360">
        <v>22.86</v>
      </c>
    </row>
    <row r="1667" spans="1:4">
      <c r="A1667">
        <v>38370</v>
      </c>
      <c r="B1667" t="s">
        <v>13857</v>
      </c>
      <c r="C1667" s="111" t="s">
        <v>1712</v>
      </c>
      <c r="D1667" s="360">
        <v>22.86</v>
      </c>
    </row>
    <row r="1668" spans="1:4">
      <c r="A1668">
        <v>38372</v>
      </c>
      <c r="B1668" t="s">
        <v>13858</v>
      </c>
      <c r="C1668" s="111" t="s">
        <v>1712</v>
      </c>
      <c r="D1668" s="360">
        <v>22.88</v>
      </c>
    </row>
    <row r="1669" spans="1:4">
      <c r="A1669">
        <v>2358</v>
      </c>
      <c r="B1669" t="s">
        <v>13859</v>
      </c>
      <c r="C1669" s="111" t="s">
        <v>1714</v>
      </c>
      <c r="D1669" s="360">
        <v>18.16</v>
      </c>
    </row>
    <row r="1670" spans="1:4">
      <c r="A1670">
        <v>40807</v>
      </c>
      <c r="B1670" t="s">
        <v>13860</v>
      </c>
      <c r="C1670" s="111" t="s">
        <v>1719</v>
      </c>
      <c r="D1670" s="361">
        <v>3185.62</v>
      </c>
    </row>
    <row r="1671" spans="1:4">
      <c r="A1671">
        <v>44330</v>
      </c>
      <c r="B1671" t="s">
        <v>13861</v>
      </c>
      <c r="C1671" s="111" t="s">
        <v>1717</v>
      </c>
      <c r="D1671" s="360">
        <v>9.15</v>
      </c>
    </row>
    <row r="1672" spans="1:4">
      <c r="A1672">
        <v>43144</v>
      </c>
      <c r="B1672" t="s">
        <v>13862</v>
      </c>
      <c r="C1672" s="111" t="s">
        <v>1716</v>
      </c>
      <c r="D1672" s="360">
        <v>33.700000000000003</v>
      </c>
    </row>
    <row r="1673" spans="1:4">
      <c r="A1673">
        <v>39397</v>
      </c>
      <c r="B1673" t="s">
        <v>13863</v>
      </c>
      <c r="C1673" s="111" t="s">
        <v>1717</v>
      </c>
      <c r="D1673" s="360">
        <v>15.36</v>
      </c>
    </row>
    <row r="1674" spans="1:4">
      <c r="A1674">
        <v>2692</v>
      </c>
      <c r="B1674" t="s">
        <v>13864</v>
      </c>
      <c r="C1674" s="111" t="s">
        <v>1717</v>
      </c>
      <c r="D1674" s="360">
        <v>6.2</v>
      </c>
    </row>
    <row r="1675" spans="1:4">
      <c r="A1675">
        <v>44329</v>
      </c>
      <c r="B1675" t="s">
        <v>13865</v>
      </c>
      <c r="C1675" s="111" t="s">
        <v>1717</v>
      </c>
      <c r="D1675" s="360">
        <v>12</v>
      </c>
    </row>
    <row r="1676" spans="1:4">
      <c r="A1676">
        <v>5318</v>
      </c>
      <c r="B1676" t="s">
        <v>13866</v>
      </c>
      <c r="C1676" s="111" t="s">
        <v>1717</v>
      </c>
      <c r="D1676" s="360">
        <v>19.399999999999999</v>
      </c>
    </row>
    <row r="1677" spans="1:4">
      <c r="A1677">
        <v>5330</v>
      </c>
      <c r="B1677" t="s">
        <v>13867</v>
      </c>
      <c r="C1677" s="111" t="s">
        <v>1717</v>
      </c>
      <c r="D1677" s="360">
        <v>44.22</v>
      </c>
    </row>
    <row r="1678" spans="1:4">
      <c r="A1678">
        <v>44532</v>
      </c>
      <c r="B1678" t="s">
        <v>13868</v>
      </c>
      <c r="C1678" s="111" t="s">
        <v>1712</v>
      </c>
      <c r="D1678" s="360">
        <v>21.46</v>
      </c>
    </row>
    <row r="1679" spans="1:4">
      <c r="A1679">
        <v>44531</v>
      </c>
      <c r="B1679" t="s">
        <v>13869</v>
      </c>
      <c r="C1679" s="111" t="s">
        <v>1712</v>
      </c>
      <c r="D1679" s="360">
        <v>68.2</v>
      </c>
    </row>
    <row r="1680" spans="1:4">
      <c r="A1680">
        <v>38140</v>
      </c>
      <c r="B1680" t="s">
        <v>13870</v>
      </c>
      <c r="C1680" s="111" t="s">
        <v>1712</v>
      </c>
      <c r="D1680" s="360">
        <v>16.54</v>
      </c>
    </row>
    <row r="1681" spans="1:4">
      <c r="A1681">
        <v>13887</v>
      </c>
      <c r="B1681" t="s">
        <v>13871</v>
      </c>
      <c r="C1681" s="111" t="s">
        <v>1712</v>
      </c>
      <c r="D1681" s="360">
        <v>391.59</v>
      </c>
    </row>
    <row r="1682" spans="1:4">
      <c r="A1682">
        <v>44495</v>
      </c>
      <c r="B1682" t="s">
        <v>13872</v>
      </c>
      <c r="C1682" s="111" t="s">
        <v>1712</v>
      </c>
      <c r="D1682" s="360">
        <v>17.43</v>
      </c>
    </row>
    <row r="1683" spans="1:4">
      <c r="A1683">
        <v>44533</v>
      </c>
      <c r="B1683" t="s">
        <v>13873</v>
      </c>
      <c r="C1683" s="111" t="s">
        <v>1712</v>
      </c>
      <c r="D1683" s="360">
        <v>16.46</v>
      </c>
    </row>
    <row r="1684" spans="1:4">
      <c r="A1684">
        <v>44534</v>
      </c>
      <c r="B1684" t="s">
        <v>13874</v>
      </c>
      <c r="C1684" s="111" t="s">
        <v>1712</v>
      </c>
      <c r="D1684" s="360">
        <v>4.29</v>
      </c>
    </row>
    <row r="1685" spans="1:4">
      <c r="A1685">
        <v>34544</v>
      </c>
      <c r="B1685" t="s">
        <v>13875</v>
      </c>
      <c r="C1685" s="111" t="s">
        <v>1712</v>
      </c>
      <c r="D1685" s="361">
        <v>1277.97</v>
      </c>
    </row>
    <row r="1686" spans="1:4">
      <c r="A1686">
        <v>34729</v>
      </c>
      <c r="B1686" t="s">
        <v>19028</v>
      </c>
      <c r="C1686" s="111" t="s">
        <v>1712</v>
      </c>
      <c r="D1686" s="361">
        <v>1005.32</v>
      </c>
    </row>
    <row r="1687" spans="1:4">
      <c r="A1687">
        <v>34734</v>
      </c>
      <c r="B1687" t="s">
        <v>19029</v>
      </c>
      <c r="C1687" s="111" t="s">
        <v>1712</v>
      </c>
      <c r="D1687" s="361">
        <v>1556.56</v>
      </c>
    </row>
    <row r="1688" spans="1:4">
      <c r="A1688">
        <v>34738</v>
      </c>
      <c r="B1688" t="s">
        <v>19030</v>
      </c>
      <c r="C1688" s="111" t="s">
        <v>1712</v>
      </c>
      <c r="D1688" s="361">
        <v>3636.61</v>
      </c>
    </row>
    <row r="1689" spans="1:4">
      <c r="A1689">
        <v>34623</v>
      </c>
      <c r="B1689" t="s">
        <v>19031</v>
      </c>
      <c r="C1689" s="111" t="s">
        <v>1712</v>
      </c>
      <c r="D1689" s="360">
        <v>43.58</v>
      </c>
    </row>
    <row r="1690" spans="1:4">
      <c r="A1690">
        <v>34616</v>
      </c>
      <c r="B1690" t="s">
        <v>19032</v>
      </c>
      <c r="C1690" s="111" t="s">
        <v>1712</v>
      </c>
      <c r="D1690" s="360">
        <v>44.26</v>
      </c>
    </row>
    <row r="1691" spans="1:4">
      <c r="A1691">
        <v>34628</v>
      </c>
      <c r="B1691" t="s">
        <v>19033</v>
      </c>
      <c r="C1691" s="111" t="s">
        <v>1712</v>
      </c>
      <c r="D1691" s="360">
        <v>62.42</v>
      </c>
    </row>
    <row r="1692" spans="1:4">
      <c r="A1692">
        <v>34686</v>
      </c>
      <c r="B1692" t="s">
        <v>19034</v>
      </c>
      <c r="C1692" s="111" t="s">
        <v>1712</v>
      </c>
      <c r="D1692" s="360">
        <v>11.45</v>
      </c>
    </row>
    <row r="1693" spans="1:4">
      <c r="A1693">
        <v>34653</v>
      </c>
      <c r="B1693" t="s">
        <v>19035</v>
      </c>
      <c r="C1693" s="111" t="s">
        <v>1712</v>
      </c>
      <c r="D1693" s="360">
        <v>7.72</v>
      </c>
    </row>
    <row r="1694" spans="1:4">
      <c r="A1694">
        <v>34688</v>
      </c>
      <c r="B1694" t="s">
        <v>19036</v>
      </c>
      <c r="C1694" s="111" t="s">
        <v>1712</v>
      </c>
      <c r="D1694" s="360">
        <v>13.99</v>
      </c>
    </row>
    <row r="1695" spans="1:4">
      <c r="A1695">
        <v>34709</v>
      </c>
      <c r="B1695" t="s">
        <v>19037</v>
      </c>
      <c r="C1695" s="111" t="s">
        <v>1712</v>
      </c>
      <c r="D1695" s="360">
        <v>54.22</v>
      </c>
    </row>
    <row r="1696" spans="1:4">
      <c r="A1696">
        <v>34714</v>
      </c>
      <c r="B1696" t="s">
        <v>19038</v>
      </c>
      <c r="C1696" s="111" t="s">
        <v>1712</v>
      </c>
      <c r="D1696" s="360">
        <v>64.760000000000005</v>
      </c>
    </row>
    <row r="1697" spans="1:4">
      <c r="A1697">
        <v>2391</v>
      </c>
      <c r="B1697" t="s">
        <v>19039</v>
      </c>
      <c r="C1697" s="111" t="s">
        <v>1712</v>
      </c>
      <c r="D1697" s="360">
        <v>295.77</v>
      </c>
    </row>
    <row r="1698" spans="1:4">
      <c r="A1698">
        <v>2374</v>
      </c>
      <c r="B1698" t="s">
        <v>13876</v>
      </c>
      <c r="C1698" s="111" t="s">
        <v>1712</v>
      </c>
      <c r="D1698" s="360">
        <v>335.55</v>
      </c>
    </row>
    <row r="1699" spans="1:4">
      <c r="A1699">
        <v>2377</v>
      </c>
      <c r="B1699" t="s">
        <v>13877</v>
      </c>
      <c r="C1699" s="111" t="s">
        <v>1712</v>
      </c>
      <c r="D1699" s="360">
        <v>470.91</v>
      </c>
    </row>
    <row r="1700" spans="1:4">
      <c r="A1700">
        <v>2393</v>
      </c>
      <c r="B1700" t="s">
        <v>13878</v>
      </c>
      <c r="C1700" s="111" t="s">
        <v>1712</v>
      </c>
      <c r="D1700" s="360">
        <v>788.6</v>
      </c>
    </row>
    <row r="1701" spans="1:4">
      <c r="A1701">
        <v>34705</v>
      </c>
      <c r="B1701" t="s">
        <v>13879</v>
      </c>
      <c r="C1701" s="111" t="s">
        <v>1712</v>
      </c>
      <c r="D1701" s="360">
        <v>689.74</v>
      </c>
    </row>
    <row r="1702" spans="1:4">
      <c r="A1702">
        <v>34707</v>
      </c>
      <c r="B1702" t="s">
        <v>13880</v>
      </c>
      <c r="C1702" s="111" t="s">
        <v>1712</v>
      </c>
      <c r="D1702" s="361">
        <v>1278.0999999999999</v>
      </c>
    </row>
    <row r="1703" spans="1:4">
      <c r="A1703">
        <v>2378</v>
      </c>
      <c r="B1703" t="s">
        <v>13881</v>
      </c>
      <c r="C1703" s="111" t="s">
        <v>1712</v>
      </c>
      <c r="D1703" s="361">
        <v>1083.24</v>
      </c>
    </row>
    <row r="1704" spans="1:4">
      <c r="A1704">
        <v>2379</v>
      </c>
      <c r="B1704" t="s">
        <v>13882</v>
      </c>
      <c r="C1704" s="111" t="s">
        <v>1712</v>
      </c>
      <c r="D1704" s="361">
        <v>1083.24</v>
      </c>
    </row>
    <row r="1705" spans="1:4">
      <c r="A1705">
        <v>2376</v>
      </c>
      <c r="B1705" t="s">
        <v>13883</v>
      </c>
      <c r="C1705" s="111" t="s">
        <v>1712</v>
      </c>
      <c r="D1705" s="361">
        <v>1784.1</v>
      </c>
    </row>
    <row r="1706" spans="1:4">
      <c r="A1706">
        <v>2394</v>
      </c>
      <c r="B1706" t="s">
        <v>13884</v>
      </c>
      <c r="C1706" s="111" t="s">
        <v>1712</v>
      </c>
      <c r="D1706" s="361">
        <v>3814.08</v>
      </c>
    </row>
    <row r="1707" spans="1:4">
      <c r="A1707">
        <v>2388</v>
      </c>
      <c r="B1707" t="s">
        <v>13885</v>
      </c>
      <c r="C1707" s="111" t="s">
        <v>1712</v>
      </c>
      <c r="D1707" s="360">
        <v>53.82</v>
      </c>
    </row>
    <row r="1708" spans="1:4">
      <c r="A1708">
        <v>34606</v>
      </c>
      <c r="B1708" t="s">
        <v>13886</v>
      </c>
      <c r="C1708" s="111" t="s">
        <v>1712</v>
      </c>
      <c r="D1708" s="360">
        <v>82.55</v>
      </c>
    </row>
    <row r="1709" spans="1:4">
      <c r="A1709">
        <v>34689</v>
      </c>
      <c r="B1709" t="s">
        <v>13887</v>
      </c>
      <c r="C1709" s="111" t="s">
        <v>1712</v>
      </c>
      <c r="D1709" s="360">
        <v>26.28</v>
      </c>
    </row>
    <row r="1710" spans="1:4">
      <c r="A1710">
        <v>2370</v>
      </c>
      <c r="B1710" t="s">
        <v>13888</v>
      </c>
      <c r="C1710" s="111" t="s">
        <v>1712</v>
      </c>
      <c r="D1710" s="360">
        <v>10</v>
      </c>
    </row>
    <row r="1711" spans="1:4">
      <c r="A1711">
        <v>2386</v>
      </c>
      <c r="B1711" t="s">
        <v>13889</v>
      </c>
      <c r="C1711" s="111" t="s">
        <v>1712</v>
      </c>
      <c r="D1711" s="360">
        <v>16.77</v>
      </c>
    </row>
    <row r="1712" spans="1:4">
      <c r="A1712">
        <v>2392</v>
      </c>
      <c r="B1712" t="s">
        <v>13890</v>
      </c>
      <c r="C1712" s="111" t="s">
        <v>1712</v>
      </c>
      <c r="D1712" s="360">
        <v>67.13</v>
      </c>
    </row>
    <row r="1713" spans="1:4">
      <c r="A1713">
        <v>2373</v>
      </c>
      <c r="B1713" t="s">
        <v>13891</v>
      </c>
      <c r="C1713" s="111" t="s">
        <v>1712</v>
      </c>
      <c r="D1713" s="360">
        <v>94.58</v>
      </c>
    </row>
    <row r="1714" spans="1:4">
      <c r="A1714">
        <v>39465</v>
      </c>
      <c r="B1714" t="s">
        <v>13892</v>
      </c>
      <c r="C1714" s="111" t="s">
        <v>1712</v>
      </c>
      <c r="D1714" s="360">
        <v>57.77</v>
      </c>
    </row>
    <row r="1715" spans="1:4">
      <c r="A1715">
        <v>39466</v>
      </c>
      <c r="B1715" t="s">
        <v>13893</v>
      </c>
      <c r="C1715" s="111" t="s">
        <v>1712</v>
      </c>
      <c r="D1715" s="360">
        <v>65</v>
      </c>
    </row>
    <row r="1716" spans="1:4">
      <c r="A1716">
        <v>39467</v>
      </c>
      <c r="B1716" t="s">
        <v>13894</v>
      </c>
      <c r="C1716" s="111" t="s">
        <v>1712</v>
      </c>
      <c r="D1716" s="360">
        <v>83.14</v>
      </c>
    </row>
    <row r="1717" spans="1:4">
      <c r="A1717">
        <v>39468</v>
      </c>
      <c r="B1717" t="s">
        <v>13895</v>
      </c>
      <c r="C1717" s="111" t="s">
        <v>1712</v>
      </c>
      <c r="D1717" s="360">
        <v>147.78</v>
      </c>
    </row>
    <row r="1718" spans="1:4">
      <c r="A1718">
        <v>39469</v>
      </c>
      <c r="B1718" t="s">
        <v>13896</v>
      </c>
      <c r="C1718" s="111" t="s">
        <v>1712</v>
      </c>
      <c r="D1718" s="360">
        <v>60.2</v>
      </c>
    </row>
    <row r="1719" spans="1:4">
      <c r="A1719">
        <v>39470</v>
      </c>
      <c r="B1719" t="s">
        <v>13897</v>
      </c>
      <c r="C1719" s="111" t="s">
        <v>1712</v>
      </c>
      <c r="D1719" s="360">
        <v>73.959999999999994</v>
      </c>
    </row>
    <row r="1720" spans="1:4">
      <c r="A1720">
        <v>39471</v>
      </c>
      <c r="B1720" t="s">
        <v>13898</v>
      </c>
      <c r="C1720" s="111" t="s">
        <v>1712</v>
      </c>
      <c r="D1720" s="360">
        <v>88.88</v>
      </c>
    </row>
    <row r="1721" spans="1:4">
      <c r="A1721">
        <v>39472</v>
      </c>
      <c r="B1721" t="s">
        <v>13899</v>
      </c>
      <c r="C1721" s="111" t="s">
        <v>1712</v>
      </c>
      <c r="D1721" s="360">
        <v>154.44</v>
      </c>
    </row>
    <row r="1722" spans="1:4">
      <c r="A1722">
        <v>39473</v>
      </c>
      <c r="B1722" t="s">
        <v>13900</v>
      </c>
      <c r="C1722" s="111" t="s">
        <v>1712</v>
      </c>
      <c r="D1722" s="360">
        <v>99.77</v>
      </c>
    </row>
    <row r="1723" spans="1:4">
      <c r="A1723">
        <v>39474</v>
      </c>
      <c r="B1723" t="s">
        <v>13901</v>
      </c>
      <c r="C1723" s="111" t="s">
        <v>1712</v>
      </c>
      <c r="D1723" s="360">
        <v>106.36</v>
      </c>
    </row>
    <row r="1724" spans="1:4">
      <c r="A1724">
        <v>39475</v>
      </c>
      <c r="B1724" t="s">
        <v>13902</v>
      </c>
      <c r="C1724" s="111" t="s">
        <v>1712</v>
      </c>
      <c r="D1724" s="360">
        <v>120.67</v>
      </c>
    </row>
    <row r="1725" spans="1:4">
      <c r="A1725">
        <v>39476</v>
      </c>
      <c r="B1725" t="s">
        <v>13903</v>
      </c>
      <c r="C1725" s="111" t="s">
        <v>1712</v>
      </c>
      <c r="D1725" s="360">
        <v>227.16</v>
      </c>
    </row>
    <row r="1726" spans="1:4">
      <c r="A1726">
        <v>39477</v>
      </c>
      <c r="B1726" t="s">
        <v>13904</v>
      </c>
      <c r="C1726" s="111" t="s">
        <v>1712</v>
      </c>
      <c r="D1726" s="360">
        <v>111.3</v>
      </c>
    </row>
    <row r="1727" spans="1:4">
      <c r="A1727">
        <v>39478</v>
      </c>
      <c r="B1727" t="s">
        <v>13905</v>
      </c>
      <c r="C1727" s="111" t="s">
        <v>1712</v>
      </c>
      <c r="D1727" s="360">
        <v>114.75</v>
      </c>
    </row>
    <row r="1728" spans="1:4">
      <c r="A1728">
        <v>39479</v>
      </c>
      <c r="B1728" t="s">
        <v>13906</v>
      </c>
      <c r="C1728" s="111" t="s">
        <v>1712</v>
      </c>
      <c r="D1728" s="360">
        <v>135.19999999999999</v>
      </c>
    </row>
    <row r="1729" spans="1:4">
      <c r="A1729">
        <v>39480</v>
      </c>
      <c r="B1729" t="s">
        <v>13907</v>
      </c>
      <c r="C1729" s="111" t="s">
        <v>1712</v>
      </c>
      <c r="D1729" s="360">
        <v>278.97000000000003</v>
      </c>
    </row>
    <row r="1730" spans="1:4">
      <c r="A1730">
        <v>39459</v>
      </c>
      <c r="B1730" t="s">
        <v>13908</v>
      </c>
      <c r="C1730" s="111" t="s">
        <v>1712</v>
      </c>
      <c r="D1730" s="360">
        <v>236.78</v>
      </c>
    </row>
    <row r="1731" spans="1:4">
      <c r="A1731">
        <v>39445</v>
      </c>
      <c r="B1731" t="s">
        <v>13909</v>
      </c>
      <c r="C1731" s="111" t="s">
        <v>1712</v>
      </c>
      <c r="D1731" s="360">
        <v>118.88</v>
      </c>
    </row>
    <row r="1732" spans="1:4">
      <c r="A1732">
        <v>39446</v>
      </c>
      <c r="B1732" t="s">
        <v>13910</v>
      </c>
      <c r="C1732" s="111" t="s">
        <v>1712</v>
      </c>
      <c r="D1732" s="360">
        <v>121</v>
      </c>
    </row>
    <row r="1733" spans="1:4">
      <c r="A1733">
        <v>39447</v>
      </c>
      <c r="B1733" t="s">
        <v>13911</v>
      </c>
      <c r="C1733" s="111" t="s">
        <v>1712</v>
      </c>
      <c r="D1733" s="360">
        <v>129.4</v>
      </c>
    </row>
    <row r="1734" spans="1:4">
      <c r="A1734">
        <v>39448</v>
      </c>
      <c r="B1734" t="s">
        <v>13912</v>
      </c>
      <c r="C1734" s="111" t="s">
        <v>1712</v>
      </c>
      <c r="D1734" s="360">
        <v>220.65</v>
      </c>
    </row>
    <row r="1735" spans="1:4">
      <c r="A1735">
        <v>39450</v>
      </c>
      <c r="B1735" t="s">
        <v>13913</v>
      </c>
      <c r="C1735" s="111" t="s">
        <v>1712</v>
      </c>
      <c r="D1735" s="360">
        <v>134.62</v>
      </c>
    </row>
    <row r="1736" spans="1:4">
      <c r="A1736">
        <v>39451</v>
      </c>
      <c r="B1736" t="s">
        <v>13914</v>
      </c>
      <c r="C1736" s="111" t="s">
        <v>1712</v>
      </c>
      <c r="D1736" s="360">
        <v>146.83000000000001</v>
      </c>
    </row>
    <row r="1737" spans="1:4">
      <c r="A1737">
        <v>39452</v>
      </c>
      <c r="B1737" t="s">
        <v>13915</v>
      </c>
      <c r="C1737" s="111" t="s">
        <v>1712</v>
      </c>
      <c r="D1737" s="360">
        <v>147.71</v>
      </c>
    </row>
    <row r="1738" spans="1:4">
      <c r="A1738">
        <v>39523</v>
      </c>
      <c r="B1738" t="s">
        <v>13916</v>
      </c>
      <c r="C1738" s="111" t="s">
        <v>1712</v>
      </c>
      <c r="D1738" s="360">
        <v>247.18</v>
      </c>
    </row>
    <row r="1739" spans="1:4">
      <c r="A1739">
        <v>39449</v>
      </c>
      <c r="B1739" t="s">
        <v>13917</v>
      </c>
      <c r="C1739" s="111" t="s">
        <v>1712</v>
      </c>
      <c r="D1739" s="360">
        <v>273.74</v>
      </c>
    </row>
    <row r="1740" spans="1:4">
      <c r="A1740">
        <v>39455</v>
      </c>
      <c r="B1740" t="s">
        <v>13918</v>
      </c>
      <c r="C1740" s="111" t="s">
        <v>1712</v>
      </c>
      <c r="D1740" s="360">
        <v>135.44999999999999</v>
      </c>
    </row>
    <row r="1741" spans="1:4">
      <c r="A1741">
        <v>39456</v>
      </c>
      <c r="B1741" t="s">
        <v>13919</v>
      </c>
      <c r="C1741" s="111" t="s">
        <v>1712</v>
      </c>
      <c r="D1741" s="360">
        <v>135.55000000000001</v>
      </c>
    </row>
    <row r="1742" spans="1:4">
      <c r="A1742">
        <v>39457</v>
      </c>
      <c r="B1742" t="s">
        <v>13920</v>
      </c>
      <c r="C1742" s="111" t="s">
        <v>1712</v>
      </c>
      <c r="D1742" s="360">
        <v>147.77000000000001</v>
      </c>
    </row>
    <row r="1743" spans="1:4">
      <c r="A1743">
        <v>39458</v>
      </c>
      <c r="B1743" t="s">
        <v>13921</v>
      </c>
      <c r="C1743" s="111" t="s">
        <v>1712</v>
      </c>
      <c r="D1743" s="360">
        <v>275.76</v>
      </c>
    </row>
    <row r="1744" spans="1:4">
      <c r="A1744">
        <v>39464</v>
      </c>
      <c r="B1744" t="s">
        <v>13922</v>
      </c>
      <c r="C1744" s="111" t="s">
        <v>1712</v>
      </c>
      <c r="D1744" s="360">
        <v>443.44</v>
      </c>
    </row>
    <row r="1745" spans="1:4">
      <c r="A1745">
        <v>39460</v>
      </c>
      <c r="B1745" t="s">
        <v>13923</v>
      </c>
      <c r="C1745" s="111" t="s">
        <v>1712</v>
      </c>
      <c r="D1745" s="360">
        <v>168.18</v>
      </c>
    </row>
    <row r="1746" spans="1:4">
      <c r="A1746">
        <v>39461</v>
      </c>
      <c r="B1746" t="s">
        <v>13924</v>
      </c>
      <c r="C1746" s="111" t="s">
        <v>1712</v>
      </c>
      <c r="D1746" s="360">
        <v>197.07</v>
      </c>
    </row>
    <row r="1747" spans="1:4">
      <c r="A1747">
        <v>39462</v>
      </c>
      <c r="B1747" t="s">
        <v>13925</v>
      </c>
      <c r="C1747" s="111" t="s">
        <v>1712</v>
      </c>
      <c r="D1747" s="360">
        <v>189.93</v>
      </c>
    </row>
    <row r="1748" spans="1:4">
      <c r="A1748">
        <v>39463</v>
      </c>
      <c r="B1748" t="s">
        <v>13926</v>
      </c>
      <c r="C1748" s="111" t="s">
        <v>1712</v>
      </c>
      <c r="D1748" s="360">
        <v>440</v>
      </c>
    </row>
    <row r="1749" spans="1:4">
      <c r="A1749">
        <v>26039</v>
      </c>
      <c r="B1749" t="s">
        <v>13927</v>
      </c>
      <c r="C1749" s="111" t="s">
        <v>1712</v>
      </c>
      <c r="D1749" s="361">
        <v>391246.87</v>
      </c>
    </row>
    <row r="1750" spans="1:4">
      <c r="A1750">
        <v>2401</v>
      </c>
      <c r="B1750" t="s">
        <v>13928</v>
      </c>
      <c r="C1750" s="111" t="s">
        <v>1712</v>
      </c>
      <c r="D1750" s="361">
        <v>89991.11</v>
      </c>
    </row>
    <row r="1751" spans="1:4">
      <c r="A1751">
        <v>38870</v>
      </c>
      <c r="B1751" t="s">
        <v>19040</v>
      </c>
      <c r="C1751" s="111" t="s">
        <v>1712</v>
      </c>
      <c r="D1751" s="360">
        <v>29.51</v>
      </c>
    </row>
    <row r="1752" spans="1:4">
      <c r="A1752">
        <v>38869</v>
      </c>
      <c r="B1752" t="s">
        <v>19041</v>
      </c>
      <c r="C1752" s="111" t="s">
        <v>1712</v>
      </c>
      <c r="D1752" s="360">
        <v>19.91</v>
      </c>
    </row>
    <row r="1753" spans="1:4">
      <c r="A1753">
        <v>38872</v>
      </c>
      <c r="B1753" t="s">
        <v>19042</v>
      </c>
      <c r="C1753" s="111" t="s">
        <v>1712</v>
      </c>
      <c r="D1753" s="360">
        <v>37.590000000000003</v>
      </c>
    </row>
    <row r="1754" spans="1:4">
      <c r="A1754">
        <v>38871</v>
      </c>
      <c r="B1754" t="s">
        <v>19043</v>
      </c>
      <c r="C1754" s="111" t="s">
        <v>1712</v>
      </c>
      <c r="D1754" s="360">
        <v>25.99</v>
      </c>
    </row>
    <row r="1755" spans="1:4">
      <c r="A1755">
        <v>39283</v>
      </c>
      <c r="B1755" t="s">
        <v>19044</v>
      </c>
      <c r="C1755" s="111" t="s">
        <v>1712</v>
      </c>
      <c r="D1755" s="360">
        <v>121.76</v>
      </c>
    </row>
    <row r="1756" spans="1:4">
      <c r="A1756">
        <v>39285</v>
      </c>
      <c r="B1756" t="s">
        <v>19045</v>
      </c>
      <c r="C1756" s="111" t="s">
        <v>1712</v>
      </c>
      <c r="D1756" s="360">
        <v>139.16</v>
      </c>
    </row>
    <row r="1757" spans="1:4">
      <c r="A1757">
        <v>39286</v>
      </c>
      <c r="B1757" t="s">
        <v>19046</v>
      </c>
      <c r="C1757" s="111" t="s">
        <v>1712</v>
      </c>
      <c r="D1757" s="360">
        <v>133.37</v>
      </c>
    </row>
    <row r="1758" spans="1:4">
      <c r="A1758">
        <v>39288</v>
      </c>
      <c r="B1758" t="s">
        <v>19047</v>
      </c>
      <c r="C1758" s="111" t="s">
        <v>1712</v>
      </c>
      <c r="D1758" s="360">
        <v>162.34</v>
      </c>
    </row>
    <row r="1759" spans="1:4">
      <c r="A1759">
        <v>44476</v>
      </c>
      <c r="B1759" t="s">
        <v>13929</v>
      </c>
      <c r="C1759" s="111" t="s">
        <v>1713</v>
      </c>
      <c r="D1759" s="360">
        <v>397.32</v>
      </c>
    </row>
    <row r="1760" spans="1:4">
      <c r="A1760">
        <v>10629</v>
      </c>
      <c r="B1760" t="s">
        <v>13930</v>
      </c>
      <c r="C1760" s="111" t="s">
        <v>1713</v>
      </c>
      <c r="D1760" s="360">
        <v>294.18</v>
      </c>
    </row>
    <row r="1761" spans="1:4">
      <c r="A1761">
        <v>10698</v>
      </c>
      <c r="B1761" t="s">
        <v>13931</v>
      </c>
      <c r="C1761" s="111" t="s">
        <v>1713</v>
      </c>
      <c r="D1761" s="360">
        <v>229.56</v>
      </c>
    </row>
    <row r="1762" spans="1:4">
      <c r="A1762">
        <v>40521</v>
      </c>
      <c r="B1762" t="s">
        <v>19048</v>
      </c>
      <c r="C1762" s="111" t="s">
        <v>1712</v>
      </c>
      <c r="D1762" s="361">
        <v>102600</v>
      </c>
    </row>
    <row r="1763" spans="1:4">
      <c r="A1763">
        <v>2432</v>
      </c>
      <c r="B1763" t="s">
        <v>13932</v>
      </c>
      <c r="C1763" s="111" t="s">
        <v>1712</v>
      </c>
      <c r="D1763" s="360">
        <v>18.079999999999998</v>
      </c>
    </row>
    <row r="1764" spans="1:4">
      <c r="A1764">
        <v>2433</v>
      </c>
      <c r="B1764" t="s">
        <v>13933</v>
      </c>
      <c r="C1764" s="111" t="s">
        <v>1712</v>
      </c>
      <c r="D1764" s="360">
        <v>6.12</v>
      </c>
    </row>
    <row r="1765" spans="1:4">
      <c r="A1765">
        <v>2418</v>
      </c>
      <c r="B1765" t="s">
        <v>13934</v>
      </c>
      <c r="C1765" s="111" t="s">
        <v>1712</v>
      </c>
      <c r="D1765" s="360">
        <v>8.39</v>
      </c>
    </row>
    <row r="1766" spans="1:4">
      <c r="A1766">
        <v>2420</v>
      </c>
      <c r="B1766" t="s">
        <v>13935</v>
      </c>
      <c r="C1766" s="111" t="s">
        <v>1712</v>
      </c>
      <c r="D1766" s="360">
        <v>10.52</v>
      </c>
    </row>
    <row r="1767" spans="1:4">
      <c r="A1767">
        <v>11447</v>
      </c>
      <c r="B1767" t="s">
        <v>13936</v>
      </c>
      <c r="C1767" s="111" t="s">
        <v>1712</v>
      </c>
      <c r="D1767" s="360">
        <v>20.79</v>
      </c>
    </row>
    <row r="1768" spans="1:4">
      <c r="A1768">
        <v>11451</v>
      </c>
      <c r="B1768" t="s">
        <v>13937</v>
      </c>
      <c r="C1768" s="111" t="s">
        <v>1712</v>
      </c>
      <c r="D1768" s="360">
        <v>55.75</v>
      </c>
    </row>
    <row r="1769" spans="1:4">
      <c r="A1769">
        <v>11116</v>
      </c>
      <c r="B1769" t="s">
        <v>13938</v>
      </c>
      <c r="C1769" s="111" t="s">
        <v>1712</v>
      </c>
      <c r="D1769" s="360">
        <v>805.43</v>
      </c>
    </row>
    <row r="1770" spans="1:4">
      <c r="A1770">
        <v>38411</v>
      </c>
      <c r="B1770" t="s">
        <v>13939</v>
      </c>
      <c r="C1770" s="111" t="s">
        <v>1712</v>
      </c>
      <c r="D1770" s="361">
        <v>1550.52</v>
      </c>
    </row>
    <row r="1771" spans="1:4">
      <c r="A1771">
        <v>38189</v>
      </c>
      <c r="B1771" t="s">
        <v>13940</v>
      </c>
      <c r="C1771" s="111" t="s">
        <v>1712</v>
      </c>
      <c r="D1771" s="360">
        <v>135.57</v>
      </c>
    </row>
    <row r="1772" spans="1:4">
      <c r="A1772">
        <v>38190</v>
      </c>
      <c r="B1772" t="s">
        <v>13941</v>
      </c>
      <c r="C1772" s="111" t="s">
        <v>1712</v>
      </c>
      <c r="D1772" s="360">
        <v>285.60000000000002</v>
      </c>
    </row>
    <row r="1773" spans="1:4">
      <c r="A1773">
        <v>7608</v>
      </c>
      <c r="B1773" t="s">
        <v>13942</v>
      </c>
      <c r="C1773" s="111" t="s">
        <v>1712</v>
      </c>
      <c r="D1773" s="360">
        <v>12.73</v>
      </c>
    </row>
    <row r="1774" spans="1:4">
      <c r="A1774">
        <v>1370</v>
      </c>
      <c r="B1774" t="s">
        <v>13943</v>
      </c>
      <c r="C1774" s="111" t="s">
        <v>1712</v>
      </c>
      <c r="D1774" s="360">
        <v>100.15</v>
      </c>
    </row>
    <row r="1775" spans="1:4">
      <c r="A1775">
        <v>36516</v>
      </c>
      <c r="B1775" t="s">
        <v>13944</v>
      </c>
      <c r="C1775" s="111" t="s">
        <v>1712</v>
      </c>
      <c r="D1775" s="361">
        <v>130448.97</v>
      </c>
    </row>
    <row r="1776" spans="1:4">
      <c r="A1776">
        <v>34777</v>
      </c>
      <c r="B1776" t="s">
        <v>13945</v>
      </c>
      <c r="C1776" s="111" t="s">
        <v>1712</v>
      </c>
      <c r="D1776" s="360">
        <v>1.86</v>
      </c>
    </row>
    <row r="1777" spans="1:4">
      <c r="A1777">
        <v>7272</v>
      </c>
      <c r="B1777" t="s">
        <v>13946</v>
      </c>
      <c r="C1777" s="111" t="s">
        <v>1712</v>
      </c>
      <c r="D1777" s="360">
        <v>1.57</v>
      </c>
    </row>
    <row r="1778" spans="1:4">
      <c r="A1778">
        <v>10605</v>
      </c>
      <c r="B1778" t="s">
        <v>13947</v>
      </c>
      <c r="C1778" s="111" t="s">
        <v>1712</v>
      </c>
      <c r="D1778" s="360">
        <v>4.93</v>
      </c>
    </row>
    <row r="1779" spans="1:4">
      <c r="A1779">
        <v>10604</v>
      </c>
      <c r="B1779" t="s">
        <v>13948</v>
      </c>
      <c r="C1779" s="111" t="s">
        <v>1712</v>
      </c>
      <c r="D1779" s="360">
        <v>11.51</v>
      </c>
    </row>
    <row r="1780" spans="1:4">
      <c r="A1780">
        <v>672</v>
      </c>
      <c r="B1780" t="s">
        <v>13949</v>
      </c>
      <c r="C1780" s="111" t="s">
        <v>1712</v>
      </c>
      <c r="D1780" s="360">
        <v>15.82</v>
      </c>
    </row>
    <row r="1781" spans="1:4">
      <c r="A1781">
        <v>668</v>
      </c>
      <c r="B1781" t="s">
        <v>13950</v>
      </c>
      <c r="C1781" s="111" t="s">
        <v>1712</v>
      </c>
      <c r="D1781" s="360">
        <v>19.100000000000001</v>
      </c>
    </row>
    <row r="1782" spans="1:4">
      <c r="A1782">
        <v>10578</v>
      </c>
      <c r="B1782" t="s">
        <v>13951</v>
      </c>
      <c r="C1782" s="111" t="s">
        <v>1712</v>
      </c>
      <c r="D1782" s="360">
        <v>22.25</v>
      </c>
    </row>
    <row r="1783" spans="1:4">
      <c r="A1783">
        <v>666</v>
      </c>
      <c r="B1783" t="s">
        <v>13952</v>
      </c>
      <c r="C1783" s="111" t="s">
        <v>1712</v>
      </c>
      <c r="D1783" s="360">
        <v>24.74</v>
      </c>
    </row>
    <row r="1784" spans="1:4">
      <c r="A1784">
        <v>665</v>
      </c>
      <c r="B1784" t="s">
        <v>13953</v>
      </c>
      <c r="C1784" s="111" t="s">
        <v>1712</v>
      </c>
      <c r="D1784" s="360">
        <v>33.090000000000003</v>
      </c>
    </row>
    <row r="1785" spans="1:4">
      <c r="A1785">
        <v>10577</v>
      </c>
      <c r="B1785" t="s">
        <v>13954</v>
      </c>
      <c r="C1785" s="111" t="s">
        <v>1712</v>
      </c>
      <c r="D1785" s="360">
        <v>29.35</v>
      </c>
    </row>
    <row r="1786" spans="1:4">
      <c r="A1786">
        <v>10583</v>
      </c>
      <c r="B1786" t="s">
        <v>13955</v>
      </c>
      <c r="C1786" s="111" t="s">
        <v>1712</v>
      </c>
      <c r="D1786" s="360">
        <v>15.25</v>
      </c>
    </row>
    <row r="1787" spans="1:4">
      <c r="A1787">
        <v>10579</v>
      </c>
      <c r="B1787" t="s">
        <v>13956</v>
      </c>
      <c r="C1787" s="111" t="s">
        <v>1712</v>
      </c>
      <c r="D1787" s="360">
        <v>26.57</v>
      </c>
    </row>
    <row r="1788" spans="1:4">
      <c r="A1788">
        <v>10582</v>
      </c>
      <c r="B1788" t="s">
        <v>13957</v>
      </c>
      <c r="C1788" s="111" t="s">
        <v>1712</v>
      </c>
      <c r="D1788" s="360">
        <v>13.42</v>
      </c>
    </row>
    <row r="1789" spans="1:4">
      <c r="A1789">
        <v>2436</v>
      </c>
      <c r="B1789" t="s">
        <v>13958</v>
      </c>
      <c r="C1789" s="111" t="s">
        <v>1714</v>
      </c>
      <c r="D1789" s="360">
        <v>23.44</v>
      </c>
    </row>
    <row r="1790" spans="1:4">
      <c r="A1790">
        <v>40918</v>
      </c>
      <c r="B1790" t="s">
        <v>13959</v>
      </c>
      <c r="C1790" s="111" t="s">
        <v>1719</v>
      </c>
      <c r="D1790" s="361">
        <v>4108.8100000000004</v>
      </c>
    </row>
    <row r="1791" spans="1:4">
      <c r="A1791">
        <v>2439</v>
      </c>
      <c r="B1791" t="s">
        <v>13960</v>
      </c>
      <c r="C1791" s="111" t="s">
        <v>1714</v>
      </c>
      <c r="D1791" s="360">
        <v>22.74</v>
      </c>
    </row>
    <row r="1792" spans="1:4">
      <c r="A1792">
        <v>40923</v>
      </c>
      <c r="B1792" t="s">
        <v>13961</v>
      </c>
      <c r="C1792" s="111" t="s">
        <v>1719</v>
      </c>
      <c r="D1792" s="361">
        <v>3990.41</v>
      </c>
    </row>
    <row r="1793" spans="1:4">
      <c r="A1793">
        <v>10998</v>
      </c>
      <c r="B1793" t="s">
        <v>13962</v>
      </c>
      <c r="C1793" s="111" t="s">
        <v>1716</v>
      </c>
      <c r="D1793" s="360">
        <v>30.92</v>
      </c>
    </row>
    <row r="1794" spans="1:4">
      <c r="A1794">
        <v>11002</v>
      </c>
      <c r="B1794" t="s">
        <v>13963</v>
      </c>
      <c r="C1794" s="111" t="s">
        <v>1716</v>
      </c>
      <c r="D1794" s="360">
        <v>28.33</v>
      </c>
    </row>
    <row r="1795" spans="1:4">
      <c r="A1795">
        <v>10999</v>
      </c>
      <c r="B1795" t="s">
        <v>13964</v>
      </c>
      <c r="C1795" s="111" t="s">
        <v>1716</v>
      </c>
      <c r="D1795" s="360">
        <v>27.22</v>
      </c>
    </row>
    <row r="1796" spans="1:4">
      <c r="A1796">
        <v>10997</v>
      </c>
      <c r="B1796" t="s">
        <v>13965</v>
      </c>
      <c r="C1796" s="111" t="s">
        <v>1716</v>
      </c>
      <c r="D1796" s="360">
        <v>29.5</v>
      </c>
    </row>
    <row r="1797" spans="1:4">
      <c r="A1797">
        <v>2685</v>
      </c>
      <c r="B1797" t="s">
        <v>13966</v>
      </c>
      <c r="C1797" s="111" t="s">
        <v>1715</v>
      </c>
      <c r="D1797" s="360">
        <v>6.42</v>
      </c>
    </row>
    <row r="1798" spans="1:4">
      <c r="A1798">
        <v>2680</v>
      </c>
      <c r="B1798" t="s">
        <v>13967</v>
      </c>
      <c r="C1798" s="111" t="s">
        <v>1715</v>
      </c>
      <c r="D1798" s="360">
        <v>9.39</v>
      </c>
    </row>
    <row r="1799" spans="1:4">
      <c r="A1799">
        <v>2684</v>
      </c>
      <c r="B1799" t="s">
        <v>13968</v>
      </c>
      <c r="C1799" s="111" t="s">
        <v>1715</v>
      </c>
      <c r="D1799" s="360">
        <v>8.5500000000000007</v>
      </c>
    </row>
    <row r="1800" spans="1:4">
      <c r="A1800">
        <v>2673</v>
      </c>
      <c r="B1800" t="s">
        <v>13969</v>
      </c>
      <c r="C1800" s="111" t="s">
        <v>1715</v>
      </c>
      <c r="D1800" s="360">
        <v>3.3</v>
      </c>
    </row>
    <row r="1801" spans="1:4">
      <c r="A1801">
        <v>2681</v>
      </c>
      <c r="B1801" t="s">
        <v>13970</v>
      </c>
      <c r="C1801" s="111" t="s">
        <v>1715</v>
      </c>
      <c r="D1801" s="360">
        <v>15.35</v>
      </c>
    </row>
    <row r="1802" spans="1:4">
      <c r="A1802">
        <v>2682</v>
      </c>
      <c r="B1802" t="s">
        <v>13971</v>
      </c>
      <c r="C1802" s="111" t="s">
        <v>1715</v>
      </c>
      <c r="D1802" s="360">
        <v>22.4</v>
      </c>
    </row>
    <row r="1803" spans="1:4">
      <c r="A1803">
        <v>2686</v>
      </c>
      <c r="B1803" t="s">
        <v>13972</v>
      </c>
      <c r="C1803" s="111" t="s">
        <v>1715</v>
      </c>
      <c r="D1803" s="360">
        <v>28.09</v>
      </c>
    </row>
    <row r="1804" spans="1:4">
      <c r="A1804">
        <v>2674</v>
      </c>
      <c r="B1804" t="s">
        <v>13973</v>
      </c>
      <c r="C1804" s="111" t="s">
        <v>1715</v>
      </c>
      <c r="D1804" s="360">
        <v>4.1100000000000003</v>
      </c>
    </row>
    <row r="1805" spans="1:4">
      <c r="A1805">
        <v>2683</v>
      </c>
      <c r="B1805" t="s">
        <v>13974</v>
      </c>
      <c r="C1805" s="111" t="s">
        <v>1715</v>
      </c>
      <c r="D1805" s="360">
        <v>44.27</v>
      </c>
    </row>
    <row r="1806" spans="1:4">
      <c r="A1806">
        <v>2676</v>
      </c>
      <c r="B1806" t="s">
        <v>13975</v>
      </c>
      <c r="C1806" s="111" t="s">
        <v>1715</v>
      </c>
      <c r="D1806" s="360">
        <v>1.92</v>
      </c>
    </row>
    <row r="1807" spans="1:4">
      <c r="A1807">
        <v>2678</v>
      </c>
      <c r="B1807" t="s">
        <v>13976</v>
      </c>
      <c r="C1807" s="111" t="s">
        <v>1715</v>
      </c>
      <c r="D1807" s="360">
        <v>2.4</v>
      </c>
    </row>
    <row r="1808" spans="1:4">
      <c r="A1808">
        <v>2679</v>
      </c>
      <c r="B1808" t="s">
        <v>13977</v>
      </c>
      <c r="C1808" s="111" t="s">
        <v>1715</v>
      </c>
      <c r="D1808" s="360">
        <v>3.7</v>
      </c>
    </row>
    <row r="1809" spans="1:4">
      <c r="A1809">
        <v>12070</v>
      </c>
      <c r="B1809" t="s">
        <v>13978</v>
      </c>
      <c r="C1809" s="111" t="s">
        <v>1715</v>
      </c>
      <c r="D1809" s="360">
        <v>5.15</v>
      </c>
    </row>
    <row r="1810" spans="1:4">
      <c r="A1810">
        <v>2675</v>
      </c>
      <c r="B1810" t="s">
        <v>13979</v>
      </c>
      <c r="C1810" s="111" t="s">
        <v>1715</v>
      </c>
      <c r="D1810" s="360">
        <v>6.7</v>
      </c>
    </row>
    <row r="1811" spans="1:4">
      <c r="A1811">
        <v>12067</v>
      </c>
      <c r="B1811" t="s">
        <v>13980</v>
      </c>
      <c r="C1811" s="111" t="s">
        <v>1715</v>
      </c>
      <c r="D1811" s="360">
        <v>9.09</v>
      </c>
    </row>
    <row r="1812" spans="1:4">
      <c r="A1812">
        <v>21136</v>
      </c>
      <c r="B1812" t="s">
        <v>13981</v>
      </c>
      <c r="C1812" s="111" t="s">
        <v>1715</v>
      </c>
      <c r="D1812" s="360">
        <v>9.17</v>
      </c>
    </row>
    <row r="1813" spans="1:4">
      <c r="A1813">
        <v>21128</v>
      </c>
      <c r="B1813" t="s">
        <v>13982</v>
      </c>
      <c r="C1813" s="111" t="s">
        <v>1715</v>
      </c>
      <c r="D1813" s="360">
        <v>7.1</v>
      </c>
    </row>
    <row r="1814" spans="1:4">
      <c r="A1814">
        <v>21130</v>
      </c>
      <c r="B1814" t="s">
        <v>13983</v>
      </c>
      <c r="C1814" s="111" t="s">
        <v>1715</v>
      </c>
      <c r="D1814" s="360">
        <v>17.93</v>
      </c>
    </row>
    <row r="1815" spans="1:4">
      <c r="A1815">
        <v>21135</v>
      </c>
      <c r="B1815" t="s">
        <v>13984</v>
      </c>
      <c r="C1815" s="111" t="s">
        <v>1715</v>
      </c>
      <c r="D1815" s="360">
        <v>17.649999999999999</v>
      </c>
    </row>
    <row r="1816" spans="1:4">
      <c r="A1816">
        <v>40401</v>
      </c>
      <c r="B1816" t="s">
        <v>13985</v>
      </c>
      <c r="C1816" s="111" t="s">
        <v>1715</v>
      </c>
      <c r="D1816" s="360">
        <v>3.15</v>
      </c>
    </row>
    <row r="1817" spans="1:4">
      <c r="A1817">
        <v>40402</v>
      </c>
      <c r="B1817" t="s">
        <v>13986</v>
      </c>
      <c r="C1817" s="111" t="s">
        <v>1715</v>
      </c>
      <c r="D1817" s="360">
        <v>4.04</v>
      </c>
    </row>
    <row r="1818" spans="1:4">
      <c r="A1818">
        <v>40400</v>
      </c>
      <c r="B1818" t="s">
        <v>13987</v>
      </c>
      <c r="C1818" s="111" t="s">
        <v>1715</v>
      </c>
      <c r="D1818" s="360">
        <v>2.14</v>
      </c>
    </row>
    <row r="1819" spans="1:4">
      <c r="A1819">
        <v>2504</v>
      </c>
      <c r="B1819" t="s">
        <v>13988</v>
      </c>
      <c r="C1819" s="111" t="s">
        <v>1715</v>
      </c>
      <c r="D1819" s="360">
        <v>7.88</v>
      </c>
    </row>
    <row r="1820" spans="1:4">
      <c r="A1820">
        <v>2501</v>
      </c>
      <c r="B1820" t="s">
        <v>13989</v>
      </c>
      <c r="C1820" s="111" t="s">
        <v>1715</v>
      </c>
      <c r="D1820" s="360">
        <v>10.33</v>
      </c>
    </row>
    <row r="1821" spans="1:4">
      <c r="A1821">
        <v>2502</v>
      </c>
      <c r="B1821" t="s">
        <v>13990</v>
      </c>
      <c r="C1821" s="111" t="s">
        <v>1715</v>
      </c>
      <c r="D1821" s="360">
        <v>15.59</v>
      </c>
    </row>
    <row r="1822" spans="1:4">
      <c r="A1822">
        <v>2503</v>
      </c>
      <c r="B1822" t="s">
        <v>13991</v>
      </c>
      <c r="C1822" s="111" t="s">
        <v>1715</v>
      </c>
      <c r="D1822" s="360">
        <v>20.059999999999999</v>
      </c>
    </row>
    <row r="1823" spans="1:4">
      <c r="A1823">
        <v>2500</v>
      </c>
      <c r="B1823" t="s">
        <v>13992</v>
      </c>
      <c r="C1823" s="111" t="s">
        <v>1715</v>
      </c>
      <c r="D1823" s="360">
        <v>26.72</v>
      </c>
    </row>
    <row r="1824" spans="1:4">
      <c r="A1824">
        <v>2505</v>
      </c>
      <c r="B1824" t="s">
        <v>13993</v>
      </c>
      <c r="C1824" s="111" t="s">
        <v>1715</v>
      </c>
      <c r="D1824" s="360">
        <v>41.64</v>
      </c>
    </row>
    <row r="1825" spans="1:4">
      <c r="A1825">
        <v>12056</v>
      </c>
      <c r="B1825" t="s">
        <v>13994</v>
      </c>
      <c r="C1825" s="111" t="s">
        <v>1715</v>
      </c>
      <c r="D1825" s="360">
        <v>16.829999999999998</v>
      </c>
    </row>
    <row r="1826" spans="1:4">
      <c r="A1826">
        <v>12057</v>
      </c>
      <c r="B1826" t="s">
        <v>13995</v>
      </c>
      <c r="C1826" s="111" t="s">
        <v>1715</v>
      </c>
      <c r="D1826" s="360">
        <v>14.29</v>
      </c>
    </row>
    <row r="1827" spans="1:4">
      <c r="A1827">
        <v>12059</v>
      </c>
      <c r="B1827" t="s">
        <v>13996</v>
      </c>
      <c r="C1827" s="111" t="s">
        <v>1715</v>
      </c>
      <c r="D1827" s="360">
        <v>5.01</v>
      </c>
    </row>
    <row r="1828" spans="1:4">
      <c r="A1828">
        <v>12058</v>
      </c>
      <c r="B1828" t="s">
        <v>13997</v>
      </c>
      <c r="C1828" s="111" t="s">
        <v>1715</v>
      </c>
      <c r="D1828" s="360">
        <v>8.91</v>
      </c>
    </row>
    <row r="1829" spans="1:4">
      <c r="A1829">
        <v>12060</v>
      </c>
      <c r="B1829" t="s">
        <v>13998</v>
      </c>
      <c r="C1829" s="111" t="s">
        <v>1715</v>
      </c>
      <c r="D1829" s="360">
        <v>37.130000000000003</v>
      </c>
    </row>
    <row r="1830" spans="1:4">
      <c r="A1830">
        <v>12061</v>
      </c>
      <c r="B1830" t="s">
        <v>13999</v>
      </c>
      <c r="C1830" s="111" t="s">
        <v>1715</v>
      </c>
      <c r="D1830" s="360">
        <v>22.67</v>
      </c>
    </row>
    <row r="1831" spans="1:4">
      <c r="A1831">
        <v>12062</v>
      </c>
      <c r="B1831" t="s">
        <v>14000</v>
      </c>
      <c r="C1831" s="111" t="s">
        <v>1715</v>
      </c>
      <c r="D1831" s="360">
        <v>41.82</v>
      </c>
    </row>
    <row r="1832" spans="1:4">
      <c r="A1832">
        <v>21137</v>
      </c>
      <c r="B1832" t="s">
        <v>14001</v>
      </c>
      <c r="C1832" s="111" t="s">
        <v>1715</v>
      </c>
      <c r="D1832" s="360">
        <v>7.26</v>
      </c>
    </row>
    <row r="1833" spans="1:4">
      <c r="A1833">
        <v>2687</v>
      </c>
      <c r="B1833" t="s">
        <v>14002</v>
      </c>
      <c r="C1833" s="111" t="s">
        <v>1715</v>
      </c>
      <c r="D1833" s="360">
        <v>1.67</v>
      </c>
    </row>
    <row r="1834" spans="1:4">
      <c r="A1834">
        <v>2689</v>
      </c>
      <c r="B1834" t="s">
        <v>14003</v>
      </c>
      <c r="C1834" s="111" t="s">
        <v>1715</v>
      </c>
      <c r="D1834" s="360">
        <v>1.99</v>
      </c>
    </row>
    <row r="1835" spans="1:4">
      <c r="A1835">
        <v>2688</v>
      </c>
      <c r="B1835" t="s">
        <v>14004</v>
      </c>
      <c r="C1835" s="111" t="s">
        <v>1715</v>
      </c>
      <c r="D1835" s="360">
        <v>2.16</v>
      </c>
    </row>
    <row r="1836" spans="1:4">
      <c r="A1836">
        <v>2690</v>
      </c>
      <c r="B1836" t="s">
        <v>14005</v>
      </c>
      <c r="C1836" s="111" t="s">
        <v>1715</v>
      </c>
      <c r="D1836" s="360">
        <v>3.69</v>
      </c>
    </row>
    <row r="1837" spans="1:4">
      <c r="A1837">
        <v>39243</v>
      </c>
      <c r="B1837" t="s">
        <v>14006</v>
      </c>
      <c r="C1837" s="111" t="s">
        <v>1715</v>
      </c>
      <c r="D1837" s="360">
        <v>2.4300000000000002</v>
      </c>
    </row>
    <row r="1838" spans="1:4">
      <c r="A1838">
        <v>39244</v>
      </c>
      <c r="B1838" t="s">
        <v>14007</v>
      </c>
      <c r="C1838" s="111" t="s">
        <v>1715</v>
      </c>
      <c r="D1838" s="360">
        <v>3.29</v>
      </c>
    </row>
    <row r="1839" spans="1:4">
      <c r="A1839">
        <v>39245</v>
      </c>
      <c r="B1839" t="s">
        <v>14008</v>
      </c>
      <c r="C1839" s="111" t="s">
        <v>1715</v>
      </c>
      <c r="D1839" s="360">
        <v>6.33</v>
      </c>
    </row>
    <row r="1840" spans="1:4">
      <c r="A1840">
        <v>39254</v>
      </c>
      <c r="B1840" t="s">
        <v>14009</v>
      </c>
      <c r="C1840" s="111" t="s">
        <v>1715</v>
      </c>
      <c r="D1840" s="360">
        <v>9.48</v>
      </c>
    </row>
    <row r="1841" spans="1:4">
      <c r="A1841">
        <v>39255</v>
      </c>
      <c r="B1841" t="s">
        <v>14010</v>
      </c>
      <c r="C1841" s="111" t="s">
        <v>1715</v>
      </c>
      <c r="D1841" s="360">
        <v>17.54</v>
      </c>
    </row>
    <row r="1842" spans="1:4">
      <c r="A1842">
        <v>39253</v>
      </c>
      <c r="B1842" t="s">
        <v>14011</v>
      </c>
      <c r="C1842" s="111" t="s">
        <v>1715</v>
      </c>
      <c r="D1842" s="360">
        <v>12.08</v>
      </c>
    </row>
    <row r="1843" spans="1:4">
      <c r="A1843">
        <v>39246</v>
      </c>
      <c r="B1843" t="s">
        <v>19049</v>
      </c>
      <c r="C1843" s="111" t="s">
        <v>1715</v>
      </c>
      <c r="D1843" s="360">
        <v>5.47</v>
      </c>
    </row>
    <row r="1844" spans="1:4">
      <c r="A1844">
        <v>39247</v>
      </c>
      <c r="B1844" t="s">
        <v>19050</v>
      </c>
      <c r="C1844" s="111" t="s">
        <v>1715</v>
      </c>
      <c r="D1844" s="360">
        <v>4.76</v>
      </c>
    </row>
    <row r="1845" spans="1:4">
      <c r="A1845">
        <v>2446</v>
      </c>
      <c r="B1845" t="s">
        <v>19051</v>
      </c>
      <c r="C1845" s="111" t="s">
        <v>1715</v>
      </c>
      <c r="D1845" s="360">
        <v>7.85</v>
      </c>
    </row>
    <row r="1846" spans="1:4">
      <c r="A1846">
        <v>2442</v>
      </c>
      <c r="B1846" t="s">
        <v>19052</v>
      </c>
      <c r="C1846" s="111" t="s">
        <v>1715</v>
      </c>
      <c r="D1846" s="360">
        <v>11</v>
      </c>
    </row>
    <row r="1847" spans="1:4">
      <c r="A1847">
        <v>39248</v>
      </c>
      <c r="B1847" t="s">
        <v>19053</v>
      </c>
      <c r="C1847" s="111" t="s">
        <v>1715</v>
      </c>
      <c r="D1847" s="360">
        <v>15.33</v>
      </c>
    </row>
    <row r="1848" spans="1:4">
      <c r="A1848">
        <v>2438</v>
      </c>
      <c r="B1848" t="s">
        <v>14012</v>
      </c>
      <c r="C1848" s="111" t="s">
        <v>1714</v>
      </c>
      <c r="D1848" s="360">
        <v>26.93</v>
      </c>
    </row>
    <row r="1849" spans="1:4">
      <c r="A1849">
        <v>40922</v>
      </c>
      <c r="B1849" t="s">
        <v>14013</v>
      </c>
      <c r="C1849" s="111" t="s">
        <v>1719</v>
      </c>
      <c r="D1849" s="361">
        <v>4724.63</v>
      </c>
    </row>
    <row r="1850" spans="1:4">
      <c r="A1850">
        <v>36486</v>
      </c>
      <c r="B1850" t="s">
        <v>14014</v>
      </c>
      <c r="C1850" s="111" t="s">
        <v>1712</v>
      </c>
      <c r="D1850" s="361">
        <v>70127.199999999997</v>
      </c>
    </row>
    <row r="1851" spans="1:4">
      <c r="A1851">
        <v>37777</v>
      </c>
      <c r="B1851" t="s">
        <v>14015</v>
      </c>
      <c r="C1851" s="111" t="s">
        <v>1712</v>
      </c>
      <c r="D1851" s="361">
        <v>330157.49</v>
      </c>
    </row>
    <row r="1852" spans="1:4">
      <c r="A1852">
        <v>12624</v>
      </c>
      <c r="B1852" t="s">
        <v>19054</v>
      </c>
      <c r="C1852" s="111" t="s">
        <v>1712</v>
      </c>
      <c r="D1852" s="360">
        <v>38.51</v>
      </c>
    </row>
    <row r="1853" spans="1:4">
      <c r="A1853">
        <v>517</v>
      </c>
      <c r="B1853" t="s">
        <v>14016</v>
      </c>
      <c r="C1853" s="111" t="s">
        <v>1717</v>
      </c>
      <c r="D1853" s="360">
        <v>10.32</v>
      </c>
    </row>
    <row r="1854" spans="1:4">
      <c r="A1854">
        <v>37534</v>
      </c>
      <c r="B1854" t="s">
        <v>14017</v>
      </c>
      <c r="C1854" s="111" t="s">
        <v>1716</v>
      </c>
      <c r="D1854" s="360">
        <v>20.98</v>
      </c>
    </row>
    <row r="1855" spans="1:4">
      <c r="A1855">
        <v>37535</v>
      </c>
      <c r="B1855" t="s">
        <v>14018</v>
      </c>
      <c r="C1855" s="111" t="s">
        <v>1716</v>
      </c>
      <c r="D1855" s="360">
        <v>20.98</v>
      </c>
    </row>
    <row r="1856" spans="1:4">
      <c r="A1856">
        <v>37533</v>
      </c>
      <c r="B1856" t="s">
        <v>14019</v>
      </c>
      <c r="C1856" s="111" t="s">
        <v>1716</v>
      </c>
      <c r="D1856" s="360">
        <v>20.98</v>
      </c>
    </row>
    <row r="1857" spans="1:4">
      <c r="A1857">
        <v>37537</v>
      </c>
      <c r="B1857" t="s">
        <v>14020</v>
      </c>
      <c r="C1857" s="111" t="s">
        <v>1716</v>
      </c>
      <c r="D1857" s="360">
        <v>15.88</v>
      </c>
    </row>
    <row r="1858" spans="1:4">
      <c r="A1858">
        <v>37536</v>
      </c>
      <c r="B1858" t="s">
        <v>14021</v>
      </c>
      <c r="C1858" s="111" t="s">
        <v>1716</v>
      </c>
      <c r="D1858" s="360">
        <v>15.88</v>
      </c>
    </row>
    <row r="1859" spans="1:4">
      <c r="A1859">
        <v>37532</v>
      </c>
      <c r="B1859" t="s">
        <v>14022</v>
      </c>
      <c r="C1859" s="111" t="s">
        <v>1716</v>
      </c>
      <c r="D1859" s="360">
        <v>15.88</v>
      </c>
    </row>
    <row r="1860" spans="1:4">
      <c r="A1860">
        <v>2696</v>
      </c>
      <c r="B1860" t="s">
        <v>14023</v>
      </c>
      <c r="C1860" s="111" t="s">
        <v>1714</v>
      </c>
      <c r="D1860" s="360">
        <v>19.18</v>
      </c>
    </row>
    <row r="1861" spans="1:4">
      <c r="A1861">
        <v>40928</v>
      </c>
      <c r="B1861" t="s">
        <v>14024</v>
      </c>
      <c r="C1861" s="111" t="s">
        <v>1719</v>
      </c>
      <c r="D1861" s="361">
        <v>3363.14</v>
      </c>
    </row>
    <row r="1862" spans="1:4">
      <c r="A1862">
        <v>4083</v>
      </c>
      <c r="B1862" t="s">
        <v>14025</v>
      </c>
      <c r="C1862" s="111" t="s">
        <v>1714</v>
      </c>
      <c r="D1862" s="360">
        <v>36.22</v>
      </c>
    </row>
    <row r="1863" spans="1:4">
      <c r="A1863">
        <v>40818</v>
      </c>
      <c r="B1863" t="s">
        <v>14026</v>
      </c>
      <c r="C1863" s="111" t="s">
        <v>1719</v>
      </c>
      <c r="D1863" s="361">
        <v>6349.64</v>
      </c>
    </row>
    <row r="1864" spans="1:4">
      <c r="A1864">
        <v>43146</v>
      </c>
      <c r="B1864" t="s">
        <v>14027</v>
      </c>
      <c r="C1864" s="111" t="s">
        <v>1716</v>
      </c>
      <c r="D1864" s="360">
        <v>7.94</v>
      </c>
    </row>
    <row r="1865" spans="1:4">
      <c r="A1865">
        <v>2705</v>
      </c>
      <c r="B1865" t="s">
        <v>14028</v>
      </c>
      <c r="C1865" s="111" t="s">
        <v>14029</v>
      </c>
      <c r="D1865" s="360">
        <v>0.85</v>
      </c>
    </row>
    <row r="1866" spans="1:4">
      <c r="A1866">
        <v>14250</v>
      </c>
      <c r="B1866" t="s">
        <v>14030</v>
      </c>
      <c r="C1866" s="111" t="s">
        <v>14029</v>
      </c>
      <c r="D1866" s="360">
        <v>0.87</v>
      </c>
    </row>
    <row r="1867" spans="1:4">
      <c r="A1867">
        <v>11683</v>
      </c>
      <c r="B1867" t="s">
        <v>14031</v>
      </c>
      <c r="C1867" s="111" t="s">
        <v>1712</v>
      </c>
      <c r="D1867" s="360">
        <v>43.13</v>
      </c>
    </row>
    <row r="1868" spans="1:4">
      <c r="A1868">
        <v>11684</v>
      </c>
      <c r="B1868" t="s">
        <v>14032</v>
      </c>
      <c r="C1868" s="111" t="s">
        <v>1712</v>
      </c>
      <c r="D1868" s="360">
        <v>47.21</v>
      </c>
    </row>
    <row r="1869" spans="1:4">
      <c r="A1869">
        <v>6141</v>
      </c>
      <c r="B1869" t="s">
        <v>14033</v>
      </c>
      <c r="C1869" s="111" t="s">
        <v>1712</v>
      </c>
      <c r="D1869" s="360">
        <v>4.84</v>
      </c>
    </row>
    <row r="1870" spans="1:4">
      <c r="A1870">
        <v>11681</v>
      </c>
      <c r="B1870" t="s">
        <v>14034</v>
      </c>
      <c r="C1870" s="111" t="s">
        <v>1712</v>
      </c>
      <c r="D1870" s="360">
        <v>6.1</v>
      </c>
    </row>
    <row r="1871" spans="1:4">
      <c r="A1871">
        <v>2706</v>
      </c>
      <c r="B1871" t="s">
        <v>19055</v>
      </c>
      <c r="C1871" s="111" t="s">
        <v>1714</v>
      </c>
      <c r="D1871" s="360">
        <v>118.4</v>
      </c>
    </row>
    <row r="1872" spans="1:4">
      <c r="A1872">
        <v>40811</v>
      </c>
      <c r="B1872" t="s">
        <v>14035</v>
      </c>
      <c r="C1872" s="111" t="s">
        <v>1719</v>
      </c>
      <c r="D1872" s="361">
        <v>20753.32</v>
      </c>
    </row>
    <row r="1873" spans="1:4">
      <c r="A1873">
        <v>2707</v>
      </c>
      <c r="B1873" t="s">
        <v>19056</v>
      </c>
      <c r="C1873" s="111" t="s">
        <v>1714</v>
      </c>
      <c r="D1873" s="360">
        <v>127.19</v>
      </c>
    </row>
    <row r="1874" spans="1:4">
      <c r="A1874">
        <v>40813</v>
      </c>
      <c r="B1874" t="s">
        <v>14036</v>
      </c>
      <c r="C1874" s="111" t="s">
        <v>1719</v>
      </c>
      <c r="D1874" s="361">
        <v>22296.45</v>
      </c>
    </row>
    <row r="1875" spans="1:4">
      <c r="A1875">
        <v>2708</v>
      </c>
      <c r="B1875" t="s">
        <v>19057</v>
      </c>
      <c r="C1875" s="111" t="s">
        <v>1714</v>
      </c>
      <c r="D1875" s="360">
        <v>148.72</v>
      </c>
    </row>
    <row r="1876" spans="1:4">
      <c r="A1876">
        <v>40814</v>
      </c>
      <c r="B1876" t="s">
        <v>14037</v>
      </c>
      <c r="C1876" s="111" t="s">
        <v>1719</v>
      </c>
      <c r="D1876" s="361">
        <v>26070.97</v>
      </c>
    </row>
    <row r="1877" spans="1:4">
      <c r="A1877">
        <v>38403</v>
      </c>
      <c r="B1877" t="s">
        <v>14038</v>
      </c>
      <c r="C1877" s="111" t="s">
        <v>1712</v>
      </c>
      <c r="D1877" s="360">
        <v>56.6</v>
      </c>
    </row>
    <row r="1878" spans="1:4">
      <c r="A1878">
        <v>43482</v>
      </c>
      <c r="B1878" t="s">
        <v>14039</v>
      </c>
      <c r="C1878" s="111" t="s">
        <v>1714</v>
      </c>
      <c r="D1878" s="360">
        <v>0.79</v>
      </c>
    </row>
    <row r="1879" spans="1:4">
      <c r="A1879">
        <v>43494</v>
      </c>
      <c r="B1879" t="s">
        <v>14040</v>
      </c>
      <c r="C1879" s="111" t="s">
        <v>1719</v>
      </c>
      <c r="D1879" s="360">
        <v>148.04</v>
      </c>
    </row>
    <row r="1880" spans="1:4">
      <c r="A1880">
        <v>43483</v>
      </c>
      <c r="B1880" t="s">
        <v>14041</v>
      </c>
      <c r="C1880" s="111" t="s">
        <v>1714</v>
      </c>
      <c r="D1880" s="360">
        <v>1.43</v>
      </c>
    </row>
    <row r="1881" spans="1:4">
      <c r="A1881">
        <v>43495</v>
      </c>
      <c r="B1881" t="s">
        <v>14042</v>
      </c>
      <c r="C1881" s="111" t="s">
        <v>1719</v>
      </c>
      <c r="D1881" s="360">
        <v>269.97000000000003</v>
      </c>
    </row>
    <row r="1882" spans="1:4">
      <c r="A1882">
        <v>43484</v>
      </c>
      <c r="B1882" t="s">
        <v>14043</v>
      </c>
      <c r="C1882" s="111" t="s">
        <v>1714</v>
      </c>
      <c r="D1882" s="360">
        <v>1.2</v>
      </c>
    </row>
    <row r="1883" spans="1:4">
      <c r="A1883">
        <v>43496</v>
      </c>
      <c r="B1883" t="s">
        <v>14044</v>
      </c>
      <c r="C1883" s="111" t="s">
        <v>1719</v>
      </c>
      <c r="D1883" s="360">
        <v>226.41</v>
      </c>
    </row>
    <row r="1884" spans="1:4">
      <c r="A1884">
        <v>43485</v>
      </c>
      <c r="B1884" t="s">
        <v>14045</v>
      </c>
      <c r="C1884" s="111" t="s">
        <v>1714</v>
      </c>
      <c r="D1884" s="360">
        <v>1.06</v>
      </c>
    </row>
    <row r="1885" spans="1:4">
      <c r="A1885">
        <v>43497</v>
      </c>
      <c r="B1885" t="s">
        <v>14046</v>
      </c>
      <c r="C1885" s="111" t="s">
        <v>1719</v>
      </c>
      <c r="D1885" s="360">
        <v>199.2</v>
      </c>
    </row>
    <row r="1886" spans="1:4">
      <c r="A1886">
        <v>43487</v>
      </c>
      <c r="B1886" t="s">
        <v>14047</v>
      </c>
      <c r="C1886" s="111" t="s">
        <v>1714</v>
      </c>
      <c r="D1886" s="360">
        <v>1.25</v>
      </c>
    </row>
    <row r="1887" spans="1:4">
      <c r="A1887">
        <v>43499</v>
      </c>
      <c r="B1887" t="s">
        <v>14048</v>
      </c>
      <c r="C1887" s="111" t="s">
        <v>1719</v>
      </c>
      <c r="D1887" s="360">
        <v>236.16</v>
      </c>
    </row>
    <row r="1888" spans="1:4">
      <c r="A1888">
        <v>43486</v>
      </c>
      <c r="B1888" t="s">
        <v>14049</v>
      </c>
      <c r="C1888" s="111" t="s">
        <v>1714</v>
      </c>
      <c r="D1888" s="360">
        <v>0.74</v>
      </c>
    </row>
    <row r="1889" spans="1:4">
      <c r="A1889">
        <v>43498</v>
      </c>
      <c r="B1889" t="s">
        <v>14050</v>
      </c>
      <c r="C1889" s="111" t="s">
        <v>1719</v>
      </c>
      <c r="D1889" s="360">
        <v>140.22999999999999</v>
      </c>
    </row>
    <row r="1890" spans="1:4">
      <c r="A1890">
        <v>43488</v>
      </c>
      <c r="B1890" t="s">
        <v>14051</v>
      </c>
      <c r="C1890" s="111" t="s">
        <v>1714</v>
      </c>
      <c r="D1890" s="360">
        <v>0.86</v>
      </c>
    </row>
    <row r="1891" spans="1:4">
      <c r="A1891">
        <v>43500</v>
      </c>
      <c r="B1891" t="s">
        <v>14052</v>
      </c>
      <c r="C1891" s="111" t="s">
        <v>1719</v>
      </c>
      <c r="D1891" s="360">
        <v>162.97</v>
      </c>
    </row>
    <row r="1892" spans="1:4">
      <c r="A1892">
        <v>43489</v>
      </c>
      <c r="B1892" t="s">
        <v>14053</v>
      </c>
      <c r="C1892" s="111" t="s">
        <v>1714</v>
      </c>
      <c r="D1892" s="360">
        <v>1.24</v>
      </c>
    </row>
    <row r="1893" spans="1:4">
      <c r="A1893">
        <v>43501</v>
      </c>
      <c r="B1893" t="s">
        <v>14054</v>
      </c>
      <c r="C1893" s="111" t="s">
        <v>1719</v>
      </c>
      <c r="D1893" s="360">
        <v>233.35</v>
      </c>
    </row>
    <row r="1894" spans="1:4">
      <c r="A1894">
        <v>43490</v>
      </c>
      <c r="B1894" t="s">
        <v>14055</v>
      </c>
      <c r="C1894" s="111" t="s">
        <v>1714</v>
      </c>
      <c r="D1894" s="360">
        <v>1.73</v>
      </c>
    </row>
    <row r="1895" spans="1:4">
      <c r="A1895">
        <v>43502</v>
      </c>
      <c r="B1895" t="s">
        <v>14056</v>
      </c>
      <c r="C1895" s="111" t="s">
        <v>1719</v>
      </c>
      <c r="D1895" s="360">
        <v>325.51</v>
      </c>
    </row>
    <row r="1896" spans="1:4">
      <c r="A1896">
        <v>43491</v>
      </c>
      <c r="B1896" t="s">
        <v>14057</v>
      </c>
      <c r="C1896" s="111" t="s">
        <v>1714</v>
      </c>
      <c r="D1896" s="360">
        <v>1.33</v>
      </c>
    </row>
    <row r="1897" spans="1:4">
      <c r="A1897">
        <v>43503</v>
      </c>
      <c r="B1897" t="s">
        <v>14058</v>
      </c>
      <c r="C1897" s="111" t="s">
        <v>1719</v>
      </c>
      <c r="D1897" s="360">
        <v>250.24</v>
      </c>
    </row>
    <row r="1898" spans="1:4">
      <c r="A1898">
        <v>43492</v>
      </c>
      <c r="B1898" t="s">
        <v>14059</v>
      </c>
      <c r="C1898" s="111" t="s">
        <v>1714</v>
      </c>
      <c r="D1898" s="360">
        <v>1.79</v>
      </c>
    </row>
    <row r="1899" spans="1:4">
      <c r="A1899">
        <v>43504</v>
      </c>
      <c r="B1899" t="s">
        <v>14060</v>
      </c>
      <c r="C1899" s="111" t="s">
        <v>1719</v>
      </c>
      <c r="D1899" s="360">
        <v>337.87</v>
      </c>
    </row>
    <row r="1900" spans="1:4">
      <c r="A1900">
        <v>43493</v>
      </c>
      <c r="B1900" t="s">
        <v>14061</v>
      </c>
      <c r="C1900" s="111" t="s">
        <v>1714</v>
      </c>
      <c r="D1900" s="360">
        <v>0.71</v>
      </c>
    </row>
    <row r="1901" spans="1:4">
      <c r="A1901">
        <v>43505</v>
      </c>
      <c r="B1901" t="s">
        <v>14062</v>
      </c>
      <c r="C1901" s="111" t="s">
        <v>1719</v>
      </c>
      <c r="D1901" s="360">
        <v>132.94</v>
      </c>
    </row>
    <row r="1902" spans="1:4">
      <c r="A1902">
        <v>37774</v>
      </c>
      <c r="B1902" t="s">
        <v>14063</v>
      </c>
      <c r="C1902" s="111" t="s">
        <v>1712</v>
      </c>
      <c r="D1902" s="361">
        <v>565124.71</v>
      </c>
    </row>
    <row r="1903" spans="1:4">
      <c r="A1903">
        <v>38629</v>
      </c>
      <c r="B1903" t="s">
        <v>19058</v>
      </c>
      <c r="C1903" s="111" t="s">
        <v>1712</v>
      </c>
      <c r="D1903" s="361">
        <v>2513671.87</v>
      </c>
    </row>
    <row r="1904" spans="1:4">
      <c r="A1904">
        <v>38630</v>
      </c>
      <c r="B1904" t="s">
        <v>14064</v>
      </c>
      <c r="C1904" s="111" t="s">
        <v>1712</v>
      </c>
      <c r="D1904" s="361">
        <v>1688671.87</v>
      </c>
    </row>
    <row r="1905" spans="1:4">
      <c r="A1905">
        <v>38476</v>
      </c>
      <c r="B1905" t="s">
        <v>14065</v>
      </c>
      <c r="C1905" s="111" t="s">
        <v>1712</v>
      </c>
      <c r="D1905" s="360">
        <v>425.36</v>
      </c>
    </row>
    <row r="1906" spans="1:4">
      <c r="A1906">
        <v>38477</v>
      </c>
      <c r="B1906" t="s">
        <v>14066</v>
      </c>
      <c r="C1906" s="111" t="s">
        <v>1712</v>
      </c>
      <c r="D1906" s="361">
        <v>1204.6099999999999</v>
      </c>
    </row>
    <row r="1907" spans="1:4">
      <c r="A1907">
        <v>40635</v>
      </c>
      <c r="B1907" t="s">
        <v>14067</v>
      </c>
      <c r="C1907" s="111" t="s">
        <v>1712</v>
      </c>
      <c r="D1907" s="361">
        <v>960591.47</v>
      </c>
    </row>
    <row r="1908" spans="1:4">
      <c r="A1908">
        <v>36483</v>
      </c>
      <c r="B1908" t="s">
        <v>14068</v>
      </c>
      <c r="C1908" s="111" t="s">
        <v>1712</v>
      </c>
      <c r="D1908" s="361">
        <v>870449.74</v>
      </c>
    </row>
    <row r="1909" spans="1:4">
      <c r="A1909">
        <v>14525</v>
      </c>
      <c r="B1909" t="s">
        <v>14069</v>
      </c>
      <c r="C1909" s="111" t="s">
        <v>1712</v>
      </c>
      <c r="D1909" s="361">
        <v>911412.08</v>
      </c>
    </row>
    <row r="1910" spans="1:4">
      <c r="A1910">
        <v>36482</v>
      </c>
      <c r="B1910" t="s">
        <v>14070</v>
      </c>
      <c r="C1910" s="111" t="s">
        <v>1712</v>
      </c>
      <c r="D1910" s="361">
        <v>781662.8</v>
      </c>
    </row>
    <row r="1911" spans="1:4">
      <c r="A1911">
        <v>36408</v>
      </c>
      <c r="B1911" t="s">
        <v>14071</v>
      </c>
      <c r="C1911" s="111" t="s">
        <v>1712</v>
      </c>
      <c r="D1911" s="361">
        <v>933941.37</v>
      </c>
    </row>
    <row r="1912" spans="1:4">
      <c r="A1912">
        <v>2723</v>
      </c>
      <c r="B1912" t="s">
        <v>14072</v>
      </c>
      <c r="C1912" s="111" t="s">
        <v>1712</v>
      </c>
      <c r="D1912" s="361">
        <v>716840.95999999996</v>
      </c>
    </row>
    <row r="1913" spans="1:4">
      <c r="A1913">
        <v>36481</v>
      </c>
      <c r="B1913" t="s">
        <v>14073</v>
      </c>
      <c r="C1913" s="111" t="s">
        <v>1712</v>
      </c>
      <c r="D1913" s="361">
        <v>855088.86</v>
      </c>
    </row>
    <row r="1914" spans="1:4">
      <c r="A1914">
        <v>10685</v>
      </c>
      <c r="B1914" t="s">
        <v>14074</v>
      </c>
      <c r="C1914" s="111" t="s">
        <v>1712</v>
      </c>
      <c r="D1914" s="361">
        <v>819246.82</v>
      </c>
    </row>
    <row r="1915" spans="1:4">
      <c r="A1915">
        <v>40636</v>
      </c>
      <c r="B1915" t="s">
        <v>14075</v>
      </c>
      <c r="C1915" s="111" t="s">
        <v>1712</v>
      </c>
      <c r="D1915" s="361">
        <v>924749.42</v>
      </c>
    </row>
    <row r="1916" spans="1:4">
      <c r="A1916">
        <v>4111</v>
      </c>
      <c r="B1916" t="s">
        <v>14076</v>
      </c>
      <c r="C1916" s="111" t="s">
        <v>1712</v>
      </c>
      <c r="D1916" s="360">
        <v>60.2</v>
      </c>
    </row>
    <row r="1917" spans="1:4">
      <c r="A1917">
        <v>44538</v>
      </c>
      <c r="B1917" t="s">
        <v>14077</v>
      </c>
      <c r="C1917" s="111" t="s">
        <v>1712</v>
      </c>
      <c r="D1917" s="360">
        <v>39.630000000000003</v>
      </c>
    </row>
    <row r="1918" spans="1:4">
      <c r="A1918">
        <v>12</v>
      </c>
      <c r="B1918" t="s">
        <v>14078</v>
      </c>
      <c r="C1918" s="111" t="s">
        <v>1712</v>
      </c>
      <c r="D1918" s="360">
        <v>12.35</v>
      </c>
    </row>
    <row r="1919" spans="1:4">
      <c r="A1919">
        <v>37554</v>
      </c>
      <c r="B1919" t="s">
        <v>14079</v>
      </c>
      <c r="C1919" s="111" t="s">
        <v>1712</v>
      </c>
      <c r="D1919" s="360">
        <v>223.13</v>
      </c>
    </row>
    <row r="1920" spans="1:4">
      <c r="A1920">
        <v>37555</v>
      </c>
      <c r="B1920" t="s">
        <v>14080</v>
      </c>
      <c r="C1920" s="111" t="s">
        <v>1712</v>
      </c>
      <c r="D1920" s="360">
        <v>271.42</v>
      </c>
    </row>
    <row r="1921" spans="1:4">
      <c r="A1921">
        <v>10902</v>
      </c>
      <c r="B1921" t="s">
        <v>14081</v>
      </c>
      <c r="C1921" s="111" t="s">
        <v>1712</v>
      </c>
      <c r="D1921" s="360">
        <v>68.11</v>
      </c>
    </row>
    <row r="1922" spans="1:4">
      <c r="A1922">
        <v>20965</v>
      </c>
      <c r="B1922" t="s">
        <v>14082</v>
      </c>
      <c r="C1922" s="111" t="s">
        <v>1712</v>
      </c>
      <c r="D1922" s="360">
        <v>68.739999999999995</v>
      </c>
    </row>
    <row r="1923" spans="1:4">
      <c r="A1923">
        <v>20966</v>
      </c>
      <c r="B1923" t="s">
        <v>14083</v>
      </c>
      <c r="C1923" s="111" t="s">
        <v>1712</v>
      </c>
      <c r="D1923" s="360">
        <v>74.010000000000005</v>
      </c>
    </row>
    <row r="1924" spans="1:4">
      <c r="A1924">
        <v>10903</v>
      </c>
      <c r="B1924" t="s">
        <v>14084</v>
      </c>
      <c r="C1924" s="111" t="s">
        <v>1712</v>
      </c>
      <c r="D1924" s="360">
        <v>112.19</v>
      </c>
    </row>
    <row r="1925" spans="1:4">
      <c r="A1925">
        <v>20967</v>
      </c>
      <c r="B1925" t="s">
        <v>14085</v>
      </c>
      <c r="C1925" s="111" t="s">
        <v>1712</v>
      </c>
      <c r="D1925" s="360">
        <v>112.19</v>
      </c>
    </row>
    <row r="1926" spans="1:4">
      <c r="A1926">
        <v>20968</v>
      </c>
      <c r="B1926" t="s">
        <v>14086</v>
      </c>
      <c r="C1926" s="111" t="s">
        <v>1712</v>
      </c>
      <c r="D1926" s="360">
        <v>123.04</v>
      </c>
    </row>
    <row r="1927" spans="1:4">
      <c r="A1927">
        <v>11359</v>
      </c>
      <c r="B1927" t="s">
        <v>14087</v>
      </c>
      <c r="C1927" s="111" t="s">
        <v>1712</v>
      </c>
      <c r="D1927" s="360">
        <v>850</v>
      </c>
    </row>
    <row r="1928" spans="1:4">
      <c r="A1928">
        <v>39017</v>
      </c>
      <c r="B1928" t="s">
        <v>14088</v>
      </c>
      <c r="C1928" s="111" t="s">
        <v>1712</v>
      </c>
      <c r="D1928" s="360">
        <v>0.22</v>
      </c>
    </row>
    <row r="1929" spans="1:4">
      <c r="A1929">
        <v>39315</v>
      </c>
      <c r="B1929" t="s">
        <v>14089</v>
      </c>
      <c r="C1929" s="111" t="s">
        <v>1712</v>
      </c>
      <c r="D1929" s="360">
        <v>0.35</v>
      </c>
    </row>
    <row r="1930" spans="1:4">
      <c r="A1930">
        <v>39016</v>
      </c>
      <c r="B1930" t="s">
        <v>14090</v>
      </c>
      <c r="C1930" s="111" t="s">
        <v>1712</v>
      </c>
      <c r="D1930" s="360">
        <v>0.36</v>
      </c>
    </row>
    <row r="1931" spans="1:4">
      <c r="A1931">
        <v>39481</v>
      </c>
      <c r="B1931" t="s">
        <v>14091</v>
      </c>
      <c r="C1931" s="111" t="s">
        <v>1712</v>
      </c>
      <c r="D1931" s="360">
        <v>1.74</v>
      </c>
    </row>
    <row r="1932" spans="1:4">
      <c r="A1932">
        <v>39013</v>
      </c>
      <c r="B1932" t="s">
        <v>14092</v>
      </c>
      <c r="C1932" s="111" t="s">
        <v>1712</v>
      </c>
      <c r="D1932" s="360">
        <v>1.48</v>
      </c>
    </row>
    <row r="1933" spans="1:4">
      <c r="A1933">
        <v>44919</v>
      </c>
      <c r="B1933" t="s">
        <v>14093</v>
      </c>
      <c r="C1933" s="111" t="s">
        <v>1712</v>
      </c>
      <c r="D1933" s="360">
        <v>2.77</v>
      </c>
    </row>
    <row r="1934" spans="1:4">
      <c r="A1934">
        <v>40433</v>
      </c>
      <c r="B1934" t="s">
        <v>14094</v>
      </c>
      <c r="C1934" s="111" t="s">
        <v>1712</v>
      </c>
      <c r="D1934" s="360">
        <v>1.53</v>
      </c>
    </row>
    <row r="1935" spans="1:4">
      <c r="A1935">
        <v>20219</v>
      </c>
      <c r="B1935" t="s">
        <v>14095</v>
      </c>
      <c r="C1935" s="111" t="s">
        <v>1712</v>
      </c>
      <c r="D1935" s="361">
        <v>116000</v>
      </c>
    </row>
    <row r="1936" spans="1:4">
      <c r="A1936">
        <v>36484</v>
      </c>
      <c r="B1936" t="s">
        <v>14096</v>
      </c>
      <c r="C1936" s="111" t="s">
        <v>1712</v>
      </c>
      <c r="D1936" s="361">
        <v>246246.87</v>
      </c>
    </row>
    <row r="1937" spans="1:4">
      <c r="A1937">
        <v>38367</v>
      </c>
      <c r="B1937" t="s">
        <v>14097</v>
      </c>
      <c r="C1937" s="111" t="s">
        <v>1712</v>
      </c>
      <c r="D1937" s="360">
        <v>22.85</v>
      </c>
    </row>
    <row r="1938" spans="1:4">
      <c r="A1938">
        <v>38368</v>
      </c>
      <c r="B1938" t="s">
        <v>14098</v>
      </c>
      <c r="C1938" s="111" t="s">
        <v>1712</v>
      </c>
      <c r="D1938" s="360">
        <v>8.9</v>
      </c>
    </row>
    <row r="1939" spans="1:4">
      <c r="A1939">
        <v>38091</v>
      </c>
      <c r="B1939" t="s">
        <v>14099</v>
      </c>
      <c r="C1939" s="111" t="s">
        <v>1712</v>
      </c>
      <c r="D1939" s="360">
        <v>2.93</v>
      </c>
    </row>
    <row r="1940" spans="1:4">
      <c r="A1940">
        <v>38095</v>
      </c>
      <c r="B1940" t="s">
        <v>14100</v>
      </c>
      <c r="C1940" s="111" t="s">
        <v>1712</v>
      </c>
      <c r="D1940" s="360">
        <v>6.21</v>
      </c>
    </row>
    <row r="1941" spans="1:4">
      <c r="A1941">
        <v>38092</v>
      </c>
      <c r="B1941" t="s">
        <v>14101</v>
      </c>
      <c r="C1941" s="111" t="s">
        <v>1712</v>
      </c>
      <c r="D1941" s="360">
        <v>2.78</v>
      </c>
    </row>
    <row r="1942" spans="1:4">
      <c r="A1942">
        <v>38093</v>
      </c>
      <c r="B1942" t="s">
        <v>14102</v>
      </c>
      <c r="C1942" s="111" t="s">
        <v>1712</v>
      </c>
      <c r="D1942" s="360">
        <v>2.88</v>
      </c>
    </row>
    <row r="1943" spans="1:4">
      <c r="A1943">
        <v>38096</v>
      </c>
      <c r="B1943" t="s">
        <v>14103</v>
      </c>
      <c r="C1943" s="111" t="s">
        <v>1712</v>
      </c>
      <c r="D1943" s="360">
        <v>6.68</v>
      </c>
    </row>
    <row r="1944" spans="1:4">
      <c r="A1944">
        <v>38094</v>
      </c>
      <c r="B1944" t="s">
        <v>14104</v>
      </c>
      <c r="C1944" s="111" t="s">
        <v>1712</v>
      </c>
      <c r="D1944" s="360">
        <v>3.52</v>
      </c>
    </row>
    <row r="1945" spans="1:4">
      <c r="A1945">
        <v>38097</v>
      </c>
      <c r="B1945" t="s">
        <v>14105</v>
      </c>
      <c r="C1945" s="111" t="s">
        <v>1712</v>
      </c>
      <c r="D1945" s="360">
        <v>7.16</v>
      </c>
    </row>
    <row r="1946" spans="1:4">
      <c r="A1946">
        <v>38098</v>
      </c>
      <c r="B1946" t="s">
        <v>14106</v>
      </c>
      <c r="C1946" s="111" t="s">
        <v>1712</v>
      </c>
      <c r="D1946" s="360">
        <v>7.16</v>
      </c>
    </row>
    <row r="1947" spans="1:4">
      <c r="A1947">
        <v>11186</v>
      </c>
      <c r="B1947" t="s">
        <v>14107</v>
      </c>
      <c r="C1947" s="111" t="s">
        <v>1713</v>
      </c>
      <c r="D1947" s="360">
        <v>398.46</v>
      </c>
    </row>
    <row r="1948" spans="1:4">
      <c r="A1948">
        <v>11558</v>
      </c>
      <c r="B1948" t="s">
        <v>14108</v>
      </c>
      <c r="C1948" s="111" t="s">
        <v>1720</v>
      </c>
      <c r="D1948" s="360">
        <v>13.37</v>
      </c>
    </row>
    <row r="1949" spans="1:4">
      <c r="A1949">
        <v>11557</v>
      </c>
      <c r="B1949" t="s">
        <v>14109</v>
      </c>
      <c r="C1949" s="111" t="s">
        <v>1720</v>
      </c>
      <c r="D1949" s="360">
        <v>33.840000000000003</v>
      </c>
    </row>
    <row r="1950" spans="1:4">
      <c r="A1950">
        <v>2759</v>
      </c>
      <c r="B1950" t="s">
        <v>14110</v>
      </c>
      <c r="C1950" s="111" t="s">
        <v>1712</v>
      </c>
      <c r="D1950" s="360">
        <v>10.43</v>
      </c>
    </row>
    <row r="1951" spans="1:4">
      <c r="A1951">
        <v>38124</v>
      </c>
      <c r="B1951" t="s">
        <v>14111</v>
      </c>
      <c r="C1951" s="111" t="s">
        <v>1712</v>
      </c>
      <c r="D1951" s="360">
        <v>34.15</v>
      </c>
    </row>
    <row r="1952" spans="1:4">
      <c r="A1952">
        <v>38380</v>
      </c>
      <c r="B1952" t="s">
        <v>14112</v>
      </c>
      <c r="C1952" s="111" t="s">
        <v>1712</v>
      </c>
      <c r="D1952" s="360">
        <v>36.31</v>
      </c>
    </row>
    <row r="1953" spans="1:4">
      <c r="A1953">
        <v>42429</v>
      </c>
      <c r="B1953" t="s">
        <v>14113</v>
      </c>
      <c r="C1953" s="111" t="s">
        <v>1712</v>
      </c>
      <c r="D1953" s="361">
        <v>6025.1</v>
      </c>
    </row>
    <row r="1954" spans="1:4">
      <c r="A1954">
        <v>39616</v>
      </c>
      <c r="B1954" t="s">
        <v>14114</v>
      </c>
      <c r="C1954" s="111" t="s">
        <v>1712</v>
      </c>
      <c r="D1954" s="360">
        <v>378.72</v>
      </c>
    </row>
    <row r="1955" spans="1:4">
      <c r="A1955">
        <v>39618</v>
      </c>
      <c r="B1955" t="s">
        <v>14115</v>
      </c>
      <c r="C1955" s="111" t="s">
        <v>1712</v>
      </c>
      <c r="D1955" s="360">
        <v>686.93</v>
      </c>
    </row>
    <row r="1956" spans="1:4">
      <c r="A1956">
        <v>39619</v>
      </c>
      <c r="B1956" t="s">
        <v>14116</v>
      </c>
      <c r="C1956" s="111" t="s">
        <v>1712</v>
      </c>
      <c r="D1956" s="360">
        <v>940.82</v>
      </c>
    </row>
    <row r="1957" spans="1:4">
      <c r="A1957">
        <v>39613</v>
      </c>
      <c r="B1957" t="s">
        <v>14117</v>
      </c>
      <c r="C1957" s="111" t="s">
        <v>1712</v>
      </c>
      <c r="D1957" s="360">
        <v>150.43</v>
      </c>
    </row>
    <row r="1958" spans="1:4">
      <c r="A1958">
        <v>39614</v>
      </c>
      <c r="B1958" t="s">
        <v>14118</v>
      </c>
      <c r="C1958" s="111" t="s">
        <v>1712</v>
      </c>
      <c r="D1958" s="360">
        <v>219.47</v>
      </c>
    </row>
    <row r="1959" spans="1:4">
      <c r="A1959">
        <v>38538</v>
      </c>
      <c r="B1959" t="s">
        <v>14119</v>
      </c>
      <c r="C1959" s="111" t="s">
        <v>1715</v>
      </c>
      <c r="D1959" s="360">
        <v>77.599999999999994</v>
      </c>
    </row>
    <row r="1960" spans="1:4">
      <c r="A1960">
        <v>38539</v>
      </c>
      <c r="B1960" t="s">
        <v>14120</v>
      </c>
      <c r="C1960" s="111" t="s">
        <v>1715</v>
      </c>
      <c r="D1960" s="360">
        <v>105.52</v>
      </c>
    </row>
    <row r="1961" spans="1:4">
      <c r="A1961">
        <v>38540</v>
      </c>
      <c r="B1961" t="s">
        <v>14121</v>
      </c>
      <c r="C1961" s="111" t="s">
        <v>1715</v>
      </c>
      <c r="D1961" s="360">
        <v>270.44</v>
      </c>
    </row>
    <row r="1962" spans="1:4">
      <c r="A1962">
        <v>38384</v>
      </c>
      <c r="B1962" t="s">
        <v>14122</v>
      </c>
      <c r="C1962" s="111" t="s">
        <v>1712</v>
      </c>
      <c r="D1962" s="360">
        <v>23.06</v>
      </c>
    </row>
    <row r="1963" spans="1:4">
      <c r="A1963">
        <v>13</v>
      </c>
      <c r="B1963" t="s">
        <v>14123</v>
      </c>
      <c r="C1963" s="111" t="s">
        <v>1716</v>
      </c>
      <c r="D1963" s="360">
        <v>19.010000000000002</v>
      </c>
    </row>
    <row r="1964" spans="1:4">
      <c r="A1964">
        <v>2762</v>
      </c>
      <c r="B1964" t="s">
        <v>14124</v>
      </c>
      <c r="C1964" s="111" t="s">
        <v>1715</v>
      </c>
      <c r="D1964" s="360">
        <v>13.03</v>
      </c>
    </row>
    <row r="1965" spans="1:4">
      <c r="A1965">
        <v>21142</v>
      </c>
      <c r="B1965" t="s">
        <v>14125</v>
      </c>
      <c r="C1965" s="111" t="s">
        <v>1712</v>
      </c>
      <c r="D1965" s="360">
        <v>40.299999999999997</v>
      </c>
    </row>
    <row r="1966" spans="1:4">
      <c r="A1966">
        <v>4223</v>
      </c>
      <c r="B1966" t="s">
        <v>14126</v>
      </c>
      <c r="C1966" s="111" t="s">
        <v>1717</v>
      </c>
      <c r="D1966" s="360">
        <v>4.05</v>
      </c>
    </row>
    <row r="1967" spans="1:4">
      <c r="A1967">
        <v>37372</v>
      </c>
      <c r="B1967" t="s">
        <v>19059</v>
      </c>
      <c r="C1967" s="111" t="s">
        <v>1714</v>
      </c>
      <c r="D1967" s="360">
        <v>1.34</v>
      </c>
    </row>
    <row r="1968" spans="1:4">
      <c r="A1968">
        <v>40863</v>
      </c>
      <c r="B1968" t="s">
        <v>19060</v>
      </c>
      <c r="C1968" s="111" t="s">
        <v>1719</v>
      </c>
      <c r="D1968" s="360">
        <v>252.08</v>
      </c>
    </row>
    <row r="1969" spans="1:4">
      <c r="A1969">
        <v>38475</v>
      </c>
      <c r="B1969" t="s">
        <v>14127</v>
      </c>
      <c r="C1969" s="111" t="s">
        <v>1712</v>
      </c>
      <c r="D1969" s="360">
        <v>36.68</v>
      </c>
    </row>
    <row r="1970" spans="1:4">
      <c r="A1970">
        <v>38474</v>
      </c>
      <c r="B1970" t="s">
        <v>14128</v>
      </c>
      <c r="C1970" s="111" t="s">
        <v>1712</v>
      </c>
      <c r="D1970" s="360">
        <v>45.34</v>
      </c>
    </row>
    <row r="1971" spans="1:4">
      <c r="A1971">
        <v>10886</v>
      </c>
      <c r="B1971" t="s">
        <v>14129</v>
      </c>
      <c r="C1971" s="111" t="s">
        <v>1712</v>
      </c>
      <c r="D1971" s="360">
        <v>192.5</v>
      </c>
    </row>
    <row r="1972" spans="1:4">
      <c r="A1972">
        <v>10888</v>
      </c>
      <c r="B1972" t="s">
        <v>14130</v>
      </c>
      <c r="C1972" s="111" t="s">
        <v>1712</v>
      </c>
      <c r="D1972" s="360">
        <v>609.23</v>
      </c>
    </row>
    <row r="1973" spans="1:4">
      <c r="A1973">
        <v>10889</v>
      </c>
      <c r="B1973" t="s">
        <v>14131</v>
      </c>
      <c r="C1973" s="111" t="s">
        <v>1712</v>
      </c>
      <c r="D1973" s="360">
        <v>660</v>
      </c>
    </row>
    <row r="1974" spans="1:4">
      <c r="A1974">
        <v>10890</v>
      </c>
      <c r="B1974" t="s">
        <v>14132</v>
      </c>
      <c r="C1974" s="111" t="s">
        <v>1712</v>
      </c>
      <c r="D1974" s="360">
        <v>304.61</v>
      </c>
    </row>
    <row r="1975" spans="1:4">
      <c r="A1975">
        <v>10891</v>
      </c>
      <c r="B1975" t="s">
        <v>14133</v>
      </c>
      <c r="C1975" s="111" t="s">
        <v>1712</v>
      </c>
      <c r="D1975" s="360">
        <v>186.15</v>
      </c>
    </row>
    <row r="1976" spans="1:4">
      <c r="A1976">
        <v>10892</v>
      </c>
      <c r="B1976" t="s">
        <v>14134</v>
      </c>
      <c r="C1976" s="111" t="s">
        <v>1712</v>
      </c>
      <c r="D1976" s="360">
        <v>220</v>
      </c>
    </row>
    <row r="1977" spans="1:4">
      <c r="A1977">
        <v>20977</v>
      </c>
      <c r="B1977" t="s">
        <v>14135</v>
      </c>
      <c r="C1977" s="111" t="s">
        <v>1712</v>
      </c>
      <c r="D1977" s="360">
        <v>262.3</v>
      </c>
    </row>
    <row r="1978" spans="1:4">
      <c r="A1978">
        <v>3073</v>
      </c>
      <c r="B1978" t="s">
        <v>14136</v>
      </c>
      <c r="C1978" s="111" t="s">
        <v>1712</v>
      </c>
      <c r="D1978" s="360">
        <v>180.78</v>
      </c>
    </row>
    <row r="1979" spans="1:4">
      <c r="A1979">
        <v>3074</v>
      </c>
      <c r="B1979" t="s">
        <v>14137</v>
      </c>
      <c r="C1979" s="111" t="s">
        <v>1712</v>
      </c>
      <c r="D1979" s="360">
        <v>114.13</v>
      </c>
    </row>
    <row r="1980" spans="1:4">
      <c r="A1980">
        <v>3076</v>
      </c>
      <c r="B1980" t="s">
        <v>14138</v>
      </c>
      <c r="C1980" s="111" t="s">
        <v>1712</v>
      </c>
      <c r="D1980" s="360">
        <v>148.62</v>
      </c>
    </row>
    <row r="1981" spans="1:4">
      <c r="A1981">
        <v>3075</v>
      </c>
      <c r="B1981" t="s">
        <v>14139</v>
      </c>
      <c r="C1981" s="111" t="s">
        <v>1712</v>
      </c>
      <c r="D1981" s="360">
        <v>93.92</v>
      </c>
    </row>
    <row r="1982" spans="1:4">
      <c r="A1982">
        <v>10781</v>
      </c>
      <c r="B1982" t="s">
        <v>14140</v>
      </c>
      <c r="C1982" s="111" t="s">
        <v>1712</v>
      </c>
      <c r="D1982" s="360">
        <v>12.73</v>
      </c>
    </row>
    <row r="1983" spans="1:4">
      <c r="A1983">
        <v>43612</v>
      </c>
      <c r="B1983" t="s">
        <v>14141</v>
      </c>
      <c r="C1983" s="111" t="s">
        <v>1724</v>
      </c>
      <c r="D1983" s="360">
        <v>93.82</v>
      </c>
    </row>
    <row r="1984" spans="1:4">
      <c r="A1984">
        <v>43613</v>
      </c>
      <c r="B1984" t="s">
        <v>14142</v>
      </c>
      <c r="C1984" s="111" t="s">
        <v>1724</v>
      </c>
      <c r="D1984" s="360">
        <v>77.67</v>
      </c>
    </row>
    <row r="1985" spans="1:4">
      <c r="A1985">
        <v>11480</v>
      </c>
      <c r="B1985" t="s">
        <v>14143</v>
      </c>
      <c r="C1985" s="111" t="s">
        <v>1724</v>
      </c>
      <c r="D1985" s="360">
        <v>119.2</v>
      </c>
    </row>
    <row r="1986" spans="1:4">
      <c r="A1986">
        <v>11469</v>
      </c>
      <c r="B1986" t="s">
        <v>14144</v>
      </c>
      <c r="C1986" s="111" t="s">
        <v>1712</v>
      </c>
      <c r="D1986" s="360">
        <v>12.72</v>
      </c>
    </row>
    <row r="1987" spans="1:4">
      <c r="A1987">
        <v>11468</v>
      </c>
      <c r="B1987" t="s">
        <v>14145</v>
      </c>
      <c r="C1987" s="111" t="s">
        <v>1712</v>
      </c>
      <c r="D1987" s="360">
        <v>12.73</v>
      </c>
    </row>
    <row r="1988" spans="1:4">
      <c r="A1988">
        <v>11484</v>
      </c>
      <c r="B1988" t="s">
        <v>14146</v>
      </c>
      <c r="C1988" s="111" t="s">
        <v>1712</v>
      </c>
      <c r="D1988" s="360">
        <v>55.92</v>
      </c>
    </row>
    <row r="1989" spans="1:4">
      <c r="A1989">
        <v>38155</v>
      </c>
      <c r="B1989" t="s">
        <v>14147</v>
      </c>
      <c r="C1989" s="111" t="s">
        <v>1712</v>
      </c>
      <c r="D1989" s="360">
        <v>86.83</v>
      </c>
    </row>
    <row r="1990" spans="1:4">
      <c r="A1990">
        <v>11467</v>
      </c>
      <c r="B1990" t="s">
        <v>14148</v>
      </c>
      <c r="C1990" s="111" t="s">
        <v>1712</v>
      </c>
      <c r="D1990" s="360">
        <v>19.84</v>
      </c>
    </row>
    <row r="1991" spans="1:4">
      <c r="A1991">
        <v>38153</v>
      </c>
      <c r="B1991" t="s">
        <v>14149</v>
      </c>
      <c r="C1991" s="111" t="s">
        <v>1724</v>
      </c>
      <c r="D1991" s="360">
        <v>50.68</v>
      </c>
    </row>
    <row r="1992" spans="1:4">
      <c r="A1992">
        <v>43607</v>
      </c>
      <c r="B1992" t="s">
        <v>14150</v>
      </c>
      <c r="C1992" s="111" t="s">
        <v>1724</v>
      </c>
      <c r="D1992" s="360">
        <v>95.85</v>
      </c>
    </row>
    <row r="1993" spans="1:4">
      <c r="A1993">
        <v>3080</v>
      </c>
      <c r="B1993" t="s">
        <v>14151</v>
      </c>
      <c r="C1993" s="111" t="s">
        <v>1724</v>
      </c>
      <c r="D1993" s="360">
        <v>64.45</v>
      </c>
    </row>
    <row r="1994" spans="1:4">
      <c r="A1994">
        <v>3081</v>
      </c>
      <c r="B1994" t="s">
        <v>14152</v>
      </c>
      <c r="C1994" s="111" t="s">
        <v>1724</v>
      </c>
      <c r="D1994" s="360">
        <v>127.51</v>
      </c>
    </row>
    <row r="1995" spans="1:4">
      <c r="A1995">
        <v>3090</v>
      </c>
      <c r="B1995" t="s">
        <v>14153</v>
      </c>
      <c r="C1995" s="111" t="s">
        <v>1724</v>
      </c>
      <c r="D1995" s="360">
        <v>57.52</v>
      </c>
    </row>
    <row r="1996" spans="1:4">
      <c r="A1996">
        <v>43611</v>
      </c>
      <c r="B1996" t="s">
        <v>14154</v>
      </c>
      <c r="C1996" s="111" t="s">
        <v>1724</v>
      </c>
      <c r="D1996" s="360">
        <v>95.45</v>
      </c>
    </row>
    <row r="1997" spans="1:4">
      <c r="A1997">
        <v>3103</v>
      </c>
      <c r="B1997" t="s">
        <v>14155</v>
      </c>
      <c r="C1997" s="111" t="s">
        <v>1712</v>
      </c>
      <c r="D1997" s="360">
        <v>47.69</v>
      </c>
    </row>
    <row r="1998" spans="1:4">
      <c r="A1998">
        <v>3097</v>
      </c>
      <c r="B1998" t="s">
        <v>14156</v>
      </c>
      <c r="C1998" s="111" t="s">
        <v>1724</v>
      </c>
      <c r="D1998" s="360">
        <v>72.16</v>
      </c>
    </row>
    <row r="1999" spans="1:4">
      <c r="A1999">
        <v>3099</v>
      </c>
      <c r="B1999" t="s">
        <v>14157</v>
      </c>
      <c r="C1999" s="111" t="s">
        <v>1724</v>
      </c>
      <c r="D1999" s="360">
        <v>115.54</v>
      </c>
    </row>
    <row r="2000" spans="1:4">
      <c r="A2000">
        <v>38151</v>
      </c>
      <c r="B2000" t="s">
        <v>14158</v>
      </c>
      <c r="C2000" s="111" t="s">
        <v>1724</v>
      </c>
      <c r="D2000" s="360">
        <v>83.76</v>
      </c>
    </row>
    <row r="2001" spans="1:4">
      <c r="A2001">
        <v>38152</v>
      </c>
      <c r="B2001" t="s">
        <v>14159</v>
      </c>
      <c r="C2001" s="111" t="s">
        <v>1724</v>
      </c>
      <c r="D2001" s="360">
        <v>135.12</v>
      </c>
    </row>
    <row r="2002" spans="1:4">
      <c r="A2002">
        <v>43610</v>
      </c>
      <c r="B2002" t="s">
        <v>14160</v>
      </c>
      <c r="C2002" s="111" t="s">
        <v>1724</v>
      </c>
      <c r="D2002" s="360">
        <v>71.599999999999994</v>
      </c>
    </row>
    <row r="2003" spans="1:4">
      <c r="A2003">
        <v>3093</v>
      </c>
      <c r="B2003" t="s">
        <v>14161</v>
      </c>
      <c r="C2003" s="111" t="s">
        <v>1724</v>
      </c>
      <c r="D2003" s="360">
        <v>115.54</v>
      </c>
    </row>
    <row r="2004" spans="1:4">
      <c r="A2004">
        <v>38165</v>
      </c>
      <c r="B2004" t="s">
        <v>14162</v>
      </c>
      <c r="C2004" s="111" t="s">
        <v>1724</v>
      </c>
      <c r="D2004" s="360">
        <v>64.31</v>
      </c>
    </row>
    <row r="2005" spans="1:4">
      <c r="A2005">
        <v>38177</v>
      </c>
      <c r="B2005" t="s">
        <v>14163</v>
      </c>
      <c r="C2005" s="111" t="s">
        <v>1712</v>
      </c>
      <c r="D2005" s="360">
        <v>19.11</v>
      </c>
    </row>
    <row r="2006" spans="1:4">
      <c r="A2006">
        <v>11458</v>
      </c>
      <c r="B2006" t="s">
        <v>14164</v>
      </c>
      <c r="C2006" s="111" t="s">
        <v>1712</v>
      </c>
      <c r="D2006" s="360">
        <v>22.82</v>
      </c>
    </row>
    <row r="2007" spans="1:4">
      <c r="A2007">
        <v>3108</v>
      </c>
      <c r="B2007" t="s">
        <v>14165</v>
      </c>
      <c r="C2007" s="111" t="s">
        <v>1712</v>
      </c>
      <c r="D2007" s="360">
        <v>96.99</v>
      </c>
    </row>
    <row r="2008" spans="1:4">
      <c r="A2008">
        <v>3105</v>
      </c>
      <c r="B2008" t="s">
        <v>14166</v>
      </c>
      <c r="C2008" s="111" t="s">
        <v>1712</v>
      </c>
      <c r="D2008" s="360">
        <v>126.86</v>
      </c>
    </row>
    <row r="2009" spans="1:4">
      <c r="A2009">
        <v>38178</v>
      </c>
      <c r="B2009" t="s">
        <v>14167</v>
      </c>
      <c r="C2009" s="111" t="s">
        <v>1712</v>
      </c>
      <c r="D2009" s="360">
        <v>21.03</v>
      </c>
    </row>
    <row r="2010" spans="1:4">
      <c r="A2010">
        <v>43575</v>
      </c>
      <c r="B2010" t="s">
        <v>14168</v>
      </c>
      <c r="C2010" s="111" t="s">
        <v>1712</v>
      </c>
      <c r="D2010" s="360">
        <v>45.56</v>
      </c>
    </row>
    <row r="2011" spans="1:4">
      <c r="A2011">
        <v>43577</v>
      </c>
      <c r="B2011" t="s">
        <v>14169</v>
      </c>
      <c r="C2011" s="111" t="s">
        <v>1712</v>
      </c>
      <c r="D2011" s="360">
        <v>79.209999999999994</v>
      </c>
    </row>
    <row r="2012" spans="1:4">
      <c r="A2012">
        <v>43458</v>
      </c>
      <c r="B2012" t="s">
        <v>14170</v>
      </c>
      <c r="C2012" s="111" t="s">
        <v>1714</v>
      </c>
      <c r="D2012" s="360">
        <v>0.06</v>
      </c>
    </row>
    <row r="2013" spans="1:4">
      <c r="A2013">
        <v>43470</v>
      </c>
      <c r="B2013" t="s">
        <v>14171</v>
      </c>
      <c r="C2013" s="111" t="s">
        <v>1719</v>
      </c>
      <c r="D2013" s="360">
        <v>10.89</v>
      </c>
    </row>
    <row r="2014" spans="1:4">
      <c r="A2014">
        <v>43459</v>
      </c>
      <c r="B2014" t="s">
        <v>14172</v>
      </c>
      <c r="C2014" s="111" t="s">
        <v>1714</v>
      </c>
      <c r="D2014" s="360">
        <v>0.49</v>
      </c>
    </row>
    <row r="2015" spans="1:4">
      <c r="A2015">
        <v>43471</v>
      </c>
      <c r="B2015" t="s">
        <v>14173</v>
      </c>
      <c r="C2015" s="111" t="s">
        <v>1719</v>
      </c>
      <c r="D2015" s="360">
        <v>92.26</v>
      </c>
    </row>
    <row r="2016" spans="1:4">
      <c r="A2016">
        <v>43460</v>
      </c>
      <c r="B2016" t="s">
        <v>14174</v>
      </c>
      <c r="C2016" s="111" t="s">
        <v>1714</v>
      </c>
      <c r="D2016" s="360">
        <v>0.85</v>
      </c>
    </row>
    <row r="2017" spans="1:4">
      <c r="A2017">
        <v>43472</v>
      </c>
      <c r="B2017" t="s">
        <v>14175</v>
      </c>
      <c r="C2017" s="111" t="s">
        <v>1719</v>
      </c>
      <c r="D2017" s="360">
        <v>159.72999999999999</v>
      </c>
    </row>
    <row r="2018" spans="1:4">
      <c r="A2018">
        <v>43461</v>
      </c>
      <c r="B2018" t="s">
        <v>14176</v>
      </c>
      <c r="C2018" s="111" t="s">
        <v>1714</v>
      </c>
      <c r="D2018" s="360">
        <v>0.31</v>
      </c>
    </row>
    <row r="2019" spans="1:4">
      <c r="A2019">
        <v>43473</v>
      </c>
      <c r="B2019" t="s">
        <v>14177</v>
      </c>
      <c r="C2019" s="111" t="s">
        <v>1719</v>
      </c>
      <c r="D2019" s="360">
        <v>59.28</v>
      </c>
    </row>
    <row r="2020" spans="1:4">
      <c r="A2020">
        <v>43463</v>
      </c>
      <c r="B2020" t="s">
        <v>14178</v>
      </c>
      <c r="C2020" s="111" t="s">
        <v>1714</v>
      </c>
      <c r="D2020" s="360">
        <v>0.1</v>
      </c>
    </row>
    <row r="2021" spans="1:4">
      <c r="A2021">
        <v>43475</v>
      </c>
      <c r="B2021" t="s">
        <v>14179</v>
      </c>
      <c r="C2021" s="111" t="s">
        <v>1719</v>
      </c>
      <c r="D2021" s="360">
        <v>18.73</v>
      </c>
    </row>
    <row r="2022" spans="1:4">
      <c r="A2022">
        <v>43462</v>
      </c>
      <c r="B2022" t="s">
        <v>14180</v>
      </c>
      <c r="C2022" s="111" t="s">
        <v>1714</v>
      </c>
      <c r="D2022" s="360">
        <v>0.01</v>
      </c>
    </row>
    <row r="2023" spans="1:4">
      <c r="A2023">
        <v>43474</v>
      </c>
      <c r="B2023" t="s">
        <v>14181</v>
      </c>
      <c r="C2023" s="111" t="s">
        <v>1719</v>
      </c>
      <c r="D2023" s="360">
        <v>2.29</v>
      </c>
    </row>
    <row r="2024" spans="1:4">
      <c r="A2024">
        <v>43464</v>
      </c>
      <c r="B2024" t="s">
        <v>14182</v>
      </c>
      <c r="C2024" s="111" t="s">
        <v>1714</v>
      </c>
      <c r="D2024" s="360">
        <v>0.01</v>
      </c>
    </row>
    <row r="2025" spans="1:4">
      <c r="A2025">
        <v>43476</v>
      </c>
      <c r="B2025" t="s">
        <v>14183</v>
      </c>
      <c r="C2025" s="111" t="s">
        <v>1719</v>
      </c>
      <c r="D2025" s="360">
        <v>0.01</v>
      </c>
    </row>
    <row r="2026" spans="1:4">
      <c r="A2026">
        <v>43465</v>
      </c>
      <c r="B2026" t="s">
        <v>14184</v>
      </c>
      <c r="C2026" s="111" t="s">
        <v>1714</v>
      </c>
      <c r="D2026" s="360">
        <v>0.82</v>
      </c>
    </row>
    <row r="2027" spans="1:4">
      <c r="A2027">
        <v>43477</v>
      </c>
      <c r="B2027" t="s">
        <v>14185</v>
      </c>
      <c r="C2027" s="111" t="s">
        <v>1719</v>
      </c>
      <c r="D2027" s="360">
        <v>155.21</v>
      </c>
    </row>
    <row r="2028" spans="1:4">
      <c r="A2028">
        <v>43466</v>
      </c>
      <c r="B2028" t="s">
        <v>14186</v>
      </c>
      <c r="C2028" s="111" t="s">
        <v>1714</v>
      </c>
      <c r="D2028" s="360">
        <v>1.97</v>
      </c>
    </row>
    <row r="2029" spans="1:4">
      <c r="A2029">
        <v>43478</v>
      </c>
      <c r="B2029" t="s">
        <v>14187</v>
      </c>
      <c r="C2029" s="111" t="s">
        <v>1719</v>
      </c>
      <c r="D2029" s="360">
        <v>371.21</v>
      </c>
    </row>
    <row r="2030" spans="1:4">
      <c r="A2030">
        <v>43467</v>
      </c>
      <c r="B2030" t="s">
        <v>14188</v>
      </c>
      <c r="C2030" s="111" t="s">
        <v>1714</v>
      </c>
      <c r="D2030" s="360">
        <v>0.61</v>
      </c>
    </row>
    <row r="2031" spans="1:4">
      <c r="A2031">
        <v>43479</v>
      </c>
      <c r="B2031" t="s">
        <v>14189</v>
      </c>
      <c r="C2031" s="111" t="s">
        <v>1719</v>
      </c>
      <c r="D2031" s="360">
        <v>114.72</v>
      </c>
    </row>
    <row r="2032" spans="1:4">
      <c r="A2032">
        <v>43468</v>
      </c>
      <c r="B2032" t="s">
        <v>14190</v>
      </c>
      <c r="C2032" s="111" t="s">
        <v>1714</v>
      </c>
      <c r="D2032" s="360">
        <v>1.23</v>
      </c>
    </row>
    <row r="2033" spans="1:4">
      <c r="A2033">
        <v>43480</v>
      </c>
      <c r="B2033" t="s">
        <v>14191</v>
      </c>
      <c r="C2033" s="111" t="s">
        <v>1719</v>
      </c>
      <c r="D2033" s="360">
        <v>232.31</v>
      </c>
    </row>
    <row r="2034" spans="1:4">
      <c r="A2034">
        <v>43469</v>
      </c>
      <c r="B2034" t="s">
        <v>14192</v>
      </c>
      <c r="C2034" s="111" t="s">
        <v>1714</v>
      </c>
      <c r="D2034" s="360">
        <v>7.0000000000000007E-2</v>
      </c>
    </row>
    <row r="2035" spans="1:4">
      <c r="A2035">
        <v>43481</v>
      </c>
      <c r="B2035" t="s">
        <v>14193</v>
      </c>
      <c r="C2035" s="111" t="s">
        <v>1719</v>
      </c>
      <c r="D2035" s="360">
        <v>12.77</v>
      </c>
    </row>
    <row r="2036" spans="1:4">
      <c r="A2036">
        <v>3119</v>
      </c>
      <c r="B2036" t="s">
        <v>14194</v>
      </c>
      <c r="C2036" s="111" t="s">
        <v>1712</v>
      </c>
      <c r="D2036" s="360">
        <v>2.4700000000000002</v>
      </c>
    </row>
    <row r="2037" spans="1:4">
      <c r="A2037">
        <v>3122</v>
      </c>
      <c r="B2037" t="s">
        <v>14195</v>
      </c>
      <c r="C2037" s="111" t="s">
        <v>1712</v>
      </c>
      <c r="D2037" s="360">
        <v>5.0199999999999996</v>
      </c>
    </row>
    <row r="2038" spans="1:4">
      <c r="A2038">
        <v>3121</v>
      </c>
      <c r="B2038" t="s">
        <v>14196</v>
      </c>
      <c r="C2038" s="111" t="s">
        <v>1712</v>
      </c>
      <c r="D2038" s="360">
        <v>5.69</v>
      </c>
    </row>
    <row r="2039" spans="1:4">
      <c r="A2039">
        <v>3120</v>
      </c>
      <c r="B2039" t="s">
        <v>14197</v>
      </c>
      <c r="C2039" s="111" t="s">
        <v>1712</v>
      </c>
      <c r="D2039" s="360">
        <v>10.8</v>
      </c>
    </row>
    <row r="2040" spans="1:4">
      <c r="A2040">
        <v>11455</v>
      </c>
      <c r="B2040" t="s">
        <v>14198</v>
      </c>
      <c r="C2040" s="111" t="s">
        <v>1712</v>
      </c>
      <c r="D2040" s="360">
        <v>15.62</v>
      </c>
    </row>
    <row r="2041" spans="1:4">
      <c r="A2041">
        <v>11456</v>
      </c>
      <c r="B2041" t="s">
        <v>14199</v>
      </c>
      <c r="C2041" s="111" t="s">
        <v>1712</v>
      </c>
      <c r="D2041" s="360">
        <v>18.670000000000002</v>
      </c>
    </row>
    <row r="2042" spans="1:4">
      <c r="A2042">
        <v>3107</v>
      </c>
      <c r="B2042" t="s">
        <v>14200</v>
      </c>
      <c r="C2042" s="111" t="s">
        <v>1712</v>
      </c>
      <c r="D2042" s="360">
        <v>7.87</v>
      </c>
    </row>
    <row r="2043" spans="1:4">
      <c r="A2043">
        <v>43583</v>
      </c>
      <c r="B2043" t="s">
        <v>14201</v>
      </c>
      <c r="C2043" s="111" t="s">
        <v>1712</v>
      </c>
      <c r="D2043" s="360">
        <v>8.8800000000000008</v>
      </c>
    </row>
    <row r="2044" spans="1:4">
      <c r="A2044">
        <v>43586</v>
      </c>
      <c r="B2044" t="s">
        <v>14202</v>
      </c>
      <c r="C2044" s="111" t="s">
        <v>1712</v>
      </c>
      <c r="D2044" s="360">
        <v>9.1</v>
      </c>
    </row>
    <row r="2045" spans="1:4">
      <c r="A2045">
        <v>11461</v>
      </c>
      <c r="B2045" t="s">
        <v>14203</v>
      </c>
      <c r="C2045" s="111" t="s">
        <v>1712</v>
      </c>
      <c r="D2045" s="360">
        <v>9.92</v>
      </c>
    </row>
    <row r="2046" spans="1:4">
      <c r="A2046">
        <v>43587</v>
      </c>
      <c r="B2046" t="s">
        <v>14204</v>
      </c>
      <c r="C2046" s="111" t="s">
        <v>1712</v>
      </c>
      <c r="D2046" s="360">
        <v>11.44</v>
      </c>
    </row>
    <row r="2047" spans="1:4">
      <c r="A2047">
        <v>3106</v>
      </c>
      <c r="B2047" t="s">
        <v>14205</v>
      </c>
      <c r="C2047" s="111" t="s">
        <v>1712</v>
      </c>
      <c r="D2047" s="360">
        <v>14.52</v>
      </c>
    </row>
    <row r="2048" spans="1:4">
      <c r="A2048">
        <v>44539</v>
      </c>
      <c r="B2048" t="s">
        <v>14206</v>
      </c>
      <c r="C2048" s="111" t="s">
        <v>1716</v>
      </c>
      <c r="D2048" s="360">
        <v>2.08</v>
      </c>
    </row>
    <row r="2049" spans="1:4">
      <c r="A2049">
        <v>3123</v>
      </c>
      <c r="B2049" t="s">
        <v>14207</v>
      </c>
      <c r="C2049" s="111" t="s">
        <v>1716</v>
      </c>
      <c r="D2049" s="360">
        <v>1.94</v>
      </c>
    </row>
    <row r="2050" spans="1:4">
      <c r="A2050">
        <v>38125</v>
      </c>
      <c r="B2050" t="s">
        <v>14208</v>
      </c>
      <c r="C2050" s="111" t="s">
        <v>1716</v>
      </c>
      <c r="D2050" s="360">
        <v>1.37</v>
      </c>
    </row>
    <row r="2051" spans="1:4">
      <c r="A2051">
        <v>39014</v>
      </c>
      <c r="B2051" t="s">
        <v>14209</v>
      </c>
      <c r="C2051" s="111" t="s">
        <v>1716</v>
      </c>
      <c r="D2051" s="360">
        <v>9.36</v>
      </c>
    </row>
    <row r="2052" spans="1:4">
      <c r="A2052">
        <v>39365</v>
      </c>
      <c r="B2052" t="s">
        <v>14210</v>
      </c>
      <c r="C2052" s="111" t="s">
        <v>1712</v>
      </c>
      <c r="D2052" s="361">
        <v>1955.05</v>
      </c>
    </row>
    <row r="2053" spans="1:4">
      <c r="A2053">
        <v>39366</v>
      </c>
      <c r="B2053" t="s">
        <v>14211</v>
      </c>
      <c r="C2053" s="111" t="s">
        <v>1712</v>
      </c>
      <c r="D2053" s="361">
        <v>2966.14</v>
      </c>
    </row>
    <row r="2054" spans="1:4">
      <c r="A2054">
        <v>39367</v>
      </c>
      <c r="B2054" t="s">
        <v>14212</v>
      </c>
      <c r="C2054" s="111" t="s">
        <v>1712</v>
      </c>
      <c r="D2054" s="361">
        <v>5082.28</v>
      </c>
    </row>
    <row r="2055" spans="1:4">
      <c r="A2055">
        <v>37394</v>
      </c>
      <c r="B2055" t="s">
        <v>14213</v>
      </c>
      <c r="C2055" s="111" t="s">
        <v>1726</v>
      </c>
      <c r="D2055" s="360">
        <v>42.47</v>
      </c>
    </row>
    <row r="2056" spans="1:4">
      <c r="A2056">
        <v>14146</v>
      </c>
      <c r="B2056" t="s">
        <v>14214</v>
      </c>
      <c r="C2056" s="111" t="s">
        <v>1726</v>
      </c>
      <c r="D2056" s="360">
        <v>68.3</v>
      </c>
    </row>
    <row r="2057" spans="1:4">
      <c r="A2057">
        <v>938</v>
      </c>
      <c r="B2057" t="s">
        <v>14215</v>
      </c>
      <c r="C2057" s="111" t="s">
        <v>1715</v>
      </c>
      <c r="D2057" s="360">
        <v>1.38</v>
      </c>
    </row>
    <row r="2058" spans="1:4">
      <c r="A2058">
        <v>937</v>
      </c>
      <c r="B2058" t="s">
        <v>14216</v>
      </c>
      <c r="C2058" s="111" t="s">
        <v>1715</v>
      </c>
      <c r="D2058" s="360">
        <v>8.06</v>
      </c>
    </row>
    <row r="2059" spans="1:4">
      <c r="A2059">
        <v>939</v>
      </c>
      <c r="B2059" t="s">
        <v>14217</v>
      </c>
      <c r="C2059" s="111" t="s">
        <v>1715</v>
      </c>
      <c r="D2059" s="360">
        <v>2.23</v>
      </c>
    </row>
    <row r="2060" spans="1:4">
      <c r="A2060">
        <v>944</v>
      </c>
      <c r="B2060" t="s">
        <v>14218</v>
      </c>
      <c r="C2060" s="111" t="s">
        <v>1715</v>
      </c>
      <c r="D2060" s="360">
        <v>3.53</v>
      </c>
    </row>
    <row r="2061" spans="1:4">
      <c r="A2061">
        <v>940</v>
      </c>
      <c r="B2061" t="s">
        <v>14219</v>
      </c>
      <c r="C2061" s="111" t="s">
        <v>1715</v>
      </c>
      <c r="D2061" s="360">
        <v>5.0999999999999996</v>
      </c>
    </row>
    <row r="2062" spans="1:4">
      <c r="A2062">
        <v>44397</v>
      </c>
      <c r="B2062" t="s">
        <v>14220</v>
      </c>
      <c r="C2062" s="111" t="s">
        <v>1715</v>
      </c>
      <c r="D2062" s="360">
        <v>4.28</v>
      </c>
    </row>
    <row r="2063" spans="1:4">
      <c r="A2063">
        <v>406</v>
      </c>
      <c r="B2063" t="s">
        <v>14221</v>
      </c>
      <c r="C2063" s="111" t="s">
        <v>1712</v>
      </c>
      <c r="D2063" s="360">
        <v>91.32</v>
      </c>
    </row>
    <row r="2064" spans="1:4">
      <c r="A2064">
        <v>42529</v>
      </c>
      <c r="B2064" t="s">
        <v>14222</v>
      </c>
      <c r="C2064" s="111" t="s">
        <v>1715</v>
      </c>
      <c r="D2064" s="360">
        <v>1</v>
      </c>
    </row>
    <row r="2065" spans="1:4">
      <c r="A2065">
        <v>39634</v>
      </c>
      <c r="B2065" t="s">
        <v>14223</v>
      </c>
      <c r="C2065" s="111" t="s">
        <v>1715</v>
      </c>
      <c r="D2065" s="360">
        <v>7.4</v>
      </c>
    </row>
    <row r="2066" spans="1:4">
      <c r="A2066">
        <v>39701</v>
      </c>
      <c r="B2066" t="s">
        <v>14224</v>
      </c>
      <c r="C2066" s="111" t="s">
        <v>1712</v>
      </c>
      <c r="D2066" s="360">
        <v>114.36</v>
      </c>
    </row>
    <row r="2067" spans="1:4">
      <c r="A2067">
        <v>12815</v>
      </c>
      <c r="B2067" t="s">
        <v>14225</v>
      </c>
      <c r="C2067" s="111" t="s">
        <v>1712</v>
      </c>
      <c r="D2067" s="360">
        <v>10.15</v>
      </c>
    </row>
    <row r="2068" spans="1:4">
      <c r="A2068">
        <v>39431</v>
      </c>
      <c r="B2068" t="s">
        <v>14226</v>
      </c>
      <c r="C2068" s="111" t="s">
        <v>1715</v>
      </c>
      <c r="D2068" s="360">
        <v>0.31</v>
      </c>
    </row>
    <row r="2069" spans="1:4">
      <c r="A2069">
        <v>39432</v>
      </c>
      <c r="B2069" t="s">
        <v>14227</v>
      </c>
      <c r="C2069" s="111" t="s">
        <v>1715</v>
      </c>
      <c r="D2069" s="360">
        <v>2.81</v>
      </c>
    </row>
    <row r="2070" spans="1:4">
      <c r="A2070">
        <v>20111</v>
      </c>
      <c r="B2070" t="s">
        <v>14228</v>
      </c>
      <c r="C2070" s="111" t="s">
        <v>1712</v>
      </c>
      <c r="D2070" s="360">
        <v>10.9</v>
      </c>
    </row>
    <row r="2071" spans="1:4">
      <c r="A2071">
        <v>21127</v>
      </c>
      <c r="B2071" t="s">
        <v>14229</v>
      </c>
      <c r="C2071" s="111" t="s">
        <v>1712</v>
      </c>
      <c r="D2071" s="360">
        <v>4.12</v>
      </c>
    </row>
    <row r="2072" spans="1:4">
      <c r="A2072">
        <v>404</v>
      </c>
      <c r="B2072" t="s">
        <v>14230</v>
      </c>
      <c r="C2072" s="111" t="s">
        <v>1715</v>
      </c>
      <c r="D2072" s="360">
        <v>1.48</v>
      </c>
    </row>
    <row r="2073" spans="1:4">
      <c r="A2073">
        <v>14151</v>
      </c>
      <c r="B2073" t="s">
        <v>14231</v>
      </c>
      <c r="C2073" s="111" t="s">
        <v>1712</v>
      </c>
      <c r="D2073" s="360">
        <v>49.09</v>
      </c>
    </row>
    <row r="2074" spans="1:4">
      <c r="A2074">
        <v>14153</v>
      </c>
      <c r="B2074" t="s">
        <v>14232</v>
      </c>
      <c r="C2074" s="111" t="s">
        <v>1712</v>
      </c>
      <c r="D2074" s="360">
        <v>55.49</v>
      </c>
    </row>
    <row r="2075" spans="1:4">
      <c r="A2075">
        <v>14152</v>
      </c>
      <c r="B2075" t="s">
        <v>14233</v>
      </c>
      <c r="C2075" s="111" t="s">
        <v>1712</v>
      </c>
      <c r="D2075" s="360">
        <v>42.6</v>
      </c>
    </row>
    <row r="2076" spans="1:4">
      <c r="A2076">
        <v>14154</v>
      </c>
      <c r="B2076" t="s">
        <v>14234</v>
      </c>
      <c r="C2076" s="111" t="s">
        <v>1712</v>
      </c>
      <c r="D2076" s="360">
        <v>149.1</v>
      </c>
    </row>
    <row r="2077" spans="1:4">
      <c r="A2077">
        <v>3146</v>
      </c>
      <c r="B2077" t="s">
        <v>14235</v>
      </c>
      <c r="C2077" s="111" t="s">
        <v>1712</v>
      </c>
      <c r="D2077" s="360">
        <v>3.8</v>
      </c>
    </row>
    <row r="2078" spans="1:4">
      <c r="A2078">
        <v>3143</v>
      </c>
      <c r="B2078" t="s">
        <v>14236</v>
      </c>
      <c r="C2078" s="111" t="s">
        <v>1712</v>
      </c>
      <c r="D2078" s="360">
        <v>8.64</v>
      </c>
    </row>
    <row r="2079" spans="1:4">
      <c r="A2079">
        <v>3148</v>
      </c>
      <c r="B2079" t="s">
        <v>14237</v>
      </c>
      <c r="C2079" s="111" t="s">
        <v>1712</v>
      </c>
      <c r="D2079" s="360">
        <v>14.01</v>
      </c>
    </row>
    <row r="2080" spans="1:4">
      <c r="A2080">
        <v>4310</v>
      </c>
      <c r="B2080" t="s">
        <v>14238</v>
      </c>
      <c r="C2080" s="111" t="s">
        <v>1712</v>
      </c>
      <c r="D2080" s="360">
        <v>3.85</v>
      </c>
    </row>
    <row r="2081" spans="1:4">
      <c r="A2081">
        <v>4311</v>
      </c>
      <c r="B2081" t="s">
        <v>14239</v>
      </c>
      <c r="C2081" s="111" t="s">
        <v>1712</v>
      </c>
      <c r="D2081" s="360">
        <v>2.71</v>
      </c>
    </row>
    <row r="2082" spans="1:4">
      <c r="A2082">
        <v>4312</v>
      </c>
      <c r="B2082" t="s">
        <v>14240</v>
      </c>
      <c r="C2082" s="111" t="s">
        <v>1712</v>
      </c>
      <c r="D2082" s="360">
        <v>3.79</v>
      </c>
    </row>
    <row r="2083" spans="1:4">
      <c r="A2083">
        <v>13261</v>
      </c>
      <c r="B2083" t="s">
        <v>14241</v>
      </c>
      <c r="C2083" s="111" t="s">
        <v>1712</v>
      </c>
      <c r="D2083" s="360">
        <v>2.92</v>
      </c>
    </row>
    <row r="2084" spans="1:4">
      <c r="A2084">
        <v>3272</v>
      </c>
      <c r="B2084" t="s">
        <v>14242</v>
      </c>
      <c r="C2084" s="111" t="s">
        <v>1712</v>
      </c>
      <c r="D2084" s="360">
        <v>59.03</v>
      </c>
    </row>
    <row r="2085" spans="1:4">
      <c r="A2085">
        <v>3265</v>
      </c>
      <c r="B2085" t="s">
        <v>14243</v>
      </c>
      <c r="C2085" s="111" t="s">
        <v>1712</v>
      </c>
      <c r="D2085" s="360">
        <v>46.9</v>
      </c>
    </row>
    <row r="2086" spans="1:4">
      <c r="A2086">
        <v>3262</v>
      </c>
      <c r="B2086" t="s">
        <v>14244</v>
      </c>
      <c r="C2086" s="111" t="s">
        <v>1712</v>
      </c>
      <c r="D2086" s="360">
        <v>20.53</v>
      </c>
    </row>
    <row r="2087" spans="1:4">
      <c r="A2087">
        <v>3264</v>
      </c>
      <c r="B2087" t="s">
        <v>14245</v>
      </c>
      <c r="C2087" s="111" t="s">
        <v>1712</v>
      </c>
      <c r="D2087" s="360">
        <v>33.72</v>
      </c>
    </row>
    <row r="2088" spans="1:4">
      <c r="A2088">
        <v>3267</v>
      </c>
      <c r="B2088" t="s">
        <v>14246</v>
      </c>
      <c r="C2088" s="111" t="s">
        <v>1712</v>
      </c>
      <c r="D2088" s="360">
        <v>110.13</v>
      </c>
    </row>
    <row r="2089" spans="1:4">
      <c r="A2089">
        <v>3266</v>
      </c>
      <c r="B2089" t="s">
        <v>14247</v>
      </c>
      <c r="C2089" s="111" t="s">
        <v>1712</v>
      </c>
      <c r="D2089" s="360">
        <v>70.069999999999993</v>
      </c>
    </row>
    <row r="2090" spans="1:4">
      <c r="A2090">
        <v>3263</v>
      </c>
      <c r="B2090" t="s">
        <v>14248</v>
      </c>
      <c r="C2090" s="111" t="s">
        <v>1712</v>
      </c>
      <c r="D2090" s="360">
        <v>28.04</v>
      </c>
    </row>
    <row r="2091" spans="1:4">
      <c r="A2091">
        <v>3268</v>
      </c>
      <c r="B2091" t="s">
        <v>14249</v>
      </c>
      <c r="C2091" s="111" t="s">
        <v>1712</v>
      </c>
      <c r="D2091" s="360">
        <v>148.9</v>
      </c>
    </row>
    <row r="2092" spans="1:4">
      <c r="A2092">
        <v>3271</v>
      </c>
      <c r="B2092" t="s">
        <v>14250</v>
      </c>
      <c r="C2092" s="111" t="s">
        <v>1712</v>
      </c>
      <c r="D2092" s="360">
        <v>220.14</v>
      </c>
    </row>
    <row r="2093" spans="1:4">
      <c r="A2093">
        <v>3270</v>
      </c>
      <c r="B2093" t="s">
        <v>14251</v>
      </c>
      <c r="C2093" s="111" t="s">
        <v>1712</v>
      </c>
      <c r="D2093" s="360">
        <v>369.85</v>
      </c>
    </row>
    <row r="2094" spans="1:4">
      <c r="A2094">
        <v>3275</v>
      </c>
      <c r="B2094" t="s">
        <v>14252</v>
      </c>
      <c r="C2094" s="111" t="s">
        <v>1713</v>
      </c>
      <c r="D2094" s="360">
        <v>105.1</v>
      </c>
    </row>
    <row r="2095" spans="1:4">
      <c r="A2095">
        <v>39512</v>
      </c>
      <c r="B2095" t="s">
        <v>14253</v>
      </c>
      <c r="C2095" s="111" t="s">
        <v>1713</v>
      </c>
      <c r="D2095" s="360">
        <v>115.82</v>
      </c>
    </row>
    <row r="2096" spans="1:4">
      <c r="A2096">
        <v>39511</v>
      </c>
      <c r="B2096" t="s">
        <v>14254</v>
      </c>
      <c r="C2096" s="111" t="s">
        <v>1713</v>
      </c>
      <c r="D2096" s="360">
        <v>126.32</v>
      </c>
    </row>
    <row r="2097" spans="1:4">
      <c r="A2097">
        <v>39513</v>
      </c>
      <c r="B2097" t="s">
        <v>14255</v>
      </c>
      <c r="C2097" s="111" t="s">
        <v>1713</v>
      </c>
      <c r="D2097" s="360">
        <v>135.49</v>
      </c>
    </row>
    <row r="2098" spans="1:4">
      <c r="A2098">
        <v>3286</v>
      </c>
      <c r="B2098" t="s">
        <v>14256</v>
      </c>
      <c r="C2098" s="111" t="s">
        <v>1713</v>
      </c>
      <c r="D2098" s="360">
        <v>79.41</v>
      </c>
    </row>
    <row r="2099" spans="1:4">
      <c r="A2099">
        <v>3287</v>
      </c>
      <c r="B2099" t="s">
        <v>14257</v>
      </c>
      <c r="C2099" s="111" t="s">
        <v>1713</v>
      </c>
      <c r="D2099" s="360">
        <v>120</v>
      </c>
    </row>
    <row r="2100" spans="1:4">
      <c r="A2100">
        <v>3283</v>
      </c>
      <c r="B2100" t="s">
        <v>14258</v>
      </c>
      <c r="C2100" s="111" t="s">
        <v>1713</v>
      </c>
      <c r="D2100" s="360">
        <v>25.2</v>
      </c>
    </row>
    <row r="2101" spans="1:4">
      <c r="A2101">
        <v>11587</v>
      </c>
      <c r="B2101" t="s">
        <v>14259</v>
      </c>
      <c r="C2101" s="111" t="s">
        <v>1713</v>
      </c>
      <c r="D2101" s="360">
        <v>72.069999999999993</v>
      </c>
    </row>
    <row r="2102" spans="1:4">
      <c r="A2102">
        <v>36225</v>
      </c>
      <c r="B2102" t="s">
        <v>14260</v>
      </c>
      <c r="C2102" s="111" t="s">
        <v>1713</v>
      </c>
      <c r="D2102" s="360">
        <v>29.28</v>
      </c>
    </row>
    <row r="2103" spans="1:4">
      <c r="A2103">
        <v>36230</v>
      </c>
      <c r="B2103" t="s">
        <v>14261</v>
      </c>
      <c r="C2103" s="111" t="s">
        <v>1713</v>
      </c>
      <c r="D2103" s="360">
        <v>21.51</v>
      </c>
    </row>
    <row r="2104" spans="1:4">
      <c r="A2104">
        <v>36238</v>
      </c>
      <c r="B2104" t="s">
        <v>14262</v>
      </c>
      <c r="C2104" s="111" t="s">
        <v>1713</v>
      </c>
      <c r="D2104" s="360">
        <v>21.02</v>
      </c>
    </row>
    <row r="2105" spans="1:4">
      <c r="A2105">
        <v>39363</v>
      </c>
      <c r="B2105" t="s">
        <v>19061</v>
      </c>
      <c r="C2105" s="111" t="s">
        <v>1712</v>
      </c>
      <c r="D2105" s="361">
        <v>5762.84</v>
      </c>
    </row>
    <row r="2106" spans="1:4">
      <c r="A2106">
        <v>39361</v>
      </c>
      <c r="B2106" t="s">
        <v>19062</v>
      </c>
      <c r="C2106" s="111" t="s">
        <v>1712</v>
      </c>
      <c r="D2106" s="361">
        <v>1760.58</v>
      </c>
    </row>
    <row r="2107" spans="1:4">
      <c r="A2107">
        <v>39362</v>
      </c>
      <c r="B2107" t="s">
        <v>19063</v>
      </c>
      <c r="C2107" s="111" t="s">
        <v>1712</v>
      </c>
      <c r="D2107" s="361">
        <v>3110.17</v>
      </c>
    </row>
    <row r="2108" spans="1:4">
      <c r="A2108">
        <v>39364</v>
      </c>
      <c r="B2108" t="s">
        <v>19064</v>
      </c>
      <c r="C2108" s="111" t="s">
        <v>1712</v>
      </c>
      <c r="D2108" s="361">
        <v>12155.35</v>
      </c>
    </row>
    <row r="2109" spans="1:4">
      <c r="A2109">
        <v>14576</v>
      </c>
      <c r="B2109" t="s">
        <v>14263</v>
      </c>
      <c r="C2109" s="111" t="s">
        <v>1712</v>
      </c>
      <c r="D2109" s="361">
        <v>5377090.3099999996</v>
      </c>
    </row>
    <row r="2110" spans="1:4">
      <c r="A2110">
        <v>13877</v>
      </c>
      <c r="B2110" t="s">
        <v>14264</v>
      </c>
      <c r="C2110" s="111" t="s">
        <v>1712</v>
      </c>
      <c r="D2110" s="361">
        <v>2301852.16</v>
      </c>
    </row>
    <row r="2111" spans="1:4">
      <c r="A2111">
        <v>7307</v>
      </c>
      <c r="B2111" t="s">
        <v>14265</v>
      </c>
      <c r="C2111" s="111" t="s">
        <v>1717</v>
      </c>
      <c r="D2111" s="360">
        <v>42.7</v>
      </c>
    </row>
    <row r="2112" spans="1:4">
      <c r="A2112">
        <v>38122</v>
      </c>
      <c r="B2112" t="s">
        <v>14266</v>
      </c>
      <c r="C2112" s="111" t="s">
        <v>1717</v>
      </c>
      <c r="D2112" s="360">
        <v>22.38</v>
      </c>
    </row>
    <row r="2113" spans="1:4">
      <c r="A2113">
        <v>43653</v>
      </c>
      <c r="B2113" t="s">
        <v>14267</v>
      </c>
      <c r="C2113" s="111" t="s">
        <v>1717</v>
      </c>
      <c r="D2113" s="360">
        <v>45.64</v>
      </c>
    </row>
    <row r="2114" spans="1:4">
      <c r="A2114">
        <v>38633</v>
      </c>
      <c r="B2114" t="s">
        <v>14268</v>
      </c>
      <c r="C2114" s="111" t="s">
        <v>1712</v>
      </c>
      <c r="D2114" s="360">
        <v>10.28</v>
      </c>
    </row>
    <row r="2115" spans="1:4">
      <c r="A2115">
        <v>12344</v>
      </c>
      <c r="B2115" t="s">
        <v>14269</v>
      </c>
      <c r="C2115" s="111" t="s">
        <v>1712</v>
      </c>
      <c r="D2115" s="360">
        <v>4.2</v>
      </c>
    </row>
    <row r="2116" spans="1:4">
      <c r="A2116">
        <v>12343</v>
      </c>
      <c r="B2116" t="s">
        <v>14270</v>
      </c>
      <c r="C2116" s="111" t="s">
        <v>1712</v>
      </c>
      <c r="D2116" s="360">
        <v>6.51</v>
      </c>
    </row>
    <row r="2117" spans="1:4">
      <c r="A2117">
        <v>3295</v>
      </c>
      <c r="B2117" t="s">
        <v>14271</v>
      </c>
      <c r="C2117" s="111" t="s">
        <v>1712</v>
      </c>
      <c r="D2117" s="360">
        <v>22.74</v>
      </c>
    </row>
    <row r="2118" spans="1:4">
      <c r="A2118">
        <v>3302</v>
      </c>
      <c r="B2118" t="s">
        <v>14272</v>
      </c>
      <c r="C2118" s="111" t="s">
        <v>1712</v>
      </c>
      <c r="D2118" s="360">
        <v>23.78</v>
      </c>
    </row>
    <row r="2119" spans="1:4">
      <c r="A2119">
        <v>3297</v>
      </c>
      <c r="B2119" t="s">
        <v>14273</v>
      </c>
      <c r="C2119" s="111" t="s">
        <v>1712</v>
      </c>
      <c r="D2119" s="360">
        <v>25.38</v>
      </c>
    </row>
    <row r="2120" spans="1:4">
      <c r="A2120">
        <v>3294</v>
      </c>
      <c r="B2120" t="s">
        <v>14274</v>
      </c>
      <c r="C2120" s="111" t="s">
        <v>1712</v>
      </c>
      <c r="D2120" s="360">
        <v>25.77</v>
      </c>
    </row>
    <row r="2121" spans="1:4">
      <c r="A2121">
        <v>3292</v>
      </c>
      <c r="B2121" t="s">
        <v>14275</v>
      </c>
      <c r="C2121" s="111" t="s">
        <v>1712</v>
      </c>
      <c r="D2121" s="360">
        <v>24.21</v>
      </c>
    </row>
    <row r="2122" spans="1:4">
      <c r="A2122">
        <v>3298</v>
      </c>
      <c r="B2122" t="s">
        <v>14276</v>
      </c>
      <c r="C2122" s="111" t="s">
        <v>1712</v>
      </c>
      <c r="D2122" s="360">
        <v>56.74</v>
      </c>
    </row>
    <row r="2123" spans="1:4">
      <c r="A2123">
        <v>11596</v>
      </c>
      <c r="B2123" t="s">
        <v>14277</v>
      </c>
      <c r="C2123" s="111" t="s">
        <v>1712</v>
      </c>
      <c r="D2123" s="360">
        <v>568.11</v>
      </c>
    </row>
    <row r="2124" spans="1:4">
      <c r="A2124">
        <v>34802</v>
      </c>
      <c r="B2124" t="s">
        <v>14278</v>
      </c>
      <c r="C2124" s="111" t="s">
        <v>1712</v>
      </c>
      <c r="D2124" s="361">
        <v>1560.23</v>
      </c>
    </row>
    <row r="2125" spans="1:4">
      <c r="A2125">
        <v>11588</v>
      </c>
      <c r="B2125" t="s">
        <v>14279</v>
      </c>
      <c r="C2125" s="111" t="s">
        <v>1712</v>
      </c>
      <c r="D2125" s="361">
        <v>1683.23</v>
      </c>
    </row>
    <row r="2126" spans="1:4">
      <c r="A2126">
        <v>34383</v>
      </c>
      <c r="B2126" t="s">
        <v>14280</v>
      </c>
      <c r="C2126" s="111" t="s">
        <v>1712</v>
      </c>
      <c r="D2126" s="361">
        <v>1851.67</v>
      </c>
    </row>
    <row r="2127" spans="1:4">
      <c r="A2127">
        <v>40451</v>
      </c>
      <c r="B2127" t="s">
        <v>14281</v>
      </c>
      <c r="C2127" s="111" t="s">
        <v>1713</v>
      </c>
      <c r="D2127" s="360">
        <v>149.68</v>
      </c>
    </row>
    <row r="2128" spans="1:4">
      <c r="A2128">
        <v>40453</v>
      </c>
      <c r="B2128" t="s">
        <v>14282</v>
      </c>
      <c r="C2128" s="111" t="s">
        <v>1713</v>
      </c>
      <c r="D2128" s="360">
        <v>161.94999999999999</v>
      </c>
    </row>
    <row r="2129" spans="1:4">
      <c r="A2129">
        <v>40452</v>
      </c>
      <c r="B2129" t="s">
        <v>14283</v>
      </c>
      <c r="C2129" s="111" t="s">
        <v>1713</v>
      </c>
      <c r="D2129" s="360">
        <v>177.64</v>
      </c>
    </row>
    <row r="2130" spans="1:4">
      <c r="A2130">
        <v>11594</v>
      </c>
      <c r="B2130" t="s">
        <v>14284</v>
      </c>
      <c r="C2130" s="111" t="s">
        <v>1712</v>
      </c>
      <c r="D2130" s="360">
        <v>536.49</v>
      </c>
    </row>
    <row r="2131" spans="1:4">
      <c r="A2131">
        <v>3311</v>
      </c>
      <c r="B2131" t="s">
        <v>14285</v>
      </c>
      <c r="C2131" s="111" t="s">
        <v>1718</v>
      </c>
      <c r="D2131" s="360">
        <v>536.49</v>
      </c>
    </row>
    <row r="2132" spans="1:4">
      <c r="A2132">
        <v>11599</v>
      </c>
      <c r="B2132" t="s">
        <v>14286</v>
      </c>
      <c r="C2132" s="111" t="s">
        <v>1712</v>
      </c>
      <c r="D2132" s="360">
        <v>713.47</v>
      </c>
    </row>
    <row r="2133" spans="1:4">
      <c r="A2133">
        <v>11593</v>
      </c>
      <c r="B2133" t="s">
        <v>14287</v>
      </c>
      <c r="C2133" s="111" t="s">
        <v>1712</v>
      </c>
      <c r="D2133" s="361">
        <v>1000.25</v>
      </c>
    </row>
    <row r="2134" spans="1:4">
      <c r="A2134">
        <v>3314</v>
      </c>
      <c r="B2134" t="s">
        <v>14288</v>
      </c>
      <c r="C2134" s="111" t="s">
        <v>1718</v>
      </c>
      <c r="D2134" s="360">
        <v>715.38</v>
      </c>
    </row>
    <row r="2135" spans="1:4">
      <c r="A2135">
        <v>11597</v>
      </c>
      <c r="B2135" t="s">
        <v>14289</v>
      </c>
      <c r="C2135" s="111" t="s">
        <v>1712</v>
      </c>
      <c r="D2135" s="360">
        <v>831.9</v>
      </c>
    </row>
    <row r="2136" spans="1:4">
      <c r="A2136">
        <v>3309</v>
      </c>
      <c r="B2136" t="s">
        <v>14290</v>
      </c>
      <c r="C2136" s="111" t="s">
        <v>1718</v>
      </c>
      <c r="D2136" s="360">
        <v>568.11</v>
      </c>
    </row>
    <row r="2137" spans="1:4">
      <c r="A2137">
        <v>34612</v>
      </c>
      <c r="B2137" t="s">
        <v>14291</v>
      </c>
      <c r="C2137" s="111" t="s">
        <v>1712</v>
      </c>
      <c r="D2137" s="361">
        <v>1028.9100000000001</v>
      </c>
    </row>
    <row r="2138" spans="1:4">
      <c r="A2138">
        <v>34635</v>
      </c>
      <c r="B2138" t="s">
        <v>14292</v>
      </c>
      <c r="C2138" s="111" t="s">
        <v>1712</v>
      </c>
      <c r="D2138" s="361">
        <v>1323.13</v>
      </c>
    </row>
    <row r="2139" spans="1:4">
      <c r="A2139">
        <v>34633</v>
      </c>
      <c r="B2139" t="s">
        <v>14293</v>
      </c>
      <c r="C2139" s="111" t="s">
        <v>1712</v>
      </c>
      <c r="D2139" s="361">
        <v>1458.44</v>
      </c>
    </row>
    <row r="2140" spans="1:4">
      <c r="A2140">
        <v>40440</v>
      </c>
      <c r="B2140" t="s">
        <v>14294</v>
      </c>
      <c r="C2140" s="111" t="s">
        <v>1718</v>
      </c>
      <c r="D2140" s="360">
        <v>745.14</v>
      </c>
    </row>
    <row r="2141" spans="1:4">
      <c r="A2141">
        <v>40441</v>
      </c>
      <c r="B2141" t="s">
        <v>14295</v>
      </c>
      <c r="C2141" s="111" t="s">
        <v>1718</v>
      </c>
      <c r="D2141" s="360">
        <v>475.73</v>
      </c>
    </row>
    <row r="2142" spans="1:4">
      <c r="A2142">
        <v>40449</v>
      </c>
      <c r="B2142" t="s">
        <v>14296</v>
      </c>
      <c r="C2142" s="111" t="s">
        <v>1718</v>
      </c>
      <c r="D2142" s="360">
        <v>399.93</v>
      </c>
    </row>
    <row r="2143" spans="1:4">
      <c r="A2143">
        <v>34800</v>
      </c>
      <c r="B2143" t="s">
        <v>14297</v>
      </c>
      <c r="C2143" s="111" t="s">
        <v>1718</v>
      </c>
      <c r="D2143" s="360">
        <v>500.12</v>
      </c>
    </row>
    <row r="2144" spans="1:4">
      <c r="A2144">
        <v>11592</v>
      </c>
      <c r="B2144" t="s">
        <v>14298</v>
      </c>
      <c r="C2144" s="111" t="s">
        <v>1712</v>
      </c>
      <c r="D2144" s="360">
        <v>715.38</v>
      </c>
    </row>
    <row r="2145" spans="1:4">
      <c r="A2145">
        <v>40438</v>
      </c>
      <c r="B2145" t="s">
        <v>14299</v>
      </c>
      <c r="C2145" s="111" t="s">
        <v>1718</v>
      </c>
      <c r="D2145" s="360">
        <v>333.19</v>
      </c>
    </row>
    <row r="2146" spans="1:4">
      <c r="A2146">
        <v>40436</v>
      </c>
      <c r="B2146" t="s">
        <v>14300</v>
      </c>
      <c r="C2146" s="111" t="s">
        <v>1718</v>
      </c>
      <c r="D2146" s="360">
        <v>415.46</v>
      </c>
    </row>
    <row r="2147" spans="1:4">
      <c r="A2147">
        <v>4315</v>
      </c>
      <c r="B2147" t="s">
        <v>36357</v>
      </c>
      <c r="C2147" s="111" t="s">
        <v>1712</v>
      </c>
      <c r="D2147" s="360">
        <v>2.79</v>
      </c>
    </row>
    <row r="2148" spans="1:4">
      <c r="A2148">
        <v>402</v>
      </c>
      <c r="B2148" t="s">
        <v>14301</v>
      </c>
      <c r="C2148" s="111" t="s">
        <v>1712</v>
      </c>
      <c r="D2148" s="360">
        <v>19.72</v>
      </c>
    </row>
    <row r="2149" spans="1:4">
      <c r="A2149">
        <v>4226</v>
      </c>
      <c r="B2149" t="s">
        <v>14302</v>
      </c>
      <c r="C2149" s="111" t="s">
        <v>1716</v>
      </c>
      <c r="D2149" s="360">
        <v>7.39</v>
      </c>
    </row>
    <row r="2150" spans="1:4">
      <c r="A2150">
        <v>4222</v>
      </c>
      <c r="B2150" t="s">
        <v>14303</v>
      </c>
      <c r="C2150" s="111" t="s">
        <v>1717</v>
      </c>
      <c r="D2150" s="360">
        <v>5.82</v>
      </c>
    </row>
    <row r="2151" spans="1:4">
      <c r="A2151">
        <v>34804</v>
      </c>
      <c r="B2151" t="s">
        <v>14304</v>
      </c>
      <c r="C2151" s="111" t="s">
        <v>1713</v>
      </c>
      <c r="D2151" s="360">
        <v>60.39</v>
      </c>
    </row>
    <row r="2152" spans="1:4">
      <c r="A2152">
        <v>4013</v>
      </c>
      <c r="B2152" t="s">
        <v>14305</v>
      </c>
      <c r="C2152" s="111" t="s">
        <v>1713</v>
      </c>
      <c r="D2152" s="360">
        <v>8.06</v>
      </c>
    </row>
    <row r="2153" spans="1:4">
      <c r="A2153">
        <v>4011</v>
      </c>
      <c r="B2153" t="s">
        <v>14306</v>
      </c>
      <c r="C2153" s="111" t="s">
        <v>1713</v>
      </c>
      <c r="D2153" s="360">
        <v>9.01</v>
      </c>
    </row>
    <row r="2154" spans="1:4">
      <c r="A2154">
        <v>4021</v>
      </c>
      <c r="B2154" t="s">
        <v>14307</v>
      </c>
      <c r="C2154" s="111" t="s">
        <v>1713</v>
      </c>
      <c r="D2154" s="360">
        <v>11.24</v>
      </c>
    </row>
    <row r="2155" spans="1:4">
      <c r="A2155">
        <v>4019</v>
      </c>
      <c r="B2155" t="s">
        <v>14308</v>
      </c>
      <c r="C2155" s="111" t="s">
        <v>1713</v>
      </c>
      <c r="D2155" s="360">
        <v>13.49</v>
      </c>
    </row>
    <row r="2156" spans="1:4">
      <c r="A2156">
        <v>4012</v>
      </c>
      <c r="B2156" t="s">
        <v>14309</v>
      </c>
      <c r="C2156" s="111" t="s">
        <v>1713</v>
      </c>
      <c r="D2156" s="360">
        <v>18.07</v>
      </c>
    </row>
    <row r="2157" spans="1:4">
      <c r="A2157">
        <v>4020</v>
      </c>
      <c r="B2157" t="s">
        <v>14310</v>
      </c>
      <c r="C2157" s="111" t="s">
        <v>1713</v>
      </c>
      <c r="D2157" s="360">
        <v>22.63</v>
      </c>
    </row>
    <row r="2158" spans="1:4">
      <c r="A2158">
        <v>4018</v>
      </c>
      <c r="B2158" t="s">
        <v>14311</v>
      </c>
      <c r="C2158" s="111" t="s">
        <v>1713</v>
      </c>
      <c r="D2158" s="360">
        <v>27.11</v>
      </c>
    </row>
    <row r="2159" spans="1:4">
      <c r="A2159">
        <v>36498</v>
      </c>
      <c r="B2159" t="s">
        <v>14312</v>
      </c>
      <c r="C2159" s="111" t="s">
        <v>1712</v>
      </c>
      <c r="D2159" s="361">
        <v>8600.61</v>
      </c>
    </row>
    <row r="2160" spans="1:4">
      <c r="A2160">
        <v>12872</v>
      </c>
      <c r="B2160" t="s">
        <v>14313</v>
      </c>
      <c r="C2160" s="111" t="s">
        <v>1714</v>
      </c>
      <c r="D2160" s="360">
        <v>14.47</v>
      </c>
    </row>
    <row r="2161" spans="1:4">
      <c r="A2161">
        <v>41075</v>
      </c>
      <c r="B2161" t="s">
        <v>14314</v>
      </c>
      <c r="C2161" s="111" t="s">
        <v>1719</v>
      </c>
      <c r="D2161" s="361">
        <v>2538.6799999999998</v>
      </c>
    </row>
    <row r="2162" spans="1:4">
      <c r="A2162">
        <v>44324</v>
      </c>
      <c r="B2162" t="s">
        <v>14315</v>
      </c>
      <c r="C2162" s="111" t="s">
        <v>1716</v>
      </c>
      <c r="D2162" s="360">
        <v>2.78</v>
      </c>
    </row>
    <row r="2163" spans="1:4">
      <c r="A2163">
        <v>3315</v>
      </c>
      <c r="B2163" t="s">
        <v>14316</v>
      </c>
      <c r="C2163" s="111" t="s">
        <v>1716</v>
      </c>
      <c r="D2163" s="360">
        <v>0.8</v>
      </c>
    </row>
    <row r="2164" spans="1:4">
      <c r="A2164">
        <v>36870</v>
      </c>
      <c r="B2164" t="s">
        <v>14317</v>
      </c>
      <c r="C2164" s="111" t="s">
        <v>1716</v>
      </c>
      <c r="D2164" s="360">
        <v>0.62</v>
      </c>
    </row>
    <row r="2165" spans="1:4">
      <c r="A2165">
        <v>5092</v>
      </c>
      <c r="B2165" t="s">
        <v>14318</v>
      </c>
      <c r="C2165" s="111" t="s">
        <v>1720</v>
      </c>
      <c r="D2165" s="360">
        <v>16.36</v>
      </c>
    </row>
    <row r="2166" spans="1:4">
      <c r="A2166">
        <v>11462</v>
      </c>
      <c r="B2166" t="s">
        <v>14319</v>
      </c>
      <c r="C2166" s="111" t="s">
        <v>1720</v>
      </c>
      <c r="D2166" s="360">
        <v>16.73</v>
      </c>
    </row>
    <row r="2167" spans="1:4">
      <c r="A2167">
        <v>36529</v>
      </c>
      <c r="B2167" t="s">
        <v>14320</v>
      </c>
      <c r="C2167" s="111" t="s">
        <v>1712</v>
      </c>
      <c r="D2167" s="361">
        <v>66326.53</v>
      </c>
    </row>
    <row r="2168" spans="1:4">
      <c r="A2168">
        <v>3318</v>
      </c>
      <c r="B2168" t="s">
        <v>14321</v>
      </c>
      <c r="C2168" s="111" t="s">
        <v>1712</v>
      </c>
      <c r="D2168" s="361">
        <v>52000</v>
      </c>
    </row>
    <row r="2169" spans="1:4">
      <c r="A2169">
        <v>3324</v>
      </c>
      <c r="B2169" t="s">
        <v>14322</v>
      </c>
      <c r="C2169" s="111" t="s">
        <v>1713</v>
      </c>
      <c r="D2169" s="360">
        <v>8.92</v>
      </c>
    </row>
    <row r="2170" spans="1:4">
      <c r="A2170">
        <v>3322</v>
      </c>
      <c r="B2170" t="s">
        <v>14323</v>
      </c>
      <c r="C2170" s="111" t="s">
        <v>1713</v>
      </c>
      <c r="D2170" s="360">
        <v>12.5</v>
      </c>
    </row>
    <row r="2171" spans="1:4">
      <c r="A2171">
        <v>5076</v>
      </c>
      <c r="B2171" t="s">
        <v>14324</v>
      </c>
      <c r="C2171" s="111" t="s">
        <v>1716</v>
      </c>
      <c r="D2171" s="360">
        <v>20.22</v>
      </c>
    </row>
    <row r="2172" spans="1:4">
      <c r="A2172">
        <v>5077</v>
      </c>
      <c r="B2172" t="s">
        <v>14325</v>
      </c>
      <c r="C2172" s="111" t="s">
        <v>1716</v>
      </c>
      <c r="D2172" s="360">
        <v>22.35</v>
      </c>
    </row>
    <row r="2173" spans="1:4">
      <c r="A2173">
        <v>11837</v>
      </c>
      <c r="B2173" t="s">
        <v>14326</v>
      </c>
      <c r="C2173" s="111" t="s">
        <v>1712</v>
      </c>
      <c r="D2173" s="360">
        <v>68.680000000000007</v>
      </c>
    </row>
    <row r="2174" spans="1:4">
      <c r="A2174">
        <v>38055</v>
      </c>
      <c r="B2174" t="s">
        <v>14327</v>
      </c>
      <c r="C2174" s="111" t="s">
        <v>1712</v>
      </c>
      <c r="D2174" s="360">
        <v>6.23</v>
      </c>
    </row>
    <row r="2175" spans="1:4">
      <c r="A2175">
        <v>415</v>
      </c>
      <c r="B2175" t="s">
        <v>14328</v>
      </c>
      <c r="C2175" s="111" t="s">
        <v>1712</v>
      </c>
      <c r="D2175" s="360">
        <v>28.16</v>
      </c>
    </row>
    <row r="2176" spans="1:4">
      <c r="A2176">
        <v>416</v>
      </c>
      <c r="B2176" t="s">
        <v>14329</v>
      </c>
      <c r="C2176" s="111" t="s">
        <v>1712</v>
      </c>
      <c r="D2176" s="360">
        <v>10.31</v>
      </c>
    </row>
    <row r="2177" spans="1:4">
      <c r="A2177">
        <v>425</v>
      </c>
      <c r="B2177" t="s">
        <v>14330</v>
      </c>
      <c r="C2177" s="111" t="s">
        <v>1712</v>
      </c>
      <c r="D2177" s="360">
        <v>6.39</v>
      </c>
    </row>
    <row r="2178" spans="1:4">
      <c r="A2178">
        <v>426</v>
      </c>
      <c r="B2178" t="s">
        <v>14331</v>
      </c>
      <c r="C2178" s="111" t="s">
        <v>1712</v>
      </c>
      <c r="D2178" s="360">
        <v>35.19</v>
      </c>
    </row>
    <row r="2179" spans="1:4">
      <c r="A2179">
        <v>38056</v>
      </c>
      <c r="B2179" t="s">
        <v>14332</v>
      </c>
      <c r="C2179" s="111" t="s">
        <v>1712</v>
      </c>
      <c r="D2179" s="360">
        <v>34.369999999999997</v>
      </c>
    </row>
    <row r="2180" spans="1:4">
      <c r="A2180">
        <v>1564</v>
      </c>
      <c r="B2180" t="s">
        <v>14333</v>
      </c>
      <c r="C2180" s="111" t="s">
        <v>1712</v>
      </c>
      <c r="D2180" s="360">
        <v>13.11</v>
      </c>
    </row>
    <row r="2181" spans="1:4">
      <c r="A2181">
        <v>11032</v>
      </c>
      <c r="B2181" t="s">
        <v>36358</v>
      </c>
      <c r="C2181" s="111" t="s">
        <v>1712</v>
      </c>
      <c r="D2181" s="360">
        <v>15.74</v>
      </c>
    </row>
    <row r="2182" spans="1:4">
      <c r="A2182">
        <v>36786</v>
      </c>
      <c r="B2182" t="s">
        <v>14334</v>
      </c>
      <c r="C2182" s="111" t="s">
        <v>1727</v>
      </c>
      <c r="D2182" s="360">
        <v>154.63999999999999</v>
      </c>
    </row>
    <row r="2183" spans="1:4">
      <c r="A2183">
        <v>36785</v>
      </c>
      <c r="B2183" t="s">
        <v>14335</v>
      </c>
      <c r="C2183" s="111" t="s">
        <v>1727</v>
      </c>
      <c r="D2183" s="360">
        <v>134.38</v>
      </c>
    </row>
    <row r="2184" spans="1:4">
      <c r="A2184">
        <v>36782</v>
      </c>
      <c r="B2184" t="s">
        <v>14336</v>
      </c>
      <c r="C2184" s="111" t="s">
        <v>1727</v>
      </c>
      <c r="D2184" s="360">
        <v>160.4</v>
      </c>
    </row>
    <row r="2185" spans="1:4">
      <c r="A2185">
        <v>44481</v>
      </c>
      <c r="B2185" t="s">
        <v>14337</v>
      </c>
      <c r="C2185" s="111" t="s">
        <v>1727</v>
      </c>
      <c r="D2185" s="360">
        <v>180.68</v>
      </c>
    </row>
    <row r="2186" spans="1:4">
      <c r="A2186">
        <v>4824</v>
      </c>
      <c r="B2186" t="s">
        <v>14338</v>
      </c>
      <c r="C2186" s="111" t="s">
        <v>1716</v>
      </c>
      <c r="D2186" s="360">
        <v>0.27</v>
      </c>
    </row>
    <row r="2187" spans="1:4">
      <c r="A2187">
        <v>11795</v>
      </c>
      <c r="B2187" t="s">
        <v>14339</v>
      </c>
      <c r="C2187" s="111" t="s">
        <v>1713</v>
      </c>
      <c r="D2187" s="360">
        <v>358.49</v>
      </c>
    </row>
    <row r="2188" spans="1:4">
      <c r="A2188">
        <v>134</v>
      </c>
      <c r="B2188" t="s">
        <v>14340</v>
      </c>
      <c r="C2188" s="111" t="s">
        <v>1716</v>
      </c>
      <c r="D2188" s="360">
        <v>1.52</v>
      </c>
    </row>
    <row r="2189" spans="1:4">
      <c r="A2189">
        <v>4229</v>
      </c>
      <c r="B2189" t="s">
        <v>19065</v>
      </c>
      <c r="C2189" s="111" t="s">
        <v>1716</v>
      </c>
      <c r="D2189" s="360">
        <v>44.17</v>
      </c>
    </row>
    <row r="2190" spans="1:4">
      <c r="A2190">
        <v>11731</v>
      </c>
      <c r="B2190" t="s">
        <v>14341</v>
      </c>
      <c r="C2190" s="111" t="s">
        <v>1712</v>
      </c>
      <c r="D2190" s="360">
        <v>10.63</v>
      </c>
    </row>
    <row r="2191" spans="1:4">
      <c r="A2191">
        <v>11732</v>
      </c>
      <c r="B2191" t="s">
        <v>14342</v>
      </c>
      <c r="C2191" s="111" t="s">
        <v>1712</v>
      </c>
      <c r="D2191" s="360">
        <v>27.86</v>
      </c>
    </row>
    <row r="2192" spans="1:4">
      <c r="A2192">
        <v>11244</v>
      </c>
      <c r="B2192" t="s">
        <v>14343</v>
      </c>
      <c r="C2192" s="111" t="s">
        <v>1712</v>
      </c>
      <c r="D2192" s="360">
        <v>285.24</v>
      </c>
    </row>
    <row r="2193" spans="1:4">
      <c r="A2193">
        <v>11245</v>
      </c>
      <c r="B2193" t="s">
        <v>14344</v>
      </c>
      <c r="C2193" s="111" t="s">
        <v>1712</v>
      </c>
      <c r="D2193" s="360">
        <v>394.53</v>
      </c>
    </row>
    <row r="2194" spans="1:4">
      <c r="A2194">
        <v>11235</v>
      </c>
      <c r="B2194" t="s">
        <v>14345</v>
      </c>
      <c r="C2194" s="111" t="s">
        <v>1712</v>
      </c>
      <c r="D2194" s="360">
        <v>217.67</v>
      </c>
    </row>
    <row r="2195" spans="1:4">
      <c r="A2195">
        <v>11236</v>
      </c>
      <c r="B2195" t="s">
        <v>14346</v>
      </c>
      <c r="C2195" s="111" t="s">
        <v>1712</v>
      </c>
      <c r="D2195" s="360">
        <v>276.62</v>
      </c>
    </row>
    <row r="2196" spans="1:4">
      <c r="A2196">
        <v>36494</v>
      </c>
      <c r="B2196" t="s">
        <v>14347</v>
      </c>
      <c r="C2196" s="111" t="s">
        <v>1712</v>
      </c>
      <c r="D2196" s="361">
        <v>719505.07</v>
      </c>
    </row>
    <row r="2197" spans="1:4">
      <c r="A2197">
        <v>36493</v>
      </c>
      <c r="B2197" t="s">
        <v>14348</v>
      </c>
      <c r="C2197" s="111" t="s">
        <v>1712</v>
      </c>
      <c r="D2197" s="361">
        <v>815170.02</v>
      </c>
    </row>
    <row r="2198" spans="1:4">
      <c r="A2198">
        <v>36492</v>
      </c>
      <c r="B2198" t="s">
        <v>14349</v>
      </c>
      <c r="C2198" s="111" t="s">
        <v>1712</v>
      </c>
      <c r="D2198" s="361">
        <v>1514276.75</v>
      </c>
    </row>
    <row r="2199" spans="1:4">
      <c r="A2199">
        <v>36499</v>
      </c>
      <c r="B2199" t="s">
        <v>14350</v>
      </c>
      <c r="C2199" s="111" t="s">
        <v>1712</v>
      </c>
      <c r="D2199" s="361">
        <v>4644.33</v>
      </c>
    </row>
    <row r="2200" spans="1:4">
      <c r="A2200">
        <v>13533</v>
      </c>
      <c r="B2200" t="s">
        <v>14351</v>
      </c>
      <c r="C2200" s="111" t="s">
        <v>1712</v>
      </c>
      <c r="D2200" s="361">
        <v>212898.11</v>
      </c>
    </row>
    <row r="2201" spans="1:4">
      <c r="A2201">
        <v>13333</v>
      </c>
      <c r="B2201" t="s">
        <v>14352</v>
      </c>
      <c r="C2201" s="111" t="s">
        <v>1712</v>
      </c>
      <c r="D2201" s="361">
        <v>238170.66</v>
      </c>
    </row>
    <row r="2202" spans="1:4">
      <c r="A2202">
        <v>39585</v>
      </c>
      <c r="B2202" t="s">
        <v>14353</v>
      </c>
      <c r="C2202" s="111" t="s">
        <v>1712</v>
      </c>
      <c r="D2202" s="361">
        <v>153786.79</v>
      </c>
    </row>
    <row r="2203" spans="1:4">
      <c r="A2203">
        <v>39586</v>
      </c>
      <c r="B2203" t="s">
        <v>14354</v>
      </c>
      <c r="C2203" s="111" t="s">
        <v>1712</v>
      </c>
      <c r="D2203" s="361">
        <v>180381.49</v>
      </c>
    </row>
    <row r="2204" spans="1:4">
      <c r="A2204">
        <v>39587</v>
      </c>
      <c r="B2204" t="s">
        <v>14355</v>
      </c>
      <c r="C2204" s="111" t="s">
        <v>1712</v>
      </c>
      <c r="D2204" s="361">
        <v>219695.42</v>
      </c>
    </row>
    <row r="2205" spans="1:4">
      <c r="A2205">
        <v>39588</v>
      </c>
      <c r="B2205" t="s">
        <v>14356</v>
      </c>
      <c r="C2205" s="111" t="s">
        <v>1712</v>
      </c>
      <c r="D2205" s="361">
        <v>254384.16</v>
      </c>
    </row>
    <row r="2206" spans="1:4">
      <c r="A2206">
        <v>39584</v>
      </c>
      <c r="B2206" t="s">
        <v>14357</v>
      </c>
      <c r="C2206" s="111" t="s">
        <v>1712</v>
      </c>
      <c r="D2206" s="361">
        <v>136951.18</v>
      </c>
    </row>
    <row r="2207" spans="1:4">
      <c r="A2207">
        <v>39590</v>
      </c>
      <c r="B2207" t="s">
        <v>14358</v>
      </c>
      <c r="C2207" s="111" t="s">
        <v>1712</v>
      </c>
      <c r="D2207" s="361">
        <v>133667.32</v>
      </c>
    </row>
    <row r="2208" spans="1:4">
      <c r="A2208">
        <v>39592</v>
      </c>
      <c r="B2208" t="s">
        <v>14359</v>
      </c>
      <c r="C2208" s="111" t="s">
        <v>1712</v>
      </c>
      <c r="D2208" s="361">
        <v>192083.16</v>
      </c>
    </row>
    <row r="2209" spans="1:4">
      <c r="A2209">
        <v>39593</v>
      </c>
      <c r="B2209" t="s">
        <v>14360</v>
      </c>
      <c r="C2209" s="111" t="s">
        <v>1712</v>
      </c>
      <c r="D2209" s="361">
        <v>219695.42</v>
      </c>
    </row>
    <row r="2210" spans="1:4">
      <c r="A2210">
        <v>14254</v>
      </c>
      <c r="B2210" t="s">
        <v>14361</v>
      </c>
      <c r="C2210" s="111" t="s">
        <v>1712</v>
      </c>
      <c r="D2210" s="361">
        <v>124879.5</v>
      </c>
    </row>
    <row r="2211" spans="1:4">
      <c r="A2211">
        <v>44494</v>
      </c>
      <c r="B2211" t="s">
        <v>14362</v>
      </c>
      <c r="C2211" s="111" t="s">
        <v>1712</v>
      </c>
      <c r="D2211" s="361">
        <v>104284.34</v>
      </c>
    </row>
    <row r="2212" spans="1:4">
      <c r="A2212">
        <v>25019</v>
      </c>
      <c r="B2212" t="s">
        <v>14363</v>
      </c>
      <c r="C2212" s="111" t="s">
        <v>1712</v>
      </c>
      <c r="D2212" s="361">
        <v>178755.02</v>
      </c>
    </row>
    <row r="2213" spans="1:4">
      <c r="A2213">
        <v>36501</v>
      </c>
      <c r="B2213" t="s">
        <v>14364</v>
      </c>
      <c r="C2213" s="111" t="s">
        <v>1712</v>
      </c>
      <c r="D2213" s="361">
        <v>159153.57</v>
      </c>
    </row>
    <row r="2214" spans="1:4">
      <c r="A2214">
        <v>44493</v>
      </c>
      <c r="B2214" t="s">
        <v>14365</v>
      </c>
      <c r="C2214" s="111" t="s">
        <v>1712</v>
      </c>
      <c r="D2214" s="361">
        <v>191333.08</v>
      </c>
    </row>
    <row r="2215" spans="1:4">
      <c r="A2215">
        <v>36500</v>
      </c>
      <c r="B2215" t="s">
        <v>14366</v>
      </c>
      <c r="C2215" s="111" t="s">
        <v>1712</v>
      </c>
      <c r="D2215" s="361">
        <v>112469.48</v>
      </c>
    </row>
    <row r="2216" spans="1:4">
      <c r="A2216">
        <v>20017</v>
      </c>
      <c r="B2216" t="s">
        <v>14367</v>
      </c>
      <c r="C2216" s="111" t="s">
        <v>1715</v>
      </c>
      <c r="D2216" s="360">
        <v>7.09</v>
      </c>
    </row>
    <row r="2217" spans="1:4">
      <c r="A2217">
        <v>20007</v>
      </c>
      <c r="B2217" t="s">
        <v>14368</v>
      </c>
      <c r="C2217" s="111" t="s">
        <v>1715</v>
      </c>
      <c r="D2217" s="360">
        <v>4.2300000000000004</v>
      </c>
    </row>
    <row r="2218" spans="1:4">
      <c r="A2218">
        <v>39831</v>
      </c>
      <c r="B2218" t="s">
        <v>14369</v>
      </c>
      <c r="C2218" s="111" t="s">
        <v>1721</v>
      </c>
      <c r="D2218" s="360">
        <v>272.08999999999997</v>
      </c>
    </row>
    <row r="2219" spans="1:4">
      <c r="A2219">
        <v>36888</v>
      </c>
      <c r="B2219" t="s">
        <v>14370</v>
      </c>
      <c r="C2219" s="111" t="s">
        <v>1715</v>
      </c>
      <c r="D2219" s="360">
        <v>28.22</v>
      </c>
    </row>
    <row r="2220" spans="1:4">
      <c r="A2220">
        <v>39836</v>
      </c>
      <c r="B2220" t="s">
        <v>14371</v>
      </c>
      <c r="C2220" s="111" t="s">
        <v>1721</v>
      </c>
      <c r="D2220" s="360">
        <v>239.08</v>
      </c>
    </row>
    <row r="2221" spans="1:4">
      <c r="A2221">
        <v>39830</v>
      </c>
      <c r="B2221" t="s">
        <v>14372</v>
      </c>
      <c r="C2221" s="111" t="s">
        <v>1721</v>
      </c>
      <c r="D2221" s="360">
        <v>272.67</v>
      </c>
    </row>
    <row r="2222" spans="1:4">
      <c r="A2222">
        <v>40527</v>
      </c>
      <c r="B2222" t="s">
        <v>14373</v>
      </c>
      <c r="C2222" s="111" t="s">
        <v>1712</v>
      </c>
      <c r="D2222" s="361">
        <v>2370.6999999999998</v>
      </c>
    </row>
    <row r="2223" spans="1:4">
      <c r="A2223">
        <v>36497</v>
      </c>
      <c r="B2223" t="s">
        <v>14374</v>
      </c>
      <c r="C2223" s="111" t="s">
        <v>1712</v>
      </c>
      <c r="D2223" s="361">
        <v>2706.41</v>
      </c>
    </row>
    <row r="2224" spans="1:4">
      <c r="A2224">
        <v>36487</v>
      </c>
      <c r="B2224" t="s">
        <v>14375</v>
      </c>
      <c r="C2224" s="111" t="s">
        <v>1712</v>
      </c>
      <c r="D2224" s="361">
        <v>4712.28</v>
      </c>
    </row>
    <row r="2225" spans="1:4">
      <c r="A2225">
        <v>44475</v>
      </c>
      <c r="B2225" t="s">
        <v>14376</v>
      </c>
      <c r="C2225" s="111" t="s">
        <v>1712</v>
      </c>
      <c r="D2225" s="361">
        <v>1258165.24</v>
      </c>
    </row>
    <row r="2226" spans="1:4">
      <c r="A2226">
        <v>44474</v>
      </c>
      <c r="B2226" t="s">
        <v>14377</v>
      </c>
      <c r="C2226" s="111" t="s">
        <v>1712</v>
      </c>
      <c r="D2226" s="361">
        <v>2419548.54</v>
      </c>
    </row>
    <row r="2227" spans="1:4">
      <c r="A2227">
        <v>44490</v>
      </c>
      <c r="B2227" t="s">
        <v>14378</v>
      </c>
      <c r="C2227" s="111" t="s">
        <v>1712</v>
      </c>
      <c r="D2227" s="361">
        <v>4113232.5</v>
      </c>
    </row>
    <row r="2228" spans="1:4">
      <c r="A2228">
        <v>37776</v>
      </c>
      <c r="B2228" t="s">
        <v>14379</v>
      </c>
      <c r="C2228" s="111" t="s">
        <v>1712</v>
      </c>
      <c r="D2228" s="361">
        <v>252088.58</v>
      </c>
    </row>
    <row r="2229" spans="1:4">
      <c r="A2229">
        <v>37775</v>
      </c>
      <c r="B2229" t="s">
        <v>14380</v>
      </c>
      <c r="C2229" s="111" t="s">
        <v>1712</v>
      </c>
      <c r="D2229" s="361">
        <v>397058.59</v>
      </c>
    </row>
    <row r="2230" spans="1:4">
      <c r="A2230">
        <v>36491</v>
      </c>
      <c r="B2230" t="s">
        <v>14381</v>
      </c>
      <c r="C2230" s="111" t="s">
        <v>1712</v>
      </c>
      <c r="D2230" s="361">
        <v>1470425.78</v>
      </c>
    </row>
    <row r="2231" spans="1:4">
      <c r="A2231">
        <v>10712</v>
      </c>
      <c r="B2231" t="s">
        <v>14382</v>
      </c>
      <c r="C2231" s="111" t="s">
        <v>1712</v>
      </c>
      <c r="D2231" s="361">
        <v>99264.639999999999</v>
      </c>
    </row>
    <row r="2232" spans="1:4">
      <c r="A2232">
        <v>3363</v>
      </c>
      <c r="B2232" t="s">
        <v>14383</v>
      </c>
      <c r="C2232" s="111" t="s">
        <v>1712</v>
      </c>
      <c r="D2232" s="361">
        <v>139625</v>
      </c>
    </row>
    <row r="2233" spans="1:4">
      <c r="A2233">
        <v>3365</v>
      </c>
      <c r="B2233" t="s">
        <v>14384</v>
      </c>
      <c r="C2233" s="111" t="s">
        <v>1712</v>
      </c>
      <c r="D2233" s="361">
        <v>326373.43</v>
      </c>
    </row>
    <row r="2234" spans="1:4">
      <c r="A2234">
        <v>7569</v>
      </c>
      <c r="B2234" t="s">
        <v>14385</v>
      </c>
      <c r="C2234" s="111" t="s">
        <v>1712</v>
      </c>
      <c r="D2234" s="360">
        <v>92.08</v>
      </c>
    </row>
    <row r="2235" spans="1:4">
      <c r="A2235">
        <v>3378</v>
      </c>
      <c r="B2235" t="s">
        <v>14386</v>
      </c>
      <c r="C2235" s="111" t="s">
        <v>1712</v>
      </c>
      <c r="D2235" s="360">
        <v>99.68</v>
      </c>
    </row>
    <row r="2236" spans="1:4">
      <c r="A2236">
        <v>3380</v>
      </c>
      <c r="B2236" t="s">
        <v>14387</v>
      </c>
      <c r="C2236" s="111" t="s">
        <v>1712</v>
      </c>
      <c r="D2236" s="360">
        <v>69.78</v>
      </c>
    </row>
    <row r="2237" spans="1:4">
      <c r="A2237">
        <v>3379</v>
      </c>
      <c r="B2237" t="s">
        <v>14388</v>
      </c>
      <c r="C2237" s="111" t="s">
        <v>1712</v>
      </c>
      <c r="D2237" s="360">
        <v>67.37</v>
      </c>
    </row>
    <row r="2238" spans="1:4">
      <c r="A2238">
        <v>11991</v>
      </c>
      <c r="B2238" t="s">
        <v>14389</v>
      </c>
      <c r="C2238" s="111" t="s">
        <v>1712</v>
      </c>
      <c r="D2238" s="360">
        <v>78.22</v>
      </c>
    </row>
    <row r="2239" spans="1:4">
      <c r="A2239">
        <v>34349</v>
      </c>
      <c r="B2239" t="s">
        <v>36359</v>
      </c>
      <c r="C2239" s="111" t="s">
        <v>1712</v>
      </c>
      <c r="D2239" s="360">
        <v>34.31</v>
      </c>
    </row>
    <row r="2240" spans="1:4">
      <c r="A2240">
        <v>11029</v>
      </c>
      <c r="B2240" t="s">
        <v>14390</v>
      </c>
      <c r="C2240" s="111" t="s">
        <v>1724</v>
      </c>
      <c r="D2240" s="360">
        <v>2.41</v>
      </c>
    </row>
    <row r="2241" spans="1:4">
      <c r="A2241">
        <v>4316</v>
      </c>
      <c r="B2241" t="s">
        <v>14391</v>
      </c>
      <c r="C2241" s="111" t="s">
        <v>1712</v>
      </c>
      <c r="D2241" s="360">
        <v>2.44</v>
      </c>
    </row>
    <row r="2242" spans="1:4">
      <c r="A2242">
        <v>4313</v>
      </c>
      <c r="B2242" t="s">
        <v>14392</v>
      </c>
      <c r="C2242" s="111" t="s">
        <v>1724</v>
      </c>
      <c r="D2242" s="360">
        <v>3.5</v>
      </c>
    </row>
    <row r="2243" spans="1:4">
      <c r="A2243">
        <v>4317</v>
      </c>
      <c r="B2243" t="s">
        <v>14393</v>
      </c>
      <c r="C2243" s="111" t="s">
        <v>1712</v>
      </c>
      <c r="D2243" s="360">
        <v>3.98</v>
      </c>
    </row>
    <row r="2244" spans="1:4">
      <c r="A2244">
        <v>4314</v>
      </c>
      <c r="B2244" t="s">
        <v>14394</v>
      </c>
      <c r="C2244" s="111" t="s">
        <v>1724</v>
      </c>
      <c r="D2244" s="360">
        <v>4.66</v>
      </c>
    </row>
    <row r="2245" spans="1:4">
      <c r="A2245">
        <v>10921</v>
      </c>
      <c r="B2245" t="s">
        <v>14395</v>
      </c>
      <c r="C2245" s="111" t="s">
        <v>1712</v>
      </c>
      <c r="D2245" s="361">
        <v>5890</v>
      </c>
    </row>
    <row r="2246" spans="1:4">
      <c r="A2246">
        <v>10922</v>
      </c>
      <c r="B2246" t="s">
        <v>14396</v>
      </c>
      <c r="C2246" s="111" t="s">
        <v>1712</v>
      </c>
      <c r="D2246" s="361">
        <v>5335.01</v>
      </c>
    </row>
    <row r="2247" spans="1:4">
      <c r="A2247">
        <v>10923</v>
      </c>
      <c r="B2247" t="s">
        <v>14397</v>
      </c>
      <c r="C2247" s="111" t="s">
        <v>1712</v>
      </c>
      <c r="D2247" s="361">
        <v>3153.22</v>
      </c>
    </row>
    <row r="2248" spans="1:4">
      <c r="A2248">
        <v>10924</v>
      </c>
      <c r="B2248" t="s">
        <v>14398</v>
      </c>
      <c r="C2248" s="111" t="s">
        <v>1712</v>
      </c>
      <c r="D2248" s="361">
        <v>3320.95</v>
      </c>
    </row>
    <row r="2249" spans="1:4">
      <c r="A2249">
        <v>37772</v>
      </c>
      <c r="B2249" t="s">
        <v>14399</v>
      </c>
      <c r="C2249" s="111" t="s">
        <v>1712</v>
      </c>
      <c r="D2249" s="361">
        <v>342998.8</v>
      </c>
    </row>
    <row r="2250" spans="1:4">
      <c r="A2250">
        <v>37771</v>
      </c>
      <c r="B2250" t="s">
        <v>14400</v>
      </c>
      <c r="C2250" s="111" t="s">
        <v>1712</v>
      </c>
      <c r="D2250" s="361">
        <v>364896.09</v>
      </c>
    </row>
    <row r="2251" spans="1:4">
      <c r="A2251">
        <v>12772</v>
      </c>
      <c r="B2251" t="s">
        <v>14401</v>
      </c>
      <c r="C2251" s="111" t="s">
        <v>1712</v>
      </c>
      <c r="D2251" s="360">
        <v>815.58</v>
      </c>
    </row>
    <row r="2252" spans="1:4">
      <c r="A2252">
        <v>12770</v>
      </c>
      <c r="B2252" t="s">
        <v>14402</v>
      </c>
      <c r="C2252" s="111" t="s">
        <v>1712</v>
      </c>
      <c r="D2252" s="360">
        <v>490.73</v>
      </c>
    </row>
    <row r="2253" spans="1:4">
      <c r="A2253">
        <v>12775</v>
      </c>
      <c r="B2253" t="s">
        <v>14403</v>
      </c>
      <c r="C2253" s="111" t="s">
        <v>1712</v>
      </c>
      <c r="D2253" s="360">
        <v>359.41</v>
      </c>
    </row>
    <row r="2254" spans="1:4">
      <c r="A2254">
        <v>12768</v>
      </c>
      <c r="B2254" t="s">
        <v>14404</v>
      </c>
      <c r="C2254" s="111" t="s">
        <v>1712</v>
      </c>
      <c r="D2254" s="361">
        <v>1147.3499999999999</v>
      </c>
    </row>
    <row r="2255" spans="1:4">
      <c r="A2255">
        <v>12769</v>
      </c>
      <c r="B2255" t="s">
        <v>14405</v>
      </c>
      <c r="C2255" s="111" t="s">
        <v>1712</v>
      </c>
      <c r="D2255" s="360">
        <v>94</v>
      </c>
    </row>
    <row r="2256" spans="1:4">
      <c r="A2256">
        <v>12773</v>
      </c>
      <c r="B2256" t="s">
        <v>14406</v>
      </c>
      <c r="C2256" s="111" t="s">
        <v>1712</v>
      </c>
      <c r="D2256" s="360">
        <v>100.91</v>
      </c>
    </row>
    <row r="2257" spans="1:4">
      <c r="A2257">
        <v>12774</v>
      </c>
      <c r="B2257" t="s">
        <v>14407</v>
      </c>
      <c r="C2257" s="111" t="s">
        <v>1712</v>
      </c>
      <c r="D2257" s="360">
        <v>124.41</v>
      </c>
    </row>
    <row r="2258" spans="1:4">
      <c r="A2258">
        <v>12776</v>
      </c>
      <c r="B2258" t="s">
        <v>14408</v>
      </c>
      <c r="C2258" s="111" t="s">
        <v>1712</v>
      </c>
      <c r="D2258" s="361">
        <v>1852.35</v>
      </c>
    </row>
    <row r="2259" spans="1:4">
      <c r="A2259">
        <v>12777</v>
      </c>
      <c r="B2259" t="s">
        <v>14409</v>
      </c>
      <c r="C2259" s="111" t="s">
        <v>1712</v>
      </c>
      <c r="D2259" s="361">
        <v>2419.11</v>
      </c>
    </row>
    <row r="2260" spans="1:4">
      <c r="A2260">
        <v>3391</v>
      </c>
      <c r="B2260" t="s">
        <v>14410</v>
      </c>
      <c r="C2260" s="111" t="s">
        <v>1712</v>
      </c>
      <c r="D2260" s="360">
        <v>49.34</v>
      </c>
    </row>
    <row r="2261" spans="1:4">
      <c r="A2261">
        <v>3389</v>
      </c>
      <c r="B2261" t="s">
        <v>14411</v>
      </c>
      <c r="C2261" s="111" t="s">
        <v>1712</v>
      </c>
      <c r="D2261" s="360">
        <v>25.6</v>
      </c>
    </row>
    <row r="2262" spans="1:4">
      <c r="A2262">
        <v>3390</v>
      </c>
      <c r="B2262" t="s">
        <v>14412</v>
      </c>
      <c r="C2262" s="111" t="s">
        <v>1712</v>
      </c>
      <c r="D2262" s="360">
        <v>28.81</v>
      </c>
    </row>
    <row r="2263" spans="1:4">
      <c r="A2263">
        <v>12873</v>
      </c>
      <c r="B2263" t="s">
        <v>14413</v>
      </c>
      <c r="C2263" s="111" t="s">
        <v>1714</v>
      </c>
      <c r="D2263" s="360">
        <v>18.510000000000002</v>
      </c>
    </row>
    <row r="2264" spans="1:4">
      <c r="A2264">
        <v>41076</v>
      </c>
      <c r="B2264" t="s">
        <v>14414</v>
      </c>
      <c r="C2264" s="111" t="s">
        <v>1719</v>
      </c>
      <c r="D2264" s="361">
        <v>3247.57</v>
      </c>
    </row>
    <row r="2265" spans="1:4">
      <c r="A2265">
        <v>140</v>
      </c>
      <c r="B2265" t="s">
        <v>14415</v>
      </c>
      <c r="C2265" s="111" t="s">
        <v>1716</v>
      </c>
      <c r="D2265" s="360">
        <v>16.96</v>
      </c>
    </row>
    <row r="2266" spans="1:4">
      <c r="A2266">
        <v>151</v>
      </c>
      <c r="B2266" t="s">
        <v>14416</v>
      </c>
      <c r="C2266" s="111" t="s">
        <v>1717</v>
      </c>
      <c r="D2266" s="360">
        <v>25.02</v>
      </c>
    </row>
    <row r="2267" spans="1:4">
      <c r="A2267">
        <v>7340</v>
      </c>
      <c r="B2267" t="s">
        <v>14417</v>
      </c>
      <c r="C2267" s="111" t="s">
        <v>1717</v>
      </c>
      <c r="D2267" s="360">
        <v>24.97</v>
      </c>
    </row>
    <row r="2268" spans="1:4">
      <c r="A2268">
        <v>40929</v>
      </c>
      <c r="B2268" t="s">
        <v>14418</v>
      </c>
      <c r="C2268" s="111" t="s">
        <v>1719</v>
      </c>
      <c r="D2268" s="361">
        <v>5034.47</v>
      </c>
    </row>
    <row r="2269" spans="1:4">
      <c r="A2269">
        <v>2701</v>
      </c>
      <c r="B2269" t="s">
        <v>19066</v>
      </c>
      <c r="C2269" s="111" t="s">
        <v>1714</v>
      </c>
      <c r="D2269" s="360">
        <v>28.71</v>
      </c>
    </row>
    <row r="2270" spans="1:4">
      <c r="A2270">
        <v>38114</v>
      </c>
      <c r="B2270" t="s">
        <v>14419</v>
      </c>
      <c r="C2270" s="111" t="s">
        <v>1712</v>
      </c>
      <c r="D2270" s="360">
        <v>21.55</v>
      </c>
    </row>
    <row r="2271" spans="1:4">
      <c r="A2271">
        <v>38064</v>
      </c>
      <c r="B2271" t="s">
        <v>14420</v>
      </c>
      <c r="C2271" s="111" t="s">
        <v>1712</v>
      </c>
      <c r="D2271" s="360">
        <v>24.09</v>
      </c>
    </row>
    <row r="2272" spans="1:4">
      <c r="A2272">
        <v>38115</v>
      </c>
      <c r="B2272" t="s">
        <v>14421</v>
      </c>
      <c r="C2272" s="111" t="s">
        <v>1712</v>
      </c>
      <c r="D2272" s="360">
        <v>23</v>
      </c>
    </row>
    <row r="2273" spans="1:4">
      <c r="A2273">
        <v>38065</v>
      </c>
      <c r="B2273" t="s">
        <v>14422</v>
      </c>
      <c r="C2273" s="111" t="s">
        <v>1712</v>
      </c>
      <c r="D2273" s="360">
        <v>34.18</v>
      </c>
    </row>
    <row r="2274" spans="1:4">
      <c r="A2274">
        <v>38078</v>
      </c>
      <c r="B2274" t="s">
        <v>14423</v>
      </c>
      <c r="C2274" s="111" t="s">
        <v>1712</v>
      </c>
      <c r="D2274" s="360">
        <v>19.940000000000001</v>
      </c>
    </row>
    <row r="2275" spans="1:4">
      <c r="A2275">
        <v>38113</v>
      </c>
      <c r="B2275" t="s">
        <v>14424</v>
      </c>
      <c r="C2275" s="111" t="s">
        <v>1712</v>
      </c>
      <c r="D2275" s="360">
        <v>10.83</v>
      </c>
    </row>
    <row r="2276" spans="1:4">
      <c r="A2276">
        <v>38063</v>
      </c>
      <c r="B2276" t="s">
        <v>14425</v>
      </c>
      <c r="C2276" s="111" t="s">
        <v>1712</v>
      </c>
      <c r="D2276" s="360">
        <v>11.62</v>
      </c>
    </row>
    <row r="2277" spans="1:4">
      <c r="A2277">
        <v>38080</v>
      </c>
      <c r="B2277" t="s">
        <v>14426</v>
      </c>
      <c r="C2277" s="111" t="s">
        <v>1712</v>
      </c>
      <c r="D2277" s="360">
        <v>34.630000000000003</v>
      </c>
    </row>
    <row r="2278" spans="1:4">
      <c r="A2278">
        <v>38069</v>
      </c>
      <c r="B2278" t="s">
        <v>14427</v>
      </c>
      <c r="C2278" s="111" t="s">
        <v>1712</v>
      </c>
      <c r="D2278" s="360">
        <v>18.940000000000001</v>
      </c>
    </row>
    <row r="2279" spans="1:4">
      <c r="A2279">
        <v>38077</v>
      </c>
      <c r="B2279" t="s">
        <v>14428</v>
      </c>
      <c r="C2279" s="111" t="s">
        <v>1712</v>
      </c>
      <c r="D2279" s="360">
        <v>18.510000000000002</v>
      </c>
    </row>
    <row r="2280" spans="1:4">
      <c r="A2280">
        <v>38073</v>
      </c>
      <c r="B2280" t="s">
        <v>14429</v>
      </c>
      <c r="C2280" s="111" t="s">
        <v>1712</v>
      </c>
      <c r="D2280" s="360">
        <v>28.2</v>
      </c>
    </row>
    <row r="2281" spans="1:4">
      <c r="A2281">
        <v>38112</v>
      </c>
      <c r="B2281" t="s">
        <v>14430</v>
      </c>
      <c r="C2281" s="111" t="s">
        <v>1712</v>
      </c>
      <c r="D2281" s="360">
        <v>8.31</v>
      </c>
    </row>
    <row r="2282" spans="1:4">
      <c r="A2282">
        <v>38062</v>
      </c>
      <c r="B2282" t="s">
        <v>14431</v>
      </c>
      <c r="C2282" s="111" t="s">
        <v>1712</v>
      </c>
      <c r="D2282" s="360">
        <v>8.5399999999999991</v>
      </c>
    </row>
    <row r="2283" spans="1:4">
      <c r="A2283">
        <v>12128</v>
      </c>
      <c r="B2283" t="s">
        <v>14432</v>
      </c>
      <c r="C2283" s="111" t="s">
        <v>1712</v>
      </c>
      <c r="D2283" s="360">
        <v>11.41</v>
      </c>
    </row>
    <row r="2284" spans="1:4">
      <c r="A2284">
        <v>12129</v>
      </c>
      <c r="B2284" t="s">
        <v>14433</v>
      </c>
      <c r="C2284" s="111" t="s">
        <v>1712</v>
      </c>
      <c r="D2284" s="360">
        <v>15.08</v>
      </c>
    </row>
    <row r="2285" spans="1:4">
      <c r="A2285">
        <v>38081</v>
      </c>
      <c r="B2285" t="s">
        <v>14434</v>
      </c>
      <c r="C2285" s="111" t="s">
        <v>1712</v>
      </c>
      <c r="D2285" s="360">
        <v>29.37</v>
      </c>
    </row>
    <row r="2286" spans="1:4">
      <c r="A2286">
        <v>38070</v>
      </c>
      <c r="B2286" t="s">
        <v>14435</v>
      </c>
      <c r="C2286" s="111" t="s">
        <v>1712</v>
      </c>
      <c r="D2286" s="360">
        <v>20.239999999999998</v>
      </c>
    </row>
    <row r="2287" spans="1:4">
      <c r="A2287">
        <v>38074</v>
      </c>
      <c r="B2287" t="s">
        <v>14436</v>
      </c>
      <c r="C2287" s="111" t="s">
        <v>1712</v>
      </c>
      <c r="D2287" s="360">
        <v>30.78</v>
      </c>
    </row>
    <row r="2288" spans="1:4">
      <c r="A2288">
        <v>38079</v>
      </c>
      <c r="B2288" t="s">
        <v>14437</v>
      </c>
      <c r="C2288" s="111" t="s">
        <v>1712</v>
      </c>
      <c r="D2288" s="360">
        <v>26.42</v>
      </c>
    </row>
    <row r="2289" spans="1:4">
      <c r="A2289">
        <v>38072</v>
      </c>
      <c r="B2289" t="s">
        <v>14438</v>
      </c>
      <c r="C2289" s="111" t="s">
        <v>1712</v>
      </c>
      <c r="D2289" s="360">
        <v>25.38</v>
      </c>
    </row>
    <row r="2290" spans="1:4">
      <c r="A2290">
        <v>38068</v>
      </c>
      <c r="B2290" t="s">
        <v>14439</v>
      </c>
      <c r="C2290" s="111" t="s">
        <v>1712</v>
      </c>
      <c r="D2290" s="360">
        <v>17.52</v>
      </c>
    </row>
    <row r="2291" spans="1:4">
      <c r="A2291">
        <v>38071</v>
      </c>
      <c r="B2291" t="s">
        <v>14440</v>
      </c>
      <c r="C2291" s="111" t="s">
        <v>1712</v>
      </c>
      <c r="D2291" s="360">
        <v>20.95</v>
      </c>
    </row>
    <row r="2292" spans="1:4">
      <c r="A2292">
        <v>38412</v>
      </c>
      <c r="B2292" t="s">
        <v>14441</v>
      </c>
      <c r="C2292" s="111" t="s">
        <v>1712</v>
      </c>
      <c r="D2292" s="360">
        <v>839</v>
      </c>
    </row>
    <row r="2293" spans="1:4">
      <c r="A2293">
        <v>3405</v>
      </c>
      <c r="B2293" t="s">
        <v>14442</v>
      </c>
      <c r="C2293" s="111" t="s">
        <v>1712</v>
      </c>
      <c r="D2293" s="360">
        <v>121.5</v>
      </c>
    </row>
    <row r="2294" spans="1:4">
      <c r="A2294">
        <v>3394</v>
      </c>
      <c r="B2294" t="s">
        <v>14443</v>
      </c>
      <c r="C2294" s="111" t="s">
        <v>1712</v>
      </c>
      <c r="D2294" s="360">
        <v>641.36</v>
      </c>
    </row>
    <row r="2295" spans="1:4">
      <c r="A2295">
        <v>3393</v>
      </c>
      <c r="B2295" t="s">
        <v>14444</v>
      </c>
      <c r="C2295" s="111" t="s">
        <v>1712</v>
      </c>
      <c r="D2295" s="361">
        <v>1091.98</v>
      </c>
    </row>
    <row r="2296" spans="1:4">
      <c r="A2296">
        <v>3406</v>
      </c>
      <c r="B2296" t="s">
        <v>14445</v>
      </c>
      <c r="C2296" s="111" t="s">
        <v>1712</v>
      </c>
      <c r="D2296" s="360">
        <v>37.19</v>
      </c>
    </row>
    <row r="2297" spans="1:4">
      <c r="A2297">
        <v>3395</v>
      </c>
      <c r="B2297" t="s">
        <v>14446</v>
      </c>
      <c r="C2297" s="111" t="s">
        <v>1712</v>
      </c>
      <c r="D2297" s="360">
        <v>156.88</v>
      </c>
    </row>
    <row r="2298" spans="1:4">
      <c r="A2298">
        <v>3398</v>
      </c>
      <c r="B2298" t="s">
        <v>14447</v>
      </c>
      <c r="C2298" s="111" t="s">
        <v>1712</v>
      </c>
      <c r="D2298" s="360">
        <v>7.46</v>
      </c>
    </row>
    <row r="2299" spans="1:4">
      <c r="A2299">
        <v>40662</v>
      </c>
      <c r="B2299" t="s">
        <v>14448</v>
      </c>
      <c r="C2299" s="111" t="s">
        <v>1712</v>
      </c>
      <c r="D2299" s="360">
        <v>348.79</v>
      </c>
    </row>
    <row r="2300" spans="1:4">
      <c r="A2300">
        <v>3437</v>
      </c>
      <c r="B2300" t="s">
        <v>14449</v>
      </c>
      <c r="C2300" s="111" t="s">
        <v>1713</v>
      </c>
      <c r="D2300" s="360">
        <v>968.87</v>
      </c>
    </row>
    <row r="2301" spans="1:4">
      <c r="A2301">
        <v>11190</v>
      </c>
      <c r="B2301" t="s">
        <v>14450</v>
      </c>
      <c r="C2301" s="111" t="s">
        <v>1712</v>
      </c>
      <c r="D2301" s="360">
        <v>164.9</v>
      </c>
    </row>
    <row r="2302" spans="1:4">
      <c r="A2302">
        <v>34377</v>
      </c>
      <c r="B2302" t="s">
        <v>19067</v>
      </c>
      <c r="C2302" s="111" t="s">
        <v>1712</v>
      </c>
      <c r="D2302" s="360">
        <v>198.73</v>
      </c>
    </row>
    <row r="2303" spans="1:4">
      <c r="A2303">
        <v>3428</v>
      </c>
      <c r="B2303" t="s">
        <v>14451</v>
      </c>
      <c r="C2303" s="111" t="s">
        <v>1713</v>
      </c>
      <c r="D2303" s="361">
        <v>1437.16</v>
      </c>
    </row>
    <row r="2304" spans="1:4">
      <c r="A2304">
        <v>3429</v>
      </c>
      <c r="B2304" t="s">
        <v>14452</v>
      </c>
      <c r="C2304" s="111" t="s">
        <v>1713</v>
      </c>
      <c r="D2304" s="360">
        <v>821.11</v>
      </c>
    </row>
    <row r="2305" spans="1:4">
      <c r="A2305">
        <v>11199</v>
      </c>
      <c r="B2305" t="s">
        <v>14453</v>
      </c>
      <c r="C2305" s="111" t="s">
        <v>1712</v>
      </c>
      <c r="D2305" s="360">
        <v>910.71</v>
      </c>
    </row>
    <row r="2306" spans="1:4">
      <c r="A2306">
        <v>34369</v>
      </c>
      <c r="B2306" t="s">
        <v>19068</v>
      </c>
      <c r="C2306" s="111" t="s">
        <v>1712</v>
      </c>
      <c r="D2306" s="360">
        <v>691.21</v>
      </c>
    </row>
    <row r="2307" spans="1:4">
      <c r="A2307">
        <v>36896</v>
      </c>
      <c r="B2307" t="s">
        <v>19069</v>
      </c>
      <c r="C2307" s="111" t="s">
        <v>1712</v>
      </c>
      <c r="D2307" s="360">
        <v>384.9</v>
      </c>
    </row>
    <row r="2308" spans="1:4">
      <c r="A2308">
        <v>34367</v>
      </c>
      <c r="B2308" t="s">
        <v>19070</v>
      </c>
      <c r="C2308" s="111" t="s">
        <v>1712</v>
      </c>
      <c r="D2308" s="360">
        <v>496.07</v>
      </c>
    </row>
    <row r="2309" spans="1:4">
      <c r="A2309">
        <v>36897</v>
      </c>
      <c r="B2309" t="s">
        <v>19071</v>
      </c>
      <c r="C2309" s="111" t="s">
        <v>1712</v>
      </c>
      <c r="D2309" s="360">
        <v>600.63</v>
      </c>
    </row>
    <row r="2310" spans="1:4">
      <c r="A2310">
        <v>34364</v>
      </c>
      <c r="B2310" t="s">
        <v>19072</v>
      </c>
      <c r="C2310" s="111" t="s">
        <v>1712</v>
      </c>
      <c r="D2310" s="360">
        <v>652.08000000000004</v>
      </c>
    </row>
    <row r="2311" spans="1:4">
      <c r="A2311">
        <v>40659</v>
      </c>
      <c r="B2311" t="s">
        <v>14454</v>
      </c>
      <c r="C2311" s="111" t="s">
        <v>1713</v>
      </c>
      <c r="D2311" s="361">
        <v>1370.82</v>
      </c>
    </row>
    <row r="2312" spans="1:4">
      <c r="A2312">
        <v>40660</v>
      </c>
      <c r="B2312" t="s">
        <v>14455</v>
      </c>
      <c r="C2312" s="111" t="s">
        <v>1713</v>
      </c>
      <c r="D2312" s="361">
        <v>1737.35</v>
      </c>
    </row>
    <row r="2313" spans="1:4">
      <c r="A2313">
        <v>40661</v>
      </c>
      <c r="B2313" t="s">
        <v>14456</v>
      </c>
      <c r="C2313" s="111" t="s">
        <v>1713</v>
      </c>
      <c r="D2313" s="361">
        <v>1068.17</v>
      </c>
    </row>
    <row r="2314" spans="1:4">
      <c r="A2314">
        <v>3421</v>
      </c>
      <c r="B2314" t="s">
        <v>14457</v>
      </c>
      <c r="C2314" s="111" t="s">
        <v>1713</v>
      </c>
      <c r="D2314" s="361">
        <v>1076.3399999999999</v>
      </c>
    </row>
    <row r="2315" spans="1:4">
      <c r="A2315">
        <v>599</v>
      </c>
      <c r="B2315" t="s">
        <v>14458</v>
      </c>
      <c r="C2315" s="111" t="s">
        <v>1713</v>
      </c>
      <c r="D2315" s="360">
        <v>701.97</v>
      </c>
    </row>
    <row r="2316" spans="1:4">
      <c r="A2316">
        <v>44053</v>
      </c>
      <c r="B2316" t="s">
        <v>19073</v>
      </c>
      <c r="C2316" s="111" t="s">
        <v>1712</v>
      </c>
      <c r="D2316" s="361">
        <v>1558.05</v>
      </c>
    </row>
    <row r="2317" spans="1:4">
      <c r="A2317">
        <v>3423</v>
      </c>
      <c r="B2317" t="s">
        <v>14459</v>
      </c>
      <c r="C2317" s="111" t="s">
        <v>1713</v>
      </c>
      <c r="D2317" s="361">
        <v>1517.9</v>
      </c>
    </row>
    <row r="2318" spans="1:4">
      <c r="A2318">
        <v>34381</v>
      </c>
      <c r="B2318" t="s">
        <v>19074</v>
      </c>
      <c r="C2318" s="111" t="s">
        <v>1712</v>
      </c>
      <c r="D2318" s="360">
        <v>283.44</v>
      </c>
    </row>
    <row r="2319" spans="1:4">
      <c r="A2319">
        <v>34797</v>
      </c>
      <c r="B2319" t="s">
        <v>14460</v>
      </c>
      <c r="C2319" s="111" t="s">
        <v>1712</v>
      </c>
      <c r="D2319" s="360">
        <v>359.18</v>
      </c>
    </row>
    <row r="2320" spans="1:4">
      <c r="A2320">
        <v>44054</v>
      </c>
      <c r="B2320" t="s">
        <v>19075</v>
      </c>
      <c r="C2320" s="111" t="s">
        <v>1712</v>
      </c>
      <c r="D2320" s="360">
        <v>558.92999999999995</v>
      </c>
    </row>
    <row r="2321" spans="1:4">
      <c r="A2321">
        <v>44399</v>
      </c>
      <c r="B2321" t="s">
        <v>19076</v>
      </c>
      <c r="C2321" s="111" t="s">
        <v>1712</v>
      </c>
      <c r="D2321" s="360">
        <v>763.69</v>
      </c>
    </row>
    <row r="2322" spans="1:4">
      <c r="A2322">
        <v>44503</v>
      </c>
      <c r="B2322" t="s">
        <v>14461</v>
      </c>
      <c r="C2322" s="111" t="s">
        <v>1714</v>
      </c>
      <c r="D2322" s="360">
        <v>16.100000000000001</v>
      </c>
    </row>
    <row r="2323" spans="1:4">
      <c r="A2323">
        <v>41077</v>
      </c>
      <c r="B2323" t="s">
        <v>14462</v>
      </c>
      <c r="C2323" s="111" t="s">
        <v>1719</v>
      </c>
      <c r="D2323" s="361">
        <v>2824.48</v>
      </c>
    </row>
    <row r="2324" spans="1:4">
      <c r="A2324">
        <v>37963</v>
      </c>
      <c r="B2324" t="s">
        <v>14463</v>
      </c>
      <c r="C2324" s="111" t="s">
        <v>1712</v>
      </c>
      <c r="D2324" s="360">
        <v>4.83</v>
      </c>
    </row>
    <row r="2325" spans="1:4">
      <c r="A2325">
        <v>37964</v>
      </c>
      <c r="B2325" t="s">
        <v>14464</v>
      </c>
      <c r="C2325" s="111" t="s">
        <v>1712</v>
      </c>
      <c r="D2325" s="360">
        <v>6.45</v>
      </c>
    </row>
    <row r="2326" spans="1:4">
      <c r="A2326">
        <v>37965</v>
      </c>
      <c r="B2326" t="s">
        <v>14465</v>
      </c>
      <c r="C2326" s="111" t="s">
        <v>1712</v>
      </c>
      <c r="D2326" s="360">
        <v>9.31</v>
      </c>
    </row>
    <row r="2327" spans="1:4">
      <c r="A2327">
        <v>37966</v>
      </c>
      <c r="B2327" t="s">
        <v>14466</v>
      </c>
      <c r="C2327" s="111" t="s">
        <v>1712</v>
      </c>
      <c r="D2327" s="360">
        <v>16.350000000000001</v>
      </c>
    </row>
    <row r="2328" spans="1:4">
      <c r="A2328">
        <v>37967</v>
      </c>
      <c r="B2328" t="s">
        <v>14467</v>
      </c>
      <c r="C2328" s="111" t="s">
        <v>1712</v>
      </c>
      <c r="D2328" s="360">
        <v>27.47</v>
      </c>
    </row>
    <row r="2329" spans="1:4">
      <c r="A2329">
        <v>37968</v>
      </c>
      <c r="B2329" t="s">
        <v>14468</v>
      </c>
      <c r="C2329" s="111" t="s">
        <v>1712</v>
      </c>
      <c r="D2329" s="360">
        <v>58.32</v>
      </c>
    </row>
    <row r="2330" spans="1:4">
      <c r="A2330">
        <v>37969</v>
      </c>
      <c r="B2330" t="s">
        <v>14469</v>
      </c>
      <c r="C2330" s="111" t="s">
        <v>1712</v>
      </c>
      <c r="D2330" s="360">
        <v>147.38</v>
      </c>
    </row>
    <row r="2331" spans="1:4">
      <c r="A2331">
        <v>37970</v>
      </c>
      <c r="B2331" t="s">
        <v>14470</v>
      </c>
      <c r="C2331" s="111" t="s">
        <v>1712</v>
      </c>
      <c r="D2331" s="360">
        <v>213.22</v>
      </c>
    </row>
    <row r="2332" spans="1:4">
      <c r="A2332">
        <v>44251</v>
      </c>
      <c r="B2332" t="s">
        <v>19077</v>
      </c>
      <c r="C2332" s="111" t="s">
        <v>1712</v>
      </c>
      <c r="D2332" s="360">
        <v>246.29</v>
      </c>
    </row>
    <row r="2333" spans="1:4">
      <c r="A2333">
        <v>21118</v>
      </c>
      <c r="B2333" t="s">
        <v>14471</v>
      </c>
      <c r="C2333" s="111" t="s">
        <v>1712</v>
      </c>
      <c r="D2333" s="360">
        <v>3.84</v>
      </c>
    </row>
    <row r="2334" spans="1:4">
      <c r="A2334">
        <v>37956</v>
      </c>
      <c r="B2334" t="s">
        <v>14472</v>
      </c>
      <c r="C2334" s="111" t="s">
        <v>1712</v>
      </c>
      <c r="D2334" s="360">
        <v>4.71</v>
      </c>
    </row>
    <row r="2335" spans="1:4">
      <c r="A2335">
        <v>37957</v>
      </c>
      <c r="B2335" t="s">
        <v>14473</v>
      </c>
      <c r="C2335" s="111" t="s">
        <v>1712</v>
      </c>
      <c r="D2335" s="360">
        <v>10.029999999999999</v>
      </c>
    </row>
    <row r="2336" spans="1:4">
      <c r="A2336">
        <v>37958</v>
      </c>
      <c r="B2336" t="s">
        <v>14474</v>
      </c>
      <c r="C2336" s="111" t="s">
        <v>1712</v>
      </c>
      <c r="D2336" s="360">
        <v>18.13</v>
      </c>
    </row>
    <row r="2337" spans="1:4">
      <c r="A2337">
        <v>37959</v>
      </c>
      <c r="B2337" t="s">
        <v>14475</v>
      </c>
      <c r="C2337" s="111" t="s">
        <v>1712</v>
      </c>
      <c r="D2337" s="360">
        <v>27.91</v>
      </c>
    </row>
    <row r="2338" spans="1:4">
      <c r="A2338">
        <v>37960</v>
      </c>
      <c r="B2338" t="s">
        <v>14476</v>
      </c>
      <c r="C2338" s="111" t="s">
        <v>1712</v>
      </c>
      <c r="D2338" s="360">
        <v>71.31</v>
      </c>
    </row>
    <row r="2339" spans="1:4">
      <c r="A2339">
        <v>37961</v>
      </c>
      <c r="B2339" t="s">
        <v>14477</v>
      </c>
      <c r="C2339" s="111" t="s">
        <v>1712</v>
      </c>
      <c r="D2339" s="360">
        <v>153.25</v>
      </c>
    </row>
    <row r="2340" spans="1:4">
      <c r="A2340">
        <v>37962</v>
      </c>
      <c r="B2340" t="s">
        <v>14478</v>
      </c>
      <c r="C2340" s="111" t="s">
        <v>1712</v>
      </c>
      <c r="D2340" s="360">
        <v>176.68</v>
      </c>
    </row>
    <row r="2341" spans="1:4">
      <c r="A2341">
        <v>3533</v>
      </c>
      <c r="B2341" t="s">
        <v>19078</v>
      </c>
      <c r="C2341" s="111" t="s">
        <v>1712</v>
      </c>
      <c r="D2341" s="360">
        <v>3.18</v>
      </c>
    </row>
    <row r="2342" spans="1:4">
      <c r="A2342">
        <v>3538</v>
      </c>
      <c r="B2342" t="s">
        <v>19079</v>
      </c>
      <c r="C2342" s="111" t="s">
        <v>1712</v>
      </c>
      <c r="D2342" s="360">
        <v>6.02</v>
      </c>
    </row>
    <row r="2343" spans="1:4">
      <c r="A2343">
        <v>3498</v>
      </c>
      <c r="B2343" t="s">
        <v>19080</v>
      </c>
      <c r="C2343" s="111" t="s">
        <v>1712</v>
      </c>
      <c r="D2343" s="360">
        <v>5.84</v>
      </c>
    </row>
    <row r="2344" spans="1:4">
      <c r="A2344">
        <v>3496</v>
      </c>
      <c r="B2344" t="s">
        <v>19081</v>
      </c>
      <c r="C2344" s="111" t="s">
        <v>1712</v>
      </c>
      <c r="D2344" s="360">
        <v>3.91</v>
      </c>
    </row>
    <row r="2345" spans="1:4">
      <c r="A2345">
        <v>38429</v>
      </c>
      <c r="B2345" t="s">
        <v>14479</v>
      </c>
      <c r="C2345" s="111" t="s">
        <v>1712</v>
      </c>
      <c r="D2345" s="360">
        <v>13.05</v>
      </c>
    </row>
    <row r="2346" spans="1:4">
      <c r="A2346">
        <v>38431</v>
      </c>
      <c r="B2346" t="s">
        <v>14480</v>
      </c>
      <c r="C2346" s="111" t="s">
        <v>1712</v>
      </c>
      <c r="D2346" s="360">
        <v>16.37</v>
      </c>
    </row>
    <row r="2347" spans="1:4">
      <c r="A2347">
        <v>38430</v>
      </c>
      <c r="B2347" t="s">
        <v>14481</v>
      </c>
      <c r="C2347" s="111" t="s">
        <v>1712</v>
      </c>
      <c r="D2347" s="360">
        <v>25.38</v>
      </c>
    </row>
    <row r="2348" spans="1:4">
      <c r="A2348">
        <v>36348</v>
      </c>
      <c r="B2348" t="s">
        <v>19082</v>
      </c>
      <c r="C2348" s="111" t="s">
        <v>1712</v>
      </c>
      <c r="D2348" s="360">
        <v>1.96</v>
      </c>
    </row>
    <row r="2349" spans="1:4">
      <c r="A2349">
        <v>36349</v>
      </c>
      <c r="B2349" t="s">
        <v>19083</v>
      </c>
      <c r="C2349" s="111" t="s">
        <v>1712</v>
      </c>
      <c r="D2349" s="360">
        <v>2.7</v>
      </c>
    </row>
    <row r="2350" spans="1:4">
      <c r="A2350">
        <v>38987</v>
      </c>
      <c r="B2350" t="s">
        <v>19084</v>
      </c>
      <c r="C2350" s="111" t="s">
        <v>1712</v>
      </c>
      <c r="D2350" s="360">
        <v>12.98</v>
      </c>
    </row>
    <row r="2351" spans="1:4">
      <c r="A2351">
        <v>38988</v>
      </c>
      <c r="B2351" t="s">
        <v>19085</v>
      </c>
      <c r="C2351" s="111" t="s">
        <v>1712</v>
      </c>
      <c r="D2351" s="360">
        <v>21.15</v>
      </c>
    </row>
    <row r="2352" spans="1:4">
      <c r="A2352">
        <v>38989</v>
      </c>
      <c r="B2352" t="s">
        <v>19086</v>
      </c>
      <c r="C2352" s="111" t="s">
        <v>1712</v>
      </c>
      <c r="D2352" s="360">
        <v>35.590000000000003</v>
      </c>
    </row>
    <row r="2353" spans="1:4">
      <c r="A2353">
        <v>38990</v>
      </c>
      <c r="B2353" t="s">
        <v>19087</v>
      </c>
      <c r="C2353" s="111" t="s">
        <v>1712</v>
      </c>
      <c r="D2353" s="360">
        <v>71.12</v>
      </c>
    </row>
    <row r="2354" spans="1:4">
      <c r="A2354">
        <v>38991</v>
      </c>
      <c r="B2354" t="s">
        <v>19088</v>
      </c>
      <c r="C2354" s="111" t="s">
        <v>1712</v>
      </c>
      <c r="D2354" s="360">
        <v>127.97</v>
      </c>
    </row>
    <row r="2355" spans="1:4">
      <c r="A2355">
        <v>38433</v>
      </c>
      <c r="B2355" t="s">
        <v>19089</v>
      </c>
      <c r="C2355" s="111" t="s">
        <v>1712</v>
      </c>
      <c r="D2355" s="360">
        <v>6.61</v>
      </c>
    </row>
    <row r="2356" spans="1:4">
      <c r="A2356">
        <v>38440</v>
      </c>
      <c r="B2356" t="s">
        <v>19090</v>
      </c>
      <c r="C2356" s="111" t="s">
        <v>1712</v>
      </c>
      <c r="D2356" s="360">
        <v>278.89999999999998</v>
      </c>
    </row>
    <row r="2357" spans="1:4">
      <c r="A2357">
        <v>36359</v>
      </c>
      <c r="B2357" t="s">
        <v>19091</v>
      </c>
      <c r="C2357" s="111" t="s">
        <v>1712</v>
      </c>
      <c r="D2357" s="360">
        <v>1.74</v>
      </c>
    </row>
    <row r="2358" spans="1:4">
      <c r="A2358">
        <v>36360</v>
      </c>
      <c r="B2358" t="s">
        <v>19092</v>
      </c>
      <c r="C2358" s="111" t="s">
        <v>1712</v>
      </c>
      <c r="D2358" s="360">
        <v>2.34</v>
      </c>
    </row>
    <row r="2359" spans="1:4">
      <c r="A2359">
        <v>38434</v>
      </c>
      <c r="B2359" t="s">
        <v>19093</v>
      </c>
      <c r="C2359" s="111" t="s">
        <v>1712</v>
      </c>
      <c r="D2359" s="360">
        <v>3.56</v>
      </c>
    </row>
    <row r="2360" spans="1:4">
      <c r="A2360">
        <v>38435</v>
      </c>
      <c r="B2360" t="s">
        <v>19094</v>
      </c>
      <c r="C2360" s="111" t="s">
        <v>1712</v>
      </c>
      <c r="D2360" s="360">
        <v>8.02</v>
      </c>
    </row>
    <row r="2361" spans="1:4">
      <c r="A2361">
        <v>38436</v>
      </c>
      <c r="B2361" t="s">
        <v>19095</v>
      </c>
      <c r="C2361" s="111" t="s">
        <v>1712</v>
      </c>
      <c r="D2361" s="360">
        <v>13.3</v>
      </c>
    </row>
    <row r="2362" spans="1:4">
      <c r="A2362">
        <v>38437</v>
      </c>
      <c r="B2362" t="s">
        <v>19096</v>
      </c>
      <c r="C2362" s="111" t="s">
        <v>1712</v>
      </c>
      <c r="D2362" s="360">
        <v>21.57</v>
      </c>
    </row>
    <row r="2363" spans="1:4">
      <c r="A2363">
        <v>38438</v>
      </c>
      <c r="B2363" t="s">
        <v>19097</v>
      </c>
      <c r="C2363" s="111" t="s">
        <v>1712</v>
      </c>
      <c r="D2363" s="360">
        <v>62.57</v>
      </c>
    </row>
    <row r="2364" spans="1:4">
      <c r="A2364">
        <v>38439</v>
      </c>
      <c r="B2364" t="s">
        <v>19098</v>
      </c>
      <c r="C2364" s="111" t="s">
        <v>1712</v>
      </c>
      <c r="D2364" s="360">
        <v>79.5</v>
      </c>
    </row>
    <row r="2365" spans="1:4">
      <c r="A2365">
        <v>10836</v>
      </c>
      <c r="B2365" t="s">
        <v>14482</v>
      </c>
      <c r="C2365" s="111" t="s">
        <v>1712</v>
      </c>
      <c r="D2365" s="360">
        <v>24.39</v>
      </c>
    </row>
    <row r="2366" spans="1:4">
      <c r="A2366">
        <v>10835</v>
      </c>
      <c r="B2366" t="s">
        <v>14483</v>
      </c>
      <c r="C2366" s="111" t="s">
        <v>1712</v>
      </c>
      <c r="D2366" s="360">
        <v>6.81</v>
      </c>
    </row>
    <row r="2367" spans="1:4">
      <c r="A2367">
        <v>3475</v>
      </c>
      <c r="B2367" t="s">
        <v>19099</v>
      </c>
      <c r="C2367" s="111" t="s">
        <v>1712</v>
      </c>
      <c r="D2367" s="360">
        <v>5.58</v>
      </c>
    </row>
    <row r="2368" spans="1:4">
      <c r="A2368">
        <v>3485</v>
      </c>
      <c r="B2368" t="s">
        <v>19100</v>
      </c>
      <c r="C2368" s="111" t="s">
        <v>1712</v>
      </c>
      <c r="D2368" s="360">
        <v>15.41</v>
      </c>
    </row>
    <row r="2369" spans="1:4">
      <c r="A2369">
        <v>3534</v>
      </c>
      <c r="B2369" t="s">
        <v>19101</v>
      </c>
      <c r="C2369" s="111" t="s">
        <v>1712</v>
      </c>
      <c r="D2369" s="360">
        <v>8.84</v>
      </c>
    </row>
    <row r="2370" spans="1:4">
      <c r="A2370">
        <v>3543</v>
      </c>
      <c r="B2370" t="s">
        <v>19102</v>
      </c>
      <c r="C2370" s="111" t="s">
        <v>1712</v>
      </c>
      <c r="D2370" s="360">
        <v>2.0499999999999998</v>
      </c>
    </row>
    <row r="2371" spans="1:4">
      <c r="A2371">
        <v>3482</v>
      </c>
      <c r="B2371" t="s">
        <v>19103</v>
      </c>
      <c r="C2371" s="111" t="s">
        <v>1712</v>
      </c>
      <c r="D2371" s="360">
        <v>6.32</v>
      </c>
    </row>
    <row r="2372" spans="1:4">
      <c r="A2372">
        <v>3505</v>
      </c>
      <c r="B2372" t="s">
        <v>19104</v>
      </c>
      <c r="C2372" s="111" t="s">
        <v>1712</v>
      </c>
      <c r="D2372" s="360">
        <v>3.05</v>
      </c>
    </row>
    <row r="2373" spans="1:4">
      <c r="A2373">
        <v>3521</v>
      </c>
      <c r="B2373" t="s">
        <v>19105</v>
      </c>
      <c r="C2373" s="111" t="s">
        <v>1712</v>
      </c>
      <c r="D2373" s="360">
        <v>2.2999999999999998</v>
      </c>
    </row>
    <row r="2374" spans="1:4">
      <c r="A2374">
        <v>3531</v>
      </c>
      <c r="B2374" t="s">
        <v>19106</v>
      </c>
      <c r="C2374" s="111" t="s">
        <v>1712</v>
      </c>
      <c r="D2374" s="360">
        <v>4.38</v>
      </c>
    </row>
    <row r="2375" spans="1:4">
      <c r="A2375">
        <v>3522</v>
      </c>
      <c r="B2375" t="s">
        <v>19107</v>
      </c>
      <c r="C2375" s="111" t="s">
        <v>1712</v>
      </c>
      <c r="D2375" s="360">
        <v>2.82</v>
      </c>
    </row>
    <row r="2376" spans="1:4">
      <c r="A2376">
        <v>3527</v>
      </c>
      <c r="B2376" t="s">
        <v>19108</v>
      </c>
      <c r="C2376" s="111" t="s">
        <v>1712</v>
      </c>
      <c r="D2376" s="360">
        <v>14.85</v>
      </c>
    </row>
    <row r="2377" spans="1:4">
      <c r="A2377">
        <v>3516</v>
      </c>
      <c r="B2377" t="s">
        <v>14484</v>
      </c>
      <c r="C2377" s="111" t="s">
        <v>1712</v>
      </c>
      <c r="D2377" s="360">
        <v>2.81</v>
      </c>
    </row>
    <row r="2378" spans="1:4">
      <c r="A2378">
        <v>3517</v>
      </c>
      <c r="B2378" t="s">
        <v>19109</v>
      </c>
      <c r="C2378" s="111" t="s">
        <v>1712</v>
      </c>
      <c r="D2378" s="360">
        <v>2.54</v>
      </c>
    </row>
    <row r="2379" spans="1:4">
      <c r="A2379">
        <v>3515</v>
      </c>
      <c r="B2379" t="s">
        <v>14485</v>
      </c>
      <c r="C2379" s="111" t="s">
        <v>1712</v>
      </c>
      <c r="D2379" s="360">
        <v>7.57</v>
      </c>
    </row>
    <row r="2380" spans="1:4">
      <c r="A2380">
        <v>20147</v>
      </c>
      <c r="B2380" t="s">
        <v>14486</v>
      </c>
      <c r="C2380" s="111" t="s">
        <v>1712</v>
      </c>
      <c r="D2380" s="360">
        <v>6.23</v>
      </c>
    </row>
    <row r="2381" spans="1:4">
      <c r="A2381">
        <v>3524</v>
      </c>
      <c r="B2381" t="s">
        <v>14487</v>
      </c>
      <c r="C2381" s="111" t="s">
        <v>1712</v>
      </c>
      <c r="D2381" s="360">
        <v>9.3699999999999992</v>
      </c>
    </row>
    <row r="2382" spans="1:4">
      <c r="A2382">
        <v>3532</v>
      </c>
      <c r="B2382" t="s">
        <v>14488</v>
      </c>
      <c r="C2382" s="111" t="s">
        <v>1712</v>
      </c>
      <c r="D2382" s="360">
        <v>21.66</v>
      </c>
    </row>
    <row r="2383" spans="1:4">
      <c r="A2383">
        <v>3528</v>
      </c>
      <c r="B2383" t="s">
        <v>14489</v>
      </c>
      <c r="C2383" s="111" t="s">
        <v>1712</v>
      </c>
      <c r="D2383" s="360">
        <v>10.98</v>
      </c>
    </row>
    <row r="2384" spans="1:4">
      <c r="A2384">
        <v>37952</v>
      </c>
      <c r="B2384" t="s">
        <v>14490</v>
      </c>
      <c r="C2384" s="111" t="s">
        <v>1712</v>
      </c>
      <c r="D2384" s="360">
        <v>78.69</v>
      </c>
    </row>
    <row r="2385" spans="1:4">
      <c r="A2385">
        <v>37951</v>
      </c>
      <c r="B2385" t="s">
        <v>14491</v>
      </c>
      <c r="C2385" s="111" t="s">
        <v>1712</v>
      </c>
      <c r="D2385" s="360">
        <v>2.96</v>
      </c>
    </row>
    <row r="2386" spans="1:4">
      <c r="A2386">
        <v>3518</v>
      </c>
      <c r="B2386" t="s">
        <v>14492</v>
      </c>
      <c r="C2386" s="111" t="s">
        <v>1712</v>
      </c>
      <c r="D2386" s="360">
        <v>4.55</v>
      </c>
    </row>
    <row r="2387" spans="1:4">
      <c r="A2387">
        <v>3519</v>
      </c>
      <c r="B2387" t="s">
        <v>14493</v>
      </c>
      <c r="C2387" s="111" t="s">
        <v>1712</v>
      </c>
      <c r="D2387" s="360">
        <v>9.52</v>
      </c>
    </row>
    <row r="2388" spans="1:4">
      <c r="A2388">
        <v>3520</v>
      </c>
      <c r="B2388" t="s">
        <v>14494</v>
      </c>
      <c r="C2388" s="111" t="s">
        <v>1712</v>
      </c>
      <c r="D2388" s="360">
        <v>9.98</v>
      </c>
    </row>
    <row r="2389" spans="1:4">
      <c r="A2389">
        <v>37950</v>
      </c>
      <c r="B2389" t="s">
        <v>14495</v>
      </c>
      <c r="C2389" s="111" t="s">
        <v>1712</v>
      </c>
      <c r="D2389" s="360">
        <v>72.44</v>
      </c>
    </row>
    <row r="2390" spans="1:4">
      <c r="A2390">
        <v>37949</v>
      </c>
      <c r="B2390" t="s">
        <v>14496</v>
      </c>
      <c r="C2390" s="111" t="s">
        <v>1712</v>
      </c>
      <c r="D2390" s="360">
        <v>2.67</v>
      </c>
    </row>
    <row r="2391" spans="1:4">
      <c r="A2391">
        <v>3526</v>
      </c>
      <c r="B2391" t="s">
        <v>14497</v>
      </c>
      <c r="C2391" s="111" t="s">
        <v>1712</v>
      </c>
      <c r="D2391" s="360">
        <v>3.68</v>
      </c>
    </row>
    <row r="2392" spans="1:4">
      <c r="A2392">
        <v>3509</v>
      </c>
      <c r="B2392" t="s">
        <v>14498</v>
      </c>
      <c r="C2392" s="111" t="s">
        <v>1712</v>
      </c>
      <c r="D2392" s="360">
        <v>8.35</v>
      </c>
    </row>
    <row r="2393" spans="1:4">
      <c r="A2393">
        <v>3530</v>
      </c>
      <c r="B2393" t="s">
        <v>19110</v>
      </c>
      <c r="C2393" s="111" t="s">
        <v>1712</v>
      </c>
      <c r="D2393" s="360">
        <v>240.53</v>
      </c>
    </row>
    <row r="2394" spans="1:4">
      <c r="A2394">
        <v>3542</v>
      </c>
      <c r="B2394" t="s">
        <v>19111</v>
      </c>
      <c r="C2394" s="111" t="s">
        <v>1712</v>
      </c>
      <c r="D2394" s="360">
        <v>0.69</v>
      </c>
    </row>
    <row r="2395" spans="1:4">
      <c r="A2395">
        <v>3529</v>
      </c>
      <c r="B2395" t="s">
        <v>19112</v>
      </c>
      <c r="C2395" s="111" t="s">
        <v>1712</v>
      </c>
      <c r="D2395" s="360">
        <v>0.85</v>
      </c>
    </row>
    <row r="2396" spans="1:4">
      <c r="A2396">
        <v>3536</v>
      </c>
      <c r="B2396" t="s">
        <v>19113</v>
      </c>
      <c r="C2396" s="111" t="s">
        <v>1712</v>
      </c>
      <c r="D2396" s="360">
        <v>2.82</v>
      </c>
    </row>
    <row r="2397" spans="1:4">
      <c r="A2397">
        <v>3535</v>
      </c>
      <c r="B2397" t="s">
        <v>19114</v>
      </c>
      <c r="C2397" s="111" t="s">
        <v>1712</v>
      </c>
      <c r="D2397" s="360">
        <v>6.86</v>
      </c>
    </row>
    <row r="2398" spans="1:4">
      <c r="A2398">
        <v>3540</v>
      </c>
      <c r="B2398" t="s">
        <v>19115</v>
      </c>
      <c r="C2398" s="111" t="s">
        <v>1712</v>
      </c>
      <c r="D2398" s="360">
        <v>5.81</v>
      </c>
    </row>
    <row r="2399" spans="1:4">
      <c r="A2399">
        <v>3539</v>
      </c>
      <c r="B2399" t="s">
        <v>19116</v>
      </c>
      <c r="C2399" s="111" t="s">
        <v>1712</v>
      </c>
      <c r="D2399" s="360">
        <v>33.659999999999997</v>
      </c>
    </row>
    <row r="2400" spans="1:4">
      <c r="A2400">
        <v>3513</v>
      </c>
      <c r="B2400" t="s">
        <v>19117</v>
      </c>
      <c r="C2400" s="111" t="s">
        <v>1712</v>
      </c>
      <c r="D2400" s="360">
        <v>118.71</v>
      </c>
    </row>
    <row r="2401" spans="1:4">
      <c r="A2401">
        <v>3510</v>
      </c>
      <c r="B2401" t="s">
        <v>19118</v>
      </c>
      <c r="C2401" s="111" t="s">
        <v>1712</v>
      </c>
      <c r="D2401" s="360">
        <v>14.66</v>
      </c>
    </row>
    <row r="2402" spans="1:4">
      <c r="A2402">
        <v>38913</v>
      </c>
      <c r="B2402" t="s">
        <v>19119</v>
      </c>
      <c r="C2402" s="111" t="s">
        <v>1712</v>
      </c>
      <c r="D2402" s="360">
        <v>9.42</v>
      </c>
    </row>
    <row r="2403" spans="1:4">
      <c r="A2403">
        <v>38914</v>
      </c>
      <c r="B2403" t="s">
        <v>19120</v>
      </c>
      <c r="C2403" s="111" t="s">
        <v>1712</v>
      </c>
      <c r="D2403" s="360">
        <v>11.57</v>
      </c>
    </row>
    <row r="2404" spans="1:4">
      <c r="A2404">
        <v>38915</v>
      </c>
      <c r="B2404" t="s">
        <v>19121</v>
      </c>
      <c r="C2404" s="111" t="s">
        <v>1712</v>
      </c>
      <c r="D2404" s="360">
        <v>22.29</v>
      </c>
    </row>
    <row r="2405" spans="1:4">
      <c r="A2405">
        <v>38916</v>
      </c>
      <c r="B2405" t="s">
        <v>19122</v>
      </c>
      <c r="C2405" s="111" t="s">
        <v>1712</v>
      </c>
      <c r="D2405" s="360">
        <v>30.85</v>
      </c>
    </row>
    <row r="2406" spans="1:4">
      <c r="A2406">
        <v>39300</v>
      </c>
      <c r="B2406" t="s">
        <v>19123</v>
      </c>
      <c r="C2406" s="111" t="s">
        <v>1712</v>
      </c>
      <c r="D2406" s="360">
        <v>8.41</v>
      </c>
    </row>
    <row r="2407" spans="1:4">
      <c r="A2407">
        <v>39301</v>
      </c>
      <c r="B2407" t="s">
        <v>19124</v>
      </c>
      <c r="C2407" s="111" t="s">
        <v>1712</v>
      </c>
      <c r="D2407" s="360">
        <v>11.26</v>
      </c>
    </row>
    <row r="2408" spans="1:4">
      <c r="A2408">
        <v>39302</v>
      </c>
      <c r="B2408" t="s">
        <v>19125</v>
      </c>
      <c r="C2408" s="111" t="s">
        <v>1712</v>
      </c>
      <c r="D2408" s="360">
        <v>20.47</v>
      </c>
    </row>
    <row r="2409" spans="1:4">
      <c r="A2409">
        <v>38941</v>
      </c>
      <c r="B2409" t="s">
        <v>36360</v>
      </c>
      <c r="C2409" s="111" t="s">
        <v>1712</v>
      </c>
      <c r="D2409" s="360">
        <v>15.2</v>
      </c>
    </row>
    <row r="2410" spans="1:4">
      <c r="A2410">
        <v>38923</v>
      </c>
      <c r="B2410" t="s">
        <v>19126</v>
      </c>
      <c r="C2410" s="111" t="s">
        <v>1712</v>
      </c>
      <c r="D2410" s="360">
        <v>10.08</v>
      </c>
    </row>
    <row r="2411" spans="1:4">
      <c r="A2411">
        <v>38925</v>
      </c>
      <c r="B2411" t="s">
        <v>19127</v>
      </c>
      <c r="C2411" s="111" t="s">
        <v>1712</v>
      </c>
      <c r="D2411" s="360">
        <v>11.7</v>
      </c>
    </row>
    <row r="2412" spans="1:4">
      <c r="A2412">
        <v>38926</v>
      </c>
      <c r="B2412" t="s">
        <v>19128</v>
      </c>
      <c r="C2412" s="111" t="s">
        <v>1712</v>
      </c>
      <c r="D2412" s="360">
        <v>13.87</v>
      </c>
    </row>
    <row r="2413" spans="1:4">
      <c r="A2413">
        <v>38927</v>
      </c>
      <c r="B2413" t="s">
        <v>19129</v>
      </c>
      <c r="C2413" s="111" t="s">
        <v>1712</v>
      </c>
      <c r="D2413" s="360">
        <v>17.52</v>
      </c>
    </row>
    <row r="2414" spans="1:4">
      <c r="A2414">
        <v>39304</v>
      </c>
      <c r="B2414" t="s">
        <v>19130</v>
      </c>
      <c r="C2414" s="111" t="s">
        <v>1712</v>
      </c>
      <c r="D2414" s="360">
        <v>9.9499999999999993</v>
      </c>
    </row>
    <row r="2415" spans="1:4">
      <c r="A2415">
        <v>39305</v>
      </c>
      <c r="B2415" t="s">
        <v>19131</v>
      </c>
      <c r="C2415" s="111" t="s">
        <v>1712</v>
      </c>
      <c r="D2415" s="360">
        <v>10.91</v>
      </c>
    </row>
    <row r="2416" spans="1:4">
      <c r="A2416">
        <v>39306</v>
      </c>
      <c r="B2416" t="s">
        <v>19132</v>
      </c>
      <c r="C2416" s="111" t="s">
        <v>1712</v>
      </c>
      <c r="D2416" s="360">
        <v>14.67</v>
      </c>
    </row>
    <row r="2417" spans="1:4">
      <c r="A2417">
        <v>38928</v>
      </c>
      <c r="B2417" t="s">
        <v>19133</v>
      </c>
      <c r="C2417" s="111" t="s">
        <v>1712</v>
      </c>
      <c r="D2417" s="360">
        <v>19.39</v>
      </c>
    </row>
    <row r="2418" spans="1:4">
      <c r="A2418">
        <v>38917</v>
      </c>
      <c r="B2418" t="s">
        <v>36361</v>
      </c>
      <c r="C2418" s="111" t="s">
        <v>1712</v>
      </c>
      <c r="D2418" s="360">
        <v>10.84</v>
      </c>
    </row>
    <row r="2419" spans="1:4">
      <c r="A2419">
        <v>38919</v>
      </c>
      <c r="B2419" t="s">
        <v>36362</v>
      </c>
      <c r="C2419" s="111" t="s">
        <v>1712</v>
      </c>
      <c r="D2419" s="360">
        <v>12.72</v>
      </c>
    </row>
    <row r="2420" spans="1:4">
      <c r="A2420">
        <v>38922</v>
      </c>
      <c r="B2420" t="s">
        <v>36363</v>
      </c>
      <c r="C2420" s="111" t="s">
        <v>1712</v>
      </c>
      <c r="D2420" s="360">
        <v>17.07</v>
      </c>
    </row>
    <row r="2421" spans="1:4">
      <c r="A2421">
        <v>20151</v>
      </c>
      <c r="B2421" t="s">
        <v>19134</v>
      </c>
      <c r="C2421" s="111" t="s">
        <v>1712</v>
      </c>
      <c r="D2421" s="360">
        <v>24.54</v>
      </c>
    </row>
    <row r="2422" spans="1:4">
      <c r="A2422">
        <v>20152</v>
      </c>
      <c r="B2422" t="s">
        <v>19135</v>
      </c>
      <c r="C2422" s="111" t="s">
        <v>1712</v>
      </c>
      <c r="D2422" s="360">
        <v>88.8</v>
      </c>
    </row>
    <row r="2423" spans="1:4">
      <c r="A2423">
        <v>20148</v>
      </c>
      <c r="B2423" t="s">
        <v>19136</v>
      </c>
      <c r="C2423" s="111" t="s">
        <v>1712</v>
      </c>
      <c r="D2423" s="360">
        <v>4.82</v>
      </c>
    </row>
    <row r="2424" spans="1:4">
      <c r="A2424">
        <v>20149</v>
      </c>
      <c r="B2424" t="s">
        <v>19137</v>
      </c>
      <c r="C2424" s="111" t="s">
        <v>1712</v>
      </c>
      <c r="D2424" s="360">
        <v>8.06</v>
      </c>
    </row>
    <row r="2425" spans="1:4">
      <c r="A2425">
        <v>20150</v>
      </c>
      <c r="B2425" t="s">
        <v>19138</v>
      </c>
      <c r="C2425" s="111" t="s">
        <v>1712</v>
      </c>
      <c r="D2425" s="360">
        <v>20.77</v>
      </c>
    </row>
    <row r="2426" spans="1:4">
      <c r="A2426">
        <v>20157</v>
      </c>
      <c r="B2426" t="s">
        <v>19139</v>
      </c>
      <c r="C2426" s="111" t="s">
        <v>1712</v>
      </c>
      <c r="D2426" s="360">
        <v>23.31</v>
      </c>
    </row>
    <row r="2427" spans="1:4">
      <c r="A2427">
        <v>20158</v>
      </c>
      <c r="B2427" t="s">
        <v>19140</v>
      </c>
      <c r="C2427" s="111" t="s">
        <v>1712</v>
      </c>
      <c r="D2427" s="360">
        <v>92.57</v>
      </c>
    </row>
    <row r="2428" spans="1:4">
      <c r="A2428">
        <v>20154</v>
      </c>
      <c r="B2428" t="s">
        <v>19141</v>
      </c>
      <c r="C2428" s="111" t="s">
        <v>1712</v>
      </c>
      <c r="D2428" s="360">
        <v>4.72</v>
      </c>
    </row>
    <row r="2429" spans="1:4">
      <c r="A2429">
        <v>20155</v>
      </c>
      <c r="B2429" t="s">
        <v>19142</v>
      </c>
      <c r="C2429" s="111" t="s">
        <v>1712</v>
      </c>
      <c r="D2429" s="360">
        <v>7.19</v>
      </c>
    </row>
    <row r="2430" spans="1:4">
      <c r="A2430">
        <v>20156</v>
      </c>
      <c r="B2430" t="s">
        <v>19143</v>
      </c>
      <c r="C2430" s="111" t="s">
        <v>1712</v>
      </c>
      <c r="D2430" s="360">
        <v>20.22</v>
      </c>
    </row>
    <row r="2431" spans="1:4">
      <c r="A2431">
        <v>3499</v>
      </c>
      <c r="B2431" t="s">
        <v>19144</v>
      </c>
      <c r="C2431" s="111" t="s">
        <v>1712</v>
      </c>
      <c r="D2431" s="360">
        <v>1.32</v>
      </c>
    </row>
    <row r="2432" spans="1:4">
      <c r="A2432">
        <v>3500</v>
      </c>
      <c r="B2432" t="s">
        <v>19145</v>
      </c>
      <c r="C2432" s="111" t="s">
        <v>1712</v>
      </c>
      <c r="D2432" s="360">
        <v>1.75</v>
      </c>
    </row>
    <row r="2433" spans="1:4">
      <c r="A2433">
        <v>3501</v>
      </c>
      <c r="B2433" t="s">
        <v>19146</v>
      </c>
      <c r="C2433" s="111" t="s">
        <v>1712</v>
      </c>
      <c r="D2433" s="360">
        <v>4.82</v>
      </c>
    </row>
    <row r="2434" spans="1:4">
      <c r="A2434">
        <v>3502</v>
      </c>
      <c r="B2434" t="s">
        <v>19147</v>
      </c>
      <c r="C2434" s="111" t="s">
        <v>1712</v>
      </c>
      <c r="D2434" s="360">
        <v>6.93</v>
      </c>
    </row>
    <row r="2435" spans="1:4">
      <c r="A2435">
        <v>3503</v>
      </c>
      <c r="B2435" t="s">
        <v>19148</v>
      </c>
      <c r="C2435" s="111" t="s">
        <v>1712</v>
      </c>
      <c r="D2435" s="360">
        <v>8.7100000000000009</v>
      </c>
    </row>
    <row r="2436" spans="1:4">
      <c r="A2436">
        <v>3477</v>
      </c>
      <c r="B2436" t="s">
        <v>19149</v>
      </c>
      <c r="C2436" s="111" t="s">
        <v>1712</v>
      </c>
      <c r="D2436" s="360">
        <v>31.63</v>
      </c>
    </row>
    <row r="2437" spans="1:4">
      <c r="A2437">
        <v>3478</v>
      </c>
      <c r="B2437" t="s">
        <v>19150</v>
      </c>
      <c r="C2437" s="111" t="s">
        <v>1712</v>
      </c>
      <c r="D2437" s="360">
        <v>75.849999999999994</v>
      </c>
    </row>
    <row r="2438" spans="1:4">
      <c r="A2438">
        <v>3525</v>
      </c>
      <c r="B2438" t="s">
        <v>19151</v>
      </c>
      <c r="C2438" s="111" t="s">
        <v>1712</v>
      </c>
      <c r="D2438" s="360">
        <v>93.61</v>
      </c>
    </row>
    <row r="2439" spans="1:4">
      <c r="A2439">
        <v>3511</v>
      </c>
      <c r="B2439" t="s">
        <v>19152</v>
      </c>
      <c r="C2439" s="111" t="s">
        <v>1712</v>
      </c>
      <c r="D2439" s="360">
        <v>99.29</v>
      </c>
    </row>
    <row r="2440" spans="1:4">
      <c r="A2440">
        <v>12032</v>
      </c>
      <c r="B2440" t="s">
        <v>14499</v>
      </c>
      <c r="C2440" s="111" t="s">
        <v>1721</v>
      </c>
      <c r="D2440" s="360">
        <v>50.93</v>
      </c>
    </row>
    <row r="2441" spans="1:4">
      <c r="A2441">
        <v>12030</v>
      </c>
      <c r="B2441" t="s">
        <v>14500</v>
      </c>
      <c r="C2441" s="111" t="s">
        <v>1721</v>
      </c>
      <c r="D2441" s="360">
        <v>47.85</v>
      </c>
    </row>
    <row r="2442" spans="1:4">
      <c r="A2442">
        <v>10908</v>
      </c>
      <c r="B2442" t="s">
        <v>14501</v>
      </c>
      <c r="C2442" s="111" t="s">
        <v>1712</v>
      </c>
      <c r="D2442" s="360">
        <v>22.91</v>
      </c>
    </row>
    <row r="2443" spans="1:4">
      <c r="A2443">
        <v>10909</v>
      </c>
      <c r="B2443" t="s">
        <v>14502</v>
      </c>
      <c r="C2443" s="111" t="s">
        <v>1712</v>
      </c>
      <c r="D2443" s="360">
        <v>26.65</v>
      </c>
    </row>
    <row r="2444" spans="1:4">
      <c r="A2444">
        <v>3669</v>
      </c>
      <c r="B2444" t="s">
        <v>14503</v>
      </c>
      <c r="C2444" s="111" t="s">
        <v>1712</v>
      </c>
      <c r="D2444" s="360">
        <v>16.37</v>
      </c>
    </row>
    <row r="2445" spans="1:4">
      <c r="A2445">
        <v>20139</v>
      </c>
      <c r="B2445" t="s">
        <v>19153</v>
      </c>
      <c r="C2445" s="111" t="s">
        <v>1712</v>
      </c>
      <c r="D2445" s="360">
        <v>140.83000000000001</v>
      </c>
    </row>
    <row r="2446" spans="1:4">
      <c r="A2446">
        <v>3668</v>
      </c>
      <c r="B2446" t="s">
        <v>14504</v>
      </c>
      <c r="C2446" s="111" t="s">
        <v>1712</v>
      </c>
      <c r="D2446" s="360">
        <v>50.3</v>
      </c>
    </row>
    <row r="2447" spans="1:4">
      <c r="A2447">
        <v>10911</v>
      </c>
      <c r="B2447" t="s">
        <v>14505</v>
      </c>
      <c r="C2447" s="111" t="s">
        <v>1712</v>
      </c>
      <c r="D2447" s="360">
        <v>22.05</v>
      </c>
    </row>
    <row r="2448" spans="1:4">
      <c r="A2448">
        <v>3659</v>
      </c>
      <c r="B2448" t="s">
        <v>19154</v>
      </c>
      <c r="C2448" s="111" t="s">
        <v>1712</v>
      </c>
      <c r="D2448" s="360">
        <v>22.47</v>
      </c>
    </row>
    <row r="2449" spans="1:4">
      <c r="A2449">
        <v>3660</v>
      </c>
      <c r="B2449" t="s">
        <v>19155</v>
      </c>
      <c r="C2449" s="111" t="s">
        <v>1712</v>
      </c>
      <c r="D2449" s="360">
        <v>29.05</v>
      </c>
    </row>
    <row r="2450" spans="1:4">
      <c r="A2450">
        <v>20144</v>
      </c>
      <c r="B2450" t="s">
        <v>19156</v>
      </c>
      <c r="C2450" s="111" t="s">
        <v>1712</v>
      </c>
      <c r="D2450" s="360">
        <v>65.069999999999993</v>
      </c>
    </row>
    <row r="2451" spans="1:4">
      <c r="A2451">
        <v>20143</v>
      </c>
      <c r="B2451" t="s">
        <v>19157</v>
      </c>
      <c r="C2451" s="111" t="s">
        <v>1712</v>
      </c>
      <c r="D2451" s="360">
        <v>83.25</v>
      </c>
    </row>
    <row r="2452" spans="1:4">
      <c r="A2452">
        <v>20145</v>
      </c>
      <c r="B2452" t="s">
        <v>19158</v>
      </c>
      <c r="C2452" s="111" t="s">
        <v>1712</v>
      </c>
      <c r="D2452" s="360">
        <v>160.58000000000001</v>
      </c>
    </row>
    <row r="2453" spans="1:4">
      <c r="A2453">
        <v>20146</v>
      </c>
      <c r="B2453" t="s">
        <v>19159</v>
      </c>
      <c r="C2453" s="111" t="s">
        <v>1712</v>
      </c>
      <c r="D2453" s="360">
        <v>219.51</v>
      </c>
    </row>
    <row r="2454" spans="1:4">
      <c r="A2454">
        <v>20140</v>
      </c>
      <c r="B2454" t="s">
        <v>19160</v>
      </c>
      <c r="C2454" s="111" t="s">
        <v>1712</v>
      </c>
      <c r="D2454" s="360">
        <v>10.29</v>
      </c>
    </row>
    <row r="2455" spans="1:4">
      <c r="A2455">
        <v>20141</v>
      </c>
      <c r="B2455" t="s">
        <v>19161</v>
      </c>
      <c r="C2455" s="111" t="s">
        <v>1712</v>
      </c>
      <c r="D2455" s="360">
        <v>25.22</v>
      </c>
    </row>
    <row r="2456" spans="1:4">
      <c r="A2456">
        <v>20142</v>
      </c>
      <c r="B2456" t="s">
        <v>19162</v>
      </c>
      <c r="C2456" s="111" t="s">
        <v>1712</v>
      </c>
      <c r="D2456" s="360">
        <v>44.37</v>
      </c>
    </row>
    <row r="2457" spans="1:4">
      <c r="A2457">
        <v>3670</v>
      </c>
      <c r="B2457" t="s">
        <v>14506</v>
      </c>
      <c r="C2457" s="111" t="s">
        <v>1712</v>
      </c>
      <c r="D2457" s="360">
        <v>28.85</v>
      </c>
    </row>
    <row r="2458" spans="1:4">
      <c r="A2458">
        <v>3666</v>
      </c>
      <c r="B2458" t="s">
        <v>14507</v>
      </c>
      <c r="C2458" s="111" t="s">
        <v>1712</v>
      </c>
      <c r="D2458" s="360">
        <v>4.54</v>
      </c>
    </row>
    <row r="2459" spans="1:4">
      <c r="A2459">
        <v>3662</v>
      </c>
      <c r="B2459" t="s">
        <v>19163</v>
      </c>
      <c r="C2459" s="111" t="s">
        <v>1712</v>
      </c>
      <c r="D2459" s="360">
        <v>11.84</v>
      </c>
    </row>
    <row r="2460" spans="1:4">
      <c r="A2460">
        <v>3658</v>
      </c>
      <c r="B2460" t="s">
        <v>19164</v>
      </c>
      <c r="C2460" s="111" t="s">
        <v>1712</v>
      </c>
      <c r="D2460" s="360">
        <v>22.43</v>
      </c>
    </row>
    <row r="2461" spans="1:4">
      <c r="A2461">
        <v>14157</v>
      </c>
      <c r="B2461" t="s">
        <v>14508</v>
      </c>
      <c r="C2461" s="111" t="s">
        <v>1712</v>
      </c>
      <c r="D2461" s="360">
        <v>1.27</v>
      </c>
    </row>
    <row r="2462" spans="1:4">
      <c r="A2462">
        <v>42696</v>
      </c>
      <c r="B2462" t="s">
        <v>19165</v>
      </c>
      <c r="C2462" s="111" t="s">
        <v>1712</v>
      </c>
      <c r="D2462" s="360">
        <v>177.88</v>
      </c>
    </row>
    <row r="2463" spans="1:4">
      <c r="A2463">
        <v>39875</v>
      </c>
      <c r="B2463" t="s">
        <v>14509</v>
      </c>
      <c r="C2463" s="111" t="s">
        <v>1712</v>
      </c>
      <c r="D2463" s="360">
        <v>616.89</v>
      </c>
    </row>
    <row r="2464" spans="1:4">
      <c r="A2464">
        <v>39876</v>
      </c>
      <c r="B2464" t="s">
        <v>14510</v>
      </c>
      <c r="C2464" s="111" t="s">
        <v>1712</v>
      </c>
      <c r="D2464" s="360">
        <v>772.35</v>
      </c>
    </row>
    <row r="2465" spans="1:4">
      <c r="A2465">
        <v>39877</v>
      </c>
      <c r="B2465" t="s">
        <v>14511</v>
      </c>
      <c r="C2465" s="111" t="s">
        <v>1712</v>
      </c>
      <c r="D2465" s="361">
        <v>1071.21</v>
      </c>
    </row>
    <row r="2466" spans="1:4">
      <c r="A2466">
        <v>39878</v>
      </c>
      <c r="B2466" t="s">
        <v>14512</v>
      </c>
      <c r="C2466" s="111" t="s">
        <v>1712</v>
      </c>
      <c r="D2466" s="361">
        <v>1414.9</v>
      </c>
    </row>
    <row r="2467" spans="1:4">
      <c r="A2467">
        <v>39872</v>
      </c>
      <c r="B2467" t="s">
        <v>14513</v>
      </c>
      <c r="C2467" s="111" t="s">
        <v>1712</v>
      </c>
      <c r="D2467" s="360">
        <v>423.05</v>
      </c>
    </row>
    <row r="2468" spans="1:4">
      <c r="A2468">
        <v>39873</v>
      </c>
      <c r="B2468" t="s">
        <v>14514</v>
      </c>
      <c r="C2468" s="111" t="s">
        <v>1712</v>
      </c>
      <c r="D2468" s="360">
        <v>490.71</v>
      </c>
    </row>
    <row r="2469" spans="1:4">
      <c r="A2469">
        <v>39874</v>
      </c>
      <c r="B2469" t="s">
        <v>14515</v>
      </c>
      <c r="C2469" s="111" t="s">
        <v>1712</v>
      </c>
      <c r="D2469" s="360">
        <v>538.98</v>
      </c>
    </row>
    <row r="2470" spans="1:4">
      <c r="A2470">
        <v>3674</v>
      </c>
      <c r="B2470" t="s">
        <v>14516</v>
      </c>
      <c r="C2470" s="111" t="s">
        <v>1715</v>
      </c>
      <c r="D2470" s="360">
        <v>86.56</v>
      </c>
    </row>
    <row r="2471" spans="1:4">
      <c r="A2471">
        <v>3681</v>
      </c>
      <c r="B2471" t="s">
        <v>14517</v>
      </c>
      <c r="C2471" s="111" t="s">
        <v>1715</v>
      </c>
      <c r="D2471" s="360">
        <v>128.78</v>
      </c>
    </row>
    <row r="2472" spans="1:4">
      <c r="A2472">
        <v>3676</v>
      </c>
      <c r="B2472" t="s">
        <v>14518</v>
      </c>
      <c r="C2472" s="111" t="s">
        <v>1715</v>
      </c>
      <c r="D2472" s="360">
        <v>484.67</v>
      </c>
    </row>
    <row r="2473" spans="1:4">
      <c r="A2473">
        <v>3679</v>
      </c>
      <c r="B2473" t="s">
        <v>14519</v>
      </c>
      <c r="C2473" s="111" t="s">
        <v>1715</v>
      </c>
      <c r="D2473" s="360">
        <v>400.97</v>
      </c>
    </row>
    <row r="2474" spans="1:4">
      <c r="A2474">
        <v>3672</v>
      </c>
      <c r="B2474" t="s">
        <v>14520</v>
      </c>
      <c r="C2474" s="111" t="s">
        <v>1715</v>
      </c>
      <c r="D2474" s="360">
        <v>1.36</v>
      </c>
    </row>
    <row r="2475" spans="1:4">
      <c r="A2475">
        <v>3671</v>
      </c>
      <c r="B2475" t="s">
        <v>14521</v>
      </c>
      <c r="C2475" s="111" t="s">
        <v>1715</v>
      </c>
      <c r="D2475" s="360">
        <v>1.29</v>
      </c>
    </row>
    <row r="2476" spans="1:4">
      <c r="A2476">
        <v>3673</v>
      </c>
      <c r="B2476" t="s">
        <v>14522</v>
      </c>
      <c r="C2476" s="111" t="s">
        <v>1715</v>
      </c>
      <c r="D2476" s="360">
        <v>2.02</v>
      </c>
    </row>
    <row r="2477" spans="1:4">
      <c r="A2477">
        <v>38394</v>
      </c>
      <c r="B2477" t="s">
        <v>14523</v>
      </c>
      <c r="C2477" s="111" t="s">
        <v>1712</v>
      </c>
      <c r="D2477" s="360">
        <v>363.84</v>
      </c>
    </row>
    <row r="2478" spans="1:4">
      <c r="A2478">
        <v>3729</v>
      </c>
      <c r="B2478" t="s">
        <v>14524</v>
      </c>
      <c r="C2478" s="111" t="s">
        <v>1712</v>
      </c>
      <c r="D2478" s="360">
        <v>161.28</v>
      </c>
    </row>
    <row r="2479" spans="1:4">
      <c r="A2479">
        <v>39357</v>
      </c>
      <c r="B2479" t="s">
        <v>19166</v>
      </c>
      <c r="C2479" s="111" t="s">
        <v>1712</v>
      </c>
      <c r="D2479" s="360">
        <v>52.21</v>
      </c>
    </row>
    <row r="2480" spans="1:4">
      <c r="A2480">
        <v>39358</v>
      </c>
      <c r="B2480" t="s">
        <v>19167</v>
      </c>
      <c r="C2480" s="111" t="s">
        <v>1712</v>
      </c>
      <c r="D2480" s="360">
        <v>52.21</v>
      </c>
    </row>
    <row r="2481" spans="1:4">
      <c r="A2481">
        <v>39355</v>
      </c>
      <c r="B2481" t="s">
        <v>19168</v>
      </c>
      <c r="C2481" s="111" t="s">
        <v>1712</v>
      </c>
      <c r="D2481" s="360">
        <v>76.069999999999993</v>
      </c>
    </row>
    <row r="2482" spans="1:4">
      <c r="A2482">
        <v>39356</v>
      </c>
      <c r="B2482" t="s">
        <v>19169</v>
      </c>
      <c r="C2482" s="111" t="s">
        <v>1712</v>
      </c>
      <c r="D2482" s="360">
        <v>72.599999999999994</v>
      </c>
    </row>
    <row r="2483" spans="1:4">
      <c r="A2483">
        <v>39353</v>
      </c>
      <c r="B2483" t="s">
        <v>19170</v>
      </c>
      <c r="C2483" s="111" t="s">
        <v>1712</v>
      </c>
      <c r="D2483" s="360">
        <v>166.66</v>
      </c>
    </row>
    <row r="2484" spans="1:4">
      <c r="A2484">
        <v>39354</v>
      </c>
      <c r="B2484" t="s">
        <v>19171</v>
      </c>
      <c r="C2484" s="111" t="s">
        <v>1712</v>
      </c>
      <c r="D2484" s="360">
        <v>351.63</v>
      </c>
    </row>
    <row r="2485" spans="1:4">
      <c r="A2485">
        <v>39398</v>
      </c>
      <c r="B2485" t="s">
        <v>14525</v>
      </c>
      <c r="C2485" s="111" t="s">
        <v>1712</v>
      </c>
      <c r="D2485" s="360">
        <v>83.17</v>
      </c>
    </row>
    <row r="2486" spans="1:4">
      <c r="A2486">
        <v>13343</v>
      </c>
      <c r="B2486" t="s">
        <v>14526</v>
      </c>
      <c r="C2486" s="111" t="s">
        <v>1712</v>
      </c>
      <c r="D2486" s="360">
        <v>47.19</v>
      </c>
    </row>
    <row r="2487" spans="1:4">
      <c r="A2487">
        <v>12118</v>
      </c>
      <c r="B2487" t="s">
        <v>14527</v>
      </c>
      <c r="C2487" s="111" t="s">
        <v>1712</v>
      </c>
      <c r="D2487" s="360">
        <v>27.37</v>
      </c>
    </row>
    <row r="2488" spans="1:4">
      <c r="A2488">
        <v>39482</v>
      </c>
      <c r="B2488" t="s">
        <v>14528</v>
      </c>
      <c r="C2488" s="111" t="s">
        <v>1712</v>
      </c>
      <c r="D2488" s="360">
        <v>550.24</v>
      </c>
    </row>
    <row r="2489" spans="1:4">
      <c r="A2489">
        <v>39486</v>
      </c>
      <c r="B2489" t="s">
        <v>14529</v>
      </c>
      <c r="C2489" s="111" t="s">
        <v>1712</v>
      </c>
      <c r="D2489" s="360">
        <v>449.07</v>
      </c>
    </row>
    <row r="2490" spans="1:4">
      <c r="A2490">
        <v>39484</v>
      </c>
      <c r="B2490" t="s">
        <v>14530</v>
      </c>
      <c r="C2490" s="111" t="s">
        <v>1712</v>
      </c>
      <c r="D2490" s="360">
        <v>550.24</v>
      </c>
    </row>
    <row r="2491" spans="1:4">
      <c r="A2491">
        <v>39488</v>
      </c>
      <c r="B2491" t="s">
        <v>14531</v>
      </c>
      <c r="C2491" s="111" t="s">
        <v>1712</v>
      </c>
      <c r="D2491" s="360">
        <v>456.43</v>
      </c>
    </row>
    <row r="2492" spans="1:4">
      <c r="A2492">
        <v>39485</v>
      </c>
      <c r="B2492" t="s">
        <v>14532</v>
      </c>
      <c r="C2492" s="111" t="s">
        <v>1712</v>
      </c>
      <c r="D2492" s="360">
        <v>550.24</v>
      </c>
    </row>
    <row r="2493" spans="1:4">
      <c r="A2493">
        <v>39489</v>
      </c>
      <c r="B2493" t="s">
        <v>14533</v>
      </c>
      <c r="C2493" s="111" t="s">
        <v>1712</v>
      </c>
      <c r="D2493" s="360">
        <v>464.16</v>
      </c>
    </row>
    <row r="2494" spans="1:4">
      <c r="A2494">
        <v>39490</v>
      </c>
      <c r="B2494" t="s">
        <v>14534</v>
      </c>
      <c r="C2494" s="111" t="s">
        <v>1712</v>
      </c>
      <c r="D2494" s="360">
        <v>691.66</v>
      </c>
    </row>
    <row r="2495" spans="1:4">
      <c r="A2495">
        <v>39494</v>
      </c>
      <c r="B2495" t="s">
        <v>14535</v>
      </c>
      <c r="C2495" s="111" t="s">
        <v>1712</v>
      </c>
      <c r="D2495" s="360">
        <v>496.67</v>
      </c>
    </row>
    <row r="2496" spans="1:4">
      <c r="A2496">
        <v>39495</v>
      </c>
      <c r="B2496" t="s">
        <v>14536</v>
      </c>
      <c r="C2496" s="111" t="s">
        <v>1712</v>
      </c>
      <c r="D2496" s="360">
        <v>559.69000000000005</v>
      </c>
    </row>
    <row r="2497" spans="1:4">
      <c r="A2497">
        <v>39496</v>
      </c>
      <c r="B2497" t="s">
        <v>14537</v>
      </c>
      <c r="C2497" s="111" t="s">
        <v>1712</v>
      </c>
      <c r="D2497" s="360">
        <v>615.65</v>
      </c>
    </row>
    <row r="2498" spans="1:4">
      <c r="A2498">
        <v>39492</v>
      </c>
      <c r="B2498" t="s">
        <v>14538</v>
      </c>
      <c r="C2498" s="111" t="s">
        <v>1712</v>
      </c>
      <c r="D2498" s="360">
        <v>712.76</v>
      </c>
    </row>
    <row r="2499" spans="1:4">
      <c r="A2499">
        <v>39497</v>
      </c>
      <c r="B2499" t="s">
        <v>14539</v>
      </c>
      <c r="C2499" s="111" t="s">
        <v>1712</v>
      </c>
      <c r="D2499" s="360">
        <v>643.80999999999995</v>
      </c>
    </row>
    <row r="2500" spans="1:4">
      <c r="A2500">
        <v>39493</v>
      </c>
      <c r="B2500" t="s">
        <v>14540</v>
      </c>
      <c r="C2500" s="111" t="s">
        <v>1712</v>
      </c>
      <c r="D2500" s="360">
        <v>764.5</v>
      </c>
    </row>
    <row r="2501" spans="1:4">
      <c r="A2501">
        <v>39500</v>
      </c>
      <c r="B2501" t="s">
        <v>14541</v>
      </c>
      <c r="C2501" s="111" t="s">
        <v>1712</v>
      </c>
      <c r="D2501" s="360">
        <v>834.13</v>
      </c>
    </row>
    <row r="2502" spans="1:4">
      <c r="A2502">
        <v>39498</v>
      </c>
      <c r="B2502" t="s">
        <v>14542</v>
      </c>
      <c r="C2502" s="111" t="s">
        <v>1712</v>
      </c>
      <c r="D2502" s="361">
        <v>1028.76</v>
      </c>
    </row>
    <row r="2503" spans="1:4">
      <c r="A2503">
        <v>43628</v>
      </c>
      <c r="B2503" t="s">
        <v>14543</v>
      </c>
      <c r="C2503" s="111" t="s">
        <v>1712</v>
      </c>
      <c r="D2503" s="360">
        <v>810.88</v>
      </c>
    </row>
    <row r="2504" spans="1:4">
      <c r="A2504">
        <v>39501</v>
      </c>
      <c r="B2504" t="s">
        <v>14544</v>
      </c>
      <c r="C2504" s="111" t="s">
        <v>1712</v>
      </c>
      <c r="D2504" s="360">
        <v>856.72</v>
      </c>
    </row>
    <row r="2505" spans="1:4">
      <c r="A2505">
        <v>39499</v>
      </c>
      <c r="B2505" t="s">
        <v>14545</v>
      </c>
      <c r="C2505" s="111" t="s">
        <v>1712</v>
      </c>
      <c r="D2505" s="361">
        <v>1043.3699999999999</v>
      </c>
    </row>
    <row r="2506" spans="1:4">
      <c r="A2506">
        <v>43621</v>
      </c>
      <c r="B2506" t="s">
        <v>14546</v>
      </c>
      <c r="C2506" s="111" t="s">
        <v>1712</v>
      </c>
      <c r="D2506" s="360">
        <v>861.56</v>
      </c>
    </row>
    <row r="2507" spans="1:4">
      <c r="A2507">
        <v>3733</v>
      </c>
      <c r="B2507" t="s">
        <v>14547</v>
      </c>
      <c r="C2507" s="111" t="s">
        <v>1713</v>
      </c>
      <c r="D2507" s="360">
        <v>70.02</v>
      </c>
    </row>
    <row r="2508" spans="1:4">
      <c r="A2508">
        <v>3731</v>
      </c>
      <c r="B2508" t="s">
        <v>14548</v>
      </c>
      <c r="C2508" s="111" t="s">
        <v>1713</v>
      </c>
      <c r="D2508" s="360">
        <v>65</v>
      </c>
    </row>
    <row r="2509" spans="1:4">
      <c r="A2509">
        <v>38137</v>
      </c>
      <c r="B2509" t="s">
        <v>14549</v>
      </c>
      <c r="C2509" s="111" t="s">
        <v>1713</v>
      </c>
      <c r="D2509" s="360">
        <v>65.38</v>
      </c>
    </row>
    <row r="2510" spans="1:4">
      <c r="A2510">
        <v>38135</v>
      </c>
      <c r="B2510" t="s">
        <v>14550</v>
      </c>
      <c r="C2510" s="111" t="s">
        <v>1713</v>
      </c>
      <c r="D2510" s="360">
        <v>82.88</v>
      </c>
    </row>
    <row r="2511" spans="1:4">
      <c r="A2511">
        <v>38138</v>
      </c>
      <c r="B2511" t="s">
        <v>14551</v>
      </c>
      <c r="C2511" s="111" t="s">
        <v>1713</v>
      </c>
      <c r="D2511" s="360">
        <v>64.2</v>
      </c>
    </row>
    <row r="2512" spans="1:4">
      <c r="A2512">
        <v>3736</v>
      </c>
      <c r="B2512" t="s">
        <v>14552</v>
      </c>
      <c r="C2512" s="111" t="s">
        <v>1713</v>
      </c>
      <c r="D2512" s="360">
        <v>45</v>
      </c>
    </row>
    <row r="2513" spans="1:4">
      <c r="A2513">
        <v>3741</v>
      </c>
      <c r="B2513" t="s">
        <v>14553</v>
      </c>
      <c r="C2513" s="111" t="s">
        <v>1713</v>
      </c>
      <c r="D2513" s="360">
        <v>46.9</v>
      </c>
    </row>
    <row r="2514" spans="1:4">
      <c r="A2514">
        <v>3745</v>
      </c>
      <c r="B2514" t="s">
        <v>14554</v>
      </c>
      <c r="C2514" s="111" t="s">
        <v>1713</v>
      </c>
      <c r="D2514" s="360">
        <v>50.58</v>
      </c>
    </row>
    <row r="2515" spans="1:4">
      <c r="A2515">
        <v>3743</v>
      </c>
      <c r="B2515" t="s">
        <v>14555</v>
      </c>
      <c r="C2515" s="111" t="s">
        <v>1713</v>
      </c>
      <c r="D2515" s="360">
        <v>46.74</v>
      </c>
    </row>
    <row r="2516" spans="1:4">
      <c r="A2516">
        <v>3744</v>
      </c>
      <c r="B2516" t="s">
        <v>14556</v>
      </c>
      <c r="C2516" s="111" t="s">
        <v>1713</v>
      </c>
      <c r="D2516" s="360">
        <v>51.45</v>
      </c>
    </row>
    <row r="2517" spans="1:4">
      <c r="A2517">
        <v>3739</v>
      </c>
      <c r="B2517" t="s">
        <v>14557</v>
      </c>
      <c r="C2517" s="111" t="s">
        <v>1713</v>
      </c>
      <c r="D2517" s="360">
        <v>54.06</v>
      </c>
    </row>
    <row r="2518" spans="1:4">
      <c r="A2518">
        <v>3737</v>
      </c>
      <c r="B2518" t="s">
        <v>14558</v>
      </c>
      <c r="C2518" s="111" t="s">
        <v>1713</v>
      </c>
      <c r="D2518" s="360">
        <v>56.68</v>
      </c>
    </row>
    <row r="2519" spans="1:4">
      <c r="A2519">
        <v>3738</v>
      </c>
      <c r="B2519" t="s">
        <v>14559</v>
      </c>
      <c r="C2519" s="111" t="s">
        <v>1713</v>
      </c>
      <c r="D2519" s="360">
        <v>65.400000000000006</v>
      </c>
    </row>
    <row r="2520" spans="1:4">
      <c r="A2520">
        <v>3747</v>
      </c>
      <c r="B2520" t="s">
        <v>14560</v>
      </c>
      <c r="C2520" s="111" t="s">
        <v>1713</v>
      </c>
      <c r="D2520" s="360">
        <v>51.45</v>
      </c>
    </row>
    <row r="2521" spans="1:4">
      <c r="A2521">
        <v>11649</v>
      </c>
      <c r="B2521" t="s">
        <v>14561</v>
      </c>
      <c r="C2521" s="111" t="s">
        <v>1712</v>
      </c>
      <c r="D2521" s="360">
        <v>373.25</v>
      </c>
    </row>
    <row r="2522" spans="1:4">
      <c r="A2522">
        <v>11650</v>
      </c>
      <c r="B2522" t="s">
        <v>14562</v>
      </c>
      <c r="C2522" s="111" t="s">
        <v>1712</v>
      </c>
      <c r="D2522" s="360">
        <v>636.19000000000005</v>
      </c>
    </row>
    <row r="2523" spans="1:4">
      <c r="A2523">
        <v>3742</v>
      </c>
      <c r="B2523" t="s">
        <v>14563</v>
      </c>
      <c r="C2523" s="111" t="s">
        <v>1713</v>
      </c>
      <c r="D2523" s="360">
        <v>67.84</v>
      </c>
    </row>
    <row r="2524" spans="1:4">
      <c r="A2524">
        <v>3746</v>
      </c>
      <c r="B2524" t="s">
        <v>14564</v>
      </c>
      <c r="C2524" s="111" t="s">
        <v>1713</v>
      </c>
      <c r="D2524" s="360">
        <v>79.22</v>
      </c>
    </row>
    <row r="2525" spans="1:4">
      <c r="A2525">
        <v>21106</v>
      </c>
      <c r="B2525" t="s">
        <v>14565</v>
      </c>
      <c r="C2525" s="111" t="s">
        <v>1716</v>
      </c>
      <c r="D2525" s="360">
        <v>34.409999999999997</v>
      </c>
    </row>
    <row r="2526" spans="1:4">
      <c r="A2526">
        <v>39377</v>
      </c>
      <c r="B2526" t="s">
        <v>14566</v>
      </c>
      <c r="C2526" s="111" t="s">
        <v>1712</v>
      </c>
      <c r="D2526" s="360">
        <v>226.49</v>
      </c>
    </row>
    <row r="2527" spans="1:4">
      <c r="A2527">
        <v>38191</v>
      </c>
      <c r="B2527" t="s">
        <v>14567</v>
      </c>
      <c r="C2527" s="111" t="s">
        <v>1712</v>
      </c>
      <c r="D2527" s="360">
        <v>16.86</v>
      </c>
    </row>
    <row r="2528" spans="1:4">
      <c r="A2528">
        <v>39381</v>
      </c>
      <c r="B2528" t="s">
        <v>14568</v>
      </c>
      <c r="C2528" s="111" t="s">
        <v>1712</v>
      </c>
      <c r="D2528" s="360">
        <v>15.73</v>
      </c>
    </row>
    <row r="2529" spans="1:4">
      <c r="A2529">
        <v>38780</v>
      </c>
      <c r="B2529" t="s">
        <v>14569</v>
      </c>
      <c r="C2529" s="111" t="s">
        <v>1712</v>
      </c>
      <c r="D2529" s="360">
        <v>19.239999999999998</v>
      </c>
    </row>
    <row r="2530" spans="1:4">
      <c r="A2530">
        <v>38781</v>
      </c>
      <c r="B2530" t="s">
        <v>14570</v>
      </c>
      <c r="C2530" s="111" t="s">
        <v>1712</v>
      </c>
      <c r="D2530" s="360">
        <v>64.959999999999994</v>
      </c>
    </row>
    <row r="2531" spans="1:4">
      <c r="A2531">
        <v>38192</v>
      </c>
      <c r="B2531" t="s">
        <v>14571</v>
      </c>
      <c r="C2531" s="111" t="s">
        <v>1712</v>
      </c>
      <c r="D2531" s="360">
        <v>117.55</v>
      </c>
    </row>
    <row r="2532" spans="1:4">
      <c r="A2532">
        <v>3753</v>
      </c>
      <c r="B2532" t="s">
        <v>14572</v>
      </c>
      <c r="C2532" s="111" t="s">
        <v>1712</v>
      </c>
      <c r="D2532" s="360">
        <v>10.29</v>
      </c>
    </row>
    <row r="2533" spans="1:4">
      <c r="A2533">
        <v>38782</v>
      </c>
      <c r="B2533" t="s">
        <v>14573</v>
      </c>
      <c r="C2533" s="111" t="s">
        <v>1712</v>
      </c>
      <c r="D2533" s="360">
        <v>13.4</v>
      </c>
    </row>
    <row r="2534" spans="1:4">
      <c r="A2534">
        <v>38778</v>
      </c>
      <c r="B2534" t="s">
        <v>14574</v>
      </c>
      <c r="C2534" s="111" t="s">
        <v>1712</v>
      </c>
      <c r="D2534" s="360">
        <v>10.06</v>
      </c>
    </row>
    <row r="2535" spans="1:4">
      <c r="A2535">
        <v>38779</v>
      </c>
      <c r="B2535" t="s">
        <v>14575</v>
      </c>
      <c r="C2535" s="111" t="s">
        <v>1712</v>
      </c>
      <c r="D2535" s="360">
        <v>10.66</v>
      </c>
    </row>
    <row r="2536" spans="1:4">
      <c r="A2536">
        <v>39388</v>
      </c>
      <c r="B2536" t="s">
        <v>14576</v>
      </c>
      <c r="C2536" s="111" t="s">
        <v>1712</v>
      </c>
      <c r="D2536" s="360">
        <v>7.25</v>
      </c>
    </row>
    <row r="2537" spans="1:4">
      <c r="A2537">
        <v>39387</v>
      </c>
      <c r="B2537" t="s">
        <v>14577</v>
      </c>
      <c r="C2537" s="111" t="s">
        <v>1712</v>
      </c>
      <c r="D2537" s="360">
        <v>11.31</v>
      </c>
    </row>
    <row r="2538" spans="1:4">
      <c r="A2538">
        <v>39386</v>
      </c>
      <c r="B2538" t="s">
        <v>14578</v>
      </c>
      <c r="C2538" s="111" t="s">
        <v>1712</v>
      </c>
      <c r="D2538" s="360">
        <v>7.88</v>
      </c>
    </row>
    <row r="2539" spans="1:4">
      <c r="A2539">
        <v>38194</v>
      </c>
      <c r="B2539" t="s">
        <v>14579</v>
      </c>
      <c r="C2539" s="111" t="s">
        <v>1712</v>
      </c>
      <c r="D2539" s="360">
        <v>5.9</v>
      </c>
    </row>
    <row r="2540" spans="1:4">
      <c r="A2540">
        <v>38193</v>
      </c>
      <c r="B2540" t="s">
        <v>14580</v>
      </c>
      <c r="C2540" s="111" t="s">
        <v>1712</v>
      </c>
      <c r="D2540" s="360">
        <v>5.12</v>
      </c>
    </row>
    <row r="2541" spans="1:4">
      <c r="A2541">
        <v>12216</v>
      </c>
      <c r="B2541" t="s">
        <v>14581</v>
      </c>
      <c r="C2541" s="111" t="s">
        <v>1712</v>
      </c>
      <c r="D2541" s="360">
        <v>58.78</v>
      </c>
    </row>
    <row r="2542" spans="1:4">
      <c r="A2542">
        <v>3757</v>
      </c>
      <c r="B2542" t="s">
        <v>14582</v>
      </c>
      <c r="C2542" s="111" t="s">
        <v>1712</v>
      </c>
      <c r="D2542" s="360">
        <v>67.97</v>
      </c>
    </row>
    <row r="2543" spans="1:4">
      <c r="A2543">
        <v>3758</v>
      </c>
      <c r="B2543" t="s">
        <v>14583</v>
      </c>
      <c r="C2543" s="111" t="s">
        <v>1712</v>
      </c>
      <c r="D2543" s="360">
        <v>79.260000000000005</v>
      </c>
    </row>
    <row r="2544" spans="1:4">
      <c r="A2544">
        <v>12214</v>
      </c>
      <c r="B2544" t="s">
        <v>14584</v>
      </c>
      <c r="C2544" s="111" t="s">
        <v>1712</v>
      </c>
      <c r="D2544" s="360">
        <v>27.14</v>
      </c>
    </row>
    <row r="2545" spans="1:4">
      <c r="A2545">
        <v>3749</v>
      </c>
      <c r="B2545" t="s">
        <v>14585</v>
      </c>
      <c r="C2545" s="111" t="s">
        <v>1712</v>
      </c>
      <c r="D2545" s="360">
        <v>48.37</v>
      </c>
    </row>
    <row r="2546" spans="1:4">
      <c r="A2546">
        <v>3751</v>
      </c>
      <c r="B2546" t="s">
        <v>14586</v>
      </c>
      <c r="C2546" s="111" t="s">
        <v>1712</v>
      </c>
      <c r="D2546" s="360">
        <v>66.010000000000005</v>
      </c>
    </row>
    <row r="2547" spans="1:4">
      <c r="A2547">
        <v>39376</v>
      </c>
      <c r="B2547" t="s">
        <v>14587</v>
      </c>
      <c r="C2547" s="111" t="s">
        <v>1712</v>
      </c>
      <c r="D2547" s="360">
        <v>55.65</v>
      </c>
    </row>
    <row r="2548" spans="1:4">
      <c r="A2548">
        <v>3752</v>
      </c>
      <c r="B2548" t="s">
        <v>14588</v>
      </c>
      <c r="C2548" s="111" t="s">
        <v>1712</v>
      </c>
      <c r="D2548" s="360">
        <v>108.89</v>
      </c>
    </row>
    <row r="2549" spans="1:4">
      <c r="A2549">
        <v>746</v>
      </c>
      <c r="B2549" t="s">
        <v>14589</v>
      </c>
      <c r="C2549" s="111" t="s">
        <v>1712</v>
      </c>
      <c r="D2549" s="361">
        <v>2474.85</v>
      </c>
    </row>
    <row r="2550" spans="1:4">
      <c r="A2550">
        <v>20269</v>
      </c>
      <c r="B2550" t="s">
        <v>14590</v>
      </c>
      <c r="C2550" s="111" t="s">
        <v>1712</v>
      </c>
      <c r="D2550" s="360">
        <v>96.89</v>
      </c>
    </row>
    <row r="2551" spans="1:4">
      <c r="A2551">
        <v>20270</v>
      </c>
      <c r="B2551" t="s">
        <v>14591</v>
      </c>
      <c r="C2551" s="111" t="s">
        <v>1712</v>
      </c>
      <c r="D2551" s="360">
        <v>107.06</v>
      </c>
    </row>
    <row r="2552" spans="1:4">
      <c r="A2552">
        <v>11696</v>
      </c>
      <c r="B2552" t="s">
        <v>14592</v>
      </c>
      <c r="C2552" s="111" t="s">
        <v>1712</v>
      </c>
      <c r="D2552" s="360">
        <v>171.38</v>
      </c>
    </row>
    <row r="2553" spans="1:4">
      <c r="A2553">
        <v>10427</v>
      </c>
      <c r="B2553" t="s">
        <v>14593</v>
      </c>
      <c r="C2553" s="111" t="s">
        <v>1712</v>
      </c>
      <c r="D2553" s="360">
        <v>479.59</v>
      </c>
    </row>
    <row r="2554" spans="1:4">
      <c r="A2554">
        <v>10428</v>
      </c>
      <c r="B2554" t="s">
        <v>14594</v>
      </c>
      <c r="C2554" s="111" t="s">
        <v>1712</v>
      </c>
      <c r="D2554" s="360">
        <v>494.13</v>
      </c>
    </row>
    <row r="2555" spans="1:4">
      <c r="A2555">
        <v>36521</v>
      </c>
      <c r="B2555" t="s">
        <v>14595</v>
      </c>
      <c r="C2555" s="111" t="s">
        <v>1712</v>
      </c>
      <c r="D2555" s="360">
        <v>154.16999999999999</v>
      </c>
    </row>
    <row r="2556" spans="1:4">
      <c r="A2556">
        <v>36794</v>
      </c>
      <c r="B2556" t="s">
        <v>14596</v>
      </c>
      <c r="C2556" s="111" t="s">
        <v>1712</v>
      </c>
      <c r="D2556" s="360">
        <v>164.13</v>
      </c>
    </row>
    <row r="2557" spans="1:4">
      <c r="A2557">
        <v>10426</v>
      </c>
      <c r="B2557" t="s">
        <v>14597</v>
      </c>
      <c r="C2557" s="111" t="s">
        <v>1712</v>
      </c>
      <c r="D2557" s="360">
        <v>183.79</v>
      </c>
    </row>
    <row r="2558" spans="1:4">
      <c r="A2558">
        <v>10425</v>
      </c>
      <c r="B2558" t="s">
        <v>14598</v>
      </c>
      <c r="C2558" s="111" t="s">
        <v>1712</v>
      </c>
      <c r="D2558" s="360">
        <v>93.24</v>
      </c>
    </row>
    <row r="2559" spans="1:4">
      <c r="A2559">
        <v>10431</v>
      </c>
      <c r="B2559" t="s">
        <v>14599</v>
      </c>
      <c r="C2559" s="111" t="s">
        <v>1712</v>
      </c>
      <c r="D2559" s="360">
        <v>319.22000000000003</v>
      </c>
    </row>
    <row r="2560" spans="1:4">
      <c r="A2560">
        <v>10429</v>
      </c>
      <c r="B2560" t="s">
        <v>14600</v>
      </c>
      <c r="C2560" s="111" t="s">
        <v>1712</v>
      </c>
      <c r="D2560" s="360">
        <v>157.47999999999999</v>
      </c>
    </row>
    <row r="2561" spans="1:4">
      <c r="A2561">
        <v>10853</v>
      </c>
      <c r="B2561" t="s">
        <v>14601</v>
      </c>
      <c r="C2561" s="111" t="s">
        <v>1712</v>
      </c>
      <c r="D2561" s="360">
        <v>107.92</v>
      </c>
    </row>
    <row r="2562" spans="1:4">
      <c r="A2562">
        <v>5093</v>
      </c>
      <c r="B2562" t="s">
        <v>14602</v>
      </c>
      <c r="C2562" s="111" t="s">
        <v>1720</v>
      </c>
      <c r="D2562" s="360">
        <v>16.18</v>
      </c>
    </row>
    <row r="2563" spans="1:4">
      <c r="A2563">
        <v>44331</v>
      </c>
      <c r="B2563" t="s">
        <v>14603</v>
      </c>
      <c r="C2563" s="111" t="s">
        <v>1717</v>
      </c>
      <c r="D2563" s="360">
        <v>47.79</v>
      </c>
    </row>
    <row r="2564" spans="1:4">
      <c r="A2564">
        <v>37768</v>
      </c>
      <c r="B2564" t="s">
        <v>14604</v>
      </c>
      <c r="C2564" s="111" t="s">
        <v>1712</v>
      </c>
      <c r="D2564" s="361">
        <v>295000</v>
      </c>
    </row>
    <row r="2565" spans="1:4">
      <c r="A2565">
        <v>37773</v>
      </c>
      <c r="B2565" t="s">
        <v>14605</v>
      </c>
      <c r="C2565" s="111" t="s">
        <v>1712</v>
      </c>
      <c r="D2565" s="361">
        <v>250504.73</v>
      </c>
    </row>
    <row r="2566" spans="1:4">
      <c r="A2566">
        <v>37769</v>
      </c>
      <c r="B2566" t="s">
        <v>14606</v>
      </c>
      <c r="C2566" s="111" t="s">
        <v>1712</v>
      </c>
      <c r="D2566" s="361">
        <v>419376.48</v>
      </c>
    </row>
    <row r="2567" spans="1:4">
      <c r="A2567">
        <v>37770</v>
      </c>
      <c r="B2567" t="s">
        <v>14607</v>
      </c>
      <c r="C2567" s="111" t="s">
        <v>1712</v>
      </c>
      <c r="D2567" s="361">
        <v>711748.8</v>
      </c>
    </row>
    <row r="2568" spans="1:4">
      <c r="A2568">
        <v>38382</v>
      </c>
      <c r="B2568" t="s">
        <v>14608</v>
      </c>
      <c r="C2568" s="111" t="s">
        <v>1712</v>
      </c>
      <c r="D2568" s="360">
        <v>13.24</v>
      </c>
    </row>
    <row r="2569" spans="1:4">
      <c r="A2569">
        <v>38383</v>
      </c>
      <c r="B2569" t="s">
        <v>14609</v>
      </c>
      <c r="C2569" s="111" t="s">
        <v>1712</v>
      </c>
      <c r="D2569" s="360">
        <v>2.48</v>
      </c>
    </row>
    <row r="2570" spans="1:4">
      <c r="A2570">
        <v>3768</v>
      </c>
      <c r="B2570" t="s">
        <v>14610</v>
      </c>
      <c r="C2570" s="111" t="s">
        <v>1712</v>
      </c>
      <c r="D2570" s="360">
        <v>4.68</v>
      </c>
    </row>
    <row r="2571" spans="1:4">
      <c r="A2571">
        <v>3767</v>
      </c>
      <c r="B2571" t="s">
        <v>14611</v>
      </c>
      <c r="C2571" s="111" t="s">
        <v>1712</v>
      </c>
      <c r="D2571" s="360">
        <v>1.57</v>
      </c>
    </row>
    <row r="2572" spans="1:4">
      <c r="A2572">
        <v>13192</v>
      </c>
      <c r="B2572" t="s">
        <v>14612</v>
      </c>
      <c r="C2572" s="111" t="s">
        <v>1712</v>
      </c>
      <c r="D2572" s="361">
        <v>5298.79</v>
      </c>
    </row>
    <row r="2573" spans="1:4">
      <c r="A2573">
        <v>38413</v>
      </c>
      <c r="B2573" t="s">
        <v>14613</v>
      </c>
      <c r="C2573" s="111" t="s">
        <v>1712</v>
      </c>
      <c r="D2573" s="360">
        <v>876.34</v>
      </c>
    </row>
    <row r="2574" spans="1:4">
      <c r="A2574">
        <v>42440</v>
      </c>
      <c r="B2574" t="s">
        <v>14614</v>
      </c>
      <c r="C2574" s="111" t="s">
        <v>1712</v>
      </c>
      <c r="D2574" s="361">
        <v>1235.9100000000001</v>
      </c>
    </row>
    <row r="2575" spans="1:4">
      <c r="A2575">
        <v>20193</v>
      </c>
      <c r="B2575" t="s">
        <v>19172</v>
      </c>
      <c r="C2575" s="111" t="s">
        <v>1728</v>
      </c>
      <c r="D2575" s="360">
        <v>19.5</v>
      </c>
    </row>
    <row r="2576" spans="1:4">
      <c r="A2576">
        <v>10527</v>
      </c>
      <c r="B2576" t="s">
        <v>14615</v>
      </c>
      <c r="C2576" s="111" t="s">
        <v>1729</v>
      </c>
      <c r="D2576" s="360">
        <v>26</v>
      </c>
    </row>
    <row r="2577" spans="1:4">
      <c r="A2577">
        <v>41805</v>
      </c>
      <c r="B2577" t="s">
        <v>14616</v>
      </c>
      <c r="C2577" s="111" t="s">
        <v>1719</v>
      </c>
      <c r="D2577" s="360">
        <v>747.5</v>
      </c>
    </row>
    <row r="2578" spans="1:4">
      <c r="A2578">
        <v>40271</v>
      </c>
      <c r="B2578" t="s">
        <v>14617</v>
      </c>
      <c r="C2578" s="111" t="s">
        <v>14631</v>
      </c>
      <c r="D2578" s="360">
        <v>19.899999999999999</v>
      </c>
    </row>
    <row r="2579" spans="1:4">
      <c r="A2579">
        <v>40287</v>
      </c>
      <c r="B2579" t="s">
        <v>14618</v>
      </c>
      <c r="C2579" s="111" t="s">
        <v>1719</v>
      </c>
      <c r="D2579" s="360">
        <v>7.66</v>
      </c>
    </row>
    <row r="2580" spans="1:4">
      <c r="A2580">
        <v>4084</v>
      </c>
      <c r="B2580" t="s">
        <v>14619</v>
      </c>
      <c r="C2580" s="111" t="s">
        <v>1714</v>
      </c>
      <c r="D2580" s="360">
        <v>2.77</v>
      </c>
    </row>
    <row r="2581" spans="1:4">
      <c r="A2581">
        <v>743</v>
      </c>
      <c r="B2581" t="s">
        <v>14620</v>
      </c>
      <c r="C2581" s="111" t="s">
        <v>1714</v>
      </c>
      <c r="D2581" s="360">
        <v>2.77</v>
      </c>
    </row>
    <row r="2582" spans="1:4">
      <c r="A2582">
        <v>40293</v>
      </c>
      <c r="B2582" t="s">
        <v>14621</v>
      </c>
      <c r="C2582" s="111" t="s">
        <v>1714</v>
      </c>
      <c r="D2582" s="360">
        <v>3.32</v>
      </c>
    </row>
    <row r="2583" spans="1:4">
      <c r="A2583">
        <v>40294</v>
      </c>
      <c r="B2583" t="s">
        <v>14622</v>
      </c>
      <c r="C2583" s="111" t="s">
        <v>1714</v>
      </c>
      <c r="D2583" s="360">
        <v>2.77</v>
      </c>
    </row>
    <row r="2584" spans="1:4">
      <c r="A2584">
        <v>4085</v>
      </c>
      <c r="B2584" t="s">
        <v>14623</v>
      </c>
      <c r="C2584" s="111" t="s">
        <v>1714</v>
      </c>
      <c r="D2584" s="360">
        <v>3.87</v>
      </c>
    </row>
    <row r="2585" spans="1:4">
      <c r="A2585">
        <v>10779</v>
      </c>
      <c r="B2585" t="s">
        <v>14624</v>
      </c>
      <c r="C2585" s="111" t="s">
        <v>1719</v>
      </c>
      <c r="D2585" s="361">
        <v>1523.12</v>
      </c>
    </row>
    <row r="2586" spans="1:4">
      <c r="A2586">
        <v>10777</v>
      </c>
      <c r="B2586" t="s">
        <v>14625</v>
      </c>
      <c r="C2586" s="111" t="s">
        <v>1719</v>
      </c>
      <c r="D2586" s="361">
        <v>1383.5</v>
      </c>
    </row>
    <row r="2587" spans="1:4">
      <c r="A2587">
        <v>10775</v>
      </c>
      <c r="B2587" t="s">
        <v>14626</v>
      </c>
      <c r="C2587" s="111" t="s">
        <v>1719</v>
      </c>
      <c r="D2587" s="361">
        <v>1218.5</v>
      </c>
    </row>
    <row r="2588" spans="1:4">
      <c r="A2588">
        <v>10776</v>
      </c>
      <c r="B2588" t="s">
        <v>14627</v>
      </c>
      <c r="C2588" s="111" t="s">
        <v>1719</v>
      </c>
      <c r="D2588" s="360">
        <v>951.95</v>
      </c>
    </row>
    <row r="2589" spans="1:4">
      <c r="A2589">
        <v>10778</v>
      </c>
      <c r="B2589" t="s">
        <v>14628</v>
      </c>
      <c r="C2589" s="111" t="s">
        <v>1719</v>
      </c>
      <c r="D2589" s="361">
        <v>1523.12</v>
      </c>
    </row>
    <row r="2590" spans="1:4">
      <c r="A2590">
        <v>40339</v>
      </c>
      <c r="B2590" t="s">
        <v>19173</v>
      </c>
      <c r="C2590" s="111" t="s">
        <v>14631</v>
      </c>
      <c r="D2590" s="360">
        <v>6.98</v>
      </c>
    </row>
    <row r="2591" spans="1:4">
      <c r="A2591">
        <v>10749</v>
      </c>
      <c r="B2591" t="s">
        <v>14629</v>
      </c>
      <c r="C2591" s="111" t="s">
        <v>14631</v>
      </c>
      <c r="D2591" s="360">
        <v>23.07</v>
      </c>
    </row>
    <row r="2592" spans="1:4">
      <c r="A2592">
        <v>40290</v>
      </c>
      <c r="B2592" t="s">
        <v>14630</v>
      </c>
      <c r="C2592" s="111" t="s">
        <v>14631</v>
      </c>
      <c r="D2592" s="360">
        <v>12.48</v>
      </c>
    </row>
    <row r="2593" spans="1:4">
      <c r="A2593">
        <v>3346</v>
      </c>
      <c r="B2593" t="s">
        <v>14632</v>
      </c>
      <c r="C2593" s="111" t="s">
        <v>1714</v>
      </c>
      <c r="D2593" s="360">
        <v>19.309999999999999</v>
      </c>
    </row>
    <row r="2594" spans="1:4">
      <c r="A2594">
        <v>3348</v>
      </c>
      <c r="B2594" t="s">
        <v>14633</v>
      </c>
      <c r="C2594" s="111" t="s">
        <v>1714</v>
      </c>
      <c r="D2594" s="360">
        <v>23.1</v>
      </c>
    </row>
    <row r="2595" spans="1:4">
      <c r="A2595">
        <v>39833</v>
      </c>
      <c r="B2595" t="s">
        <v>14634</v>
      </c>
      <c r="C2595" s="111" t="s">
        <v>1714</v>
      </c>
      <c r="D2595" s="360">
        <v>31.64</v>
      </c>
    </row>
    <row r="2596" spans="1:4">
      <c r="A2596">
        <v>7252</v>
      </c>
      <c r="B2596" t="s">
        <v>14635</v>
      </c>
      <c r="C2596" s="111" t="s">
        <v>1714</v>
      </c>
      <c r="D2596" s="360">
        <v>2.3199999999999998</v>
      </c>
    </row>
    <row r="2597" spans="1:4">
      <c r="A2597">
        <v>7247</v>
      </c>
      <c r="B2597" t="s">
        <v>14636</v>
      </c>
      <c r="C2597" s="111" t="s">
        <v>1714</v>
      </c>
      <c r="D2597" s="360">
        <v>2.3199999999999998</v>
      </c>
    </row>
    <row r="2598" spans="1:4">
      <c r="A2598">
        <v>40291</v>
      </c>
      <c r="B2598" t="s">
        <v>14637</v>
      </c>
      <c r="C2598" s="111" t="s">
        <v>14631</v>
      </c>
      <c r="D2598" s="360">
        <v>650</v>
      </c>
    </row>
    <row r="2599" spans="1:4">
      <c r="A2599">
        <v>40275</v>
      </c>
      <c r="B2599" t="s">
        <v>14638</v>
      </c>
      <c r="C2599" s="111" t="s">
        <v>14631</v>
      </c>
      <c r="D2599" s="360">
        <v>20.8</v>
      </c>
    </row>
    <row r="2600" spans="1:4">
      <c r="A2600">
        <v>42408</v>
      </c>
      <c r="B2600" t="s">
        <v>14639</v>
      </c>
      <c r="C2600" s="111" t="s">
        <v>1713</v>
      </c>
      <c r="D2600" s="360">
        <v>2.08</v>
      </c>
    </row>
    <row r="2601" spans="1:4">
      <c r="A2601">
        <v>3777</v>
      </c>
      <c r="B2601" t="s">
        <v>14640</v>
      </c>
      <c r="C2601" s="111" t="s">
        <v>1713</v>
      </c>
      <c r="D2601" s="360">
        <v>1.5</v>
      </c>
    </row>
    <row r="2602" spans="1:4">
      <c r="A2602">
        <v>44699</v>
      </c>
      <c r="B2602" t="s">
        <v>19174</v>
      </c>
      <c r="C2602" s="111" t="s">
        <v>1716</v>
      </c>
      <c r="D2602" s="360">
        <v>47.35</v>
      </c>
    </row>
    <row r="2603" spans="1:4">
      <c r="A2603">
        <v>3798</v>
      </c>
      <c r="B2603" t="s">
        <v>14641</v>
      </c>
      <c r="C2603" s="111" t="s">
        <v>1712</v>
      </c>
      <c r="D2603" s="360">
        <v>93.74</v>
      </c>
    </row>
    <row r="2604" spans="1:4">
      <c r="A2604">
        <v>38769</v>
      </c>
      <c r="B2604" t="s">
        <v>14642</v>
      </c>
      <c r="C2604" s="111" t="s">
        <v>1712</v>
      </c>
      <c r="D2604" s="360">
        <v>73.209999999999994</v>
      </c>
    </row>
    <row r="2605" spans="1:4">
      <c r="A2605">
        <v>39510</v>
      </c>
      <c r="B2605" t="s">
        <v>14643</v>
      </c>
      <c r="C2605" s="111" t="s">
        <v>1712</v>
      </c>
      <c r="D2605" s="360">
        <v>296.27999999999997</v>
      </c>
    </row>
    <row r="2606" spans="1:4">
      <c r="A2606">
        <v>38776</v>
      </c>
      <c r="B2606" t="s">
        <v>14644</v>
      </c>
      <c r="C2606" s="111" t="s">
        <v>1712</v>
      </c>
      <c r="D2606" s="360">
        <v>314.44</v>
      </c>
    </row>
    <row r="2607" spans="1:4">
      <c r="A2607">
        <v>38774</v>
      </c>
      <c r="B2607" t="s">
        <v>14645</v>
      </c>
      <c r="C2607" s="111" t="s">
        <v>1712</v>
      </c>
      <c r="D2607" s="360">
        <v>14.82</v>
      </c>
    </row>
    <row r="2608" spans="1:4">
      <c r="A2608">
        <v>42247</v>
      </c>
      <c r="B2608" t="s">
        <v>14646</v>
      </c>
      <c r="C2608" s="111" t="s">
        <v>1712</v>
      </c>
      <c r="D2608" s="360">
        <v>505.92</v>
      </c>
    </row>
    <row r="2609" spans="1:4">
      <c r="A2609">
        <v>42248</v>
      </c>
      <c r="B2609" t="s">
        <v>14647</v>
      </c>
      <c r="C2609" s="111" t="s">
        <v>1712</v>
      </c>
      <c r="D2609" s="360">
        <v>587.66</v>
      </c>
    </row>
    <row r="2610" spans="1:4">
      <c r="A2610">
        <v>42249</v>
      </c>
      <c r="B2610" t="s">
        <v>14648</v>
      </c>
      <c r="C2610" s="111" t="s">
        <v>1712</v>
      </c>
      <c r="D2610" s="360">
        <v>973.55</v>
      </c>
    </row>
    <row r="2611" spans="1:4">
      <c r="A2611">
        <v>42244</v>
      </c>
      <c r="B2611" t="s">
        <v>14649</v>
      </c>
      <c r="C2611" s="111" t="s">
        <v>1712</v>
      </c>
      <c r="D2611" s="360">
        <v>152.04</v>
      </c>
    </row>
    <row r="2612" spans="1:4">
      <c r="A2612">
        <v>42245</v>
      </c>
      <c r="B2612" t="s">
        <v>14650</v>
      </c>
      <c r="C2612" s="111" t="s">
        <v>1712</v>
      </c>
      <c r="D2612" s="360">
        <v>280.56</v>
      </c>
    </row>
    <row r="2613" spans="1:4">
      <c r="A2613">
        <v>42246</v>
      </c>
      <c r="B2613" t="s">
        <v>14651</v>
      </c>
      <c r="C2613" s="111" t="s">
        <v>1712</v>
      </c>
      <c r="D2613" s="360">
        <v>310.56</v>
      </c>
    </row>
    <row r="2614" spans="1:4">
      <c r="A2614">
        <v>42243</v>
      </c>
      <c r="B2614" t="s">
        <v>14652</v>
      </c>
      <c r="C2614" s="111" t="s">
        <v>1712</v>
      </c>
      <c r="D2614" s="360">
        <v>374.48</v>
      </c>
    </row>
    <row r="2615" spans="1:4">
      <c r="A2615">
        <v>38889</v>
      </c>
      <c r="B2615" t="s">
        <v>14653</v>
      </c>
      <c r="C2615" s="111" t="s">
        <v>1712</v>
      </c>
      <c r="D2615" s="360">
        <v>56.11</v>
      </c>
    </row>
    <row r="2616" spans="1:4">
      <c r="A2616">
        <v>38784</v>
      </c>
      <c r="B2616" t="s">
        <v>14654</v>
      </c>
      <c r="C2616" s="111" t="s">
        <v>1712</v>
      </c>
      <c r="D2616" s="360">
        <v>75.069999999999993</v>
      </c>
    </row>
    <row r="2617" spans="1:4">
      <c r="A2617">
        <v>3788</v>
      </c>
      <c r="B2617" t="s">
        <v>14655</v>
      </c>
      <c r="C2617" s="111" t="s">
        <v>1712</v>
      </c>
      <c r="D2617" s="360">
        <v>78.23</v>
      </c>
    </row>
    <row r="2618" spans="1:4">
      <c r="A2618">
        <v>12230</v>
      </c>
      <c r="B2618" t="s">
        <v>14656</v>
      </c>
      <c r="C2618" s="111" t="s">
        <v>1712</v>
      </c>
      <c r="D2618" s="360">
        <v>20.12</v>
      </c>
    </row>
    <row r="2619" spans="1:4">
      <c r="A2619">
        <v>3780</v>
      </c>
      <c r="B2619" t="s">
        <v>14657</v>
      </c>
      <c r="C2619" s="111" t="s">
        <v>1712</v>
      </c>
      <c r="D2619" s="360">
        <v>115.42</v>
      </c>
    </row>
    <row r="2620" spans="1:4">
      <c r="A2620">
        <v>12231</v>
      </c>
      <c r="B2620" t="s">
        <v>14658</v>
      </c>
      <c r="C2620" s="111" t="s">
        <v>1712</v>
      </c>
      <c r="D2620" s="360">
        <v>33.46</v>
      </c>
    </row>
    <row r="2621" spans="1:4">
      <c r="A2621">
        <v>3811</v>
      </c>
      <c r="B2621" t="s">
        <v>14659</v>
      </c>
      <c r="C2621" s="111" t="s">
        <v>1712</v>
      </c>
      <c r="D2621" s="360">
        <v>108.41</v>
      </c>
    </row>
    <row r="2622" spans="1:4">
      <c r="A2622">
        <v>12232</v>
      </c>
      <c r="B2622" t="s">
        <v>14660</v>
      </c>
      <c r="C2622" s="111" t="s">
        <v>1712</v>
      </c>
      <c r="D2622" s="360">
        <v>35.06</v>
      </c>
    </row>
    <row r="2623" spans="1:4">
      <c r="A2623">
        <v>3799</v>
      </c>
      <c r="B2623" t="s">
        <v>14661</v>
      </c>
      <c r="C2623" s="111" t="s">
        <v>1712</v>
      </c>
      <c r="D2623" s="360">
        <v>153.32</v>
      </c>
    </row>
    <row r="2624" spans="1:4">
      <c r="A2624">
        <v>12239</v>
      </c>
      <c r="B2624" t="s">
        <v>14662</v>
      </c>
      <c r="C2624" s="111" t="s">
        <v>1712</v>
      </c>
      <c r="D2624" s="360">
        <v>45.9</v>
      </c>
    </row>
    <row r="2625" spans="1:4">
      <c r="A2625">
        <v>38773</v>
      </c>
      <c r="B2625" t="s">
        <v>14663</v>
      </c>
      <c r="C2625" s="111" t="s">
        <v>1712</v>
      </c>
      <c r="D2625" s="360">
        <v>7.36</v>
      </c>
    </row>
    <row r="2626" spans="1:4">
      <c r="A2626">
        <v>12271</v>
      </c>
      <c r="B2626" t="s">
        <v>14664</v>
      </c>
      <c r="C2626" s="111" t="s">
        <v>1712</v>
      </c>
      <c r="D2626" s="360">
        <v>410.53</v>
      </c>
    </row>
    <row r="2627" spans="1:4">
      <c r="A2627">
        <v>38785</v>
      </c>
      <c r="B2627" t="s">
        <v>14665</v>
      </c>
      <c r="C2627" s="111" t="s">
        <v>1712</v>
      </c>
      <c r="D2627" s="360">
        <v>194.36</v>
      </c>
    </row>
    <row r="2628" spans="1:4">
      <c r="A2628">
        <v>38786</v>
      </c>
      <c r="B2628" t="s">
        <v>14666</v>
      </c>
      <c r="C2628" s="111" t="s">
        <v>1712</v>
      </c>
      <c r="D2628" s="360">
        <v>239.41</v>
      </c>
    </row>
    <row r="2629" spans="1:4">
      <c r="A2629">
        <v>39385</v>
      </c>
      <c r="B2629" t="s">
        <v>14667</v>
      </c>
      <c r="C2629" s="111" t="s">
        <v>1712</v>
      </c>
      <c r="D2629" s="360">
        <v>13.55</v>
      </c>
    </row>
    <row r="2630" spans="1:4">
      <c r="A2630">
        <v>39389</v>
      </c>
      <c r="B2630" t="s">
        <v>14668</v>
      </c>
      <c r="C2630" s="111" t="s">
        <v>1712</v>
      </c>
      <c r="D2630" s="360">
        <v>14.71</v>
      </c>
    </row>
    <row r="2631" spans="1:4">
      <c r="A2631">
        <v>39390</v>
      </c>
      <c r="B2631" t="s">
        <v>14669</v>
      </c>
      <c r="C2631" s="111" t="s">
        <v>1712</v>
      </c>
      <c r="D2631" s="360">
        <v>30.83</v>
      </c>
    </row>
    <row r="2632" spans="1:4">
      <c r="A2632">
        <v>39391</v>
      </c>
      <c r="B2632" t="s">
        <v>14670</v>
      </c>
      <c r="C2632" s="111" t="s">
        <v>1712</v>
      </c>
      <c r="D2632" s="360">
        <v>34.61</v>
      </c>
    </row>
    <row r="2633" spans="1:4">
      <c r="A2633">
        <v>3803</v>
      </c>
      <c r="B2633" t="s">
        <v>14671</v>
      </c>
      <c r="C2633" s="111" t="s">
        <v>1712</v>
      </c>
      <c r="D2633" s="360">
        <v>69.42</v>
      </c>
    </row>
    <row r="2634" spans="1:4">
      <c r="A2634">
        <v>38770</v>
      </c>
      <c r="B2634" t="s">
        <v>14672</v>
      </c>
      <c r="C2634" s="111" t="s">
        <v>1712</v>
      </c>
      <c r="D2634" s="360">
        <v>80.38</v>
      </c>
    </row>
    <row r="2635" spans="1:4">
      <c r="A2635">
        <v>12267</v>
      </c>
      <c r="B2635" t="s">
        <v>14673</v>
      </c>
      <c r="C2635" s="111" t="s">
        <v>1712</v>
      </c>
      <c r="D2635" s="360">
        <v>235.55</v>
      </c>
    </row>
    <row r="2636" spans="1:4">
      <c r="A2636">
        <v>43265</v>
      </c>
      <c r="B2636" t="s">
        <v>14674</v>
      </c>
      <c r="C2636" s="111" t="s">
        <v>1712</v>
      </c>
      <c r="D2636" s="360">
        <v>42.39</v>
      </c>
    </row>
    <row r="2637" spans="1:4">
      <c r="A2637">
        <v>12266</v>
      </c>
      <c r="B2637" t="s">
        <v>14675</v>
      </c>
      <c r="C2637" s="111" t="s">
        <v>1712</v>
      </c>
      <c r="D2637" s="360">
        <v>120.56</v>
      </c>
    </row>
    <row r="2638" spans="1:4">
      <c r="A2638">
        <v>39378</v>
      </c>
      <c r="B2638" t="s">
        <v>14676</v>
      </c>
      <c r="C2638" s="111" t="s">
        <v>1712</v>
      </c>
      <c r="D2638" s="360">
        <v>85.47</v>
      </c>
    </row>
    <row r="2639" spans="1:4">
      <c r="A2639">
        <v>43543</v>
      </c>
      <c r="B2639" t="s">
        <v>14677</v>
      </c>
      <c r="C2639" s="111" t="s">
        <v>1712</v>
      </c>
      <c r="D2639" s="360">
        <v>178.07</v>
      </c>
    </row>
    <row r="2640" spans="1:4">
      <c r="A2640">
        <v>38775</v>
      </c>
      <c r="B2640" t="s">
        <v>14678</v>
      </c>
      <c r="C2640" s="111" t="s">
        <v>1712</v>
      </c>
      <c r="D2640" s="360">
        <v>90.62</v>
      </c>
    </row>
    <row r="2641" spans="1:4">
      <c r="A2641">
        <v>44252</v>
      </c>
      <c r="B2641" t="s">
        <v>19175</v>
      </c>
      <c r="C2641" s="111" t="s">
        <v>1712</v>
      </c>
      <c r="D2641" s="360">
        <v>201.56</v>
      </c>
    </row>
    <row r="2642" spans="1:4">
      <c r="A2642">
        <v>21119</v>
      </c>
      <c r="B2642" t="s">
        <v>14679</v>
      </c>
      <c r="C2642" s="111" t="s">
        <v>1712</v>
      </c>
      <c r="D2642" s="360">
        <v>2.02</v>
      </c>
    </row>
    <row r="2643" spans="1:4">
      <c r="A2643">
        <v>37974</v>
      </c>
      <c r="B2643" t="s">
        <v>14680</v>
      </c>
      <c r="C2643" s="111" t="s">
        <v>1712</v>
      </c>
      <c r="D2643" s="360">
        <v>2.61</v>
      </c>
    </row>
    <row r="2644" spans="1:4">
      <c r="A2644">
        <v>37975</v>
      </c>
      <c r="B2644" t="s">
        <v>14681</v>
      </c>
      <c r="C2644" s="111" t="s">
        <v>1712</v>
      </c>
      <c r="D2644" s="360">
        <v>5.82</v>
      </c>
    </row>
    <row r="2645" spans="1:4">
      <c r="A2645">
        <v>37976</v>
      </c>
      <c r="B2645" t="s">
        <v>14682</v>
      </c>
      <c r="C2645" s="111" t="s">
        <v>1712</v>
      </c>
      <c r="D2645" s="360">
        <v>12.96</v>
      </c>
    </row>
    <row r="2646" spans="1:4">
      <c r="A2646">
        <v>37977</v>
      </c>
      <c r="B2646" t="s">
        <v>14683</v>
      </c>
      <c r="C2646" s="111" t="s">
        <v>1712</v>
      </c>
      <c r="D2646" s="360">
        <v>17.93</v>
      </c>
    </row>
    <row r="2647" spans="1:4">
      <c r="A2647">
        <v>37978</v>
      </c>
      <c r="B2647" t="s">
        <v>14684</v>
      </c>
      <c r="C2647" s="111" t="s">
        <v>1712</v>
      </c>
      <c r="D2647" s="360">
        <v>35.56</v>
      </c>
    </row>
    <row r="2648" spans="1:4">
      <c r="A2648">
        <v>37979</v>
      </c>
      <c r="B2648" t="s">
        <v>14685</v>
      </c>
      <c r="C2648" s="111" t="s">
        <v>1712</v>
      </c>
      <c r="D2648" s="360">
        <v>150.9</v>
      </c>
    </row>
    <row r="2649" spans="1:4">
      <c r="A2649">
        <v>37980</v>
      </c>
      <c r="B2649" t="s">
        <v>14686</v>
      </c>
      <c r="C2649" s="111" t="s">
        <v>1712</v>
      </c>
      <c r="D2649" s="360">
        <v>173.34</v>
      </c>
    </row>
    <row r="2650" spans="1:4">
      <c r="A2650">
        <v>36147</v>
      </c>
      <c r="B2650" t="s">
        <v>14687</v>
      </c>
      <c r="C2650" s="111" t="s">
        <v>1720</v>
      </c>
      <c r="D2650" s="360">
        <v>391.77</v>
      </c>
    </row>
    <row r="2651" spans="1:4">
      <c r="A2651">
        <v>12731</v>
      </c>
      <c r="B2651" t="s">
        <v>14688</v>
      </c>
      <c r="C2651" s="111" t="s">
        <v>1712</v>
      </c>
      <c r="D2651" s="360">
        <v>352.06</v>
      </c>
    </row>
    <row r="2652" spans="1:4">
      <c r="A2652">
        <v>12723</v>
      </c>
      <c r="B2652" t="s">
        <v>14689</v>
      </c>
      <c r="C2652" s="111" t="s">
        <v>1712</v>
      </c>
      <c r="D2652" s="360">
        <v>2.73</v>
      </c>
    </row>
    <row r="2653" spans="1:4">
      <c r="A2653">
        <v>12724</v>
      </c>
      <c r="B2653" t="s">
        <v>14690</v>
      </c>
      <c r="C2653" s="111" t="s">
        <v>1712</v>
      </c>
      <c r="D2653" s="360">
        <v>5.24</v>
      </c>
    </row>
    <row r="2654" spans="1:4">
      <c r="A2654">
        <v>12725</v>
      </c>
      <c r="B2654" t="s">
        <v>14691</v>
      </c>
      <c r="C2654" s="111" t="s">
        <v>1712</v>
      </c>
      <c r="D2654" s="360">
        <v>10.52</v>
      </c>
    </row>
    <row r="2655" spans="1:4">
      <c r="A2655">
        <v>12726</v>
      </c>
      <c r="B2655" t="s">
        <v>14692</v>
      </c>
      <c r="C2655" s="111" t="s">
        <v>1712</v>
      </c>
      <c r="D2655" s="360">
        <v>23.22</v>
      </c>
    </row>
    <row r="2656" spans="1:4">
      <c r="A2656">
        <v>12727</v>
      </c>
      <c r="B2656" t="s">
        <v>14693</v>
      </c>
      <c r="C2656" s="111" t="s">
        <v>1712</v>
      </c>
      <c r="D2656" s="360">
        <v>29.45</v>
      </c>
    </row>
    <row r="2657" spans="1:4">
      <c r="A2657">
        <v>12728</v>
      </c>
      <c r="B2657" t="s">
        <v>14694</v>
      </c>
      <c r="C2657" s="111" t="s">
        <v>1712</v>
      </c>
      <c r="D2657" s="360">
        <v>48.11</v>
      </c>
    </row>
    <row r="2658" spans="1:4">
      <c r="A2658">
        <v>12729</v>
      </c>
      <c r="B2658" t="s">
        <v>14695</v>
      </c>
      <c r="C2658" s="111" t="s">
        <v>1712</v>
      </c>
      <c r="D2658" s="360">
        <v>157.69</v>
      </c>
    </row>
    <row r="2659" spans="1:4">
      <c r="A2659">
        <v>12730</v>
      </c>
      <c r="B2659" t="s">
        <v>14696</v>
      </c>
      <c r="C2659" s="111" t="s">
        <v>1712</v>
      </c>
      <c r="D2659" s="360">
        <v>241.43</v>
      </c>
    </row>
    <row r="2660" spans="1:4">
      <c r="A2660">
        <v>3840</v>
      </c>
      <c r="B2660" t="s">
        <v>14697</v>
      </c>
      <c r="C2660" s="111" t="s">
        <v>1712</v>
      </c>
      <c r="D2660" s="360">
        <v>47.52</v>
      </c>
    </row>
    <row r="2661" spans="1:4">
      <c r="A2661">
        <v>3838</v>
      </c>
      <c r="B2661" t="s">
        <v>14698</v>
      </c>
      <c r="C2661" s="111" t="s">
        <v>1712</v>
      </c>
      <c r="D2661" s="360">
        <v>104.89</v>
      </c>
    </row>
    <row r="2662" spans="1:4">
      <c r="A2662">
        <v>3844</v>
      </c>
      <c r="B2662" t="s">
        <v>14699</v>
      </c>
      <c r="C2662" s="111" t="s">
        <v>1712</v>
      </c>
      <c r="D2662" s="360">
        <v>187.09</v>
      </c>
    </row>
    <row r="2663" spans="1:4">
      <c r="A2663">
        <v>3839</v>
      </c>
      <c r="B2663" t="s">
        <v>14700</v>
      </c>
      <c r="C2663" s="111" t="s">
        <v>1712</v>
      </c>
      <c r="D2663" s="360">
        <v>340.78</v>
      </c>
    </row>
    <row r="2664" spans="1:4">
      <c r="A2664">
        <v>3843</v>
      </c>
      <c r="B2664" t="s">
        <v>14701</v>
      </c>
      <c r="C2664" s="111" t="s">
        <v>1712</v>
      </c>
      <c r="D2664" s="360">
        <v>467.73</v>
      </c>
    </row>
    <row r="2665" spans="1:4">
      <c r="A2665">
        <v>3900</v>
      </c>
      <c r="B2665" t="s">
        <v>14702</v>
      </c>
      <c r="C2665" s="111" t="s">
        <v>1712</v>
      </c>
      <c r="D2665" s="360">
        <v>54.23</v>
      </c>
    </row>
    <row r="2666" spans="1:4">
      <c r="A2666">
        <v>3846</v>
      </c>
      <c r="B2666" t="s">
        <v>14703</v>
      </c>
      <c r="C2666" s="111" t="s">
        <v>1712</v>
      </c>
      <c r="D2666" s="360">
        <v>16.29</v>
      </c>
    </row>
    <row r="2667" spans="1:4">
      <c r="A2667">
        <v>3886</v>
      </c>
      <c r="B2667" t="s">
        <v>14704</v>
      </c>
      <c r="C2667" s="111" t="s">
        <v>1712</v>
      </c>
      <c r="D2667" s="360">
        <v>21.63</v>
      </c>
    </row>
    <row r="2668" spans="1:4">
      <c r="A2668">
        <v>3854</v>
      </c>
      <c r="B2668" t="s">
        <v>14705</v>
      </c>
      <c r="C2668" s="111" t="s">
        <v>1712</v>
      </c>
      <c r="D2668" s="360">
        <v>12.33</v>
      </c>
    </row>
    <row r="2669" spans="1:4">
      <c r="A2669">
        <v>3873</v>
      </c>
      <c r="B2669" t="s">
        <v>14706</v>
      </c>
      <c r="C2669" s="111" t="s">
        <v>1712</v>
      </c>
      <c r="D2669" s="360">
        <v>14.35</v>
      </c>
    </row>
    <row r="2670" spans="1:4">
      <c r="A2670">
        <v>38021</v>
      </c>
      <c r="B2670" t="s">
        <v>14707</v>
      </c>
      <c r="C2670" s="111" t="s">
        <v>1712</v>
      </c>
      <c r="D2670" s="360">
        <v>25.48</v>
      </c>
    </row>
    <row r="2671" spans="1:4">
      <c r="A2671">
        <v>43838</v>
      </c>
      <c r="B2671" t="s">
        <v>19176</v>
      </c>
      <c r="C2671" s="111" t="s">
        <v>1712</v>
      </c>
      <c r="D2671" s="360">
        <v>32.94</v>
      </c>
    </row>
    <row r="2672" spans="1:4">
      <c r="A2672">
        <v>3847</v>
      </c>
      <c r="B2672" t="s">
        <v>14708</v>
      </c>
      <c r="C2672" s="111" t="s">
        <v>1712</v>
      </c>
      <c r="D2672" s="360">
        <v>33.21</v>
      </c>
    </row>
    <row r="2673" spans="1:4">
      <c r="A2673">
        <v>38022</v>
      </c>
      <c r="B2673" t="s">
        <v>14709</v>
      </c>
      <c r="C2673" s="111" t="s">
        <v>1712</v>
      </c>
      <c r="D2673" s="360">
        <v>45.65</v>
      </c>
    </row>
    <row r="2674" spans="1:4">
      <c r="A2674">
        <v>3830</v>
      </c>
      <c r="B2674" t="s">
        <v>19177</v>
      </c>
      <c r="C2674" s="111" t="s">
        <v>1712</v>
      </c>
      <c r="D2674" s="360">
        <v>237.42</v>
      </c>
    </row>
    <row r="2675" spans="1:4">
      <c r="A2675">
        <v>37981</v>
      </c>
      <c r="B2675" t="s">
        <v>14710</v>
      </c>
      <c r="C2675" s="111" t="s">
        <v>1712</v>
      </c>
      <c r="D2675" s="360">
        <v>7.55</v>
      </c>
    </row>
    <row r="2676" spans="1:4">
      <c r="A2676">
        <v>37982</v>
      </c>
      <c r="B2676" t="s">
        <v>14711</v>
      </c>
      <c r="C2676" s="111" t="s">
        <v>1712</v>
      </c>
      <c r="D2676" s="360">
        <v>10.96</v>
      </c>
    </row>
    <row r="2677" spans="1:4">
      <c r="A2677">
        <v>37983</v>
      </c>
      <c r="B2677" t="s">
        <v>14712</v>
      </c>
      <c r="C2677" s="111" t="s">
        <v>1712</v>
      </c>
      <c r="D2677" s="360">
        <v>16.2</v>
      </c>
    </row>
    <row r="2678" spans="1:4">
      <c r="A2678">
        <v>37984</v>
      </c>
      <c r="B2678" t="s">
        <v>14713</v>
      </c>
      <c r="C2678" s="111" t="s">
        <v>1712</v>
      </c>
      <c r="D2678" s="360">
        <v>22.75</v>
      </c>
    </row>
    <row r="2679" spans="1:4">
      <c r="A2679">
        <v>37985</v>
      </c>
      <c r="B2679" t="s">
        <v>14714</v>
      </c>
      <c r="C2679" s="111" t="s">
        <v>1712</v>
      </c>
      <c r="D2679" s="360">
        <v>32.33</v>
      </c>
    </row>
    <row r="2680" spans="1:4">
      <c r="A2680">
        <v>3826</v>
      </c>
      <c r="B2680" t="s">
        <v>14715</v>
      </c>
      <c r="C2680" s="111" t="s">
        <v>1712</v>
      </c>
      <c r="D2680" s="360">
        <v>47.16</v>
      </c>
    </row>
    <row r="2681" spans="1:4">
      <c r="A2681">
        <v>3825</v>
      </c>
      <c r="B2681" t="s">
        <v>14716</v>
      </c>
      <c r="C2681" s="111" t="s">
        <v>1712</v>
      </c>
      <c r="D2681" s="360">
        <v>13.56</v>
      </c>
    </row>
    <row r="2682" spans="1:4">
      <c r="A2682">
        <v>3827</v>
      </c>
      <c r="B2682" t="s">
        <v>14717</v>
      </c>
      <c r="C2682" s="111" t="s">
        <v>1712</v>
      </c>
      <c r="D2682" s="360">
        <v>29.63</v>
      </c>
    </row>
    <row r="2683" spans="1:4">
      <c r="A2683">
        <v>20165</v>
      </c>
      <c r="B2683" t="s">
        <v>19178</v>
      </c>
      <c r="C2683" s="111" t="s">
        <v>1712</v>
      </c>
      <c r="D2683" s="360">
        <v>29.43</v>
      </c>
    </row>
    <row r="2684" spans="1:4">
      <c r="A2684">
        <v>20166</v>
      </c>
      <c r="B2684" t="s">
        <v>19179</v>
      </c>
      <c r="C2684" s="111" t="s">
        <v>1712</v>
      </c>
      <c r="D2684" s="360">
        <v>89.89</v>
      </c>
    </row>
    <row r="2685" spans="1:4">
      <c r="A2685">
        <v>20164</v>
      </c>
      <c r="B2685" t="s">
        <v>19180</v>
      </c>
      <c r="C2685" s="111" t="s">
        <v>1712</v>
      </c>
      <c r="D2685" s="360">
        <v>14.14</v>
      </c>
    </row>
    <row r="2686" spans="1:4">
      <c r="A2686">
        <v>3893</v>
      </c>
      <c r="B2686" t="s">
        <v>14718</v>
      </c>
      <c r="C2686" s="111" t="s">
        <v>1712</v>
      </c>
      <c r="D2686" s="360">
        <v>22.16</v>
      </c>
    </row>
    <row r="2687" spans="1:4">
      <c r="A2687">
        <v>3848</v>
      </c>
      <c r="B2687" t="s">
        <v>14719</v>
      </c>
      <c r="C2687" s="111" t="s">
        <v>1712</v>
      </c>
      <c r="D2687" s="360">
        <v>13.51</v>
      </c>
    </row>
    <row r="2688" spans="1:4">
      <c r="A2688">
        <v>3895</v>
      </c>
      <c r="B2688" t="s">
        <v>14720</v>
      </c>
      <c r="C2688" s="111" t="s">
        <v>1712</v>
      </c>
      <c r="D2688" s="360">
        <v>15.01</v>
      </c>
    </row>
    <row r="2689" spans="1:4">
      <c r="A2689">
        <v>12404</v>
      </c>
      <c r="B2689" t="s">
        <v>14721</v>
      </c>
      <c r="C2689" s="111" t="s">
        <v>1712</v>
      </c>
      <c r="D2689" s="360">
        <v>12.43</v>
      </c>
    </row>
    <row r="2690" spans="1:4">
      <c r="A2690">
        <v>3939</v>
      </c>
      <c r="B2690" t="s">
        <v>14722</v>
      </c>
      <c r="C2690" s="111" t="s">
        <v>1712</v>
      </c>
      <c r="D2690" s="360">
        <v>25.6</v>
      </c>
    </row>
    <row r="2691" spans="1:4">
      <c r="A2691">
        <v>3911</v>
      </c>
      <c r="B2691" t="s">
        <v>14723</v>
      </c>
      <c r="C2691" s="111" t="s">
        <v>1712</v>
      </c>
      <c r="D2691" s="360">
        <v>20.92</v>
      </c>
    </row>
    <row r="2692" spans="1:4">
      <c r="A2692">
        <v>3908</v>
      </c>
      <c r="B2692" t="s">
        <v>14724</v>
      </c>
      <c r="C2692" s="111" t="s">
        <v>1712</v>
      </c>
      <c r="D2692" s="360">
        <v>6.76</v>
      </c>
    </row>
    <row r="2693" spans="1:4">
      <c r="A2693">
        <v>3910</v>
      </c>
      <c r="B2693" t="s">
        <v>14725</v>
      </c>
      <c r="C2693" s="111" t="s">
        <v>1712</v>
      </c>
      <c r="D2693" s="360">
        <v>14.96</v>
      </c>
    </row>
    <row r="2694" spans="1:4">
      <c r="A2694">
        <v>3913</v>
      </c>
      <c r="B2694" t="s">
        <v>14726</v>
      </c>
      <c r="C2694" s="111" t="s">
        <v>1712</v>
      </c>
      <c r="D2694" s="360">
        <v>71.53</v>
      </c>
    </row>
    <row r="2695" spans="1:4">
      <c r="A2695">
        <v>3912</v>
      </c>
      <c r="B2695" t="s">
        <v>14727</v>
      </c>
      <c r="C2695" s="111" t="s">
        <v>1712</v>
      </c>
      <c r="D2695" s="360">
        <v>39.21</v>
      </c>
    </row>
    <row r="2696" spans="1:4">
      <c r="A2696">
        <v>3909</v>
      </c>
      <c r="B2696" t="s">
        <v>14728</v>
      </c>
      <c r="C2696" s="111" t="s">
        <v>1712</v>
      </c>
      <c r="D2696" s="360">
        <v>9.1999999999999993</v>
      </c>
    </row>
    <row r="2697" spans="1:4">
      <c r="A2697">
        <v>3914</v>
      </c>
      <c r="B2697" t="s">
        <v>14729</v>
      </c>
      <c r="C2697" s="111" t="s">
        <v>1712</v>
      </c>
      <c r="D2697" s="360">
        <v>107.91</v>
      </c>
    </row>
    <row r="2698" spans="1:4">
      <c r="A2698">
        <v>3915</v>
      </c>
      <c r="B2698" t="s">
        <v>14730</v>
      </c>
      <c r="C2698" s="111" t="s">
        <v>1712</v>
      </c>
      <c r="D2698" s="360">
        <v>170.17</v>
      </c>
    </row>
    <row r="2699" spans="1:4">
      <c r="A2699">
        <v>3916</v>
      </c>
      <c r="B2699" t="s">
        <v>14731</v>
      </c>
      <c r="C2699" s="111" t="s">
        <v>1712</v>
      </c>
      <c r="D2699" s="360">
        <v>310.02</v>
      </c>
    </row>
    <row r="2700" spans="1:4">
      <c r="A2700">
        <v>3917</v>
      </c>
      <c r="B2700" t="s">
        <v>14732</v>
      </c>
      <c r="C2700" s="111" t="s">
        <v>1712</v>
      </c>
      <c r="D2700" s="360">
        <v>511.33</v>
      </c>
    </row>
    <row r="2701" spans="1:4">
      <c r="A2701">
        <v>1904</v>
      </c>
      <c r="B2701" t="s">
        <v>14733</v>
      </c>
      <c r="C2701" s="111" t="s">
        <v>1712</v>
      </c>
      <c r="D2701" s="360">
        <v>1</v>
      </c>
    </row>
    <row r="2702" spans="1:4">
      <c r="A2702">
        <v>1899</v>
      </c>
      <c r="B2702" t="s">
        <v>14734</v>
      </c>
      <c r="C2702" s="111" t="s">
        <v>1712</v>
      </c>
      <c r="D2702" s="360">
        <v>1.1399999999999999</v>
      </c>
    </row>
    <row r="2703" spans="1:4">
      <c r="A2703">
        <v>1900</v>
      </c>
      <c r="B2703" t="s">
        <v>14735</v>
      </c>
      <c r="C2703" s="111" t="s">
        <v>1712</v>
      </c>
      <c r="D2703" s="360">
        <v>1.84</v>
      </c>
    </row>
    <row r="2704" spans="1:4">
      <c r="A2704">
        <v>12407</v>
      </c>
      <c r="B2704" t="s">
        <v>14736</v>
      </c>
      <c r="C2704" s="111" t="s">
        <v>1712</v>
      </c>
      <c r="D2704" s="360">
        <v>38.71</v>
      </c>
    </row>
    <row r="2705" spans="1:4">
      <c r="A2705">
        <v>12408</v>
      </c>
      <c r="B2705" t="s">
        <v>14737</v>
      </c>
      <c r="C2705" s="111" t="s">
        <v>1712</v>
      </c>
      <c r="D2705" s="360">
        <v>21.85</v>
      </c>
    </row>
    <row r="2706" spans="1:4">
      <c r="A2706">
        <v>12409</v>
      </c>
      <c r="B2706" t="s">
        <v>14738</v>
      </c>
      <c r="C2706" s="111" t="s">
        <v>1712</v>
      </c>
      <c r="D2706" s="360">
        <v>21.85</v>
      </c>
    </row>
    <row r="2707" spans="1:4">
      <c r="A2707">
        <v>12410</v>
      </c>
      <c r="B2707" t="s">
        <v>14739</v>
      </c>
      <c r="C2707" s="111" t="s">
        <v>1712</v>
      </c>
      <c r="D2707" s="360">
        <v>15.05</v>
      </c>
    </row>
    <row r="2708" spans="1:4">
      <c r="A2708">
        <v>3936</v>
      </c>
      <c r="B2708" t="s">
        <v>14740</v>
      </c>
      <c r="C2708" s="111" t="s">
        <v>1712</v>
      </c>
      <c r="D2708" s="360">
        <v>27.2</v>
      </c>
    </row>
    <row r="2709" spans="1:4">
      <c r="A2709">
        <v>3922</v>
      </c>
      <c r="B2709" t="s">
        <v>14741</v>
      </c>
      <c r="C2709" s="111" t="s">
        <v>1712</v>
      </c>
      <c r="D2709" s="360">
        <v>25.02</v>
      </c>
    </row>
    <row r="2710" spans="1:4">
      <c r="A2710">
        <v>3924</v>
      </c>
      <c r="B2710" t="s">
        <v>14742</v>
      </c>
      <c r="C2710" s="111" t="s">
        <v>1712</v>
      </c>
      <c r="D2710" s="360">
        <v>27.2</v>
      </c>
    </row>
    <row r="2711" spans="1:4">
      <c r="A2711">
        <v>3923</v>
      </c>
      <c r="B2711" t="s">
        <v>14743</v>
      </c>
      <c r="C2711" s="111" t="s">
        <v>1712</v>
      </c>
      <c r="D2711" s="360">
        <v>27.2</v>
      </c>
    </row>
    <row r="2712" spans="1:4">
      <c r="A2712">
        <v>3937</v>
      </c>
      <c r="B2712" t="s">
        <v>14744</v>
      </c>
      <c r="C2712" s="111" t="s">
        <v>1712</v>
      </c>
      <c r="D2712" s="360">
        <v>22.44</v>
      </c>
    </row>
    <row r="2713" spans="1:4">
      <c r="A2713">
        <v>3921</v>
      </c>
      <c r="B2713" t="s">
        <v>14745</v>
      </c>
      <c r="C2713" s="111" t="s">
        <v>1712</v>
      </c>
      <c r="D2713" s="360">
        <v>22.45</v>
      </c>
    </row>
    <row r="2714" spans="1:4">
      <c r="A2714">
        <v>3920</v>
      </c>
      <c r="B2714" t="s">
        <v>14746</v>
      </c>
      <c r="C2714" s="111" t="s">
        <v>1712</v>
      </c>
      <c r="D2714" s="360">
        <v>22.44</v>
      </c>
    </row>
    <row r="2715" spans="1:4">
      <c r="A2715">
        <v>3938</v>
      </c>
      <c r="B2715" t="s">
        <v>14747</v>
      </c>
      <c r="C2715" s="111" t="s">
        <v>1712</v>
      </c>
      <c r="D2715" s="360">
        <v>14.79</v>
      </c>
    </row>
    <row r="2716" spans="1:4">
      <c r="A2716">
        <v>3919</v>
      </c>
      <c r="B2716" t="s">
        <v>14748</v>
      </c>
      <c r="C2716" s="111" t="s">
        <v>1712</v>
      </c>
      <c r="D2716" s="360">
        <v>15.08</v>
      </c>
    </row>
    <row r="2717" spans="1:4">
      <c r="A2717">
        <v>3927</v>
      </c>
      <c r="B2717" t="s">
        <v>14749</v>
      </c>
      <c r="C2717" s="111" t="s">
        <v>1712</v>
      </c>
      <c r="D2717" s="360">
        <v>76.38</v>
      </c>
    </row>
    <row r="2718" spans="1:4">
      <c r="A2718">
        <v>3928</v>
      </c>
      <c r="B2718" t="s">
        <v>14750</v>
      </c>
      <c r="C2718" s="111" t="s">
        <v>1712</v>
      </c>
      <c r="D2718" s="360">
        <v>76.38</v>
      </c>
    </row>
    <row r="2719" spans="1:4">
      <c r="A2719">
        <v>3926</v>
      </c>
      <c r="B2719" t="s">
        <v>14751</v>
      </c>
      <c r="C2719" s="111" t="s">
        <v>1712</v>
      </c>
      <c r="D2719" s="360">
        <v>43.54</v>
      </c>
    </row>
    <row r="2720" spans="1:4">
      <c r="A2720">
        <v>3935</v>
      </c>
      <c r="B2720" t="s">
        <v>14752</v>
      </c>
      <c r="C2720" s="111" t="s">
        <v>1712</v>
      </c>
      <c r="D2720" s="360">
        <v>43.54</v>
      </c>
    </row>
    <row r="2721" spans="1:4">
      <c r="A2721">
        <v>3925</v>
      </c>
      <c r="B2721" t="s">
        <v>14753</v>
      </c>
      <c r="C2721" s="111" t="s">
        <v>1712</v>
      </c>
      <c r="D2721" s="360">
        <v>43.54</v>
      </c>
    </row>
    <row r="2722" spans="1:4">
      <c r="A2722">
        <v>12406</v>
      </c>
      <c r="B2722" t="s">
        <v>14754</v>
      </c>
      <c r="C2722" s="111" t="s">
        <v>1712</v>
      </c>
      <c r="D2722" s="360">
        <v>10.69</v>
      </c>
    </row>
    <row r="2723" spans="1:4">
      <c r="A2723">
        <v>3929</v>
      </c>
      <c r="B2723" t="s">
        <v>14755</v>
      </c>
      <c r="C2723" s="111" t="s">
        <v>1712</v>
      </c>
      <c r="D2723" s="360">
        <v>116.37</v>
      </c>
    </row>
    <row r="2724" spans="1:4">
      <c r="A2724">
        <v>3931</v>
      </c>
      <c r="B2724" t="s">
        <v>14756</v>
      </c>
      <c r="C2724" s="111" t="s">
        <v>1712</v>
      </c>
      <c r="D2724" s="360">
        <v>116.37</v>
      </c>
    </row>
    <row r="2725" spans="1:4">
      <c r="A2725">
        <v>3930</v>
      </c>
      <c r="B2725" t="s">
        <v>14757</v>
      </c>
      <c r="C2725" s="111" t="s">
        <v>1712</v>
      </c>
      <c r="D2725" s="360">
        <v>116.37</v>
      </c>
    </row>
    <row r="2726" spans="1:4">
      <c r="A2726">
        <v>3932</v>
      </c>
      <c r="B2726" t="s">
        <v>14758</v>
      </c>
      <c r="C2726" s="111" t="s">
        <v>1712</v>
      </c>
      <c r="D2726" s="360">
        <v>200.94</v>
      </c>
    </row>
    <row r="2727" spans="1:4">
      <c r="A2727">
        <v>3933</v>
      </c>
      <c r="B2727" t="s">
        <v>14759</v>
      </c>
      <c r="C2727" s="111" t="s">
        <v>1712</v>
      </c>
      <c r="D2727" s="360">
        <v>200.94</v>
      </c>
    </row>
    <row r="2728" spans="1:4">
      <c r="A2728">
        <v>3934</v>
      </c>
      <c r="B2728" t="s">
        <v>14760</v>
      </c>
      <c r="C2728" s="111" t="s">
        <v>1712</v>
      </c>
      <c r="D2728" s="360">
        <v>200.94</v>
      </c>
    </row>
    <row r="2729" spans="1:4">
      <c r="A2729">
        <v>40355</v>
      </c>
      <c r="B2729" t="s">
        <v>14761</v>
      </c>
      <c r="C2729" s="111" t="s">
        <v>1712</v>
      </c>
      <c r="D2729" s="360">
        <v>23.81</v>
      </c>
    </row>
    <row r="2730" spans="1:4">
      <c r="A2730">
        <v>40364</v>
      </c>
      <c r="B2730" t="s">
        <v>14762</v>
      </c>
      <c r="C2730" s="111" t="s">
        <v>1712</v>
      </c>
      <c r="D2730" s="360">
        <v>111.52</v>
      </c>
    </row>
    <row r="2731" spans="1:4">
      <c r="A2731">
        <v>40361</v>
      </c>
      <c r="B2731" t="s">
        <v>14763</v>
      </c>
      <c r="C2731" s="111" t="s">
        <v>1712</v>
      </c>
      <c r="D2731" s="360">
        <v>87.2</v>
      </c>
    </row>
    <row r="2732" spans="1:4">
      <c r="A2732">
        <v>40358</v>
      </c>
      <c r="B2732" t="s">
        <v>14764</v>
      </c>
      <c r="C2732" s="111" t="s">
        <v>1712</v>
      </c>
      <c r="D2732" s="360">
        <v>33.24</v>
      </c>
    </row>
    <row r="2733" spans="1:4">
      <c r="A2733">
        <v>40370</v>
      </c>
      <c r="B2733" t="s">
        <v>14765</v>
      </c>
      <c r="C2733" s="111" t="s">
        <v>1712</v>
      </c>
      <c r="D2733" s="360">
        <v>353.84</v>
      </c>
    </row>
    <row r="2734" spans="1:4">
      <c r="A2734">
        <v>40367</v>
      </c>
      <c r="B2734" t="s">
        <v>14766</v>
      </c>
      <c r="C2734" s="111" t="s">
        <v>1712</v>
      </c>
      <c r="D2734" s="360">
        <v>175.87</v>
      </c>
    </row>
    <row r="2735" spans="1:4">
      <c r="A2735">
        <v>40373</v>
      </c>
      <c r="B2735" t="s">
        <v>14767</v>
      </c>
      <c r="C2735" s="111" t="s">
        <v>1712</v>
      </c>
      <c r="D2735" s="360">
        <v>478.48</v>
      </c>
    </row>
    <row r="2736" spans="1:4">
      <c r="A2736">
        <v>3907</v>
      </c>
      <c r="B2736" t="s">
        <v>14768</v>
      </c>
      <c r="C2736" s="111" t="s">
        <v>1712</v>
      </c>
      <c r="D2736" s="360">
        <v>6.25</v>
      </c>
    </row>
    <row r="2737" spans="1:4">
      <c r="A2737">
        <v>3889</v>
      </c>
      <c r="B2737" t="s">
        <v>14769</v>
      </c>
      <c r="C2737" s="111" t="s">
        <v>1712</v>
      </c>
      <c r="D2737" s="360">
        <v>4.4400000000000004</v>
      </c>
    </row>
    <row r="2738" spans="1:4">
      <c r="A2738">
        <v>3868</v>
      </c>
      <c r="B2738" t="s">
        <v>14770</v>
      </c>
      <c r="C2738" s="111" t="s">
        <v>1712</v>
      </c>
      <c r="D2738" s="360">
        <v>1.63</v>
      </c>
    </row>
    <row r="2739" spans="1:4">
      <c r="A2739">
        <v>3869</v>
      </c>
      <c r="B2739" t="s">
        <v>14771</v>
      </c>
      <c r="C2739" s="111" t="s">
        <v>1712</v>
      </c>
      <c r="D2739" s="360">
        <v>3.61</v>
      </c>
    </row>
    <row r="2740" spans="1:4">
      <c r="A2740">
        <v>3872</v>
      </c>
      <c r="B2740" t="s">
        <v>14772</v>
      </c>
      <c r="C2740" s="111" t="s">
        <v>1712</v>
      </c>
      <c r="D2740" s="360">
        <v>6.16</v>
      </c>
    </row>
    <row r="2741" spans="1:4">
      <c r="A2741">
        <v>3850</v>
      </c>
      <c r="B2741" t="s">
        <v>14773</v>
      </c>
      <c r="C2741" s="111" t="s">
        <v>1712</v>
      </c>
      <c r="D2741" s="360">
        <v>14.22</v>
      </c>
    </row>
    <row r="2742" spans="1:4">
      <c r="A2742">
        <v>38023</v>
      </c>
      <c r="B2742" t="s">
        <v>19181</v>
      </c>
      <c r="C2742" s="111" t="s">
        <v>1712</v>
      </c>
      <c r="D2742" s="360">
        <v>7.24</v>
      </c>
    </row>
    <row r="2743" spans="1:4">
      <c r="A2743">
        <v>37986</v>
      </c>
      <c r="B2743" t="s">
        <v>14774</v>
      </c>
      <c r="C2743" s="111" t="s">
        <v>1712</v>
      </c>
      <c r="D2743" s="360">
        <v>2.58</v>
      </c>
    </row>
    <row r="2744" spans="1:4">
      <c r="A2744">
        <v>37987</v>
      </c>
      <c r="B2744" t="s">
        <v>14775</v>
      </c>
      <c r="C2744" s="111" t="s">
        <v>1712</v>
      </c>
      <c r="D2744" s="360">
        <v>128.58000000000001</v>
      </c>
    </row>
    <row r="2745" spans="1:4">
      <c r="A2745">
        <v>37988</v>
      </c>
      <c r="B2745" t="s">
        <v>14776</v>
      </c>
      <c r="C2745" s="111" t="s">
        <v>1712</v>
      </c>
      <c r="D2745" s="360">
        <v>204.32</v>
      </c>
    </row>
    <row r="2746" spans="1:4">
      <c r="A2746">
        <v>21120</v>
      </c>
      <c r="B2746" t="s">
        <v>14777</v>
      </c>
      <c r="C2746" s="111" t="s">
        <v>1712</v>
      </c>
      <c r="D2746" s="360">
        <v>13.15</v>
      </c>
    </row>
    <row r="2747" spans="1:4">
      <c r="A2747">
        <v>39318</v>
      </c>
      <c r="B2747" t="s">
        <v>14778</v>
      </c>
      <c r="C2747" s="111" t="s">
        <v>1712</v>
      </c>
      <c r="D2747" s="360">
        <v>12.23</v>
      </c>
    </row>
    <row r="2748" spans="1:4">
      <c r="A2748">
        <v>40366</v>
      </c>
      <c r="B2748" t="s">
        <v>14779</v>
      </c>
      <c r="C2748" s="111" t="s">
        <v>1712</v>
      </c>
      <c r="D2748" s="360">
        <v>86.99</v>
      </c>
    </row>
    <row r="2749" spans="1:4">
      <c r="A2749">
        <v>40363</v>
      </c>
      <c r="B2749" t="s">
        <v>14780</v>
      </c>
      <c r="C2749" s="111" t="s">
        <v>1712</v>
      </c>
      <c r="D2749" s="360">
        <v>68.040000000000006</v>
      </c>
    </row>
    <row r="2750" spans="1:4">
      <c r="A2750">
        <v>40354</v>
      </c>
      <c r="B2750" t="s">
        <v>14781</v>
      </c>
      <c r="C2750" s="111" t="s">
        <v>1712</v>
      </c>
      <c r="D2750" s="360">
        <v>29.62</v>
      </c>
    </row>
    <row r="2751" spans="1:4">
      <c r="A2751">
        <v>40360</v>
      </c>
      <c r="B2751" t="s">
        <v>14782</v>
      </c>
      <c r="C2751" s="111" t="s">
        <v>1712</v>
      </c>
      <c r="D2751" s="360">
        <v>44.6</v>
      </c>
    </row>
    <row r="2752" spans="1:4">
      <c r="A2752">
        <v>40372</v>
      </c>
      <c r="B2752" t="s">
        <v>14783</v>
      </c>
      <c r="C2752" s="111" t="s">
        <v>1712</v>
      </c>
      <c r="D2752" s="360">
        <v>275.44</v>
      </c>
    </row>
    <row r="2753" spans="1:4">
      <c r="A2753">
        <v>40369</v>
      </c>
      <c r="B2753" t="s">
        <v>14784</v>
      </c>
      <c r="C2753" s="111" t="s">
        <v>1712</v>
      </c>
      <c r="D2753" s="360">
        <v>137.09</v>
      </c>
    </row>
    <row r="2754" spans="1:4">
      <c r="A2754">
        <v>40357</v>
      </c>
      <c r="B2754" t="s">
        <v>14785</v>
      </c>
      <c r="C2754" s="111" t="s">
        <v>1712</v>
      </c>
      <c r="D2754" s="360">
        <v>33.24</v>
      </c>
    </row>
    <row r="2755" spans="1:4">
      <c r="A2755">
        <v>40375</v>
      </c>
      <c r="B2755" t="s">
        <v>14786</v>
      </c>
      <c r="C2755" s="111" t="s">
        <v>1712</v>
      </c>
      <c r="D2755" s="360">
        <v>372.88</v>
      </c>
    </row>
    <row r="2756" spans="1:4">
      <c r="A2756">
        <v>1893</v>
      </c>
      <c r="B2756" t="s">
        <v>14787</v>
      </c>
      <c r="C2756" s="111" t="s">
        <v>1712</v>
      </c>
      <c r="D2756" s="360">
        <v>3.79</v>
      </c>
    </row>
    <row r="2757" spans="1:4">
      <c r="A2757">
        <v>1902</v>
      </c>
      <c r="B2757" t="s">
        <v>14788</v>
      </c>
      <c r="C2757" s="111" t="s">
        <v>1712</v>
      </c>
      <c r="D2757" s="360">
        <v>2.76</v>
      </c>
    </row>
    <row r="2758" spans="1:4">
      <c r="A2758">
        <v>1901</v>
      </c>
      <c r="B2758" t="s">
        <v>14789</v>
      </c>
      <c r="C2758" s="111" t="s">
        <v>1712</v>
      </c>
      <c r="D2758" s="360">
        <v>0.86</v>
      </c>
    </row>
    <row r="2759" spans="1:4">
      <c r="A2759">
        <v>1892</v>
      </c>
      <c r="B2759" t="s">
        <v>14790</v>
      </c>
      <c r="C2759" s="111" t="s">
        <v>1712</v>
      </c>
      <c r="D2759" s="360">
        <v>1.78</v>
      </c>
    </row>
    <row r="2760" spans="1:4">
      <c r="A2760">
        <v>1907</v>
      </c>
      <c r="B2760" t="s">
        <v>14791</v>
      </c>
      <c r="C2760" s="111" t="s">
        <v>1712</v>
      </c>
      <c r="D2760" s="360">
        <v>12.22</v>
      </c>
    </row>
    <row r="2761" spans="1:4">
      <c r="A2761">
        <v>1894</v>
      </c>
      <c r="B2761" t="s">
        <v>14792</v>
      </c>
      <c r="C2761" s="111" t="s">
        <v>1712</v>
      </c>
      <c r="D2761" s="360">
        <v>5.49</v>
      </c>
    </row>
    <row r="2762" spans="1:4">
      <c r="A2762">
        <v>1891</v>
      </c>
      <c r="B2762" t="s">
        <v>14793</v>
      </c>
      <c r="C2762" s="111" t="s">
        <v>1712</v>
      </c>
      <c r="D2762" s="360">
        <v>1.27</v>
      </c>
    </row>
    <row r="2763" spans="1:4">
      <c r="A2763">
        <v>1896</v>
      </c>
      <c r="B2763" t="s">
        <v>14794</v>
      </c>
      <c r="C2763" s="111" t="s">
        <v>1712</v>
      </c>
      <c r="D2763" s="360">
        <v>16.399999999999999</v>
      </c>
    </row>
    <row r="2764" spans="1:4">
      <c r="A2764">
        <v>1895</v>
      </c>
      <c r="B2764" t="s">
        <v>14795</v>
      </c>
      <c r="C2764" s="111" t="s">
        <v>1712</v>
      </c>
      <c r="D2764" s="360">
        <v>28.83</v>
      </c>
    </row>
    <row r="2765" spans="1:4">
      <c r="A2765">
        <v>2641</v>
      </c>
      <c r="B2765" t="s">
        <v>14796</v>
      </c>
      <c r="C2765" s="111" t="s">
        <v>1712</v>
      </c>
      <c r="D2765" s="360">
        <v>19.079999999999998</v>
      </c>
    </row>
    <row r="2766" spans="1:4">
      <c r="A2766">
        <v>2636</v>
      </c>
      <c r="B2766" t="s">
        <v>14797</v>
      </c>
      <c r="C2766" s="111" t="s">
        <v>1712</v>
      </c>
      <c r="D2766" s="360">
        <v>1.23</v>
      </c>
    </row>
    <row r="2767" spans="1:4">
      <c r="A2767">
        <v>2637</v>
      </c>
      <c r="B2767" t="s">
        <v>14798</v>
      </c>
      <c r="C2767" s="111" t="s">
        <v>1712</v>
      </c>
      <c r="D2767" s="360">
        <v>1.3</v>
      </c>
    </row>
    <row r="2768" spans="1:4">
      <c r="A2768">
        <v>2638</v>
      </c>
      <c r="B2768" t="s">
        <v>14799</v>
      </c>
      <c r="C2768" s="111" t="s">
        <v>1712</v>
      </c>
      <c r="D2768" s="360">
        <v>1.52</v>
      </c>
    </row>
    <row r="2769" spans="1:4">
      <c r="A2769">
        <v>2639</v>
      </c>
      <c r="B2769" t="s">
        <v>14800</v>
      </c>
      <c r="C2769" s="111" t="s">
        <v>1712</v>
      </c>
      <c r="D2769" s="360">
        <v>2.69</v>
      </c>
    </row>
    <row r="2770" spans="1:4">
      <c r="A2770">
        <v>2644</v>
      </c>
      <c r="B2770" t="s">
        <v>14801</v>
      </c>
      <c r="C2770" s="111" t="s">
        <v>1712</v>
      </c>
      <c r="D2770" s="360">
        <v>3.9</v>
      </c>
    </row>
    <row r="2771" spans="1:4">
      <c r="A2771">
        <v>2643</v>
      </c>
      <c r="B2771" t="s">
        <v>14802</v>
      </c>
      <c r="C2771" s="111" t="s">
        <v>1712</v>
      </c>
      <c r="D2771" s="360">
        <v>5.44</v>
      </c>
    </row>
    <row r="2772" spans="1:4">
      <c r="A2772">
        <v>2640</v>
      </c>
      <c r="B2772" t="s">
        <v>14803</v>
      </c>
      <c r="C2772" s="111" t="s">
        <v>1712</v>
      </c>
      <c r="D2772" s="360">
        <v>7.94</v>
      </c>
    </row>
    <row r="2773" spans="1:4">
      <c r="A2773">
        <v>2642</v>
      </c>
      <c r="B2773" t="s">
        <v>14804</v>
      </c>
      <c r="C2773" s="111" t="s">
        <v>1712</v>
      </c>
      <c r="D2773" s="360">
        <v>12.09</v>
      </c>
    </row>
    <row r="2774" spans="1:4">
      <c r="A2774">
        <v>39855</v>
      </c>
      <c r="B2774" t="s">
        <v>14805</v>
      </c>
      <c r="C2774" s="111" t="s">
        <v>1712</v>
      </c>
      <c r="D2774" s="360">
        <v>2.76</v>
      </c>
    </row>
    <row r="2775" spans="1:4">
      <c r="A2775">
        <v>39856</v>
      </c>
      <c r="B2775" t="s">
        <v>14806</v>
      </c>
      <c r="C2775" s="111" t="s">
        <v>1712</v>
      </c>
      <c r="D2775" s="360">
        <v>6.5</v>
      </c>
    </row>
    <row r="2776" spans="1:4">
      <c r="A2776">
        <v>39857</v>
      </c>
      <c r="B2776" t="s">
        <v>14807</v>
      </c>
      <c r="C2776" s="111" t="s">
        <v>1712</v>
      </c>
      <c r="D2776" s="360">
        <v>10.52</v>
      </c>
    </row>
    <row r="2777" spans="1:4">
      <c r="A2777">
        <v>39858</v>
      </c>
      <c r="B2777" t="s">
        <v>14808</v>
      </c>
      <c r="C2777" s="111" t="s">
        <v>1712</v>
      </c>
      <c r="D2777" s="360">
        <v>23.35</v>
      </c>
    </row>
    <row r="2778" spans="1:4">
      <c r="A2778">
        <v>39859</v>
      </c>
      <c r="B2778" t="s">
        <v>14809</v>
      </c>
      <c r="C2778" s="111" t="s">
        <v>1712</v>
      </c>
      <c r="D2778" s="360">
        <v>35.99</v>
      </c>
    </row>
    <row r="2779" spans="1:4">
      <c r="A2779">
        <v>39860</v>
      </c>
      <c r="B2779" t="s">
        <v>14810</v>
      </c>
      <c r="C2779" s="111" t="s">
        <v>1712</v>
      </c>
      <c r="D2779" s="360">
        <v>55.23</v>
      </c>
    </row>
    <row r="2780" spans="1:4">
      <c r="A2780">
        <v>39861</v>
      </c>
      <c r="B2780" t="s">
        <v>14811</v>
      </c>
      <c r="C2780" s="111" t="s">
        <v>1712</v>
      </c>
      <c r="D2780" s="360">
        <v>157.69</v>
      </c>
    </row>
    <row r="2781" spans="1:4">
      <c r="A2781">
        <v>3867</v>
      </c>
      <c r="B2781" t="s">
        <v>14812</v>
      </c>
      <c r="C2781" s="111" t="s">
        <v>1712</v>
      </c>
      <c r="D2781" s="360">
        <v>86.6</v>
      </c>
    </row>
    <row r="2782" spans="1:4">
      <c r="A2782">
        <v>3861</v>
      </c>
      <c r="B2782" t="s">
        <v>14813</v>
      </c>
      <c r="C2782" s="111" t="s">
        <v>1712</v>
      </c>
      <c r="D2782" s="360">
        <v>0.89</v>
      </c>
    </row>
    <row r="2783" spans="1:4">
      <c r="A2783">
        <v>3904</v>
      </c>
      <c r="B2783" t="s">
        <v>14814</v>
      </c>
      <c r="C2783" s="111" t="s">
        <v>1712</v>
      </c>
      <c r="D2783" s="360">
        <v>0.95</v>
      </c>
    </row>
    <row r="2784" spans="1:4">
      <c r="A2784">
        <v>3903</v>
      </c>
      <c r="B2784" t="s">
        <v>14815</v>
      </c>
      <c r="C2784" s="111" t="s">
        <v>1712</v>
      </c>
      <c r="D2784" s="360">
        <v>2.3199999999999998</v>
      </c>
    </row>
    <row r="2785" spans="1:4">
      <c r="A2785">
        <v>3862</v>
      </c>
      <c r="B2785" t="s">
        <v>14816</v>
      </c>
      <c r="C2785" s="111" t="s">
        <v>1712</v>
      </c>
      <c r="D2785" s="360">
        <v>4.95</v>
      </c>
    </row>
    <row r="2786" spans="1:4">
      <c r="A2786">
        <v>3863</v>
      </c>
      <c r="B2786" t="s">
        <v>14817</v>
      </c>
      <c r="C2786" s="111" t="s">
        <v>1712</v>
      </c>
      <c r="D2786" s="360">
        <v>5.07</v>
      </c>
    </row>
    <row r="2787" spans="1:4">
      <c r="A2787">
        <v>3864</v>
      </c>
      <c r="B2787" t="s">
        <v>14818</v>
      </c>
      <c r="C2787" s="111" t="s">
        <v>1712</v>
      </c>
      <c r="D2787" s="360">
        <v>15.53</v>
      </c>
    </row>
    <row r="2788" spans="1:4">
      <c r="A2788">
        <v>3865</v>
      </c>
      <c r="B2788" t="s">
        <v>14819</v>
      </c>
      <c r="C2788" s="111" t="s">
        <v>1712</v>
      </c>
      <c r="D2788" s="360">
        <v>22.72</v>
      </c>
    </row>
    <row r="2789" spans="1:4">
      <c r="A2789">
        <v>3866</v>
      </c>
      <c r="B2789" t="s">
        <v>14820</v>
      </c>
      <c r="C2789" s="111" t="s">
        <v>1712</v>
      </c>
      <c r="D2789" s="360">
        <v>51</v>
      </c>
    </row>
    <row r="2790" spans="1:4">
      <c r="A2790">
        <v>3878</v>
      </c>
      <c r="B2790" t="s">
        <v>14821</v>
      </c>
      <c r="C2790" s="111" t="s">
        <v>1712</v>
      </c>
      <c r="D2790" s="360">
        <v>13.91</v>
      </c>
    </row>
    <row r="2791" spans="1:4">
      <c r="A2791">
        <v>3883</v>
      </c>
      <c r="B2791" t="s">
        <v>19182</v>
      </c>
      <c r="C2791" s="111" t="s">
        <v>1712</v>
      </c>
      <c r="D2791" s="360">
        <v>1.78</v>
      </c>
    </row>
    <row r="2792" spans="1:4">
      <c r="A2792">
        <v>3876</v>
      </c>
      <c r="B2792" t="s">
        <v>19183</v>
      </c>
      <c r="C2792" s="111" t="s">
        <v>1712</v>
      </c>
      <c r="D2792" s="360">
        <v>5.54</v>
      </c>
    </row>
    <row r="2793" spans="1:4">
      <c r="A2793">
        <v>3884</v>
      </c>
      <c r="B2793" t="s">
        <v>19184</v>
      </c>
      <c r="C2793" s="111" t="s">
        <v>1712</v>
      </c>
      <c r="D2793" s="360">
        <v>2.81</v>
      </c>
    </row>
    <row r="2794" spans="1:4">
      <c r="A2794">
        <v>12892</v>
      </c>
      <c r="B2794" t="s">
        <v>14822</v>
      </c>
      <c r="C2794" s="111" t="s">
        <v>1720</v>
      </c>
      <c r="D2794" s="360">
        <v>13.62</v>
      </c>
    </row>
    <row r="2795" spans="1:4">
      <c r="A2795">
        <v>38447</v>
      </c>
      <c r="B2795" t="s">
        <v>19185</v>
      </c>
      <c r="C2795" s="111" t="s">
        <v>1712</v>
      </c>
      <c r="D2795" s="360">
        <v>81.650000000000006</v>
      </c>
    </row>
    <row r="2796" spans="1:4">
      <c r="A2796">
        <v>36320</v>
      </c>
      <c r="B2796" t="s">
        <v>19186</v>
      </c>
      <c r="C2796" s="111" t="s">
        <v>1712</v>
      </c>
      <c r="D2796" s="360">
        <v>2.19</v>
      </c>
    </row>
    <row r="2797" spans="1:4">
      <c r="A2797">
        <v>36324</v>
      </c>
      <c r="B2797" t="s">
        <v>19187</v>
      </c>
      <c r="C2797" s="111" t="s">
        <v>1712</v>
      </c>
      <c r="D2797" s="360">
        <v>2</v>
      </c>
    </row>
    <row r="2798" spans="1:4">
      <c r="A2798">
        <v>38441</v>
      </c>
      <c r="B2798" t="s">
        <v>19188</v>
      </c>
      <c r="C2798" s="111" t="s">
        <v>1712</v>
      </c>
      <c r="D2798" s="360">
        <v>3.59</v>
      </c>
    </row>
    <row r="2799" spans="1:4">
      <c r="A2799">
        <v>38442</v>
      </c>
      <c r="B2799" t="s">
        <v>19189</v>
      </c>
      <c r="C2799" s="111" t="s">
        <v>1712</v>
      </c>
      <c r="D2799" s="360">
        <v>10.199999999999999</v>
      </c>
    </row>
    <row r="2800" spans="1:4">
      <c r="A2800">
        <v>38443</v>
      </c>
      <c r="B2800" t="s">
        <v>19190</v>
      </c>
      <c r="C2800" s="111" t="s">
        <v>1712</v>
      </c>
      <c r="D2800" s="360">
        <v>12.38</v>
      </c>
    </row>
    <row r="2801" spans="1:4">
      <c r="A2801">
        <v>38444</v>
      </c>
      <c r="B2801" t="s">
        <v>19191</v>
      </c>
      <c r="C2801" s="111" t="s">
        <v>1712</v>
      </c>
      <c r="D2801" s="360">
        <v>20.79</v>
      </c>
    </row>
    <row r="2802" spans="1:4">
      <c r="A2802">
        <v>38445</v>
      </c>
      <c r="B2802" t="s">
        <v>19192</v>
      </c>
      <c r="C2802" s="111" t="s">
        <v>1712</v>
      </c>
      <c r="D2802" s="360">
        <v>38.54</v>
      </c>
    </row>
    <row r="2803" spans="1:4">
      <c r="A2803">
        <v>38446</v>
      </c>
      <c r="B2803" t="s">
        <v>19193</v>
      </c>
      <c r="C2803" s="111" t="s">
        <v>1712</v>
      </c>
      <c r="D2803" s="360">
        <v>63.08</v>
      </c>
    </row>
    <row r="2804" spans="1:4">
      <c r="A2804">
        <v>3837</v>
      </c>
      <c r="B2804" t="s">
        <v>14823</v>
      </c>
      <c r="C2804" s="111" t="s">
        <v>1712</v>
      </c>
      <c r="D2804" s="360">
        <v>40.93</v>
      </c>
    </row>
    <row r="2805" spans="1:4">
      <c r="A2805">
        <v>3845</v>
      </c>
      <c r="B2805" t="s">
        <v>14824</v>
      </c>
      <c r="C2805" s="111" t="s">
        <v>1712</v>
      </c>
      <c r="D2805" s="360">
        <v>14.95</v>
      </c>
    </row>
    <row r="2806" spans="1:4">
      <c r="A2806">
        <v>11045</v>
      </c>
      <c r="B2806" t="s">
        <v>14825</v>
      </c>
      <c r="C2806" s="111" t="s">
        <v>1712</v>
      </c>
      <c r="D2806" s="360">
        <v>28.84</v>
      </c>
    </row>
    <row r="2807" spans="1:4">
      <c r="A2807">
        <v>20170</v>
      </c>
      <c r="B2807" t="s">
        <v>19194</v>
      </c>
      <c r="C2807" s="111" t="s">
        <v>1712</v>
      </c>
      <c r="D2807" s="360">
        <v>16.3</v>
      </c>
    </row>
    <row r="2808" spans="1:4">
      <c r="A2808">
        <v>20171</v>
      </c>
      <c r="B2808" t="s">
        <v>19195</v>
      </c>
      <c r="C2808" s="111" t="s">
        <v>1712</v>
      </c>
      <c r="D2808" s="360">
        <v>47.01</v>
      </c>
    </row>
    <row r="2809" spans="1:4">
      <c r="A2809">
        <v>20167</v>
      </c>
      <c r="B2809" t="s">
        <v>19196</v>
      </c>
      <c r="C2809" s="111" t="s">
        <v>1712</v>
      </c>
      <c r="D2809" s="360">
        <v>5.91</v>
      </c>
    </row>
    <row r="2810" spans="1:4">
      <c r="A2810">
        <v>20168</v>
      </c>
      <c r="B2810" t="s">
        <v>19197</v>
      </c>
      <c r="C2810" s="111" t="s">
        <v>1712</v>
      </c>
      <c r="D2810" s="360">
        <v>12.17</v>
      </c>
    </row>
    <row r="2811" spans="1:4">
      <c r="A2811">
        <v>20169</v>
      </c>
      <c r="B2811" t="s">
        <v>19198</v>
      </c>
      <c r="C2811" s="111" t="s">
        <v>1712</v>
      </c>
      <c r="D2811" s="360">
        <v>14.2</v>
      </c>
    </row>
    <row r="2812" spans="1:4">
      <c r="A2812">
        <v>3899</v>
      </c>
      <c r="B2812" t="s">
        <v>14826</v>
      </c>
      <c r="C2812" s="111" t="s">
        <v>1712</v>
      </c>
      <c r="D2812" s="360">
        <v>7.87</v>
      </c>
    </row>
    <row r="2813" spans="1:4">
      <c r="A2813">
        <v>38676</v>
      </c>
      <c r="B2813" t="s">
        <v>14827</v>
      </c>
      <c r="C2813" s="111" t="s">
        <v>1712</v>
      </c>
      <c r="D2813" s="360">
        <v>39.39</v>
      </c>
    </row>
    <row r="2814" spans="1:4">
      <c r="A2814">
        <v>3897</v>
      </c>
      <c r="B2814" t="s">
        <v>14828</v>
      </c>
      <c r="C2814" s="111" t="s">
        <v>1712</v>
      </c>
      <c r="D2814" s="360">
        <v>1.92</v>
      </c>
    </row>
    <row r="2815" spans="1:4">
      <c r="A2815">
        <v>3875</v>
      </c>
      <c r="B2815" t="s">
        <v>14829</v>
      </c>
      <c r="C2815" s="111" t="s">
        <v>1712</v>
      </c>
      <c r="D2815" s="360">
        <v>3.97</v>
      </c>
    </row>
    <row r="2816" spans="1:4">
      <c r="A2816">
        <v>3898</v>
      </c>
      <c r="B2816" t="s">
        <v>14830</v>
      </c>
      <c r="C2816" s="111" t="s">
        <v>1712</v>
      </c>
      <c r="D2816" s="360">
        <v>8.06</v>
      </c>
    </row>
    <row r="2817" spans="1:4">
      <c r="A2817">
        <v>3855</v>
      </c>
      <c r="B2817" t="s">
        <v>14831</v>
      </c>
      <c r="C2817" s="111" t="s">
        <v>1712</v>
      </c>
      <c r="D2817" s="360">
        <v>6.01</v>
      </c>
    </row>
    <row r="2818" spans="1:4">
      <c r="A2818">
        <v>3874</v>
      </c>
      <c r="B2818" t="s">
        <v>14832</v>
      </c>
      <c r="C2818" s="111" t="s">
        <v>1712</v>
      </c>
      <c r="D2818" s="360">
        <v>6.96</v>
      </c>
    </row>
    <row r="2819" spans="1:4">
      <c r="A2819">
        <v>3870</v>
      </c>
      <c r="B2819" t="s">
        <v>14833</v>
      </c>
      <c r="C2819" s="111" t="s">
        <v>1712</v>
      </c>
      <c r="D2819" s="360">
        <v>7.64</v>
      </c>
    </row>
    <row r="2820" spans="1:4">
      <c r="A2820">
        <v>38678</v>
      </c>
      <c r="B2820" t="s">
        <v>14834</v>
      </c>
      <c r="C2820" s="111" t="s">
        <v>1712</v>
      </c>
      <c r="D2820" s="360">
        <v>20.21</v>
      </c>
    </row>
    <row r="2821" spans="1:4">
      <c r="A2821">
        <v>3859</v>
      </c>
      <c r="B2821" t="s">
        <v>14835</v>
      </c>
      <c r="C2821" s="111" t="s">
        <v>1712</v>
      </c>
      <c r="D2821" s="360">
        <v>1.54</v>
      </c>
    </row>
    <row r="2822" spans="1:4">
      <c r="A2822">
        <v>3856</v>
      </c>
      <c r="B2822" t="s">
        <v>14836</v>
      </c>
      <c r="C2822" s="111" t="s">
        <v>1712</v>
      </c>
      <c r="D2822" s="360">
        <v>2.13</v>
      </c>
    </row>
    <row r="2823" spans="1:4">
      <c r="A2823">
        <v>3906</v>
      </c>
      <c r="B2823" t="s">
        <v>14837</v>
      </c>
      <c r="C2823" s="111" t="s">
        <v>1712</v>
      </c>
      <c r="D2823" s="360">
        <v>1.76</v>
      </c>
    </row>
    <row r="2824" spans="1:4">
      <c r="A2824">
        <v>3860</v>
      </c>
      <c r="B2824" t="s">
        <v>14838</v>
      </c>
      <c r="C2824" s="111" t="s">
        <v>1712</v>
      </c>
      <c r="D2824" s="360">
        <v>5.24</v>
      </c>
    </row>
    <row r="2825" spans="1:4">
      <c r="A2825">
        <v>3905</v>
      </c>
      <c r="B2825" t="s">
        <v>14839</v>
      </c>
      <c r="C2825" s="111" t="s">
        <v>1712</v>
      </c>
      <c r="D2825" s="360">
        <v>12.01</v>
      </c>
    </row>
    <row r="2826" spans="1:4">
      <c r="A2826">
        <v>3871</v>
      </c>
      <c r="B2826" t="s">
        <v>14840</v>
      </c>
      <c r="C2826" s="111" t="s">
        <v>1712</v>
      </c>
      <c r="D2826" s="360">
        <v>21.25</v>
      </c>
    </row>
    <row r="2827" spans="1:4">
      <c r="A2827">
        <v>39292</v>
      </c>
      <c r="B2827" t="s">
        <v>19199</v>
      </c>
      <c r="C2827" s="111" t="s">
        <v>1712</v>
      </c>
      <c r="D2827" s="360">
        <v>7.58</v>
      </c>
    </row>
    <row r="2828" spans="1:4">
      <c r="A2828">
        <v>39293</v>
      </c>
      <c r="B2828" t="s">
        <v>19200</v>
      </c>
      <c r="C2828" s="111" t="s">
        <v>1712</v>
      </c>
      <c r="D2828" s="360">
        <v>11.78</v>
      </c>
    </row>
    <row r="2829" spans="1:4">
      <c r="A2829">
        <v>39294</v>
      </c>
      <c r="B2829" t="s">
        <v>19201</v>
      </c>
      <c r="C2829" s="111" t="s">
        <v>1712</v>
      </c>
      <c r="D2829" s="360">
        <v>12.59</v>
      </c>
    </row>
    <row r="2830" spans="1:4">
      <c r="A2830">
        <v>39295</v>
      </c>
      <c r="B2830" t="s">
        <v>19202</v>
      </c>
      <c r="C2830" s="111" t="s">
        <v>1712</v>
      </c>
      <c r="D2830" s="360">
        <v>17.32</v>
      </c>
    </row>
    <row r="2831" spans="1:4">
      <c r="A2831">
        <v>39312</v>
      </c>
      <c r="B2831" t="s">
        <v>19203</v>
      </c>
      <c r="C2831" s="111" t="s">
        <v>1712</v>
      </c>
      <c r="D2831" s="360">
        <v>11.62</v>
      </c>
    </row>
    <row r="2832" spans="1:4">
      <c r="A2832">
        <v>39313</v>
      </c>
      <c r="B2832" t="s">
        <v>19204</v>
      </c>
      <c r="C2832" s="111" t="s">
        <v>1712</v>
      </c>
      <c r="D2832" s="360">
        <v>15.61</v>
      </c>
    </row>
    <row r="2833" spans="1:4">
      <c r="A2833">
        <v>39314</v>
      </c>
      <c r="B2833" t="s">
        <v>19205</v>
      </c>
      <c r="C2833" s="111" t="s">
        <v>1712</v>
      </c>
      <c r="D2833" s="360">
        <v>22.97</v>
      </c>
    </row>
    <row r="2834" spans="1:4">
      <c r="A2834">
        <v>39296</v>
      </c>
      <c r="B2834" t="s">
        <v>19206</v>
      </c>
      <c r="C2834" s="111" t="s">
        <v>1712</v>
      </c>
      <c r="D2834" s="360">
        <v>6.91</v>
      </c>
    </row>
    <row r="2835" spans="1:4">
      <c r="A2835">
        <v>39297</v>
      </c>
      <c r="B2835" t="s">
        <v>19207</v>
      </c>
      <c r="C2835" s="111" t="s">
        <v>1712</v>
      </c>
      <c r="D2835" s="360">
        <v>9.3699999999999992</v>
      </c>
    </row>
    <row r="2836" spans="1:4">
      <c r="A2836">
        <v>39298</v>
      </c>
      <c r="B2836" t="s">
        <v>19208</v>
      </c>
      <c r="C2836" s="111" t="s">
        <v>1712</v>
      </c>
      <c r="D2836" s="360">
        <v>17.989999999999998</v>
      </c>
    </row>
    <row r="2837" spans="1:4">
      <c r="A2837">
        <v>39299</v>
      </c>
      <c r="B2837" t="s">
        <v>19209</v>
      </c>
      <c r="C2837" s="111" t="s">
        <v>1712</v>
      </c>
      <c r="D2837" s="360">
        <v>21.32</v>
      </c>
    </row>
    <row r="2838" spans="1:4">
      <c r="A2838">
        <v>39308</v>
      </c>
      <c r="B2838" t="s">
        <v>19210</v>
      </c>
      <c r="C2838" s="111" t="s">
        <v>1712</v>
      </c>
      <c r="D2838" s="360">
        <v>5.76</v>
      </c>
    </row>
    <row r="2839" spans="1:4">
      <c r="A2839">
        <v>39309</v>
      </c>
      <c r="B2839" t="s">
        <v>19211</v>
      </c>
      <c r="C2839" s="111" t="s">
        <v>1712</v>
      </c>
      <c r="D2839" s="360">
        <v>6.57</v>
      </c>
    </row>
    <row r="2840" spans="1:4">
      <c r="A2840">
        <v>39310</v>
      </c>
      <c r="B2840" t="s">
        <v>19212</v>
      </c>
      <c r="C2840" s="111" t="s">
        <v>1712</v>
      </c>
      <c r="D2840" s="360">
        <v>12.27</v>
      </c>
    </row>
    <row r="2841" spans="1:4">
      <c r="A2841">
        <v>39311</v>
      </c>
      <c r="B2841" t="s">
        <v>19213</v>
      </c>
      <c r="C2841" s="111" t="s">
        <v>1712</v>
      </c>
      <c r="D2841" s="360">
        <v>17.37</v>
      </c>
    </row>
    <row r="2842" spans="1:4">
      <c r="A2842">
        <v>37429</v>
      </c>
      <c r="B2842" t="s">
        <v>14841</v>
      </c>
      <c r="C2842" s="111" t="s">
        <v>1712</v>
      </c>
      <c r="D2842" s="361">
        <v>2640.33</v>
      </c>
    </row>
    <row r="2843" spans="1:4">
      <c r="A2843">
        <v>37426</v>
      </c>
      <c r="B2843" t="s">
        <v>14842</v>
      </c>
      <c r="C2843" s="111" t="s">
        <v>1712</v>
      </c>
      <c r="D2843" s="360">
        <v>25.4</v>
      </c>
    </row>
    <row r="2844" spans="1:4">
      <c r="A2844">
        <v>37427</v>
      </c>
      <c r="B2844" t="s">
        <v>14843</v>
      </c>
      <c r="C2844" s="111" t="s">
        <v>1712</v>
      </c>
      <c r="D2844" s="360">
        <v>60.58</v>
      </c>
    </row>
    <row r="2845" spans="1:4">
      <c r="A2845">
        <v>37424</v>
      </c>
      <c r="B2845" t="s">
        <v>14844</v>
      </c>
      <c r="C2845" s="111" t="s">
        <v>1712</v>
      </c>
      <c r="D2845" s="360">
        <v>11.67</v>
      </c>
    </row>
    <row r="2846" spans="1:4">
      <c r="A2846">
        <v>37428</v>
      </c>
      <c r="B2846" t="s">
        <v>14845</v>
      </c>
      <c r="C2846" s="111" t="s">
        <v>1712</v>
      </c>
      <c r="D2846" s="360">
        <v>208.79</v>
      </c>
    </row>
    <row r="2847" spans="1:4">
      <c r="A2847">
        <v>37425</v>
      </c>
      <c r="B2847" t="s">
        <v>14846</v>
      </c>
      <c r="C2847" s="111" t="s">
        <v>1712</v>
      </c>
      <c r="D2847" s="360">
        <v>12.58</v>
      </c>
    </row>
    <row r="2848" spans="1:4">
      <c r="A2848">
        <v>11519</v>
      </c>
      <c r="B2848" t="s">
        <v>14847</v>
      </c>
      <c r="C2848" s="111" t="s">
        <v>1720</v>
      </c>
      <c r="D2848" s="360">
        <v>48.23</v>
      </c>
    </row>
    <row r="2849" spans="1:4">
      <c r="A2849">
        <v>11520</v>
      </c>
      <c r="B2849" t="s">
        <v>14848</v>
      </c>
      <c r="C2849" s="111" t="s">
        <v>1720</v>
      </c>
      <c r="D2849" s="360">
        <v>22.3</v>
      </c>
    </row>
    <row r="2850" spans="1:4">
      <c r="A2850">
        <v>11518</v>
      </c>
      <c r="B2850" t="s">
        <v>14849</v>
      </c>
      <c r="C2850" s="111" t="s">
        <v>1720</v>
      </c>
      <c r="D2850" s="360">
        <v>81.08</v>
      </c>
    </row>
    <row r="2851" spans="1:4">
      <c r="A2851">
        <v>38473</v>
      </c>
      <c r="B2851" t="s">
        <v>14850</v>
      </c>
      <c r="C2851" s="111" t="s">
        <v>1712</v>
      </c>
      <c r="D2851" s="360">
        <v>152.61000000000001</v>
      </c>
    </row>
    <row r="2852" spans="1:4">
      <c r="A2852">
        <v>4244</v>
      </c>
      <c r="B2852" t="s">
        <v>14851</v>
      </c>
      <c r="C2852" s="111" t="s">
        <v>1714</v>
      </c>
      <c r="D2852" s="360">
        <v>22</v>
      </c>
    </row>
    <row r="2853" spans="1:4">
      <c r="A2853">
        <v>40977</v>
      </c>
      <c r="B2853" t="s">
        <v>14852</v>
      </c>
      <c r="C2853" s="111" t="s">
        <v>1719</v>
      </c>
      <c r="D2853" s="361">
        <v>3860.78</v>
      </c>
    </row>
    <row r="2854" spans="1:4">
      <c r="A2854">
        <v>4115</v>
      </c>
      <c r="B2854" t="s">
        <v>14853</v>
      </c>
      <c r="C2854" s="111" t="s">
        <v>1715</v>
      </c>
      <c r="D2854" s="360">
        <v>24.41</v>
      </c>
    </row>
    <row r="2855" spans="1:4">
      <c r="A2855">
        <v>4119</v>
      </c>
      <c r="B2855" t="s">
        <v>14854</v>
      </c>
      <c r="C2855" s="111" t="s">
        <v>1715</v>
      </c>
      <c r="D2855" s="360">
        <v>49.3</v>
      </c>
    </row>
    <row r="2856" spans="1:4">
      <c r="A2856">
        <v>2794</v>
      </c>
      <c r="B2856" t="s">
        <v>14855</v>
      </c>
      <c r="C2856" s="111" t="s">
        <v>1715</v>
      </c>
      <c r="D2856" s="360">
        <v>130.78</v>
      </c>
    </row>
    <row r="2857" spans="1:4">
      <c r="A2857">
        <v>2788</v>
      </c>
      <c r="B2857" t="s">
        <v>14856</v>
      </c>
      <c r="C2857" s="111" t="s">
        <v>1715</v>
      </c>
      <c r="D2857" s="360">
        <v>190.52</v>
      </c>
    </row>
    <row r="2858" spans="1:4">
      <c r="A2858">
        <v>4006</v>
      </c>
      <c r="B2858" t="s">
        <v>14857</v>
      </c>
      <c r="C2858" s="111" t="s">
        <v>1718</v>
      </c>
      <c r="D2858" s="361">
        <v>1805.36</v>
      </c>
    </row>
    <row r="2859" spans="1:4">
      <c r="A2859">
        <v>36151</v>
      </c>
      <c r="B2859" t="s">
        <v>14858</v>
      </c>
      <c r="C2859" s="111" t="s">
        <v>1712</v>
      </c>
      <c r="D2859" s="360">
        <v>30.28</v>
      </c>
    </row>
    <row r="2860" spans="1:4">
      <c r="A2860">
        <v>37457</v>
      </c>
      <c r="B2860" t="s">
        <v>14859</v>
      </c>
      <c r="C2860" s="111" t="s">
        <v>1715</v>
      </c>
      <c r="D2860" s="360">
        <v>4.2</v>
      </c>
    </row>
    <row r="2861" spans="1:4">
      <c r="A2861">
        <v>37456</v>
      </c>
      <c r="B2861" t="s">
        <v>14860</v>
      </c>
      <c r="C2861" s="111" t="s">
        <v>1715</v>
      </c>
      <c r="D2861" s="360">
        <v>2.2200000000000002</v>
      </c>
    </row>
    <row r="2862" spans="1:4">
      <c r="A2862">
        <v>37461</v>
      </c>
      <c r="B2862" t="s">
        <v>14861</v>
      </c>
      <c r="C2862" s="111" t="s">
        <v>1715</v>
      </c>
      <c r="D2862" s="360">
        <v>15.61</v>
      </c>
    </row>
    <row r="2863" spans="1:4">
      <c r="A2863">
        <v>37460</v>
      </c>
      <c r="B2863" t="s">
        <v>14862</v>
      </c>
      <c r="C2863" s="111" t="s">
        <v>1715</v>
      </c>
      <c r="D2863" s="360">
        <v>21.32</v>
      </c>
    </row>
    <row r="2864" spans="1:4">
      <c r="A2864">
        <v>37458</v>
      </c>
      <c r="B2864" t="s">
        <v>14863</v>
      </c>
      <c r="C2864" s="111" t="s">
        <v>1715</v>
      </c>
      <c r="D2864" s="360">
        <v>6.25</v>
      </c>
    </row>
    <row r="2865" spans="1:4">
      <c r="A2865">
        <v>37454</v>
      </c>
      <c r="B2865" t="s">
        <v>14864</v>
      </c>
      <c r="C2865" s="111" t="s">
        <v>1715</v>
      </c>
      <c r="D2865" s="360">
        <v>1.64</v>
      </c>
    </row>
    <row r="2866" spans="1:4">
      <c r="A2866">
        <v>37455</v>
      </c>
      <c r="B2866" t="s">
        <v>14865</v>
      </c>
      <c r="C2866" s="111" t="s">
        <v>1715</v>
      </c>
      <c r="D2866" s="360">
        <v>2.76</v>
      </c>
    </row>
    <row r="2867" spans="1:4">
      <c r="A2867">
        <v>37459</v>
      </c>
      <c r="B2867" t="s">
        <v>14866</v>
      </c>
      <c r="C2867" s="111" t="s">
        <v>1715</v>
      </c>
      <c r="D2867" s="360">
        <v>8.77</v>
      </c>
    </row>
    <row r="2868" spans="1:4">
      <c r="A2868">
        <v>21029</v>
      </c>
      <c r="B2868" t="s">
        <v>14867</v>
      </c>
      <c r="C2868" s="111" t="s">
        <v>1712</v>
      </c>
      <c r="D2868" s="360">
        <v>380.07</v>
      </c>
    </row>
    <row r="2869" spans="1:4">
      <c r="A2869">
        <v>21030</v>
      </c>
      <c r="B2869" t="s">
        <v>14868</v>
      </c>
      <c r="C2869" s="111" t="s">
        <v>1712</v>
      </c>
      <c r="D2869" s="360">
        <v>468.5</v>
      </c>
    </row>
    <row r="2870" spans="1:4">
      <c r="A2870">
        <v>21031</v>
      </c>
      <c r="B2870" t="s">
        <v>14869</v>
      </c>
      <c r="C2870" s="111" t="s">
        <v>1712</v>
      </c>
      <c r="D2870" s="360">
        <v>583.27</v>
      </c>
    </row>
    <row r="2871" spans="1:4">
      <c r="A2871">
        <v>21032</v>
      </c>
      <c r="B2871" t="s">
        <v>14870</v>
      </c>
      <c r="C2871" s="111" t="s">
        <v>1712</v>
      </c>
      <c r="D2871" s="360">
        <v>622.78</v>
      </c>
    </row>
    <row r="2872" spans="1:4">
      <c r="A2872">
        <v>37527</v>
      </c>
      <c r="B2872" t="s">
        <v>14871</v>
      </c>
      <c r="C2872" s="111" t="s">
        <v>1712</v>
      </c>
      <c r="D2872" s="360">
        <v>562.57000000000005</v>
      </c>
    </row>
    <row r="2873" spans="1:4">
      <c r="A2873">
        <v>37528</v>
      </c>
      <c r="B2873" t="s">
        <v>14872</v>
      </c>
      <c r="C2873" s="111" t="s">
        <v>1712</v>
      </c>
      <c r="D2873" s="360">
        <v>670.76</v>
      </c>
    </row>
    <row r="2874" spans="1:4">
      <c r="A2874">
        <v>37529</v>
      </c>
      <c r="B2874" t="s">
        <v>14873</v>
      </c>
      <c r="C2874" s="111" t="s">
        <v>1712</v>
      </c>
      <c r="D2874" s="360">
        <v>677.35</v>
      </c>
    </row>
    <row r="2875" spans="1:4">
      <c r="A2875">
        <v>37530</v>
      </c>
      <c r="B2875" t="s">
        <v>14874</v>
      </c>
      <c r="C2875" s="111" t="s">
        <v>1712</v>
      </c>
      <c r="D2875" s="360">
        <v>884.32</v>
      </c>
    </row>
    <row r="2876" spans="1:4">
      <c r="A2876">
        <v>21034</v>
      </c>
      <c r="B2876" t="s">
        <v>14875</v>
      </c>
      <c r="C2876" s="111" t="s">
        <v>1712</v>
      </c>
      <c r="D2876" s="360">
        <v>754.49</v>
      </c>
    </row>
    <row r="2877" spans="1:4">
      <c r="A2877">
        <v>37531</v>
      </c>
      <c r="B2877" t="s">
        <v>14876</v>
      </c>
      <c r="C2877" s="111" t="s">
        <v>1712</v>
      </c>
      <c r="D2877" s="360">
        <v>950.17</v>
      </c>
    </row>
    <row r="2878" spans="1:4">
      <c r="A2878">
        <v>21036</v>
      </c>
      <c r="B2878" t="s">
        <v>14877</v>
      </c>
      <c r="C2878" s="111" t="s">
        <v>1712</v>
      </c>
      <c r="D2878" s="361">
        <v>1155.26</v>
      </c>
    </row>
    <row r="2879" spans="1:4">
      <c r="A2879">
        <v>21037</v>
      </c>
      <c r="B2879" t="s">
        <v>14878</v>
      </c>
      <c r="C2879" s="111" t="s">
        <v>1712</v>
      </c>
      <c r="D2879" s="361">
        <v>1317.07</v>
      </c>
    </row>
    <row r="2880" spans="1:4">
      <c r="A2880">
        <v>20185</v>
      </c>
      <c r="B2880" t="s">
        <v>14879</v>
      </c>
      <c r="C2880" s="111" t="s">
        <v>1715</v>
      </c>
      <c r="D2880" s="360">
        <v>25.39</v>
      </c>
    </row>
    <row r="2881" spans="1:4">
      <c r="A2881">
        <v>20260</v>
      </c>
      <c r="B2881" t="s">
        <v>14880</v>
      </c>
      <c r="C2881" s="111" t="s">
        <v>1712</v>
      </c>
      <c r="D2881" s="360">
        <v>20.41</v>
      </c>
    </row>
    <row r="2882" spans="1:4">
      <c r="A2882">
        <v>37523</v>
      </c>
      <c r="B2882" t="s">
        <v>14881</v>
      </c>
      <c r="C2882" s="111" t="s">
        <v>1712</v>
      </c>
      <c r="D2882" s="361">
        <v>579269.27</v>
      </c>
    </row>
    <row r="2883" spans="1:4">
      <c r="A2883">
        <v>37515</v>
      </c>
      <c r="B2883" t="s">
        <v>14882</v>
      </c>
      <c r="C2883" s="111" t="s">
        <v>1712</v>
      </c>
      <c r="D2883" s="361">
        <v>515000</v>
      </c>
    </row>
    <row r="2884" spans="1:4">
      <c r="A2884">
        <v>12899</v>
      </c>
      <c r="B2884" t="s">
        <v>14883</v>
      </c>
      <c r="C2884" s="111" t="s">
        <v>1712</v>
      </c>
      <c r="D2884" s="360">
        <v>104.89</v>
      </c>
    </row>
    <row r="2885" spans="1:4">
      <c r="A2885">
        <v>12898</v>
      </c>
      <c r="B2885" t="s">
        <v>14884</v>
      </c>
      <c r="C2885" s="111" t="s">
        <v>1712</v>
      </c>
      <c r="D2885" s="360">
        <v>166.38</v>
      </c>
    </row>
    <row r="2886" spans="1:4">
      <c r="A2886">
        <v>39699</v>
      </c>
      <c r="B2886" t="s">
        <v>19214</v>
      </c>
      <c r="C2886" s="111" t="s">
        <v>1713</v>
      </c>
      <c r="D2886" s="360">
        <v>16.52</v>
      </c>
    </row>
    <row r="2887" spans="1:4">
      <c r="A2887">
        <v>42528</v>
      </c>
      <c r="B2887" t="s">
        <v>14885</v>
      </c>
      <c r="C2887" s="111" t="s">
        <v>1713</v>
      </c>
      <c r="D2887" s="360">
        <v>6.8</v>
      </c>
    </row>
    <row r="2888" spans="1:4">
      <c r="A2888">
        <v>39696</v>
      </c>
      <c r="B2888" t="s">
        <v>14886</v>
      </c>
      <c r="C2888" s="111" t="s">
        <v>1713</v>
      </c>
      <c r="D2888" s="360">
        <v>4.78</v>
      </c>
    </row>
    <row r="2889" spans="1:4">
      <c r="A2889">
        <v>39700</v>
      </c>
      <c r="B2889" t="s">
        <v>14887</v>
      </c>
      <c r="C2889" s="111" t="s">
        <v>1713</v>
      </c>
      <c r="D2889" s="360">
        <v>30.98</v>
      </c>
    </row>
    <row r="2890" spans="1:4">
      <c r="A2890">
        <v>11621</v>
      </c>
      <c r="B2890" t="s">
        <v>14888</v>
      </c>
      <c r="C2890" s="111" t="s">
        <v>1713</v>
      </c>
      <c r="D2890" s="360">
        <v>61.65</v>
      </c>
    </row>
    <row r="2891" spans="1:4">
      <c r="A2891">
        <v>4014</v>
      </c>
      <c r="B2891" t="s">
        <v>14889</v>
      </c>
      <c r="C2891" s="111" t="s">
        <v>1713</v>
      </c>
      <c r="D2891" s="360">
        <v>63.79</v>
      </c>
    </row>
    <row r="2892" spans="1:4">
      <c r="A2892">
        <v>4015</v>
      </c>
      <c r="B2892" t="s">
        <v>14890</v>
      </c>
      <c r="C2892" s="111" t="s">
        <v>1713</v>
      </c>
      <c r="D2892" s="360">
        <v>78.33</v>
      </c>
    </row>
    <row r="2893" spans="1:4">
      <c r="A2893">
        <v>4017</v>
      </c>
      <c r="B2893" t="s">
        <v>14891</v>
      </c>
      <c r="C2893" s="111" t="s">
        <v>1713</v>
      </c>
      <c r="D2893" s="360">
        <v>113.98</v>
      </c>
    </row>
    <row r="2894" spans="1:4">
      <c r="A2894">
        <v>4016</v>
      </c>
      <c r="B2894" t="s">
        <v>14892</v>
      </c>
      <c r="C2894" s="111" t="s">
        <v>1713</v>
      </c>
      <c r="D2894" s="360">
        <v>45.02</v>
      </c>
    </row>
    <row r="2895" spans="1:4">
      <c r="A2895">
        <v>38544</v>
      </c>
      <c r="B2895" t="s">
        <v>14893</v>
      </c>
      <c r="C2895" s="111" t="s">
        <v>1713</v>
      </c>
      <c r="D2895" s="360">
        <v>11.55</v>
      </c>
    </row>
    <row r="2896" spans="1:4">
      <c r="A2896">
        <v>38545</v>
      </c>
      <c r="B2896" t="s">
        <v>14894</v>
      </c>
      <c r="C2896" s="111" t="s">
        <v>1713</v>
      </c>
      <c r="D2896" s="360">
        <v>7.42</v>
      </c>
    </row>
    <row r="2897" spans="1:4">
      <c r="A2897">
        <v>42527</v>
      </c>
      <c r="B2897" t="s">
        <v>14895</v>
      </c>
      <c r="C2897" s="111" t="s">
        <v>1713</v>
      </c>
      <c r="D2897" s="360">
        <v>17.96</v>
      </c>
    </row>
    <row r="2898" spans="1:4">
      <c r="A2898">
        <v>39323</v>
      </c>
      <c r="B2898" t="s">
        <v>14896</v>
      </c>
      <c r="C2898" s="111" t="s">
        <v>1713</v>
      </c>
      <c r="D2898" s="360">
        <v>28.32</v>
      </c>
    </row>
    <row r="2899" spans="1:4">
      <c r="A2899">
        <v>626</v>
      </c>
      <c r="B2899" t="s">
        <v>14897</v>
      </c>
      <c r="C2899" s="111" t="s">
        <v>1716</v>
      </c>
      <c r="D2899" s="360">
        <v>16.52</v>
      </c>
    </row>
    <row r="2900" spans="1:4">
      <c r="A2900">
        <v>44504</v>
      </c>
      <c r="B2900" t="s">
        <v>14898</v>
      </c>
      <c r="C2900" s="111" t="s">
        <v>1713</v>
      </c>
      <c r="D2900" s="360">
        <v>13.32</v>
      </c>
    </row>
    <row r="2901" spans="1:4">
      <c r="A2901">
        <v>44505</v>
      </c>
      <c r="B2901" t="s">
        <v>14899</v>
      </c>
      <c r="C2901" s="111" t="s">
        <v>1713</v>
      </c>
      <c r="D2901" s="360">
        <v>20.11</v>
      </c>
    </row>
    <row r="2902" spans="1:4">
      <c r="A2902">
        <v>44506</v>
      </c>
      <c r="B2902" t="s">
        <v>14900</v>
      </c>
      <c r="C2902" s="111" t="s">
        <v>1713</v>
      </c>
      <c r="D2902" s="360">
        <v>21.34</v>
      </c>
    </row>
    <row r="2903" spans="1:4">
      <c r="A2903">
        <v>44507</v>
      </c>
      <c r="B2903" t="s">
        <v>14901</v>
      </c>
      <c r="C2903" s="111" t="s">
        <v>1713</v>
      </c>
      <c r="D2903" s="360">
        <v>26.68</v>
      </c>
    </row>
    <row r="2904" spans="1:4">
      <c r="A2904">
        <v>44508</v>
      </c>
      <c r="B2904" t="s">
        <v>14902</v>
      </c>
      <c r="C2904" s="111" t="s">
        <v>1713</v>
      </c>
      <c r="D2904" s="360">
        <v>40.01</v>
      </c>
    </row>
    <row r="2905" spans="1:4">
      <c r="A2905">
        <v>44509</v>
      </c>
      <c r="B2905" t="s">
        <v>14903</v>
      </c>
      <c r="C2905" s="111" t="s">
        <v>1713</v>
      </c>
      <c r="D2905" s="360">
        <v>53.59</v>
      </c>
    </row>
    <row r="2906" spans="1:4">
      <c r="A2906">
        <v>44510</v>
      </c>
      <c r="B2906" t="s">
        <v>14904</v>
      </c>
      <c r="C2906" s="111" t="s">
        <v>1713</v>
      </c>
      <c r="D2906" s="360">
        <v>66.55</v>
      </c>
    </row>
    <row r="2907" spans="1:4">
      <c r="A2907">
        <v>44512</v>
      </c>
      <c r="B2907" t="s">
        <v>14905</v>
      </c>
      <c r="C2907" s="111" t="s">
        <v>1713</v>
      </c>
      <c r="D2907" s="360">
        <v>14.85</v>
      </c>
    </row>
    <row r="2908" spans="1:4">
      <c r="A2908">
        <v>44513</v>
      </c>
      <c r="B2908" t="s">
        <v>14906</v>
      </c>
      <c r="C2908" s="111" t="s">
        <v>1713</v>
      </c>
      <c r="D2908" s="360">
        <v>20.97</v>
      </c>
    </row>
    <row r="2909" spans="1:4">
      <c r="A2909">
        <v>44514</v>
      </c>
      <c r="B2909" t="s">
        <v>14907</v>
      </c>
      <c r="C2909" s="111" t="s">
        <v>1713</v>
      </c>
      <c r="D2909" s="360">
        <v>23.76</v>
      </c>
    </row>
    <row r="2910" spans="1:4">
      <c r="A2910">
        <v>44515</v>
      </c>
      <c r="B2910" t="s">
        <v>14908</v>
      </c>
      <c r="C2910" s="111" t="s">
        <v>1713</v>
      </c>
      <c r="D2910" s="360">
        <v>29.18</v>
      </c>
    </row>
    <row r="2911" spans="1:4">
      <c r="A2911">
        <v>44511</v>
      </c>
      <c r="B2911" t="s">
        <v>14909</v>
      </c>
      <c r="C2911" s="111" t="s">
        <v>1713</v>
      </c>
      <c r="D2911" s="360">
        <v>43.2</v>
      </c>
    </row>
    <row r="2912" spans="1:4">
      <c r="A2912">
        <v>44516</v>
      </c>
      <c r="B2912" t="s">
        <v>14910</v>
      </c>
      <c r="C2912" s="111" t="s">
        <v>1713</v>
      </c>
      <c r="D2912" s="360">
        <v>58.38</v>
      </c>
    </row>
    <row r="2913" spans="1:4">
      <c r="A2913">
        <v>44517</v>
      </c>
      <c r="B2913" t="s">
        <v>14911</v>
      </c>
      <c r="C2913" s="111" t="s">
        <v>1713</v>
      </c>
      <c r="D2913" s="360">
        <v>72.819999999999993</v>
      </c>
    </row>
    <row r="2914" spans="1:4">
      <c r="A2914">
        <v>11479</v>
      </c>
      <c r="B2914" t="s">
        <v>14912</v>
      </c>
      <c r="C2914" s="111" t="s">
        <v>1712</v>
      </c>
      <c r="D2914" s="360">
        <v>33.869999999999997</v>
      </c>
    </row>
    <row r="2915" spans="1:4">
      <c r="A2915">
        <v>11481</v>
      </c>
      <c r="B2915" t="s">
        <v>14913</v>
      </c>
      <c r="C2915" s="111" t="s">
        <v>1712</v>
      </c>
      <c r="D2915" s="360">
        <v>30.64</v>
      </c>
    </row>
    <row r="2916" spans="1:4">
      <c r="A2916">
        <v>43609</v>
      </c>
      <c r="B2916" t="s">
        <v>14914</v>
      </c>
      <c r="C2916" s="111" t="s">
        <v>1712</v>
      </c>
      <c r="D2916" s="360">
        <v>30.64</v>
      </c>
    </row>
    <row r="2917" spans="1:4">
      <c r="A2917">
        <v>11478</v>
      </c>
      <c r="B2917" t="s">
        <v>14915</v>
      </c>
      <c r="C2917" s="111" t="s">
        <v>1712</v>
      </c>
      <c r="D2917" s="360">
        <v>58.11</v>
      </c>
    </row>
    <row r="2918" spans="1:4">
      <c r="A2918">
        <v>43608</v>
      </c>
      <c r="B2918" t="s">
        <v>14916</v>
      </c>
      <c r="C2918" s="111" t="s">
        <v>1712</v>
      </c>
      <c r="D2918" s="360">
        <v>44.34</v>
      </c>
    </row>
    <row r="2919" spans="1:4">
      <c r="A2919">
        <v>11476</v>
      </c>
      <c r="B2919" t="s">
        <v>14917</v>
      </c>
      <c r="C2919" s="111" t="s">
        <v>1712</v>
      </c>
      <c r="D2919" s="360">
        <v>44.34</v>
      </c>
    </row>
    <row r="2920" spans="1:4">
      <c r="A2920">
        <v>40637</v>
      </c>
      <c r="B2920" t="s">
        <v>14918</v>
      </c>
      <c r="C2920" s="111" t="s">
        <v>1712</v>
      </c>
      <c r="D2920" s="361">
        <v>793072.01</v>
      </c>
    </row>
    <row r="2921" spans="1:4">
      <c r="A2921">
        <v>13836</v>
      </c>
      <c r="B2921" t="s">
        <v>14919</v>
      </c>
      <c r="C2921" s="111" t="s">
        <v>1712</v>
      </c>
      <c r="D2921" s="361">
        <v>67210.86</v>
      </c>
    </row>
    <row r="2922" spans="1:4">
      <c r="A2922">
        <v>14534</v>
      </c>
      <c r="B2922" t="s">
        <v>14920</v>
      </c>
      <c r="C2922" s="111" t="s">
        <v>1712</v>
      </c>
      <c r="D2922" s="361">
        <v>28136.25</v>
      </c>
    </row>
    <row r="2923" spans="1:4">
      <c r="A2923">
        <v>14619</v>
      </c>
      <c r="B2923" t="s">
        <v>14921</v>
      </c>
      <c r="C2923" s="111" t="s">
        <v>1712</v>
      </c>
      <c r="D2923" s="361">
        <v>14978.23</v>
      </c>
    </row>
    <row r="2924" spans="1:4">
      <c r="A2924">
        <v>14535</v>
      </c>
      <c r="B2924" t="s">
        <v>14922</v>
      </c>
      <c r="C2924" s="111" t="s">
        <v>1712</v>
      </c>
      <c r="D2924" s="361">
        <v>279254.93</v>
      </c>
    </row>
    <row r="2925" spans="1:4">
      <c r="A2925">
        <v>39813</v>
      </c>
      <c r="B2925" t="s">
        <v>19215</v>
      </c>
      <c r="C2925" s="111" t="s">
        <v>1712</v>
      </c>
      <c r="D2925" s="361">
        <v>38352.75</v>
      </c>
    </row>
    <row r="2926" spans="1:4">
      <c r="A2926">
        <v>40403</v>
      </c>
      <c r="B2926" t="s">
        <v>14923</v>
      </c>
      <c r="C2926" s="111" t="s">
        <v>1712</v>
      </c>
      <c r="D2926" s="360">
        <v>407.2</v>
      </c>
    </row>
    <row r="2927" spans="1:4">
      <c r="A2927">
        <v>12868</v>
      </c>
      <c r="B2927" t="s">
        <v>14924</v>
      </c>
      <c r="C2927" s="111" t="s">
        <v>1714</v>
      </c>
      <c r="D2927" s="360">
        <v>22.09</v>
      </c>
    </row>
    <row r="2928" spans="1:4">
      <c r="A2928">
        <v>40916</v>
      </c>
      <c r="B2928" t="s">
        <v>14925</v>
      </c>
      <c r="C2928" s="111" t="s">
        <v>1719</v>
      </c>
      <c r="D2928" s="361">
        <v>3874.54</v>
      </c>
    </row>
    <row r="2929" spans="1:4">
      <c r="A2929">
        <v>4755</v>
      </c>
      <c r="B2929" t="s">
        <v>14926</v>
      </c>
      <c r="C2929" s="111" t="s">
        <v>1714</v>
      </c>
      <c r="D2929" s="360">
        <v>20.36</v>
      </c>
    </row>
    <row r="2930" spans="1:4">
      <c r="A2930">
        <v>41067</v>
      </c>
      <c r="B2930" t="s">
        <v>14927</v>
      </c>
      <c r="C2930" s="111" t="s">
        <v>1719</v>
      </c>
      <c r="D2930" s="361">
        <v>3568.75</v>
      </c>
    </row>
    <row r="2931" spans="1:4">
      <c r="A2931">
        <v>38463</v>
      </c>
      <c r="B2931" t="s">
        <v>14928</v>
      </c>
      <c r="C2931" s="111" t="s">
        <v>1712</v>
      </c>
      <c r="D2931" s="360">
        <v>37.07</v>
      </c>
    </row>
    <row r="2932" spans="1:4">
      <c r="A2932">
        <v>40703</v>
      </c>
      <c r="B2932" t="s">
        <v>14929</v>
      </c>
      <c r="C2932" s="111" t="s">
        <v>1712</v>
      </c>
      <c r="D2932" s="361">
        <v>10172.25</v>
      </c>
    </row>
    <row r="2933" spans="1:4">
      <c r="A2933">
        <v>14531</v>
      </c>
      <c r="B2933" t="s">
        <v>14930</v>
      </c>
      <c r="C2933" s="111" t="s">
        <v>1712</v>
      </c>
      <c r="D2933" s="361">
        <v>18964.900000000001</v>
      </c>
    </row>
    <row r="2934" spans="1:4">
      <c r="A2934">
        <v>36533</v>
      </c>
      <c r="B2934" t="s">
        <v>14931</v>
      </c>
      <c r="C2934" s="111" t="s">
        <v>1712</v>
      </c>
      <c r="D2934" s="361">
        <v>21823.759999999998</v>
      </c>
    </row>
    <row r="2935" spans="1:4">
      <c r="A2935">
        <v>11616</v>
      </c>
      <c r="B2935" t="s">
        <v>14932</v>
      </c>
      <c r="C2935" s="111" t="s">
        <v>1712</v>
      </c>
      <c r="D2935" s="361">
        <v>20612.21</v>
      </c>
    </row>
    <row r="2936" spans="1:4">
      <c r="A2936">
        <v>41898</v>
      </c>
      <c r="B2936" t="s">
        <v>14933</v>
      </c>
      <c r="C2936" s="111" t="s">
        <v>1712</v>
      </c>
      <c r="D2936" s="361">
        <v>23191.55</v>
      </c>
    </row>
    <row r="2937" spans="1:4">
      <c r="A2937">
        <v>13447</v>
      </c>
      <c r="B2937" t="s">
        <v>14934</v>
      </c>
      <c r="C2937" s="111" t="s">
        <v>1712</v>
      </c>
      <c r="D2937" s="361">
        <v>42674.04</v>
      </c>
    </row>
    <row r="2938" spans="1:4">
      <c r="A2938">
        <v>14529</v>
      </c>
      <c r="B2938" t="s">
        <v>14935</v>
      </c>
      <c r="C2938" s="111" t="s">
        <v>1712</v>
      </c>
      <c r="D2938" s="361">
        <v>23866.51</v>
      </c>
    </row>
    <row r="2939" spans="1:4">
      <c r="A2939">
        <v>10747</v>
      </c>
      <c r="B2939" t="s">
        <v>14936</v>
      </c>
      <c r="C2939" s="111" t="s">
        <v>1712</v>
      </c>
      <c r="D2939" s="361">
        <v>23416.69</v>
      </c>
    </row>
    <row r="2940" spans="1:4">
      <c r="A2940">
        <v>36141</v>
      </c>
      <c r="B2940" t="s">
        <v>14937</v>
      </c>
      <c r="C2940" s="111" t="s">
        <v>1712</v>
      </c>
      <c r="D2940" s="360">
        <v>40.869999999999997</v>
      </c>
    </row>
    <row r="2941" spans="1:4">
      <c r="A2941">
        <v>43651</v>
      </c>
      <c r="B2941" t="s">
        <v>14938</v>
      </c>
      <c r="C2941" s="111" t="s">
        <v>1716</v>
      </c>
      <c r="D2941" s="360">
        <v>8.35</v>
      </c>
    </row>
    <row r="2942" spans="1:4">
      <c r="A2942">
        <v>43626</v>
      </c>
      <c r="B2942" t="s">
        <v>14939</v>
      </c>
      <c r="C2942" s="111" t="s">
        <v>1716</v>
      </c>
      <c r="D2942" s="360">
        <v>4.6399999999999997</v>
      </c>
    </row>
    <row r="2943" spans="1:4">
      <c r="A2943">
        <v>39434</v>
      </c>
      <c r="B2943" t="s">
        <v>14940</v>
      </c>
      <c r="C2943" s="111" t="s">
        <v>1716</v>
      </c>
      <c r="D2943" s="360">
        <v>3.51</v>
      </c>
    </row>
    <row r="2944" spans="1:4">
      <c r="A2944">
        <v>39433</v>
      </c>
      <c r="B2944" t="s">
        <v>14941</v>
      </c>
      <c r="C2944" s="111" t="s">
        <v>1716</v>
      </c>
      <c r="D2944" s="360">
        <v>2.79</v>
      </c>
    </row>
    <row r="2945" spans="1:4">
      <c r="A2945">
        <v>4049</v>
      </c>
      <c r="B2945" t="s">
        <v>14942</v>
      </c>
      <c r="C2945" s="111" t="s">
        <v>1717</v>
      </c>
      <c r="D2945" s="360">
        <v>93.13</v>
      </c>
    </row>
    <row r="2946" spans="1:4">
      <c r="A2946">
        <v>38120</v>
      </c>
      <c r="B2946" t="s">
        <v>14943</v>
      </c>
      <c r="C2946" s="111" t="s">
        <v>1716</v>
      </c>
      <c r="D2946" s="360">
        <v>117.56</v>
      </c>
    </row>
    <row r="2947" spans="1:4">
      <c r="A2947">
        <v>43652</v>
      </c>
      <c r="B2947" t="s">
        <v>14944</v>
      </c>
      <c r="C2947" s="111" t="s">
        <v>1716</v>
      </c>
      <c r="D2947" s="360">
        <v>18.7</v>
      </c>
    </row>
    <row r="2948" spans="1:4">
      <c r="A2948">
        <v>10498</v>
      </c>
      <c r="B2948" t="s">
        <v>14945</v>
      </c>
      <c r="C2948" s="111" t="s">
        <v>1716</v>
      </c>
      <c r="D2948" s="360">
        <v>8.84</v>
      </c>
    </row>
    <row r="2949" spans="1:4">
      <c r="A2949">
        <v>4823</v>
      </c>
      <c r="B2949" t="s">
        <v>14946</v>
      </c>
      <c r="C2949" s="111" t="s">
        <v>1716</v>
      </c>
      <c r="D2949" s="360">
        <v>43.61</v>
      </c>
    </row>
    <row r="2950" spans="1:4">
      <c r="A2950">
        <v>38877</v>
      </c>
      <c r="B2950" t="s">
        <v>14947</v>
      </c>
      <c r="C2950" s="111" t="s">
        <v>1716</v>
      </c>
      <c r="D2950" s="360">
        <v>6.83</v>
      </c>
    </row>
    <row r="2951" spans="1:4">
      <c r="A2951">
        <v>34546</v>
      </c>
      <c r="B2951" t="s">
        <v>14948</v>
      </c>
      <c r="C2951" s="111" t="s">
        <v>1716</v>
      </c>
      <c r="D2951" s="360">
        <v>7.02</v>
      </c>
    </row>
    <row r="2952" spans="1:4">
      <c r="A2952">
        <v>41387</v>
      </c>
      <c r="B2952" t="s">
        <v>14949</v>
      </c>
      <c r="C2952" s="111" t="s">
        <v>1715</v>
      </c>
      <c r="D2952" s="360">
        <v>41.53</v>
      </c>
    </row>
    <row r="2953" spans="1:4">
      <c r="A2953">
        <v>41388</v>
      </c>
      <c r="B2953" t="s">
        <v>14950</v>
      </c>
      <c r="C2953" s="111" t="s">
        <v>1715</v>
      </c>
      <c r="D2953" s="360">
        <v>49.83</v>
      </c>
    </row>
    <row r="2954" spans="1:4">
      <c r="A2954">
        <v>41380</v>
      </c>
      <c r="B2954" t="s">
        <v>14951</v>
      </c>
      <c r="C2954" s="111" t="s">
        <v>1712</v>
      </c>
      <c r="D2954" s="360">
        <v>331.53</v>
      </c>
    </row>
    <row r="2955" spans="1:4">
      <c r="A2955">
        <v>41381</v>
      </c>
      <c r="B2955" t="s">
        <v>14952</v>
      </c>
      <c r="C2955" s="111" t="s">
        <v>1712</v>
      </c>
      <c r="D2955" s="360">
        <v>347.32</v>
      </c>
    </row>
    <row r="2956" spans="1:4">
      <c r="A2956">
        <v>41382</v>
      </c>
      <c r="B2956" t="s">
        <v>14953</v>
      </c>
      <c r="C2956" s="111" t="s">
        <v>1712</v>
      </c>
      <c r="D2956" s="360">
        <v>336.19</v>
      </c>
    </row>
    <row r="2957" spans="1:4">
      <c r="A2957">
        <v>41383</v>
      </c>
      <c r="B2957" t="s">
        <v>14954</v>
      </c>
      <c r="C2957" s="111" t="s">
        <v>1712</v>
      </c>
      <c r="D2957" s="360">
        <v>456.31</v>
      </c>
    </row>
    <row r="2958" spans="1:4">
      <c r="A2958">
        <v>41385</v>
      </c>
      <c r="B2958" t="s">
        <v>14955</v>
      </c>
      <c r="C2958" s="111" t="s">
        <v>1712</v>
      </c>
      <c r="D2958" s="360">
        <v>567.82000000000005</v>
      </c>
    </row>
    <row r="2959" spans="1:4">
      <c r="A2959">
        <v>11079</v>
      </c>
      <c r="B2959" t="s">
        <v>14956</v>
      </c>
      <c r="C2959" s="111" t="s">
        <v>1718</v>
      </c>
      <c r="D2959" s="361">
        <v>2913.12</v>
      </c>
    </row>
    <row r="2960" spans="1:4">
      <c r="A2960">
        <v>11082</v>
      </c>
      <c r="B2960" t="s">
        <v>14957</v>
      </c>
      <c r="C2960" s="111" t="s">
        <v>1718</v>
      </c>
      <c r="D2960" s="361">
        <v>2913.12</v>
      </c>
    </row>
    <row r="2961" spans="1:4">
      <c r="A2961">
        <v>4058</v>
      </c>
      <c r="B2961" t="s">
        <v>19216</v>
      </c>
      <c r="C2961" s="111" t="s">
        <v>1714</v>
      </c>
      <c r="D2961" s="360">
        <v>32.770000000000003</v>
      </c>
    </row>
    <row r="2962" spans="1:4">
      <c r="A2962">
        <v>40974</v>
      </c>
      <c r="B2962" t="s">
        <v>14958</v>
      </c>
      <c r="C2962" s="111" t="s">
        <v>1719</v>
      </c>
      <c r="D2962" s="361">
        <v>5745.85</v>
      </c>
    </row>
    <row r="2963" spans="1:4">
      <c r="A2963">
        <v>34794</v>
      </c>
      <c r="B2963" t="s">
        <v>14959</v>
      </c>
      <c r="C2963" s="111" t="s">
        <v>1714</v>
      </c>
      <c r="D2963" s="360">
        <v>19.940000000000001</v>
      </c>
    </row>
    <row r="2964" spans="1:4">
      <c r="A2964">
        <v>40925</v>
      </c>
      <c r="B2964" t="s">
        <v>14960</v>
      </c>
      <c r="C2964" s="111" t="s">
        <v>1719</v>
      </c>
      <c r="D2964" s="361">
        <v>3497.04</v>
      </c>
    </row>
    <row r="2965" spans="1:4">
      <c r="A2965">
        <v>13741</v>
      </c>
      <c r="B2965" t="s">
        <v>14961</v>
      </c>
      <c r="C2965" s="111" t="s">
        <v>1712</v>
      </c>
      <c r="D2965" s="361">
        <v>2582.14</v>
      </c>
    </row>
    <row r="2966" spans="1:4">
      <c r="A2966">
        <v>3288</v>
      </c>
      <c r="B2966" t="s">
        <v>14962</v>
      </c>
      <c r="C2966" s="111" t="s">
        <v>1715</v>
      </c>
      <c r="D2966" s="360">
        <v>6</v>
      </c>
    </row>
    <row r="2967" spans="1:4">
      <c r="A2967">
        <v>13587</v>
      </c>
      <c r="B2967" t="s">
        <v>14963</v>
      </c>
      <c r="C2967" s="111" t="s">
        <v>1715</v>
      </c>
      <c r="D2967" s="360">
        <v>3.62</v>
      </c>
    </row>
    <row r="2968" spans="1:4">
      <c r="A2968">
        <v>38598</v>
      </c>
      <c r="B2968" t="s">
        <v>14964</v>
      </c>
      <c r="C2968" s="111" t="s">
        <v>1712</v>
      </c>
      <c r="D2968" s="360">
        <v>3.2</v>
      </c>
    </row>
    <row r="2969" spans="1:4">
      <c r="A2969">
        <v>38595</v>
      </c>
      <c r="B2969" t="s">
        <v>14965</v>
      </c>
      <c r="C2969" s="111" t="s">
        <v>1712</v>
      </c>
      <c r="D2969" s="360">
        <v>2.71</v>
      </c>
    </row>
    <row r="2970" spans="1:4">
      <c r="A2970">
        <v>38592</v>
      </c>
      <c r="B2970" t="s">
        <v>14966</v>
      </c>
      <c r="C2970" s="111" t="s">
        <v>1712</v>
      </c>
      <c r="D2970" s="360">
        <v>2.74</v>
      </c>
    </row>
    <row r="2971" spans="1:4">
      <c r="A2971">
        <v>38588</v>
      </c>
      <c r="B2971" t="s">
        <v>14967</v>
      </c>
      <c r="C2971" s="111" t="s">
        <v>1712</v>
      </c>
      <c r="D2971" s="360">
        <v>2.19</v>
      </c>
    </row>
    <row r="2972" spans="1:4">
      <c r="A2972">
        <v>38593</v>
      </c>
      <c r="B2972" t="s">
        <v>14968</v>
      </c>
      <c r="C2972" s="111" t="s">
        <v>1712</v>
      </c>
      <c r="D2972" s="360">
        <v>3.03</v>
      </c>
    </row>
    <row r="2973" spans="1:4">
      <c r="A2973">
        <v>38589</v>
      </c>
      <c r="B2973" t="s">
        <v>14969</v>
      </c>
      <c r="C2973" s="111" t="s">
        <v>1712</v>
      </c>
      <c r="D2973" s="360">
        <v>2.2999999999999998</v>
      </c>
    </row>
    <row r="2974" spans="1:4">
      <c r="A2974">
        <v>38594</v>
      </c>
      <c r="B2974" t="s">
        <v>14970</v>
      </c>
      <c r="C2974" s="111" t="s">
        <v>1712</v>
      </c>
      <c r="D2974" s="360">
        <v>4.7699999999999996</v>
      </c>
    </row>
    <row r="2975" spans="1:4">
      <c r="A2975">
        <v>34773</v>
      </c>
      <c r="B2975" t="s">
        <v>14971</v>
      </c>
      <c r="C2975" s="111" t="s">
        <v>1712</v>
      </c>
      <c r="D2975" s="360">
        <v>2.2599999999999998</v>
      </c>
    </row>
    <row r="2976" spans="1:4">
      <c r="A2976">
        <v>34769</v>
      </c>
      <c r="B2976" t="s">
        <v>14972</v>
      </c>
      <c r="C2976" s="111" t="s">
        <v>1712</v>
      </c>
      <c r="D2976" s="360">
        <v>2.8</v>
      </c>
    </row>
    <row r="2977" spans="1:4">
      <c r="A2977">
        <v>34763</v>
      </c>
      <c r="B2977" t="s">
        <v>14973</v>
      </c>
      <c r="C2977" s="111" t="s">
        <v>1712</v>
      </c>
      <c r="D2977" s="360">
        <v>1.72</v>
      </c>
    </row>
    <row r="2978" spans="1:4">
      <c r="A2978">
        <v>34774</v>
      </c>
      <c r="B2978" t="s">
        <v>14974</v>
      </c>
      <c r="C2978" s="111" t="s">
        <v>1712</v>
      </c>
      <c r="D2978" s="360">
        <v>2.14</v>
      </c>
    </row>
    <row r="2979" spans="1:4">
      <c r="A2979">
        <v>34771</v>
      </c>
      <c r="B2979" t="s">
        <v>14975</v>
      </c>
      <c r="C2979" s="111" t="s">
        <v>1712</v>
      </c>
      <c r="D2979" s="360">
        <v>2.58</v>
      </c>
    </row>
    <row r="2980" spans="1:4">
      <c r="A2980">
        <v>34764</v>
      </c>
      <c r="B2980" t="s">
        <v>14976</v>
      </c>
      <c r="C2980" s="111" t="s">
        <v>1712</v>
      </c>
      <c r="D2980" s="360">
        <v>1.69</v>
      </c>
    </row>
    <row r="2981" spans="1:4">
      <c r="A2981">
        <v>34788</v>
      </c>
      <c r="B2981" t="s">
        <v>14977</v>
      </c>
      <c r="C2981" s="111" t="s">
        <v>1712</v>
      </c>
      <c r="D2981" s="360">
        <v>0.92</v>
      </c>
    </row>
    <row r="2982" spans="1:4">
      <c r="A2982">
        <v>34781</v>
      </c>
      <c r="B2982" t="s">
        <v>14978</v>
      </c>
      <c r="C2982" s="111" t="s">
        <v>1712</v>
      </c>
      <c r="D2982" s="360">
        <v>1.05</v>
      </c>
    </row>
    <row r="2983" spans="1:4">
      <c r="A2983">
        <v>41682</v>
      </c>
      <c r="B2983" t="s">
        <v>14979</v>
      </c>
      <c r="C2983" s="111" t="s">
        <v>1712</v>
      </c>
      <c r="D2983" s="360">
        <v>37.29</v>
      </c>
    </row>
    <row r="2984" spans="1:4">
      <c r="A2984">
        <v>41683</v>
      </c>
      <c r="B2984" t="s">
        <v>14980</v>
      </c>
      <c r="C2984" s="111" t="s">
        <v>1712</v>
      </c>
      <c r="D2984" s="360">
        <v>27.43</v>
      </c>
    </row>
    <row r="2985" spans="1:4">
      <c r="A2985">
        <v>41680</v>
      </c>
      <c r="B2985" t="s">
        <v>14981</v>
      </c>
      <c r="C2985" s="111" t="s">
        <v>1712</v>
      </c>
      <c r="D2985" s="360">
        <v>14.77</v>
      </c>
    </row>
    <row r="2986" spans="1:4">
      <c r="A2986">
        <v>41679</v>
      </c>
      <c r="B2986" t="s">
        <v>14982</v>
      </c>
      <c r="C2986" s="111" t="s">
        <v>1712</v>
      </c>
      <c r="D2986" s="360">
        <v>33.76</v>
      </c>
    </row>
    <row r="2987" spans="1:4">
      <c r="A2987">
        <v>41681</v>
      </c>
      <c r="B2987" t="s">
        <v>14983</v>
      </c>
      <c r="C2987" s="111" t="s">
        <v>1712</v>
      </c>
      <c r="D2987" s="360">
        <v>23.1</v>
      </c>
    </row>
    <row r="2988" spans="1:4">
      <c r="A2988">
        <v>43386</v>
      </c>
      <c r="B2988" t="s">
        <v>14984</v>
      </c>
      <c r="C2988" s="111" t="s">
        <v>1712</v>
      </c>
      <c r="D2988" s="360">
        <v>52.75</v>
      </c>
    </row>
    <row r="2989" spans="1:4">
      <c r="A2989">
        <v>4059</v>
      </c>
      <c r="B2989" t="s">
        <v>14985</v>
      </c>
      <c r="C2989" s="111" t="s">
        <v>1715</v>
      </c>
      <c r="D2989" s="360">
        <v>37.29</v>
      </c>
    </row>
    <row r="2990" spans="1:4">
      <c r="A2990">
        <v>4062</v>
      </c>
      <c r="B2990" t="s">
        <v>14986</v>
      </c>
      <c r="C2990" s="111" t="s">
        <v>1712</v>
      </c>
      <c r="D2990" s="360">
        <v>37.29</v>
      </c>
    </row>
    <row r="2991" spans="1:4">
      <c r="A2991">
        <v>4061</v>
      </c>
      <c r="B2991" t="s">
        <v>14987</v>
      </c>
      <c r="C2991" s="111" t="s">
        <v>1712</v>
      </c>
      <c r="D2991" s="360">
        <v>46.42</v>
      </c>
    </row>
    <row r="2992" spans="1:4">
      <c r="A2992">
        <v>41315</v>
      </c>
      <c r="B2992" t="s">
        <v>14988</v>
      </c>
      <c r="C2992" s="111" t="s">
        <v>1716</v>
      </c>
      <c r="D2992" s="360">
        <v>79.040000000000006</v>
      </c>
    </row>
    <row r="2993" spans="1:4">
      <c r="A2993">
        <v>43148</v>
      </c>
      <c r="B2993" t="s">
        <v>14989</v>
      </c>
      <c r="C2993" s="111" t="s">
        <v>1716</v>
      </c>
      <c r="D2993" s="360">
        <v>53.65</v>
      </c>
    </row>
    <row r="2994" spans="1:4">
      <c r="A2994">
        <v>43147</v>
      </c>
      <c r="B2994" t="s">
        <v>14990</v>
      </c>
      <c r="C2994" s="111" t="s">
        <v>1716</v>
      </c>
      <c r="D2994" s="360">
        <v>20.78</v>
      </c>
    </row>
    <row r="2995" spans="1:4">
      <c r="A2995">
        <v>10608</v>
      </c>
      <c r="B2995" t="s">
        <v>14991</v>
      </c>
      <c r="C2995" s="111" t="s">
        <v>1712</v>
      </c>
      <c r="D2995" s="361">
        <v>9614.7999999999993</v>
      </c>
    </row>
    <row r="2996" spans="1:4">
      <c r="A2996">
        <v>4069</v>
      </c>
      <c r="B2996" t="s">
        <v>14992</v>
      </c>
      <c r="C2996" s="111" t="s">
        <v>1714</v>
      </c>
      <c r="D2996" s="360">
        <v>59.08</v>
      </c>
    </row>
    <row r="2997" spans="1:4">
      <c r="A2997">
        <v>40819</v>
      </c>
      <c r="B2997" t="s">
        <v>14993</v>
      </c>
      <c r="C2997" s="111" t="s">
        <v>1719</v>
      </c>
      <c r="D2997" s="361">
        <v>10357.790000000001</v>
      </c>
    </row>
    <row r="2998" spans="1:4">
      <c r="A2998">
        <v>34361</v>
      </c>
      <c r="B2998" t="s">
        <v>14994</v>
      </c>
      <c r="C2998" s="111" t="s">
        <v>1716</v>
      </c>
      <c r="D2998" s="360">
        <v>15.12</v>
      </c>
    </row>
    <row r="2999" spans="1:4">
      <c r="A2999">
        <v>36512</v>
      </c>
      <c r="B2999" t="s">
        <v>14995</v>
      </c>
      <c r="C2999" s="111" t="s">
        <v>1712</v>
      </c>
      <c r="D2999" s="361">
        <v>19278.72</v>
      </c>
    </row>
    <row r="3000" spans="1:4">
      <c r="A3000">
        <v>44478</v>
      </c>
      <c r="B3000" t="s">
        <v>14996</v>
      </c>
      <c r="C3000" s="111" t="s">
        <v>1716</v>
      </c>
      <c r="D3000" s="360">
        <v>11.58</v>
      </c>
    </row>
    <row r="3001" spans="1:4">
      <c r="A3001">
        <v>44477</v>
      </c>
      <c r="B3001" t="s">
        <v>14997</v>
      </c>
      <c r="C3001" s="111" t="s">
        <v>1716</v>
      </c>
      <c r="D3001" s="360">
        <v>11.58</v>
      </c>
    </row>
    <row r="3002" spans="1:4">
      <c r="A3002">
        <v>11697</v>
      </c>
      <c r="B3002" t="s">
        <v>14998</v>
      </c>
      <c r="C3002" s="111" t="s">
        <v>1712</v>
      </c>
      <c r="D3002" s="360">
        <v>738.39</v>
      </c>
    </row>
    <row r="3003" spans="1:4">
      <c r="A3003">
        <v>11698</v>
      </c>
      <c r="B3003" t="s">
        <v>14999</v>
      </c>
      <c r="C3003" s="111" t="s">
        <v>1712</v>
      </c>
      <c r="D3003" s="360">
        <v>880.86</v>
      </c>
    </row>
    <row r="3004" spans="1:4">
      <c r="A3004">
        <v>11699</v>
      </c>
      <c r="B3004" t="s">
        <v>15000</v>
      </c>
      <c r="C3004" s="111" t="s">
        <v>1712</v>
      </c>
      <c r="D3004" s="360">
        <v>973.55</v>
      </c>
    </row>
    <row r="3005" spans="1:4">
      <c r="A3005">
        <v>10432</v>
      </c>
      <c r="B3005" t="s">
        <v>19217</v>
      </c>
      <c r="C3005" s="111" t="s">
        <v>1712</v>
      </c>
      <c r="D3005" s="360">
        <v>358.57</v>
      </c>
    </row>
    <row r="3006" spans="1:4">
      <c r="A3006">
        <v>44020</v>
      </c>
      <c r="B3006" t="s">
        <v>15001</v>
      </c>
      <c r="C3006" s="111" t="s">
        <v>1712</v>
      </c>
      <c r="D3006" s="360">
        <v>884.64</v>
      </c>
    </row>
    <row r="3007" spans="1:4">
      <c r="A3007">
        <v>41420</v>
      </c>
      <c r="B3007" t="s">
        <v>15002</v>
      </c>
      <c r="C3007" s="111" t="s">
        <v>1712</v>
      </c>
      <c r="D3007" s="360">
        <v>8.4499999999999993</v>
      </c>
    </row>
    <row r="3008" spans="1:4">
      <c r="A3008">
        <v>41422</v>
      </c>
      <c r="B3008" t="s">
        <v>15003</v>
      </c>
      <c r="C3008" s="111" t="s">
        <v>1712</v>
      </c>
      <c r="D3008" s="360">
        <v>11.54</v>
      </c>
    </row>
    <row r="3009" spans="1:4">
      <c r="A3009">
        <v>41425</v>
      </c>
      <c r="B3009" t="s">
        <v>15004</v>
      </c>
      <c r="C3009" s="111" t="s">
        <v>1712</v>
      </c>
      <c r="D3009" s="360">
        <v>5.9</v>
      </c>
    </row>
    <row r="3010" spans="1:4">
      <c r="A3010">
        <v>41426</v>
      </c>
      <c r="B3010" t="s">
        <v>15005</v>
      </c>
      <c r="C3010" s="111" t="s">
        <v>1712</v>
      </c>
      <c r="D3010" s="360">
        <v>10.65</v>
      </c>
    </row>
    <row r="3011" spans="1:4">
      <c r="A3011">
        <v>41419</v>
      </c>
      <c r="B3011" t="s">
        <v>15006</v>
      </c>
      <c r="C3011" s="111" t="s">
        <v>1712</v>
      </c>
      <c r="D3011" s="360">
        <v>6.21</v>
      </c>
    </row>
    <row r="3012" spans="1:4">
      <c r="A3012">
        <v>41421</v>
      </c>
      <c r="B3012" t="s">
        <v>15007</v>
      </c>
      <c r="C3012" s="111" t="s">
        <v>1712</v>
      </c>
      <c r="D3012" s="360">
        <v>8.43</v>
      </c>
    </row>
    <row r="3013" spans="1:4">
      <c r="A3013">
        <v>41414</v>
      </c>
      <c r="B3013" t="s">
        <v>15008</v>
      </c>
      <c r="C3013" s="111" t="s">
        <v>1712</v>
      </c>
      <c r="D3013" s="360">
        <v>19.55</v>
      </c>
    </row>
    <row r="3014" spans="1:4">
      <c r="A3014">
        <v>41415</v>
      </c>
      <c r="B3014" t="s">
        <v>15009</v>
      </c>
      <c r="C3014" s="111" t="s">
        <v>1712</v>
      </c>
      <c r="D3014" s="360">
        <v>22.76</v>
      </c>
    </row>
    <row r="3015" spans="1:4">
      <c r="A3015">
        <v>37514</v>
      </c>
      <c r="B3015" t="s">
        <v>15010</v>
      </c>
      <c r="C3015" s="111" t="s">
        <v>1712</v>
      </c>
      <c r="D3015" s="361">
        <v>320000</v>
      </c>
    </row>
    <row r="3016" spans="1:4">
      <c r="A3016">
        <v>37519</v>
      </c>
      <c r="B3016" t="s">
        <v>15011</v>
      </c>
      <c r="C3016" s="111" t="s">
        <v>1712</v>
      </c>
      <c r="D3016" s="361">
        <v>493853.88</v>
      </c>
    </row>
    <row r="3017" spans="1:4">
      <c r="A3017">
        <v>37520</v>
      </c>
      <c r="B3017" t="s">
        <v>15012</v>
      </c>
      <c r="C3017" s="111" t="s">
        <v>1712</v>
      </c>
      <c r="D3017" s="361">
        <v>485757.92</v>
      </c>
    </row>
    <row r="3018" spans="1:4">
      <c r="A3018">
        <v>37521</v>
      </c>
      <c r="B3018" t="s">
        <v>15013</v>
      </c>
      <c r="C3018" s="111" t="s">
        <v>1712</v>
      </c>
      <c r="D3018" s="361">
        <v>592624.67000000004</v>
      </c>
    </row>
    <row r="3019" spans="1:4">
      <c r="A3019">
        <v>37522</v>
      </c>
      <c r="B3019" t="s">
        <v>15014</v>
      </c>
      <c r="C3019" s="111" t="s">
        <v>1712</v>
      </c>
      <c r="D3019" s="361">
        <v>610454.24</v>
      </c>
    </row>
    <row r="3020" spans="1:4">
      <c r="A3020">
        <v>21109</v>
      </c>
      <c r="B3020" t="s">
        <v>15015</v>
      </c>
      <c r="C3020" s="111" t="s">
        <v>1712</v>
      </c>
      <c r="D3020" s="360">
        <v>66.540000000000006</v>
      </c>
    </row>
    <row r="3021" spans="1:4">
      <c r="A3021">
        <v>37546</v>
      </c>
      <c r="B3021" t="s">
        <v>15016</v>
      </c>
      <c r="C3021" s="111" t="s">
        <v>1712</v>
      </c>
      <c r="D3021" s="361">
        <v>11727.94</v>
      </c>
    </row>
    <row r="3022" spans="1:4">
      <c r="A3022">
        <v>37544</v>
      </c>
      <c r="B3022" t="s">
        <v>15017</v>
      </c>
      <c r="C3022" s="111" t="s">
        <v>1712</v>
      </c>
      <c r="D3022" s="361">
        <v>12404.27</v>
      </c>
    </row>
    <row r="3023" spans="1:4">
      <c r="A3023">
        <v>37545</v>
      </c>
      <c r="B3023" t="s">
        <v>15018</v>
      </c>
      <c r="C3023" s="111" t="s">
        <v>1712</v>
      </c>
      <c r="D3023" s="361">
        <v>14759.41</v>
      </c>
    </row>
    <row r="3024" spans="1:4">
      <c r="A3024">
        <v>36793</v>
      </c>
      <c r="B3024" t="s">
        <v>15019</v>
      </c>
      <c r="C3024" s="111" t="s">
        <v>1712</v>
      </c>
      <c r="D3024" s="360">
        <v>690.28</v>
      </c>
    </row>
    <row r="3025" spans="1:4">
      <c r="A3025">
        <v>11769</v>
      </c>
      <c r="B3025" t="s">
        <v>15020</v>
      </c>
      <c r="C3025" s="111" t="s">
        <v>1712</v>
      </c>
      <c r="D3025" s="360">
        <v>305.05</v>
      </c>
    </row>
    <row r="3026" spans="1:4">
      <c r="A3026">
        <v>11771</v>
      </c>
      <c r="B3026" t="s">
        <v>15021</v>
      </c>
      <c r="C3026" s="111" t="s">
        <v>1712</v>
      </c>
      <c r="D3026" s="360">
        <v>373.65</v>
      </c>
    </row>
    <row r="3027" spans="1:4">
      <c r="A3027">
        <v>39919</v>
      </c>
      <c r="B3027" t="s">
        <v>15022</v>
      </c>
      <c r="C3027" s="111" t="s">
        <v>1712</v>
      </c>
      <c r="D3027" s="361">
        <v>58704.83</v>
      </c>
    </row>
    <row r="3028" spans="1:4">
      <c r="A3028">
        <v>38385</v>
      </c>
      <c r="B3028" t="s">
        <v>15023</v>
      </c>
      <c r="C3028" s="111" t="s">
        <v>1712</v>
      </c>
      <c r="D3028" s="360">
        <v>54.26</v>
      </c>
    </row>
    <row r="3029" spans="1:4">
      <c r="A3029">
        <v>36800</v>
      </c>
      <c r="B3029" t="s">
        <v>15024</v>
      </c>
      <c r="C3029" s="111" t="s">
        <v>1712</v>
      </c>
      <c r="D3029" s="360">
        <v>183.3</v>
      </c>
    </row>
    <row r="3030" spans="1:4">
      <c r="A3030">
        <v>37587</v>
      </c>
      <c r="B3030" t="s">
        <v>15025</v>
      </c>
      <c r="C3030" s="111" t="s">
        <v>1712</v>
      </c>
      <c r="D3030" s="360">
        <v>402.7</v>
      </c>
    </row>
    <row r="3031" spans="1:4">
      <c r="A3031">
        <v>11561</v>
      </c>
      <c r="B3031" t="s">
        <v>15026</v>
      </c>
      <c r="C3031" s="111" t="s">
        <v>1712</v>
      </c>
      <c r="D3031" s="360">
        <v>215.96</v>
      </c>
    </row>
    <row r="3032" spans="1:4">
      <c r="A3032">
        <v>43604</v>
      </c>
      <c r="B3032" t="s">
        <v>15027</v>
      </c>
      <c r="C3032" s="111" t="s">
        <v>1712</v>
      </c>
      <c r="D3032" s="360">
        <v>115.13</v>
      </c>
    </row>
    <row r="3033" spans="1:4">
      <c r="A3033">
        <v>11560</v>
      </c>
      <c r="B3033" t="s">
        <v>15028</v>
      </c>
      <c r="C3033" s="111" t="s">
        <v>1712</v>
      </c>
      <c r="D3033" s="360">
        <v>166.69</v>
      </c>
    </row>
    <row r="3034" spans="1:4">
      <c r="A3034">
        <v>11499</v>
      </c>
      <c r="B3034" t="s">
        <v>15029</v>
      </c>
      <c r="C3034" s="111" t="s">
        <v>1712</v>
      </c>
      <c r="D3034" s="360">
        <v>800.54</v>
      </c>
    </row>
    <row r="3035" spans="1:4">
      <c r="A3035">
        <v>34761</v>
      </c>
      <c r="B3035" t="s">
        <v>15030</v>
      </c>
      <c r="C3035" s="111" t="s">
        <v>1714</v>
      </c>
      <c r="D3035" s="360">
        <v>22.09</v>
      </c>
    </row>
    <row r="3036" spans="1:4">
      <c r="A3036">
        <v>40924</v>
      </c>
      <c r="B3036" t="s">
        <v>15031</v>
      </c>
      <c r="C3036" s="111" t="s">
        <v>1719</v>
      </c>
      <c r="D3036" s="361">
        <v>3875.48</v>
      </c>
    </row>
    <row r="3037" spans="1:4">
      <c r="A3037">
        <v>40983</v>
      </c>
      <c r="B3037" t="s">
        <v>15032</v>
      </c>
      <c r="C3037" s="111" t="s">
        <v>1719</v>
      </c>
      <c r="D3037" s="361">
        <v>4308.42</v>
      </c>
    </row>
    <row r="3038" spans="1:4">
      <c r="A3038">
        <v>44497</v>
      </c>
      <c r="B3038" t="s">
        <v>15033</v>
      </c>
      <c r="C3038" s="111" t="s">
        <v>1714</v>
      </c>
      <c r="D3038" s="360">
        <v>24.57</v>
      </c>
    </row>
    <row r="3039" spans="1:4">
      <c r="A3039">
        <v>2437</v>
      </c>
      <c r="B3039" t="s">
        <v>15034</v>
      </c>
      <c r="C3039" s="111" t="s">
        <v>1714</v>
      </c>
      <c r="D3039" s="360">
        <v>32.770000000000003</v>
      </c>
    </row>
    <row r="3040" spans="1:4">
      <c r="A3040">
        <v>40921</v>
      </c>
      <c r="B3040" t="s">
        <v>15035</v>
      </c>
      <c r="C3040" s="111" t="s">
        <v>1719</v>
      </c>
      <c r="D3040" s="361">
        <v>5745.28</v>
      </c>
    </row>
    <row r="3041" spans="1:4">
      <c r="A3041">
        <v>14252</v>
      </c>
      <c r="B3041" t="s">
        <v>15036</v>
      </c>
      <c r="C3041" s="111" t="s">
        <v>1712</v>
      </c>
      <c r="D3041" s="361">
        <v>2906.92</v>
      </c>
    </row>
    <row r="3042" spans="1:4">
      <c r="A3042">
        <v>730</v>
      </c>
      <c r="B3042" t="s">
        <v>15037</v>
      </c>
      <c r="C3042" s="111" t="s">
        <v>1712</v>
      </c>
      <c r="D3042" s="361">
        <v>7766.74</v>
      </c>
    </row>
    <row r="3043" spans="1:4">
      <c r="A3043">
        <v>723</v>
      </c>
      <c r="B3043" t="s">
        <v>15038</v>
      </c>
      <c r="C3043" s="111" t="s">
        <v>1712</v>
      </c>
      <c r="D3043" s="361">
        <v>3860.34</v>
      </c>
    </row>
    <row r="3044" spans="1:4">
      <c r="A3044">
        <v>36502</v>
      </c>
      <c r="B3044" t="s">
        <v>15039</v>
      </c>
      <c r="C3044" s="111" t="s">
        <v>1712</v>
      </c>
      <c r="D3044" s="361">
        <v>3628.26</v>
      </c>
    </row>
    <row r="3045" spans="1:4">
      <c r="A3045">
        <v>36503</v>
      </c>
      <c r="B3045" t="s">
        <v>15040</v>
      </c>
      <c r="C3045" s="111" t="s">
        <v>1712</v>
      </c>
      <c r="D3045" s="361">
        <v>4474.07</v>
      </c>
    </row>
    <row r="3046" spans="1:4">
      <c r="A3046">
        <v>4090</v>
      </c>
      <c r="B3046" t="s">
        <v>15041</v>
      </c>
      <c r="C3046" s="111" t="s">
        <v>1712</v>
      </c>
      <c r="D3046" s="361">
        <v>1170000</v>
      </c>
    </row>
    <row r="3047" spans="1:4">
      <c r="A3047">
        <v>13227</v>
      </c>
      <c r="B3047" t="s">
        <v>15042</v>
      </c>
      <c r="C3047" s="111" t="s">
        <v>1712</v>
      </c>
      <c r="D3047" s="361">
        <v>1453870.89</v>
      </c>
    </row>
    <row r="3048" spans="1:4">
      <c r="A3048">
        <v>10597</v>
      </c>
      <c r="B3048" t="s">
        <v>15043</v>
      </c>
      <c r="C3048" s="111" t="s">
        <v>1712</v>
      </c>
      <c r="D3048" s="361">
        <v>1530386.67</v>
      </c>
    </row>
    <row r="3049" spans="1:4">
      <c r="A3049">
        <v>39628</v>
      </c>
      <c r="B3049" t="s">
        <v>15044</v>
      </c>
      <c r="C3049" s="111" t="s">
        <v>1712</v>
      </c>
      <c r="D3049" s="361">
        <v>4176.5</v>
      </c>
    </row>
    <row r="3050" spans="1:4">
      <c r="A3050">
        <v>39404</v>
      </c>
      <c r="B3050" t="s">
        <v>15045</v>
      </c>
      <c r="C3050" s="111" t="s">
        <v>1712</v>
      </c>
      <c r="D3050" s="361">
        <v>2070.9899999999998</v>
      </c>
    </row>
    <row r="3051" spans="1:4">
      <c r="A3051">
        <v>39402</v>
      </c>
      <c r="B3051" t="s">
        <v>15046</v>
      </c>
      <c r="C3051" s="111" t="s">
        <v>1712</v>
      </c>
      <c r="D3051" s="361">
        <v>1706.1</v>
      </c>
    </row>
    <row r="3052" spans="1:4">
      <c r="A3052">
        <v>39403</v>
      </c>
      <c r="B3052" t="s">
        <v>15047</v>
      </c>
      <c r="C3052" s="111" t="s">
        <v>1712</v>
      </c>
      <c r="D3052" s="361">
        <v>1668.99</v>
      </c>
    </row>
    <row r="3053" spans="1:4">
      <c r="A3053">
        <v>4093</v>
      </c>
      <c r="B3053" t="s">
        <v>19218</v>
      </c>
      <c r="C3053" s="111" t="s">
        <v>1714</v>
      </c>
      <c r="D3053" s="360">
        <v>20.79</v>
      </c>
    </row>
    <row r="3054" spans="1:4">
      <c r="A3054">
        <v>10512</v>
      </c>
      <c r="B3054" t="s">
        <v>15048</v>
      </c>
      <c r="C3054" s="111" t="s">
        <v>1719</v>
      </c>
      <c r="D3054" s="361">
        <v>3644.67</v>
      </c>
    </row>
    <row r="3055" spans="1:4">
      <c r="A3055">
        <v>4243</v>
      </c>
      <c r="B3055" t="s">
        <v>19219</v>
      </c>
      <c r="C3055" s="111" t="s">
        <v>1714</v>
      </c>
      <c r="D3055" s="360">
        <v>26.09</v>
      </c>
    </row>
    <row r="3056" spans="1:4">
      <c r="A3056">
        <v>20020</v>
      </c>
      <c r="B3056" t="s">
        <v>19220</v>
      </c>
      <c r="C3056" s="111" t="s">
        <v>1714</v>
      </c>
      <c r="D3056" s="360">
        <v>21.59</v>
      </c>
    </row>
    <row r="3057" spans="1:4">
      <c r="A3057">
        <v>41038</v>
      </c>
      <c r="B3057" t="s">
        <v>15049</v>
      </c>
      <c r="C3057" s="111" t="s">
        <v>1719</v>
      </c>
      <c r="D3057" s="361">
        <v>3787.54</v>
      </c>
    </row>
    <row r="3058" spans="1:4">
      <c r="A3058">
        <v>4094</v>
      </c>
      <c r="B3058" t="s">
        <v>19221</v>
      </c>
      <c r="C3058" s="111" t="s">
        <v>1714</v>
      </c>
      <c r="D3058" s="360">
        <v>25.85</v>
      </c>
    </row>
    <row r="3059" spans="1:4">
      <c r="A3059">
        <v>40988</v>
      </c>
      <c r="B3059" t="s">
        <v>15050</v>
      </c>
      <c r="C3059" s="111" t="s">
        <v>1719</v>
      </c>
      <c r="D3059" s="361">
        <v>4533.32</v>
      </c>
    </row>
    <row r="3060" spans="1:4">
      <c r="A3060">
        <v>4095</v>
      </c>
      <c r="B3060" t="s">
        <v>19222</v>
      </c>
      <c r="C3060" s="111" t="s">
        <v>1714</v>
      </c>
      <c r="D3060" s="360">
        <v>17.29</v>
      </c>
    </row>
    <row r="3061" spans="1:4">
      <c r="A3061">
        <v>40990</v>
      </c>
      <c r="B3061" t="s">
        <v>15051</v>
      </c>
      <c r="C3061" s="111" t="s">
        <v>1719</v>
      </c>
      <c r="D3061" s="361">
        <v>3035.9</v>
      </c>
    </row>
    <row r="3062" spans="1:4">
      <c r="A3062">
        <v>4096</v>
      </c>
      <c r="B3062" t="s">
        <v>19223</v>
      </c>
      <c r="C3062" s="111" t="s">
        <v>1714</v>
      </c>
      <c r="D3062" s="360">
        <v>22.53</v>
      </c>
    </row>
    <row r="3063" spans="1:4">
      <c r="A3063">
        <v>40992</v>
      </c>
      <c r="B3063" t="s">
        <v>15052</v>
      </c>
      <c r="C3063" s="111" t="s">
        <v>1719</v>
      </c>
      <c r="D3063" s="361">
        <v>3952.67</v>
      </c>
    </row>
    <row r="3064" spans="1:4">
      <c r="A3064">
        <v>4114</v>
      </c>
      <c r="B3064" t="s">
        <v>15053</v>
      </c>
      <c r="C3064" s="111" t="s">
        <v>1712</v>
      </c>
      <c r="D3064" s="360">
        <v>85.46</v>
      </c>
    </row>
    <row r="3065" spans="1:4">
      <c r="A3065">
        <v>36797</v>
      </c>
      <c r="B3065" t="s">
        <v>15054</v>
      </c>
      <c r="C3065" s="111" t="s">
        <v>1712</v>
      </c>
      <c r="D3065" s="360">
        <v>76.09</v>
      </c>
    </row>
    <row r="3066" spans="1:4">
      <c r="A3066">
        <v>4107</v>
      </c>
      <c r="B3066" t="s">
        <v>15055</v>
      </c>
      <c r="C3066" s="111" t="s">
        <v>1712</v>
      </c>
      <c r="D3066" s="360">
        <v>71.75</v>
      </c>
    </row>
    <row r="3067" spans="1:4">
      <c r="A3067">
        <v>4102</v>
      </c>
      <c r="B3067" t="s">
        <v>15056</v>
      </c>
      <c r="C3067" s="111" t="s">
        <v>1712</v>
      </c>
      <c r="D3067" s="360">
        <v>87.58</v>
      </c>
    </row>
    <row r="3068" spans="1:4">
      <c r="A3068">
        <v>36799</v>
      </c>
      <c r="B3068" t="s">
        <v>15057</v>
      </c>
      <c r="C3068" s="111" t="s">
        <v>1712</v>
      </c>
      <c r="D3068" s="360">
        <v>73.86</v>
      </c>
    </row>
    <row r="3069" spans="1:4">
      <c r="A3069">
        <v>2747</v>
      </c>
      <c r="B3069" t="s">
        <v>15058</v>
      </c>
      <c r="C3069" s="111" t="s">
        <v>1715</v>
      </c>
      <c r="D3069" s="360">
        <v>27.66</v>
      </c>
    </row>
    <row r="3070" spans="1:4">
      <c r="A3070">
        <v>21138</v>
      </c>
      <c r="B3070" t="s">
        <v>15059</v>
      </c>
      <c r="C3070" s="111" t="s">
        <v>1715</v>
      </c>
      <c r="D3070" s="360">
        <v>8.77</v>
      </c>
    </row>
    <row r="3071" spans="1:4">
      <c r="A3071">
        <v>10826</v>
      </c>
      <c r="B3071" t="s">
        <v>15060</v>
      </c>
      <c r="C3071" s="111" t="s">
        <v>1712</v>
      </c>
      <c r="D3071" s="360">
        <v>84.77</v>
      </c>
    </row>
    <row r="3072" spans="1:4">
      <c r="A3072">
        <v>365</v>
      </c>
      <c r="B3072" t="s">
        <v>15061</v>
      </c>
      <c r="C3072" s="111" t="s">
        <v>1712</v>
      </c>
      <c r="D3072" s="360">
        <v>52.55</v>
      </c>
    </row>
    <row r="3073" spans="1:4">
      <c r="A3073">
        <v>38639</v>
      </c>
      <c r="B3073" t="s">
        <v>15062</v>
      </c>
      <c r="C3073" s="111" t="s">
        <v>1712</v>
      </c>
      <c r="D3073" s="360">
        <v>203.44</v>
      </c>
    </row>
    <row r="3074" spans="1:4">
      <c r="A3074">
        <v>38640</v>
      </c>
      <c r="B3074" t="s">
        <v>15063</v>
      </c>
      <c r="C3074" s="111" t="s">
        <v>1712</v>
      </c>
      <c r="D3074" s="360">
        <v>3.05</v>
      </c>
    </row>
    <row r="3075" spans="1:4">
      <c r="A3075">
        <v>358</v>
      </c>
      <c r="B3075" t="s">
        <v>15064</v>
      </c>
      <c r="C3075" s="111" t="s">
        <v>1712</v>
      </c>
      <c r="D3075" s="360">
        <v>62.72</v>
      </c>
    </row>
    <row r="3076" spans="1:4">
      <c r="A3076">
        <v>359</v>
      </c>
      <c r="B3076" t="s">
        <v>15065</v>
      </c>
      <c r="C3076" s="111" t="s">
        <v>1712</v>
      </c>
      <c r="D3076" s="360">
        <v>128.85</v>
      </c>
    </row>
    <row r="3077" spans="1:4">
      <c r="A3077">
        <v>38641</v>
      </c>
      <c r="B3077" t="s">
        <v>15066</v>
      </c>
      <c r="C3077" s="111" t="s">
        <v>1712</v>
      </c>
      <c r="D3077" s="360">
        <v>127.15</v>
      </c>
    </row>
    <row r="3078" spans="1:4">
      <c r="A3078">
        <v>360</v>
      </c>
      <c r="B3078" t="s">
        <v>15067</v>
      </c>
      <c r="C3078" s="111" t="s">
        <v>1712</v>
      </c>
      <c r="D3078" s="360">
        <v>2.95</v>
      </c>
    </row>
    <row r="3079" spans="1:4">
      <c r="A3079">
        <v>42430</v>
      </c>
      <c r="B3079" t="s">
        <v>15068</v>
      </c>
      <c r="C3079" s="111" t="s">
        <v>1712</v>
      </c>
      <c r="D3079" s="361">
        <v>6434.22</v>
      </c>
    </row>
    <row r="3080" spans="1:4">
      <c r="A3080">
        <v>4209</v>
      </c>
      <c r="B3080" t="s">
        <v>15069</v>
      </c>
      <c r="C3080" s="111" t="s">
        <v>1712</v>
      </c>
      <c r="D3080" s="360">
        <v>25.23</v>
      </c>
    </row>
    <row r="3081" spans="1:4">
      <c r="A3081">
        <v>4180</v>
      </c>
      <c r="B3081" t="s">
        <v>15070</v>
      </c>
      <c r="C3081" s="111" t="s">
        <v>1712</v>
      </c>
      <c r="D3081" s="360">
        <v>18.989999999999998</v>
      </c>
    </row>
    <row r="3082" spans="1:4">
      <c r="A3082">
        <v>4177</v>
      </c>
      <c r="B3082" t="s">
        <v>15071</v>
      </c>
      <c r="C3082" s="111" t="s">
        <v>1712</v>
      </c>
      <c r="D3082" s="360">
        <v>6.3</v>
      </c>
    </row>
    <row r="3083" spans="1:4">
      <c r="A3083">
        <v>4179</v>
      </c>
      <c r="B3083" t="s">
        <v>15072</v>
      </c>
      <c r="C3083" s="111" t="s">
        <v>1712</v>
      </c>
      <c r="D3083" s="360">
        <v>12.9</v>
      </c>
    </row>
    <row r="3084" spans="1:4">
      <c r="A3084">
        <v>4208</v>
      </c>
      <c r="B3084" t="s">
        <v>15073</v>
      </c>
      <c r="C3084" s="111" t="s">
        <v>1712</v>
      </c>
      <c r="D3084" s="360">
        <v>60.06</v>
      </c>
    </row>
    <row r="3085" spans="1:4">
      <c r="A3085">
        <v>4181</v>
      </c>
      <c r="B3085" t="s">
        <v>15074</v>
      </c>
      <c r="C3085" s="111" t="s">
        <v>1712</v>
      </c>
      <c r="D3085" s="360">
        <v>39.24</v>
      </c>
    </row>
    <row r="3086" spans="1:4">
      <c r="A3086">
        <v>4178</v>
      </c>
      <c r="B3086" t="s">
        <v>15075</v>
      </c>
      <c r="C3086" s="111" t="s">
        <v>1712</v>
      </c>
      <c r="D3086" s="360">
        <v>8.74</v>
      </c>
    </row>
    <row r="3087" spans="1:4">
      <c r="A3087">
        <v>4182</v>
      </c>
      <c r="B3087" t="s">
        <v>15076</v>
      </c>
      <c r="C3087" s="111" t="s">
        <v>1712</v>
      </c>
      <c r="D3087" s="360">
        <v>97.7</v>
      </c>
    </row>
    <row r="3088" spans="1:4">
      <c r="A3088">
        <v>4183</v>
      </c>
      <c r="B3088" t="s">
        <v>15077</v>
      </c>
      <c r="C3088" s="111" t="s">
        <v>1712</v>
      </c>
      <c r="D3088" s="360">
        <v>157.29</v>
      </c>
    </row>
    <row r="3089" spans="1:4">
      <c r="A3089">
        <v>4184</v>
      </c>
      <c r="B3089" t="s">
        <v>15078</v>
      </c>
      <c r="C3089" s="111" t="s">
        <v>1712</v>
      </c>
      <c r="D3089" s="360">
        <v>347.21</v>
      </c>
    </row>
    <row r="3090" spans="1:4">
      <c r="A3090">
        <v>4185</v>
      </c>
      <c r="B3090" t="s">
        <v>15079</v>
      </c>
      <c r="C3090" s="111" t="s">
        <v>1712</v>
      </c>
      <c r="D3090" s="360">
        <v>576.91</v>
      </c>
    </row>
    <row r="3091" spans="1:4">
      <c r="A3091">
        <v>4205</v>
      </c>
      <c r="B3091" t="s">
        <v>15080</v>
      </c>
      <c r="C3091" s="111" t="s">
        <v>1712</v>
      </c>
      <c r="D3091" s="360">
        <v>33.32</v>
      </c>
    </row>
    <row r="3092" spans="1:4">
      <c r="A3092">
        <v>4192</v>
      </c>
      <c r="B3092" t="s">
        <v>15081</v>
      </c>
      <c r="C3092" s="111" t="s">
        <v>1712</v>
      </c>
      <c r="D3092" s="360">
        <v>33.32</v>
      </c>
    </row>
    <row r="3093" spans="1:4">
      <c r="A3093">
        <v>4191</v>
      </c>
      <c r="B3093" t="s">
        <v>15082</v>
      </c>
      <c r="C3093" s="111" t="s">
        <v>1712</v>
      </c>
      <c r="D3093" s="360">
        <v>33.32</v>
      </c>
    </row>
    <row r="3094" spans="1:4">
      <c r="A3094">
        <v>4207</v>
      </c>
      <c r="B3094" t="s">
        <v>15083</v>
      </c>
      <c r="C3094" s="111" t="s">
        <v>1712</v>
      </c>
      <c r="D3094" s="360">
        <v>26.81</v>
      </c>
    </row>
    <row r="3095" spans="1:4">
      <c r="A3095">
        <v>4206</v>
      </c>
      <c r="B3095" t="s">
        <v>15084</v>
      </c>
      <c r="C3095" s="111" t="s">
        <v>1712</v>
      </c>
      <c r="D3095" s="360">
        <v>26.03</v>
      </c>
    </row>
    <row r="3096" spans="1:4">
      <c r="A3096">
        <v>4190</v>
      </c>
      <c r="B3096" t="s">
        <v>15085</v>
      </c>
      <c r="C3096" s="111" t="s">
        <v>1712</v>
      </c>
      <c r="D3096" s="360">
        <v>26.03</v>
      </c>
    </row>
    <row r="3097" spans="1:4">
      <c r="A3097">
        <v>4186</v>
      </c>
      <c r="B3097" t="s">
        <v>15086</v>
      </c>
      <c r="C3097" s="111" t="s">
        <v>1712</v>
      </c>
      <c r="D3097" s="360">
        <v>7.69</v>
      </c>
    </row>
    <row r="3098" spans="1:4">
      <c r="A3098">
        <v>4188</v>
      </c>
      <c r="B3098" t="s">
        <v>15087</v>
      </c>
      <c r="C3098" s="111" t="s">
        <v>1712</v>
      </c>
      <c r="D3098" s="360">
        <v>15.71</v>
      </c>
    </row>
    <row r="3099" spans="1:4">
      <c r="A3099">
        <v>4189</v>
      </c>
      <c r="B3099" t="s">
        <v>15088</v>
      </c>
      <c r="C3099" s="111" t="s">
        <v>1712</v>
      </c>
      <c r="D3099" s="360">
        <v>15.71</v>
      </c>
    </row>
    <row r="3100" spans="1:4">
      <c r="A3100">
        <v>4197</v>
      </c>
      <c r="B3100" t="s">
        <v>15089</v>
      </c>
      <c r="C3100" s="111" t="s">
        <v>1712</v>
      </c>
      <c r="D3100" s="360">
        <v>83.19</v>
      </c>
    </row>
    <row r="3101" spans="1:4">
      <c r="A3101">
        <v>4194</v>
      </c>
      <c r="B3101" t="s">
        <v>15090</v>
      </c>
      <c r="C3101" s="111" t="s">
        <v>1712</v>
      </c>
      <c r="D3101" s="360">
        <v>50.27</v>
      </c>
    </row>
    <row r="3102" spans="1:4">
      <c r="A3102">
        <v>4193</v>
      </c>
      <c r="B3102" t="s">
        <v>15091</v>
      </c>
      <c r="C3102" s="111" t="s">
        <v>1712</v>
      </c>
      <c r="D3102" s="360">
        <v>50.27</v>
      </c>
    </row>
    <row r="3103" spans="1:4">
      <c r="A3103">
        <v>4204</v>
      </c>
      <c r="B3103" t="s">
        <v>15092</v>
      </c>
      <c r="C3103" s="111" t="s">
        <v>1712</v>
      </c>
      <c r="D3103" s="360">
        <v>50.27</v>
      </c>
    </row>
    <row r="3104" spans="1:4">
      <c r="A3104">
        <v>4187</v>
      </c>
      <c r="B3104" t="s">
        <v>15093</v>
      </c>
      <c r="C3104" s="111" t="s">
        <v>1712</v>
      </c>
      <c r="D3104" s="360">
        <v>10.02</v>
      </c>
    </row>
    <row r="3105" spans="1:4">
      <c r="A3105">
        <v>4202</v>
      </c>
      <c r="B3105" t="s">
        <v>15094</v>
      </c>
      <c r="C3105" s="111" t="s">
        <v>1712</v>
      </c>
      <c r="D3105" s="360">
        <v>151.93</v>
      </c>
    </row>
    <row r="3106" spans="1:4">
      <c r="A3106">
        <v>4203</v>
      </c>
      <c r="B3106" t="s">
        <v>15095</v>
      </c>
      <c r="C3106" s="111" t="s">
        <v>1712</v>
      </c>
      <c r="D3106" s="360">
        <v>134.18</v>
      </c>
    </row>
    <row r="3107" spans="1:4">
      <c r="A3107">
        <v>40368</v>
      </c>
      <c r="B3107" t="s">
        <v>15096</v>
      </c>
      <c r="C3107" s="111" t="s">
        <v>1712</v>
      </c>
      <c r="D3107" s="360">
        <v>106.57</v>
      </c>
    </row>
    <row r="3108" spans="1:4">
      <c r="A3108">
        <v>40365</v>
      </c>
      <c r="B3108" t="s">
        <v>15097</v>
      </c>
      <c r="C3108" s="111" t="s">
        <v>1712</v>
      </c>
      <c r="D3108" s="360">
        <v>71.900000000000006</v>
      </c>
    </row>
    <row r="3109" spans="1:4">
      <c r="A3109">
        <v>40356</v>
      </c>
      <c r="B3109" t="s">
        <v>15098</v>
      </c>
      <c r="C3109" s="111" t="s">
        <v>1712</v>
      </c>
      <c r="D3109" s="360">
        <v>24.56</v>
      </c>
    </row>
    <row r="3110" spans="1:4">
      <c r="A3110">
        <v>40362</v>
      </c>
      <c r="B3110" t="s">
        <v>15099</v>
      </c>
      <c r="C3110" s="111" t="s">
        <v>1712</v>
      </c>
      <c r="D3110" s="360">
        <v>47.62</v>
      </c>
    </row>
    <row r="3111" spans="1:4">
      <c r="A3111">
        <v>40374</v>
      </c>
      <c r="B3111" t="s">
        <v>15100</v>
      </c>
      <c r="C3111" s="111" t="s">
        <v>1712</v>
      </c>
      <c r="D3111" s="360">
        <v>278.52</v>
      </c>
    </row>
    <row r="3112" spans="1:4">
      <c r="A3112">
        <v>40371</v>
      </c>
      <c r="B3112" t="s">
        <v>15101</v>
      </c>
      <c r="C3112" s="111" t="s">
        <v>1712</v>
      </c>
      <c r="D3112" s="360">
        <v>175.33</v>
      </c>
    </row>
    <row r="3113" spans="1:4">
      <c r="A3113">
        <v>40359</v>
      </c>
      <c r="B3113" t="s">
        <v>15102</v>
      </c>
      <c r="C3113" s="111" t="s">
        <v>1712</v>
      </c>
      <c r="D3113" s="360">
        <v>31.73</v>
      </c>
    </row>
    <row r="3114" spans="1:4">
      <c r="A3114">
        <v>7595</v>
      </c>
      <c r="B3114" t="s">
        <v>15103</v>
      </c>
      <c r="C3114" s="111" t="s">
        <v>1714</v>
      </c>
      <c r="D3114" s="360">
        <v>16.170000000000002</v>
      </c>
    </row>
    <row r="3115" spans="1:4">
      <c r="A3115">
        <v>41094</v>
      </c>
      <c r="B3115" t="s">
        <v>15104</v>
      </c>
      <c r="C3115" s="111" t="s">
        <v>1719</v>
      </c>
      <c r="D3115" s="361">
        <v>2834.63</v>
      </c>
    </row>
    <row r="3116" spans="1:4">
      <c r="A3116">
        <v>39609</v>
      </c>
      <c r="B3116" t="s">
        <v>15105</v>
      </c>
      <c r="C3116" s="111" t="s">
        <v>1712</v>
      </c>
      <c r="D3116" s="361">
        <v>52457.03</v>
      </c>
    </row>
    <row r="3117" spans="1:4">
      <c r="A3117">
        <v>39610</v>
      </c>
      <c r="B3117" t="s">
        <v>15106</v>
      </c>
      <c r="C3117" s="111" t="s">
        <v>1712</v>
      </c>
      <c r="D3117" s="361">
        <v>76570.899999999994</v>
      </c>
    </row>
    <row r="3118" spans="1:4">
      <c r="A3118">
        <v>39611</v>
      </c>
      <c r="B3118" t="s">
        <v>15107</v>
      </c>
      <c r="C3118" s="111" t="s">
        <v>1712</v>
      </c>
      <c r="D3118" s="361">
        <v>92663.33</v>
      </c>
    </row>
    <row r="3119" spans="1:4">
      <c r="A3119">
        <v>39612</v>
      </c>
      <c r="B3119" t="s">
        <v>15108</v>
      </c>
      <c r="C3119" s="111" t="s">
        <v>1712</v>
      </c>
      <c r="D3119" s="361">
        <v>145159.19</v>
      </c>
    </row>
    <row r="3120" spans="1:4">
      <c r="A3120">
        <v>39608</v>
      </c>
      <c r="B3120" t="s">
        <v>15109</v>
      </c>
      <c r="C3120" s="111" t="s">
        <v>1712</v>
      </c>
      <c r="D3120" s="361">
        <v>41944.09</v>
      </c>
    </row>
    <row r="3121" spans="1:4">
      <c r="A3121">
        <v>38175</v>
      </c>
      <c r="B3121" t="s">
        <v>15110</v>
      </c>
      <c r="C3121" s="111" t="s">
        <v>1712</v>
      </c>
      <c r="D3121" s="360">
        <v>4.33</v>
      </c>
    </row>
    <row r="3122" spans="1:4">
      <c r="A3122">
        <v>38176</v>
      </c>
      <c r="B3122" t="s">
        <v>15111</v>
      </c>
      <c r="C3122" s="111" t="s">
        <v>1712</v>
      </c>
      <c r="D3122" s="360">
        <v>12.74</v>
      </c>
    </row>
    <row r="3123" spans="1:4">
      <c r="A3123">
        <v>36152</v>
      </c>
      <c r="B3123" t="s">
        <v>15112</v>
      </c>
      <c r="C3123" s="111" t="s">
        <v>1712</v>
      </c>
      <c r="D3123" s="360">
        <v>5.9</v>
      </c>
    </row>
    <row r="3124" spans="1:4">
      <c r="A3124">
        <v>4221</v>
      </c>
      <c r="B3124" t="s">
        <v>19224</v>
      </c>
      <c r="C3124" s="111" t="s">
        <v>1717</v>
      </c>
      <c r="D3124" s="360">
        <v>5.93</v>
      </c>
    </row>
    <row r="3125" spans="1:4">
      <c r="A3125">
        <v>4227</v>
      </c>
      <c r="B3125" t="s">
        <v>19225</v>
      </c>
      <c r="C3125" s="111" t="s">
        <v>1717</v>
      </c>
      <c r="D3125" s="360">
        <v>27.65</v>
      </c>
    </row>
    <row r="3126" spans="1:4">
      <c r="A3126">
        <v>38170</v>
      </c>
      <c r="B3126" t="s">
        <v>15113</v>
      </c>
      <c r="C3126" s="111" t="s">
        <v>1712</v>
      </c>
      <c r="D3126" s="360">
        <v>18.93</v>
      </c>
    </row>
    <row r="3127" spans="1:4">
      <c r="A3127">
        <v>4252</v>
      </c>
      <c r="B3127" t="s">
        <v>19226</v>
      </c>
      <c r="C3127" s="111" t="s">
        <v>1714</v>
      </c>
      <c r="D3127" s="360">
        <v>27.95</v>
      </c>
    </row>
    <row r="3128" spans="1:4">
      <c r="A3128">
        <v>40980</v>
      </c>
      <c r="B3128" t="s">
        <v>15114</v>
      </c>
      <c r="C3128" s="111" t="s">
        <v>1719</v>
      </c>
      <c r="D3128" s="361">
        <v>4901.1400000000003</v>
      </c>
    </row>
    <row r="3129" spans="1:4">
      <c r="A3129">
        <v>41031</v>
      </c>
      <c r="B3129" t="s">
        <v>15115</v>
      </c>
      <c r="C3129" s="111" t="s">
        <v>1719</v>
      </c>
      <c r="D3129" s="361">
        <v>4573.9399999999996</v>
      </c>
    </row>
    <row r="3130" spans="1:4">
      <c r="A3130">
        <v>37666</v>
      </c>
      <c r="B3130" t="s">
        <v>19227</v>
      </c>
      <c r="C3130" s="111" t="s">
        <v>1714</v>
      </c>
      <c r="D3130" s="360">
        <v>22.29</v>
      </c>
    </row>
    <row r="3131" spans="1:4">
      <c r="A3131">
        <v>40986</v>
      </c>
      <c r="B3131" t="s">
        <v>15116</v>
      </c>
      <c r="C3131" s="111" t="s">
        <v>1719</v>
      </c>
      <c r="D3131" s="361">
        <v>3909.06</v>
      </c>
    </row>
    <row r="3132" spans="1:4">
      <c r="A3132">
        <v>4250</v>
      </c>
      <c r="B3132" t="s">
        <v>19228</v>
      </c>
      <c r="C3132" s="111" t="s">
        <v>1714</v>
      </c>
      <c r="D3132" s="360">
        <v>15.84</v>
      </c>
    </row>
    <row r="3133" spans="1:4">
      <c r="A3133">
        <v>40978</v>
      </c>
      <c r="B3133" t="s">
        <v>15117</v>
      </c>
      <c r="C3133" s="111" t="s">
        <v>1719</v>
      </c>
      <c r="D3133" s="361">
        <v>2779.07</v>
      </c>
    </row>
    <row r="3134" spans="1:4">
      <c r="A3134">
        <v>44501</v>
      </c>
      <c r="B3134" t="s">
        <v>19229</v>
      </c>
      <c r="C3134" s="111" t="s">
        <v>1714</v>
      </c>
      <c r="D3134" s="360">
        <v>26.09</v>
      </c>
    </row>
    <row r="3135" spans="1:4">
      <c r="A3135">
        <v>41043</v>
      </c>
      <c r="B3135" t="s">
        <v>15118</v>
      </c>
      <c r="C3135" s="111" t="s">
        <v>1719</v>
      </c>
      <c r="D3135" s="361">
        <v>4573.9399999999996</v>
      </c>
    </row>
    <row r="3136" spans="1:4">
      <c r="A3136">
        <v>4234</v>
      </c>
      <c r="B3136" t="s">
        <v>19230</v>
      </c>
      <c r="C3136" s="111" t="s">
        <v>1714</v>
      </c>
      <c r="D3136" s="360">
        <v>28.58</v>
      </c>
    </row>
    <row r="3137" spans="1:4">
      <c r="A3137">
        <v>40987</v>
      </c>
      <c r="B3137" t="s">
        <v>15119</v>
      </c>
      <c r="C3137" s="111" t="s">
        <v>1719</v>
      </c>
      <c r="D3137" s="361">
        <v>5010.47</v>
      </c>
    </row>
    <row r="3138" spans="1:4">
      <c r="A3138">
        <v>4253</v>
      </c>
      <c r="B3138" t="s">
        <v>19231</v>
      </c>
      <c r="C3138" s="111" t="s">
        <v>1714</v>
      </c>
      <c r="D3138" s="360">
        <v>21.7</v>
      </c>
    </row>
    <row r="3139" spans="1:4">
      <c r="A3139">
        <v>40981</v>
      </c>
      <c r="B3139" t="s">
        <v>15120</v>
      </c>
      <c r="C3139" s="111" t="s">
        <v>1719</v>
      </c>
      <c r="D3139" s="361">
        <v>3807.24</v>
      </c>
    </row>
    <row r="3140" spans="1:4">
      <c r="A3140">
        <v>4254</v>
      </c>
      <c r="B3140" t="s">
        <v>19232</v>
      </c>
      <c r="C3140" s="111" t="s">
        <v>1714</v>
      </c>
      <c r="D3140" s="360">
        <v>38.130000000000003</v>
      </c>
    </row>
    <row r="3141" spans="1:4">
      <c r="A3141">
        <v>41036</v>
      </c>
      <c r="B3141" t="s">
        <v>15121</v>
      </c>
      <c r="C3141" s="111" t="s">
        <v>1719</v>
      </c>
      <c r="D3141" s="361">
        <v>6686.59</v>
      </c>
    </row>
    <row r="3142" spans="1:4">
      <c r="A3142">
        <v>4251</v>
      </c>
      <c r="B3142" t="s">
        <v>19233</v>
      </c>
      <c r="C3142" s="111" t="s">
        <v>1714</v>
      </c>
      <c r="D3142" s="360">
        <v>16.97</v>
      </c>
    </row>
    <row r="3143" spans="1:4">
      <c r="A3143">
        <v>40979</v>
      </c>
      <c r="B3143" t="s">
        <v>15122</v>
      </c>
      <c r="C3143" s="111" t="s">
        <v>1719</v>
      </c>
      <c r="D3143" s="361">
        <v>2975.2</v>
      </c>
    </row>
    <row r="3144" spans="1:4">
      <c r="A3144">
        <v>4230</v>
      </c>
      <c r="B3144" t="s">
        <v>19234</v>
      </c>
      <c r="C3144" s="111" t="s">
        <v>1714</v>
      </c>
      <c r="D3144" s="360">
        <v>29.8</v>
      </c>
    </row>
    <row r="3145" spans="1:4">
      <c r="A3145">
        <v>40998</v>
      </c>
      <c r="B3145" t="s">
        <v>19235</v>
      </c>
      <c r="C3145" s="111" t="s">
        <v>1719</v>
      </c>
      <c r="D3145" s="361">
        <v>5225.58</v>
      </c>
    </row>
    <row r="3146" spans="1:4">
      <c r="A3146">
        <v>4257</v>
      </c>
      <c r="B3146" t="s">
        <v>19236</v>
      </c>
      <c r="C3146" s="111" t="s">
        <v>1714</v>
      </c>
      <c r="D3146" s="360">
        <v>19.510000000000002</v>
      </c>
    </row>
    <row r="3147" spans="1:4">
      <c r="A3147">
        <v>40982</v>
      </c>
      <c r="B3147" t="s">
        <v>15123</v>
      </c>
      <c r="C3147" s="111" t="s">
        <v>1719</v>
      </c>
      <c r="D3147" s="361">
        <v>3420.67</v>
      </c>
    </row>
    <row r="3148" spans="1:4">
      <c r="A3148">
        <v>4240</v>
      </c>
      <c r="B3148" t="s">
        <v>19237</v>
      </c>
      <c r="C3148" s="111" t="s">
        <v>1714</v>
      </c>
      <c r="D3148" s="360">
        <v>34.880000000000003</v>
      </c>
    </row>
    <row r="3149" spans="1:4">
      <c r="A3149">
        <v>41026</v>
      </c>
      <c r="B3149" t="s">
        <v>15124</v>
      </c>
      <c r="C3149" s="111" t="s">
        <v>1719</v>
      </c>
      <c r="D3149" s="361">
        <v>6114.51</v>
      </c>
    </row>
    <row r="3150" spans="1:4">
      <c r="A3150">
        <v>4239</v>
      </c>
      <c r="B3150" t="s">
        <v>19238</v>
      </c>
      <c r="C3150" s="111" t="s">
        <v>1714</v>
      </c>
      <c r="D3150" s="360">
        <v>34.880000000000003</v>
      </c>
    </row>
    <row r="3151" spans="1:4">
      <c r="A3151">
        <v>41024</v>
      </c>
      <c r="B3151" t="s">
        <v>15125</v>
      </c>
      <c r="C3151" s="111" t="s">
        <v>1719</v>
      </c>
      <c r="D3151" s="361">
        <v>6114.51</v>
      </c>
    </row>
    <row r="3152" spans="1:4">
      <c r="A3152">
        <v>4248</v>
      </c>
      <c r="B3152" t="s">
        <v>19239</v>
      </c>
      <c r="C3152" s="111" t="s">
        <v>1714</v>
      </c>
      <c r="D3152" s="360">
        <v>26.09</v>
      </c>
    </row>
    <row r="3153" spans="1:4">
      <c r="A3153">
        <v>41033</v>
      </c>
      <c r="B3153" t="s">
        <v>15126</v>
      </c>
      <c r="C3153" s="111" t="s">
        <v>1719</v>
      </c>
      <c r="D3153" s="361">
        <v>4573.9399999999996</v>
      </c>
    </row>
    <row r="3154" spans="1:4">
      <c r="A3154">
        <v>44500</v>
      </c>
      <c r="B3154" t="s">
        <v>19240</v>
      </c>
      <c r="C3154" s="111" t="s">
        <v>1714</v>
      </c>
      <c r="D3154" s="360">
        <v>26.09</v>
      </c>
    </row>
    <row r="3155" spans="1:4">
      <c r="A3155">
        <v>41040</v>
      </c>
      <c r="B3155" t="s">
        <v>15127</v>
      </c>
      <c r="C3155" s="111" t="s">
        <v>1719</v>
      </c>
      <c r="D3155" s="361">
        <v>4573.9399999999996</v>
      </c>
    </row>
    <row r="3156" spans="1:4">
      <c r="A3156">
        <v>4238</v>
      </c>
      <c r="B3156" t="s">
        <v>19241</v>
      </c>
      <c r="C3156" s="111" t="s">
        <v>1714</v>
      </c>
      <c r="D3156" s="360">
        <v>21.33</v>
      </c>
    </row>
    <row r="3157" spans="1:4">
      <c r="A3157">
        <v>41012</v>
      </c>
      <c r="B3157" t="s">
        <v>15128</v>
      </c>
      <c r="C3157" s="111" t="s">
        <v>1719</v>
      </c>
      <c r="D3157" s="361">
        <v>3743.57</v>
      </c>
    </row>
    <row r="3158" spans="1:4">
      <c r="A3158">
        <v>4233</v>
      </c>
      <c r="B3158" t="s">
        <v>19242</v>
      </c>
      <c r="C3158" s="111" t="s">
        <v>1714</v>
      </c>
      <c r="D3158" s="360">
        <v>34.880000000000003</v>
      </c>
    </row>
    <row r="3159" spans="1:4">
      <c r="A3159">
        <v>41001</v>
      </c>
      <c r="B3159" t="s">
        <v>15129</v>
      </c>
      <c r="C3159" s="111" t="s">
        <v>1719</v>
      </c>
      <c r="D3159" s="361">
        <v>6114.51</v>
      </c>
    </row>
    <row r="3160" spans="1:4">
      <c r="A3160">
        <v>2</v>
      </c>
      <c r="B3160" t="s">
        <v>15130</v>
      </c>
      <c r="C3160" s="111" t="s">
        <v>1718</v>
      </c>
      <c r="D3160" s="360">
        <v>19.239999999999998</v>
      </c>
    </row>
    <row r="3161" spans="1:4">
      <c r="A3161">
        <v>36517</v>
      </c>
      <c r="B3161" t="s">
        <v>15131</v>
      </c>
      <c r="C3161" s="111" t="s">
        <v>1712</v>
      </c>
      <c r="D3161" s="361">
        <v>798186.07</v>
      </c>
    </row>
    <row r="3162" spans="1:4">
      <c r="A3162">
        <v>4262</v>
      </c>
      <c r="B3162" t="s">
        <v>15132</v>
      </c>
      <c r="C3162" s="111" t="s">
        <v>1712</v>
      </c>
      <c r="D3162" s="361">
        <v>898858.19</v>
      </c>
    </row>
    <row r="3163" spans="1:4">
      <c r="A3163">
        <v>4263</v>
      </c>
      <c r="B3163" t="s">
        <v>15133</v>
      </c>
      <c r="C3163" s="111" t="s">
        <v>1712</v>
      </c>
      <c r="D3163" s="361">
        <v>1246416.6299999999</v>
      </c>
    </row>
    <row r="3164" spans="1:4">
      <c r="A3164">
        <v>36518</v>
      </c>
      <c r="B3164" t="s">
        <v>15134</v>
      </c>
      <c r="C3164" s="111" t="s">
        <v>1712</v>
      </c>
      <c r="D3164" s="361">
        <v>1418997.4</v>
      </c>
    </row>
    <row r="3165" spans="1:4">
      <c r="A3165">
        <v>14221</v>
      </c>
      <c r="B3165" t="s">
        <v>15135</v>
      </c>
      <c r="C3165" s="111" t="s">
        <v>1712</v>
      </c>
      <c r="D3165" s="361">
        <v>828147.98</v>
      </c>
    </row>
    <row r="3166" spans="1:4">
      <c r="A3166">
        <v>38402</v>
      </c>
      <c r="B3166" t="s">
        <v>15136</v>
      </c>
      <c r="C3166" s="111" t="s">
        <v>1712</v>
      </c>
      <c r="D3166" s="360">
        <v>11.95</v>
      </c>
    </row>
    <row r="3167" spans="1:4">
      <c r="A3167">
        <v>3412</v>
      </c>
      <c r="B3167" t="s">
        <v>15137</v>
      </c>
      <c r="C3167" s="111" t="s">
        <v>1713</v>
      </c>
      <c r="D3167" s="360">
        <v>15.15</v>
      </c>
    </row>
    <row r="3168" spans="1:4">
      <c r="A3168">
        <v>3413</v>
      </c>
      <c r="B3168" t="s">
        <v>15138</v>
      </c>
      <c r="C3168" s="111" t="s">
        <v>1713</v>
      </c>
      <c r="D3168" s="360">
        <v>34.1</v>
      </c>
    </row>
    <row r="3169" spans="1:4">
      <c r="A3169">
        <v>39744</v>
      </c>
      <c r="B3169" t="s">
        <v>15139</v>
      </c>
      <c r="C3169" s="111" t="s">
        <v>1713</v>
      </c>
      <c r="D3169" s="360">
        <v>26.48</v>
      </c>
    </row>
    <row r="3170" spans="1:4">
      <c r="A3170">
        <v>39745</v>
      </c>
      <c r="B3170" t="s">
        <v>15140</v>
      </c>
      <c r="C3170" s="111" t="s">
        <v>1713</v>
      </c>
      <c r="D3170" s="360">
        <v>55.89</v>
      </c>
    </row>
    <row r="3171" spans="1:4">
      <c r="A3171">
        <v>39637</v>
      </c>
      <c r="B3171" t="s">
        <v>15141</v>
      </c>
      <c r="C3171" s="111" t="s">
        <v>1713</v>
      </c>
      <c r="D3171" s="360">
        <v>88.37</v>
      </c>
    </row>
    <row r="3172" spans="1:4">
      <c r="A3172">
        <v>39638</v>
      </c>
      <c r="B3172" t="s">
        <v>15142</v>
      </c>
      <c r="C3172" s="111" t="s">
        <v>1713</v>
      </c>
      <c r="D3172" s="360">
        <v>100</v>
      </c>
    </row>
    <row r="3173" spans="1:4">
      <c r="A3173">
        <v>39639</v>
      </c>
      <c r="B3173" t="s">
        <v>15143</v>
      </c>
      <c r="C3173" s="111" t="s">
        <v>1713</v>
      </c>
      <c r="D3173" s="360">
        <v>150.88</v>
      </c>
    </row>
    <row r="3174" spans="1:4">
      <c r="A3174">
        <v>39517</v>
      </c>
      <c r="B3174" t="s">
        <v>15144</v>
      </c>
      <c r="C3174" s="111" t="s">
        <v>1713</v>
      </c>
      <c r="D3174" s="360">
        <v>230.62</v>
      </c>
    </row>
    <row r="3175" spans="1:4">
      <c r="A3175">
        <v>39518</v>
      </c>
      <c r="B3175" t="s">
        <v>15145</v>
      </c>
      <c r="C3175" s="111" t="s">
        <v>1713</v>
      </c>
      <c r="D3175" s="360">
        <v>273.41000000000003</v>
      </c>
    </row>
    <row r="3176" spans="1:4">
      <c r="A3176">
        <v>38366</v>
      </c>
      <c r="B3176" t="s">
        <v>15146</v>
      </c>
      <c r="C3176" s="111" t="s">
        <v>1713</v>
      </c>
      <c r="D3176" s="360">
        <v>6.55</v>
      </c>
    </row>
    <row r="3177" spans="1:4">
      <c r="A3177">
        <v>11703</v>
      </c>
      <c r="B3177" t="s">
        <v>15147</v>
      </c>
      <c r="C3177" s="111" t="s">
        <v>1712</v>
      </c>
      <c r="D3177" s="360">
        <v>32.36</v>
      </c>
    </row>
    <row r="3178" spans="1:4">
      <c r="A3178">
        <v>37400</v>
      </c>
      <c r="B3178" t="s">
        <v>15148</v>
      </c>
      <c r="C3178" s="111" t="s">
        <v>1712</v>
      </c>
      <c r="D3178" s="360">
        <v>71.209999999999994</v>
      </c>
    </row>
    <row r="3179" spans="1:4">
      <c r="A3179">
        <v>25400</v>
      </c>
      <c r="B3179" t="s">
        <v>15149</v>
      </c>
      <c r="C3179" s="111" t="s">
        <v>1712</v>
      </c>
      <c r="D3179" s="361">
        <v>3559.26</v>
      </c>
    </row>
    <row r="3180" spans="1:4">
      <c r="A3180">
        <v>4276</v>
      </c>
      <c r="B3180" t="s">
        <v>15150</v>
      </c>
      <c r="C3180" s="111" t="s">
        <v>1712</v>
      </c>
      <c r="D3180" s="360">
        <v>157.33000000000001</v>
      </c>
    </row>
    <row r="3181" spans="1:4">
      <c r="A3181">
        <v>4273</v>
      </c>
      <c r="B3181" t="s">
        <v>15151</v>
      </c>
      <c r="C3181" s="111" t="s">
        <v>1712</v>
      </c>
      <c r="D3181" s="360">
        <v>285.64</v>
      </c>
    </row>
    <row r="3182" spans="1:4">
      <c r="A3182">
        <v>4274</v>
      </c>
      <c r="B3182" t="s">
        <v>15152</v>
      </c>
      <c r="C3182" s="111" t="s">
        <v>1712</v>
      </c>
      <c r="D3182" s="360">
        <v>104.5</v>
      </c>
    </row>
    <row r="3183" spans="1:4">
      <c r="A3183">
        <v>39438</v>
      </c>
      <c r="B3183" t="s">
        <v>15153</v>
      </c>
      <c r="C3183" s="111" t="s">
        <v>1712</v>
      </c>
      <c r="D3183" s="360">
        <v>0.27</v>
      </c>
    </row>
    <row r="3184" spans="1:4">
      <c r="A3184">
        <v>4379</v>
      </c>
      <c r="B3184" t="s">
        <v>15154</v>
      </c>
      <c r="C3184" s="111" t="s">
        <v>1712</v>
      </c>
      <c r="D3184" s="360">
        <v>0.05</v>
      </c>
    </row>
    <row r="3185" spans="1:4">
      <c r="A3185">
        <v>4377</v>
      </c>
      <c r="B3185" t="s">
        <v>15155</v>
      </c>
      <c r="C3185" s="111" t="s">
        <v>1712</v>
      </c>
      <c r="D3185" s="360">
        <v>0.19</v>
      </c>
    </row>
    <row r="3186" spans="1:4">
      <c r="A3186">
        <v>4356</v>
      </c>
      <c r="B3186" t="s">
        <v>15156</v>
      </c>
      <c r="C3186" s="111" t="s">
        <v>1712</v>
      </c>
      <c r="D3186" s="360">
        <v>0.27</v>
      </c>
    </row>
    <row r="3187" spans="1:4">
      <c r="A3187">
        <v>13246</v>
      </c>
      <c r="B3187" t="s">
        <v>36364</v>
      </c>
      <c r="C3187" s="111" t="s">
        <v>1712</v>
      </c>
      <c r="D3187" s="360">
        <v>0.47</v>
      </c>
    </row>
    <row r="3188" spans="1:4">
      <c r="A3188">
        <v>13294</v>
      </c>
      <c r="B3188" t="s">
        <v>36365</v>
      </c>
      <c r="C3188" s="111" t="s">
        <v>1712</v>
      </c>
      <c r="D3188" s="360">
        <v>1.59</v>
      </c>
    </row>
    <row r="3189" spans="1:4">
      <c r="A3189">
        <v>11963</v>
      </c>
      <c r="B3189" t="s">
        <v>36366</v>
      </c>
      <c r="C3189" s="111" t="s">
        <v>1712</v>
      </c>
      <c r="D3189" s="360">
        <v>10.01</v>
      </c>
    </row>
    <row r="3190" spans="1:4">
      <c r="A3190">
        <v>11964</v>
      </c>
      <c r="B3190" t="s">
        <v>36367</v>
      </c>
      <c r="C3190" s="111" t="s">
        <v>1712</v>
      </c>
      <c r="D3190" s="360">
        <v>2.52</v>
      </c>
    </row>
    <row r="3191" spans="1:4">
      <c r="A3191">
        <v>4346</v>
      </c>
      <c r="B3191" t="s">
        <v>15157</v>
      </c>
      <c r="C3191" s="111" t="s">
        <v>1712</v>
      </c>
      <c r="D3191" s="360">
        <v>10.73</v>
      </c>
    </row>
    <row r="3192" spans="1:4">
      <c r="A3192">
        <v>11955</v>
      </c>
      <c r="B3192" t="s">
        <v>15158</v>
      </c>
      <c r="C3192" s="111" t="s">
        <v>1712</v>
      </c>
      <c r="D3192" s="360">
        <v>4.6900000000000004</v>
      </c>
    </row>
    <row r="3193" spans="1:4">
      <c r="A3193">
        <v>11960</v>
      </c>
      <c r="B3193" t="s">
        <v>15159</v>
      </c>
      <c r="C3193" s="111" t="s">
        <v>1712</v>
      </c>
      <c r="D3193" s="360">
        <v>0.15</v>
      </c>
    </row>
    <row r="3194" spans="1:4">
      <c r="A3194">
        <v>4333</v>
      </c>
      <c r="B3194" t="s">
        <v>15160</v>
      </c>
      <c r="C3194" s="111" t="s">
        <v>1712</v>
      </c>
      <c r="D3194" s="360">
        <v>0.27</v>
      </c>
    </row>
    <row r="3195" spans="1:4">
      <c r="A3195">
        <v>4358</v>
      </c>
      <c r="B3195" t="s">
        <v>15161</v>
      </c>
      <c r="C3195" s="111" t="s">
        <v>1712</v>
      </c>
      <c r="D3195" s="360">
        <v>2.15</v>
      </c>
    </row>
    <row r="3196" spans="1:4">
      <c r="A3196">
        <v>39435</v>
      </c>
      <c r="B3196" t="s">
        <v>15162</v>
      </c>
      <c r="C3196" s="111" t="s">
        <v>1712</v>
      </c>
      <c r="D3196" s="360">
        <v>0.11</v>
      </c>
    </row>
    <row r="3197" spans="1:4">
      <c r="A3197">
        <v>39436</v>
      </c>
      <c r="B3197" t="s">
        <v>15163</v>
      </c>
      <c r="C3197" s="111" t="s">
        <v>1712</v>
      </c>
      <c r="D3197" s="360">
        <v>0.18</v>
      </c>
    </row>
    <row r="3198" spans="1:4">
      <c r="A3198">
        <v>39437</v>
      </c>
      <c r="B3198" t="s">
        <v>15164</v>
      </c>
      <c r="C3198" s="111" t="s">
        <v>1712</v>
      </c>
      <c r="D3198" s="360">
        <v>0.24</v>
      </c>
    </row>
    <row r="3199" spans="1:4">
      <c r="A3199">
        <v>39439</v>
      </c>
      <c r="B3199" t="s">
        <v>15165</v>
      </c>
      <c r="C3199" s="111" t="s">
        <v>1712</v>
      </c>
      <c r="D3199" s="360">
        <v>0.16</v>
      </c>
    </row>
    <row r="3200" spans="1:4">
      <c r="A3200">
        <v>39440</v>
      </c>
      <c r="B3200" t="s">
        <v>15166</v>
      </c>
      <c r="C3200" s="111" t="s">
        <v>1712</v>
      </c>
      <c r="D3200" s="360">
        <v>0.21</v>
      </c>
    </row>
    <row r="3201" spans="1:4">
      <c r="A3201">
        <v>39441</v>
      </c>
      <c r="B3201" t="s">
        <v>15167</v>
      </c>
      <c r="C3201" s="111" t="s">
        <v>1712</v>
      </c>
      <c r="D3201" s="360">
        <v>0.27</v>
      </c>
    </row>
    <row r="3202" spans="1:4">
      <c r="A3202">
        <v>39442</v>
      </c>
      <c r="B3202" t="s">
        <v>15168</v>
      </c>
      <c r="C3202" s="111" t="s">
        <v>1712</v>
      </c>
      <c r="D3202" s="360">
        <v>0.19</v>
      </c>
    </row>
    <row r="3203" spans="1:4">
      <c r="A3203">
        <v>39443</v>
      </c>
      <c r="B3203" t="s">
        <v>15169</v>
      </c>
      <c r="C3203" s="111" t="s">
        <v>1712</v>
      </c>
      <c r="D3203" s="360">
        <v>0.25</v>
      </c>
    </row>
    <row r="3204" spans="1:4">
      <c r="A3204">
        <v>4329</v>
      </c>
      <c r="B3204" t="s">
        <v>15170</v>
      </c>
      <c r="C3204" s="111" t="s">
        <v>1712</v>
      </c>
      <c r="D3204" s="360">
        <v>2.29</v>
      </c>
    </row>
    <row r="3205" spans="1:4">
      <c r="A3205">
        <v>4383</v>
      </c>
      <c r="B3205" t="s">
        <v>15171</v>
      </c>
      <c r="C3205" s="111" t="s">
        <v>1712</v>
      </c>
      <c r="D3205" s="360">
        <v>20.7</v>
      </c>
    </row>
    <row r="3206" spans="1:4">
      <c r="A3206">
        <v>4344</v>
      </c>
      <c r="B3206" t="s">
        <v>15172</v>
      </c>
      <c r="C3206" s="111" t="s">
        <v>1712</v>
      </c>
      <c r="D3206" s="360">
        <v>21.7</v>
      </c>
    </row>
    <row r="3207" spans="1:4">
      <c r="A3207">
        <v>436</v>
      </c>
      <c r="B3207" t="s">
        <v>15173</v>
      </c>
      <c r="C3207" s="111" t="s">
        <v>1712</v>
      </c>
      <c r="D3207" s="360">
        <v>13.25</v>
      </c>
    </row>
    <row r="3208" spans="1:4">
      <c r="A3208">
        <v>442</v>
      </c>
      <c r="B3208" t="s">
        <v>15174</v>
      </c>
      <c r="C3208" s="111" t="s">
        <v>1712</v>
      </c>
      <c r="D3208" s="360">
        <v>7.83</v>
      </c>
    </row>
    <row r="3209" spans="1:4">
      <c r="A3209">
        <v>11953</v>
      </c>
      <c r="B3209" t="s">
        <v>15175</v>
      </c>
      <c r="C3209" s="111" t="s">
        <v>1712</v>
      </c>
      <c r="D3209" s="360">
        <v>3.44</v>
      </c>
    </row>
    <row r="3210" spans="1:4">
      <c r="A3210">
        <v>4335</v>
      </c>
      <c r="B3210" t="s">
        <v>15176</v>
      </c>
      <c r="C3210" s="111" t="s">
        <v>1712</v>
      </c>
      <c r="D3210" s="360">
        <v>14.57</v>
      </c>
    </row>
    <row r="3211" spans="1:4">
      <c r="A3211">
        <v>4334</v>
      </c>
      <c r="B3211" t="s">
        <v>15177</v>
      </c>
      <c r="C3211" s="111" t="s">
        <v>1712</v>
      </c>
      <c r="D3211" s="360">
        <v>19.989999999999998</v>
      </c>
    </row>
    <row r="3212" spans="1:4">
      <c r="A3212">
        <v>4343</v>
      </c>
      <c r="B3212" t="s">
        <v>15178</v>
      </c>
      <c r="C3212" s="111" t="s">
        <v>1712</v>
      </c>
      <c r="D3212" s="360">
        <v>4.91</v>
      </c>
    </row>
    <row r="3213" spans="1:4">
      <c r="A3213">
        <v>430</v>
      </c>
      <c r="B3213" t="s">
        <v>15179</v>
      </c>
      <c r="C3213" s="111" t="s">
        <v>1712</v>
      </c>
      <c r="D3213" s="360">
        <v>11.85</v>
      </c>
    </row>
    <row r="3214" spans="1:4">
      <c r="A3214">
        <v>441</v>
      </c>
      <c r="B3214" t="s">
        <v>15180</v>
      </c>
      <c r="C3214" s="111" t="s">
        <v>1712</v>
      </c>
      <c r="D3214" s="360">
        <v>13.05</v>
      </c>
    </row>
    <row r="3215" spans="1:4">
      <c r="A3215">
        <v>431</v>
      </c>
      <c r="B3215" t="s">
        <v>15181</v>
      </c>
      <c r="C3215" s="111" t="s">
        <v>1712</v>
      </c>
      <c r="D3215" s="360">
        <v>15.75</v>
      </c>
    </row>
    <row r="3216" spans="1:4">
      <c r="A3216">
        <v>432</v>
      </c>
      <c r="B3216" t="s">
        <v>15182</v>
      </c>
      <c r="C3216" s="111" t="s">
        <v>1712</v>
      </c>
      <c r="D3216" s="360">
        <v>17.38</v>
      </c>
    </row>
    <row r="3217" spans="1:4">
      <c r="A3217">
        <v>429</v>
      </c>
      <c r="B3217" t="s">
        <v>15183</v>
      </c>
      <c r="C3217" s="111" t="s">
        <v>1712</v>
      </c>
      <c r="D3217" s="360">
        <v>23.43</v>
      </c>
    </row>
    <row r="3218" spans="1:4">
      <c r="A3218">
        <v>439</v>
      </c>
      <c r="B3218" t="s">
        <v>15184</v>
      </c>
      <c r="C3218" s="111" t="s">
        <v>1712</v>
      </c>
      <c r="D3218" s="360">
        <v>19.97</v>
      </c>
    </row>
    <row r="3219" spans="1:4">
      <c r="A3219">
        <v>433</v>
      </c>
      <c r="B3219" t="s">
        <v>15185</v>
      </c>
      <c r="C3219" s="111" t="s">
        <v>1712</v>
      </c>
      <c r="D3219" s="360">
        <v>23.31</v>
      </c>
    </row>
    <row r="3220" spans="1:4">
      <c r="A3220">
        <v>437</v>
      </c>
      <c r="B3220" t="s">
        <v>15186</v>
      </c>
      <c r="C3220" s="111" t="s">
        <v>1712</v>
      </c>
      <c r="D3220" s="360">
        <v>30.97</v>
      </c>
    </row>
    <row r="3221" spans="1:4">
      <c r="A3221">
        <v>11790</v>
      </c>
      <c r="B3221" t="s">
        <v>15187</v>
      </c>
      <c r="C3221" s="111" t="s">
        <v>1712</v>
      </c>
      <c r="D3221" s="360">
        <v>35.130000000000003</v>
      </c>
    </row>
    <row r="3222" spans="1:4">
      <c r="A3222">
        <v>428</v>
      </c>
      <c r="B3222" t="s">
        <v>15188</v>
      </c>
      <c r="C3222" s="111" t="s">
        <v>1712</v>
      </c>
      <c r="D3222" s="360">
        <v>38.200000000000003</v>
      </c>
    </row>
    <row r="3223" spans="1:4">
      <c r="A3223">
        <v>4384</v>
      </c>
      <c r="B3223" t="s">
        <v>15189</v>
      </c>
      <c r="C3223" s="111" t="s">
        <v>1712</v>
      </c>
      <c r="D3223" s="360">
        <v>23.79</v>
      </c>
    </row>
    <row r="3224" spans="1:4">
      <c r="A3224">
        <v>4351</v>
      </c>
      <c r="B3224" t="s">
        <v>15190</v>
      </c>
      <c r="C3224" s="111" t="s">
        <v>1712</v>
      </c>
      <c r="D3224" s="360">
        <v>17.64</v>
      </c>
    </row>
    <row r="3225" spans="1:4">
      <c r="A3225">
        <v>11054</v>
      </c>
      <c r="B3225" t="s">
        <v>15191</v>
      </c>
      <c r="C3225" s="111" t="s">
        <v>1712</v>
      </c>
      <c r="D3225" s="360">
        <v>0.06</v>
      </c>
    </row>
    <row r="3226" spans="1:4">
      <c r="A3226">
        <v>11055</v>
      </c>
      <c r="B3226" t="s">
        <v>15192</v>
      </c>
      <c r="C3226" s="111" t="s">
        <v>1712</v>
      </c>
      <c r="D3226" s="360">
        <v>0.09</v>
      </c>
    </row>
    <row r="3227" spans="1:4">
      <c r="A3227">
        <v>11056</v>
      </c>
      <c r="B3227" t="s">
        <v>15193</v>
      </c>
      <c r="C3227" s="111" t="s">
        <v>1712</v>
      </c>
      <c r="D3227" s="360">
        <v>0.1</v>
      </c>
    </row>
    <row r="3228" spans="1:4">
      <c r="A3228">
        <v>11057</v>
      </c>
      <c r="B3228" t="s">
        <v>15194</v>
      </c>
      <c r="C3228" s="111" t="s">
        <v>1712</v>
      </c>
      <c r="D3228" s="360">
        <v>0.21</v>
      </c>
    </row>
    <row r="3229" spans="1:4">
      <c r="A3229">
        <v>11059</v>
      </c>
      <c r="B3229" t="s">
        <v>15195</v>
      </c>
      <c r="C3229" s="111" t="s">
        <v>1712</v>
      </c>
      <c r="D3229" s="360">
        <v>0.42</v>
      </c>
    </row>
    <row r="3230" spans="1:4">
      <c r="A3230">
        <v>11058</v>
      </c>
      <c r="B3230" t="s">
        <v>15196</v>
      </c>
      <c r="C3230" s="111" t="s">
        <v>1712</v>
      </c>
      <c r="D3230" s="360">
        <v>0.54</v>
      </c>
    </row>
    <row r="3231" spans="1:4">
      <c r="A3231">
        <v>4380</v>
      </c>
      <c r="B3231" t="s">
        <v>15197</v>
      </c>
      <c r="C3231" s="111" t="s">
        <v>1712</v>
      </c>
      <c r="D3231" s="360">
        <v>1.81</v>
      </c>
    </row>
    <row r="3232" spans="1:4">
      <c r="A3232">
        <v>4299</v>
      </c>
      <c r="B3232" t="s">
        <v>15198</v>
      </c>
      <c r="C3232" s="111" t="s">
        <v>1712</v>
      </c>
      <c r="D3232" s="360">
        <v>1.71</v>
      </c>
    </row>
    <row r="3233" spans="1:4">
      <c r="A3233">
        <v>4304</v>
      </c>
      <c r="B3233" t="s">
        <v>15199</v>
      </c>
      <c r="C3233" s="111" t="s">
        <v>1712</v>
      </c>
      <c r="D3233" s="360">
        <v>2.33</v>
      </c>
    </row>
    <row r="3234" spans="1:4">
      <c r="A3234">
        <v>4305</v>
      </c>
      <c r="B3234" t="s">
        <v>15200</v>
      </c>
      <c r="C3234" s="111" t="s">
        <v>1712</v>
      </c>
      <c r="D3234" s="360">
        <v>2.71</v>
      </c>
    </row>
    <row r="3235" spans="1:4">
      <c r="A3235">
        <v>4306</v>
      </c>
      <c r="B3235" t="s">
        <v>15201</v>
      </c>
      <c r="C3235" s="111" t="s">
        <v>1712</v>
      </c>
      <c r="D3235" s="360">
        <v>3.14</v>
      </c>
    </row>
    <row r="3236" spans="1:4">
      <c r="A3236">
        <v>4308</v>
      </c>
      <c r="B3236" t="s">
        <v>15202</v>
      </c>
      <c r="C3236" s="111" t="s">
        <v>1712</v>
      </c>
      <c r="D3236" s="360">
        <v>6.51</v>
      </c>
    </row>
    <row r="3237" spans="1:4">
      <c r="A3237">
        <v>4302</v>
      </c>
      <c r="B3237" t="s">
        <v>15203</v>
      </c>
      <c r="C3237" s="111" t="s">
        <v>1712</v>
      </c>
      <c r="D3237" s="360">
        <v>4.88</v>
      </c>
    </row>
    <row r="3238" spans="1:4">
      <c r="A3238">
        <v>4300</v>
      </c>
      <c r="B3238" t="s">
        <v>15204</v>
      </c>
      <c r="C3238" s="111" t="s">
        <v>1712</v>
      </c>
      <c r="D3238" s="360">
        <v>1.1599999999999999</v>
      </c>
    </row>
    <row r="3239" spans="1:4">
      <c r="A3239">
        <v>4301</v>
      </c>
      <c r="B3239" t="s">
        <v>15205</v>
      </c>
      <c r="C3239" s="111" t="s">
        <v>1712</v>
      </c>
      <c r="D3239" s="360">
        <v>1.42</v>
      </c>
    </row>
    <row r="3240" spans="1:4">
      <c r="A3240">
        <v>4320</v>
      </c>
      <c r="B3240" t="s">
        <v>15206</v>
      </c>
      <c r="C3240" s="111" t="s">
        <v>1712</v>
      </c>
      <c r="D3240" s="360">
        <v>4.3099999999999996</v>
      </c>
    </row>
    <row r="3241" spans="1:4">
      <c r="A3241">
        <v>4318</v>
      </c>
      <c r="B3241" t="s">
        <v>15207</v>
      </c>
      <c r="C3241" s="111" t="s">
        <v>1712</v>
      </c>
      <c r="D3241" s="360">
        <v>2.1</v>
      </c>
    </row>
    <row r="3242" spans="1:4">
      <c r="A3242">
        <v>40547</v>
      </c>
      <c r="B3242" t="s">
        <v>15208</v>
      </c>
      <c r="C3242" s="111" t="s">
        <v>1726</v>
      </c>
      <c r="D3242" s="360">
        <v>28.91</v>
      </c>
    </row>
    <row r="3243" spans="1:4">
      <c r="A3243">
        <v>11962</v>
      </c>
      <c r="B3243" t="s">
        <v>15209</v>
      </c>
      <c r="C3243" s="111" t="s">
        <v>1712</v>
      </c>
      <c r="D3243" s="360">
        <v>0.23</v>
      </c>
    </row>
    <row r="3244" spans="1:4">
      <c r="A3244">
        <v>4332</v>
      </c>
      <c r="B3244" t="s">
        <v>15210</v>
      </c>
      <c r="C3244" s="111" t="s">
        <v>1712</v>
      </c>
      <c r="D3244" s="360">
        <v>1.1499999999999999</v>
      </c>
    </row>
    <row r="3245" spans="1:4">
      <c r="A3245">
        <v>4331</v>
      </c>
      <c r="B3245" t="s">
        <v>15211</v>
      </c>
      <c r="C3245" s="111" t="s">
        <v>1712</v>
      </c>
      <c r="D3245" s="360">
        <v>4.34</v>
      </c>
    </row>
    <row r="3246" spans="1:4">
      <c r="A3246">
        <v>4336</v>
      </c>
      <c r="B3246" t="s">
        <v>15212</v>
      </c>
      <c r="C3246" s="111" t="s">
        <v>1712</v>
      </c>
      <c r="D3246" s="360">
        <v>5.55</v>
      </c>
    </row>
    <row r="3247" spans="1:4">
      <c r="A3247">
        <v>11948</v>
      </c>
      <c r="B3247" t="s">
        <v>15213</v>
      </c>
      <c r="C3247" s="111" t="s">
        <v>1712</v>
      </c>
      <c r="D3247" s="360">
        <v>0.71</v>
      </c>
    </row>
    <row r="3248" spans="1:4">
      <c r="A3248">
        <v>4382</v>
      </c>
      <c r="B3248" t="s">
        <v>15214</v>
      </c>
      <c r="C3248" s="111" t="s">
        <v>1712</v>
      </c>
      <c r="D3248" s="360">
        <v>1.19</v>
      </c>
    </row>
    <row r="3249" spans="1:4">
      <c r="A3249">
        <v>4354</v>
      </c>
      <c r="B3249" t="s">
        <v>15215</v>
      </c>
      <c r="C3249" s="111" t="s">
        <v>1712</v>
      </c>
      <c r="D3249" s="360">
        <v>49.78</v>
      </c>
    </row>
    <row r="3250" spans="1:4">
      <c r="A3250">
        <v>40839</v>
      </c>
      <c r="B3250" t="s">
        <v>15216</v>
      </c>
      <c r="C3250" s="111" t="s">
        <v>1726</v>
      </c>
      <c r="D3250" s="360">
        <v>119.78</v>
      </c>
    </row>
    <row r="3251" spans="1:4">
      <c r="A3251">
        <v>40552</v>
      </c>
      <c r="B3251" t="s">
        <v>36368</v>
      </c>
      <c r="C3251" s="111" t="s">
        <v>1726</v>
      </c>
      <c r="D3251" s="360">
        <v>49.56</v>
      </c>
    </row>
    <row r="3252" spans="1:4">
      <c r="A3252">
        <v>40549</v>
      </c>
      <c r="B3252" t="s">
        <v>15217</v>
      </c>
      <c r="C3252" s="111" t="s">
        <v>1726</v>
      </c>
      <c r="D3252" s="360">
        <v>196.2</v>
      </c>
    </row>
    <row r="3253" spans="1:4">
      <c r="A3253">
        <v>4385</v>
      </c>
      <c r="B3253" t="s">
        <v>15218</v>
      </c>
      <c r="C3253" s="111" t="s">
        <v>1722</v>
      </c>
      <c r="D3253" s="361">
        <v>5219.4799999999996</v>
      </c>
    </row>
    <row r="3254" spans="1:4">
      <c r="A3254">
        <v>20078</v>
      </c>
      <c r="B3254" t="s">
        <v>15219</v>
      </c>
      <c r="C3254" s="111" t="s">
        <v>1712</v>
      </c>
      <c r="D3254" s="360">
        <v>27.18</v>
      </c>
    </row>
    <row r="3255" spans="1:4">
      <c r="A3255">
        <v>39897</v>
      </c>
      <c r="B3255" t="s">
        <v>15220</v>
      </c>
      <c r="C3255" s="111" t="s">
        <v>1712</v>
      </c>
      <c r="D3255" s="360">
        <v>50.63</v>
      </c>
    </row>
    <row r="3256" spans="1:4">
      <c r="A3256">
        <v>118</v>
      </c>
      <c r="B3256" t="s">
        <v>15221</v>
      </c>
      <c r="C3256" s="111" t="s">
        <v>1712</v>
      </c>
      <c r="D3256" s="360">
        <v>57.47</v>
      </c>
    </row>
    <row r="3257" spans="1:4">
      <c r="A3257">
        <v>4396</v>
      </c>
      <c r="B3257" t="s">
        <v>15222</v>
      </c>
      <c r="C3257" s="111" t="s">
        <v>1713</v>
      </c>
      <c r="D3257" s="360">
        <v>217.38</v>
      </c>
    </row>
    <row r="3258" spans="1:4">
      <c r="A3258">
        <v>36881</v>
      </c>
      <c r="B3258" t="s">
        <v>15223</v>
      </c>
      <c r="C3258" s="111" t="s">
        <v>1713</v>
      </c>
      <c r="D3258" s="360">
        <v>140</v>
      </c>
    </row>
    <row r="3259" spans="1:4">
      <c r="A3259">
        <v>4397</v>
      </c>
      <c r="B3259" t="s">
        <v>15224</v>
      </c>
      <c r="C3259" s="111" t="s">
        <v>1713</v>
      </c>
      <c r="D3259" s="360">
        <v>236.46</v>
      </c>
    </row>
    <row r="3260" spans="1:4">
      <c r="A3260">
        <v>36882</v>
      </c>
      <c r="B3260" t="s">
        <v>15225</v>
      </c>
      <c r="C3260" s="111" t="s">
        <v>1713</v>
      </c>
      <c r="D3260" s="360">
        <v>167.41</v>
      </c>
    </row>
    <row r="3261" spans="1:4">
      <c r="A3261">
        <v>4751</v>
      </c>
      <c r="B3261" t="s">
        <v>15226</v>
      </c>
      <c r="C3261" s="111" t="s">
        <v>1714</v>
      </c>
      <c r="D3261" s="360">
        <v>20.2</v>
      </c>
    </row>
    <row r="3262" spans="1:4">
      <c r="A3262">
        <v>41066</v>
      </c>
      <c r="B3262" t="s">
        <v>15227</v>
      </c>
      <c r="C3262" s="111" t="s">
        <v>1719</v>
      </c>
      <c r="D3262" s="361">
        <v>3542.47</v>
      </c>
    </row>
    <row r="3263" spans="1:4">
      <c r="A3263">
        <v>39604</v>
      </c>
      <c r="B3263" t="s">
        <v>15228</v>
      </c>
      <c r="C3263" s="111" t="s">
        <v>1712</v>
      </c>
      <c r="D3263" s="360">
        <v>8.9</v>
      </c>
    </row>
    <row r="3264" spans="1:4">
      <c r="A3264">
        <v>39605</v>
      </c>
      <c r="B3264" t="s">
        <v>15229</v>
      </c>
      <c r="C3264" s="111" t="s">
        <v>1712</v>
      </c>
      <c r="D3264" s="360">
        <v>9.67</v>
      </c>
    </row>
    <row r="3265" spans="1:4">
      <c r="A3265">
        <v>39606</v>
      </c>
      <c r="B3265" t="s">
        <v>15230</v>
      </c>
      <c r="C3265" s="111" t="s">
        <v>1712</v>
      </c>
      <c r="D3265" s="360">
        <v>16.940000000000001</v>
      </c>
    </row>
    <row r="3266" spans="1:4">
      <c r="A3266">
        <v>39607</v>
      </c>
      <c r="B3266" t="s">
        <v>15231</v>
      </c>
      <c r="C3266" s="111" t="s">
        <v>1712</v>
      </c>
      <c r="D3266" s="360">
        <v>22.92</v>
      </c>
    </row>
    <row r="3267" spans="1:4">
      <c r="A3267">
        <v>39594</v>
      </c>
      <c r="B3267" t="s">
        <v>15232</v>
      </c>
      <c r="C3267" s="111" t="s">
        <v>1712</v>
      </c>
      <c r="D3267" s="360">
        <v>494.8</v>
      </c>
    </row>
    <row r="3268" spans="1:4">
      <c r="A3268">
        <v>39596</v>
      </c>
      <c r="B3268" t="s">
        <v>15233</v>
      </c>
      <c r="C3268" s="111" t="s">
        <v>1712</v>
      </c>
      <c r="D3268" s="361">
        <v>1325.12</v>
      </c>
    </row>
    <row r="3269" spans="1:4">
      <c r="A3269">
        <v>39595</v>
      </c>
      <c r="B3269" t="s">
        <v>15234</v>
      </c>
      <c r="C3269" s="111" t="s">
        <v>1712</v>
      </c>
      <c r="D3269" s="361">
        <v>2977.35</v>
      </c>
    </row>
    <row r="3270" spans="1:4">
      <c r="A3270">
        <v>39597</v>
      </c>
      <c r="B3270" t="s">
        <v>15235</v>
      </c>
      <c r="C3270" s="111" t="s">
        <v>1712</v>
      </c>
      <c r="D3270" s="361">
        <v>4670.37</v>
      </c>
    </row>
    <row r="3271" spans="1:4">
      <c r="A3271">
        <v>10731</v>
      </c>
      <c r="B3271" t="s">
        <v>15236</v>
      </c>
      <c r="C3271" s="111" t="s">
        <v>1713</v>
      </c>
      <c r="D3271" s="360">
        <v>42</v>
      </c>
    </row>
    <row r="3272" spans="1:4">
      <c r="A3272">
        <v>4704</v>
      </c>
      <c r="B3272" t="s">
        <v>15237</v>
      </c>
      <c r="C3272" s="111" t="s">
        <v>1713</v>
      </c>
      <c r="D3272" s="360">
        <v>37.9</v>
      </c>
    </row>
    <row r="3273" spans="1:4">
      <c r="A3273">
        <v>10730</v>
      </c>
      <c r="B3273" t="s">
        <v>15238</v>
      </c>
      <c r="C3273" s="111" t="s">
        <v>1713</v>
      </c>
      <c r="D3273" s="360">
        <v>40.61</v>
      </c>
    </row>
    <row r="3274" spans="1:4">
      <c r="A3274">
        <v>4729</v>
      </c>
      <c r="B3274" t="s">
        <v>15239</v>
      </c>
      <c r="C3274" s="111" t="s">
        <v>1718</v>
      </c>
      <c r="D3274" s="360">
        <v>140.91999999999999</v>
      </c>
    </row>
    <row r="3275" spans="1:4">
      <c r="A3275">
        <v>4720</v>
      </c>
      <c r="B3275" t="s">
        <v>15240</v>
      </c>
      <c r="C3275" s="111" t="s">
        <v>1718</v>
      </c>
      <c r="D3275" s="360">
        <v>161.47</v>
      </c>
    </row>
    <row r="3276" spans="1:4">
      <c r="A3276">
        <v>4721</v>
      </c>
      <c r="B3276" t="s">
        <v>15241</v>
      </c>
      <c r="C3276" s="111" t="s">
        <v>1718</v>
      </c>
      <c r="D3276" s="360">
        <v>139.86000000000001</v>
      </c>
    </row>
    <row r="3277" spans="1:4">
      <c r="A3277">
        <v>4718</v>
      </c>
      <c r="B3277" t="s">
        <v>15242</v>
      </c>
      <c r="C3277" s="111" t="s">
        <v>1718</v>
      </c>
      <c r="D3277" s="360">
        <v>140.6</v>
      </c>
    </row>
    <row r="3278" spans="1:4">
      <c r="A3278">
        <v>4722</v>
      </c>
      <c r="B3278" t="s">
        <v>15243</v>
      </c>
      <c r="C3278" s="111" t="s">
        <v>1718</v>
      </c>
      <c r="D3278" s="360">
        <v>132.11000000000001</v>
      </c>
    </row>
    <row r="3279" spans="1:4">
      <c r="A3279">
        <v>4723</v>
      </c>
      <c r="B3279" t="s">
        <v>15244</v>
      </c>
      <c r="C3279" s="111" t="s">
        <v>1718</v>
      </c>
      <c r="D3279" s="360">
        <v>130.97</v>
      </c>
    </row>
    <row r="3280" spans="1:4">
      <c r="A3280">
        <v>4727</v>
      </c>
      <c r="B3280" t="s">
        <v>15245</v>
      </c>
      <c r="C3280" s="111" t="s">
        <v>1718</v>
      </c>
      <c r="D3280" s="360">
        <v>119.88</v>
      </c>
    </row>
    <row r="3281" spans="1:4">
      <c r="A3281">
        <v>4748</v>
      </c>
      <c r="B3281" t="s">
        <v>15246</v>
      </c>
      <c r="C3281" s="111" t="s">
        <v>1718</v>
      </c>
      <c r="D3281" s="360">
        <v>129.18</v>
      </c>
    </row>
    <row r="3282" spans="1:4">
      <c r="A3282">
        <v>4730</v>
      </c>
      <c r="B3282" t="s">
        <v>15247</v>
      </c>
      <c r="C3282" s="111" t="s">
        <v>1718</v>
      </c>
      <c r="D3282" s="360">
        <v>131.46</v>
      </c>
    </row>
    <row r="3283" spans="1:4">
      <c r="A3283">
        <v>13186</v>
      </c>
      <c r="B3283" t="s">
        <v>15248</v>
      </c>
      <c r="C3283" s="111" t="s">
        <v>1718</v>
      </c>
      <c r="D3283" s="360">
        <v>151.69</v>
      </c>
    </row>
    <row r="3284" spans="1:4">
      <c r="A3284">
        <v>10737</v>
      </c>
      <c r="B3284" t="s">
        <v>15249</v>
      </c>
      <c r="C3284" s="111" t="s">
        <v>1713</v>
      </c>
      <c r="D3284" s="360">
        <v>131.99</v>
      </c>
    </row>
    <row r="3285" spans="1:4">
      <c r="A3285">
        <v>10734</v>
      </c>
      <c r="B3285" t="s">
        <v>15250</v>
      </c>
      <c r="C3285" s="111" t="s">
        <v>1713</v>
      </c>
      <c r="D3285" s="360">
        <v>78.510000000000005</v>
      </c>
    </row>
    <row r="3286" spans="1:4">
      <c r="A3286">
        <v>4708</v>
      </c>
      <c r="B3286" t="s">
        <v>15251</v>
      </c>
      <c r="C3286" s="111" t="s">
        <v>1713</v>
      </c>
      <c r="D3286" s="360">
        <v>152.29</v>
      </c>
    </row>
    <row r="3287" spans="1:4">
      <c r="A3287">
        <v>4712</v>
      </c>
      <c r="B3287" t="s">
        <v>15252</v>
      </c>
      <c r="C3287" s="111" t="s">
        <v>1713</v>
      </c>
      <c r="D3287" s="360">
        <v>74.45</v>
      </c>
    </row>
    <row r="3288" spans="1:4">
      <c r="A3288">
        <v>4710</v>
      </c>
      <c r="B3288" t="s">
        <v>15253</v>
      </c>
      <c r="C3288" s="111" t="s">
        <v>1713</v>
      </c>
      <c r="D3288" s="360">
        <v>238.76</v>
      </c>
    </row>
    <row r="3289" spans="1:4">
      <c r="A3289">
        <v>4746</v>
      </c>
      <c r="B3289" t="s">
        <v>15254</v>
      </c>
      <c r="C3289" s="111" t="s">
        <v>1718</v>
      </c>
      <c r="D3289" s="360">
        <v>98.19</v>
      </c>
    </row>
    <row r="3290" spans="1:4">
      <c r="A3290">
        <v>4750</v>
      </c>
      <c r="B3290" t="s">
        <v>15255</v>
      </c>
      <c r="C3290" s="111" t="s">
        <v>1714</v>
      </c>
      <c r="D3290" s="360">
        <v>20.2</v>
      </c>
    </row>
    <row r="3291" spans="1:4">
      <c r="A3291">
        <v>41065</v>
      </c>
      <c r="B3291" t="s">
        <v>15256</v>
      </c>
      <c r="C3291" s="111" t="s">
        <v>1719</v>
      </c>
      <c r="D3291" s="361">
        <v>3541.95</v>
      </c>
    </row>
    <row r="3292" spans="1:4">
      <c r="A3292">
        <v>34747</v>
      </c>
      <c r="B3292" t="s">
        <v>15257</v>
      </c>
      <c r="C3292" s="111" t="s">
        <v>1715</v>
      </c>
      <c r="D3292" s="360">
        <v>45.57</v>
      </c>
    </row>
    <row r="3293" spans="1:4">
      <c r="A3293">
        <v>4826</v>
      </c>
      <c r="B3293" t="s">
        <v>15258</v>
      </c>
      <c r="C3293" s="111" t="s">
        <v>1715</v>
      </c>
      <c r="D3293" s="360">
        <v>49</v>
      </c>
    </row>
    <row r="3294" spans="1:4">
      <c r="A3294">
        <v>41975</v>
      </c>
      <c r="B3294" t="s">
        <v>15259</v>
      </c>
      <c r="C3294" s="111" t="s">
        <v>1713</v>
      </c>
      <c r="D3294" s="360">
        <v>104.34</v>
      </c>
    </row>
    <row r="3295" spans="1:4">
      <c r="A3295">
        <v>4825</v>
      </c>
      <c r="B3295" t="s">
        <v>15260</v>
      </c>
      <c r="C3295" s="111" t="s">
        <v>1715</v>
      </c>
      <c r="D3295" s="360">
        <v>67.83</v>
      </c>
    </row>
    <row r="3296" spans="1:4">
      <c r="A3296">
        <v>34744</v>
      </c>
      <c r="B3296" t="s">
        <v>15261</v>
      </c>
      <c r="C3296" s="111" t="s">
        <v>1713</v>
      </c>
      <c r="D3296" s="360">
        <v>23.25</v>
      </c>
    </row>
    <row r="3297" spans="1:4">
      <c r="A3297">
        <v>39430</v>
      </c>
      <c r="B3297" t="s">
        <v>15262</v>
      </c>
      <c r="C3297" s="111" t="s">
        <v>1712</v>
      </c>
      <c r="D3297" s="360">
        <v>1.75</v>
      </c>
    </row>
    <row r="3298" spans="1:4">
      <c r="A3298">
        <v>39573</v>
      </c>
      <c r="B3298" t="s">
        <v>15263</v>
      </c>
      <c r="C3298" s="111" t="s">
        <v>1712</v>
      </c>
      <c r="D3298" s="360">
        <v>1.72</v>
      </c>
    </row>
    <row r="3299" spans="1:4">
      <c r="A3299">
        <v>38410</v>
      </c>
      <c r="B3299" t="s">
        <v>15264</v>
      </c>
      <c r="C3299" s="111" t="s">
        <v>1712</v>
      </c>
      <c r="D3299" s="361">
        <v>13733.25</v>
      </c>
    </row>
    <row r="3300" spans="1:4">
      <c r="A3300">
        <v>43082</v>
      </c>
      <c r="B3300" t="s">
        <v>36369</v>
      </c>
      <c r="C3300" s="111" t="s">
        <v>1716</v>
      </c>
      <c r="D3300" s="360">
        <v>10</v>
      </c>
    </row>
    <row r="3301" spans="1:4">
      <c r="A3301">
        <v>43083</v>
      </c>
      <c r="B3301" t="s">
        <v>36370</v>
      </c>
      <c r="C3301" s="111" t="s">
        <v>1716</v>
      </c>
      <c r="D3301" s="360">
        <v>8.66</v>
      </c>
    </row>
    <row r="3302" spans="1:4">
      <c r="A3302">
        <v>40535</v>
      </c>
      <c r="B3302" t="s">
        <v>36371</v>
      </c>
      <c r="C3302" s="111" t="s">
        <v>1716</v>
      </c>
      <c r="D3302" s="360">
        <v>8.66</v>
      </c>
    </row>
    <row r="3303" spans="1:4">
      <c r="A3303">
        <v>40598</v>
      </c>
      <c r="B3303" t="s">
        <v>36372</v>
      </c>
      <c r="C3303" s="111" t="s">
        <v>1716</v>
      </c>
      <c r="D3303" s="360">
        <v>8.4499999999999993</v>
      </c>
    </row>
    <row r="3304" spans="1:4">
      <c r="A3304">
        <v>43692</v>
      </c>
      <c r="B3304" t="s">
        <v>36373</v>
      </c>
      <c r="C3304" s="111" t="s">
        <v>1716</v>
      </c>
      <c r="D3304" s="360">
        <v>9.1199999999999992</v>
      </c>
    </row>
    <row r="3305" spans="1:4">
      <c r="A3305">
        <v>43665</v>
      </c>
      <c r="B3305" t="s">
        <v>36374</v>
      </c>
      <c r="C3305" s="111" t="s">
        <v>1716</v>
      </c>
      <c r="D3305" s="360">
        <v>8.59</v>
      </c>
    </row>
    <row r="3306" spans="1:4">
      <c r="A3306">
        <v>10966</v>
      </c>
      <c r="B3306" t="s">
        <v>36375</v>
      </c>
      <c r="C3306" s="111" t="s">
        <v>1716</v>
      </c>
      <c r="D3306" s="360">
        <v>9.1199999999999992</v>
      </c>
    </row>
    <row r="3307" spans="1:4">
      <c r="A3307">
        <v>39427</v>
      </c>
      <c r="B3307" t="s">
        <v>15265</v>
      </c>
      <c r="C3307" s="111" t="s">
        <v>1715</v>
      </c>
      <c r="D3307" s="360">
        <v>4.6500000000000004</v>
      </c>
    </row>
    <row r="3308" spans="1:4">
      <c r="A3308">
        <v>39424</v>
      </c>
      <c r="B3308" t="s">
        <v>15266</v>
      </c>
      <c r="C3308" s="111" t="s">
        <v>1715</v>
      </c>
      <c r="D3308" s="360">
        <v>2.76</v>
      </c>
    </row>
    <row r="3309" spans="1:4">
      <c r="A3309">
        <v>39425</v>
      </c>
      <c r="B3309" t="s">
        <v>15267</v>
      </c>
      <c r="C3309" s="111" t="s">
        <v>1715</v>
      </c>
      <c r="D3309" s="360">
        <v>2.73</v>
      </c>
    </row>
    <row r="3310" spans="1:4">
      <c r="A3310">
        <v>40664</v>
      </c>
      <c r="B3310" t="s">
        <v>15268</v>
      </c>
      <c r="C3310" s="111" t="s">
        <v>1716</v>
      </c>
      <c r="D3310" s="360">
        <v>17.77</v>
      </c>
    </row>
    <row r="3311" spans="1:4">
      <c r="A3311">
        <v>34360</v>
      </c>
      <c r="B3311" t="s">
        <v>15269</v>
      </c>
      <c r="C3311" s="111" t="s">
        <v>1716</v>
      </c>
      <c r="D3311" s="360">
        <v>36.56</v>
      </c>
    </row>
    <row r="3312" spans="1:4">
      <c r="A3312">
        <v>20259</v>
      </c>
      <c r="B3312" t="s">
        <v>15270</v>
      </c>
      <c r="C3312" s="111" t="s">
        <v>1715</v>
      </c>
      <c r="D3312" s="360">
        <v>12.9</v>
      </c>
    </row>
    <row r="3313" spans="1:4">
      <c r="A3313">
        <v>14077</v>
      </c>
      <c r="B3313" t="s">
        <v>15271</v>
      </c>
      <c r="C3313" s="111" t="s">
        <v>1715</v>
      </c>
      <c r="D3313" s="360">
        <v>197.44</v>
      </c>
    </row>
    <row r="3314" spans="1:4">
      <c r="A3314">
        <v>3678</v>
      </c>
      <c r="B3314" t="s">
        <v>15272</v>
      </c>
      <c r="C3314" s="111" t="s">
        <v>1715</v>
      </c>
      <c r="D3314" s="360">
        <v>89.24</v>
      </c>
    </row>
    <row r="3315" spans="1:4">
      <c r="A3315">
        <v>585</v>
      </c>
      <c r="B3315" t="s">
        <v>19243</v>
      </c>
      <c r="C3315" s="111" t="s">
        <v>1716</v>
      </c>
      <c r="D3315" s="360">
        <v>29.25</v>
      </c>
    </row>
    <row r="3316" spans="1:4">
      <c r="A3316">
        <v>39418</v>
      </c>
      <c r="B3316" t="s">
        <v>15273</v>
      </c>
      <c r="C3316" s="111" t="s">
        <v>1715</v>
      </c>
      <c r="D3316" s="360">
        <v>5.18</v>
      </c>
    </row>
    <row r="3317" spans="1:4">
      <c r="A3317">
        <v>39419</v>
      </c>
      <c r="B3317" t="s">
        <v>15274</v>
      </c>
      <c r="C3317" s="111" t="s">
        <v>1715</v>
      </c>
      <c r="D3317" s="360">
        <v>6.32</v>
      </c>
    </row>
    <row r="3318" spans="1:4">
      <c r="A3318">
        <v>39420</v>
      </c>
      <c r="B3318" t="s">
        <v>15275</v>
      </c>
      <c r="C3318" s="111" t="s">
        <v>1715</v>
      </c>
      <c r="D3318" s="360">
        <v>6.97</v>
      </c>
    </row>
    <row r="3319" spans="1:4">
      <c r="A3319">
        <v>39571</v>
      </c>
      <c r="B3319" t="s">
        <v>15276</v>
      </c>
      <c r="C3319" s="111" t="s">
        <v>1715</v>
      </c>
      <c r="D3319" s="360">
        <v>4.21</v>
      </c>
    </row>
    <row r="3320" spans="1:4">
      <c r="A3320">
        <v>39421</v>
      </c>
      <c r="B3320" t="s">
        <v>15277</v>
      </c>
      <c r="C3320" s="111" t="s">
        <v>1715</v>
      </c>
      <c r="D3320" s="360">
        <v>6.14</v>
      </c>
    </row>
    <row r="3321" spans="1:4">
      <c r="A3321">
        <v>39422</v>
      </c>
      <c r="B3321" t="s">
        <v>15278</v>
      </c>
      <c r="C3321" s="111" t="s">
        <v>1715</v>
      </c>
      <c r="D3321" s="360">
        <v>7.17</v>
      </c>
    </row>
    <row r="3322" spans="1:4">
      <c r="A3322">
        <v>39423</v>
      </c>
      <c r="B3322" t="s">
        <v>15279</v>
      </c>
      <c r="C3322" s="111" t="s">
        <v>1715</v>
      </c>
      <c r="D3322" s="360">
        <v>8.32</v>
      </c>
    </row>
    <row r="3323" spans="1:4">
      <c r="A3323">
        <v>39426</v>
      </c>
      <c r="B3323" t="s">
        <v>15280</v>
      </c>
      <c r="C3323" s="111" t="s">
        <v>1715</v>
      </c>
      <c r="D3323" s="360">
        <v>18.71</v>
      </c>
    </row>
    <row r="3324" spans="1:4">
      <c r="A3324">
        <v>39429</v>
      </c>
      <c r="B3324" t="s">
        <v>15281</v>
      </c>
      <c r="C3324" s="111" t="s">
        <v>1715</v>
      </c>
      <c r="D3324" s="360">
        <v>5.9</v>
      </c>
    </row>
    <row r="3325" spans="1:4">
      <c r="A3325">
        <v>39428</v>
      </c>
      <c r="B3325" t="s">
        <v>15282</v>
      </c>
      <c r="C3325" s="111" t="s">
        <v>1715</v>
      </c>
      <c r="D3325" s="360">
        <v>4.51</v>
      </c>
    </row>
    <row r="3326" spans="1:4">
      <c r="A3326">
        <v>39572</v>
      </c>
      <c r="B3326" t="s">
        <v>15283</v>
      </c>
      <c r="C3326" s="111" t="s">
        <v>1715</v>
      </c>
      <c r="D3326" s="360">
        <v>3.9</v>
      </c>
    </row>
    <row r="3327" spans="1:4">
      <c r="A3327">
        <v>39570</v>
      </c>
      <c r="B3327" t="s">
        <v>15284</v>
      </c>
      <c r="C3327" s="111" t="s">
        <v>1715</v>
      </c>
      <c r="D3327" s="360">
        <v>4.1399999999999997</v>
      </c>
    </row>
    <row r="3328" spans="1:4">
      <c r="A3328">
        <v>39569</v>
      </c>
      <c r="B3328" t="s">
        <v>15285</v>
      </c>
      <c r="C3328" s="111" t="s">
        <v>1715</v>
      </c>
      <c r="D3328" s="360">
        <v>4.09</v>
      </c>
    </row>
    <row r="3329" spans="1:4">
      <c r="A3329">
        <v>11552</v>
      </c>
      <c r="B3329" t="s">
        <v>15286</v>
      </c>
      <c r="C3329" s="111" t="s">
        <v>1715</v>
      </c>
      <c r="D3329" s="360">
        <v>6.68</v>
      </c>
    </row>
    <row r="3330" spans="1:4">
      <c r="A3330">
        <v>39029</v>
      </c>
      <c r="B3330" t="s">
        <v>15287</v>
      </c>
      <c r="C3330" s="111" t="s">
        <v>1715</v>
      </c>
      <c r="D3330" s="360">
        <v>13.21</v>
      </c>
    </row>
    <row r="3331" spans="1:4">
      <c r="A3331">
        <v>39028</v>
      </c>
      <c r="B3331" t="s">
        <v>15288</v>
      </c>
      <c r="C3331" s="111" t="s">
        <v>1715</v>
      </c>
      <c r="D3331" s="360">
        <v>7.69</v>
      </c>
    </row>
    <row r="3332" spans="1:4">
      <c r="A3332">
        <v>39328</v>
      </c>
      <c r="B3332" t="s">
        <v>15289</v>
      </c>
      <c r="C3332" s="111" t="s">
        <v>1715</v>
      </c>
      <c r="D3332" s="360">
        <v>4.2300000000000004</v>
      </c>
    </row>
    <row r="3333" spans="1:4">
      <c r="A3333">
        <v>38541</v>
      </c>
      <c r="B3333" t="s">
        <v>15290</v>
      </c>
      <c r="C3333" s="111" t="s">
        <v>1712</v>
      </c>
      <c r="D3333" s="361">
        <v>4020777.12</v>
      </c>
    </row>
    <row r="3334" spans="1:4">
      <c r="A3334">
        <v>38542</v>
      </c>
      <c r="B3334" t="s">
        <v>15291</v>
      </c>
      <c r="C3334" s="111" t="s">
        <v>1712</v>
      </c>
      <c r="D3334" s="361">
        <v>6252146.7400000002</v>
      </c>
    </row>
    <row r="3335" spans="1:4">
      <c r="A3335">
        <v>38543</v>
      </c>
      <c r="B3335" t="s">
        <v>15292</v>
      </c>
      <c r="C3335" s="111" t="s">
        <v>1712</v>
      </c>
      <c r="D3335" s="361">
        <v>1530698.04</v>
      </c>
    </row>
    <row r="3336" spans="1:4">
      <c r="A3336">
        <v>40406</v>
      </c>
      <c r="B3336" t="s">
        <v>15293</v>
      </c>
      <c r="C3336" s="111" t="s">
        <v>1712</v>
      </c>
      <c r="D3336" s="361">
        <v>68502.31</v>
      </c>
    </row>
    <row r="3337" spans="1:4">
      <c r="A3337">
        <v>40789</v>
      </c>
      <c r="B3337" t="s">
        <v>15294</v>
      </c>
      <c r="C3337" s="111" t="s">
        <v>1712</v>
      </c>
      <c r="D3337" s="361">
        <v>9871.8799999999992</v>
      </c>
    </row>
    <row r="3338" spans="1:4">
      <c r="A3338">
        <v>40791</v>
      </c>
      <c r="B3338" t="s">
        <v>15295</v>
      </c>
      <c r="C3338" s="111" t="s">
        <v>1712</v>
      </c>
      <c r="D3338" s="361">
        <v>30903.29</v>
      </c>
    </row>
    <row r="3339" spans="1:4">
      <c r="A3339">
        <v>11651</v>
      </c>
      <c r="B3339" t="s">
        <v>15296</v>
      </c>
      <c r="C3339" s="111" t="s">
        <v>1712</v>
      </c>
      <c r="D3339" s="361">
        <v>16901.45</v>
      </c>
    </row>
    <row r="3340" spans="1:4">
      <c r="A3340">
        <v>40435</v>
      </c>
      <c r="B3340" t="s">
        <v>15297</v>
      </c>
      <c r="C3340" s="111" t="s">
        <v>1712</v>
      </c>
      <c r="D3340" s="361">
        <v>839727.99</v>
      </c>
    </row>
    <row r="3341" spans="1:4">
      <c r="A3341">
        <v>39012</v>
      </c>
      <c r="B3341" t="s">
        <v>15298</v>
      </c>
      <c r="C3341" s="111" t="s">
        <v>1712</v>
      </c>
      <c r="D3341" s="361">
        <v>876140.07</v>
      </c>
    </row>
    <row r="3342" spans="1:4">
      <c r="A3342">
        <v>13617</v>
      </c>
      <c r="B3342" t="s">
        <v>15299</v>
      </c>
      <c r="C3342" s="111" t="s">
        <v>1712</v>
      </c>
      <c r="D3342" s="361">
        <v>102815.43</v>
      </c>
    </row>
    <row r="3343" spans="1:4">
      <c r="A3343">
        <v>35274</v>
      </c>
      <c r="B3343" t="s">
        <v>19244</v>
      </c>
      <c r="C3343" s="111" t="s">
        <v>1715</v>
      </c>
      <c r="D3343" s="360">
        <v>49.4</v>
      </c>
    </row>
    <row r="3344" spans="1:4">
      <c r="A3344">
        <v>35275</v>
      </c>
      <c r="B3344" t="s">
        <v>19245</v>
      </c>
      <c r="C3344" s="111" t="s">
        <v>1715</v>
      </c>
      <c r="D3344" s="360">
        <v>104.86</v>
      </c>
    </row>
    <row r="3345" spans="1:4">
      <c r="A3345">
        <v>35276</v>
      </c>
      <c r="B3345" t="s">
        <v>19246</v>
      </c>
      <c r="C3345" s="111" t="s">
        <v>1715</v>
      </c>
      <c r="D3345" s="360">
        <v>182.45</v>
      </c>
    </row>
    <row r="3346" spans="1:4">
      <c r="A3346">
        <v>38386</v>
      </c>
      <c r="B3346" t="s">
        <v>15300</v>
      </c>
      <c r="C3346" s="111" t="s">
        <v>1712</v>
      </c>
      <c r="D3346" s="360">
        <v>5.82</v>
      </c>
    </row>
    <row r="3347" spans="1:4">
      <c r="A3347">
        <v>11091</v>
      </c>
      <c r="B3347" t="s">
        <v>15301</v>
      </c>
      <c r="C3347" s="111" t="s">
        <v>1712</v>
      </c>
      <c r="D3347" s="360">
        <v>2.08</v>
      </c>
    </row>
    <row r="3348" spans="1:4">
      <c r="A3348">
        <v>37586</v>
      </c>
      <c r="B3348" t="s">
        <v>15302</v>
      </c>
      <c r="C3348" s="111" t="s">
        <v>1726</v>
      </c>
      <c r="D3348" s="360">
        <v>46.91</v>
      </c>
    </row>
    <row r="3349" spans="1:4">
      <c r="A3349">
        <v>37395</v>
      </c>
      <c r="B3349" t="s">
        <v>15303</v>
      </c>
      <c r="C3349" s="111" t="s">
        <v>1726</v>
      </c>
      <c r="D3349" s="360">
        <v>40.33</v>
      </c>
    </row>
    <row r="3350" spans="1:4">
      <c r="A3350">
        <v>14147</v>
      </c>
      <c r="B3350" t="s">
        <v>15304</v>
      </c>
      <c r="C3350" s="111" t="s">
        <v>1726</v>
      </c>
      <c r="D3350" s="360">
        <v>53.5</v>
      </c>
    </row>
    <row r="3351" spans="1:4">
      <c r="A3351">
        <v>37396</v>
      </c>
      <c r="B3351" t="s">
        <v>15305</v>
      </c>
      <c r="C3351" s="111" t="s">
        <v>1726</v>
      </c>
      <c r="D3351" s="360">
        <v>33</v>
      </c>
    </row>
    <row r="3352" spans="1:4">
      <c r="A3352">
        <v>37397</v>
      </c>
      <c r="B3352" t="s">
        <v>15306</v>
      </c>
      <c r="C3352" s="111" t="s">
        <v>1726</v>
      </c>
      <c r="D3352" s="360">
        <v>34.57</v>
      </c>
    </row>
    <row r="3353" spans="1:4">
      <c r="A3353">
        <v>43606</v>
      </c>
      <c r="B3353" t="s">
        <v>15307</v>
      </c>
      <c r="C3353" s="111" t="s">
        <v>1712</v>
      </c>
      <c r="D3353" s="360">
        <v>8</v>
      </c>
    </row>
    <row r="3354" spans="1:4">
      <c r="A3354">
        <v>444</v>
      </c>
      <c r="B3354" t="s">
        <v>15308</v>
      </c>
      <c r="C3354" s="111" t="s">
        <v>1712</v>
      </c>
      <c r="D3354" s="360">
        <v>39.049999999999997</v>
      </c>
    </row>
    <row r="3355" spans="1:4">
      <c r="A3355">
        <v>445</v>
      </c>
      <c r="B3355" t="s">
        <v>15309</v>
      </c>
      <c r="C3355" s="111" t="s">
        <v>1712</v>
      </c>
      <c r="D3355" s="360">
        <v>53.46</v>
      </c>
    </row>
    <row r="3356" spans="1:4">
      <c r="A3356">
        <v>4783</v>
      </c>
      <c r="B3356" t="s">
        <v>15310</v>
      </c>
      <c r="C3356" s="111" t="s">
        <v>1714</v>
      </c>
      <c r="D3356" s="360">
        <v>22.37</v>
      </c>
    </row>
    <row r="3357" spans="1:4">
      <c r="A3357">
        <v>41079</v>
      </c>
      <c r="B3357" t="s">
        <v>15311</v>
      </c>
      <c r="C3357" s="111" t="s">
        <v>1719</v>
      </c>
      <c r="D3357" s="361">
        <v>3922.39</v>
      </c>
    </row>
    <row r="3358" spans="1:4">
      <c r="A3358">
        <v>12874</v>
      </c>
      <c r="B3358" t="s">
        <v>15312</v>
      </c>
      <c r="C3358" s="111" t="s">
        <v>1714</v>
      </c>
      <c r="D3358" s="360">
        <v>20.62</v>
      </c>
    </row>
    <row r="3359" spans="1:4">
      <c r="A3359">
        <v>41082</v>
      </c>
      <c r="B3359" t="s">
        <v>15313</v>
      </c>
      <c r="C3359" s="111" t="s">
        <v>1719</v>
      </c>
      <c r="D3359" s="361">
        <v>3617.24</v>
      </c>
    </row>
    <row r="3360" spans="1:4">
      <c r="A3360">
        <v>4785</v>
      </c>
      <c r="B3360" t="s">
        <v>15314</v>
      </c>
      <c r="C3360" s="111" t="s">
        <v>1714</v>
      </c>
      <c r="D3360" s="360">
        <v>22.37</v>
      </c>
    </row>
    <row r="3361" spans="1:4">
      <c r="A3361">
        <v>41081</v>
      </c>
      <c r="B3361" t="s">
        <v>15315</v>
      </c>
      <c r="C3361" s="111" t="s">
        <v>1719</v>
      </c>
      <c r="D3361" s="361">
        <v>3922.39</v>
      </c>
    </row>
    <row r="3362" spans="1:4">
      <c r="A3362">
        <v>4801</v>
      </c>
      <c r="B3362" t="s">
        <v>15316</v>
      </c>
      <c r="C3362" s="111" t="s">
        <v>1713</v>
      </c>
      <c r="D3362" s="360">
        <v>78.760000000000005</v>
      </c>
    </row>
    <row r="3363" spans="1:4">
      <c r="A3363">
        <v>4794</v>
      </c>
      <c r="B3363" t="s">
        <v>15317</v>
      </c>
      <c r="C3363" s="111" t="s">
        <v>1713</v>
      </c>
      <c r="D3363" s="360">
        <v>358.69</v>
      </c>
    </row>
    <row r="3364" spans="1:4">
      <c r="A3364">
        <v>4796</v>
      </c>
      <c r="B3364" t="s">
        <v>15318</v>
      </c>
      <c r="C3364" s="111" t="s">
        <v>1713</v>
      </c>
      <c r="D3364" s="360">
        <v>217.87</v>
      </c>
    </row>
    <row r="3365" spans="1:4">
      <c r="A3365">
        <v>4800</v>
      </c>
      <c r="B3365" t="s">
        <v>15319</v>
      </c>
      <c r="C3365" s="111" t="s">
        <v>1713</v>
      </c>
      <c r="D3365" s="360">
        <v>59.91</v>
      </c>
    </row>
    <row r="3366" spans="1:4">
      <c r="A3366">
        <v>4795</v>
      </c>
      <c r="B3366" t="s">
        <v>15320</v>
      </c>
      <c r="C3366" s="111" t="s">
        <v>1713</v>
      </c>
      <c r="D3366" s="360">
        <v>349.17</v>
      </c>
    </row>
    <row r="3367" spans="1:4">
      <c r="A3367">
        <v>39694</v>
      </c>
      <c r="B3367" t="s">
        <v>15321</v>
      </c>
      <c r="C3367" s="111" t="s">
        <v>1713</v>
      </c>
      <c r="D3367" s="360">
        <v>337.85</v>
      </c>
    </row>
    <row r="3368" spans="1:4">
      <c r="A3368">
        <v>1292</v>
      </c>
      <c r="B3368" t="s">
        <v>36376</v>
      </c>
      <c r="C3368" s="111" t="s">
        <v>1713</v>
      </c>
      <c r="D3368" s="360">
        <v>76.44</v>
      </c>
    </row>
    <row r="3369" spans="1:4">
      <c r="A3369">
        <v>1287</v>
      </c>
      <c r="B3369" t="s">
        <v>36377</v>
      </c>
      <c r="C3369" s="111" t="s">
        <v>1713</v>
      </c>
      <c r="D3369" s="360">
        <v>37.5</v>
      </c>
    </row>
    <row r="3370" spans="1:4">
      <c r="A3370">
        <v>1297</v>
      </c>
      <c r="B3370" t="s">
        <v>36378</v>
      </c>
      <c r="C3370" s="111" t="s">
        <v>1713</v>
      </c>
      <c r="D3370" s="360">
        <v>31.1</v>
      </c>
    </row>
    <row r="3371" spans="1:4">
      <c r="A3371">
        <v>4786</v>
      </c>
      <c r="B3371" t="s">
        <v>15322</v>
      </c>
      <c r="C3371" s="111" t="s">
        <v>1713</v>
      </c>
      <c r="D3371" s="360">
        <v>120</v>
      </c>
    </row>
    <row r="3372" spans="1:4">
      <c r="A3372">
        <v>10840</v>
      </c>
      <c r="B3372" t="s">
        <v>15323</v>
      </c>
      <c r="C3372" s="111" t="s">
        <v>1713</v>
      </c>
      <c r="D3372" s="360">
        <v>237.5</v>
      </c>
    </row>
    <row r="3373" spans="1:4">
      <c r="A3373">
        <v>10841</v>
      </c>
      <c r="B3373" t="s">
        <v>15324</v>
      </c>
      <c r="C3373" s="111" t="s">
        <v>1713</v>
      </c>
      <c r="D3373" s="360">
        <v>179.24</v>
      </c>
    </row>
    <row r="3374" spans="1:4">
      <c r="A3374">
        <v>44540</v>
      </c>
      <c r="B3374" t="s">
        <v>15325</v>
      </c>
      <c r="C3374" s="111" t="s">
        <v>1713</v>
      </c>
      <c r="D3374" s="360">
        <v>229.03</v>
      </c>
    </row>
    <row r="3375" spans="1:4">
      <c r="A3375">
        <v>10842</v>
      </c>
      <c r="B3375" t="s">
        <v>15326</v>
      </c>
      <c r="C3375" s="111" t="s">
        <v>1713</v>
      </c>
      <c r="D3375" s="360">
        <v>258.89999999999998</v>
      </c>
    </row>
    <row r="3376" spans="1:4">
      <c r="A3376">
        <v>21108</v>
      </c>
      <c r="B3376" t="s">
        <v>36379</v>
      </c>
      <c r="C3376" s="111" t="s">
        <v>1713</v>
      </c>
      <c r="D3376" s="360">
        <v>101.88</v>
      </c>
    </row>
    <row r="3377" spans="1:4">
      <c r="A3377">
        <v>38195</v>
      </c>
      <c r="B3377" t="s">
        <v>36380</v>
      </c>
      <c r="C3377" s="111" t="s">
        <v>1713</v>
      </c>
      <c r="D3377" s="360">
        <v>120.33</v>
      </c>
    </row>
    <row r="3378" spans="1:4">
      <c r="A3378">
        <v>38180</v>
      </c>
      <c r="B3378" t="s">
        <v>15327</v>
      </c>
      <c r="C3378" s="111" t="s">
        <v>1713</v>
      </c>
      <c r="D3378" s="360">
        <v>175.41</v>
      </c>
    </row>
    <row r="3379" spans="1:4">
      <c r="A3379">
        <v>40648</v>
      </c>
      <c r="B3379" t="s">
        <v>15328</v>
      </c>
      <c r="C3379" s="111" t="s">
        <v>1713</v>
      </c>
      <c r="D3379" s="360">
        <v>230.4</v>
      </c>
    </row>
    <row r="3380" spans="1:4">
      <c r="A3380">
        <v>40649</v>
      </c>
      <c r="B3380" t="s">
        <v>15329</v>
      </c>
      <c r="C3380" s="111" t="s">
        <v>1713</v>
      </c>
      <c r="D3380" s="360">
        <v>134.19999999999999</v>
      </c>
    </row>
    <row r="3381" spans="1:4">
      <c r="A3381">
        <v>40650</v>
      </c>
      <c r="B3381" t="s">
        <v>15330</v>
      </c>
      <c r="C3381" s="111" t="s">
        <v>1713</v>
      </c>
      <c r="D3381" s="360">
        <v>172.8</v>
      </c>
    </row>
    <row r="3382" spans="1:4">
      <c r="A3382">
        <v>40651</v>
      </c>
      <c r="B3382" t="s">
        <v>15331</v>
      </c>
      <c r="C3382" s="111" t="s">
        <v>1713</v>
      </c>
      <c r="D3382" s="360">
        <v>318.72000000000003</v>
      </c>
    </row>
    <row r="3383" spans="1:4">
      <c r="A3383">
        <v>40652</v>
      </c>
      <c r="B3383" t="s">
        <v>15332</v>
      </c>
      <c r="C3383" s="111" t="s">
        <v>1713</v>
      </c>
      <c r="D3383" s="360">
        <v>170.88</v>
      </c>
    </row>
    <row r="3384" spans="1:4">
      <c r="A3384">
        <v>40647</v>
      </c>
      <c r="B3384" t="s">
        <v>15333</v>
      </c>
      <c r="C3384" s="111" t="s">
        <v>1713</v>
      </c>
      <c r="D3384" s="360">
        <v>188.16</v>
      </c>
    </row>
    <row r="3385" spans="1:4">
      <c r="A3385">
        <v>40653</v>
      </c>
      <c r="B3385" t="s">
        <v>15334</v>
      </c>
      <c r="C3385" s="111" t="s">
        <v>1713</v>
      </c>
      <c r="D3385" s="360">
        <v>144</v>
      </c>
    </row>
    <row r="3386" spans="1:4">
      <c r="A3386">
        <v>36178</v>
      </c>
      <c r="B3386" t="s">
        <v>15335</v>
      </c>
      <c r="C3386" s="111" t="s">
        <v>1712</v>
      </c>
      <c r="D3386" s="360">
        <v>15.15</v>
      </c>
    </row>
    <row r="3387" spans="1:4">
      <c r="A3387">
        <v>38181</v>
      </c>
      <c r="B3387" t="s">
        <v>15336</v>
      </c>
      <c r="C3387" s="111" t="s">
        <v>1713</v>
      </c>
      <c r="D3387" s="360">
        <v>239.46</v>
      </c>
    </row>
    <row r="3388" spans="1:4">
      <c r="A3388">
        <v>38182</v>
      </c>
      <c r="B3388" t="s">
        <v>15337</v>
      </c>
      <c r="C3388" s="111" t="s">
        <v>1713</v>
      </c>
      <c r="D3388" s="360">
        <v>228.09</v>
      </c>
    </row>
    <row r="3389" spans="1:4">
      <c r="A3389">
        <v>38186</v>
      </c>
      <c r="B3389" t="s">
        <v>15338</v>
      </c>
      <c r="C3389" s="111" t="s">
        <v>1713</v>
      </c>
      <c r="D3389" s="360">
        <v>592.9</v>
      </c>
    </row>
    <row r="3390" spans="1:4">
      <c r="A3390">
        <v>38185</v>
      </c>
      <c r="B3390" t="s">
        <v>15339</v>
      </c>
      <c r="C3390" s="111" t="s">
        <v>1713</v>
      </c>
      <c r="D3390" s="360">
        <v>527.89</v>
      </c>
    </row>
    <row r="3391" spans="1:4">
      <c r="A3391">
        <v>40654</v>
      </c>
      <c r="B3391" t="s">
        <v>15340</v>
      </c>
      <c r="C3391" s="111" t="s">
        <v>1713</v>
      </c>
      <c r="D3391" s="360">
        <v>223.68</v>
      </c>
    </row>
    <row r="3392" spans="1:4">
      <c r="A3392">
        <v>44541</v>
      </c>
      <c r="B3392" t="s">
        <v>15341</v>
      </c>
      <c r="C3392" s="111" t="s">
        <v>1713</v>
      </c>
      <c r="D3392" s="360">
        <v>189.2</v>
      </c>
    </row>
    <row r="3393" spans="1:4">
      <c r="A3393">
        <v>4822</v>
      </c>
      <c r="B3393" t="s">
        <v>15342</v>
      </c>
      <c r="C3393" s="111" t="s">
        <v>1713</v>
      </c>
      <c r="D3393" s="360">
        <v>187.76</v>
      </c>
    </row>
    <row r="3394" spans="1:4">
      <c r="A3394">
        <v>4818</v>
      </c>
      <c r="B3394" t="s">
        <v>15343</v>
      </c>
      <c r="C3394" s="111" t="s">
        <v>1713</v>
      </c>
      <c r="D3394" s="360">
        <v>193</v>
      </c>
    </row>
    <row r="3395" spans="1:4">
      <c r="A3395">
        <v>39567</v>
      </c>
      <c r="B3395" t="s">
        <v>15344</v>
      </c>
      <c r="C3395" s="111" t="s">
        <v>1713</v>
      </c>
      <c r="D3395" s="360">
        <v>42.53</v>
      </c>
    </row>
    <row r="3396" spans="1:4">
      <c r="A3396">
        <v>39566</v>
      </c>
      <c r="B3396" t="s">
        <v>15345</v>
      </c>
      <c r="C3396" s="111" t="s">
        <v>1713</v>
      </c>
      <c r="D3396" s="360">
        <v>45.02</v>
      </c>
    </row>
    <row r="3397" spans="1:4">
      <c r="A3397">
        <v>39416</v>
      </c>
      <c r="B3397" t="s">
        <v>15346</v>
      </c>
      <c r="C3397" s="111" t="s">
        <v>1713</v>
      </c>
      <c r="D3397" s="360">
        <v>27.44</v>
      </c>
    </row>
    <row r="3398" spans="1:4">
      <c r="A3398">
        <v>39417</v>
      </c>
      <c r="B3398" t="s">
        <v>15347</v>
      </c>
      <c r="C3398" s="111" t="s">
        <v>1713</v>
      </c>
      <c r="D3398" s="360">
        <v>26.76</v>
      </c>
    </row>
    <row r="3399" spans="1:4">
      <c r="A3399">
        <v>43742</v>
      </c>
      <c r="B3399" t="s">
        <v>15348</v>
      </c>
      <c r="C3399" s="111" t="s">
        <v>1713</v>
      </c>
      <c r="D3399" s="360">
        <v>28.87</v>
      </c>
    </row>
    <row r="3400" spans="1:4">
      <c r="A3400">
        <v>39414</v>
      </c>
      <c r="B3400" t="s">
        <v>15349</v>
      </c>
      <c r="C3400" s="111" t="s">
        <v>1713</v>
      </c>
      <c r="D3400" s="360">
        <v>25.99</v>
      </c>
    </row>
    <row r="3401" spans="1:4">
      <c r="A3401">
        <v>39415</v>
      </c>
      <c r="B3401" t="s">
        <v>15350</v>
      </c>
      <c r="C3401" s="111" t="s">
        <v>1713</v>
      </c>
      <c r="D3401" s="360">
        <v>22.4</v>
      </c>
    </row>
    <row r="3402" spans="1:4">
      <c r="A3402">
        <v>43740</v>
      </c>
      <c r="B3402" t="s">
        <v>15351</v>
      </c>
      <c r="C3402" s="111" t="s">
        <v>1713</v>
      </c>
      <c r="D3402" s="360">
        <v>27.35</v>
      </c>
    </row>
    <row r="3403" spans="1:4">
      <c r="A3403">
        <v>39412</v>
      </c>
      <c r="B3403" t="s">
        <v>15352</v>
      </c>
      <c r="C3403" s="111" t="s">
        <v>1713</v>
      </c>
      <c r="D3403" s="360">
        <v>18.760000000000002</v>
      </c>
    </row>
    <row r="3404" spans="1:4">
      <c r="A3404">
        <v>39413</v>
      </c>
      <c r="B3404" t="s">
        <v>15353</v>
      </c>
      <c r="C3404" s="111" t="s">
        <v>1713</v>
      </c>
      <c r="D3404" s="360">
        <v>20.28</v>
      </c>
    </row>
    <row r="3405" spans="1:4">
      <c r="A3405">
        <v>43741</v>
      </c>
      <c r="B3405" t="s">
        <v>15354</v>
      </c>
      <c r="C3405" s="111" t="s">
        <v>1713</v>
      </c>
      <c r="D3405" s="360">
        <v>21.63</v>
      </c>
    </row>
    <row r="3406" spans="1:4">
      <c r="A3406">
        <v>11062</v>
      </c>
      <c r="B3406" t="s">
        <v>15355</v>
      </c>
      <c r="C3406" s="111" t="s">
        <v>1713</v>
      </c>
      <c r="D3406" s="360">
        <v>45.99</v>
      </c>
    </row>
    <row r="3407" spans="1:4">
      <c r="A3407">
        <v>11063</v>
      </c>
      <c r="B3407" t="s">
        <v>15356</v>
      </c>
      <c r="C3407" s="111" t="s">
        <v>1713</v>
      </c>
      <c r="D3407" s="360">
        <v>28.15</v>
      </c>
    </row>
    <row r="3408" spans="1:4">
      <c r="A3408">
        <v>13521</v>
      </c>
      <c r="B3408" t="s">
        <v>15357</v>
      </c>
      <c r="C3408" s="111" t="s">
        <v>1712</v>
      </c>
      <c r="D3408" s="360">
        <v>82.5</v>
      </c>
    </row>
    <row r="3409" spans="1:4">
      <c r="A3409">
        <v>10851</v>
      </c>
      <c r="B3409" t="s">
        <v>15358</v>
      </c>
      <c r="C3409" s="111" t="s">
        <v>1712</v>
      </c>
      <c r="D3409" s="360">
        <v>79.34</v>
      </c>
    </row>
    <row r="3410" spans="1:4">
      <c r="A3410">
        <v>39515</v>
      </c>
      <c r="B3410" t="s">
        <v>15359</v>
      </c>
      <c r="C3410" s="111" t="s">
        <v>1712</v>
      </c>
      <c r="D3410" s="360">
        <v>53.65</v>
      </c>
    </row>
    <row r="3411" spans="1:4">
      <c r="A3411">
        <v>39516</v>
      </c>
      <c r="B3411" t="s">
        <v>15360</v>
      </c>
      <c r="C3411" s="111" t="s">
        <v>1712</v>
      </c>
      <c r="D3411" s="360">
        <v>45.23</v>
      </c>
    </row>
    <row r="3412" spans="1:4">
      <c r="A3412">
        <v>39514</v>
      </c>
      <c r="B3412" t="s">
        <v>15361</v>
      </c>
      <c r="C3412" s="111" t="s">
        <v>1712</v>
      </c>
      <c r="D3412" s="360">
        <v>28.14</v>
      </c>
    </row>
    <row r="3413" spans="1:4">
      <c r="A3413">
        <v>4812</v>
      </c>
      <c r="B3413" t="s">
        <v>15362</v>
      </c>
      <c r="C3413" s="111" t="s">
        <v>1713</v>
      </c>
      <c r="D3413" s="360">
        <v>11.25</v>
      </c>
    </row>
    <row r="3414" spans="1:4">
      <c r="A3414">
        <v>10849</v>
      </c>
      <c r="B3414" t="s">
        <v>15363</v>
      </c>
      <c r="C3414" s="111" t="s">
        <v>1712</v>
      </c>
      <c r="D3414" s="361">
        <v>1200.01</v>
      </c>
    </row>
    <row r="3415" spans="1:4">
      <c r="A3415">
        <v>10848</v>
      </c>
      <c r="B3415" t="s">
        <v>15364</v>
      </c>
      <c r="C3415" s="111" t="s">
        <v>1712</v>
      </c>
      <c r="D3415" s="360">
        <v>753.75</v>
      </c>
    </row>
    <row r="3416" spans="1:4">
      <c r="A3416">
        <v>4813</v>
      </c>
      <c r="B3416" t="s">
        <v>15365</v>
      </c>
      <c r="C3416" s="111" t="s">
        <v>1713</v>
      </c>
      <c r="D3416" s="360">
        <v>250</v>
      </c>
    </row>
    <row r="3417" spans="1:4">
      <c r="A3417">
        <v>37560</v>
      </c>
      <c r="B3417" t="s">
        <v>15366</v>
      </c>
      <c r="C3417" s="111" t="s">
        <v>1712</v>
      </c>
      <c r="D3417" s="360">
        <v>35.43</v>
      </c>
    </row>
    <row r="3418" spans="1:4">
      <c r="A3418">
        <v>37557</v>
      </c>
      <c r="B3418" t="s">
        <v>15367</v>
      </c>
      <c r="C3418" s="111" t="s">
        <v>1712</v>
      </c>
      <c r="D3418" s="360">
        <v>10.76</v>
      </c>
    </row>
    <row r="3419" spans="1:4">
      <c r="A3419">
        <v>37556</v>
      </c>
      <c r="B3419" t="s">
        <v>15368</v>
      </c>
      <c r="C3419" s="111" t="s">
        <v>1712</v>
      </c>
      <c r="D3419" s="360">
        <v>20.82</v>
      </c>
    </row>
    <row r="3420" spans="1:4">
      <c r="A3420">
        <v>37559</v>
      </c>
      <c r="B3420" t="s">
        <v>15369</v>
      </c>
      <c r="C3420" s="111" t="s">
        <v>1712</v>
      </c>
      <c r="D3420" s="360">
        <v>25.54</v>
      </c>
    </row>
    <row r="3421" spans="1:4">
      <c r="A3421">
        <v>37539</v>
      </c>
      <c r="B3421" t="s">
        <v>15370</v>
      </c>
      <c r="C3421" s="111" t="s">
        <v>1712</v>
      </c>
      <c r="D3421" s="360">
        <v>18</v>
      </c>
    </row>
    <row r="3422" spans="1:4">
      <c r="A3422">
        <v>37558</v>
      </c>
      <c r="B3422" t="s">
        <v>15371</v>
      </c>
      <c r="C3422" s="111" t="s">
        <v>1712</v>
      </c>
      <c r="D3422" s="360">
        <v>33.56</v>
      </c>
    </row>
    <row r="3423" spans="1:4">
      <c r="A3423">
        <v>34723</v>
      </c>
      <c r="B3423" t="s">
        <v>15372</v>
      </c>
      <c r="C3423" s="111" t="s">
        <v>1713</v>
      </c>
      <c r="D3423" s="360">
        <v>577.5</v>
      </c>
    </row>
    <row r="3424" spans="1:4">
      <c r="A3424">
        <v>34721</v>
      </c>
      <c r="B3424" t="s">
        <v>15373</v>
      </c>
      <c r="C3424" s="111" t="s">
        <v>1713</v>
      </c>
      <c r="D3424" s="360">
        <v>720</v>
      </c>
    </row>
    <row r="3425" spans="1:4">
      <c r="A3425">
        <v>4309</v>
      </c>
      <c r="B3425" t="s">
        <v>15374</v>
      </c>
      <c r="C3425" s="111" t="s">
        <v>1712</v>
      </c>
      <c r="D3425" s="360">
        <v>9.36</v>
      </c>
    </row>
    <row r="3426" spans="1:4">
      <c r="A3426">
        <v>4307</v>
      </c>
      <c r="B3426" t="s">
        <v>15375</v>
      </c>
      <c r="C3426" s="111" t="s">
        <v>1712</v>
      </c>
      <c r="D3426" s="360">
        <v>16.010000000000002</v>
      </c>
    </row>
    <row r="3427" spans="1:4">
      <c r="A3427">
        <v>10850</v>
      </c>
      <c r="B3427" t="s">
        <v>15376</v>
      </c>
      <c r="C3427" s="111" t="s">
        <v>1712</v>
      </c>
      <c r="D3427" s="360">
        <v>37.5</v>
      </c>
    </row>
    <row r="3428" spans="1:4">
      <c r="A3428">
        <v>42438</v>
      </c>
      <c r="B3428" t="s">
        <v>19247</v>
      </c>
      <c r="C3428" s="111" t="s">
        <v>1712</v>
      </c>
      <c r="D3428" s="361">
        <v>2090.75</v>
      </c>
    </row>
    <row r="3429" spans="1:4">
      <c r="A3429">
        <v>4792</v>
      </c>
      <c r="B3429" t="s">
        <v>15377</v>
      </c>
      <c r="C3429" s="111" t="s">
        <v>1713</v>
      </c>
      <c r="D3429" s="360">
        <v>168.38</v>
      </c>
    </row>
    <row r="3430" spans="1:4">
      <c r="A3430">
        <v>4790</v>
      </c>
      <c r="B3430" t="s">
        <v>15378</v>
      </c>
      <c r="C3430" s="111" t="s">
        <v>1713</v>
      </c>
      <c r="D3430" s="360">
        <v>101.24</v>
      </c>
    </row>
    <row r="3431" spans="1:4">
      <c r="A3431">
        <v>40671</v>
      </c>
      <c r="B3431" t="s">
        <v>15379</v>
      </c>
      <c r="C3431" s="111" t="s">
        <v>1713</v>
      </c>
      <c r="D3431" s="360">
        <v>99.47</v>
      </c>
    </row>
    <row r="3432" spans="1:4">
      <c r="A3432">
        <v>7552</v>
      </c>
      <c r="B3432" t="s">
        <v>15380</v>
      </c>
      <c r="C3432" s="111" t="s">
        <v>1712</v>
      </c>
      <c r="D3432" s="360">
        <v>17.75</v>
      </c>
    </row>
    <row r="3433" spans="1:4">
      <c r="A3433">
        <v>4893</v>
      </c>
      <c r="B3433" t="s">
        <v>15381</v>
      </c>
      <c r="C3433" s="111" t="s">
        <v>1712</v>
      </c>
      <c r="D3433" s="360">
        <v>15.74</v>
      </c>
    </row>
    <row r="3434" spans="1:4">
      <c r="A3434">
        <v>4894</v>
      </c>
      <c r="B3434" t="s">
        <v>15382</v>
      </c>
      <c r="C3434" s="111" t="s">
        <v>1712</v>
      </c>
      <c r="D3434" s="360">
        <v>13.5</v>
      </c>
    </row>
    <row r="3435" spans="1:4">
      <c r="A3435">
        <v>4888</v>
      </c>
      <c r="B3435" t="s">
        <v>15383</v>
      </c>
      <c r="C3435" s="111" t="s">
        <v>1712</v>
      </c>
      <c r="D3435" s="360">
        <v>4.5999999999999996</v>
      </c>
    </row>
    <row r="3436" spans="1:4">
      <c r="A3436">
        <v>4890</v>
      </c>
      <c r="B3436" t="s">
        <v>15384</v>
      </c>
      <c r="C3436" s="111" t="s">
        <v>1712</v>
      </c>
      <c r="D3436" s="360">
        <v>8.64</v>
      </c>
    </row>
    <row r="3437" spans="1:4">
      <c r="A3437">
        <v>12411</v>
      </c>
      <c r="B3437" t="s">
        <v>15385</v>
      </c>
      <c r="C3437" s="111" t="s">
        <v>1712</v>
      </c>
      <c r="D3437" s="360">
        <v>46.54</v>
      </c>
    </row>
    <row r="3438" spans="1:4">
      <c r="A3438">
        <v>4891</v>
      </c>
      <c r="B3438" t="s">
        <v>15386</v>
      </c>
      <c r="C3438" s="111" t="s">
        <v>1712</v>
      </c>
      <c r="D3438" s="360">
        <v>23.27</v>
      </c>
    </row>
    <row r="3439" spans="1:4">
      <c r="A3439">
        <v>4889</v>
      </c>
      <c r="B3439" t="s">
        <v>15387</v>
      </c>
      <c r="C3439" s="111" t="s">
        <v>1712</v>
      </c>
      <c r="D3439" s="360">
        <v>6.22</v>
      </c>
    </row>
    <row r="3440" spans="1:4">
      <c r="A3440">
        <v>4892</v>
      </c>
      <c r="B3440" t="s">
        <v>15388</v>
      </c>
      <c r="C3440" s="111" t="s">
        <v>1712</v>
      </c>
      <c r="D3440" s="360">
        <v>65.17</v>
      </c>
    </row>
    <row r="3441" spans="1:4">
      <c r="A3441">
        <v>12412</v>
      </c>
      <c r="B3441" t="s">
        <v>15389</v>
      </c>
      <c r="C3441" s="111" t="s">
        <v>1712</v>
      </c>
      <c r="D3441" s="360">
        <v>121.12</v>
      </c>
    </row>
    <row r="3442" spans="1:4">
      <c r="A3442">
        <v>4907</v>
      </c>
      <c r="B3442" t="s">
        <v>19248</v>
      </c>
      <c r="C3442" s="111" t="s">
        <v>1712</v>
      </c>
      <c r="D3442" s="360">
        <v>25.59</v>
      </c>
    </row>
    <row r="3443" spans="1:4">
      <c r="A3443">
        <v>4902</v>
      </c>
      <c r="B3443" t="s">
        <v>19249</v>
      </c>
      <c r="C3443" s="111" t="s">
        <v>1712</v>
      </c>
      <c r="D3443" s="360">
        <v>66.38</v>
      </c>
    </row>
    <row r="3444" spans="1:4">
      <c r="A3444">
        <v>11096</v>
      </c>
      <c r="B3444" t="s">
        <v>15390</v>
      </c>
      <c r="C3444" s="111" t="s">
        <v>1716</v>
      </c>
      <c r="D3444" s="360">
        <v>1.92</v>
      </c>
    </row>
    <row r="3445" spans="1:4">
      <c r="A3445">
        <v>4741</v>
      </c>
      <c r="B3445" t="s">
        <v>15391</v>
      </c>
      <c r="C3445" s="111" t="s">
        <v>1718</v>
      </c>
      <c r="D3445" s="360">
        <v>132.11000000000001</v>
      </c>
    </row>
    <row r="3446" spans="1:4">
      <c r="A3446">
        <v>4752</v>
      </c>
      <c r="B3446" t="s">
        <v>19250</v>
      </c>
      <c r="C3446" s="111" t="s">
        <v>1714</v>
      </c>
      <c r="D3446" s="360">
        <v>20.53</v>
      </c>
    </row>
    <row r="3447" spans="1:4">
      <c r="A3447">
        <v>41091</v>
      </c>
      <c r="B3447" t="s">
        <v>15392</v>
      </c>
      <c r="C3447" s="111" t="s">
        <v>1719</v>
      </c>
      <c r="D3447" s="361">
        <v>3602.04</v>
      </c>
    </row>
    <row r="3448" spans="1:4">
      <c r="A3448">
        <v>13954</v>
      </c>
      <c r="B3448" t="s">
        <v>15393</v>
      </c>
      <c r="C3448" s="111" t="s">
        <v>1712</v>
      </c>
      <c r="D3448" s="361">
        <v>6768.76</v>
      </c>
    </row>
    <row r="3449" spans="1:4">
      <c r="A3449">
        <v>3411</v>
      </c>
      <c r="B3449" t="s">
        <v>15394</v>
      </c>
      <c r="C3449" s="111" t="s">
        <v>1716</v>
      </c>
      <c r="D3449" s="360">
        <v>42.52</v>
      </c>
    </row>
    <row r="3450" spans="1:4">
      <c r="A3450">
        <v>39995</v>
      </c>
      <c r="B3450" t="s">
        <v>15395</v>
      </c>
      <c r="C3450" s="111" t="s">
        <v>1718</v>
      </c>
      <c r="D3450" s="360">
        <v>327.16000000000003</v>
      </c>
    </row>
    <row r="3451" spans="1:4">
      <c r="A3451">
        <v>11615</v>
      </c>
      <c r="B3451" t="s">
        <v>15396</v>
      </c>
      <c r="C3451" s="111" t="s">
        <v>1713</v>
      </c>
      <c r="D3451" s="360">
        <v>2.77</v>
      </c>
    </row>
    <row r="3452" spans="1:4">
      <c r="A3452">
        <v>3408</v>
      </c>
      <c r="B3452" t="s">
        <v>15397</v>
      </c>
      <c r="C3452" s="111" t="s">
        <v>1713</v>
      </c>
      <c r="D3452" s="360">
        <v>7.37</v>
      </c>
    </row>
    <row r="3453" spans="1:4">
      <c r="A3453">
        <v>3409</v>
      </c>
      <c r="B3453" t="s">
        <v>15398</v>
      </c>
      <c r="C3453" s="111" t="s">
        <v>1713</v>
      </c>
      <c r="D3453" s="360">
        <v>18.420000000000002</v>
      </c>
    </row>
    <row r="3454" spans="1:4">
      <c r="A3454">
        <v>11427</v>
      </c>
      <c r="B3454" t="s">
        <v>15399</v>
      </c>
      <c r="C3454" s="111" t="s">
        <v>1716</v>
      </c>
      <c r="D3454" s="360">
        <v>105.86</v>
      </c>
    </row>
    <row r="3455" spans="1:4">
      <c r="A3455">
        <v>4491</v>
      </c>
      <c r="B3455" t="s">
        <v>15400</v>
      </c>
      <c r="C3455" s="111" t="s">
        <v>1715</v>
      </c>
      <c r="D3455" s="360">
        <v>8.02</v>
      </c>
    </row>
    <row r="3456" spans="1:4">
      <c r="A3456">
        <v>2745</v>
      </c>
      <c r="B3456" t="s">
        <v>15401</v>
      </c>
      <c r="C3456" s="111" t="s">
        <v>1715</v>
      </c>
      <c r="D3456" s="360">
        <v>3.22</v>
      </c>
    </row>
    <row r="3457" spans="1:4">
      <c r="A3457">
        <v>14439</v>
      </c>
      <c r="B3457" t="s">
        <v>15402</v>
      </c>
      <c r="C3457" s="111" t="s">
        <v>1715</v>
      </c>
      <c r="D3457" s="360">
        <v>4</v>
      </c>
    </row>
    <row r="3458" spans="1:4">
      <c r="A3458">
        <v>44496</v>
      </c>
      <c r="B3458" t="s">
        <v>15403</v>
      </c>
      <c r="C3458" s="111" t="s">
        <v>1712</v>
      </c>
      <c r="D3458" s="360">
        <v>110.05</v>
      </c>
    </row>
    <row r="3459" spans="1:4">
      <c r="A3459">
        <v>12362</v>
      </c>
      <c r="B3459" t="s">
        <v>15404</v>
      </c>
      <c r="C3459" s="111" t="s">
        <v>1712</v>
      </c>
      <c r="D3459" s="360">
        <v>21.22</v>
      </c>
    </row>
    <row r="3460" spans="1:4">
      <c r="A3460">
        <v>421</v>
      </c>
      <c r="B3460" t="s">
        <v>15405</v>
      </c>
      <c r="C3460" s="111" t="s">
        <v>1712</v>
      </c>
      <c r="D3460" s="360">
        <v>23.07</v>
      </c>
    </row>
    <row r="3461" spans="1:4">
      <c r="A3461">
        <v>14148</v>
      </c>
      <c r="B3461" t="s">
        <v>15406</v>
      </c>
      <c r="C3461" s="111" t="s">
        <v>1712</v>
      </c>
      <c r="D3461" s="360">
        <v>0.91</v>
      </c>
    </row>
    <row r="3462" spans="1:4">
      <c r="A3462">
        <v>4341</v>
      </c>
      <c r="B3462" t="s">
        <v>15407</v>
      </c>
      <c r="C3462" s="111" t="s">
        <v>1712</v>
      </c>
      <c r="D3462" s="360">
        <v>1.07</v>
      </c>
    </row>
    <row r="3463" spans="1:4">
      <c r="A3463">
        <v>4337</v>
      </c>
      <c r="B3463" t="s">
        <v>15408</v>
      </c>
      <c r="C3463" s="111" t="s">
        <v>1712</v>
      </c>
      <c r="D3463" s="360">
        <v>2.7</v>
      </c>
    </row>
    <row r="3464" spans="1:4">
      <c r="A3464">
        <v>4339</v>
      </c>
      <c r="B3464" t="s">
        <v>15409</v>
      </c>
      <c r="C3464" s="111" t="s">
        <v>1712</v>
      </c>
      <c r="D3464" s="360">
        <v>0.56999999999999995</v>
      </c>
    </row>
    <row r="3465" spans="1:4">
      <c r="A3465">
        <v>39997</v>
      </c>
      <c r="B3465" t="s">
        <v>15410</v>
      </c>
      <c r="C3465" s="111" t="s">
        <v>1712</v>
      </c>
      <c r="D3465" s="360">
        <v>0.32</v>
      </c>
    </row>
    <row r="3466" spans="1:4">
      <c r="A3466">
        <v>11971</v>
      </c>
      <c r="B3466" t="s">
        <v>15411</v>
      </c>
      <c r="C3466" s="111" t="s">
        <v>1712</v>
      </c>
      <c r="D3466" s="360">
        <v>4.4800000000000004</v>
      </c>
    </row>
    <row r="3467" spans="1:4">
      <c r="A3467">
        <v>4342</v>
      </c>
      <c r="B3467" t="s">
        <v>15412</v>
      </c>
      <c r="C3467" s="111" t="s">
        <v>1712</v>
      </c>
      <c r="D3467" s="360">
        <v>0.23</v>
      </c>
    </row>
    <row r="3468" spans="1:4">
      <c r="A3468">
        <v>4330</v>
      </c>
      <c r="B3468" t="s">
        <v>15413</v>
      </c>
      <c r="C3468" s="111" t="s">
        <v>1712</v>
      </c>
      <c r="D3468" s="360">
        <v>0.15</v>
      </c>
    </row>
    <row r="3469" spans="1:4">
      <c r="A3469">
        <v>4340</v>
      </c>
      <c r="B3469" t="s">
        <v>15414</v>
      </c>
      <c r="C3469" s="111" t="s">
        <v>1712</v>
      </c>
      <c r="D3469" s="360">
        <v>1.25</v>
      </c>
    </row>
    <row r="3470" spans="1:4">
      <c r="A3470">
        <v>5088</v>
      </c>
      <c r="B3470" t="s">
        <v>15415</v>
      </c>
      <c r="C3470" s="111" t="s">
        <v>1712</v>
      </c>
      <c r="D3470" s="360">
        <v>6.24</v>
      </c>
    </row>
    <row r="3471" spans="1:4">
      <c r="A3471">
        <v>11154</v>
      </c>
      <c r="B3471" t="s">
        <v>36381</v>
      </c>
      <c r="C3471" s="111" t="s">
        <v>1712</v>
      </c>
      <c r="D3471" s="361">
        <v>1251.6199999999999</v>
      </c>
    </row>
    <row r="3472" spans="1:4">
      <c r="A3472">
        <v>4989</v>
      </c>
      <c r="B3472" t="s">
        <v>15416</v>
      </c>
      <c r="C3472" s="111" t="s">
        <v>1712</v>
      </c>
      <c r="D3472" s="360">
        <v>290.8</v>
      </c>
    </row>
    <row r="3473" spans="1:4">
      <c r="A3473">
        <v>4982</v>
      </c>
      <c r="B3473" t="s">
        <v>15417</v>
      </c>
      <c r="C3473" s="111" t="s">
        <v>1712</v>
      </c>
      <c r="D3473" s="360">
        <v>272.76</v>
      </c>
    </row>
    <row r="3474" spans="1:4">
      <c r="A3474">
        <v>4962</v>
      </c>
      <c r="B3474" t="s">
        <v>15418</v>
      </c>
      <c r="C3474" s="111" t="s">
        <v>1712</v>
      </c>
      <c r="D3474" s="360">
        <v>215.11</v>
      </c>
    </row>
    <row r="3475" spans="1:4">
      <c r="A3475">
        <v>4981</v>
      </c>
      <c r="B3475" t="s">
        <v>15419</v>
      </c>
      <c r="C3475" s="111" t="s">
        <v>1712</v>
      </c>
      <c r="D3475" s="360">
        <v>191.5</v>
      </c>
    </row>
    <row r="3476" spans="1:4">
      <c r="A3476">
        <v>4964</v>
      </c>
      <c r="B3476" t="s">
        <v>15420</v>
      </c>
      <c r="C3476" s="111" t="s">
        <v>1712</v>
      </c>
      <c r="D3476" s="360">
        <v>242.94</v>
      </c>
    </row>
    <row r="3477" spans="1:4">
      <c r="A3477">
        <v>4992</v>
      </c>
      <c r="B3477" t="s">
        <v>15421</v>
      </c>
      <c r="C3477" s="111" t="s">
        <v>1712</v>
      </c>
      <c r="D3477" s="360">
        <v>237.31</v>
      </c>
    </row>
    <row r="3478" spans="1:4">
      <c r="A3478">
        <v>4987</v>
      </c>
      <c r="B3478" t="s">
        <v>15422</v>
      </c>
      <c r="C3478" s="111" t="s">
        <v>1712</v>
      </c>
      <c r="D3478" s="360">
        <v>271.5</v>
      </c>
    </row>
    <row r="3479" spans="1:4">
      <c r="A3479">
        <v>4930</v>
      </c>
      <c r="B3479" t="s">
        <v>15423</v>
      </c>
      <c r="C3479" s="111" t="s">
        <v>1713</v>
      </c>
      <c r="D3479" s="360">
        <v>530.14</v>
      </c>
    </row>
    <row r="3480" spans="1:4">
      <c r="A3480">
        <v>39021</v>
      </c>
      <c r="B3480" t="s">
        <v>36382</v>
      </c>
      <c r="C3480" s="111" t="s">
        <v>1712</v>
      </c>
      <c r="D3480" s="360">
        <v>563.66999999999996</v>
      </c>
    </row>
    <row r="3481" spans="1:4">
      <c r="A3481">
        <v>39022</v>
      </c>
      <c r="B3481" t="s">
        <v>36383</v>
      </c>
      <c r="C3481" s="111" t="s">
        <v>1712</v>
      </c>
      <c r="D3481" s="360">
        <v>504.9</v>
      </c>
    </row>
    <row r="3482" spans="1:4">
      <c r="A3482">
        <v>39024</v>
      </c>
      <c r="B3482" t="s">
        <v>15424</v>
      </c>
      <c r="C3482" s="111" t="s">
        <v>1712</v>
      </c>
      <c r="D3482" s="360">
        <v>729.73</v>
      </c>
    </row>
    <row r="3483" spans="1:4">
      <c r="A3483">
        <v>4914</v>
      </c>
      <c r="B3483" t="s">
        <v>15425</v>
      </c>
      <c r="C3483" s="111" t="s">
        <v>1713</v>
      </c>
      <c r="D3483" s="360">
        <v>591.67999999999995</v>
      </c>
    </row>
    <row r="3484" spans="1:4">
      <c r="A3484">
        <v>4917</v>
      </c>
      <c r="B3484" t="s">
        <v>15426</v>
      </c>
      <c r="C3484" s="111" t="s">
        <v>1713</v>
      </c>
      <c r="D3484" s="360">
        <v>408.62</v>
      </c>
    </row>
    <row r="3485" spans="1:4">
      <c r="A3485">
        <v>39025</v>
      </c>
      <c r="B3485" t="s">
        <v>15427</v>
      </c>
      <c r="C3485" s="111" t="s">
        <v>1712</v>
      </c>
      <c r="D3485" s="360">
        <v>748.26</v>
      </c>
    </row>
    <row r="3486" spans="1:4">
      <c r="A3486">
        <v>4922</v>
      </c>
      <c r="B3486" t="s">
        <v>15428</v>
      </c>
      <c r="C3486" s="111" t="s">
        <v>1713</v>
      </c>
      <c r="D3486" s="360">
        <v>379.03</v>
      </c>
    </row>
    <row r="3487" spans="1:4">
      <c r="A3487">
        <v>4911</v>
      </c>
      <c r="B3487" t="s">
        <v>15429</v>
      </c>
      <c r="C3487" s="111" t="s">
        <v>1713</v>
      </c>
      <c r="D3487" s="360">
        <v>381.92</v>
      </c>
    </row>
    <row r="3488" spans="1:4">
      <c r="A3488">
        <v>37518</v>
      </c>
      <c r="B3488" t="s">
        <v>15430</v>
      </c>
      <c r="C3488" s="111" t="s">
        <v>1713</v>
      </c>
      <c r="D3488" s="360">
        <v>620.62</v>
      </c>
    </row>
    <row r="3489" spans="1:4">
      <c r="A3489">
        <v>4910</v>
      </c>
      <c r="B3489" t="s">
        <v>15431</v>
      </c>
      <c r="C3489" s="111" t="s">
        <v>1713</v>
      </c>
      <c r="D3489" s="360">
        <v>523.19000000000005</v>
      </c>
    </row>
    <row r="3490" spans="1:4">
      <c r="A3490">
        <v>4943</v>
      </c>
      <c r="B3490" t="s">
        <v>15432</v>
      </c>
      <c r="C3490" s="111" t="s">
        <v>1713</v>
      </c>
      <c r="D3490" s="360">
        <v>779.42</v>
      </c>
    </row>
    <row r="3491" spans="1:4">
      <c r="A3491">
        <v>5002</v>
      </c>
      <c r="B3491" t="s">
        <v>15433</v>
      </c>
      <c r="C3491" s="111" t="s">
        <v>1713</v>
      </c>
      <c r="D3491" s="360">
        <v>477.42</v>
      </c>
    </row>
    <row r="3492" spans="1:4">
      <c r="A3492">
        <v>4977</v>
      </c>
      <c r="B3492" t="s">
        <v>15434</v>
      </c>
      <c r="C3492" s="111" t="s">
        <v>1713</v>
      </c>
      <c r="D3492" s="360">
        <v>322.27999999999997</v>
      </c>
    </row>
    <row r="3493" spans="1:4">
      <c r="A3493">
        <v>5028</v>
      </c>
      <c r="B3493" t="s">
        <v>15435</v>
      </c>
      <c r="C3493" s="111" t="s">
        <v>1713</v>
      </c>
      <c r="D3493" s="360">
        <v>788.56</v>
      </c>
    </row>
    <row r="3494" spans="1:4">
      <c r="A3494">
        <v>4998</v>
      </c>
      <c r="B3494" t="s">
        <v>15436</v>
      </c>
      <c r="C3494" s="111" t="s">
        <v>1713</v>
      </c>
      <c r="D3494" s="360">
        <v>654.91999999999996</v>
      </c>
    </row>
    <row r="3495" spans="1:4">
      <c r="A3495">
        <v>4969</v>
      </c>
      <c r="B3495" t="s">
        <v>15437</v>
      </c>
      <c r="C3495" s="111" t="s">
        <v>1713</v>
      </c>
      <c r="D3495" s="360">
        <v>455.8</v>
      </c>
    </row>
    <row r="3496" spans="1:4">
      <c r="A3496">
        <v>11364</v>
      </c>
      <c r="B3496" t="s">
        <v>15438</v>
      </c>
      <c r="C3496" s="111" t="s">
        <v>1712</v>
      </c>
      <c r="D3496" s="360">
        <v>164.51</v>
      </c>
    </row>
    <row r="3497" spans="1:4">
      <c r="A3497">
        <v>11365</v>
      </c>
      <c r="B3497" t="s">
        <v>15439</v>
      </c>
      <c r="C3497" s="111" t="s">
        <v>1712</v>
      </c>
      <c r="D3497" s="360">
        <v>170.72</v>
      </c>
    </row>
    <row r="3498" spans="1:4">
      <c r="A3498">
        <v>11366</v>
      </c>
      <c r="B3498" t="s">
        <v>15440</v>
      </c>
      <c r="C3498" s="111" t="s">
        <v>1712</v>
      </c>
      <c r="D3498" s="360">
        <v>181.48</v>
      </c>
    </row>
    <row r="3499" spans="1:4">
      <c r="A3499">
        <v>43777</v>
      </c>
      <c r="B3499" t="s">
        <v>15441</v>
      </c>
      <c r="C3499" s="111" t="s">
        <v>1712</v>
      </c>
      <c r="D3499" s="360">
        <v>213.18</v>
      </c>
    </row>
    <row r="3500" spans="1:4">
      <c r="A3500">
        <v>20322</v>
      </c>
      <c r="B3500" t="s">
        <v>15442</v>
      </c>
      <c r="C3500" s="111" t="s">
        <v>1712</v>
      </c>
      <c r="D3500" s="360">
        <v>197.89</v>
      </c>
    </row>
    <row r="3501" spans="1:4">
      <c r="A3501">
        <v>10553</v>
      </c>
      <c r="B3501" t="s">
        <v>15443</v>
      </c>
      <c r="C3501" s="111" t="s">
        <v>1712</v>
      </c>
      <c r="D3501" s="360">
        <v>179.69</v>
      </c>
    </row>
    <row r="3502" spans="1:4">
      <c r="A3502">
        <v>5020</v>
      </c>
      <c r="B3502" t="s">
        <v>15444</v>
      </c>
      <c r="C3502" s="111" t="s">
        <v>1712</v>
      </c>
      <c r="D3502" s="360">
        <v>189.44</v>
      </c>
    </row>
    <row r="3503" spans="1:4">
      <c r="A3503">
        <v>10554</v>
      </c>
      <c r="B3503" t="s">
        <v>15445</v>
      </c>
      <c r="C3503" s="111" t="s">
        <v>1712</v>
      </c>
      <c r="D3503" s="360">
        <v>181.28</v>
      </c>
    </row>
    <row r="3504" spans="1:4">
      <c r="A3504">
        <v>10555</v>
      </c>
      <c r="B3504" t="s">
        <v>15446</v>
      </c>
      <c r="C3504" s="111" t="s">
        <v>1712</v>
      </c>
      <c r="D3504" s="360">
        <v>197.69</v>
      </c>
    </row>
    <row r="3505" spans="1:4">
      <c r="A3505">
        <v>10556</v>
      </c>
      <c r="B3505" t="s">
        <v>15447</v>
      </c>
      <c r="C3505" s="111" t="s">
        <v>1712</v>
      </c>
      <c r="D3505" s="360">
        <v>262.85000000000002</v>
      </c>
    </row>
    <row r="3506" spans="1:4">
      <c r="A3506">
        <v>39502</v>
      </c>
      <c r="B3506" t="s">
        <v>15448</v>
      </c>
      <c r="C3506" s="111" t="s">
        <v>1712</v>
      </c>
      <c r="D3506" s="360">
        <v>369.1</v>
      </c>
    </row>
    <row r="3507" spans="1:4">
      <c r="A3507">
        <v>39504</v>
      </c>
      <c r="B3507" t="s">
        <v>15449</v>
      </c>
      <c r="C3507" s="111" t="s">
        <v>1712</v>
      </c>
      <c r="D3507" s="360">
        <v>408.16</v>
      </c>
    </row>
    <row r="3508" spans="1:4">
      <c r="A3508">
        <v>39503</v>
      </c>
      <c r="B3508" t="s">
        <v>15450</v>
      </c>
      <c r="C3508" s="111" t="s">
        <v>1712</v>
      </c>
      <c r="D3508" s="360">
        <v>429.57</v>
      </c>
    </row>
    <row r="3509" spans="1:4">
      <c r="A3509">
        <v>39505</v>
      </c>
      <c r="B3509" t="s">
        <v>15451</v>
      </c>
      <c r="C3509" s="111" t="s">
        <v>1712</v>
      </c>
      <c r="D3509" s="360">
        <v>462.93</v>
      </c>
    </row>
    <row r="3510" spans="1:4">
      <c r="A3510">
        <v>44471</v>
      </c>
      <c r="B3510" t="s">
        <v>15452</v>
      </c>
      <c r="C3510" s="111" t="s">
        <v>1712</v>
      </c>
      <c r="D3510" s="360">
        <v>462.57</v>
      </c>
    </row>
    <row r="3511" spans="1:4">
      <c r="A3511">
        <v>4944</v>
      </c>
      <c r="B3511" t="s">
        <v>15453</v>
      </c>
      <c r="C3511" s="111" t="s">
        <v>1713</v>
      </c>
      <c r="D3511" s="361">
        <v>1165.24</v>
      </c>
    </row>
    <row r="3512" spans="1:4">
      <c r="A3512">
        <v>21102</v>
      </c>
      <c r="B3512" t="s">
        <v>15454</v>
      </c>
      <c r="C3512" s="111" t="s">
        <v>1712</v>
      </c>
      <c r="D3512" s="360">
        <v>38.5</v>
      </c>
    </row>
    <row r="3513" spans="1:4">
      <c r="A3513">
        <v>21101</v>
      </c>
      <c r="B3513" t="s">
        <v>15455</v>
      </c>
      <c r="C3513" s="111" t="s">
        <v>1712</v>
      </c>
      <c r="D3513" s="360">
        <v>24.72</v>
      </c>
    </row>
    <row r="3514" spans="1:4">
      <c r="A3514">
        <v>34713</v>
      </c>
      <c r="B3514" t="s">
        <v>15456</v>
      </c>
      <c r="C3514" s="111" t="s">
        <v>1713</v>
      </c>
      <c r="D3514" s="360">
        <v>417.28</v>
      </c>
    </row>
    <row r="3515" spans="1:4">
      <c r="A3515">
        <v>37563</v>
      </c>
      <c r="B3515" t="s">
        <v>15457</v>
      </c>
      <c r="C3515" s="111" t="s">
        <v>1713</v>
      </c>
      <c r="D3515" s="360">
        <v>583.35</v>
      </c>
    </row>
    <row r="3516" spans="1:4">
      <c r="A3516">
        <v>4948</v>
      </c>
      <c r="B3516" t="s">
        <v>15458</v>
      </c>
      <c r="C3516" s="111" t="s">
        <v>1713</v>
      </c>
      <c r="D3516" s="360">
        <v>507.52</v>
      </c>
    </row>
    <row r="3517" spans="1:4">
      <c r="A3517">
        <v>37561</v>
      </c>
      <c r="B3517" t="s">
        <v>15459</v>
      </c>
      <c r="C3517" s="111" t="s">
        <v>1713</v>
      </c>
      <c r="D3517" s="360">
        <v>473.34</v>
      </c>
    </row>
    <row r="3518" spans="1:4">
      <c r="A3518">
        <v>37562</v>
      </c>
      <c r="B3518" t="s">
        <v>15460</v>
      </c>
      <c r="C3518" s="111" t="s">
        <v>1713</v>
      </c>
      <c r="D3518" s="360">
        <v>620.6</v>
      </c>
    </row>
    <row r="3519" spans="1:4">
      <c r="A3519">
        <v>14164</v>
      </c>
      <c r="B3519" t="s">
        <v>15461</v>
      </c>
      <c r="C3519" s="111" t="s">
        <v>1712</v>
      </c>
      <c r="D3519" s="361">
        <v>2049.09</v>
      </c>
    </row>
    <row r="3520" spans="1:4">
      <c r="A3520">
        <v>14163</v>
      </c>
      <c r="B3520" t="s">
        <v>15462</v>
      </c>
      <c r="C3520" s="111" t="s">
        <v>1712</v>
      </c>
      <c r="D3520" s="361">
        <v>2328.92</v>
      </c>
    </row>
    <row r="3521" spans="1:4">
      <c r="A3521">
        <v>5051</v>
      </c>
      <c r="B3521" t="s">
        <v>15463</v>
      </c>
      <c r="C3521" s="111" t="s">
        <v>1712</v>
      </c>
      <c r="D3521" s="361">
        <v>1980.72</v>
      </c>
    </row>
    <row r="3522" spans="1:4">
      <c r="A3522">
        <v>14162</v>
      </c>
      <c r="B3522" t="s">
        <v>15464</v>
      </c>
      <c r="C3522" s="111" t="s">
        <v>1712</v>
      </c>
      <c r="D3522" s="361">
        <v>1977.84</v>
      </c>
    </row>
    <row r="3523" spans="1:4">
      <c r="A3523">
        <v>5052</v>
      </c>
      <c r="B3523" t="s">
        <v>15465</v>
      </c>
      <c r="C3523" s="111" t="s">
        <v>1712</v>
      </c>
      <c r="D3523" s="361">
        <v>1475.75</v>
      </c>
    </row>
    <row r="3524" spans="1:4">
      <c r="A3524">
        <v>14166</v>
      </c>
      <c r="B3524" t="s">
        <v>15466</v>
      </c>
      <c r="C3524" s="111" t="s">
        <v>1712</v>
      </c>
      <c r="D3524" s="361">
        <v>1494.49</v>
      </c>
    </row>
    <row r="3525" spans="1:4">
      <c r="A3525">
        <v>14165</v>
      </c>
      <c r="B3525" t="s">
        <v>15467</v>
      </c>
      <c r="C3525" s="111" t="s">
        <v>1712</v>
      </c>
      <c r="D3525" s="361">
        <v>2070.4</v>
      </c>
    </row>
    <row r="3526" spans="1:4">
      <c r="A3526">
        <v>5050</v>
      </c>
      <c r="B3526" t="s">
        <v>15468</v>
      </c>
      <c r="C3526" s="111" t="s">
        <v>1712</v>
      </c>
      <c r="D3526" s="360">
        <v>509.57</v>
      </c>
    </row>
    <row r="3527" spans="1:4">
      <c r="A3527">
        <v>12366</v>
      </c>
      <c r="B3527" t="s">
        <v>15469</v>
      </c>
      <c r="C3527" s="111" t="s">
        <v>1712</v>
      </c>
      <c r="D3527" s="361">
        <v>1026.1400000000001</v>
      </c>
    </row>
    <row r="3528" spans="1:4">
      <c r="A3528">
        <v>5045</v>
      </c>
      <c r="B3528" t="s">
        <v>15470</v>
      </c>
      <c r="C3528" s="111" t="s">
        <v>1712</v>
      </c>
      <c r="D3528" s="361">
        <v>1417.55</v>
      </c>
    </row>
    <row r="3529" spans="1:4">
      <c r="A3529">
        <v>5035</v>
      </c>
      <c r="B3529" t="s">
        <v>15471</v>
      </c>
      <c r="C3529" s="111" t="s">
        <v>1712</v>
      </c>
      <c r="D3529" s="361">
        <v>1629.84</v>
      </c>
    </row>
    <row r="3530" spans="1:4">
      <c r="A3530">
        <v>41180</v>
      </c>
      <c r="B3530" t="s">
        <v>15472</v>
      </c>
      <c r="C3530" s="111" t="s">
        <v>1712</v>
      </c>
      <c r="D3530" s="361">
        <v>3663.87</v>
      </c>
    </row>
    <row r="3531" spans="1:4">
      <c r="A3531">
        <v>41181</v>
      </c>
      <c r="B3531" t="s">
        <v>15473</v>
      </c>
      <c r="C3531" s="111" t="s">
        <v>1712</v>
      </c>
      <c r="D3531" s="361">
        <v>4850.8500000000004</v>
      </c>
    </row>
    <row r="3532" spans="1:4">
      <c r="A3532">
        <v>41182</v>
      </c>
      <c r="B3532" t="s">
        <v>15474</v>
      </c>
      <c r="C3532" s="111" t="s">
        <v>1712</v>
      </c>
      <c r="D3532" s="361">
        <v>6958.94</v>
      </c>
    </row>
    <row r="3533" spans="1:4">
      <c r="A3533">
        <v>41183</v>
      </c>
      <c r="B3533" t="s">
        <v>15475</v>
      </c>
      <c r="C3533" s="111" t="s">
        <v>1712</v>
      </c>
      <c r="D3533" s="361">
        <v>8688.3799999999992</v>
      </c>
    </row>
    <row r="3534" spans="1:4">
      <c r="A3534">
        <v>41184</v>
      </c>
      <c r="B3534" t="s">
        <v>15476</v>
      </c>
      <c r="C3534" s="111" t="s">
        <v>1712</v>
      </c>
      <c r="D3534" s="361">
        <v>13228.59</v>
      </c>
    </row>
    <row r="3535" spans="1:4">
      <c r="A3535">
        <v>41185</v>
      </c>
      <c r="B3535" t="s">
        <v>15477</v>
      </c>
      <c r="C3535" s="111" t="s">
        <v>1712</v>
      </c>
      <c r="D3535" s="361">
        <v>4905.76</v>
      </c>
    </row>
    <row r="3536" spans="1:4">
      <c r="A3536">
        <v>41186</v>
      </c>
      <c r="B3536" t="s">
        <v>15478</v>
      </c>
      <c r="C3536" s="111" t="s">
        <v>1712</v>
      </c>
      <c r="D3536" s="361">
        <v>6874.85</v>
      </c>
    </row>
    <row r="3537" spans="1:4">
      <c r="A3537">
        <v>41187</v>
      </c>
      <c r="B3537" t="s">
        <v>15479</v>
      </c>
      <c r="C3537" s="111" t="s">
        <v>1712</v>
      </c>
      <c r="D3537" s="361">
        <v>9219.74</v>
      </c>
    </row>
    <row r="3538" spans="1:4">
      <c r="A3538">
        <v>41188</v>
      </c>
      <c r="B3538" t="s">
        <v>15480</v>
      </c>
      <c r="C3538" s="111" t="s">
        <v>1712</v>
      </c>
      <c r="D3538" s="361">
        <v>11790</v>
      </c>
    </row>
    <row r="3539" spans="1:4">
      <c r="A3539">
        <v>5036</v>
      </c>
      <c r="B3539" t="s">
        <v>15481</v>
      </c>
      <c r="C3539" s="111" t="s">
        <v>1712</v>
      </c>
      <c r="D3539" s="361">
        <v>2500.48</v>
      </c>
    </row>
    <row r="3540" spans="1:4">
      <c r="A3540">
        <v>41189</v>
      </c>
      <c r="B3540" t="s">
        <v>15482</v>
      </c>
      <c r="C3540" s="111" t="s">
        <v>1712</v>
      </c>
      <c r="D3540" s="361">
        <v>15157.28</v>
      </c>
    </row>
    <row r="3541" spans="1:4">
      <c r="A3541">
        <v>41190</v>
      </c>
      <c r="B3541" t="s">
        <v>15483</v>
      </c>
      <c r="C3541" s="111" t="s">
        <v>1712</v>
      </c>
      <c r="D3541" s="361">
        <v>5271.17</v>
      </c>
    </row>
    <row r="3542" spans="1:4">
      <c r="A3542">
        <v>41191</v>
      </c>
      <c r="B3542" t="s">
        <v>15484</v>
      </c>
      <c r="C3542" s="111" t="s">
        <v>1712</v>
      </c>
      <c r="D3542" s="361">
        <v>8083.14</v>
      </c>
    </row>
    <row r="3543" spans="1:4">
      <c r="A3543">
        <v>41192</v>
      </c>
      <c r="B3543" t="s">
        <v>15485</v>
      </c>
      <c r="C3543" s="111" t="s">
        <v>1712</v>
      </c>
      <c r="D3543" s="361">
        <v>8426.61</v>
      </c>
    </row>
    <row r="3544" spans="1:4">
      <c r="A3544">
        <v>41193</v>
      </c>
      <c r="B3544" t="s">
        <v>15486</v>
      </c>
      <c r="C3544" s="111" t="s">
        <v>1712</v>
      </c>
      <c r="D3544" s="361">
        <v>13768.81</v>
      </c>
    </row>
    <row r="3545" spans="1:4">
      <c r="A3545">
        <v>41194</v>
      </c>
      <c r="B3545" t="s">
        <v>15487</v>
      </c>
      <c r="C3545" s="111" t="s">
        <v>1712</v>
      </c>
      <c r="D3545" s="361">
        <v>16429.310000000001</v>
      </c>
    </row>
    <row r="3546" spans="1:4">
      <c r="A3546">
        <v>5044</v>
      </c>
      <c r="B3546" t="s">
        <v>15488</v>
      </c>
      <c r="C3546" s="111" t="s">
        <v>1712</v>
      </c>
      <c r="D3546" s="360">
        <v>884.06</v>
      </c>
    </row>
    <row r="3547" spans="1:4">
      <c r="A3547">
        <v>5059</v>
      </c>
      <c r="B3547" t="s">
        <v>15489</v>
      </c>
      <c r="C3547" s="111" t="s">
        <v>1712</v>
      </c>
      <c r="D3547" s="361">
        <v>1057.23</v>
      </c>
    </row>
    <row r="3548" spans="1:4">
      <c r="A3548">
        <v>41201</v>
      </c>
      <c r="B3548" t="s">
        <v>15490</v>
      </c>
      <c r="C3548" s="111" t="s">
        <v>1712</v>
      </c>
      <c r="D3548" s="361">
        <v>2145.56</v>
      </c>
    </row>
    <row r="3549" spans="1:4">
      <c r="A3549">
        <v>41199</v>
      </c>
      <c r="B3549" t="s">
        <v>15491</v>
      </c>
      <c r="C3549" s="111" t="s">
        <v>1712</v>
      </c>
      <c r="D3549" s="360">
        <v>689.45</v>
      </c>
    </row>
    <row r="3550" spans="1:4">
      <c r="A3550">
        <v>5057</v>
      </c>
      <c r="B3550" t="s">
        <v>15492</v>
      </c>
      <c r="C3550" s="111" t="s">
        <v>1712</v>
      </c>
      <c r="D3550" s="360">
        <v>933.39</v>
      </c>
    </row>
    <row r="3551" spans="1:4">
      <c r="A3551">
        <v>41200</v>
      </c>
      <c r="B3551" t="s">
        <v>15493</v>
      </c>
      <c r="C3551" s="111" t="s">
        <v>1712</v>
      </c>
      <c r="D3551" s="361">
        <v>1341.91</v>
      </c>
    </row>
    <row r="3552" spans="1:4">
      <c r="A3552">
        <v>41205</v>
      </c>
      <c r="B3552" t="s">
        <v>15494</v>
      </c>
      <c r="C3552" s="111" t="s">
        <v>1712</v>
      </c>
      <c r="D3552" s="361">
        <v>2486.54</v>
      </c>
    </row>
    <row r="3553" spans="1:4">
      <c r="A3553">
        <v>41202</v>
      </c>
      <c r="B3553" t="s">
        <v>15495</v>
      </c>
      <c r="C3553" s="111" t="s">
        <v>1712</v>
      </c>
      <c r="D3553" s="360">
        <v>725.59</v>
      </c>
    </row>
    <row r="3554" spans="1:4">
      <c r="A3554">
        <v>41206</v>
      </c>
      <c r="B3554" t="s">
        <v>15496</v>
      </c>
      <c r="C3554" s="111" t="s">
        <v>1712</v>
      </c>
      <c r="D3554" s="361">
        <v>3278.39</v>
      </c>
    </row>
    <row r="3555" spans="1:4">
      <c r="A3555">
        <v>12372</v>
      </c>
      <c r="B3555" t="s">
        <v>15497</v>
      </c>
      <c r="C3555" s="111" t="s">
        <v>1712</v>
      </c>
      <c r="D3555" s="360">
        <v>761.87</v>
      </c>
    </row>
    <row r="3556" spans="1:4">
      <c r="A3556">
        <v>41207</v>
      </c>
      <c r="B3556" t="s">
        <v>15498</v>
      </c>
      <c r="C3556" s="111" t="s">
        <v>1712</v>
      </c>
      <c r="D3556" s="361">
        <v>4413.37</v>
      </c>
    </row>
    <row r="3557" spans="1:4">
      <c r="A3557">
        <v>41203</v>
      </c>
      <c r="B3557" t="s">
        <v>15499</v>
      </c>
      <c r="C3557" s="111" t="s">
        <v>1712</v>
      </c>
      <c r="D3557" s="361">
        <v>1162.31</v>
      </c>
    </row>
    <row r="3558" spans="1:4">
      <c r="A3558">
        <v>41204</v>
      </c>
      <c r="B3558" t="s">
        <v>15500</v>
      </c>
      <c r="C3558" s="111" t="s">
        <v>1712</v>
      </c>
      <c r="D3558" s="361">
        <v>1643.22</v>
      </c>
    </row>
    <row r="3559" spans="1:4">
      <c r="A3559">
        <v>41210</v>
      </c>
      <c r="B3559" t="s">
        <v>15501</v>
      </c>
      <c r="C3559" s="111" t="s">
        <v>1712</v>
      </c>
      <c r="D3559" s="361">
        <v>2744.95</v>
      </c>
    </row>
    <row r="3560" spans="1:4">
      <c r="A3560">
        <v>41208</v>
      </c>
      <c r="B3560" t="s">
        <v>15502</v>
      </c>
      <c r="C3560" s="111" t="s">
        <v>1712</v>
      </c>
      <c r="D3560" s="360">
        <v>960.89</v>
      </c>
    </row>
    <row r="3561" spans="1:4">
      <c r="A3561">
        <v>41211</v>
      </c>
      <c r="B3561" t="s">
        <v>15503</v>
      </c>
      <c r="C3561" s="111" t="s">
        <v>1712</v>
      </c>
      <c r="D3561" s="361">
        <v>3867.6</v>
      </c>
    </row>
    <row r="3562" spans="1:4">
      <c r="A3562">
        <v>13339</v>
      </c>
      <c r="B3562" t="s">
        <v>15504</v>
      </c>
      <c r="C3562" s="111" t="s">
        <v>1712</v>
      </c>
      <c r="D3562" s="361">
        <v>1302.24</v>
      </c>
    </row>
    <row r="3563" spans="1:4">
      <c r="A3563">
        <v>41213</v>
      </c>
      <c r="B3563" t="s">
        <v>15505</v>
      </c>
      <c r="C3563" s="111" t="s">
        <v>1712</v>
      </c>
      <c r="D3563" s="361">
        <v>8016.58</v>
      </c>
    </row>
    <row r="3564" spans="1:4">
      <c r="A3564">
        <v>41209</v>
      </c>
      <c r="B3564" t="s">
        <v>15506</v>
      </c>
      <c r="C3564" s="111" t="s">
        <v>1712</v>
      </c>
      <c r="D3564" s="361">
        <v>1791.72</v>
      </c>
    </row>
    <row r="3565" spans="1:4">
      <c r="A3565">
        <v>41216</v>
      </c>
      <c r="B3565" t="s">
        <v>15507</v>
      </c>
      <c r="C3565" s="111" t="s">
        <v>1712</v>
      </c>
      <c r="D3565" s="361">
        <v>3356.13</v>
      </c>
    </row>
    <row r="3566" spans="1:4">
      <c r="A3566">
        <v>41217</v>
      </c>
      <c r="B3566" t="s">
        <v>15508</v>
      </c>
      <c r="C3566" s="111" t="s">
        <v>1712</v>
      </c>
      <c r="D3566" s="361">
        <v>5381.07</v>
      </c>
    </row>
    <row r="3567" spans="1:4">
      <c r="A3567">
        <v>41218</v>
      </c>
      <c r="B3567" t="s">
        <v>15509</v>
      </c>
      <c r="C3567" s="111" t="s">
        <v>1712</v>
      </c>
      <c r="D3567" s="361">
        <v>7216.18</v>
      </c>
    </row>
    <row r="3568" spans="1:4">
      <c r="A3568">
        <v>41214</v>
      </c>
      <c r="B3568" t="s">
        <v>15510</v>
      </c>
      <c r="C3568" s="111" t="s">
        <v>1712</v>
      </c>
      <c r="D3568" s="361">
        <v>1521.52</v>
      </c>
    </row>
    <row r="3569" spans="1:4">
      <c r="A3569">
        <v>41215</v>
      </c>
      <c r="B3569" t="s">
        <v>15511</v>
      </c>
      <c r="C3569" s="111" t="s">
        <v>1712</v>
      </c>
      <c r="D3569" s="361">
        <v>2290.85</v>
      </c>
    </row>
    <row r="3570" spans="1:4">
      <c r="A3570">
        <v>41221</v>
      </c>
      <c r="B3570" t="s">
        <v>15512</v>
      </c>
      <c r="C3570" s="111" t="s">
        <v>1712</v>
      </c>
      <c r="D3570" s="361">
        <v>6633.2</v>
      </c>
    </row>
    <row r="3571" spans="1:4">
      <c r="A3571">
        <v>41222</v>
      </c>
      <c r="B3571" t="s">
        <v>15513</v>
      </c>
      <c r="C3571" s="111" t="s">
        <v>1712</v>
      </c>
      <c r="D3571" s="361">
        <v>9492.19</v>
      </c>
    </row>
    <row r="3572" spans="1:4">
      <c r="A3572">
        <v>41195</v>
      </c>
      <c r="B3572" t="s">
        <v>15514</v>
      </c>
      <c r="C3572" s="111" t="s">
        <v>1712</v>
      </c>
      <c r="D3572" s="360">
        <v>487.87</v>
      </c>
    </row>
    <row r="3573" spans="1:4">
      <c r="A3573">
        <v>41198</v>
      </c>
      <c r="B3573" t="s">
        <v>15515</v>
      </c>
      <c r="C3573" s="111" t="s">
        <v>1712</v>
      </c>
      <c r="D3573" s="361">
        <v>1906.48</v>
      </c>
    </row>
    <row r="3574" spans="1:4">
      <c r="A3574">
        <v>41196</v>
      </c>
      <c r="B3574" t="s">
        <v>15516</v>
      </c>
      <c r="C3574" s="111" t="s">
        <v>1712</v>
      </c>
      <c r="D3574" s="360">
        <v>604.74</v>
      </c>
    </row>
    <row r="3575" spans="1:4">
      <c r="A3575">
        <v>5033</v>
      </c>
      <c r="B3575" t="s">
        <v>15517</v>
      </c>
      <c r="C3575" s="111" t="s">
        <v>1712</v>
      </c>
      <c r="D3575" s="360">
        <v>794</v>
      </c>
    </row>
    <row r="3576" spans="1:4">
      <c r="A3576">
        <v>41197</v>
      </c>
      <c r="B3576" t="s">
        <v>15518</v>
      </c>
      <c r="C3576" s="111" t="s">
        <v>1712</v>
      </c>
      <c r="D3576" s="361">
        <v>1179.3800000000001</v>
      </c>
    </row>
    <row r="3577" spans="1:4">
      <c r="A3577">
        <v>12388</v>
      </c>
      <c r="B3577" t="s">
        <v>15519</v>
      </c>
      <c r="C3577" s="111" t="s">
        <v>1712</v>
      </c>
      <c r="D3577" s="360">
        <v>301.63</v>
      </c>
    </row>
    <row r="3578" spans="1:4">
      <c r="A3578">
        <v>2731</v>
      </c>
      <c r="B3578" t="s">
        <v>15520</v>
      </c>
      <c r="C3578" s="111" t="s">
        <v>1715</v>
      </c>
      <c r="D3578" s="360">
        <v>92.16</v>
      </c>
    </row>
    <row r="3579" spans="1:4">
      <c r="A3579">
        <v>41457</v>
      </c>
      <c r="B3579" t="s">
        <v>15521</v>
      </c>
      <c r="C3579" s="111" t="s">
        <v>1712</v>
      </c>
      <c r="D3579" s="361">
        <v>1232.17</v>
      </c>
    </row>
    <row r="3580" spans="1:4">
      <c r="A3580">
        <v>41458</v>
      </c>
      <c r="B3580" t="s">
        <v>15522</v>
      </c>
      <c r="C3580" s="111" t="s">
        <v>1712</v>
      </c>
      <c r="D3580" s="361">
        <v>1720.17</v>
      </c>
    </row>
    <row r="3581" spans="1:4">
      <c r="A3581">
        <v>41459</v>
      </c>
      <c r="B3581" t="s">
        <v>15523</v>
      </c>
      <c r="C3581" s="111" t="s">
        <v>1712</v>
      </c>
      <c r="D3581" s="361">
        <v>2399.5100000000002</v>
      </c>
    </row>
    <row r="3582" spans="1:4">
      <c r="A3582">
        <v>41461</v>
      </c>
      <c r="B3582" t="s">
        <v>15524</v>
      </c>
      <c r="C3582" s="111" t="s">
        <v>1712</v>
      </c>
      <c r="D3582" s="361">
        <v>3271.6</v>
      </c>
    </row>
    <row r="3583" spans="1:4">
      <c r="A3583">
        <v>44537</v>
      </c>
      <c r="B3583" t="s">
        <v>15525</v>
      </c>
      <c r="C3583" s="111" t="s">
        <v>1723</v>
      </c>
      <c r="D3583" s="360">
        <v>314.12</v>
      </c>
    </row>
    <row r="3584" spans="1:4">
      <c r="A3584">
        <v>11844</v>
      </c>
      <c r="B3584" t="s">
        <v>19251</v>
      </c>
      <c r="C3584" s="111" t="s">
        <v>1715</v>
      </c>
      <c r="D3584" s="360">
        <v>51.73</v>
      </c>
    </row>
    <row r="3585" spans="1:4">
      <c r="A3585">
        <v>4465</v>
      </c>
      <c r="B3585" t="s">
        <v>19252</v>
      </c>
      <c r="C3585" s="111" t="s">
        <v>1715</v>
      </c>
      <c r="D3585" s="360">
        <v>42.99</v>
      </c>
    </row>
    <row r="3586" spans="1:4">
      <c r="A3586">
        <v>35273</v>
      </c>
      <c r="B3586" t="s">
        <v>19253</v>
      </c>
      <c r="C3586" s="111" t="s">
        <v>1715</v>
      </c>
      <c r="D3586" s="360">
        <v>51.56</v>
      </c>
    </row>
    <row r="3587" spans="1:4">
      <c r="A3587">
        <v>4470</v>
      </c>
      <c r="B3587" t="s">
        <v>19254</v>
      </c>
      <c r="C3587" s="111" t="s">
        <v>1715</v>
      </c>
      <c r="D3587" s="360">
        <v>118.99</v>
      </c>
    </row>
    <row r="3588" spans="1:4">
      <c r="A3588">
        <v>20204</v>
      </c>
      <c r="B3588" t="s">
        <v>19255</v>
      </c>
      <c r="C3588" s="111" t="s">
        <v>1715</v>
      </c>
      <c r="D3588" s="360">
        <v>79.319999999999993</v>
      </c>
    </row>
    <row r="3589" spans="1:4">
      <c r="A3589">
        <v>20208</v>
      </c>
      <c r="B3589" t="s">
        <v>19256</v>
      </c>
      <c r="C3589" s="111" t="s">
        <v>1715</v>
      </c>
      <c r="D3589" s="360">
        <v>107.09</v>
      </c>
    </row>
    <row r="3590" spans="1:4">
      <c r="A3590">
        <v>4437</v>
      </c>
      <c r="B3590" t="s">
        <v>19257</v>
      </c>
      <c r="C3590" s="111" t="s">
        <v>1715</v>
      </c>
      <c r="D3590" s="360">
        <v>89.24</v>
      </c>
    </row>
    <row r="3591" spans="1:4">
      <c r="A3591">
        <v>14580</v>
      </c>
      <c r="B3591" t="s">
        <v>19258</v>
      </c>
      <c r="C3591" s="111" t="s">
        <v>1715</v>
      </c>
      <c r="D3591" s="360">
        <v>89.24</v>
      </c>
    </row>
    <row r="3592" spans="1:4">
      <c r="A3592">
        <v>40304</v>
      </c>
      <c r="B3592" t="s">
        <v>15526</v>
      </c>
      <c r="C3592" s="111" t="s">
        <v>1716</v>
      </c>
      <c r="D3592" s="360">
        <v>24.71</v>
      </c>
    </row>
    <row r="3593" spans="1:4">
      <c r="A3593">
        <v>5065</v>
      </c>
      <c r="B3593" t="s">
        <v>15527</v>
      </c>
      <c r="C3593" s="111" t="s">
        <v>1716</v>
      </c>
      <c r="D3593" s="360">
        <v>38.08</v>
      </c>
    </row>
    <row r="3594" spans="1:4">
      <c r="A3594">
        <v>5072</v>
      </c>
      <c r="B3594" t="s">
        <v>15528</v>
      </c>
      <c r="C3594" s="111" t="s">
        <v>1716</v>
      </c>
      <c r="D3594" s="360">
        <v>35.22</v>
      </c>
    </row>
    <row r="3595" spans="1:4">
      <c r="A3595">
        <v>5066</v>
      </c>
      <c r="B3595" t="s">
        <v>15529</v>
      </c>
      <c r="C3595" s="111" t="s">
        <v>1716</v>
      </c>
      <c r="D3595" s="360">
        <v>26.38</v>
      </c>
    </row>
    <row r="3596" spans="1:4">
      <c r="A3596">
        <v>5063</v>
      </c>
      <c r="B3596" t="s">
        <v>15530</v>
      </c>
      <c r="C3596" s="111" t="s">
        <v>1716</v>
      </c>
      <c r="D3596" s="360">
        <v>23.89</v>
      </c>
    </row>
    <row r="3597" spans="1:4">
      <c r="A3597">
        <v>20247</v>
      </c>
      <c r="B3597" t="s">
        <v>15531</v>
      </c>
      <c r="C3597" s="111" t="s">
        <v>1716</v>
      </c>
      <c r="D3597" s="360">
        <v>22.17</v>
      </c>
    </row>
    <row r="3598" spans="1:4">
      <c r="A3598">
        <v>5074</v>
      </c>
      <c r="B3598" t="s">
        <v>15532</v>
      </c>
      <c r="C3598" s="111" t="s">
        <v>1716</v>
      </c>
      <c r="D3598" s="360">
        <v>22.43</v>
      </c>
    </row>
    <row r="3599" spans="1:4">
      <c r="A3599">
        <v>5067</v>
      </c>
      <c r="B3599" t="s">
        <v>15533</v>
      </c>
      <c r="C3599" s="111" t="s">
        <v>1716</v>
      </c>
      <c r="D3599" s="360">
        <v>21.34</v>
      </c>
    </row>
    <row r="3600" spans="1:4">
      <c r="A3600">
        <v>5078</v>
      </c>
      <c r="B3600" t="s">
        <v>15534</v>
      </c>
      <c r="C3600" s="111" t="s">
        <v>1716</v>
      </c>
      <c r="D3600" s="360">
        <v>21.09</v>
      </c>
    </row>
    <row r="3601" spans="1:4">
      <c r="A3601">
        <v>5068</v>
      </c>
      <c r="B3601" t="s">
        <v>15535</v>
      </c>
      <c r="C3601" s="111" t="s">
        <v>1716</v>
      </c>
      <c r="D3601" s="360">
        <v>20.02</v>
      </c>
    </row>
    <row r="3602" spans="1:4">
      <c r="A3602">
        <v>5073</v>
      </c>
      <c r="B3602" t="s">
        <v>15536</v>
      </c>
      <c r="C3602" s="111" t="s">
        <v>1716</v>
      </c>
      <c r="D3602" s="360">
        <v>20.399999999999999</v>
      </c>
    </row>
    <row r="3603" spans="1:4">
      <c r="A3603">
        <v>5069</v>
      </c>
      <c r="B3603" t="s">
        <v>15537</v>
      </c>
      <c r="C3603" s="111" t="s">
        <v>1716</v>
      </c>
      <c r="D3603" s="360">
        <v>20.399999999999999</v>
      </c>
    </row>
    <row r="3604" spans="1:4">
      <c r="A3604">
        <v>5070</v>
      </c>
      <c r="B3604" t="s">
        <v>15538</v>
      </c>
      <c r="C3604" s="111" t="s">
        <v>1716</v>
      </c>
      <c r="D3604" s="360">
        <v>20.63</v>
      </c>
    </row>
    <row r="3605" spans="1:4">
      <c r="A3605">
        <v>5071</v>
      </c>
      <c r="B3605" t="s">
        <v>15539</v>
      </c>
      <c r="C3605" s="111" t="s">
        <v>1716</v>
      </c>
      <c r="D3605" s="360">
        <v>20.02</v>
      </c>
    </row>
    <row r="3606" spans="1:4">
      <c r="A3606">
        <v>5061</v>
      </c>
      <c r="B3606" t="s">
        <v>15540</v>
      </c>
      <c r="C3606" s="111" t="s">
        <v>1716</v>
      </c>
      <c r="D3606" s="360">
        <v>19.68</v>
      </c>
    </row>
    <row r="3607" spans="1:4">
      <c r="A3607">
        <v>5075</v>
      </c>
      <c r="B3607" t="s">
        <v>15541</v>
      </c>
      <c r="C3607" s="111" t="s">
        <v>1716</v>
      </c>
      <c r="D3607" s="360">
        <v>20.02</v>
      </c>
    </row>
    <row r="3608" spans="1:4">
      <c r="A3608">
        <v>39027</v>
      </c>
      <c r="B3608" t="s">
        <v>15542</v>
      </c>
      <c r="C3608" s="111" t="s">
        <v>1716</v>
      </c>
      <c r="D3608" s="360">
        <v>20</v>
      </c>
    </row>
    <row r="3609" spans="1:4">
      <c r="A3609">
        <v>5062</v>
      </c>
      <c r="B3609" t="s">
        <v>15543</v>
      </c>
      <c r="C3609" s="111" t="s">
        <v>1716</v>
      </c>
      <c r="D3609" s="360">
        <v>20.28</v>
      </c>
    </row>
    <row r="3610" spans="1:4">
      <c r="A3610">
        <v>40568</v>
      </c>
      <c r="B3610" t="s">
        <v>15544</v>
      </c>
      <c r="C3610" s="111" t="s">
        <v>1716</v>
      </c>
      <c r="D3610" s="360">
        <v>20.170000000000002</v>
      </c>
    </row>
    <row r="3611" spans="1:4">
      <c r="A3611">
        <v>39026</v>
      </c>
      <c r="B3611" t="s">
        <v>15545</v>
      </c>
      <c r="C3611" s="111" t="s">
        <v>1716</v>
      </c>
      <c r="D3611" s="360">
        <v>22.51</v>
      </c>
    </row>
    <row r="3612" spans="1:4">
      <c r="A3612">
        <v>42431</v>
      </c>
      <c r="B3612" t="s">
        <v>15546</v>
      </c>
      <c r="C3612" s="111" t="s">
        <v>1712</v>
      </c>
      <c r="D3612" s="361">
        <v>3957.85</v>
      </c>
    </row>
    <row r="3613" spans="1:4">
      <c r="A3613">
        <v>44074</v>
      </c>
      <c r="B3613" t="s">
        <v>15547</v>
      </c>
      <c r="C3613" s="111" t="s">
        <v>1717</v>
      </c>
      <c r="D3613" s="360">
        <v>501.74</v>
      </c>
    </row>
    <row r="3614" spans="1:4">
      <c r="A3614">
        <v>44072</v>
      </c>
      <c r="B3614" t="s">
        <v>15548</v>
      </c>
      <c r="C3614" s="111" t="s">
        <v>1717</v>
      </c>
      <c r="D3614" s="360">
        <v>122.98</v>
      </c>
    </row>
    <row r="3615" spans="1:4">
      <c r="A3615">
        <v>511</v>
      </c>
      <c r="B3615" t="s">
        <v>15549</v>
      </c>
      <c r="C3615" s="111" t="s">
        <v>1717</v>
      </c>
      <c r="D3615" s="360">
        <v>21.89</v>
      </c>
    </row>
    <row r="3616" spans="1:4">
      <c r="A3616">
        <v>37540</v>
      </c>
      <c r="B3616" t="s">
        <v>15550</v>
      </c>
      <c r="C3616" s="111" t="s">
        <v>1712</v>
      </c>
      <c r="D3616" s="361">
        <v>76308.990000000005</v>
      </c>
    </row>
    <row r="3617" spans="1:4">
      <c r="A3617">
        <v>37548</v>
      </c>
      <c r="B3617" t="s">
        <v>15551</v>
      </c>
      <c r="C3617" s="111" t="s">
        <v>1712</v>
      </c>
      <c r="D3617" s="361">
        <v>101147.18</v>
      </c>
    </row>
    <row r="3618" spans="1:4">
      <c r="A3618">
        <v>39828</v>
      </c>
      <c r="B3618" t="s">
        <v>15552</v>
      </c>
      <c r="C3618" s="111" t="s">
        <v>1712</v>
      </c>
      <c r="D3618" s="360">
        <v>606.78</v>
      </c>
    </row>
    <row r="3619" spans="1:4">
      <c r="A3619">
        <v>38392</v>
      </c>
      <c r="B3619" t="s">
        <v>15553</v>
      </c>
      <c r="C3619" s="111" t="s">
        <v>1712</v>
      </c>
      <c r="D3619" s="360">
        <v>64.23</v>
      </c>
    </row>
    <row r="3620" spans="1:4">
      <c r="A3620">
        <v>11735</v>
      </c>
      <c r="B3620" t="s">
        <v>15554</v>
      </c>
      <c r="C3620" s="111" t="s">
        <v>1712</v>
      </c>
      <c r="D3620" s="360">
        <v>9.7899999999999991</v>
      </c>
    </row>
    <row r="3621" spans="1:4">
      <c r="A3621">
        <v>11737</v>
      </c>
      <c r="B3621" t="s">
        <v>15555</v>
      </c>
      <c r="C3621" s="111" t="s">
        <v>1712</v>
      </c>
      <c r="D3621" s="360">
        <v>13.88</v>
      </c>
    </row>
    <row r="3622" spans="1:4">
      <c r="A3622">
        <v>11738</v>
      </c>
      <c r="B3622" t="s">
        <v>15556</v>
      </c>
      <c r="C3622" s="111" t="s">
        <v>1712</v>
      </c>
      <c r="D3622" s="360">
        <v>17.5</v>
      </c>
    </row>
    <row r="3623" spans="1:4">
      <c r="A3623">
        <v>36143</v>
      </c>
      <c r="B3623" t="s">
        <v>15557</v>
      </c>
      <c r="C3623" s="111" t="s">
        <v>1712</v>
      </c>
      <c r="D3623" s="360">
        <v>31.03</v>
      </c>
    </row>
    <row r="3624" spans="1:4">
      <c r="A3624">
        <v>36142</v>
      </c>
      <c r="B3624" t="s">
        <v>15558</v>
      </c>
      <c r="C3624" s="111" t="s">
        <v>1712</v>
      </c>
      <c r="D3624" s="360">
        <v>2.27</v>
      </c>
    </row>
    <row r="3625" spans="1:4">
      <c r="A3625">
        <v>36146</v>
      </c>
      <c r="B3625" t="s">
        <v>15559</v>
      </c>
      <c r="C3625" s="111" t="s">
        <v>1712</v>
      </c>
      <c r="D3625" s="360">
        <v>257.38</v>
      </c>
    </row>
    <row r="3626" spans="1:4">
      <c r="A3626">
        <v>39015</v>
      </c>
      <c r="B3626" t="s">
        <v>15560</v>
      </c>
      <c r="C3626" s="111" t="s">
        <v>1712</v>
      </c>
      <c r="D3626" s="360">
        <v>0.97</v>
      </c>
    </row>
    <row r="3627" spans="1:4">
      <c r="A3627">
        <v>38377</v>
      </c>
      <c r="B3627" t="s">
        <v>15561</v>
      </c>
      <c r="C3627" s="111" t="s">
        <v>1712</v>
      </c>
      <c r="D3627" s="360">
        <v>45.93</v>
      </c>
    </row>
    <row r="3628" spans="1:4">
      <c r="A3628">
        <v>38376</v>
      </c>
      <c r="B3628" t="s">
        <v>15562</v>
      </c>
      <c r="C3628" s="111" t="s">
        <v>1712</v>
      </c>
      <c r="D3628" s="360">
        <v>52.36</v>
      </c>
    </row>
    <row r="3629" spans="1:4">
      <c r="A3629">
        <v>38116</v>
      </c>
      <c r="B3629" t="s">
        <v>15563</v>
      </c>
      <c r="C3629" s="111" t="s">
        <v>1712</v>
      </c>
      <c r="D3629" s="360">
        <v>6.97</v>
      </c>
    </row>
    <row r="3630" spans="1:4">
      <c r="A3630">
        <v>38066</v>
      </c>
      <c r="B3630" t="s">
        <v>15564</v>
      </c>
      <c r="C3630" s="111" t="s">
        <v>1712</v>
      </c>
      <c r="D3630" s="360">
        <v>11.5</v>
      </c>
    </row>
    <row r="3631" spans="1:4">
      <c r="A3631">
        <v>38117</v>
      </c>
      <c r="B3631" t="s">
        <v>15565</v>
      </c>
      <c r="C3631" s="111" t="s">
        <v>1712</v>
      </c>
      <c r="D3631" s="360">
        <v>11.86</v>
      </c>
    </row>
    <row r="3632" spans="1:4">
      <c r="A3632">
        <v>38067</v>
      </c>
      <c r="B3632" t="s">
        <v>15566</v>
      </c>
      <c r="C3632" s="111" t="s">
        <v>1712</v>
      </c>
      <c r="D3632" s="360">
        <v>16.190000000000001</v>
      </c>
    </row>
    <row r="3633" spans="1:4">
      <c r="A3633">
        <v>11522</v>
      </c>
      <c r="B3633" t="s">
        <v>15567</v>
      </c>
      <c r="C3633" s="111" t="s">
        <v>1712</v>
      </c>
      <c r="D3633" s="360">
        <v>12.1</v>
      </c>
    </row>
    <row r="3634" spans="1:4">
      <c r="A3634">
        <v>43600</v>
      </c>
      <c r="B3634" t="s">
        <v>15568</v>
      </c>
      <c r="C3634" s="111" t="s">
        <v>1712</v>
      </c>
      <c r="D3634" s="360">
        <v>48.51</v>
      </c>
    </row>
    <row r="3635" spans="1:4">
      <c r="A3635">
        <v>5080</v>
      </c>
      <c r="B3635" t="s">
        <v>15569</v>
      </c>
      <c r="C3635" s="111" t="s">
        <v>1712</v>
      </c>
      <c r="D3635" s="360">
        <v>18.91</v>
      </c>
    </row>
    <row r="3636" spans="1:4">
      <c r="A3636">
        <v>38168</v>
      </c>
      <c r="B3636" t="s">
        <v>15570</v>
      </c>
      <c r="C3636" s="111" t="s">
        <v>1712</v>
      </c>
      <c r="D3636" s="360">
        <v>132.06</v>
      </c>
    </row>
    <row r="3637" spans="1:4">
      <c r="A3637">
        <v>43601</v>
      </c>
      <c r="B3637" t="s">
        <v>15571</v>
      </c>
      <c r="C3637" s="111" t="s">
        <v>1712</v>
      </c>
      <c r="D3637" s="360">
        <v>66.03</v>
      </c>
    </row>
    <row r="3638" spans="1:4">
      <c r="A3638">
        <v>13393</v>
      </c>
      <c r="B3638" t="s">
        <v>15572</v>
      </c>
      <c r="C3638" s="111" t="s">
        <v>1712</v>
      </c>
      <c r="D3638" s="360">
        <v>396.28</v>
      </c>
    </row>
    <row r="3639" spans="1:4">
      <c r="A3639">
        <v>13395</v>
      </c>
      <c r="B3639" t="s">
        <v>15573</v>
      </c>
      <c r="C3639" s="111" t="s">
        <v>1712</v>
      </c>
      <c r="D3639" s="360">
        <v>555.34</v>
      </c>
    </row>
    <row r="3640" spans="1:4">
      <c r="A3640">
        <v>12039</v>
      </c>
      <c r="B3640" t="s">
        <v>15574</v>
      </c>
      <c r="C3640" s="111" t="s">
        <v>1712</v>
      </c>
      <c r="D3640" s="360">
        <v>583.6</v>
      </c>
    </row>
    <row r="3641" spans="1:4">
      <c r="A3641">
        <v>13396</v>
      </c>
      <c r="B3641" t="s">
        <v>15575</v>
      </c>
      <c r="C3641" s="111" t="s">
        <v>1712</v>
      </c>
      <c r="D3641" s="360">
        <v>819.63</v>
      </c>
    </row>
    <row r="3642" spans="1:4">
      <c r="A3642">
        <v>12041</v>
      </c>
      <c r="B3642" t="s">
        <v>15576</v>
      </c>
      <c r="C3642" s="111" t="s">
        <v>1712</v>
      </c>
      <c r="D3642" s="360">
        <v>669.28</v>
      </c>
    </row>
    <row r="3643" spans="1:4">
      <c r="A3643">
        <v>12043</v>
      </c>
      <c r="B3643" t="s">
        <v>15577</v>
      </c>
      <c r="C3643" s="111" t="s">
        <v>1712</v>
      </c>
      <c r="D3643" s="361">
        <v>1413.08</v>
      </c>
    </row>
    <row r="3644" spans="1:4">
      <c r="A3644">
        <v>39762</v>
      </c>
      <c r="B3644" t="s">
        <v>15578</v>
      </c>
      <c r="C3644" s="111" t="s">
        <v>1712</v>
      </c>
      <c r="D3644" s="360">
        <v>672.66</v>
      </c>
    </row>
    <row r="3645" spans="1:4">
      <c r="A3645">
        <v>12042</v>
      </c>
      <c r="B3645" t="s">
        <v>15579</v>
      </c>
      <c r="C3645" s="111" t="s">
        <v>1712</v>
      </c>
      <c r="D3645" s="360">
        <v>982.07</v>
      </c>
    </row>
    <row r="3646" spans="1:4">
      <c r="A3646">
        <v>39763</v>
      </c>
      <c r="B3646" t="s">
        <v>15580</v>
      </c>
      <c r="C3646" s="111" t="s">
        <v>1712</v>
      </c>
      <c r="D3646" s="361">
        <v>1149.3800000000001</v>
      </c>
    </row>
    <row r="3647" spans="1:4">
      <c r="A3647">
        <v>39760</v>
      </c>
      <c r="B3647" t="s">
        <v>15581</v>
      </c>
      <c r="C3647" s="111" t="s">
        <v>1712</v>
      </c>
      <c r="D3647" s="361">
        <v>1145.5999999999999</v>
      </c>
    </row>
    <row r="3648" spans="1:4">
      <c r="A3648">
        <v>39756</v>
      </c>
      <c r="B3648" t="s">
        <v>15582</v>
      </c>
      <c r="C3648" s="111" t="s">
        <v>1712</v>
      </c>
      <c r="D3648" s="360">
        <v>411.34</v>
      </c>
    </row>
    <row r="3649" spans="1:4">
      <c r="A3649">
        <v>12038</v>
      </c>
      <c r="B3649" t="s">
        <v>15583</v>
      </c>
      <c r="C3649" s="111" t="s">
        <v>1712</v>
      </c>
      <c r="D3649" s="360">
        <v>513.98</v>
      </c>
    </row>
    <row r="3650" spans="1:4">
      <c r="A3650">
        <v>39757</v>
      </c>
      <c r="B3650" t="s">
        <v>15584</v>
      </c>
      <c r="C3650" s="111" t="s">
        <v>1712</v>
      </c>
      <c r="D3650" s="360">
        <v>475.27</v>
      </c>
    </row>
    <row r="3651" spans="1:4">
      <c r="A3651">
        <v>39758</v>
      </c>
      <c r="B3651" t="s">
        <v>15585</v>
      </c>
      <c r="C3651" s="111" t="s">
        <v>1712</v>
      </c>
      <c r="D3651" s="360">
        <v>692.64</v>
      </c>
    </row>
    <row r="3652" spans="1:4">
      <c r="A3652">
        <v>39759</v>
      </c>
      <c r="B3652" t="s">
        <v>15586</v>
      </c>
      <c r="C3652" s="111" t="s">
        <v>1712</v>
      </c>
      <c r="D3652" s="360">
        <v>855.42</v>
      </c>
    </row>
    <row r="3653" spans="1:4">
      <c r="A3653">
        <v>39761</v>
      </c>
      <c r="B3653" t="s">
        <v>15587</v>
      </c>
      <c r="C3653" s="111" t="s">
        <v>1712</v>
      </c>
      <c r="D3653" s="361">
        <v>1028.24</v>
      </c>
    </row>
    <row r="3654" spans="1:4">
      <c r="A3654">
        <v>39805</v>
      </c>
      <c r="B3654" t="s">
        <v>15588</v>
      </c>
      <c r="C3654" s="111" t="s">
        <v>1712</v>
      </c>
      <c r="D3654" s="360">
        <v>130.93</v>
      </c>
    </row>
    <row r="3655" spans="1:4">
      <c r="A3655">
        <v>39806</v>
      </c>
      <c r="B3655" t="s">
        <v>15589</v>
      </c>
      <c r="C3655" s="111" t="s">
        <v>1712</v>
      </c>
      <c r="D3655" s="360">
        <v>242.57</v>
      </c>
    </row>
    <row r="3656" spans="1:4">
      <c r="A3656">
        <v>39807</v>
      </c>
      <c r="B3656" t="s">
        <v>15590</v>
      </c>
      <c r="C3656" s="111" t="s">
        <v>1712</v>
      </c>
      <c r="D3656" s="360">
        <v>525.71</v>
      </c>
    </row>
    <row r="3657" spans="1:4">
      <c r="A3657">
        <v>43100</v>
      </c>
      <c r="B3657" t="s">
        <v>15591</v>
      </c>
      <c r="C3657" s="111" t="s">
        <v>1712</v>
      </c>
      <c r="D3657" s="360">
        <v>410.99</v>
      </c>
    </row>
    <row r="3658" spans="1:4">
      <c r="A3658">
        <v>39804</v>
      </c>
      <c r="B3658" t="s">
        <v>15592</v>
      </c>
      <c r="C3658" s="111" t="s">
        <v>1712</v>
      </c>
      <c r="D3658" s="360">
        <v>76.88</v>
      </c>
    </row>
    <row r="3659" spans="1:4">
      <c r="A3659">
        <v>39796</v>
      </c>
      <c r="B3659" t="s">
        <v>15593</v>
      </c>
      <c r="C3659" s="111" t="s">
        <v>1712</v>
      </c>
      <c r="D3659" s="360">
        <v>79.63</v>
      </c>
    </row>
    <row r="3660" spans="1:4">
      <c r="A3660">
        <v>39797</v>
      </c>
      <c r="B3660" t="s">
        <v>15594</v>
      </c>
      <c r="C3660" s="111" t="s">
        <v>1712</v>
      </c>
      <c r="D3660" s="360">
        <v>125</v>
      </c>
    </row>
    <row r="3661" spans="1:4">
      <c r="A3661">
        <v>39798</v>
      </c>
      <c r="B3661" t="s">
        <v>15595</v>
      </c>
      <c r="C3661" s="111" t="s">
        <v>1712</v>
      </c>
      <c r="D3661" s="360">
        <v>214.41</v>
      </c>
    </row>
    <row r="3662" spans="1:4">
      <c r="A3662">
        <v>39794</v>
      </c>
      <c r="B3662" t="s">
        <v>15596</v>
      </c>
      <c r="C3662" s="111" t="s">
        <v>1712</v>
      </c>
      <c r="D3662" s="360">
        <v>33.799999999999997</v>
      </c>
    </row>
    <row r="3663" spans="1:4">
      <c r="A3663">
        <v>39795</v>
      </c>
      <c r="B3663" t="s">
        <v>15597</v>
      </c>
      <c r="C3663" s="111" t="s">
        <v>1712</v>
      </c>
      <c r="D3663" s="360">
        <v>53.4</v>
      </c>
    </row>
    <row r="3664" spans="1:4">
      <c r="A3664">
        <v>39799</v>
      </c>
      <c r="B3664" t="s">
        <v>15598</v>
      </c>
      <c r="C3664" s="111" t="s">
        <v>1712</v>
      </c>
      <c r="D3664" s="360">
        <v>39.4</v>
      </c>
    </row>
    <row r="3665" spans="1:4">
      <c r="A3665">
        <v>39801</v>
      </c>
      <c r="B3665" t="s">
        <v>15599</v>
      </c>
      <c r="C3665" s="111" t="s">
        <v>1712</v>
      </c>
      <c r="D3665" s="360">
        <v>112.76</v>
      </c>
    </row>
    <row r="3666" spans="1:4">
      <c r="A3666">
        <v>39802</v>
      </c>
      <c r="B3666" t="s">
        <v>15600</v>
      </c>
      <c r="C3666" s="111" t="s">
        <v>1712</v>
      </c>
      <c r="D3666" s="360">
        <v>165.28</v>
      </c>
    </row>
    <row r="3667" spans="1:4">
      <c r="A3667">
        <v>39803</v>
      </c>
      <c r="B3667" t="s">
        <v>15601</v>
      </c>
      <c r="C3667" s="111" t="s">
        <v>1712</v>
      </c>
      <c r="D3667" s="360">
        <v>230.57</v>
      </c>
    </row>
    <row r="3668" spans="1:4">
      <c r="A3668">
        <v>39800</v>
      </c>
      <c r="B3668" t="s">
        <v>15602</v>
      </c>
      <c r="C3668" s="111" t="s">
        <v>1712</v>
      </c>
      <c r="D3668" s="360">
        <v>67.11</v>
      </c>
    </row>
    <row r="3669" spans="1:4">
      <c r="A3669">
        <v>43837</v>
      </c>
      <c r="B3669" t="s">
        <v>15603</v>
      </c>
      <c r="C3669" s="111" t="s">
        <v>1712</v>
      </c>
      <c r="D3669" s="361">
        <v>1978.84</v>
      </c>
    </row>
    <row r="3670" spans="1:4">
      <c r="A3670">
        <v>43836</v>
      </c>
      <c r="B3670" t="s">
        <v>15604</v>
      </c>
      <c r="C3670" s="111" t="s">
        <v>1712</v>
      </c>
      <c r="D3670" s="361">
        <v>4026.59</v>
      </c>
    </row>
    <row r="3671" spans="1:4">
      <c r="A3671">
        <v>21059</v>
      </c>
      <c r="B3671" t="s">
        <v>15605</v>
      </c>
      <c r="C3671" s="111" t="s">
        <v>1712</v>
      </c>
      <c r="D3671" s="360">
        <v>62.58</v>
      </c>
    </row>
    <row r="3672" spans="1:4">
      <c r="A3672">
        <v>11234</v>
      </c>
      <c r="B3672" t="s">
        <v>15606</v>
      </c>
      <c r="C3672" s="111" t="s">
        <v>1712</v>
      </c>
      <c r="D3672" s="360">
        <v>94.32</v>
      </c>
    </row>
    <row r="3673" spans="1:4">
      <c r="A3673">
        <v>21060</v>
      </c>
      <c r="B3673" t="s">
        <v>15607</v>
      </c>
      <c r="C3673" s="111" t="s">
        <v>1712</v>
      </c>
      <c r="D3673" s="360">
        <v>116.09</v>
      </c>
    </row>
    <row r="3674" spans="1:4">
      <c r="A3674">
        <v>21061</v>
      </c>
      <c r="B3674" t="s">
        <v>15608</v>
      </c>
      <c r="C3674" s="111" t="s">
        <v>1712</v>
      </c>
      <c r="D3674" s="360">
        <v>145.11000000000001</v>
      </c>
    </row>
    <row r="3675" spans="1:4">
      <c r="A3675">
        <v>21062</v>
      </c>
      <c r="B3675" t="s">
        <v>15609</v>
      </c>
      <c r="C3675" s="111" t="s">
        <v>1712</v>
      </c>
      <c r="D3675" s="360">
        <v>228.55</v>
      </c>
    </row>
    <row r="3676" spans="1:4">
      <c r="A3676">
        <v>11708</v>
      </c>
      <c r="B3676" t="s">
        <v>15610</v>
      </c>
      <c r="C3676" s="111" t="s">
        <v>1712</v>
      </c>
      <c r="D3676" s="360">
        <v>24.94</v>
      </c>
    </row>
    <row r="3677" spans="1:4">
      <c r="A3677">
        <v>11709</v>
      </c>
      <c r="B3677" t="s">
        <v>15611</v>
      </c>
      <c r="C3677" s="111" t="s">
        <v>1712</v>
      </c>
      <c r="D3677" s="360">
        <v>58.59</v>
      </c>
    </row>
    <row r="3678" spans="1:4">
      <c r="A3678">
        <v>11710</v>
      </c>
      <c r="B3678" t="s">
        <v>15612</v>
      </c>
      <c r="C3678" s="111" t="s">
        <v>1712</v>
      </c>
      <c r="D3678" s="360">
        <v>134.68</v>
      </c>
    </row>
    <row r="3679" spans="1:4">
      <c r="A3679">
        <v>11707</v>
      </c>
      <c r="B3679" t="s">
        <v>15613</v>
      </c>
      <c r="C3679" s="111" t="s">
        <v>1712</v>
      </c>
      <c r="D3679" s="360">
        <v>18.68</v>
      </c>
    </row>
    <row r="3680" spans="1:4">
      <c r="A3680">
        <v>5102</v>
      </c>
      <c r="B3680" t="s">
        <v>15614</v>
      </c>
      <c r="C3680" s="111" t="s">
        <v>1712</v>
      </c>
      <c r="D3680" s="360">
        <v>13.75</v>
      </c>
    </row>
    <row r="3681" spans="1:4">
      <c r="A3681">
        <v>11739</v>
      </c>
      <c r="B3681" t="s">
        <v>15615</v>
      </c>
      <c r="C3681" s="111" t="s">
        <v>1712</v>
      </c>
      <c r="D3681" s="360">
        <v>9.8000000000000007</v>
      </c>
    </row>
    <row r="3682" spans="1:4">
      <c r="A3682">
        <v>11711</v>
      </c>
      <c r="B3682" t="s">
        <v>15616</v>
      </c>
      <c r="C3682" s="111" t="s">
        <v>1712</v>
      </c>
      <c r="D3682" s="360">
        <v>11.46</v>
      </c>
    </row>
    <row r="3683" spans="1:4">
      <c r="A3683">
        <v>11741</v>
      </c>
      <c r="B3683" t="s">
        <v>15617</v>
      </c>
      <c r="C3683" s="111" t="s">
        <v>1712</v>
      </c>
      <c r="D3683" s="360">
        <v>12.48</v>
      </c>
    </row>
    <row r="3684" spans="1:4">
      <c r="A3684">
        <v>11745</v>
      </c>
      <c r="B3684" t="s">
        <v>15618</v>
      </c>
      <c r="C3684" s="111" t="s">
        <v>1712</v>
      </c>
      <c r="D3684" s="360">
        <v>16.440000000000001</v>
      </c>
    </row>
    <row r="3685" spans="1:4">
      <c r="A3685">
        <v>11743</v>
      </c>
      <c r="B3685" t="s">
        <v>15619</v>
      </c>
      <c r="C3685" s="111" t="s">
        <v>1712</v>
      </c>
      <c r="D3685" s="360">
        <v>10.48</v>
      </c>
    </row>
    <row r="3686" spans="1:4">
      <c r="A3686">
        <v>1088</v>
      </c>
      <c r="B3686" t="s">
        <v>15620</v>
      </c>
      <c r="C3686" s="111" t="s">
        <v>1712</v>
      </c>
      <c r="D3686" s="360">
        <v>32.18</v>
      </c>
    </row>
    <row r="3687" spans="1:4">
      <c r="A3687">
        <v>1087</v>
      </c>
      <c r="B3687" t="s">
        <v>15621</v>
      </c>
      <c r="C3687" s="111" t="s">
        <v>1712</v>
      </c>
      <c r="D3687" s="360">
        <v>40.200000000000003</v>
      </c>
    </row>
    <row r="3688" spans="1:4">
      <c r="A3688">
        <v>38777</v>
      </c>
      <c r="B3688" t="s">
        <v>15622</v>
      </c>
      <c r="C3688" s="111" t="s">
        <v>1712</v>
      </c>
      <c r="D3688" s="360">
        <v>80.06</v>
      </c>
    </row>
    <row r="3689" spans="1:4">
      <c r="A3689">
        <v>1086</v>
      </c>
      <c r="B3689" t="s">
        <v>15623</v>
      </c>
      <c r="C3689" s="111" t="s">
        <v>1712</v>
      </c>
      <c r="D3689" s="360">
        <v>42.25</v>
      </c>
    </row>
    <row r="3690" spans="1:4">
      <c r="A3690">
        <v>1079</v>
      </c>
      <c r="B3690" t="s">
        <v>15624</v>
      </c>
      <c r="C3690" s="111" t="s">
        <v>1712</v>
      </c>
      <c r="D3690" s="360">
        <v>43.68</v>
      </c>
    </row>
    <row r="3691" spans="1:4">
      <c r="A3691">
        <v>39374</v>
      </c>
      <c r="B3691" t="s">
        <v>15625</v>
      </c>
      <c r="C3691" s="111" t="s">
        <v>1712</v>
      </c>
      <c r="D3691" s="360">
        <v>139</v>
      </c>
    </row>
    <row r="3692" spans="1:4">
      <c r="A3692">
        <v>1082</v>
      </c>
      <c r="B3692" t="s">
        <v>15626</v>
      </c>
      <c r="C3692" s="111" t="s">
        <v>1712</v>
      </c>
      <c r="D3692" s="360">
        <v>274.58</v>
      </c>
    </row>
    <row r="3693" spans="1:4">
      <c r="A3693">
        <v>5104</v>
      </c>
      <c r="B3693" t="s">
        <v>19259</v>
      </c>
      <c r="C3693" s="111" t="s">
        <v>1716</v>
      </c>
      <c r="D3693" s="360">
        <v>59.6</v>
      </c>
    </row>
    <row r="3694" spans="1:4">
      <c r="A3694">
        <v>44530</v>
      </c>
      <c r="B3694" t="s">
        <v>15627</v>
      </c>
      <c r="C3694" s="111" t="s">
        <v>1712</v>
      </c>
      <c r="D3694" s="360">
        <v>39.090000000000003</v>
      </c>
    </row>
    <row r="3695" spans="1:4">
      <c r="A3695">
        <v>2710</v>
      </c>
      <c r="B3695" t="s">
        <v>15628</v>
      </c>
      <c r="C3695" s="111" t="s">
        <v>1712</v>
      </c>
      <c r="D3695" s="360">
        <v>31.22</v>
      </c>
    </row>
    <row r="3696" spans="1:4">
      <c r="A3696">
        <v>14575</v>
      </c>
      <c r="B3696" t="s">
        <v>15629</v>
      </c>
      <c r="C3696" s="111" t="s">
        <v>1712</v>
      </c>
      <c r="D3696" s="361">
        <v>4672348.12</v>
      </c>
    </row>
    <row r="3697" spans="1:4">
      <c r="A3697">
        <v>20043</v>
      </c>
      <c r="B3697" t="s">
        <v>19260</v>
      </c>
      <c r="C3697" s="111" t="s">
        <v>1712</v>
      </c>
      <c r="D3697" s="360">
        <v>10.78</v>
      </c>
    </row>
    <row r="3698" spans="1:4">
      <c r="A3698">
        <v>20044</v>
      </c>
      <c r="B3698" t="s">
        <v>19261</v>
      </c>
      <c r="C3698" s="111" t="s">
        <v>1712</v>
      </c>
      <c r="D3698" s="360">
        <v>12.5</v>
      </c>
    </row>
    <row r="3699" spans="1:4">
      <c r="A3699">
        <v>20042</v>
      </c>
      <c r="B3699" t="s">
        <v>19262</v>
      </c>
      <c r="C3699" s="111" t="s">
        <v>1712</v>
      </c>
      <c r="D3699" s="360">
        <v>9.35</v>
      </c>
    </row>
    <row r="3700" spans="1:4">
      <c r="A3700">
        <v>20046</v>
      </c>
      <c r="B3700" t="s">
        <v>19263</v>
      </c>
      <c r="C3700" s="111" t="s">
        <v>1712</v>
      </c>
      <c r="D3700" s="360">
        <v>22.13</v>
      </c>
    </row>
    <row r="3701" spans="1:4">
      <c r="A3701">
        <v>20047</v>
      </c>
      <c r="B3701" t="s">
        <v>19264</v>
      </c>
      <c r="C3701" s="111" t="s">
        <v>1712</v>
      </c>
      <c r="D3701" s="360">
        <v>66.36</v>
      </c>
    </row>
    <row r="3702" spans="1:4">
      <c r="A3702">
        <v>20045</v>
      </c>
      <c r="B3702" t="s">
        <v>19265</v>
      </c>
      <c r="C3702" s="111" t="s">
        <v>1712</v>
      </c>
      <c r="D3702" s="360">
        <v>11.19</v>
      </c>
    </row>
    <row r="3703" spans="1:4">
      <c r="A3703">
        <v>20972</v>
      </c>
      <c r="B3703" t="s">
        <v>15630</v>
      </c>
      <c r="C3703" s="111" t="s">
        <v>1712</v>
      </c>
      <c r="D3703" s="360">
        <v>135.71</v>
      </c>
    </row>
    <row r="3704" spans="1:4">
      <c r="A3704">
        <v>11321</v>
      </c>
      <c r="B3704" t="s">
        <v>15631</v>
      </c>
      <c r="C3704" s="111" t="s">
        <v>1712</v>
      </c>
      <c r="D3704" s="360">
        <v>26.6</v>
      </c>
    </row>
    <row r="3705" spans="1:4">
      <c r="A3705">
        <v>11323</v>
      </c>
      <c r="B3705" t="s">
        <v>15632</v>
      </c>
      <c r="C3705" s="111" t="s">
        <v>1712</v>
      </c>
      <c r="D3705" s="360">
        <v>30.6</v>
      </c>
    </row>
    <row r="3706" spans="1:4">
      <c r="A3706">
        <v>20327</v>
      </c>
      <c r="B3706" t="s">
        <v>15633</v>
      </c>
      <c r="C3706" s="111" t="s">
        <v>1712</v>
      </c>
      <c r="D3706" s="360">
        <v>17.36</v>
      </c>
    </row>
    <row r="3707" spans="1:4">
      <c r="A3707">
        <v>13390</v>
      </c>
      <c r="B3707" t="s">
        <v>15634</v>
      </c>
      <c r="C3707" s="111" t="s">
        <v>1712</v>
      </c>
      <c r="D3707" s="360">
        <v>158.82</v>
      </c>
    </row>
    <row r="3708" spans="1:4">
      <c r="A3708">
        <v>6034</v>
      </c>
      <c r="B3708" t="s">
        <v>15635</v>
      </c>
      <c r="C3708" s="111" t="s">
        <v>1712</v>
      </c>
      <c r="D3708" s="360">
        <v>15.36</v>
      </c>
    </row>
    <row r="3709" spans="1:4">
      <c r="A3709">
        <v>6036</v>
      </c>
      <c r="B3709" t="s">
        <v>15636</v>
      </c>
      <c r="C3709" s="111" t="s">
        <v>1712</v>
      </c>
      <c r="D3709" s="360">
        <v>20.92</v>
      </c>
    </row>
    <row r="3710" spans="1:4">
      <c r="A3710">
        <v>6031</v>
      </c>
      <c r="B3710" t="s">
        <v>15637</v>
      </c>
      <c r="C3710" s="111" t="s">
        <v>1712</v>
      </c>
      <c r="D3710" s="360">
        <v>24.58</v>
      </c>
    </row>
    <row r="3711" spans="1:4">
      <c r="A3711">
        <v>6029</v>
      </c>
      <c r="B3711" t="s">
        <v>15638</v>
      </c>
      <c r="C3711" s="111" t="s">
        <v>1712</v>
      </c>
      <c r="D3711" s="360">
        <v>24.84</v>
      </c>
    </row>
    <row r="3712" spans="1:4">
      <c r="A3712">
        <v>6033</v>
      </c>
      <c r="B3712" t="s">
        <v>15639</v>
      </c>
      <c r="C3712" s="111" t="s">
        <v>1712</v>
      </c>
      <c r="D3712" s="360">
        <v>32.74</v>
      </c>
    </row>
    <row r="3713" spans="1:4">
      <c r="A3713">
        <v>11672</v>
      </c>
      <c r="B3713" t="s">
        <v>15640</v>
      </c>
      <c r="C3713" s="111" t="s">
        <v>1712</v>
      </c>
      <c r="D3713" s="360">
        <v>71.22</v>
      </c>
    </row>
    <row r="3714" spans="1:4">
      <c r="A3714">
        <v>11669</v>
      </c>
      <c r="B3714" t="s">
        <v>15641</v>
      </c>
      <c r="C3714" s="111" t="s">
        <v>1712</v>
      </c>
      <c r="D3714" s="360">
        <v>67.819999999999993</v>
      </c>
    </row>
    <row r="3715" spans="1:4">
      <c r="A3715">
        <v>11670</v>
      </c>
      <c r="B3715" t="s">
        <v>15642</v>
      </c>
      <c r="C3715" s="111" t="s">
        <v>1712</v>
      </c>
      <c r="D3715" s="360">
        <v>25.98</v>
      </c>
    </row>
    <row r="3716" spans="1:4">
      <c r="A3716">
        <v>20055</v>
      </c>
      <c r="B3716" t="s">
        <v>15643</v>
      </c>
      <c r="C3716" s="111" t="s">
        <v>1712</v>
      </c>
      <c r="D3716" s="360">
        <v>50.79</v>
      </c>
    </row>
    <row r="3717" spans="1:4">
      <c r="A3717">
        <v>11671</v>
      </c>
      <c r="B3717" t="s">
        <v>15644</v>
      </c>
      <c r="C3717" s="111" t="s">
        <v>1712</v>
      </c>
      <c r="D3717" s="360">
        <v>109</v>
      </c>
    </row>
    <row r="3718" spans="1:4">
      <c r="A3718">
        <v>6032</v>
      </c>
      <c r="B3718" t="s">
        <v>15645</v>
      </c>
      <c r="C3718" s="111" t="s">
        <v>1712</v>
      </c>
      <c r="D3718" s="360">
        <v>31.13</v>
      </c>
    </row>
    <row r="3719" spans="1:4">
      <c r="A3719">
        <v>11673</v>
      </c>
      <c r="B3719" t="s">
        <v>15646</v>
      </c>
      <c r="C3719" s="111" t="s">
        <v>1712</v>
      </c>
      <c r="D3719" s="360">
        <v>24.52</v>
      </c>
    </row>
    <row r="3720" spans="1:4">
      <c r="A3720">
        <v>11674</v>
      </c>
      <c r="B3720" t="s">
        <v>15647</v>
      </c>
      <c r="C3720" s="111" t="s">
        <v>1712</v>
      </c>
      <c r="D3720" s="360">
        <v>31.57</v>
      </c>
    </row>
    <row r="3721" spans="1:4">
      <c r="A3721">
        <v>11675</v>
      </c>
      <c r="B3721" t="s">
        <v>15648</v>
      </c>
      <c r="C3721" s="111" t="s">
        <v>1712</v>
      </c>
      <c r="D3721" s="360">
        <v>50.12</v>
      </c>
    </row>
    <row r="3722" spans="1:4">
      <c r="A3722">
        <v>11676</v>
      </c>
      <c r="B3722" t="s">
        <v>15649</v>
      </c>
      <c r="C3722" s="111" t="s">
        <v>1712</v>
      </c>
      <c r="D3722" s="360">
        <v>67.03</v>
      </c>
    </row>
    <row r="3723" spans="1:4">
      <c r="A3723">
        <v>11677</v>
      </c>
      <c r="B3723" t="s">
        <v>15650</v>
      </c>
      <c r="C3723" s="111" t="s">
        <v>1712</v>
      </c>
      <c r="D3723" s="360">
        <v>69.23</v>
      </c>
    </row>
    <row r="3724" spans="1:4">
      <c r="A3724">
        <v>11678</v>
      </c>
      <c r="B3724" t="s">
        <v>15651</v>
      </c>
      <c r="C3724" s="111" t="s">
        <v>1712</v>
      </c>
      <c r="D3724" s="360">
        <v>126.79</v>
      </c>
    </row>
    <row r="3725" spans="1:4">
      <c r="A3725">
        <v>6038</v>
      </c>
      <c r="B3725" t="s">
        <v>15652</v>
      </c>
      <c r="C3725" s="111" t="s">
        <v>1712</v>
      </c>
      <c r="D3725" s="360">
        <v>8.0399999999999991</v>
      </c>
    </row>
    <row r="3726" spans="1:4">
      <c r="A3726">
        <v>11718</v>
      </c>
      <c r="B3726" t="s">
        <v>15653</v>
      </c>
      <c r="C3726" s="111" t="s">
        <v>1712</v>
      </c>
      <c r="D3726" s="360">
        <v>22.94</v>
      </c>
    </row>
    <row r="3727" spans="1:4">
      <c r="A3727">
        <v>6037</v>
      </c>
      <c r="B3727" t="s">
        <v>15654</v>
      </c>
      <c r="C3727" s="111" t="s">
        <v>1712</v>
      </c>
      <c r="D3727" s="360">
        <v>16.73</v>
      </c>
    </row>
    <row r="3728" spans="1:4">
      <c r="A3728">
        <v>11719</v>
      </c>
      <c r="B3728" t="s">
        <v>15655</v>
      </c>
      <c r="C3728" s="111" t="s">
        <v>1712</v>
      </c>
      <c r="D3728" s="360">
        <v>18.61</v>
      </c>
    </row>
    <row r="3729" spans="1:4">
      <c r="A3729">
        <v>6019</v>
      </c>
      <c r="B3729" t="s">
        <v>15656</v>
      </c>
      <c r="C3729" s="111" t="s">
        <v>1712</v>
      </c>
      <c r="D3729" s="360">
        <v>64.7</v>
      </c>
    </row>
    <row r="3730" spans="1:4">
      <c r="A3730">
        <v>6010</v>
      </c>
      <c r="B3730" t="s">
        <v>15657</v>
      </c>
      <c r="C3730" s="111" t="s">
        <v>1712</v>
      </c>
      <c r="D3730" s="360">
        <v>111.33</v>
      </c>
    </row>
    <row r="3731" spans="1:4">
      <c r="A3731">
        <v>6017</v>
      </c>
      <c r="B3731" t="s">
        <v>15658</v>
      </c>
      <c r="C3731" s="111" t="s">
        <v>1712</v>
      </c>
      <c r="D3731" s="360">
        <v>88.18</v>
      </c>
    </row>
    <row r="3732" spans="1:4">
      <c r="A3732">
        <v>6020</v>
      </c>
      <c r="B3732" t="s">
        <v>15659</v>
      </c>
      <c r="C3732" s="111" t="s">
        <v>1712</v>
      </c>
      <c r="D3732" s="360">
        <v>38.86</v>
      </c>
    </row>
    <row r="3733" spans="1:4">
      <c r="A3733">
        <v>6028</v>
      </c>
      <c r="B3733" t="s">
        <v>15660</v>
      </c>
      <c r="C3733" s="111" t="s">
        <v>1712</v>
      </c>
      <c r="D3733" s="360">
        <v>155.06</v>
      </c>
    </row>
    <row r="3734" spans="1:4">
      <c r="A3734">
        <v>6011</v>
      </c>
      <c r="B3734" t="s">
        <v>15661</v>
      </c>
      <c r="C3734" s="111" t="s">
        <v>1712</v>
      </c>
      <c r="D3734" s="360">
        <v>321.58999999999997</v>
      </c>
    </row>
    <row r="3735" spans="1:4">
      <c r="A3735">
        <v>6012</v>
      </c>
      <c r="B3735" t="s">
        <v>15662</v>
      </c>
      <c r="C3735" s="111" t="s">
        <v>1712</v>
      </c>
      <c r="D3735" s="360">
        <v>389.34</v>
      </c>
    </row>
    <row r="3736" spans="1:4">
      <c r="A3736">
        <v>6016</v>
      </c>
      <c r="B3736" t="s">
        <v>15663</v>
      </c>
      <c r="C3736" s="111" t="s">
        <v>1712</v>
      </c>
      <c r="D3736" s="360">
        <v>40.99</v>
      </c>
    </row>
    <row r="3737" spans="1:4">
      <c r="A3737">
        <v>6027</v>
      </c>
      <c r="B3737" t="s">
        <v>15664</v>
      </c>
      <c r="C3737" s="111" t="s">
        <v>1712</v>
      </c>
      <c r="D3737" s="360">
        <v>811.24</v>
      </c>
    </row>
    <row r="3738" spans="1:4">
      <c r="A3738">
        <v>6013</v>
      </c>
      <c r="B3738" t="s">
        <v>15665</v>
      </c>
      <c r="C3738" s="111" t="s">
        <v>1712</v>
      </c>
      <c r="D3738" s="360">
        <v>122.41</v>
      </c>
    </row>
    <row r="3739" spans="1:4">
      <c r="A3739">
        <v>6015</v>
      </c>
      <c r="B3739" t="s">
        <v>15666</v>
      </c>
      <c r="C3739" s="111" t="s">
        <v>1712</v>
      </c>
      <c r="D3739" s="360">
        <v>178.01</v>
      </c>
    </row>
    <row r="3740" spans="1:4">
      <c r="A3740">
        <v>6014</v>
      </c>
      <c r="B3740" t="s">
        <v>15667</v>
      </c>
      <c r="C3740" s="111" t="s">
        <v>1712</v>
      </c>
      <c r="D3740" s="360">
        <v>170.2</v>
      </c>
    </row>
    <row r="3741" spans="1:4">
      <c r="A3741">
        <v>6006</v>
      </c>
      <c r="B3741" t="s">
        <v>15668</v>
      </c>
      <c r="C3741" s="111" t="s">
        <v>1712</v>
      </c>
      <c r="D3741" s="360">
        <v>88.65</v>
      </c>
    </row>
    <row r="3742" spans="1:4">
      <c r="A3742">
        <v>6005</v>
      </c>
      <c r="B3742" t="s">
        <v>15669</v>
      </c>
      <c r="C3742" s="111" t="s">
        <v>1712</v>
      </c>
      <c r="D3742" s="360">
        <v>100</v>
      </c>
    </row>
    <row r="3743" spans="1:4">
      <c r="A3743">
        <v>11756</v>
      </c>
      <c r="B3743" t="s">
        <v>15670</v>
      </c>
      <c r="C3743" s="111" t="s">
        <v>1712</v>
      </c>
      <c r="D3743" s="360">
        <v>47.76</v>
      </c>
    </row>
    <row r="3744" spans="1:4">
      <c r="A3744">
        <v>10904</v>
      </c>
      <c r="B3744" t="s">
        <v>15671</v>
      </c>
      <c r="C3744" s="111" t="s">
        <v>1712</v>
      </c>
      <c r="D3744" s="360">
        <v>190</v>
      </c>
    </row>
    <row r="3745" spans="1:4">
      <c r="A3745">
        <v>11752</v>
      </c>
      <c r="B3745" t="s">
        <v>15672</v>
      </c>
      <c r="C3745" s="111" t="s">
        <v>1712</v>
      </c>
      <c r="D3745" s="360">
        <v>27.54</v>
      </c>
    </row>
    <row r="3746" spans="1:4">
      <c r="A3746">
        <v>11753</v>
      </c>
      <c r="B3746" t="s">
        <v>15673</v>
      </c>
      <c r="C3746" s="111" t="s">
        <v>1712</v>
      </c>
      <c r="D3746" s="360">
        <v>32.880000000000003</v>
      </c>
    </row>
    <row r="3747" spans="1:4">
      <c r="A3747">
        <v>6021</v>
      </c>
      <c r="B3747" t="s">
        <v>15674</v>
      </c>
      <c r="C3747" s="111" t="s">
        <v>1712</v>
      </c>
      <c r="D3747" s="360">
        <v>91.24</v>
      </c>
    </row>
    <row r="3748" spans="1:4">
      <c r="A3748">
        <v>6024</v>
      </c>
      <c r="B3748" t="s">
        <v>15675</v>
      </c>
      <c r="C3748" s="111" t="s">
        <v>1712</v>
      </c>
      <c r="D3748" s="360">
        <v>94.32</v>
      </c>
    </row>
    <row r="3749" spans="1:4">
      <c r="A3749">
        <v>38379</v>
      </c>
      <c r="B3749" t="s">
        <v>15676</v>
      </c>
      <c r="C3749" s="111" t="s">
        <v>1715</v>
      </c>
      <c r="D3749" s="360">
        <v>61.44</v>
      </c>
    </row>
    <row r="3750" spans="1:4">
      <c r="A3750">
        <v>13897</v>
      </c>
      <c r="B3750" t="s">
        <v>15677</v>
      </c>
      <c r="C3750" s="111" t="s">
        <v>1712</v>
      </c>
      <c r="D3750" s="361">
        <v>6173.11</v>
      </c>
    </row>
    <row r="3751" spans="1:4">
      <c r="A3751">
        <v>10640</v>
      </c>
      <c r="B3751" t="s">
        <v>15678</v>
      </c>
      <c r="C3751" s="111" t="s">
        <v>1712</v>
      </c>
      <c r="D3751" s="361">
        <v>13369.66</v>
      </c>
    </row>
    <row r="3752" spans="1:4">
      <c r="A3752">
        <v>34357</v>
      </c>
      <c r="B3752" t="s">
        <v>15679</v>
      </c>
      <c r="C3752" s="111" t="s">
        <v>1716</v>
      </c>
      <c r="D3752" s="360">
        <v>4.16</v>
      </c>
    </row>
    <row r="3753" spans="1:4">
      <c r="A3753">
        <v>37329</v>
      </c>
      <c r="B3753" t="s">
        <v>15680</v>
      </c>
      <c r="C3753" s="111" t="s">
        <v>1716</v>
      </c>
      <c r="D3753" s="360">
        <v>87.8</v>
      </c>
    </row>
    <row r="3754" spans="1:4">
      <c r="A3754">
        <v>2510</v>
      </c>
      <c r="B3754" t="s">
        <v>15681</v>
      </c>
      <c r="C3754" s="111" t="s">
        <v>1712</v>
      </c>
      <c r="D3754" s="360">
        <v>39.78</v>
      </c>
    </row>
    <row r="3755" spans="1:4">
      <c r="A3755">
        <v>12359</v>
      </c>
      <c r="B3755" t="s">
        <v>15682</v>
      </c>
      <c r="C3755" s="111" t="s">
        <v>1712</v>
      </c>
      <c r="D3755" s="360">
        <v>117.96</v>
      </c>
    </row>
    <row r="3756" spans="1:4">
      <c r="A3756">
        <v>7353</v>
      </c>
      <c r="B3756" t="s">
        <v>15683</v>
      </c>
      <c r="C3756" s="111" t="s">
        <v>1717</v>
      </c>
      <c r="D3756" s="360">
        <v>31.7</v>
      </c>
    </row>
    <row r="3757" spans="1:4">
      <c r="A3757">
        <v>36144</v>
      </c>
      <c r="B3757" t="s">
        <v>15684</v>
      </c>
      <c r="C3757" s="111" t="s">
        <v>1712</v>
      </c>
      <c r="D3757" s="360">
        <v>1.69</v>
      </c>
    </row>
    <row r="3758" spans="1:4">
      <c r="A3758">
        <v>10518</v>
      </c>
      <c r="B3758" t="s">
        <v>15685</v>
      </c>
      <c r="C3758" s="111" t="s">
        <v>1712</v>
      </c>
      <c r="D3758" s="360">
        <v>126.02</v>
      </c>
    </row>
    <row r="3759" spans="1:4">
      <c r="A3759">
        <v>36530</v>
      </c>
      <c r="B3759" t="s">
        <v>15686</v>
      </c>
      <c r="C3759" s="111" t="s">
        <v>1712</v>
      </c>
      <c r="D3759" s="361">
        <v>442536.57</v>
      </c>
    </row>
    <row r="3760" spans="1:4">
      <c r="A3760">
        <v>6046</v>
      </c>
      <c r="B3760" t="s">
        <v>15687</v>
      </c>
      <c r="C3760" s="111" t="s">
        <v>1712</v>
      </c>
      <c r="D3760" s="361">
        <v>480000</v>
      </c>
    </row>
    <row r="3761" spans="1:4">
      <c r="A3761">
        <v>36531</v>
      </c>
      <c r="B3761" t="s">
        <v>15688</v>
      </c>
      <c r="C3761" s="111" t="s">
        <v>1712</v>
      </c>
      <c r="D3761" s="361">
        <v>497560.94</v>
      </c>
    </row>
    <row r="3762" spans="1:4">
      <c r="A3762">
        <v>34684</v>
      </c>
      <c r="B3762" t="s">
        <v>15689</v>
      </c>
      <c r="C3762" s="111" t="s">
        <v>1713</v>
      </c>
      <c r="D3762" s="360">
        <v>283.82</v>
      </c>
    </row>
    <row r="3763" spans="1:4">
      <c r="A3763">
        <v>34683</v>
      </c>
      <c r="B3763" t="s">
        <v>15690</v>
      </c>
      <c r="C3763" s="111" t="s">
        <v>1713</v>
      </c>
      <c r="D3763" s="360">
        <v>177.39</v>
      </c>
    </row>
    <row r="3764" spans="1:4">
      <c r="A3764">
        <v>533</v>
      </c>
      <c r="B3764" t="s">
        <v>15691</v>
      </c>
      <c r="C3764" s="111" t="s">
        <v>1713</v>
      </c>
      <c r="D3764" s="360">
        <v>25.92</v>
      </c>
    </row>
    <row r="3765" spans="1:4">
      <c r="A3765">
        <v>10515</v>
      </c>
      <c r="B3765" t="s">
        <v>15692</v>
      </c>
      <c r="C3765" s="111" t="s">
        <v>1713</v>
      </c>
      <c r="D3765" s="360">
        <v>48.91</v>
      </c>
    </row>
    <row r="3766" spans="1:4">
      <c r="A3766">
        <v>536</v>
      </c>
      <c r="B3766" t="s">
        <v>15693</v>
      </c>
      <c r="C3766" s="111" t="s">
        <v>1713</v>
      </c>
      <c r="D3766" s="360">
        <v>35.380000000000003</v>
      </c>
    </row>
    <row r="3767" spans="1:4">
      <c r="A3767">
        <v>153</v>
      </c>
      <c r="B3767" t="s">
        <v>15694</v>
      </c>
      <c r="C3767" s="111" t="s">
        <v>1717</v>
      </c>
      <c r="D3767" s="360">
        <v>87</v>
      </c>
    </row>
    <row r="3768" spans="1:4">
      <c r="A3768">
        <v>34682</v>
      </c>
      <c r="B3768" t="s">
        <v>15695</v>
      </c>
      <c r="C3768" s="111" t="s">
        <v>1713</v>
      </c>
      <c r="D3768" s="360">
        <v>135.65</v>
      </c>
    </row>
    <row r="3769" spans="1:4">
      <c r="A3769">
        <v>20205</v>
      </c>
      <c r="B3769" t="s">
        <v>19266</v>
      </c>
      <c r="C3769" s="111" t="s">
        <v>1715</v>
      </c>
      <c r="D3769" s="360">
        <v>3.3</v>
      </c>
    </row>
    <row r="3770" spans="1:4">
      <c r="A3770">
        <v>4412</v>
      </c>
      <c r="B3770" t="s">
        <v>19267</v>
      </c>
      <c r="C3770" s="111" t="s">
        <v>1715</v>
      </c>
      <c r="D3770" s="360">
        <v>1.98</v>
      </c>
    </row>
    <row r="3771" spans="1:4">
      <c r="A3771">
        <v>4408</v>
      </c>
      <c r="B3771" t="s">
        <v>19268</v>
      </c>
      <c r="C3771" s="111" t="s">
        <v>1715</v>
      </c>
      <c r="D3771" s="360">
        <v>2.4700000000000002</v>
      </c>
    </row>
    <row r="3772" spans="1:4">
      <c r="A3772">
        <v>36250</v>
      </c>
      <c r="B3772" t="s">
        <v>15696</v>
      </c>
      <c r="C3772" s="111" t="s">
        <v>1715</v>
      </c>
      <c r="D3772" s="360">
        <v>4</v>
      </c>
    </row>
    <row r="3773" spans="1:4">
      <c r="A3773">
        <v>10857</v>
      </c>
      <c r="B3773" t="s">
        <v>15697</v>
      </c>
      <c r="C3773" s="111" t="s">
        <v>1715</v>
      </c>
      <c r="D3773" s="360">
        <v>16.36</v>
      </c>
    </row>
    <row r="3774" spans="1:4">
      <c r="A3774">
        <v>4803</v>
      </c>
      <c r="B3774" t="s">
        <v>15698</v>
      </c>
      <c r="C3774" s="111" t="s">
        <v>1715</v>
      </c>
      <c r="D3774" s="360">
        <v>32.020000000000003</v>
      </c>
    </row>
    <row r="3775" spans="1:4">
      <c r="A3775">
        <v>6186</v>
      </c>
      <c r="B3775" t="s">
        <v>15699</v>
      </c>
      <c r="C3775" s="111" t="s">
        <v>1715</v>
      </c>
      <c r="D3775" s="360">
        <v>15.83</v>
      </c>
    </row>
    <row r="3776" spans="1:4">
      <c r="A3776">
        <v>4829</v>
      </c>
      <c r="B3776" t="s">
        <v>15700</v>
      </c>
      <c r="C3776" s="111" t="s">
        <v>1715</v>
      </c>
      <c r="D3776" s="360">
        <v>22.97</v>
      </c>
    </row>
    <row r="3777" spans="1:4">
      <c r="A3777">
        <v>39829</v>
      </c>
      <c r="B3777" t="s">
        <v>15701</v>
      </c>
      <c r="C3777" s="111" t="s">
        <v>1715</v>
      </c>
      <c r="D3777" s="360">
        <v>33.450000000000003</v>
      </c>
    </row>
    <row r="3778" spans="1:4">
      <c r="A3778">
        <v>20231</v>
      </c>
      <c r="B3778" t="s">
        <v>15702</v>
      </c>
      <c r="C3778" s="111" t="s">
        <v>1715</v>
      </c>
      <c r="D3778" s="360">
        <v>35.35</v>
      </c>
    </row>
    <row r="3779" spans="1:4">
      <c r="A3779">
        <v>4804</v>
      </c>
      <c r="B3779" t="s">
        <v>15703</v>
      </c>
      <c r="C3779" s="111" t="s">
        <v>1715</v>
      </c>
      <c r="D3779" s="360">
        <v>24.58</v>
      </c>
    </row>
    <row r="3780" spans="1:4">
      <c r="A3780">
        <v>34680</v>
      </c>
      <c r="B3780" t="s">
        <v>15704</v>
      </c>
      <c r="C3780" s="111" t="s">
        <v>1715</v>
      </c>
      <c r="D3780" s="360">
        <v>41.73</v>
      </c>
    </row>
    <row r="3781" spans="1:4">
      <c r="A3781">
        <v>11573</v>
      </c>
      <c r="B3781" t="s">
        <v>15705</v>
      </c>
      <c r="C3781" s="111" t="s">
        <v>1712</v>
      </c>
      <c r="D3781" s="360">
        <v>5.41</v>
      </c>
    </row>
    <row r="3782" spans="1:4">
      <c r="A3782">
        <v>38401</v>
      </c>
      <c r="B3782" t="s">
        <v>15706</v>
      </c>
      <c r="C3782" s="111" t="s">
        <v>1712</v>
      </c>
      <c r="D3782" s="360">
        <v>14.23</v>
      </c>
    </row>
    <row r="3783" spans="1:4">
      <c r="A3783">
        <v>11575</v>
      </c>
      <c r="B3783" t="s">
        <v>15707</v>
      </c>
      <c r="C3783" s="111" t="s">
        <v>1712</v>
      </c>
      <c r="D3783" s="360">
        <v>52.23</v>
      </c>
    </row>
    <row r="3784" spans="1:4">
      <c r="A3784">
        <v>38179</v>
      </c>
      <c r="B3784" t="s">
        <v>15708</v>
      </c>
      <c r="C3784" s="111" t="s">
        <v>1712</v>
      </c>
      <c r="D3784" s="360">
        <v>43.19</v>
      </c>
    </row>
    <row r="3785" spans="1:4">
      <c r="A3785">
        <v>20256</v>
      </c>
      <c r="B3785" t="s">
        <v>15709</v>
      </c>
      <c r="C3785" s="111" t="s">
        <v>1712</v>
      </c>
      <c r="D3785" s="360">
        <v>0.36</v>
      </c>
    </row>
    <row r="3786" spans="1:4">
      <c r="A3786">
        <v>14511</v>
      </c>
      <c r="B3786" t="s">
        <v>15710</v>
      </c>
      <c r="C3786" s="111" t="s">
        <v>1712</v>
      </c>
      <c r="D3786" s="361">
        <v>997825.41</v>
      </c>
    </row>
    <row r="3787" spans="1:4">
      <c r="A3787">
        <v>10642</v>
      </c>
      <c r="B3787" t="s">
        <v>15711</v>
      </c>
      <c r="C3787" s="111" t="s">
        <v>1712</v>
      </c>
      <c r="D3787" s="361">
        <v>940000</v>
      </c>
    </row>
    <row r="3788" spans="1:4">
      <c r="A3788">
        <v>14489</v>
      </c>
      <c r="B3788" t="s">
        <v>15712</v>
      </c>
      <c r="C3788" s="111" t="s">
        <v>1712</v>
      </c>
      <c r="D3788" s="361">
        <v>833762.51</v>
      </c>
    </row>
    <row r="3789" spans="1:4">
      <c r="A3789">
        <v>14513</v>
      </c>
      <c r="B3789" t="s">
        <v>15713</v>
      </c>
      <c r="C3789" s="111" t="s">
        <v>1712</v>
      </c>
      <c r="D3789" s="361">
        <v>625341.67000000004</v>
      </c>
    </row>
    <row r="3790" spans="1:4">
      <c r="A3790">
        <v>13600</v>
      </c>
      <c r="B3790" t="s">
        <v>15714</v>
      </c>
      <c r="C3790" s="111" t="s">
        <v>1712</v>
      </c>
      <c r="D3790" s="361">
        <v>806866.86</v>
      </c>
    </row>
    <row r="3791" spans="1:4">
      <c r="A3791">
        <v>10646</v>
      </c>
      <c r="B3791" t="s">
        <v>15715</v>
      </c>
      <c r="C3791" s="111" t="s">
        <v>1712</v>
      </c>
      <c r="D3791" s="361">
        <v>601465.48</v>
      </c>
    </row>
    <row r="3792" spans="1:4">
      <c r="A3792">
        <v>6070</v>
      </c>
      <c r="B3792" t="s">
        <v>15716</v>
      </c>
      <c r="C3792" s="111" t="s">
        <v>1712</v>
      </c>
      <c r="D3792" s="361">
        <v>821828.55</v>
      </c>
    </row>
    <row r="3793" spans="1:4">
      <c r="A3793">
        <v>6069</v>
      </c>
      <c r="B3793" t="s">
        <v>15717</v>
      </c>
      <c r="C3793" s="111" t="s">
        <v>1712</v>
      </c>
      <c r="D3793" s="361">
        <v>181554.32</v>
      </c>
    </row>
    <row r="3794" spans="1:4">
      <c r="A3794">
        <v>14626</v>
      </c>
      <c r="B3794" t="s">
        <v>15718</v>
      </c>
      <c r="C3794" s="111" t="s">
        <v>1712</v>
      </c>
      <c r="D3794" s="361">
        <v>899714.32</v>
      </c>
    </row>
    <row r="3795" spans="1:4">
      <c r="A3795">
        <v>6067</v>
      </c>
      <c r="B3795" t="s">
        <v>15719</v>
      </c>
      <c r="C3795" s="111" t="s">
        <v>1712</v>
      </c>
      <c r="D3795" s="361">
        <v>738571.44</v>
      </c>
    </row>
    <row r="3796" spans="1:4">
      <c r="A3796">
        <v>38393</v>
      </c>
      <c r="B3796" t="s">
        <v>15720</v>
      </c>
      <c r="C3796" s="111" t="s">
        <v>1712</v>
      </c>
      <c r="D3796" s="360">
        <v>17.989999999999998</v>
      </c>
    </row>
    <row r="3797" spans="1:4">
      <c r="A3797">
        <v>38390</v>
      </c>
      <c r="B3797" t="s">
        <v>15721</v>
      </c>
      <c r="C3797" s="111" t="s">
        <v>1712</v>
      </c>
      <c r="D3797" s="360">
        <v>39.9</v>
      </c>
    </row>
    <row r="3798" spans="1:4">
      <c r="A3798">
        <v>36532</v>
      </c>
      <c r="B3798" t="s">
        <v>15722</v>
      </c>
      <c r="C3798" s="111" t="s">
        <v>1712</v>
      </c>
      <c r="D3798" s="361">
        <v>26431.22</v>
      </c>
    </row>
    <row r="3799" spans="1:4">
      <c r="A3799">
        <v>11578</v>
      </c>
      <c r="B3799" t="s">
        <v>15723</v>
      </c>
      <c r="C3799" s="111" t="s">
        <v>1712</v>
      </c>
      <c r="D3799" s="360">
        <v>11.28</v>
      </c>
    </row>
    <row r="3800" spans="1:4">
      <c r="A3800">
        <v>11577</v>
      </c>
      <c r="B3800" t="s">
        <v>15724</v>
      </c>
      <c r="C3800" s="111" t="s">
        <v>1712</v>
      </c>
      <c r="D3800" s="360">
        <v>10.76</v>
      </c>
    </row>
    <row r="3801" spans="1:4">
      <c r="A3801">
        <v>42432</v>
      </c>
      <c r="B3801" t="s">
        <v>15725</v>
      </c>
      <c r="C3801" s="111" t="s">
        <v>1712</v>
      </c>
      <c r="D3801" s="361">
        <v>2424.64</v>
      </c>
    </row>
    <row r="3802" spans="1:4">
      <c r="A3802">
        <v>42437</v>
      </c>
      <c r="B3802" t="s">
        <v>15726</v>
      </c>
      <c r="C3802" s="111" t="s">
        <v>1712</v>
      </c>
      <c r="D3802" s="361">
        <v>1843.37</v>
      </c>
    </row>
    <row r="3803" spans="1:4">
      <c r="A3803">
        <v>1116</v>
      </c>
      <c r="B3803" t="s">
        <v>15727</v>
      </c>
      <c r="C3803" s="111" t="s">
        <v>1715</v>
      </c>
      <c r="D3803" s="360">
        <v>22.77</v>
      </c>
    </row>
    <row r="3804" spans="1:4">
      <c r="A3804">
        <v>1115</v>
      </c>
      <c r="B3804" t="s">
        <v>15728</v>
      </c>
      <c r="C3804" s="111" t="s">
        <v>1715</v>
      </c>
      <c r="D3804" s="360">
        <v>27.28</v>
      </c>
    </row>
    <row r="3805" spans="1:4">
      <c r="A3805">
        <v>1113</v>
      </c>
      <c r="B3805" t="s">
        <v>15729</v>
      </c>
      <c r="C3805" s="111" t="s">
        <v>1715</v>
      </c>
      <c r="D3805" s="360">
        <v>31.89</v>
      </c>
    </row>
    <row r="3806" spans="1:4">
      <c r="A3806">
        <v>1114</v>
      </c>
      <c r="B3806" t="s">
        <v>15730</v>
      </c>
      <c r="C3806" s="111" t="s">
        <v>1715</v>
      </c>
      <c r="D3806" s="360">
        <v>37.99</v>
      </c>
    </row>
    <row r="3807" spans="1:4">
      <c r="A3807">
        <v>40873</v>
      </c>
      <c r="B3807" t="s">
        <v>15731</v>
      </c>
      <c r="C3807" s="111" t="s">
        <v>1715</v>
      </c>
      <c r="D3807" s="360">
        <v>29.73</v>
      </c>
    </row>
    <row r="3808" spans="1:4">
      <c r="A3808">
        <v>20214</v>
      </c>
      <c r="B3808" t="s">
        <v>15732</v>
      </c>
      <c r="C3808" s="111" t="s">
        <v>1712</v>
      </c>
      <c r="D3808" s="360">
        <v>51.59</v>
      </c>
    </row>
    <row r="3809" spans="1:4">
      <c r="A3809">
        <v>7237</v>
      </c>
      <c r="B3809" t="s">
        <v>15733</v>
      </c>
      <c r="C3809" s="111" t="s">
        <v>1712</v>
      </c>
      <c r="D3809" s="360">
        <v>50.5</v>
      </c>
    </row>
    <row r="3810" spans="1:4">
      <c r="A3810">
        <v>11757</v>
      </c>
      <c r="B3810" t="s">
        <v>15734</v>
      </c>
      <c r="C3810" s="111" t="s">
        <v>1712</v>
      </c>
      <c r="D3810" s="360">
        <v>31.55</v>
      </c>
    </row>
    <row r="3811" spans="1:4">
      <c r="A3811">
        <v>11758</v>
      </c>
      <c r="B3811" t="s">
        <v>15735</v>
      </c>
      <c r="C3811" s="111" t="s">
        <v>1712</v>
      </c>
      <c r="D3811" s="360">
        <v>68.400000000000006</v>
      </c>
    </row>
    <row r="3812" spans="1:4">
      <c r="A3812">
        <v>37526</v>
      </c>
      <c r="B3812" t="s">
        <v>15736</v>
      </c>
      <c r="C3812" s="111" t="s">
        <v>1712</v>
      </c>
      <c r="D3812" s="360">
        <v>5.55</v>
      </c>
    </row>
    <row r="3813" spans="1:4">
      <c r="A3813">
        <v>6076</v>
      </c>
      <c r="B3813" t="s">
        <v>15737</v>
      </c>
      <c r="C3813" s="111" t="s">
        <v>1718</v>
      </c>
      <c r="D3813" s="360">
        <v>70</v>
      </c>
    </row>
    <row r="3814" spans="1:4">
      <c r="A3814">
        <v>13109</v>
      </c>
      <c r="B3814" t="s">
        <v>15738</v>
      </c>
      <c r="C3814" s="111" t="s">
        <v>1712</v>
      </c>
      <c r="D3814" s="360">
        <v>270.93</v>
      </c>
    </row>
    <row r="3815" spans="1:4">
      <c r="A3815">
        <v>13110</v>
      </c>
      <c r="B3815" t="s">
        <v>15739</v>
      </c>
      <c r="C3815" s="111" t="s">
        <v>1712</v>
      </c>
      <c r="D3815" s="360">
        <v>356.56</v>
      </c>
    </row>
    <row r="3816" spans="1:4">
      <c r="A3816">
        <v>7581</v>
      </c>
      <c r="B3816" t="s">
        <v>15740</v>
      </c>
      <c r="C3816" s="111" t="s">
        <v>1712</v>
      </c>
      <c r="D3816" s="360">
        <v>5.6</v>
      </c>
    </row>
    <row r="3817" spans="1:4">
      <c r="A3817">
        <v>4509</v>
      </c>
      <c r="B3817" t="s">
        <v>15741</v>
      </c>
      <c r="C3817" s="111" t="s">
        <v>1715</v>
      </c>
      <c r="D3817" s="360">
        <v>4.07</v>
      </c>
    </row>
    <row r="3818" spans="1:4">
      <c r="A3818">
        <v>4512</v>
      </c>
      <c r="B3818" t="s">
        <v>15742</v>
      </c>
      <c r="C3818" s="111" t="s">
        <v>1715</v>
      </c>
      <c r="D3818" s="360">
        <v>1.94</v>
      </c>
    </row>
    <row r="3819" spans="1:4">
      <c r="A3819">
        <v>4517</v>
      </c>
      <c r="B3819" t="s">
        <v>15743</v>
      </c>
      <c r="C3819" s="111" t="s">
        <v>1715</v>
      </c>
      <c r="D3819" s="360">
        <v>2.8</v>
      </c>
    </row>
    <row r="3820" spans="1:4">
      <c r="A3820">
        <v>20206</v>
      </c>
      <c r="B3820" t="s">
        <v>19269</v>
      </c>
      <c r="C3820" s="111" t="s">
        <v>1715</v>
      </c>
      <c r="D3820" s="360">
        <v>8.92</v>
      </c>
    </row>
    <row r="3821" spans="1:4">
      <c r="A3821">
        <v>4460</v>
      </c>
      <c r="B3821" t="s">
        <v>19270</v>
      </c>
      <c r="C3821" s="111" t="s">
        <v>1715</v>
      </c>
      <c r="D3821" s="360">
        <v>9.16</v>
      </c>
    </row>
    <row r="3822" spans="1:4">
      <c r="A3822">
        <v>4415</v>
      </c>
      <c r="B3822" t="s">
        <v>19271</v>
      </c>
      <c r="C3822" s="111" t="s">
        <v>1715</v>
      </c>
      <c r="D3822" s="360">
        <v>4.9000000000000004</v>
      </c>
    </row>
    <row r="3823" spans="1:4">
      <c r="A3823">
        <v>4417</v>
      </c>
      <c r="B3823" t="s">
        <v>19272</v>
      </c>
      <c r="C3823" s="111" t="s">
        <v>1715</v>
      </c>
      <c r="D3823" s="360">
        <v>7.06</v>
      </c>
    </row>
    <row r="3824" spans="1:4">
      <c r="A3824">
        <v>37373</v>
      </c>
      <c r="B3824" t="s">
        <v>19273</v>
      </c>
      <c r="C3824" s="111" t="s">
        <v>1714</v>
      </c>
      <c r="D3824" s="360">
        <v>0.04</v>
      </c>
    </row>
    <row r="3825" spans="1:4">
      <c r="A3825">
        <v>40864</v>
      </c>
      <c r="B3825" t="s">
        <v>19274</v>
      </c>
      <c r="C3825" s="111" t="s">
        <v>1719</v>
      </c>
      <c r="D3825" s="360">
        <v>7.31</v>
      </c>
    </row>
    <row r="3826" spans="1:4">
      <c r="A3826">
        <v>4734</v>
      </c>
      <c r="B3826" t="s">
        <v>15744</v>
      </c>
      <c r="C3826" s="111" t="s">
        <v>1718</v>
      </c>
      <c r="D3826" s="360">
        <v>459.77</v>
      </c>
    </row>
    <row r="3827" spans="1:4">
      <c r="A3827">
        <v>6085</v>
      </c>
      <c r="B3827" t="s">
        <v>15745</v>
      </c>
      <c r="C3827" s="111" t="s">
        <v>1717</v>
      </c>
      <c r="D3827" s="360">
        <v>12.5</v>
      </c>
    </row>
    <row r="3828" spans="1:4">
      <c r="A3828">
        <v>38396</v>
      </c>
      <c r="B3828" t="s">
        <v>15746</v>
      </c>
      <c r="C3828" s="111" t="s">
        <v>1712</v>
      </c>
      <c r="D3828" s="360">
        <v>625.99</v>
      </c>
    </row>
    <row r="3829" spans="1:4">
      <c r="A3829">
        <v>11622</v>
      </c>
      <c r="B3829" t="s">
        <v>15747</v>
      </c>
      <c r="C3829" s="111" t="s">
        <v>1716</v>
      </c>
      <c r="D3829" s="360">
        <v>65.55</v>
      </c>
    </row>
    <row r="3830" spans="1:4">
      <c r="A3830">
        <v>43143</v>
      </c>
      <c r="B3830" t="s">
        <v>15748</v>
      </c>
      <c r="C3830" s="111" t="s">
        <v>1717</v>
      </c>
      <c r="D3830" s="360">
        <v>24.76</v>
      </c>
    </row>
    <row r="3831" spans="1:4">
      <c r="A3831">
        <v>7317</v>
      </c>
      <c r="B3831" t="s">
        <v>15749</v>
      </c>
      <c r="C3831" s="111" t="s">
        <v>1716</v>
      </c>
      <c r="D3831" s="360">
        <v>34.82</v>
      </c>
    </row>
    <row r="3832" spans="1:4">
      <c r="A3832">
        <v>142</v>
      </c>
      <c r="B3832" t="s">
        <v>15750</v>
      </c>
      <c r="C3832" s="111" t="s">
        <v>1730</v>
      </c>
      <c r="D3832" s="360">
        <v>30.93</v>
      </c>
    </row>
    <row r="3833" spans="1:4">
      <c r="A3833">
        <v>43142</v>
      </c>
      <c r="B3833" t="s">
        <v>15751</v>
      </c>
      <c r="C3833" s="111" t="s">
        <v>1717</v>
      </c>
      <c r="D3833" s="360">
        <v>140.51</v>
      </c>
    </row>
    <row r="3834" spans="1:4">
      <c r="A3834">
        <v>38123</v>
      </c>
      <c r="B3834" t="s">
        <v>15752</v>
      </c>
      <c r="C3834" s="111" t="s">
        <v>1716</v>
      </c>
      <c r="D3834" s="360">
        <v>79.02</v>
      </c>
    </row>
    <row r="3835" spans="1:4">
      <c r="A3835">
        <v>42699</v>
      </c>
      <c r="B3835" t="s">
        <v>19275</v>
      </c>
      <c r="C3835" s="111" t="s">
        <v>1712</v>
      </c>
      <c r="D3835" s="360">
        <v>38.770000000000003</v>
      </c>
    </row>
    <row r="3836" spans="1:4">
      <c r="A3836">
        <v>37743</v>
      </c>
      <c r="B3836" t="s">
        <v>15753</v>
      </c>
      <c r="C3836" s="111" t="s">
        <v>1712</v>
      </c>
      <c r="D3836" s="361">
        <v>206076.92</v>
      </c>
    </row>
    <row r="3837" spans="1:4">
      <c r="A3837">
        <v>37744</v>
      </c>
      <c r="B3837" t="s">
        <v>15754</v>
      </c>
      <c r="C3837" s="111" t="s">
        <v>1712</v>
      </c>
      <c r="D3837" s="361">
        <v>242307.69</v>
      </c>
    </row>
    <row r="3838" spans="1:4">
      <c r="A3838">
        <v>37741</v>
      </c>
      <c r="B3838" t="s">
        <v>15755</v>
      </c>
      <c r="C3838" s="111" t="s">
        <v>1712</v>
      </c>
      <c r="D3838" s="361">
        <v>187384.61</v>
      </c>
    </row>
    <row r="3839" spans="1:4">
      <c r="A3839">
        <v>39396</v>
      </c>
      <c r="B3839" t="s">
        <v>15756</v>
      </c>
      <c r="C3839" s="111" t="s">
        <v>1712</v>
      </c>
      <c r="D3839" s="360">
        <v>77.89</v>
      </c>
    </row>
    <row r="3840" spans="1:4">
      <c r="A3840">
        <v>39392</v>
      </c>
      <c r="B3840" t="s">
        <v>15757</v>
      </c>
      <c r="C3840" s="111" t="s">
        <v>1712</v>
      </c>
      <c r="D3840" s="360">
        <v>87.86</v>
      </c>
    </row>
    <row r="3841" spans="1:4">
      <c r="A3841">
        <v>39393</v>
      </c>
      <c r="B3841" t="s">
        <v>15758</v>
      </c>
      <c r="C3841" s="111" t="s">
        <v>1712</v>
      </c>
      <c r="D3841" s="360">
        <v>54.34</v>
      </c>
    </row>
    <row r="3842" spans="1:4">
      <c r="A3842">
        <v>39394</v>
      </c>
      <c r="B3842" t="s">
        <v>15759</v>
      </c>
      <c r="C3842" s="111" t="s">
        <v>1712</v>
      </c>
      <c r="D3842" s="360">
        <v>61.16</v>
      </c>
    </row>
    <row r="3843" spans="1:4">
      <c r="A3843">
        <v>39395</v>
      </c>
      <c r="B3843" t="s">
        <v>15760</v>
      </c>
      <c r="C3843" s="111" t="s">
        <v>1712</v>
      </c>
      <c r="D3843" s="360">
        <v>56.87</v>
      </c>
    </row>
    <row r="3844" spans="1:4">
      <c r="A3844">
        <v>14618</v>
      </c>
      <c r="B3844" t="s">
        <v>15761</v>
      </c>
      <c r="C3844" s="111" t="s">
        <v>1712</v>
      </c>
      <c r="D3844" s="361">
        <v>1279.01</v>
      </c>
    </row>
    <row r="3845" spans="1:4">
      <c r="A3845">
        <v>40269</v>
      </c>
      <c r="B3845" t="s">
        <v>15762</v>
      </c>
      <c r="C3845" s="111" t="s">
        <v>1712</v>
      </c>
      <c r="D3845" s="361">
        <v>5153.07</v>
      </c>
    </row>
    <row r="3846" spans="1:4">
      <c r="A3846">
        <v>6110</v>
      </c>
      <c r="B3846" t="s">
        <v>15763</v>
      </c>
      <c r="C3846" s="111" t="s">
        <v>1714</v>
      </c>
      <c r="D3846" s="360">
        <v>23.78</v>
      </c>
    </row>
    <row r="3847" spans="1:4">
      <c r="A3847">
        <v>40910</v>
      </c>
      <c r="B3847" t="s">
        <v>15764</v>
      </c>
      <c r="C3847" s="111" t="s">
        <v>1719</v>
      </c>
      <c r="D3847" s="361">
        <v>4171.1899999999996</v>
      </c>
    </row>
    <row r="3848" spans="1:4">
      <c r="A3848">
        <v>6111</v>
      </c>
      <c r="B3848" t="s">
        <v>19276</v>
      </c>
      <c r="C3848" s="111" t="s">
        <v>1714</v>
      </c>
      <c r="D3848" s="360">
        <v>14.23</v>
      </c>
    </row>
    <row r="3849" spans="1:4">
      <c r="A3849">
        <v>41084</v>
      </c>
      <c r="B3849" t="s">
        <v>15765</v>
      </c>
      <c r="C3849" s="111" t="s">
        <v>1719</v>
      </c>
      <c r="D3849" s="361">
        <v>2495.7199999999998</v>
      </c>
    </row>
    <row r="3850" spans="1:4">
      <c r="A3850">
        <v>44535</v>
      </c>
      <c r="B3850" t="s">
        <v>19277</v>
      </c>
      <c r="C3850" s="111" t="s">
        <v>1718</v>
      </c>
      <c r="D3850" s="360">
        <v>53.67</v>
      </c>
    </row>
    <row r="3851" spans="1:4">
      <c r="A3851">
        <v>44945</v>
      </c>
      <c r="B3851" t="s">
        <v>15766</v>
      </c>
      <c r="C3851" s="111" t="s">
        <v>1712</v>
      </c>
      <c r="D3851" s="360">
        <v>8</v>
      </c>
    </row>
    <row r="3852" spans="1:4">
      <c r="A3852">
        <v>38637</v>
      </c>
      <c r="B3852" t="s">
        <v>15767</v>
      </c>
      <c r="C3852" s="111" t="s">
        <v>1712</v>
      </c>
      <c r="D3852" s="360">
        <v>236.4</v>
      </c>
    </row>
    <row r="3853" spans="1:4">
      <c r="A3853">
        <v>6150</v>
      </c>
      <c r="B3853" t="s">
        <v>15768</v>
      </c>
      <c r="C3853" s="111" t="s">
        <v>1712</v>
      </c>
      <c r="D3853" s="360">
        <v>239.3</v>
      </c>
    </row>
    <row r="3854" spans="1:4">
      <c r="A3854">
        <v>6136</v>
      </c>
      <c r="B3854" t="s">
        <v>15769</v>
      </c>
      <c r="C3854" s="111" t="s">
        <v>1712</v>
      </c>
      <c r="D3854" s="360">
        <v>188.1</v>
      </c>
    </row>
    <row r="3855" spans="1:4">
      <c r="A3855">
        <v>38638</v>
      </c>
      <c r="B3855" t="s">
        <v>15770</v>
      </c>
      <c r="C3855" s="111" t="s">
        <v>1712</v>
      </c>
      <c r="D3855" s="360">
        <v>199.21</v>
      </c>
    </row>
    <row r="3856" spans="1:4">
      <c r="A3856">
        <v>20262</v>
      </c>
      <c r="B3856" t="s">
        <v>15771</v>
      </c>
      <c r="C3856" s="111" t="s">
        <v>1712</v>
      </c>
      <c r="D3856" s="360">
        <v>14.65</v>
      </c>
    </row>
    <row r="3857" spans="1:4">
      <c r="A3857">
        <v>6145</v>
      </c>
      <c r="B3857" t="s">
        <v>15772</v>
      </c>
      <c r="C3857" s="111" t="s">
        <v>1712</v>
      </c>
      <c r="D3857" s="360">
        <v>16.18</v>
      </c>
    </row>
    <row r="3858" spans="1:4">
      <c r="A3858">
        <v>6149</v>
      </c>
      <c r="B3858" t="s">
        <v>15773</v>
      </c>
      <c r="C3858" s="111" t="s">
        <v>1712</v>
      </c>
      <c r="D3858" s="360">
        <v>10.7</v>
      </c>
    </row>
    <row r="3859" spans="1:4">
      <c r="A3859">
        <v>6146</v>
      </c>
      <c r="B3859" t="s">
        <v>15774</v>
      </c>
      <c r="C3859" s="111" t="s">
        <v>1712</v>
      </c>
      <c r="D3859" s="360">
        <v>15.38</v>
      </c>
    </row>
    <row r="3860" spans="1:4">
      <c r="A3860">
        <v>44536</v>
      </c>
      <c r="B3860" t="s">
        <v>15775</v>
      </c>
      <c r="C3860" s="111" t="s">
        <v>1716</v>
      </c>
      <c r="D3860" s="360">
        <v>2.6</v>
      </c>
    </row>
    <row r="3861" spans="1:4">
      <c r="A3861">
        <v>39961</v>
      </c>
      <c r="B3861" t="s">
        <v>15776</v>
      </c>
      <c r="C3861" s="111" t="s">
        <v>1712</v>
      </c>
      <c r="D3861" s="360">
        <v>20.440000000000001</v>
      </c>
    </row>
    <row r="3862" spans="1:4">
      <c r="A3862">
        <v>42433</v>
      </c>
      <c r="B3862" t="s">
        <v>15777</v>
      </c>
      <c r="C3862" s="111" t="s">
        <v>1712</v>
      </c>
      <c r="D3862" s="361">
        <v>4789.18</v>
      </c>
    </row>
    <row r="3863" spans="1:4">
      <c r="A3863">
        <v>42434</v>
      </c>
      <c r="B3863" t="s">
        <v>15778</v>
      </c>
      <c r="C3863" s="111" t="s">
        <v>1712</v>
      </c>
      <c r="D3863" s="361">
        <v>5175.3999999999996</v>
      </c>
    </row>
    <row r="3864" spans="1:4">
      <c r="A3864">
        <v>42435</v>
      </c>
      <c r="B3864" t="s">
        <v>15779</v>
      </c>
      <c r="C3864" s="111" t="s">
        <v>1712</v>
      </c>
      <c r="D3864" s="361">
        <v>2580.7800000000002</v>
      </c>
    </row>
    <row r="3865" spans="1:4">
      <c r="A3865">
        <v>38061</v>
      </c>
      <c r="B3865" t="s">
        <v>15780</v>
      </c>
      <c r="C3865" s="111" t="s">
        <v>1712</v>
      </c>
      <c r="D3865" s="360">
        <v>37.26</v>
      </c>
    </row>
    <row r="3866" spans="1:4">
      <c r="A3866">
        <v>20250</v>
      </c>
      <c r="B3866" t="s">
        <v>15781</v>
      </c>
      <c r="C3866" s="111" t="s">
        <v>1716</v>
      </c>
      <c r="D3866" s="360">
        <v>24.99</v>
      </c>
    </row>
    <row r="3867" spans="1:4">
      <c r="A3867">
        <v>13388</v>
      </c>
      <c r="B3867" t="s">
        <v>15782</v>
      </c>
      <c r="C3867" s="111" t="s">
        <v>1716</v>
      </c>
      <c r="D3867" s="360">
        <v>143.56</v>
      </c>
    </row>
    <row r="3868" spans="1:4">
      <c r="A3868">
        <v>39914</v>
      </c>
      <c r="B3868" t="s">
        <v>15783</v>
      </c>
      <c r="C3868" s="111" t="s">
        <v>1716</v>
      </c>
      <c r="D3868" s="360">
        <v>239.35</v>
      </c>
    </row>
    <row r="3869" spans="1:4">
      <c r="A3869">
        <v>12732</v>
      </c>
      <c r="B3869" t="s">
        <v>15784</v>
      </c>
      <c r="C3869" s="111" t="s">
        <v>1712</v>
      </c>
      <c r="D3869" s="360">
        <v>276.17</v>
      </c>
    </row>
    <row r="3870" spans="1:4">
      <c r="A3870">
        <v>6160</v>
      </c>
      <c r="B3870" t="s">
        <v>15785</v>
      </c>
      <c r="C3870" s="111" t="s">
        <v>1714</v>
      </c>
      <c r="D3870" s="360">
        <v>22.59</v>
      </c>
    </row>
    <row r="3871" spans="1:4">
      <c r="A3871">
        <v>41087</v>
      </c>
      <c r="B3871" t="s">
        <v>15786</v>
      </c>
      <c r="C3871" s="111" t="s">
        <v>1719</v>
      </c>
      <c r="D3871" s="361">
        <v>3960.44</v>
      </c>
    </row>
    <row r="3872" spans="1:4">
      <c r="A3872">
        <v>6166</v>
      </c>
      <c r="B3872" t="s">
        <v>15787</v>
      </c>
      <c r="C3872" s="111" t="s">
        <v>1714</v>
      </c>
      <c r="D3872" s="360">
        <v>26.54</v>
      </c>
    </row>
    <row r="3873" spans="1:4">
      <c r="A3873">
        <v>41088</v>
      </c>
      <c r="B3873" t="s">
        <v>15788</v>
      </c>
      <c r="C3873" s="111" t="s">
        <v>1719</v>
      </c>
      <c r="D3873" s="361">
        <v>4654.01</v>
      </c>
    </row>
    <row r="3874" spans="1:4">
      <c r="A3874">
        <v>20232</v>
      </c>
      <c r="B3874" t="s">
        <v>15789</v>
      </c>
      <c r="C3874" s="111" t="s">
        <v>1715</v>
      </c>
      <c r="D3874" s="360">
        <v>50.03</v>
      </c>
    </row>
    <row r="3875" spans="1:4">
      <c r="A3875">
        <v>10856</v>
      </c>
      <c r="B3875" t="s">
        <v>15790</v>
      </c>
      <c r="C3875" s="111" t="s">
        <v>1715</v>
      </c>
      <c r="D3875" s="360">
        <v>114.78</v>
      </c>
    </row>
    <row r="3876" spans="1:4">
      <c r="A3876">
        <v>4828</v>
      </c>
      <c r="B3876" t="s">
        <v>15791</v>
      </c>
      <c r="C3876" s="111" t="s">
        <v>1715</v>
      </c>
      <c r="D3876" s="360">
        <v>34.29</v>
      </c>
    </row>
    <row r="3877" spans="1:4">
      <c r="A3877">
        <v>20249</v>
      </c>
      <c r="B3877" t="s">
        <v>15792</v>
      </c>
      <c r="C3877" s="111" t="s">
        <v>1715</v>
      </c>
      <c r="D3877" s="360">
        <v>18.78</v>
      </c>
    </row>
    <row r="3878" spans="1:4">
      <c r="A3878">
        <v>11609</v>
      </c>
      <c r="B3878" t="s">
        <v>15793</v>
      </c>
      <c r="C3878" s="111" t="s">
        <v>1717</v>
      </c>
      <c r="D3878" s="360">
        <v>10.89</v>
      </c>
    </row>
    <row r="3879" spans="1:4">
      <c r="A3879">
        <v>20083</v>
      </c>
      <c r="B3879" t="s">
        <v>15794</v>
      </c>
      <c r="C3879" s="111" t="s">
        <v>1712</v>
      </c>
      <c r="D3879" s="360">
        <v>74.62</v>
      </c>
    </row>
    <row r="3880" spans="1:4">
      <c r="A3880">
        <v>10691</v>
      </c>
      <c r="B3880" t="s">
        <v>15795</v>
      </c>
      <c r="C3880" s="111" t="s">
        <v>1717</v>
      </c>
      <c r="D3880" s="360">
        <v>65.12</v>
      </c>
    </row>
    <row r="3881" spans="1:4">
      <c r="A3881">
        <v>12295</v>
      </c>
      <c r="B3881" t="s">
        <v>15796</v>
      </c>
      <c r="C3881" s="111" t="s">
        <v>1712</v>
      </c>
      <c r="D3881" s="360">
        <v>3.03</v>
      </c>
    </row>
    <row r="3882" spans="1:4">
      <c r="A3882">
        <v>12296</v>
      </c>
      <c r="B3882" t="s">
        <v>15797</v>
      </c>
      <c r="C3882" s="111" t="s">
        <v>1712</v>
      </c>
      <c r="D3882" s="360">
        <v>3.92</v>
      </c>
    </row>
    <row r="3883" spans="1:4">
      <c r="A3883">
        <v>12294</v>
      </c>
      <c r="B3883" t="s">
        <v>15798</v>
      </c>
      <c r="C3883" s="111" t="s">
        <v>1712</v>
      </c>
      <c r="D3883" s="360">
        <v>9.42</v>
      </c>
    </row>
    <row r="3884" spans="1:4">
      <c r="A3884">
        <v>14543</v>
      </c>
      <c r="B3884" t="s">
        <v>15799</v>
      </c>
      <c r="C3884" s="111" t="s">
        <v>1712</v>
      </c>
      <c r="D3884" s="360">
        <v>6.73</v>
      </c>
    </row>
    <row r="3885" spans="1:4">
      <c r="A3885">
        <v>13329</v>
      </c>
      <c r="B3885" t="s">
        <v>15800</v>
      </c>
      <c r="C3885" s="111" t="s">
        <v>1712</v>
      </c>
      <c r="D3885" s="360">
        <v>3.95</v>
      </c>
    </row>
    <row r="3886" spans="1:4">
      <c r="A3886">
        <v>21047</v>
      </c>
      <c r="B3886" t="s">
        <v>15801</v>
      </c>
      <c r="C3886" s="111" t="s">
        <v>1712</v>
      </c>
      <c r="D3886" s="360">
        <v>60.26</v>
      </c>
    </row>
    <row r="3887" spans="1:4">
      <c r="A3887">
        <v>21042</v>
      </c>
      <c r="B3887" t="s">
        <v>15802</v>
      </c>
      <c r="C3887" s="111" t="s">
        <v>1712</v>
      </c>
      <c r="D3887" s="360">
        <v>46.45</v>
      </c>
    </row>
    <row r="3888" spans="1:4">
      <c r="A3888">
        <v>21043</v>
      </c>
      <c r="B3888" t="s">
        <v>15803</v>
      </c>
      <c r="C3888" s="111" t="s">
        <v>1712</v>
      </c>
      <c r="D3888" s="360">
        <v>58.67</v>
      </c>
    </row>
    <row r="3889" spans="1:4">
      <c r="A3889">
        <v>21044</v>
      </c>
      <c r="B3889" t="s">
        <v>15804</v>
      </c>
      <c r="C3889" s="111" t="s">
        <v>1712</v>
      </c>
      <c r="D3889" s="360">
        <v>40.880000000000003</v>
      </c>
    </row>
    <row r="3890" spans="1:4">
      <c r="A3890">
        <v>21045</v>
      </c>
      <c r="B3890" t="s">
        <v>15805</v>
      </c>
      <c r="C3890" s="111" t="s">
        <v>1712</v>
      </c>
      <c r="D3890" s="360">
        <v>55.99</v>
      </c>
    </row>
    <row r="3891" spans="1:4">
      <c r="A3891">
        <v>21041</v>
      </c>
      <c r="B3891" t="s">
        <v>15806</v>
      </c>
      <c r="C3891" s="111" t="s">
        <v>1712</v>
      </c>
      <c r="D3891" s="360">
        <v>48.28</v>
      </c>
    </row>
    <row r="3892" spans="1:4">
      <c r="A3892">
        <v>21040</v>
      </c>
      <c r="B3892" t="s">
        <v>15807</v>
      </c>
      <c r="C3892" s="111" t="s">
        <v>1712</v>
      </c>
      <c r="D3892" s="360">
        <v>40</v>
      </c>
    </row>
    <row r="3893" spans="1:4">
      <c r="A3893">
        <v>14149</v>
      </c>
      <c r="B3893" t="s">
        <v>15808</v>
      </c>
      <c r="C3893" s="111" t="s">
        <v>1726</v>
      </c>
      <c r="D3893" s="360">
        <v>190.4</v>
      </c>
    </row>
    <row r="3894" spans="1:4">
      <c r="A3894">
        <v>38099</v>
      </c>
      <c r="B3894" t="s">
        <v>15809</v>
      </c>
      <c r="C3894" s="111" t="s">
        <v>1712</v>
      </c>
      <c r="D3894" s="360">
        <v>1.83</v>
      </c>
    </row>
    <row r="3895" spans="1:4">
      <c r="A3895">
        <v>38100</v>
      </c>
      <c r="B3895" t="s">
        <v>15810</v>
      </c>
      <c r="C3895" s="111" t="s">
        <v>1712</v>
      </c>
      <c r="D3895" s="360">
        <v>2.99</v>
      </c>
    </row>
    <row r="3896" spans="1:4">
      <c r="A3896">
        <v>7576</v>
      </c>
      <c r="B3896" t="s">
        <v>15811</v>
      </c>
      <c r="C3896" s="111" t="s">
        <v>1712</v>
      </c>
      <c r="D3896" s="360">
        <v>229.95</v>
      </c>
    </row>
    <row r="3897" spans="1:4">
      <c r="A3897">
        <v>3384</v>
      </c>
      <c r="B3897" t="s">
        <v>15812</v>
      </c>
      <c r="C3897" s="111" t="s">
        <v>1712</v>
      </c>
      <c r="D3897" s="360">
        <v>7.99</v>
      </c>
    </row>
    <row r="3898" spans="1:4">
      <c r="A3898">
        <v>7572</v>
      </c>
      <c r="B3898" t="s">
        <v>15813</v>
      </c>
      <c r="C3898" s="111" t="s">
        <v>1712</v>
      </c>
      <c r="D3898" s="360">
        <v>6.09</v>
      </c>
    </row>
    <row r="3899" spans="1:4">
      <c r="A3899">
        <v>3396</v>
      </c>
      <c r="B3899" t="s">
        <v>15814</v>
      </c>
      <c r="C3899" s="111" t="s">
        <v>1712</v>
      </c>
      <c r="D3899" s="360">
        <v>4.12</v>
      </c>
    </row>
    <row r="3900" spans="1:4">
      <c r="A3900">
        <v>37590</v>
      </c>
      <c r="B3900" t="s">
        <v>15815</v>
      </c>
      <c r="C3900" s="111" t="s">
        <v>1712</v>
      </c>
      <c r="D3900" s="360">
        <v>16.86</v>
      </c>
    </row>
    <row r="3901" spans="1:4">
      <c r="A3901">
        <v>37591</v>
      </c>
      <c r="B3901" t="s">
        <v>15816</v>
      </c>
      <c r="C3901" s="111" t="s">
        <v>1712</v>
      </c>
      <c r="D3901" s="360">
        <v>20.27</v>
      </c>
    </row>
    <row r="3902" spans="1:4">
      <c r="A3902">
        <v>12626</v>
      </c>
      <c r="B3902" t="s">
        <v>19278</v>
      </c>
      <c r="C3902" s="111" t="s">
        <v>1712</v>
      </c>
      <c r="D3902" s="360">
        <v>49.05</v>
      </c>
    </row>
    <row r="3903" spans="1:4">
      <c r="A3903">
        <v>11033</v>
      </c>
      <c r="B3903" t="s">
        <v>36384</v>
      </c>
      <c r="C3903" s="111" t="s">
        <v>1712</v>
      </c>
      <c r="D3903" s="360">
        <v>8.9499999999999993</v>
      </c>
    </row>
    <row r="3904" spans="1:4">
      <c r="A3904">
        <v>390</v>
      </c>
      <c r="B3904" t="s">
        <v>15817</v>
      </c>
      <c r="C3904" s="111" t="s">
        <v>1712</v>
      </c>
      <c r="D3904" s="360">
        <v>7.45</v>
      </c>
    </row>
    <row r="3905" spans="1:4">
      <c r="A3905">
        <v>42436</v>
      </c>
      <c r="B3905" t="s">
        <v>15818</v>
      </c>
      <c r="C3905" s="111" t="s">
        <v>1712</v>
      </c>
      <c r="D3905" s="361">
        <v>2701.34</v>
      </c>
    </row>
    <row r="3906" spans="1:4">
      <c r="A3906">
        <v>6194</v>
      </c>
      <c r="B3906" t="s">
        <v>15819</v>
      </c>
      <c r="C3906" s="111" t="s">
        <v>1715</v>
      </c>
      <c r="D3906" s="360">
        <v>5.72</v>
      </c>
    </row>
    <row r="3907" spans="1:4">
      <c r="A3907">
        <v>10567</v>
      </c>
      <c r="B3907" t="s">
        <v>15820</v>
      </c>
      <c r="C3907" s="111" t="s">
        <v>1715</v>
      </c>
      <c r="D3907" s="360">
        <v>9.06</v>
      </c>
    </row>
    <row r="3908" spans="1:4">
      <c r="A3908">
        <v>6212</v>
      </c>
      <c r="B3908" t="s">
        <v>15821</v>
      </c>
      <c r="C3908" s="111" t="s">
        <v>1715</v>
      </c>
      <c r="D3908" s="360">
        <v>13.3</v>
      </c>
    </row>
    <row r="3909" spans="1:4">
      <c r="A3909">
        <v>3993</v>
      </c>
      <c r="B3909" t="s">
        <v>19279</v>
      </c>
      <c r="C3909" s="111" t="s">
        <v>1713</v>
      </c>
      <c r="D3909" s="360">
        <v>118.56</v>
      </c>
    </row>
    <row r="3910" spans="1:4">
      <c r="A3910">
        <v>3990</v>
      </c>
      <c r="B3910" t="s">
        <v>19280</v>
      </c>
      <c r="C3910" s="111" t="s">
        <v>1715</v>
      </c>
      <c r="D3910" s="360">
        <v>22.31</v>
      </c>
    </row>
    <row r="3911" spans="1:4">
      <c r="A3911">
        <v>3992</v>
      </c>
      <c r="B3911" t="s">
        <v>19281</v>
      </c>
      <c r="C3911" s="111" t="s">
        <v>1715</v>
      </c>
      <c r="D3911" s="360">
        <v>30.11</v>
      </c>
    </row>
    <row r="3912" spans="1:4">
      <c r="A3912">
        <v>6178</v>
      </c>
      <c r="B3912" t="s">
        <v>15822</v>
      </c>
      <c r="C3912" s="111" t="s">
        <v>1713</v>
      </c>
      <c r="D3912" s="360">
        <v>264.07</v>
      </c>
    </row>
    <row r="3913" spans="1:4">
      <c r="A3913">
        <v>6180</v>
      </c>
      <c r="B3913" t="s">
        <v>15823</v>
      </c>
      <c r="C3913" s="111" t="s">
        <v>1713</v>
      </c>
      <c r="D3913" s="360">
        <v>285</v>
      </c>
    </row>
    <row r="3914" spans="1:4">
      <c r="A3914">
        <v>6182</v>
      </c>
      <c r="B3914" t="s">
        <v>15824</v>
      </c>
      <c r="C3914" s="111" t="s">
        <v>1713</v>
      </c>
      <c r="D3914" s="360">
        <v>353.75</v>
      </c>
    </row>
    <row r="3915" spans="1:4">
      <c r="A3915">
        <v>43614</v>
      </c>
      <c r="B3915" t="s">
        <v>19282</v>
      </c>
      <c r="C3915" s="111" t="s">
        <v>1715</v>
      </c>
      <c r="D3915" s="360">
        <v>15.07</v>
      </c>
    </row>
    <row r="3916" spans="1:4">
      <c r="A3916">
        <v>6193</v>
      </c>
      <c r="B3916" t="s">
        <v>19283</v>
      </c>
      <c r="C3916" s="111" t="s">
        <v>1715</v>
      </c>
      <c r="D3916" s="360">
        <v>18.34</v>
      </c>
    </row>
    <row r="3917" spans="1:4">
      <c r="A3917">
        <v>6189</v>
      </c>
      <c r="B3917" t="s">
        <v>19284</v>
      </c>
      <c r="C3917" s="111" t="s">
        <v>1715</v>
      </c>
      <c r="D3917" s="360">
        <v>26.77</v>
      </c>
    </row>
    <row r="3918" spans="1:4">
      <c r="A3918">
        <v>6214</v>
      </c>
      <c r="B3918" t="s">
        <v>15825</v>
      </c>
      <c r="C3918" s="111" t="s">
        <v>1713</v>
      </c>
      <c r="D3918" s="360">
        <v>165.41</v>
      </c>
    </row>
    <row r="3919" spans="1:4">
      <c r="A3919">
        <v>36153</v>
      </c>
      <c r="B3919" t="s">
        <v>15826</v>
      </c>
      <c r="C3919" s="111" t="s">
        <v>1712</v>
      </c>
      <c r="D3919" s="360">
        <v>202.49</v>
      </c>
    </row>
    <row r="3920" spans="1:4">
      <c r="A3920">
        <v>10740</v>
      </c>
      <c r="B3920" t="s">
        <v>15827</v>
      </c>
      <c r="C3920" s="111" t="s">
        <v>1712</v>
      </c>
      <c r="D3920" s="361">
        <v>10507.26</v>
      </c>
    </row>
    <row r="3921" spans="1:4">
      <c r="A3921">
        <v>13914</v>
      </c>
      <c r="B3921" t="s">
        <v>15828</v>
      </c>
      <c r="C3921" s="111" t="s">
        <v>1712</v>
      </c>
      <c r="D3921" s="360">
        <v>760.24</v>
      </c>
    </row>
    <row r="3922" spans="1:4">
      <c r="A3922">
        <v>10742</v>
      </c>
      <c r="B3922" t="s">
        <v>15829</v>
      </c>
      <c r="C3922" s="111" t="s">
        <v>1712</v>
      </c>
      <c r="D3922" s="361">
        <v>1108.82</v>
      </c>
    </row>
    <row r="3923" spans="1:4">
      <c r="A3923">
        <v>38465</v>
      </c>
      <c r="B3923" t="s">
        <v>15830</v>
      </c>
      <c r="C3923" s="111" t="s">
        <v>1712</v>
      </c>
      <c r="D3923" s="360">
        <v>37.799999999999997</v>
      </c>
    </row>
    <row r="3924" spans="1:4">
      <c r="A3924">
        <v>7543</v>
      </c>
      <c r="B3924" t="s">
        <v>15831</v>
      </c>
      <c r="C3924" s="111" t="s">
        <v>1712</v>
      </c>
      <c r="D3924" s="360">
        <v>5.71</v>
      </c>
    </row>
    <row r="3925" spans="1:4">
      <c r="A3925">
        <v>43427</v>
      </c>
      <c r="B3925" t="s">
        <v>15832</v>
      </c>
      <c r="C3925" s="111" t="s">
        <v>1712</v>
      </c>
      <c r="D3925" s="361">
        <v>1627.41</v>
      </c>
    </row>
    <row r="3926" spans="1:4">
      <c r="A3926">
        <v>41613</v>
      </c>
      <c r="B3926" t="s">
        <v>15833</v>
      </c>
      <c r="C3926" s="111" t="s">
        <v>1712</v>
      </c>
      <c r="D3926" s="360">
        <v>104.61</v>
      </c>
    </row>
    <row r="3927" spans="1:4">
      <c r="A3927">
        <v>41614</v>
      </c>
      <c r="B3927" t="s">
        <v>15834</v>
      </c>
      <c r="C3927" s="111" t="s">
        <v>1712</v>
      </c>
      <c r="D3927" s="360">
        <v>133.29</v>
      </c>
    </row>
    <row r="3928" spans="1:4">
      <c r="A3928">
        <v>41615</v>
      </c>
      <c r="B3928" t="s">
        <v>15835</v>
      </c>
      <c r="C3928" s="111" t="s">
        <v>1712</v>
      </c>
      <c r="D3928" s="360">
        <v>206.02</v>
      </c>
    </row>
    <row r="3929" spans="1:4">
      <c r="A3929">
        <v>41616</v>
      </c>
      <c r="B3929" t="s">
        <v>15836</v>
      </c>
      <c r="C3929" s="111" t="s">
        <v>1712</v>
      </c>
      <c r="D3929" s="360">
        <v>307.82</v>
      </c>
    </row>
    <row r="3930" spans="1:4">
      <c r="A3930">
        <v>41617</v>
      </c>
      <c r="B3930" t="s">
        <v>15837</v>
      </c>
      <c r="C3930" s="111" t="s">
        <v>1712</v>
      </c>
      <c r="D3930" s="360">
        <v>612.07000000000005</v>
      </c>
    </row>
    <row r="3931" spans="1:4">
      <c r="A3931">
        <v>41618</v>
      </c>
      <c r="B3931" t="s">
        <v>15838</v>
      </c>
      <c r="C3931" s="111" t="s">
        <v>1712</v>
      </c>
      <c r="D3931" s="361">
        <v>1126.78</v>
      </c>
    </row>
    <row r="3932" spans="1:4">
      <c r="A3932">
        <v>43428</v>
      </c>
      <c r="B3932" t="s">
        <v>15839</v>
      </c>
      <c r="C3932" s="111" t="s">
        <v>1712</v>
      </c>
      <c r="D3932" s="361">
        <v>1979.21</v>
      </c>
    </row>
    <row r="3933" spans="1:4">
      <c r="A3933">
        <v>41619</v>
      </c>
      <c r="B3933" t="s">
        <v>15840</v>
      </c>
      <c r="C3933" s="111" t="s">
        <v>1712</v>
      </c>
      <c r="D3933" s="360">
        <v>128.22999999999999</v>
      </c>
    </row>
    <row r="3934" spans="1:4">
      <c r="A3934">
        <v>41620</v>
      </c>
      <c r="B3934" t="s">
        <v>15841</v>
      </c>
      <c r="C3934" s="111" t="s">
        <v>1712</v>
      </c>
      <c r="D3934" s="360">
        <v>161.97999999999999</v>
      </c>
    </row>
    <row r="3935" spans="1:4">
      <c r="A3935">
        <v>41622</v>
      </c>
      <c r="B3935" t="s">
        <v>15842</v>
      </c>
      <c r="C3935" s="111" t="s">
        <v>1712</v>
      </c>
      <c r="D3935" s="360">
        <v>280.93</v>
      </c>
    </row>
    <row r="3936" spans="1:4">
      <c r="A3936">
        <v>41623</v>
      </c>
      <c r="B3936" t="s">
        <v>15843</v>
      </c>
      <c r="C3936" s="111" t="s">
        <v>1712</v>
      </c>
      <c r="D3936" s="360">
        <v>431.95</v>
      </c>
    </row>
    <row r="3937" spans="1:4">
      <c r="A3937">
        <v>41624</v>
      </c>
      <c r="B3937" t="s">
        <v>15844</v>
      </c>
      <c r="C3937" s="111" t="s">
        <v>1712</v>
      </c>
      <c r="D3937" s="360">
        <v>809.9</v>
      </c>
    </row>
    <row r="3938" spans="1:4">
      <c r="A3938">
        <v>41625</v>
      </c>
      <c r="B3938" t="s">
        <v>15845</v>
      </c>
      <c r="C3938" s="111" t="s">
        <v>1712</v>
      </c>
      <c r="D3938" s="361">
        <v>1246.07</v>
      </c>
    </row>
    <row r="3939" spans="1:4">
      <c r="A3939">
        <v>39352</v>
      </c>
      <c r="B3939" t="s">
        <v>15846</v>
      </c>
      <c r="C3939" s="111" t="s">
        <v>1712</v>
      </c>
      <c r="D3939" s="360">
        <v>3.53</v>
      </c>
    </row>
    <row r="3940" spans="1:4">
      <c r="A3940">
        <v>39346</v>
      </c>
      <c r="B3940" t="s">
        <v>15847</v>
      </c>
      <c r="C3940" s="111" t="s">
        <v>1712</v>
      </c>
      <c r="D3940" s="360">
        <v>3.53</v>
      </c>
    </row>
    <row r="3941" spans="1:4">
      <c r="A3941">
        <v>39350</v>
      </c>
      <c r="B3941" t="s">
        <v>15848</v>
      </c>
      <c r="C3941" s="111" t="s">
        <v>1712</v>
      </c>
      <c r="D3941" s="360">
        <v>3.79</v>
      </c>
    </row>
    <row r="3942" spans="1:4">
      <c r="A3942">
        <v>39351</v>
      </c>
      <c r="B3942" t="s">
        <v>15849</v>
      </c>
      <c r="C3942" s="111" t="s">
        <v>1712</v>
      </c>
      <c r="D3942" s="360">
        <v>4.3899999999999997</v>
      </c>
    </row>
    <row r="3943" spans="1:4">
      <c r="A3943">
        <v>38837</v>
      </c>
      <c r="B3943" t="s">
        <v>19285</v>
      </c>
      <c r="C3943" s="111" t="s">
        <v>1712</v>
      </c>
      <c r="D3943" s="360">
        <v>7.53</v>
      </c>
    </row>
    <row r="3944" spans="1:4">
      <c r="A3944">
        <v>38836</v>
      </c>
      <c r="B3944" t="s">
        <v>19286</v>
      </c>
      <c r="C3944" s="111" t="s">
        <v>1712</v>
      </c>
      <c r="D3944" s="360">
        <v>5.26</v>
      </c>
    </row>
    <row r="3945" spans="1:4">
      <c r="A3945">
        <v>2666</v>
      </c>
      <c r="B3945" t="s">
        <v>15850</v>
      </c>
      <c r="C3945" s="111" t="s">
        <v>1712</v>
      </c>
      <c r="D3945" s="360">
        <v>7.92</v>
      </c>
    </row>
    <row r="3946" spans="1:4">
      <c r="A3946">
        <v>2668</v>
      </c>
      <c r="B3946" t="s">
        <v>15851</v>
      </c>
      <c r="C3946" s="111" t="s">
        <v>1712</v>
      </c>
      <c r="D3946" s="360">
        <v>9.0500000000000007</v>
      </c>
    </row>
    <row r="3947" spans="1:4">
      <c r="A3947">
        <v>2664</v>
      </c>
      <c r="B3947" t="s">
        <v>15852</v>
      </c>
      <c r="C3947" s="111" t="s">
        <v>1712</v>
      </c>
      <c r="D3947" s="360">
        <v>13.34</v>
      </c>
    </row>
    <row r="3948" spans="1:4">
      <c r="A3948">
        <v>2662</v>
      </c>
      <c r="B3948" t="s">
        <v>15853</v>
      </c>
      <c r="C3948" s="111" t="s">
        <v>1712</v>
      </c>
      <c r="D3948" s="360">
        <v>16.37</v>
      </c>
    </row>
    <row r="3949" spans="1:4">
      <c r="A3949">
        <v>20964</v>
      </c>
      <c r="B3949" t="s">
        <v>15854</v>
      </c>
      <c r="C3949" s="111" t="s">
        <v>1712</v>
      </c>
      <c r="D3949" s="360">
        <v>74.19</v>
      </c>
    </row>
    <row r="3950" spans="1:4">
      <c r="A3950">
        <v>10905</v>
      </c>
      <c r="B3950" t="s">
        <v>15855</v>
      </c>
      <c r="C3950" s="111" t="s">
        <v>1712</v>
      </c>
      <c r="D3950" s="360">
        <v>99.52</v>
      </c>
    </row>
    <row r="3951" spans="1:4">
      <c r="A3951">
        <v>11289</v>
      </c>
      <c r="B3951" t="s">
        <v>36385</v>
      </c>
      <c r="C3951" s="111" t="s">
        <v>1712</v>
      </c>
      <c r="D3951" s="360">
        <v>101.58</v>
      </c>
    </row>
    <row r="3952" spans="1:4">
      <c r="A3952">
        <v>11241</v>
      </c>
      <c r="B3952" t="s">
        <v>36386</v>
      </c>
      <c r="C3952" s="111" t="s">
        <v>1712</v>
      </c>
      <c r="D3952" s="360">
        <v>253.95</v>
      </c>
    </row>
    <row r="3953" spans="1:4">
      <c r="A3953">
        <v>11301</v>
      </c>
      <c r="B3953" t="s">
        <v>36387</v>
      </c>
      <c r="C3953" s="111" t="s">
        <v>1712</v>
      </c>
      <c r="D3953" s="360">
        <v>643.95000000000005</v>
      </c>
    </row>
    <row r="3954" spans="1:4">
      <c r="A3954">
        <v>21090</v>
      </c>
      <c r="B3954" t="s">
        <v>36388</v>
      </c>
      <c r="C3954" s="111" t="s">
        <v>1712</v>
      </c>
      <c r="D3954" s="360">
        <v>789.06</v>
      </c>
    </row>
    <row r="3955" spans="1:4">
      <c r="A3955">
        <v>11315</v>
      </c>
      <c r="B3955" t="s">
        <v>19287</v>
      </c>
      <c r="C3955" s="111" t="s">
        <v>1712</v>
      </c>
      <c r="D3955" s="360">
        <v>154.18</v>
      </c>
    </row>
    <row r="3956" spans="1:4">
      <c r="A3956">
        <v>21071</v>
      </c>
      <c r="B3956" t="s">
        <v>19288</v>
      </c>
      <c r="C3956" s="111" t="s">
        <v>1712</v>
      </c>
      <c r="D3956" s="360">
        <v>235.81</v>
      </c>
    </row>
    <row r="3957" spans="1:4">
      <c r="A3957">
        <v>14112</v>
      </c>
      <c r="B3957" t="s">
        <v>19289</v>
      </c>
      <c r="C3957" s="111" t="s">
        <v>1712</v>
      </c>
      <c r="D3957" s="360">
        <v>329.23</v>
      </c>
    </row>
    <row r="3958" spans="1:4">
      <c r="A3958">
        <v>11316</v>
      </c>
      <c r="B3958" t="s">
        <v>19290</v>
      </c>
      <c r="C3958" s="111" t="s">
        <v>1712</v>
      </c>
      <c r="D3958" s="360">
        <v>507.9</v>
      </c>
    </row>
    <row r="3959" spans="1:4">
      <c r="A3959">
        <v>6243</v>
      </c>
      <c r="B3959" t="s">
        <v>19291</v>
      </c>
      <c r="C3959" s="111" t="s">
        <v>1712</v>
      </c>
      <c r="D3959" s="360">
        <v>585</v>
      </c>
    </row>
    <row r="3960" spans="1:4">
      <c r="A3960">
        <v>6240</v>
      </c>
      <c r="B3960" t="s">
        <v>36389</v>
      </c>
      <c r="C3960" s="111" t="s">
        <v>1712</v>
      </c>
      <c r="D3960" s="360">
        <v>774.55</v>
      </c>
    </row>
    <row r="3961" spans="1:4">
      <c r="A3961">
        <v>11296</v>
      </c>
      <c r="B3961" t="s">
        <v>19292</v>
      </c>
      <c r="C3961" s="111" t="s">
        <v>1712</v>
      </c>
      <c r="D3961" s="361">
        <v>2467.88</v>
      </c>
    </row>
    <row r="3962" spans="1:4">
      <c r="A3962">
        <v>11299</v>
      </c>
      <c r="B3962" t="s">
        <v>19293</v>
      </c>
      <c r="C3962" s="111" t="s">
        <v>1712</v>
      </c>
      <c r="D3962" s="360">
        <v>835.32</v>
      </c>
    </row>
    <row r="3963" spans="1:4">
      <c r="A3963">
        <v>11688</v>
      </c>
      <c r="B3963" t="s">
        <v>15856</v>
      </c>
      <c r="C3963" s="111" t="s">
        <v>1712</v>
      </c>
      <c r="D3963" s="360">
        <v>528.67999999999995</v>
      </c>
    </row>
    <row r="3964" spans="1:4">
      <c r="A3964">
        <v>37736</v>
      </c>
      <c r="B3964" t="s">
        <v>15857</v>
      </c>
      <c r="C3964" s="111" t="s">
        <v>1712</v>
      </c>
      <c r="D3964" s="361">
        <v>83450</v>
      </c>
    </row>
    <row r="3965" spans="1:4">
      <c r="A3965">
        <v>37739</v>
      </c>
      <c r="B3965" t="s">
        <v>15858</v>
      </c>
      <c r="C3965" s="111" t="s">
        <v>1712</v>
      </c>
      <c r="D3965" s="361">
        <v>102707.68</v>
      </c>
    </row>
    <row r="3966" spans="1:4">
      <c r="A3966">
        <v>37740</v>
      </c>
      <c r="B3966" t="s">
        <v>15859</v>
      </c>
      <c r="C3966" s="111" t="s">
        <v>1712</v>
      </c>
      <c r="D3966" s="361">
        <v>58610.36</v>
      </c>
    </row>
    <row r="3967" spans="1:4">
      <c r="A3967">
        <v>37738</v>
      </c>
      <c r="B3967" t="s">
        <v>15860</v>
      </c>
      <c r="C3967" s="111" t="s">
        <v>1712</v>
      </c>
      <c r="D3967" s="361">
        <v>69634.7</v>
      </c>
    </row>
    <row r="3968" spans="1:4">
      <c r="A3968">
        <v>37737</v>
      </c>
      <c r="B3968" t="s">
        <v>15861</v>
      </c>
      <c r="C3968" s="111" t="s">
        <v>1712</v>
      </c>
      <c r="D3968" s="361">
        <v>55400.75</v>
      </c>
    </row>
    <row r="3969" spans="1:4">
      <c r="A3969">
        <v>25014</v>
      </c>
      <c r="B3969" t="s">
        <v>15862</v>
      </c>
      <c r="C3969" s="111" t="s">
        <v>1712</v>
      </c>
      <c r="D3969" s="361">
        <v>116034.57</v>
      </c>
    </row>
    <row r="3970" spans="1:4">
      <c r="A3970">
        <v>25013</v>
      </c>
      <c r="B3970" t="s">
        <v>15863</v>
      </c>
      <c r="C3970" s="111" t="s">
        <v>1712</v>
      </c>
      <c r="D3970" s="361">
        <v>121616.51</v>
      </c>
    </row>
    <row r="3971" spans="1:4">
      <c r="A3971">
        <v>14405</v>
      </c>
      <c r="B3971" t="s">
        <v>15864</v>
      </c>
      <c r="C3971" s="111" t="s">
        <v>1712</v>
      </c>
      <c r="D3971" s="361">
        <v>142758.1</v>
      </c>
    </row>
    <row r="3972" spans="1:4">
      <c r="A3972">
        <v>20271</v>
      </c>
      <c r="B3972" t="s">
        <v>15865</v>
      </c>
      <c r="C3972" s="111" t="s">
        <v>1712</v>
      </c>
      <c r="D3972" s="360">
        <v>537.24</v>
      </c>
    </row>
    <row r="3973" spans="1:4">
      <c r="A3973">
        <v>10423</v>
      </c>
      <c r="B3973" t="s">
        <v>15866</v>
      </c>
      <c r="C3973" s="111" t="s">
        <v>1712</v>
      </c>
      <c r="D3973" s="360">
        <v>394.46</v>
      </c>
    </row>
    <row r="3974" spans="1:4">
      <c r="A3974">
        <v>36790</v>
      </c>
      <c r="B3974" t="s">
        <v>15867</v>
      </c>
      <c r="C3974" s="111" t="s">
        <v>1712</v>
      </c>
      <c r="D3974" s="360">
        <v>240.14</v>
      </c>
    </row>
    <row r="3975" spans="1:4">
      <c r="A3975">
        <v>37589</v>
      </c>
      <c r="B3975" t="s">
        <v>15868</v>
      </c>
      <c r="C3975" s="111" t="s">
        <v>1712</v>
      </c>
      <c r="D3975" s="360">
        <v>294.24</v>
      </c>
    </row>
    <row r="3976" spans="1:4">
      <c r="A3976">
        <v>11690</v>
      </c>
      <c r="B3976" t="s">
        <v>15869</v>
      </c>
      <c r="C3976" s="111" t="s">
        <v>1712</v>
      </c>
      <c r="D3976" s="360">
        <v>156.31</v>
      </c>
    </row>
    <row r="3977" spans="1:4">
      <c r="A3977">
        <v>20234</v>
      </c>
      <c r="B3977" t="s">
        <v>15870</v>
      </c>
      <c r="C3977" s="111" t="s">
        <v>1712</v>
      </c>
      <c r="D3977" s="360">
        <v>197.81</v>
      </c>
    </row>
    <row r="3978" spans="1:4">
      <c r="A3978">
        <v>44480</v>
      </c>
      <c r="B3978" t="s">
        <v>15871</v>
      </c>
      <c r="C3978" s="111" t="s">
        <v>1718</v>
      </c>
      <c r="D3978" s="360">
        <v>16.46</v>
      </c>
    </row>
    <row r="3979" spans="1:4">
      <c r="A3979">
        <v>11457</v>
      </c>
      <c r="B3979" t="s">
        <v>15872</v>
      </c>
      <c r="C3979" s="111" t="s">
        <v>1712</v>
      </c>
      <c r="D3979" s="360">
        <v>42.7</v>
      </c>
    </row>
    <row r="3980" spans="1:4">
      <c r="A3980">
        <v>44073</v>
      </c>
      <c r="B3980" t="s">
        <v>15873</v>
      </c>
      <c r="C3980" s="111" t="s">
        <v>1715</v>
      </c>
      <c r="D3980" s="360">
        <v>0.68</v>
      </c>
    </row>
    <row r="3981" spans="1:4">
      <c r="A3981">
        <v>44253</v>
      </c>
      <c r="B3981" t="s">
        <v>19294</v>
      </c>
      <c r="C3981" s="111" t="s">
        <v>1712</v>
      </c>
      <c r="D3981" s="360">
        <v>297.75</v>
      </c>
    </row>
    <row r="3982" spans="1:4">
      <c r="A3982">
        <v>21121</v>
      </c>
      <c r="B3982" t="s">
        <v>15874</v>
      </c>
      <c r="C3982" s="111" t="s">
        <v>1712</v>
      </c>
      <c r="D3982" s="360">
        <v>4.2699999999999996</v>
      </c>
    </row>
    <row r="3983" spans="1:4">
      <c r="A3983">
        <v>38010</v>
      </c>
      <c r="B3983" t="s">
        <v>15875</v>
      </c>
      <c r="C3983" s="111" t="s">
        <v>1712</v>
      </c>
      <c r="D3983" s="360">
        <v>5.32</v>
      </c>
    </row>
    <row r="3984" spans="1:4">
      <c r="A3984">
        <v>38011</v>
      </c>
      <c r="B3984" t="s">
        <v>15876</v>
      </c>
      <c r="C3984" s="111" t="s">
        <v>1712</v>
      </c>
      <c r="D3984" s="360">
        <v>10.66</v>
      </c>
    </row>
    <row r="3985" spans="1:4">
      <c r="A3985">
        <v>38012</v>
      </c>
      <c r="B3985" t="s">
        <v>15877</v>
      </c>
      <c r="C3985" s="111" t="s">
        <v>1712</v>
      </c>
      <c r="D3985" s="360">
        <v>40.64</v>
      </c>
    </row>
    <row r="3986" spans="1:4">
      <c r="A3986">
        <v>38013</v>
      </c>
      <c r="B3986" t="s">
        <v>15878</v>
      </c>
      <c r="C3986" s="111" t="s">
        <v>1712</v>
      </c>
      <c r="D3986" s="360">
        <v>52.21</v>
      </c>
    </row>
    <row r="3987" spans="1:4">
      <c r="A3987">
        <v>38014</v>
      </c>
      <c r="B3987" t="s">
        <v>15879</v>
      </c>
      <c r="C3987" s="111" t="s">
        <v>1712</v>
      </c>
      <c r="D3987" s="360">
        <v>87.2</v>
      </c>
    </row>
    <row r="3988" spans="1:4">
      <c r="A3988">
        <v>38015</v>
      </c>
      <c r="B3988" t="s">
        <v>15880</v>
      </c>
      <c r="C3988" s="111" t="s">
        <v>1712</v>
      </c>
      <c r="D3988" s="360">
        <v>205</v>
      </c>
    </row>
    <row r="3989" spans="1:4">
      <c r="A3989">
        <v>38016</v>
      </c>
      <c r="B3989" t="s">
        <v>15881</v>
      </c>
      <c r="C3989" s="111" t="s">
        <v>1712</v>
      </c>
      <c r="D3989" s="360">
        <v>238.39</v>
      </c>
    </row>
    <row r="3990" spans="1:4">
      <c r="A3990">
        <v>12741</v>
      </c>
      <c r="B3990" t="s">
        <v>15882</v>
      </c>
      <c r="C3990" s="111" t="s">
        <v>1712</v>
      </c>
      <c r="D3990" s="361">
        <v>1326.09</v>
      </c>
    </row>
    <row r="3991" spans="1:4">
      <c r="A3991">
        <v>12733</v>
      </c>
      <c r="B3991" t="s">
        <v>15883</v>
      </c>
      <c r="C3991" s="111" t="s">
        <v>1712</v>
      </c>
      <c r="D3991" s="360">
        <v>6.67</v>
      </c>
    </row>
    <row r="3992" spans="1:4">
      <c r="A3992">
        <v>12734</v>
      </c>
      <c r="B3992" t="s">
        <v>15884</v>
      </c>
      <c r="C3992" s="111" t="s">
        <v>1712</v>
      </c>
      <c r="D3992" s="360">
        <v>14.22</v>
      </c>
    </row>
    <row r="3993" spans="1:4">
      <c r="A3993">
        <v>12735</v>
      </c>
      <c r="B3993" t="s">
        <v>15885</v>
      </c>
      <c r="C3993" s="111" t="s">
        <v>1712</v>
      </c>
      <c r="D3993" s="360">
        <v>23.39</v>
      </c>
    </row>
    <row r="3994" spans="1:4">
      <c r="A3994">
        <v>12736</v>
      </c>
      <c r="B3994" t="s">
        <v>15886</v>
      </c>
      <c r="C3994" s="111" t="s">
        <v>1712</v>
      </c>
      <c r="D3994" s="360">
        <v>53.48</v>
      </c>
    </row>
    <row r="3995" spans="1:4">
      <c r="A3995">
        <v>12737</v>
      </c>
      <c r="B3995" t="s">
        <v>15887</v>
      </c>
      <c r="C3995" s="111" t="s">
        <v>1712</v>
      </c>
      <c r="D3995" s="360">
        <v>68.900000000000006</v>
      </c>
    </row>
    <row r="3996" spans="1:4">
      <c r="A3996">
        <v>12738</v>
      </c>
      <c r="B3996" t="s">
        <v>15888</v>
      </c>
      <c r="C3996" s="111" t="s">
        <v>1712</v>
      </c>
      <c r="D3996" s="360">
        <v>136.18</v>
      </c>
    </row>
    <row r="3997" spans="1:4">
      <c r="A3997">
        <v>12739</v>
      </c>
      <c r="B3997" t="s">
        <v>15889</v>
      </c>
      <c r="C3997" s="111" t="s">
        <v>1712</v>
      </c>
      <c r="D3997" s="360">
        <v>387.65</v>
      </c>
    </row>
    <row r="3998" spans="1:4">
      <c r="A3998">
        <v>12740</v>
      </c>
      <c r="B3998" t="s">
        <v>15890</v>
      </c>
      <c r="C3998" s="111" t="s">
        <v>1712</v>
      </c>
      <c r="D3998" s="360">
        <v>606.5</v>
      </c>
    </row>
    <row r="3999" spans="1:4">
      <c r="A3999">
        <v>6297</v>
      </c>
      <c r="B3999" t="s">
        <v>15891</v>
      </c>
      <c r="C3999" s="111" t="s">
        <v>1712</v>
      </c>
      <c r="D3999" s="360">
        <v>46.75</v>
      </c>
    </row>
    <row r="4000" spans="1:4">
      <c r="A4000">
        <v>6296</v>
      </c>
      <c r="B4000" t="s">
        <v>15892</v>
      </c>
      <c r="C4000" s="111" t="s">
        <v>1712</v>
      </c>
      <c r="D4000" s="360">
        <v>36.9</v>
      </c>
    </row>
    <row r="4001" spans="1:4">
      <c r="A4001">
        <v>6294</v>
      </c>
      <c r="B4001" t="s">
        <v>15893</v>
      </c>
      <c r="C4001" s="111" t="s">
        <v>1712</v>
      </c>
      <c r="D4001" s="360">
        <v>10.52</v>
      </c>
    </row>
    <row r="4002" spans="1:4">
      <c r="A4002">
        <v>6323</v>
      </c>
      <c r="B4002" t="s">
        <v>15894</v>
      </c>
      <c r="C4002" s="111" t="s">
        <v>1712</v>
      </c>
      <c r="D4002" s="360">
        <v>24.11</v>
      </c>
    </row>
    <row r="4003" spans="1:4">
      <c r="A4003">
        <v>6299</v>
      </c>
      <c r="B4003" t="s">
        <v>15895</v>
      </c>
      <c r="C4003" s="111" t="s">
        <v>1712</v>
      </c>
      <c r="D4003" s="360">
        <v>140.62</v>
      </c>
    </row>
    <row r="4004" spans="1:4">
      <c r="A4004">
        <v>6298</v>
      </c>
      <c r="B4004" t="s">
        <v>15896</v>
      </c>
      <c r="C4004" s="111" t="s">
        <v>1712</v>
      </c>
      <c r="D4004" s="360">
        <v>74.06</v>
      </c>
    </row>
    <row r="4005" spans="1:4">
      <c r="A4005">
        <v>6295</v>
      </c>
      <c r="B4005" t="s">
        <v>15897</v>
      </c>
      <c r="C4005" s="111" t="s">
        <v>1712</v>
      </c>
      <c r="D4005" s="360">
        <v>14.98</v>
      </c>
    </row>
    <row r="4006" spans="1:4">
      <c r="A4006">
        <v>6322</v>
      </c>
      <c r="B4006" t="s">
        <v>15898</v>
      </c>
      <c r="C4006" s="111" t="s">
        <v>1712</v>
      </c>
      <c r="D4006" s="360">
        <v>188.34</v>
      </c>
    </row>
    <row r="4007" spans="1:4">
      <c r="A4007">
        <v>6300</v>
      </c>
      <c r="B4007" t="s">
        <v>15899</v>
      </c>
      <c r="C4007" s="111" t="s">
        <v>1712</v>
      </c>
      <c r="D4007" s="360">
        <v>347.23</v>
      </c>
    </row>
    <row r="4008" spans="1:4">
      <c r="A4008">
        <v>6321</v>
      </c>
      <c r="B4008" t="s">
        <v>15900</v>
      </c>
      <c r="C4008" s="111" t="s">
        <v>1712</v>
      </c>
      <c r="D4008" s="360">
        <v>495.99</v>
      </c>
    </row>
    <row r="4009" spans="1:4">
      <c r="A4009">
        <v>6301</v>
      </c>
      <c r="B4009" t="s">
        <v>15901</v>
      </c>
      <c r="C4009" s="111" t="s">
        <v>1712</v>
      </c>
      <c r="D4009" s="361">
        <v>1162.55</v>
      </c>
    </row>
    <row r="4010" spans="1:4">
      <c r="A4010">
        <v>7105</v>
      </c>
      <c r="B4010" t="s">
        <v>15902</v>
      </c>
      <c r="C4010" s="111" t="s">
        <v>1712</v>
      </c>
      <c r="D4010" s="360">
        <v>49.29</v>
      </c>
    </row>
    <row r="4011" spans="1:4">
      <c r="A4011">
        <v>20183</v>
      </c>
      <c r="B4011" t="s">
        <v>19295</v>
      </c>
      <c r="C4011" s="111" t="s">
        <v>1712</v>
      </c>
      <c r="D4011" s="360">
        <v>60.73</v>
      </c>
    </row>
    <row r="4012" spans="1:4">
      <c r="A4012">
        <v>38448</v>
      </c>
      <c r="B4012" t="s">
        <v>19296</v>
      </c>
      <c r="C4012" s="111" t="s">
        <v>1712</v>
      </c>
      <c r="D4012" s="360">
        <v>275.56</v>
      </c>
    </row>
    <row r="4013" spans="1:4">
      <c r="A4013">
        <v>20182</v>
      </c>
      <c r="B4013" t="s">
        <v>19297</v>
      </c>
      <c r="C4013" s="111" t="s">
        <v>1712</v>
      </c>
      <c r="D4013" s="360">
        <v>35.31</v>
      </c>
    </row>
    <row r="4014" spans="1:4">
      <c r="A4014">
        <v>7119</v>
      </c>
      <c r="B4014" t="s">
        <v>15903</v>
      </c>
      <c r="C4014" s="111" t="s">
        <v>1712</v>
      </c>
      <c r="D4014" s="360">
        <v>13.11</v>
      </c>
    </row>
    <row r="4015" spans="1:4">
      <c r="A4015">
        <v>7126</v>
      </c>
      <c r="B4015" t="s">
        <v>19298</v>
      </c>
      <c r="C4015" s="111" t="s">
        <v>1712</v>
      </c>
      <c r="D4015" s="360">
        <v>26.76</v>
      </c>
    </row>
    <row r="4016" spans="1:4">
      <c r="A4016">
        <v>7120</v>
      </c>
      <c r="B4016" t="s">
        <v>15904</v>
      </c>
      <c r="C4016" s="111" t="s">
        <v>1712</v>
      </c>
      <c r="D4016" s="360">
        <v>10.06</v>
      </c>
    </row>
    <row r="4017" spans="1:4">
      <c r="A4017">
        <v>6319</v>
      </c>
      <c r="B4017" t="s">
        <v>15905</v>
      </c>
      <c r="C4017" s="111" t="s">
        <v>1712</v>
      </c>
      <c r="D4017" s="360">
        <v>54.93</v>
      </c>
    </row>
    <row r="4018" spans="1:4">
      <c r="A4018">
        <v>6304</v>
      </c>
      <c r="B4018" t="s">
        <v>15906</v>
      </c>
      <c r="C4018" s="111" t="s">
        <v>1712</v>
      </c>
      <c r="D4018" s="360">
        <v>54.93</v>
      </c>
    </row>
    <row r="4019" spans="1:4">
      <c r="A4019">
        <v>21116</v>
      </c>
      <c r="B4019" t="s">
        <v>15907</v>
      </c>
      <c r="C4019" s="111" t="s">
        <v>1712</v>
      </c>
      <c r="D4019" s="360">
        <v>41.59</v>
      </c>
    </row>
    <row r="4020" spans="1:4">
      <c r="A4020">
        <v>6320</v>
      </c>
      <c r="B4020" t="s">
        <v>15908</v>
      </c>
      <c r="C4020" s="111" t="s">
        <v>1712</v>
      </c>
      <c r="D4020" s="360">
        <v>28.29</v>
      </c>
    </row>
    <row r="4021" spans="1:4">
      <c r="A4021">
        <v>6303</v>
      </c>
      <c r="B4021" t="s">
        <v>15909</v>
      </c>
      <c r="C4021" s="111" t="s">
        <v>1712</v>
      </c>
      <c r="D4021" s="360">
        <v>28.29</v>
      </c>
    </row>
    <row r="4022" spans="1:4">
      <c r="A4022">
        <v>6308</v>
      </c>
      <c r="B4022" t="s">
        <v>15910</v>
      </c>
      <c r="C4022" s="111" t="s">
        <v>1712</v>
      </c>
      <c r="D4022" s="360">
        <v>151.99</v>
      </c>
    </row>
    <row r="4023" spans="1:4">
      <c r="A4023">
        <v>6317</v>
      </c>
      <c r="B4023" t="s">
        <v>15911</v>
      </c>
      <c r="C4023" s="111" t="s">
        <v>1712</v>
      </c>
      <c r="D4023" s="360">
        <v>151.99</v>
      </c>
    </row>
    <row r="4024" spans="1:4">
      <c r="A4024">
        <v>6307</v>
      </c>
      <c r="B4024" t="s">
        <v>15912</v>
      </c>
      <c r="C4024" s="111" t="s">
        <v>1712</v>
      </c>
      <c r="D4024" s="360">
        <v>151.99</v>
      </c>
    </row>
    <row r="4025" spans="1:4">
      <c r="A4025">
        <v>6309</v>
      </c>
      <c r="B4025" t="s">
        <v>15913</v>
      </c>
      <c r="C4025" s="111" t="s">
        <v>1712</v>
      </c>
      <c r="D4025" s="360">
        <v>156.4</v>
      </c>
    </row>
    <row r="4026" spans="1:4">
      <c r="A4026">
        <v>6318</v>
      </c>
      <c r="B4026" t="s">
        <v>15914</v>
      </c>
      <c r="C4026" s="111" t="s">
        <v>1712</v>
      </c>
      <c r="D4026" s="360">
        <v>81.98</v>
      </c>
    </row>
    <row r="4027" spans="1:4">
      <c r="A4027">
        <v>6306</v>
      </c>
      <c r="B4027" t="s">
        <v>15915</v>
      </c>
      <c r="C4027" s="111" t="s">
        <v>1712</v>
      </c>
      <c r="D4027" s="360">
        <v>81.98</v>
      </c>
    </row>
    <row r="4028" spans="1:4">
      <c r="A4028">
        <v>6305</v>
      </c>
      <c r="B4028" t="s">
        <v>15916</v>
      </c>
      <c r="C4028" s="111" t="s">
        <v>1712</v>
      </c>
      <c r="D4028" s="360">
        <v>81.98</v>
      </c>
    </row>
    <row r="4029" spans="1:4">
      <c r="A4029">
        <v>6302</v>
      </c>
      <c r="B4029" t="s">
        <v>15917</v>
      </c>
      <c r="C4029" s="111" t="s">
        <v>1712</v>
      </c>
      <c r="D4029" s="360">
        <v>17.39</v>
      </c>
    </row>
    <row r="4030" spans="1:4">
      <c r="A4030">
        <v>6312</v>
      </c>
      <c r="B4030" t="s">
        <v>15918</v>
      </c>
      <c r="C4030" s="111" t="s">
        <v>1712</v>
      </c>
      <c r="D4030" s="360">
        <v>218.62</v>
      </c>
    </row>
    <row r="4031" spans="1:4">
      <c r="A4031">
        <v>6311</v>
      </c>
      <c r="B4031" t="s">
        <v>15919</v>
      </c>
      <c r="C4031" s="111" t="s">
        <v>1712</v>
      </c>
      <c r="D4031" s="360">
        <v>218.62</v>
      </c>
    </row>
    <row r="4032" spans="1:4">
      <c r="A4032">
        <v>6310</v>
      </c>
      <c r="B4032" t="s">
        <v>15920</v>
      </c>
      <c r="C4032" s="111" t="s">
        <v>1712</v>
      </c>
      <c r="D4032" s="360">
        <v>218.62</v>
      </c>
    </row>
    <row r="4033" spans="1:4">
      <c r="A4033">
        <v>6314</v>
      </c>
      <c r="B4033" t="s">
        <v>15921</v>
      </c>
      <c r="C4033" s="111" t="s">
        <v>1712</v>
      </c>
      <c r="D4033" s="360">
        <v>218.62</v>
      </c>
    </row>
    <row r="4034" spans="1:4">
      <c r="A4034">
        <v>6313</v>
      </c>
      <c r="B4034" t="s">
        <v>15922</v>
      </c>
      <c r="C4034" s="111" t="s">
        <v>1712</v>
      </c>
      <c r="D4034" s="360">
        <v>218.62</v>
      </c>
    </row>
    <row r="4035" spans="1:4">
      <c r="A4035">
        <v>6315</v>
      </c>
      <c r="B4035" t="s">
        <v>15923</v>
      </c>
      <c r="C4035" s="111" t="s">
        <v>1712</v>
      </c>
      <c r="D4035" s="360">
        <v>413.94</v>
      </c>
    </row>
    <row r="4036" spans="1:4">
      <c r="A4036">
        <v>6316</v>
      </c>
      <c r="B4036" t="s">
        <v>15924</v>
      </c>
      <c r="C4036" s="111" t="s">
        <v>1712</v>
      </c>
      <c r="D4036" s="360">
        <v>413.94</v>
      </c>
    </row>
    <row r="4037" spans="1:4">
      <c r="A4037">
        <v>39324</v>
      </c>
      <c r="B4037" t="s">
        <v>15925</v>
      </c>
      <c r="C4037" s="111" t="s">
        <v>1712</v>
      </c>
      <c r="D4037" s="360">
        <v>5.56</v>
      </c>
    </row>
    <row r="4038" spans="1:4">
      <c r="A4038">
        <v>39325</v>
      </c>
      <c r="B4038" t="s">
        <v>15926</v>
      </c>
      <c r="C4038" s="111" t="s">
        <v>1712</v>
      </c>
      <c r="D4038" s="360">
        <v>8.3800000000000008</v>
      </c>
    </row>
    <row r="4039" spans="1:4">
      <c r="A4039">
        <v>39326</v>
      </c>
      <c r="B4039" t="s">
        <v>15927</v>
      </c>
      <c r="C4039" s="111" t="s">
        <v>1712</v>
      </c>
      <c r="D4039" s="360">
        <v>30.06</v>
      </c>
    </row>
    <row r="4040" spans="1:4">
      <c r="A4040">
        <v>39327</v>
      </c>
      <c r="B4040" t="s">
        <v>15928</v>
      </c>
      <c r="C4040" s="111" t="s">
        <v>1712</v>
      </c>
      <c r="D4040" s="360">
        <v>45.35</v>
      </c>
    </row>
    <row r="4041" spans="1:4">
      <c r="A4041">
        <v>11378</v>
      </c>
      <c r="B4041" t="s">
        <v>15929</v>
      </c>
      <c r="C4041" s="111" t="s">
        <v>1712</v>
      </c>
      <c r="D4041" s="360">
        <v>83.22</v>
      </c>
    </row>
    <row r="4042" spans="1:4">
      <c r="A4042">
        <v>11379</v>
      </c>
      <c r="B4042" t="s">
        <v>15930</v>
      </c>
      <c r="C4042" s="111" t="s">
        <v>1712</v>
      </c>
      <c r="D4042" s="360">
        <v>70.319999999999993</v>
      </c>
    </row>
    <row r="4043" spans="1:4">
      <c r="A4043">
        <v>11493</v>
      </c>
      <c r="B4043" t="s">
        <v>15931</v>
      </c>
      <c r="C4043" s="111" t="s">
        <v>1712</v>
      </c>
      <c r="D4043" s="360">
        <v>40.56</v>
      </c>
    </row>
    <row r="4044" spans="1:4">
      <c r="A4044">
        <v>7106</v>
      </c>
      <c r="B4044" t="s">
        <v>15932</v>
      </c>
      <c r="C4044" s="111" t="s">
        <v>1712</v>
      </c>
      <c r="D4044" s="360">
        <v>165.6</v>
      </c>
    </row>
    <row r="4045" spans="1:4">
      <c r="A4045">
        <v>7104</v>
      </c>
      <c r="B4045" t="s">
        <v>15933</v>
      </c>
      <c r="C4045" s="111" t="s">
        <v>1712</v>
      </c>
      <c r="D4045" s="360">
        <v>4.46</v>
      </c>
    </row>
    <row r="4046" spans="1:4">
      <c r="A4046">
        <v>7136</v>
      </c>
      <c r="B4046" t="s">
        <v>15934</v>
      </c>
      <c r="C4046" s="111" t="s">
        <v>1712</v>
      </c>
      <c r="D4046" s="360">
        <v>7.77</v>
      </c>
    </row>
    <row r="4047" spans="1:4">
      <c r="A4047">
        <v>7128</v>
      </c>
      <c r="B4047" t="s">
        <v>15935</v>
      </c>
      <c r="C4047" s="111" t="s">
        <v>1712</v>
      </c>
      <c r="D4047" s="360">
        <v>10.08</v>
      </c>
    </row>
    <row r="4048" spans="1:4">
      <c r="A4048">
        <v>7108</v>
      </c>
      <c r="B4048" t="s">
        <v>15936</v>
      </c>
      <c r="C4048" s="111" t="s">
        <v>1712</v>
      </c>
      <c r="D4048" s="360">
        <v>10.06</v>
      </c>
    </row>
    <row r="4049" spans="1:4">
      <c r="A4049">
        <v>7129</v>
      </c>
      <c r="B4049" t="s">
        <v>15937</v>
      </c>
      <c r="C4049" s="111" t="s">
        <v>1712</v>
      </c>
      <c r="D4049" s="360">
        <v>11.84</v>
      </c>
    </row>
    <row r="4050" spans="1:4">
      <c r="A4050">
        <v>7130</v>
      </c>
      <c r="B4050" t="s">
        <v>15938</v>
      </c>
      <c r="C4050" s="111" t="s">
        <v>1712</v>
      </c>
      <c r="D4050" s="360">
        <v>17.2</v>
      </c>
    </row>
    <row r="4051" spans="1:4">
      <c r="A4051">
        <v>7131</v>
      </c>
      <c r="B4051" t="s">
        <v>15939</v>
      </c>
      <c r="C4051" s="111" t="s">
        <v>1712</v>
      </c>
      <c r="D4051" s="360">
        <v>21.04</v>
      </c>
    </row>
    <row r="4052" spans="1:4">
      <c r="A4052">
        <v>7132</v>
      </c>
      <c r="B4052" t="s">
        <v>15940</v>
      </c>
      <c r="C4052" s="111" t="s">
        <v>1712</v>
      </c>
      <c r="D4052" s="360">
        <v>49.53</v>
      </c>
    </row>
    <row r="4053" spans="1:4">
      <c r="A4053">
        <v>7133</v>
      </c>
      <c r="B4053" t="s">
        <v>15941</v>
      </c>
      <c r="C4053" s="111" t="s">
        <v>1712</v>
      </c>
      <c r="D4053" s="360">
        <v>114.46</v>
      </c>
    </row>
    <row r="4054" spans="1:4">
      <c r="A4054">
        <v>37420</v>
      </c>
      <c r="B4054" t="s">
        <v>15942</v>
      </c>
      <c r="C4054" s="111" t="s">
        <v>1712</v>
      </c>
      <c r="D4054" s="360">
        <v>40.33</v>
      </c>
    </row>
    <row r="4055" spans="1:4">
      <c r="A4055">
        <v>37421</v>
      </c>
      <c r="B4055" t="s">
        <v>15943</v>
      </c>
      <c r="C4055" s="111" t="s">
        <v>1712</v>
      </c>
      <c r="D4055" s="360">
        <v>55.12</v>
      </c>
    </row>
    <row r="4056" spans="1:4">
      <c r="A4056">
        <v>37422</v>
      </c>
      <c r="B4056" t="s">
        <v>15944</v>
      </c>
      <c r="C4056" s="111" t="s">
        <v>1712</v>
      </c>
      <c r="D4056" s="360">
        <v>51.59</v>
      </c>
    </row>
    <row r="4057" spans="1:4">
      <c r="A4057">
        <v>37443</v>
      </c>
      <c r="B4057" t="s">
        <v>15945</v>
      </c>
      <c r="C4057" s="111" t="s">
        <v>1712</v>
      </c>
      <c r="D4057" s="360">
        <v>189.57</v>
      </c>
    </row>
    <row r="4058" spans="1:4">
      <c r="A4058">
        <v>37444</v>
      </c>
      <c r="B4058" t="s">
        <v>15946</v>
      </c>
      <c r="C4058" s="111" t="s">
        <v>1712</v>
      </c>
      <c r="D4058" s="360">
        <v>192.78</v>
      </c>
    </row>
    <row r="4059" spans="1:4">
      <c r="A4059">
        <v>37445</v>
      </c>
      <c r="B4059" t="s">
        <v>15947</v>
      </c>
      <c r="C4059" s="111" t="s">
        <v>1712</v>
      </c>
      <c r="D4059" s="360">
        <v>292.20999999999998</v>
      </c>
    </row>
    <row r="4060" spans="1:4">
      <c r="A4060">
        <v>37446</v>
      </c>
      <c r="B4060" t="s">
        <v>15948</v>
      </c>
      <c r="C4060" s="111" t="s">
        <v>1712</v>
      </c>
      <c r="D4060" s="360">
        <v>318.55</v>
      </c>
    </row>
    <row r="4061" spans="1:4">
      <c r="A4061">
        <v>37447</v>
      </c>
      <c r="B4061" t="s">
        <v>15949</v>
      </c>
      <c r="C4061" s="111" t="s">
        <v>1712</v>
      </c>
      <c r="D4061" s="360">
        <v>323.54000000000002</v>
      </c>
    </row>
    <row r="4062" spans="1:4">
      <c r="A4062">
        <v>37448</v>
      </c>
      <c r="B4062" t="s">
        <v>15950</v>
      </c>
      <c r="C4062" s="111" t="s">
        <v>1712</v>
      </c>
      <c r="D4062" s="360">
        <v>443.78</v>
      </c>
    </row>
    <row r="4063" spans="1:4">
      <c r="A4063">
        <v>37440</v>
      </c>
      <c r="B4063" t="s">
        <v>15951</v>
      </c>
      <c r="C4063" s="111" t="s">
        <v>1712</v>
      </c>
      <c r="D4063" s="360">
        <v>150.46</v>
      </c>
    </row>
    <row r="4064" spans="1:4">
      <c r="A4064">
        <v>37441</v>
      </c>
      <c r="B4064" t="s">
        <v>15952</v>
      </c>
      <c r="C4064" s="111" t="s">
        <v>1712</v>
      </c>
      <c r="D4064" s="360">
        <v>150.46</v>
      </c>
    </row>
    <row r="4065" spans="1:4">
      <c r="A4065">
        <v>37442</v>
      </c>
      <c r="B4065" t="s">
        <v>15953</v>
      </c>
      <c r="C4065" s="111" t="s">
        <v>1712</v>
      </c>
      <c r="D4065" s="360">
        <v>181.22</v>
      </c>
    </row>
    <row r="4066" spans="1:4">
      <c r="A4066">
        <v>38017</v>
      </c>
      <c r="B4066" t="s">
        <v>15954</v>
      </c>
      <c r="C4066" s="111" t="s">
        <v>1712</v>
      </c>
      <c r="D4066" s="360">
        <v>11.36</v>
      </c>
    </row>
    <row r="4067" spans="1:4">
      <c r="A4067">
        <v>38018</v>
      </c>
      <c r="B4067" t="s">
        <v>15955</v>
      </c>
      <c r="C4067" s="111" t="s">
        <v>1712</v>
      </c>
      <c r="D4067" s="360">
        <v>12.77</v>
      </c>
    </row>
    <row r="4068" spans="1:4">
      <c r="A4068">
        <v>39895</v>
      </c>
      <c r="B4068" t="s">
        <v>15956</v>
      </c>
      <c r="C4068" s="111" t="s">
        <v>1712</v>
      </c>
      <c r="D4068" s="360">
        <v>48.17</v>
      </c>
    </row>
    <row r="4069" spans="1:4">
      <c r="A4069">
        <v>39896</v>
      </c>
      <c r="B4069" t="s">
        <v>15957</v>
      </c>
      <c r="C4069" s="111" t="s">
        <v>1712</v>
      </c>
      <c r="D4069" s="360">
        <v>70.599999999999994</v>
      </c>
    </row>
    <row r="4070" spans="1:4">
      <c r="A4070">
        <v>38873</v>
      </c>
      <c r="B4070" t="s">
        <v>19299</v>
      </c>
      <c r="C4070" s="111" t="s">
        <v>1712</v>
      </c>
      <c r="D4070" s="360">
        <v>14.35</v>
      </c>
    </row>
    <row r="4071" spans="1:4">
      <c r="A4071">
        <v>38874</v>
      </c>
      <c r="B4071" t="s">
        <v>19300</v>
      </c>
      <c r="C4071" s="111" t="s">
        <v>1712</v>
      </c>
      <c r="D4071" s="360">
        <v>18.170000000000002</v>
      </c>
    </row>
    <row r="4072" spans="1:4">
      <c r="A4072">
        <v>38875</v>
      </c>
      <c r="B4072" t="s">
        <v>19301</v>
      </c>
      <c r="C4072" s="111" t="s">
        <v>1712</v>
      </c>
      <c r="D4072" s="360">
        <v>28.8</v>
      </c>
    </row>
    <row r="4073" spans="1:4">
      <c r="A4073">
        <v>38876</v>
      </c>
      <c r="B4073" t="s">
        <v>19302</v>
      </c>
      <c r="C4073" s="111" t="s">
        <v>1712</v>
      </c>
      <c r="D4073" s="360">
        <v>38.700000000000003</v>
      </c>
    </row>
    <row r="4074" spans="1:4">
      <c r="A4074">
        <v>39000</v>
      </c>
      <c r="B4074" t="s">
        <v>15958</v>
      </c>
      <c r="C4074" s="111" t="s">
        <v>1712</v>
      </c>
      <c r="D4074" s="360">
        <v>29.79</v>
      </c>
    </row>
    <row r="4075" spans="1:4">
      <c r="A4075">
        <v>38674</v>
      </c>
      <c r="B4075" t="s">
        <v>15959</v>
      </c>
      <c r="C4075" s="111" t="s">
        <v>1712</v>
      </c>
      <c r="D4075" s="360">
        <v>38.24</v>
      </c>
    </row>
    <row r="4076" spans="1:4">
      <c r="A4076">
        <v>38019</v>
      </c>
      <c r="B4076" t="s">
        <v>15960</v>
      </c>
      <c r="C4076" s="111" t="s">
        <v>1712</v>
      </c>
      <c r="D4076" s="360">
        <v>8.09</v>
      </c>
    </row>
    <row r="4077" spans="1:4">
      <c r="A4077">
        <v>38020</v>
      </c>
      <c r="B4077" t="s">
        <v>15961</v>
      </c>
      <c r="C4077" s="111" t="s">
        <v>1712</v>
      </c>
      <c r="D4077" s="360">
        <v>9.9600000000000009</v>
      </c>
    </row>
    <row r="4078" spans="1:4">
      <c r="A4078">
        <v>38454</v>
      </c>
      <c r="B4078" t="s">
        <v>19303</v>
      </c>
      <c r="C4078" s="111" t="s">
        <v>1712</v>
      </c>
      <c r="D4078" s="360">
        <v>11.17</v>
      </c>
    </row>
    <row r="4079" spans="1:4">
      <c r="A4079">
        <v>38455</v>
      </c>
      <c r="B4079" t="s">
        <v>19304</v>
      </c>
      <c r="C4079" s="111" t="s">
        <v>1712</v>
      </c>
      <c r="D4079" s="360">
        <v>14.95</v>
      </c>
    </row>
    <row r="4080" spans="1:4">
      <c r="A4080">
        <v>38462</v>
      </c>
      <c r="B4080" t="s">
        <v>19305</v>
      </c>
      <c r="C4080" s="111" t="s">
        <v>1712</v>
      </c>
      <c r="D4080" s="360">
        <v>241.08</v>
      </c>
    </row>
    <row r="4081" spans="1:4">
      <c r="A4081">
        <v>36362</v>
      </c>
      <c r="B4081" t="s">
        <v>19306</v>
      </c>
      <c r="C4081" s="111" t="s">
        <v>1712</v>
      </c>
      <c r="D4081" s="360">
        <v>3.33</v>
      </c>
    </row>
    <row r="4082" spans="1:4">
      <c r="A4082">
        <v>36298</v>
      </c>
      <c r="B4082" t="s">
        <v>19307</v>
      </c>
      <c r="C4082" s="111" t="s">
        <v>1712</v>
      </c>
      <c r="D4082" s="360">
        <v>2.86</v>
      </c>
    </row>
    <row r="4083" spans="1:4">
      <c r="A4083">
        <v>38456</v>
      </c>
      <c r="B4083" t="s">
        <v>19308</v>
      </c>
      <c r="C4083" s="111" t="s">
        <v>1712</v>
      </c>
      <c r="D4083" s="360">
        <v>7.13</v>
      </c>
    </row>
    <row r="4084" spans="1:4">
      <c r="A4084">
        <v>38457</v>
      </c>
      <c r="B4084" t="s">
        <v>19309</v>
      </c>
      <c r="C4084" s="111" t="s">
        <v>1712</v>
      </c>
      <c r="D4084" s="360">
        <v>12.99</v>
      </c>
    </row>
    <row r="4085" spans="1:4">
      <c r="A4085">
        <v>38458</v>
      </c>
      <c r="B4085" t="s">
        <v>19310</v>
      </c>
      <c r="C4085" s="111" t="s">
        <v>1712</v>
      </c>
      <c r="D4085" s="360">
        <v>25.02</v>
      </c>
    </row>
    <row r="4086" spans="1:4">
      <c r="A4086">
        <v>38459</v>
      </c>
      <c r="B4086" t="s">
        <v>19311</v>
      </c>
      <c r="C4086" s="111" t="s">
        <v>1712</v>
      </c>
      <c r="D4086" s="360">
        <v>39.340000000000003</v>
      </c>
    </row>
    <row r="4087" spans="1:4">
      <c r="A4087">
        <v>38460</v>
      </c>
      <c r="B4087" t="s">
        <v>19312</v>
      </c>
      <c r="C4087" s="111" t="s">
        <v>1712</v>
      </c>
      <c r="D4087" s="360">
        <v>84.39</v>
      </c>
    </row>
    <row r="4088" spans="1:4">
      <c r="A4088">
        <v>38461</v>
      </c>
      <c r="B4088" t="s">
        <v>19313</v>
      </c>
      <c r="C4088" s="111" t="s">
        <v>1712</v>
      </c>
      <c r="D4088" s="360">
        <v>113.25</v>
      </c>
    </row>
    <row r="4089" spans="1:4">
      <c r="A4089">
        <v>7094</v>
      </c>
      <c r="B4089" t="s">
        <v>15962</v>
      </c>
      <c r="C4089" s="111" t="s">
        <v>1712</v>
      </c>
      <c r="D4089" s="360">
        <v>14.57</v>
      </c>
    </row>
    <row r="4090" spans="1:4">
      <c r="A4090">
        <v>7116</v>
      </c>
      <c r="B4090" t="s">
        <v>15963</v>
      </c>
      <c r="C4090" s="111" t="s">
        <v>1712</v>
      </c>
      <c r="D4090" s="360">
        <v>4.42</v>
      </c>
    </row>
    <row r="4091" spans="1:4">
      <c r="A4091">
        <v>7118</v>
      </c>
      <c r="B4091" t="s">
        <v>15964</v>
      </c>
      <c r="C4091" s="111" t="s">
        <v>1712</v>
      </c>
      <c r="D4091" s="360">
        <v>29.97</v>
      </c>
    </row>
    <row r="4092" spans="1:4">
      <c r="A4092">
        <v>7098</v>
      </c>
      <c r="B4092" t="s">
        <v>15965</v>
      </c>
      <c r="C4092" s="111" t="s">
        <v>1712</v>
      </c>
      <c r="D4092" s="360">
        <v>4.45</v>
      </c>
    </row>
    <row r="4093" spans="1:4">
      <c r="A4093">
        <v>7110</v>
      </c>
      <c r="B4093" t="s">
        <v>15966</v>
      </c>
      <c r="C4093" s="111" t="s">
        <v>1712</v>
      </c>
      <c r="D4093" s="360">
        <v>56.97</v>
      </c>
    </row>
    <row r="4094" spans="1:4">
      <c r="A4094">
        <v>7123</v>
      </c>
      <c r="B4094" t="s">
        <v>15967</v>
      </c>
      <c r="C4094" s="111" t="s">
        <v>1712</v>
      </c>
      <c r="D4094" s="360">
        <v>5.39</v>
      </c>
    </row>
    <row r="4095" spans="1:4">
      <c r="A4095">
        <v>7121</v>
      </c>
      <c r="B4095" t="s">
        <v>15968</v>
      </c>
      <c r="C4095" s="111" t="s">
        <v>1712</v>
      </c>
      <c r="D4095" s="360">
        <v>10.65</v>
      </c>
    </row>
    <row r="4096" spans="1:4">
      <c r="A4096">
        <v>7137</v>
      </c>
      <c r="B4096" t="s">
        <v>15969</v>
      </c>
      <c r="C4096" s="111" t="s">
        <v>1712</v>
      </c>
      <c r="D4096" s="360">
        <v>11.64</v>
      </c>
    </row>
    <row r="4097" spans="1:4">
      <c r="A4097">
        <v>7122</v>
      </c>
      <c r="B4097" t="s">
        <v>15970</v>
      </c>
      <c r="C4097" s="111" t="s">
        <v>1712</v>
      </c>
      <c r="D4097" s="360">
        <v>12.81</v>
      </c>
    </row>
    <row r="4098" spans="1:4">
      <c r="A4098">
        <v>7114</v>
      </c>
      <c r="B4098" t="s">
        <v>15971</v>
      </c>
      <c r="C4098" s="111" t="s">
        <v>1712</v>
      </c>
      <c r="D4098" s="360">
        <v>14.9</v>
      </c>
    </row>
    <row r="4099" spans="1:4">
      <c r="A4099">
        <v>7109</v>
      </c>
      <c r="B4099" t="s">
        <v>15972</v>
      </c>
      <c r="C4099" s="111" t="s">
        <v>1712</v>
      </c>
      <c r="D4099" s="360">
        <v>2.95</v>
      </c>
    </row>
    <row r="4100" spans="1:4">
      <c r="A4100">
        <v>7135</v>
      </c>
      <c r="B4100" t="s">
        <v>15973</v>
      </c>
      <c r="C4100" s="111" t="s">
        <v>1712</v>
      </c>
      <c r="D4100" s="360">
        <v>6.05</v>
      </c>
    </row>
    <row r="4101" spans="1:4">
      <c r="A4101">
        <v>37947</v>
      </c>
      <c r="B4101" t="s">
        <v>15974</v>
      </c>
      <c r="C4101" s="111" t="s">
        <v>1712</v>
      </c>
      <c r="D4101" s="360">
        <v>4.92</v>
      </c>
    </row>
    <row r="4102" spans="1:4">
      <c r="A4102">
        <v>7103</v>
      </c>
      <c r="B4102" t="s">
        <v>15975</v>
      </c>
      <c r="C4102" s="111" t="s">
        <v>1712</v>
      </c>
      <c r="D4102" s="360">
        <v>16.02</v>
      </c>
    </row>
    <row r="4103" spans="1:4">
      <c r="A4103">
        <v>40419</v>
      </c>
      <c r="B4103" t="s">
        <v>15976</v>
      </c>
      <c r="C4103" s="111" t="s">
        <v>1712</v>
      </c>
      <c r="D4103" s="360">
        <v>38.44</v>
      </c>
    </row>
    <row r="4104" spans="1:4">
      <c r="A4104">
        <v>40420</v>
      </c>
      <c r="B4104" t="s">
        <v>15977</v>
      </c>
      <c r="C4104" s="111" t="s">
        <v>1712</v>
      </c>
      <c r="D4104" s="360">
        <v>56.09</v>
      </c>
    </row>
    <row r="4105" spans="1:4">
      <c r="A4105">
        <v>40421</v>
      </c>
      <c r="B4105" t="s">
        <v>15978</v>
      </c>
      <c r="C4105" s="111" t="s">
        <v>1712</v>
      </c>
      <c r="D4105" s="360">
        <v>59.71</v>
      </c>
    </row>
    <row r="4106" spans="1:4">
      <c r="A4106">
        <v>38905</v>
      </c>
      <c r="B4106" t="s">
        <v>19314</v>
      </c>
      <c r="C4106" s="111" t="s">
        <v>1712</v>
      </c>
      <c r="D4106" s="360">
        <v>18.57</v>
      </c>
    </row>
    <row r="4107" spans="1:4">
      <c r="A4107">
        <v>38907</v>
      </c>
      <c r="B4107" t="s">
        <v>19315</v>
      </c>
      <c r="C4107" s="111" t="s">
        <v>1712</v>
      </c>
      <c r="D4107" s="360">
        <v>17.899999999999999</v>
      </c>
    </row>
    <row r="4108" spans="1:4">
      <c r="A4108">
        <v>38910</v>
      </c>
      <c r="B4108" t="s">
        <v>19316</v>
      </c>
      <c r="C4108" s="111" t="s">
        <v>1712</v>
      </c>
      <c r="D4108" s="360">
        <v>20.94</v>
      </c>
    </row>
    <row r="4109" spans="1:4">
      <c r="A4109">
        <v>11655</v>
      </c>
      <c r="B4109" t="s">
        <v>19317</v>
      </c>
      <c r="C4109" s="111" t="s">
        <v>1712</v>
      </c>
      <c r="D4109" s="360">
        <v>20.43</v>
      </c>
    </row>
    <row r="4110" spans="1:4">
      <c r="A4110">
        <v>11656</v>
      </c>
      <c r="B4110" t="s">
        <v>19318</v>
      </c>
      <c r="C4110" s="111" t="s">
        <v>1712</v>
      </c>
      <c r="D4110" s="360">
        <v>23.45</v>
      </c>
    </row>
    <row r="4111" spans="1:4">
      <c r="A4111">
        <v>7091</v>
      </c>
      <c r="B4111" t="s">
        <v>15979</v>
      </c>
      <c r="C4111" s="111" t="s">
        <v>1712</v>
      </c>
      <c r="D4111" s="360">
        <v>19.21</v>
      </c>
    </row>
    <row r="4112" spans="1:4">
      <c r="A4112">
        <v>37948</v>
      </c>
      <c r="B4112" t="s">
        <v>15980</v>
      </c>
      <c r="C4112" s="111" t="s">
        <v>1712</v>
      </c>
      <c r="D4112" s="360">
        <v>4.45</v>
      </c>
    </row>
    <row r="4113" spans="1:4">
      <c r="A4113">
        <v>7097</v>
      </c>
      <c r="B4113" t="s">
        <v>15981</v>
      </c>
      <c r="C4113" s="111" t="s">
        <v>1712</v>
      </c>
      <c r="D4113" s="360">
        <v>9.02</v>
      </c>
    </row>
    <row r="4114" spans="1:4">
      <c r="A4114">
        <v>11658</v>
      </c>
      <c r="B4114" t="s">
        <v>15982</v>
      </c>
      <c r="C4114" s="111" t="s">
        <v>1712</v>
      </c>
      <c r="D4114" s="360">
        <v>19.940000000000001</v>
      </c>
    </row>
    <row r="4115" spans="1:4">
      <c r="A4115">
        <v>7146</v>
      </c>
      <c r="B4115" t="s">
        <v>15983</v>
      </c>
      <c r="C4115" s="111" t="s">
        <v>1712</v>
      </c>
      <c r="D4115" s="360">
        <v>195</v>
      </c>
    </row>
    <row r="4116" spans="1:4">
      <c r="A4116">
        <v>7138</v>
      </c>
      <c r="B4116" t="s">
        <v>15984</v>
      </c>
      <c r="C4116" s="111" t="s">
        <v>1712</v>
      </c>
      <c r="D4116" s="360">
        <v>1.23</v>
      </c>
    </row>
    <row r="4117" spans="1:4">
      <c r="A4117">
        <v>7139</v>
      </c>
      <c r="B4117" t="s">
        <v>15985</v>
      </c>
      <c r="C4117" s="111" t="s">
        <v>1712</v>
      </c>
      <c r="D4117" s="360">
        <v>1.4</v>
      </c>
    </row>
    <row r="4118" spans="1:4">
      <c r="A4118">
        <v>7140</v>
      </c>
      <c r="B4118" t="s">
        <v>15986</v>
      </c>
      <c r="C4118" s="111" t="s">
        <v>1712</v>
      </c>
      <c r="D4118" s="360">
        <v>4.3899999999999997</v>
      </c>
    </row>
    <row r="4119" spans="1:4">
      <c r="A4119">
        <v>7141</v>
      </c>
      <c r="B4119" t="s">
        <v>15987</v>
      </c>
      <c r="C4119" s="111" t="s">
        <v>1712</v>
      </c>
      <c r="D4119" s="360">
        <v>10.73</v>
      </c>
    </row>
    <row r="4120" spans="1:4">
      <c r="A4120">
        <v>7143</v>
      </c>
      <c r="B4120" t="s">
        <v>15988</v>
      </c>
      <c r="C4120" s="111" t="s">
        <v>1712</v>
      </c>
      <c r="D4120" s="360">
        <v>36</v>
      </c>
    </row>
    <row r="4121" spans="1:4">
      <c r="A4121">
        <v>7144</v>
      </c>
      <c r="B4121" t="s">
        <v>15989</v>
      </c>
      <c r="C4121" s="111" t="s">
        <v>1712</v>
      </c>
      <c r="D4121" s="360">
        <v>66.790000000000006</v>
      </c>
    </row>
    <row r="4122" spans="1:4">
      <c r="A4122">
        <v>7145</v>
      </c>
      <c r="B4122" t="s">
        <v>15990</v>
      </c>
      <c r="C4122" s="111" t="s">
        <v>1712</v>
      </c>
      <c r="D4122" s="360">
        <v>90.82</v>
      </c>
    </row>
    <row r="4123" spans="1:4">
      <c r="A4123">
        <v>7142</v>
      </c>
      <c r="B4123" t="s">
        <v>15991</v>
      </c>
      <c r="C4123" s="111" t="s">
        <v>1712</v>
      </c>
      <c r="D4123" s="360">
        <v>11.22</v>
      </c>
    </row>
    <row r="4124" spans="1:4">
      <c r="A4124">
        <v>3593</v>
      </c>
      <c r="B4124" t="s">
        <v>15992</v>
      </c>
      <c r="C4124" s="111" t="s">
        <v>1712</v>
      </c>
      <c r="D4124" s="360">
        <v>101.47</v>
      </c>
    </row>
    <row r="4125" spans="1:4">
      <c r="A4125">
        <v>3588</v>
      </c>
      <c r="B4125" t="s">
        <v>15993</v>
      </c>
      <c r="C4125" s="111" t="s">
        <v>1712</v>
      </c>
      <c r="D4125" s="360">
        <v>78.209999999999994</v>
      </c>
    </row>
    <row r="4126" spans="1:4">
      <c r="A4126">
        <v>3585</v>
      </c>
      <c r="B4126" t="s">
        <v>15994</v>
      </c>
      <c r="C4126" s="111" t="s">
        <v>1712</v>
      </c>
      <c r="D4126" s="360">
        <v>24.16</v>
      </c>
    </row>
    <row r="4127" spans="1:4">
      <c r="A4127">
        <v>3587</v>
      </c>
      <c r="B4127" t="s">
        <v>15995</v>
      </c>
      <c r="C4127" s="111" t="s">
        <v>1712</v>
      </c>
      <c r="D4127" s="360">
        <v>48.53</v>
      </c>
    </row>
    <row r="4128" spans="1:4">
      <c r="A4128">
        <v>3590</v>
      </c>
      <c r="B4128" t="s">
        <v>15996</v>
      </c>
      <c r="C4128" s="111" t="s">
        <v>1712</v>
      </c>
      <c r="D4128" s="360">
        <v>288.11</v>
      </c>
    </row>
    <row r="4129" spans="1:4">
      <c r="A4129">
        <v>3589</v>
      </c>
      <c r="B4129" t="s">
        <v>15997</v>
      </c>
      <c r="C4129" s="111" t="s">
        <v>1712</v>
      </c>
      <c r="D4129" s="360">
        <v>154.63999999999999</v>
      </c>
    </row>
    <row r="4130" spans="1:4">
      <c r="A4130">
        <v>3586</v>
      </c>
      <c r="B4130" t="s">
        <v>15998</v>
      </c>
      <c r="C4130" s="111" t="s">
        <v>1712</v>
      </c>
      <c r="D4130" s="360">
        <v>31.64</v>
      </c>
    </row>
    <row r="4131" spans="1:4">
      <c r="A4131">
        <v>3592</v>
      </c>
      <c r="B4131" t="s">
        <v>15999</v>
      </c>
      <c r="C4131" s="111" t="s">
        <v>1712</v>
      </c>
      <c r="D4131" s="360">
        <v>455.41</v>
      </c>
    </row>
    <row r="4132" spans="1:4">
      <c r="A4132">
        <v>3591</v>
      </c>
      <c r="B4132" t="s">
        <v>16000</v>
      </c>
      <c r="C4132" s="111" t="s">
        <v>1712</v>
      </c>
      <c r="D4132" s="360">
        <v>730.05</v>
      </c>
    </row>
    <row r="4133" spans="1:4">
      <c r="A4133">
        <v>40396</v>
      </c>
      <c r="B4133" t="s">
        <v>16001</v>
      </c>
      <c r="C4133" s="111" t="s">
        <v>1712</v>
      </c>
      <c r="D4133" s="360">
        <v>247.52</v>
      </c>
    </row>
    <row r="4134" spans="1:4">
      <c r="A4134">
        <v>40395</v>
      </c>
      <c r="B4134" t="s">
        <v>16002</v>
      </c>
      <c r="C4134" s="111" t="s">
        <v>1712</v>
      </c>
      <c r="D4134" s="360">
        <v>189.96</v>
      </c>
    </row>
    <row r="4135" spans="1:4">
      <c r="A4135">
        <v>40392</v>
      </c>
      <c r="B4135" t="s">
        <v>16003</v>
      </c>
      <c r="C4135" s="111" t="s">
        <v>1712</v>
      </c>
      <c r="D4135" s="360">
        <v>61.12</v>
      </c>
    </row>
    <row r="4136" spans="1:4">
      <c r="A4136">
        <v>40394</v>
      </c>
      <c r="B4136" t="s">
        <v>16004</v>
      </c>
      <c r="C4136" s="111" t="s">
        <v>1712</v>
      </c>
      <c r="D4136" s="360">
        <v>123.67</v>
      </c>
    </row>
    <row r="4137" spans="1:4">
      <c r="A4137">
        <v>40398</v>
      </c>
      <c r="B4137" t="s">
        <v>16005</v>
      </c>
      <c r="C4137" s="111" t="s">
        <v>1712</v>
      </c>
      <c r="D4137" s="360">
        <v>794.1</v>
      </c>
    </row>
    <row r="4138" spans="1:4">
      <c r="A4138">
        <v>40397</v>
      </c>
      <c r="B4138" t="s">
        <v>16006</v>
      </c>
      <c r="C4138" s="111" t="s">
        <v>1712</v>
      </c>
      <c r="D4138" s="360">
        <v>406.67</v>
      </c>
    </row>
    <row r="4139" spans="1:4">
      <c r="A4139">
        <v>40393</v>
      </c>
      <c r="B4139" t="s">
        <v>16007</v>
      </c>
      <c r="C4139" s="111" t="s">
        <v>1712</v>
      </c>
      <c r="D4139" s="360">
        <v>78.73</v>
      </c>
    </row>
    <row r="4140" spans="1:4">
      <c r="A4140">
        <v>40399</v>
      </c>
      <c r="B4140" t="s">
        <v>16008</v>
      </c>
      <c r="C4140" s="111" t="s">
        <v>1712</v>
      </c>
      <c r="D4140" s="361">
        <v>1299.1199999999999</v>
      </c>
    </row>
    <row r="4141" spans="1:4">
      <c r="A4141">
        <v>39322</v>
      </c>
      <c r="B4141" t="s">
        <v>19319</v>
      </c>
      <c r="C4141" s="111" t="s">
        <v>1712</v>
      </c>
      <c r="D4141" s="360">
        <v>8.83</v>
      </c>
    </row>
    <row r="4142" spans="1:4">
      <c r="A4142">
        <v>39289</v>
      </c>
      <c r="B4142" t="s">
        <v>19320</v>
      </c>
      <c r="C4142" s="111" t="s">
        <v>1712</v>
      </c>
      <c r="D4142" s="360">
        <v>16.46</v>
      </c>
    </row>
    <row r="4143" spans="1:4">
      <c r="A4143">
        <v>39290</v>
      </c>
      <c r="B4143" t="s">
        <v>19321</v>
      </c>
      <c r="C4143" s="111" t="s">
        <v>1712</v>
      </c>
      <c r="D4143" s="360">
        <v>27.8</v>
      </c>
    </row>
    <row r="4144" spans="1:4">
      <c r="A4144">
        <v>39291</v>
      </c>
      <c r="B4144" t="s">
        <v>19322</v>
      </c>
      <c r="C4144" s="111" t="s">
        <v>1712</v>
      </c>
      <c r="D4144" s="360">
        <v>30.74</v>
      </c>
    </row>
    <row r="4145" spans="1:4">
      <c r="A4145">
        <v>41892</v>
      </c>
      <c r="B4145" t="s">
        <v>16009</v>
      </c>
      <c r="C4145" s="111" t="s">
        <v>1712</v>
      </c>
      <c r="D4145" s="360">
        <v>104.73</v>
      </c>
    </row>
    <row r="4146" spans="1:4">
      <c r="A4146">
        <v>7048</v>
      </c>
      <c r="B4146" t="s">
        <v>16010</v>
      </c>
      <c r="C4146" s="111" t="s">
        <v>1712</v>
      </c>
      <c r="D4146" s="360">
        <v>22.6</v>
      </c>
    </row>
    <row r="4147" spans="1:4">
      <c r="A4147">
        <v>7088</v>
      </c>
      <c r="B4147" t="s">
        <v>16011</v>
      </c>
      <c r="C4147" s="111" t="s">
        <v>1712</v>
      </c>
      <c r="D4147" s="360">
        <v>49.43</v>
      </c>
    </row>
    <row r="4148" spans="1:4">
      <c r="A4148">
        <v>20179</v>
      </c>
      <c r="B4148" t="s">
        <v>19323</v>
      </c>
      <c r="C4148" s="111" t="s">
        <v>1712</v>
      </c>
      <c r="D4148" s="360">
        <v>52.57</v>
      </c>
    </row>
    <row r="4149" spans="1:4">
      <c r="A4149">
        <v>20178</v>
      </c>
      <c r="B4149" t="s">
        <v>19324</v>
      </c>
      <c r="C4149" s="111" t="s">
        <v>1712</v>
      </c>
      <c r="D4149" s="360">
        <v>63.01</v>
      </c>
    </row>
    <row r="4150" spans="1:4">
      <c r="A4150">
        <v>20180</v>
      </c>
      <c r="B4150" t="s">
        <v>19325</v>
      </c>
      <c r="C4150" s="111" t="s">
        <v>1712</v>
      </c>
      <c r="D4150" s="360">
        <v>104</v>
      </c>
    </row>
    <row r="4151" spans="1:4">
      <c r="A4151">
        <v>20181</v>
      </c>
      <c r="B4151" t="s">
        <v>19326</v>
      </c>
      <c r="C4151" s="111" t="s">
        <v>1712</v>
      </c>
      <c r="D4151" s="360">
        <v>139.25</v>
      </c>
    </row>
    <row r="4152" spans="1:4">
      <c r="A4152">
        <v>20177</v>
      </c>
      <c r="B4152" t="s">
        <v>19327</v>
      </c>
      <c r="C4152" s="111" t="s">
        <v>1712</v>
      </c>
      <c r="D4152" s="360">
        <v>34.44</v>
      </c>
    </row>
    <row r="4153" spans="1:4">
      <c r="A4153">
        <v>7070</v>
      </c>
      <c r="B4153" t="s">
        <v>19328</v>
      </c>
      <c r="C4153" s="111" t="s">
        <v>1712</v>
      </c>
      <c r="D4153" s="360">
        <v>247.17</v>
      </c>
    </row>
    <row r="4154" spans="1:4">
      <c r="A4154">
        <v>40945</v>
      </c>
      <c r="B4154" t="s">
        <v>16012</v>
      </c>
      <c r="C4154" s="111" t="s">
        <v>1714</v>
      </c>
      <c r="D4154" s="360">
        <v>22.81</v>
      </c>
    </row>
    <row r="4155" spans="1:4">
      <c r="A4155">
        <v>40946</v>
      </c>
      <c r="B4155" t="s">
        <v>16013</v>
      </c>
      <c r="C4155" s="111" t="s">
        <v>1719</v>
      </c>
      <c r="D4155" s="361">
        <v>4000.99</v>
      </c>
    </row>
    <row r="4156" spans="1:4">
      <c r="A4156">
        <v>7153</v>
      </c>
      <c r="B4156" t="s">
        <v>16014</v>
      </c>
      <c r="C4156" s="111" t="s">
        <v>1714</v>
      </c>
      <c r="D4156" s="360">
        <v>47.64</v>
      </c>
    </row>
    <row r="4157" spans="1:4">
      <c r="A4157">
        <v>41089</v>
      </c>
      <c r="B4157" t="s">
        <v>16015</v>
      </c>
      <c r="C4157" s="111" t="s">
        <v>1719</v>
      </c>
      <c r="D4157" s="361">
        <v>8351.6</v>
      </c>
    </row>
    <row r="4158" spans="1:4">
      <c r="A4158">
        <v>40943</v>
      </c>
      <c r="B4158" t="s">
        <v>16016</v>
      </c>
      <c r="C4158" s="111" t="s">
        <v>1714</v>
      </c>
      <c r="D4158" s="360">
        <v>33.81</v>
      </c>
    </row>
    <row r="4159" spans="1:4">
      <c r="A4159">
        <v>40944</v>
      </c>
      <c r="B4159" t="s">
        <v>16017</v>
      </c>
      <c r="C4159" s="111" t="s">
        <v>1719</v>
      </c>
      <c r="D4159" s="361">
        <v>5929.14</v>
      </c>
    </row>
    <row r="4160" spans="1:4">
      <c r="A4160">
        <v>6175</v>
      </c>
      <c r="B4160" t="s">
        <v>19329</v>
      </c>
      <c r="C4160" s="111" t="s">
        <v>1714</v>
      </c>
      <c r="D4160" s="360">
        <v>49.55</v>
      </c>
    </row>
    <row r="4161" spans="1:4">
      <c r="A4161">
        <v>41092</v>
      </c>
      <c r="B4161" t="s">
        <v>16018</v>
      </c>
      <c r="C4161" s="111" t="s">
        <v>1719</v>
      </c>
      <c r="D4161" s="361">
        <v>8686.84</v>
      </c>
    </row>
    <row r="4162" spans="1:4">
      <c r="A4162">
        <v>37712</v>
      </c>
      <c r="B4162" t="s">
        <v>16019</v>
      </c>
      <c r="C4162" s="111" t="s">
        <v>1713</v>
      </c>
      <c r="D4162" s="360">
        <v>81.75</v>
      </c>
    </row>
    <row r="4163" spans="1:4">
      <c r="A4163">
        <v>34547</v>
      </c>
      <c r="B4163" t="s">
        <v>16020</v>
      </c>
      <c r="C4163" s="111" t="s">
        <v>1715</v>
      </c>
      <c r="D4163" s="360">
        <v>4.46</v>
      </c>
    </row>
    <row r="4164" spans="1:4">
      <c r="A4164">
        <v>34548</v>
      </c>
      <c r="B4164" t="s">
        <v>16021</v>
      </c>
      <c r="C4164" s="111" t="s">
        <v>1715</v>
      </c>
      <c r="D4164" s="360">
        <v>7.32</v>
      </c>
    </row>
    <row r="4165" spans="1:4">
      <c r="A4165">
        <v>34558</v>
      </c>
      <c r="B4165" t="s">
        <v>16022</v>
      </c>
      <c r="C4165" s="111" t="s">
        <v>1715</v>
      </c>
      <c r="D4165" s="360">
        <v>3.63</v>
      </c>
    </row>
    <row r="4166" spans="1:4">
      <c r="A4166">
        <v>34550</v>
      </c>
      <c r="B4166" t="s">
        <v>16023</v>
      </c>
      <c r="C4166" s="111" t="s">
        <v>1715</v>
      </c>
      <c r="D4166" s="360">
        <v>1.93</v>
      </c>
    </row>
    <row r="4167" spans="1:4">
      <c r="A4167">
        <v>34557</v>
      </c>
      <c r="B4167" t="s">
        <v>16024</v>
      </c>
      <c r="C4167" s="111" t="s">
        <v>1715</v>
      </c>
      <c r="D4167" s="360">
        <v>2.82</v>
      </c>
    </row>
    <row r="4168" spans="1:4">
      <c r="A4168">
        <v>37411</v>
      </c>
      <c r="B4168" t="s">
        <v>16025</v>
      </c>
      <c r="C4168" s="111" t="s">
        <v>1713</v>
      </c>
      <c r="D4168" s="360">
        <v>20.66</v>
      </c>
    </row>
    <row r="4169" spans="1:4">
      <c r="A4169">
        <v>39508</v>
      </c>
      <c r="B4169" t="s">
        <v>16026</v>
      </c>
      <c r="C4169" s="111" t="s">
        <v>1713</v>
      </c>
      <c r="D4169" s="360">
        <v>11.61</v>
      </c>
    </row>
    <row r="4170" spans="1:4">
      <c r="A4170">
        <v>39507</v>
      </c>
      <c r="B4170" t="s">
        <v>16027</v>
      </c>
      <c r="C4170" s="111" t="s">
        <v>1713</v>
      </c>
      <c r="D4170" s="360">
        <v>17.309999999999999</v>
      </c>
    </row>
    <row r="4171" spans="1:4">
      <c r="A4171">
        <v>7155</v>
      </c>
      <c r="B4171" t="s">
        <v>16028</v>
      </c>
      <c r="C4171" s="111" t="s">
        <v>1713</v>
      </c>
      <c r="D4171" s="360">
        <v>22.23</v>
      </c>
    </row>
    <row r="4172" spans="1:4">
      <c r="A4172">
        <v>42406</v>
      </c>
      <c r="B4172" t="s">
        <v>16029</v>
      </c>
      <c r="C4172" s="111" t="s">
        <v>1713</v>
      </c>
      <c r="D4172" s="360">
        <v>25.48</v>
      </c>
    </row>
    <row r="4173" spans="1:4">
      <c r="A4173">
        <v>7156</v>
      </c>
      <c r="B4173" t="s">
        <v>16030</v>
      </c>
      <c r="C4173" s="111" t="s">
        <v>1713</v>
      </c>
      <c r="D4173" s="360">
        <v>31.89</v>
      </c>
    </row>
    <row r="4174" spans="1:4">
      <c r="A4174">
        <v>43127</v>
      </c>
      <c r="B4174" t="s">
        <v>16031</v>
      </c>
      <c r="C4174" s="111" t="s">
        <v>1713</v>
      </c>
      <c r="D4174" s="360">
        <v>45.64</v>
      </c>
    </row>
    <row r="4175" spans="1:4">
      <c r="A4175">
        <v>10917</v>
      </c>
      <c r="B4175" t="s">
        <v>16032</v>
      </c>
      <c r="C4175" s="111" t="s">
        <v>1713</v>
      </c>
      <c r="D4175" s="360">
        <v>9.6300000000000008</v>
      </c>
    </row>
    <row r="4176" spans="1:4">
      <c r="A4176">
        <v>21141</v>
      </c>
      <c r="B4176" t="s">
        <v>16033</v>
      </c>
      <c r="C4176" s="111" t="s">
        <v>1713</v>
      </c>
      <c r="D4176" s="360">
        <v>14.91</v>
      </c>
    </row>
    <row r="4177" spans="1:4">
      <c r="A4177">
        <v>39509</v>
      </c>
      <c r="B4177" t="s">
        <v>16034</v>
      </c>
      <c r="C4177" s="111" t="s">
        <v>1713</v>
      </c>
      <c r="D4177" s="360">
        <v>14.34</v>
      </c>
    </row>
    <row r="4178" spans="1:4">
      <c r="A4178">
        <v>44529</v>
      </c>
      <c r="B4178" t="s">
        <v>16035</v>
      </c>
      <c r="C4178" s="111" t="s">
        <v>1713</v>
      </c>
      <c r="D4178" s="360">
        <v>22.44</v>
      </c>
    </row>
    <row r="4179" spans="1:4">
      <c r="A4179">
        <v>7167</v>
      </c>
      <c r="B4179" t="s">
        <v>16036</v>
      </c>
      <c r="C4179" s="111" t="s">
        <v>1713</v>
      </c>
      <c r="D4179" s="360">
        <v>25.74</v>
      </c>
    </row>
    <row r="4180" spans="1:4">
      <c r="A4180">
        <v>10928</v>
      </c>
      <c r="B4180" t="s">
        <v>16037</v>
      </c>
      <c r="C4180" s="111" t="s">
        <v>1713</v>
      </c>
      <c r="D4180" s="360">
        <v>14.79</v>
      </c>
    </row>
    <row r="4181" spans="1:4">
      <c r="A4181">
        <v>10933</v>
      </c>
      <c r="B4181" t="s">
        <v>16038</v>
      </c>
      <c r="C4181" s="111" t="s">
        <v>1713</v>
      </c>
      <c r="D4181" s="360">
        <v>22.3</v>
      </c>
    </row>
    <row r="4182" spans="1:4">
      <c r="A4182">
        <v>7158</v>
      </c>
      <c r="B4182" t="s">
        <v>16039</v>
      </c>
      <c r="C4182" s="111" t="s">
        <v>1713</v>
      </c>
      <c r="D4182" s="360">
        <v>37.83</v>
      </c>
    </row>
    <row r="4183" spans="1:4">
      <c r="A4183">
        <v>10927</v>
      </c>
      <c r="B4183" t="s">
        <v>16040</v>
      </c>
      <c r="C4183" s="111" t="s">
        <v>1713</v>
      </c>
      <c r="D4183" s="360">
        <v>24.19</v>
      </c>
    </row>
    <row r="4184" spans="1:4">
      <c r="A4184">
        <v>7162</v>
      </c>
      <c r="B4184" t="s">
        <v>16041</v>
      </c>
      <c r="C4184" s="111" t="s">
        <v>1713</v>
      </c>
      <c r="D4184" s="360">
        <v>59.2</v>
      </c>
    </row>
    <row r="4185" spans="1:4">
      <c r="A4185">
        <v>10932</v>
      </c>
      <c r="B4185" t="s">
        <v>16042</v>
      </c>
      <c r="C4185" s="111" t="s">
        <v>1713</v>
      </c>
      <c r="D4185" s="360">
        <v>102.97</v>
      </c>
    </row>
    <row r="4186" spans="1:4">
      <c r="A4186">
        <v>10937</v>
      </c>
      <c r="B4186" t="s">
        <v>16043</v>
      </c>
      <c r="C4186" s="111" t="s">
        <v>1713</v>
      </c>
      <c r="D4186" s="360">
        <v>26.46</v>
      </c>
    </row>
    <row r="4187" spans="1:4">
      <c r="A4187">
        <v>10935</v>
      </c>
      <c r="B4187" t="s">
        <v>16044</v>
      </c>
      <c r="C4187" s="111" t="s">
        <v>1713</v>
      </c>
      <c r="D4187" s="360">
        <v>45.9</v>
      </c>
    </row>
    <row r="4188" spans="1:4">
      <c r="A4188">
        <v>10931</v>
      </c>
      <c r="B4188" t="s">
        <v>16045</v>
      </c>
      <c r="C4188" s="111" t="s">
        <v>1713</v>
      </c>
      <c r="D4188" s="360">
        <v>12.91</v>
      </c>
    </row>
    <row r="4189" spans="1:4">
      <c r="A4189">
        <v>7164</v>
      </c>
      <c r="B4189" t="s">
        <v>16046</v>
      </c>
      <c r="C4189" s="111" t="s">
        <v>1713</v>
      </c>
      <c r="D4189" s="360">
        <v>42.72</v>
      </c>
    </row>
    <row r="4190" spans="1:4">
      <c r="A4190">
        <v>36887</v>
      </c>
      <c r="B4190" t="s">
        <v>16047</v>
      </c>
      <c r="C4190" s="111" t="s">
        <v>1713</v>
      </c>
      <c r="D4190" s="360">
        <v>9.8699999999999992</v>
      </c>
    </row>
    <row r="4191" spans="1:4">
      <c r="A4191">
        <v>34630</v>
      </c>
      <c r="B4191" t="s">
        <v>16048</v>
      </c>
      <c r="C4191" s="111" t="s">
        <v>1712</v>
      </c>
      <c r="D4191" s="361">
        <v>1328.58</v>
      </c>
    </row>
    <row r="4192" spans="1:4">
      <c r="A4192">
        <v>7161</v>
      </c>
      <c r="B4192" t="s">
        <v>16049</v>
      </c>
      <c r="C4192" s="111" t="s">
        <v>1713</v>
      </c>
      <c r="D4192" s="360">
        <v>5.31</v>
      </c>
    </row>
    <row r="4193" spans="1:4">
      <c r="A4193">
        <v>7170</v>
      </c>
      <c r="B4193" t="s">
        <v>16050</v>
      </c>
      <c r="C4193" s="111" t="s">
        <v>1713</v>
      </c>
      <c r="D4193" s="360">
        <v>2.38</v>
      </c>
    </row>
    <row r="4194" spans="1:4">
      <c r="A4194">
        <v>37524</v>
      </c>
      <c r="B4194" t="s">
        <v>16051</v>
      </c>
      <c r="C4194" s="111" t="s">
        <v>1715</v>
      </c>
      <c r="D4194" s="360">
        <v>2.1800000000000002</v>
      </c>
    </row>
    <row r="4195" spans="1:4">
      <c r="A4195">
        <v>37525</v>
      </c>
      <c r="B4195" t="s">
        <v>16052</v>
      </c>
      <c r="C4195" s="111" t="s">
        <v>1715</v>
      </c>
      <c r="D4195" s="360">
        <v>2.98</v>
      </c>
    </row>
    <row r="4196" spans="1:4">
      <c r="A4196">
        <v>36789</v>
      </c>
      <c r="B4196" t="s">
        <v>16053</v>
      </c>
      <c r="C4196" s="111" t="s">
        <v>1712</v>
      </c>
      <c r="D4196" s="360">
        <v>1.26</v>
      </c>
    </row>
    <row r="4197" spans="1:4">
      <c r="A4197">
        <v>7173</v>
      </c>
      <c r="B4197" t="s">
        <v>16054</v>
      </c>
      <c r="C4197" s="111" t="s">
        <v>1722</v>
      </c>
      <c r="D4197" s="360">
        <v>814</v>
      </c>
    </row>
    <row r="4198" spans="1:4">
      <c r="A4198">
        <v>7175</v>
      </c>
      <c r="B4198" t="s">
        <v>16055</v>
      </c>
      <c r="C4198" s="111" t="s">
        <v>1712</v>
      </c>
      <c r="D4198" s="360">
        <v>0.92</v>
      </c>
    </row>
    <row r="4199" spans="1:4">
      <c r="A4199">
        <v>40741</v>
      </c>
      <c r="B4199" t="s">
        <v>16056</v>
      </c>
      <c r="C4199" s="111" t="s">
        <v>1712</v>
      </c>
      <c r="D4199" s="360">
        <v>2.92</v>
      </c>
    </row>
    <row r="4200" spans="1:4">
      <c r="A4200">
        <v>7184</v>
      </c>
      <c r="B4200" t="s">
        <v>16057</v>
      </c>
      <c r="C4200" s="111" t="s">
        <v>1713</v>
      </c>
      <c r="D4200" s="360">
        <v>50.49</v>
      </c>
    </row>
    <row r="4201" spans="1:4">
      <c r="A4201">
        <v>34458</v>
      </c>
      <c r="B4201" t="s">
        <v>16058</v>
      </c>
      <c r="C4201" s="111" t="s">
        <v>1712</v>
      </c>
      <c r="D4201" s="360">
        <v>140.9</v>
      </c>
    </row>
    <row r="4202" spans="1:4">
      <c r="A4202">
        <v>34464</v>
      </c>
      <c r="B4202" t="s">
        <v>16059</v>
      </c>
      <c r="C4202" s="111" t="s">
        <v>1712</v>
      </c>
      <c r="D4202" s="360">
        <v>209.73</v>
      </c>
    </row>
    <row r="4203" spans="1:4">
      <c r="A4203">
        <v>34468</v>
      </c>
      <c r="B4203" t="s">
        <v>16060</v>
      </c>
      <c r="C4203" s="111" t="s">
        <v>1712</v>
      </c>
      <c r="D4203" s="360">
        <v>264.42</v>
      </c>
    </row>
    <row r="4204" spans="1:4">
      <c r="A4204">
        <v>34473</v>
      </c>
      <c r="B4204" t="s">
        <v>16061</v>
      </c>
      <c r="C4204" s="111" t="s">
        <v>1712</v>
      </c>
      <c r="D4204" s="360">
        <v>160.4</v>
      </c>
    </row>
    <row r="4205" spans="1:4">
      <c r="A4205">
        <v>34480</v>
      </c>
      <c r="B4205" t="s">
        <v>16062</v>
      </c>
      <c r="C4205" s="111" t="s">
        <v>1712</v>
      </c>
      <c r="D4205" s="360">
        <v>296.43</v>
      </c>
    </row>
    <row r="4206" spans="1:4">
      <c r="A4206">
        <v>34486</v>
      </c>
      <c r="B4206" t="s">
        <v>16063</v>
      </c>
      <c r="C4206" s="111" t="s">
        <v>1712</v>
      </c>
      <c r="D4206" s="360">
        <v>350.96</v>
      </c>
    </row>
    <row r="4207" spans="1:4">
      <c r="A4207">
        <v>7190</v>
      </c>
      <c r="B4207" t="s">
        <v>16064</v>
      </c>
      <c r="C4207" s="111" t="s">
        <v>1712</v>
      </c>
      <c r="D4207" s="360">
        <v>11.72</v>
      </c>
    </row>
    <row r="4208" spans="1:4">
      <c r="A4208">
        <v>34417</v>
      </c>
      <c r="B4208" t="s">
        <v>16065</v>
      </c>
      <c r="C4208" s="111" t="s">
        <v>1712</v>
      </c>
      <c r="D4208" s="360">
        <v>18.75</v>
      </c>
    </row>
    <row r="4209" spans="1:4">
      <c r="A4209">
        <v>7213</v>
      </c>
      <c r="B4209" t="s">
        <v>16066</v>
      </c>
      <c r="C4209" s="111" t="s">
        <v>1713</v>
      </c>
      <c r="D4209" s="360">
        <v>17.190000000000001</v>
      </c>
    </row>
    <row r="4210" spans="1:4">
      <c r="A4210">
        <v>7195</v>
      </c>
      <c r="B4210" t="s">
        <v>16067</v>
      </c>
      <c r="C4210" s="111" t="s">
        <v>1712</v>
      </c>
      <c r="D4210" s="360">
        <v>50.49</v>
      </c>
    </row>
    <row r="4211" spans="1:4">
      <c r="A4211">
        <v>7186</v>
      </c>
      <c r="B4211" t="s">
        <v>16068</v>
      </c>
      <c r="C4211" s="111" t="s">
        <v>1712</v>
      </c>
      <c r="D4211" s="360">
        <v>55</v>
      </c>
    </row>
    <row r="4212" spans="1:4">
      <c r="A4212">
        <v>7194</v>
      </c>
      <c r="B4212" t="s">
        <v>16069</v>
      </c>
      <c r="C4212" s="111" t="s">
        <v>1713</v>
      </c>
      <c r="D4212" s="360">
        <v>25.36</v>
      </c>
    </row>
    <row r="4213" spans="1:4">
      <c r="A4213">
        <v>7197</v>
      </c>
      <c r="B4213" t="s">
        <v>16070</v>
      </c>
      <c r="C4213" s="111" t="s">
        <v>1712</v>
      </c>
      <c r="D4213" s="360">
        <v>107.03</v>
      </c>
    </row>
    <row r="4214" spans="1:4">
      <c r="A4214">
        <v>7192</v>
      </c>
      <c r="B4214" t="s">
        <v>16071</v>
      </c>
      <c r="C4214" s="111" t="s">
        <v>1712</v>
      </c>
      <c r="D4214" s="360">
        <v>95.89</v>
      </c>
    </row>
    <row r="4215" spans="1:4">
      <c r="A4215">
        <v>7193</v>
      </c>
      <c r="B4215" t="s">
        <v>16072</v>
      </c>
      <c r="C4215" s="111" t="s">
        <v>1712</v>
      </c>
      <c r="D4215" s="360">
        <v>107.96</v>
      </c>
    </row>
    <row r="4216" spans="1:4">
      <c r="A4216">
        <v>7189</v>
      </c>
      <c r="B4216" t="s">
        <v>16073</v>
      </c>
      <c r="C4216" s="111" t="s">
        <v>1712</v>
      </c>
      <c r="D4216" s="360">
        <v>125.46</v>
      </c>
    </row>
    <row r="4217" spans="1:4">
      <c r="A4217">
        <v>34402</v>
      </c>
      <c r="B4217" t="s">
        <v>16074</v>
      </c>
      <c r="C4217" s="111" t="s">
        <v>1712</v>
      </c>
      <c r="D4217" s="360">
        <v>177.12</v>
      </c>
    </row>
    <row r="4218" spans="1:4">
      <c r="A4218">
        <v>7245</v>
      </c>
      <c r="B4218" t="s">
        <v>16075</v>
      </c>
      <c r="C4218" s="111" t="s">
        <v>1712</v>
      </c>
      <c r="D4218" s="360">
        <v>42.49</v>
      </c>
    </row>
    <row r="4219" spans="1:4">
      <c r="A4219">
        <v>34425</v>
      </c>
      <c r="B4219" t="s">
        <v>16076</v>
      </c>
      <c r="C4219" s="111" t="s">
        <v>1712</v>
      </c>
      <c r="D4219" s="360">
        <v>113.78</v>
      </c>
    </row>
    <row r="4220" spans="1:4">
      <c r="A4220">
        <v>7223</v>
      </c>
      <c r="B4220" t="s">
        <v>16077</v>
      </c>
      <c r="C4220" s="111" t="s">
        <v>1712</v>
      </c>
      <c r="D4220" s="360">
        <v>126.8</v>
      </c>
    </row>
    <row r="4221" spans="1:4">
      <c r="A4221">
        <v>7234</v>
      </c>
      <c r="B4221" t="s">
        <v>16078</v>
      </c>
      <c r="C4221" s="111" t="s">
        <v>1712</v>
      </c>
      <c r="D4221" s="360">
        <v>191.34</v>
      </c>
    </row>
    <row r="4222" spans="1:4">
      <c r="A4222">
        <v>7224</v>
      </c>
      <c r="B4222" t="s">
        <v>16079</v>
      </c>
      <c r="C4222" s="111" t="s">
        <v>1712</v>
      </c>
      <c r="D4222" s="360">
        <v>233.1</v>
      </c>
    </row>
    <row r="4223" spans="1:4">
      <c r="A4223">
        <v>7225</v>
      </c>
      <c r="B4223" t="s">
        <v>16080</v>
      </c>
      <c r="C4223" s="111" t="s">
        <v>1712</v>
      </c>
      <c r="D4223" s="360">
        <v>249.94</v>
      </c>
    </row>
    <row r="4224" spans="1:4">
      <c r="A4224">
        <v>7226</v>
      </c>
      <c r="B4224" t="s">
        <v>16081</v>
      </c>
      <c r="C4224" s="111" t="s">
        <v>1712</v>
      </c>
      <c r="D4224" s="360">
        <v>266.72000000000003</v>
      </c>
    </row>
    <row r="4225" spans="1:4">
      <c r="A4225">
        <v>7227</v>
      </c>
      <c r="B4225" t="s">
        <v>16082</v>
      </c>
      <c r="C4225" s="111" t="s">
        <v>1712</v>
      </c>
      <c r="D4225" s="360">
        <v>303.60000000000002</v>
      </c>
    </row>
    <row r="4226" spans="1:4">
      <c r="A4226">
        <v>7212</v>
      </c>
      <c r="B4226" t="s">
        <v>16083</v>
      </c>
      <c r="C4226" s="111" t="s">
        <v>1712</v>
      </c>
      <c r="D4226" s="360">
        <v>333.59</v>
      </c>
    </row>
    <row r="4227" spans="1:4">
      <c r="A4227">
        <v>7229</v>
      </c>
      <c r="B4227" t="s">
        <v>16084</v>
      </c>
      <c r="C4227" s="111" t="s">
        <v>1712</v>
      </c>
      <c r="D4227" s="360">
        <v>211.45</v>
      </c>
    </row>
    <row r="4228" spans="1:4">
      <c r="A4228">
        <v>7230</v>
      </c>
      <c r="B4228" t="s">
        <v>16085</v>
      </c>
      <c r="C4228" s="111" t="s">
        <v>1712</v>
      </c>
      <c r="D4228" s="360">
        <v>352.02</v>
      </c>
    </row>
    <row r="4229" spans="1:4">
      <c r="A4229">
        <v>7231</v>
      </c>
      <c r="B4229" t="s">
        <v>16086</v>
      </c>
      <c r="C4229" s="111" t="s">
        <v>1712</v>
      </c>
      <c r="D4229" s="360">
        <v>499.37</v>
      </c>
    </row>
    <row r="4230" spans="1:4">
      <c r="A4230">
        <v>7220</v>
      </c>
      <c r="B4230" t="s">
        <v>16087</v>
      </c>
      <c r="C4230" s="111" t="s">
        <v>1712</v>
      </c>
      <c r="D4230" s="360">
        <v>616.41999999999996</v>
      </c>
    </row>
    <row r="4231" spans="1:4">
      <c r="A4231">
        <v>34447</v>
      </c>
      <c r="B4231" t="s">
        <v>16088</v>
      </c>
      <c r="C4231" s="111" t="s">
        <v>1712</v>
      </c>
      <c r="D4231" s="360">
        <v>689.25</v>
      </c>
    </row>
    <row r="4232" spans="1:4">
      <c r="A4232">
        <v>7233</v>
      </c>
      <c r="B4232" t="s">
        <v>16089</v>
      </c>
      <c r="C4232" s="111" t="s">
        <v>1712</v>
      </c>
      <c r="D4232" s="360">
        <v>790.68</v>
      </c>
    </row>
    <row r="4233" spans="1:4">
      <c r="A4233">
        <v>40740</v>
      </c>
      <c r="B4233" t="s">
        <v>16090</v>
      </c>
      <c r="C4233" s="111" t="s">
        <v>1713</v>
      </c>
      <c r="D4233" s="360">
        <v>165.72</v>
      </c>
    </row>
    <row r="4234" spans="1:4">
      <c r="A4234">
        <v>25007</v>
      </c>
      <c r="B4234" t="s">
        <v>16091</v>
      </c>
      <c r="C4234" s="111" t="s">
        <v>1713</v>
      </c>
      <c r="D4234" s="360">
        <v>47.42</v>
      </c>
    </row>
    <row r="4235" spans="1:4">
      <c r="A4235">
        <v>43071</v>
      </c>
      <c r="B4235" t="s">
        <v>16092</v>
      </c>
      <c r="C4235" s="111" t="s">
        <v>1713</v>
      </c>
      <c r="D4235" s="360">
        <v>186.6</v>
      </c>
    </row>
    <row r="4236" spans="1:4">
      <c r="A4236">
        <v>39520</v>
      </c>
      <c r="B4236" t="s">
        <v>16093</v>
      </c>
      <c r="C4236" s="111" t="s">
        <v>1713</v>
      </c>
      <c r="D4236" s="360">
        <v>152.22999999999999</v>
      </c>
    </row>
    <row r="4237" spans="1:4">
      <c r="A4237">
        <v>39521</v>
      </c>
      <c r="B4237" t="s">
        <v>16094</v>
      </c>
      <c r="C4237" s="111" t="s">
        <v>1713</v>
      </c>
      <c r="D4237" s="360">
        <v>157.21</v>
      </c>
    </row>
    <row r="4238" spans="1:4">
      <c r="A4238">
        <v>39522</v>
      </c>
      <c r="B4238" t="s">
        <v>16095</v>
      </c>
      <c r="C4238" s="111" t="s">
        <v>1713</v>
      </c>
      <c r="D4238" s="360">
        <v>162.33000000000001</v>
      </c>
    </row>
    <row r="4239" spans="1:4">
      <c r="A4239">
        <v>7243</v>
      </c>
      <c r="B4239" t="s">
        <v>16096</v>
      </c>
      <c r="C4239" s="111" t="s">
        <v>1713</v>
      </c>
      <c r="D4239" s="360">
        <v>49.55</v>
      </c>
    </row>
    <row r="4240" spans="1:4">
      <c r="A4240">
        <v>11067</v>
      </c>
      <c r="B4240" t="s">
        <v>16097</v>
      </c>
      <c r="C4240" s="111" t="s">
        <v>1712</v>
      </c>
      <c r="D4240" s="360">
        <v>350.45</v>
      </c>
    </row>
    <row r="4241" spans="1:4">
      <c r="A4241">
        <v>11068</v>
      </c>
      <c r="B4241" t="s">
        <v>16098</v>
      </c>
      <c r="C4241" s="111" t="s">
        <v>1712</v>
      </c>
      <c r="D4241" s="360">
        <v>442.75</v>
      </c>
    </row>
    <row r="4242" spans="1:4">
      <c r="A4242">
        <v>7246</v>
      </c>
      <c r="B4242" t="s">
        <v>16099</v>
      </c>
      <c r="C4242" s="111" t="s">
        <v>1712</v>
      </c>
      <c r="D4242" s="360">
        <v>46.93</v>
      </c>
    </row>
    <row r="4243" spans="1:4">
      <c r="A4243">
        <v>41097</v>
      </c>
      <c r="B4243" t="s">
        <v>16100</v>
      </c>
      <c r="C4243" s="111" t="s">
        <v>1719</v>
      </c>
      <c r="D4243" s="361">
        <v>3917.12</v>
      </c>
    </row>
    <row r="4244" spans="1:4">
      <c r="A4244">
        <v>12869</v>
      </c>
      <c r="B4244" t="s">
        <v>16101</v>
      </c>
      <c r="C4244" s="111" t="s">
        <v>1714</v>
      </c>
      <c r="D4244" s="360">
        <v>22.33</v>
      </c>
    </row>
    <row r="4245" spans="1:4">
      <c r="A4245">
        <v>1574</v>
      </c>
      <c r="B4245" t="s">
        <v>16102</v>
      </c>
      <c r="C4245" s="111" t="s">
        <v>1712</v>
      </c>
      <c r="D4245" s="360">
        <v>1.75</v>
      </c>
    </row>
    <row r="4246" spans="1:4">
      <c r="A4246">
        <v>1581</v>
      </c>
      <c r="B4246" t="s">
        <v>16103</v>
      </c>
      <c r="C4246" s="111" t="s">
        <v>1712</v>
      </c>
      <c r="D4246" s="360">
        <v>12.13</v>
      </c>
    </row>
    <row r="4247" spans="1:4">
      <c r="A4247">
        <v>1575</v>
      </c>
      <c r="B4247" t="s">
        <v>16104</v>
      </c>
      <c r="C4247" s="111" t="s">
        <v>1712</v>
      </c>
      <c r="D4247" s="360">
        <v>2.0699999999999998</v>
      </c>
    </row>
    <row r="4248" spans="1:4">
      <c r="A4248">
        <v>1570</v>
      </c>
      <c r="B4248" t="s">
        <v>16105</v>
      </c>
      <c r="C4248" s="111" t="s">
        <v>1712</v>
      </c>
      <c r="D4248" s="360">
        <v>1.04</v>
      </c>
    </row>
    <row r="4249" spans="1:4">
      <c r="A4249">
        <v>1576</v>
      </c>
      <c r="B4249" t="s">
        <v>16106</v>
      </c>
      <c r="C4249" s="111" t="s">
        <v>1712</v>
      </c>
      <c r="D4249" s="360">
        <v>2.87</v>
      </c>
    </row>
    <row r="4250" spans="1:4">
      <c r="A4250">
        <v>1577</v>
      </c>
      <c r="B4250" t="s">
        <v>16107</v>
      </c>
      <c r="C4250" s="111" t="s">
        <v>1712</v>
      </c>
      <c r="D4250" s="360">
        <v>3.24</v>
      </c>
    </row>
    <row r="4251" spans="1:4">
      <c r="A4251">
        <v>1571</v>
      </c>
      <c r="B4251" t="s">
        <v>16108</v>
      </c>
      <c r="C4251" s="111" t="s">
        <v>1712</v>
      </c>
      <c r="D4251" s="360">
        <v>1.35</v>
      </c>
    </row>
    <row r="4252" spans="1:4">
      <c r="A4252">
        <v>1578</v>
      </c>
      <c r="B4252" t="s">
        <v>16109</v>
      </c>
      <c r="C4252" s="111" t="s">
        <v>1712</v>
      </c>
      <c r="D4252" s="360">
        <v>5.62</v>
      </c>
    </row>
    <row r="4253" spans="1:4">
      <c r="A4253">
        <v>1573</v>
      </c>
      <c r="B4253" t="s">
        <v>16110</v>
      </c>
      <c r="C4253" s="111" t="s">
        <v>1712</v>
      </c>
      <c r="D4253" s="360">
        <v>1.62</v>
      </c>
    </row>
    <row r="4254" spans="1:4">
      <c r="A4254">
        <v>1579</v>
      </c>
      <c r="B4254" t="s">
        <v>16111</v>
      </c>
      <c r="C4254" s="111" t="s">
        <v>1712</v>
      </c>
      <c r="D4254" s="360">
        <v>7</v>
      </c>
    </row>
    <row r="4255" spans="1:4">
      <c r="A4255">
        <v>1580</v>
      </c>
      <c r="B4255" t="s">
        <v>16112</v>
      </c>
      <c r="C4255" s="111" t="s">
        <v>1712</v>
      </c>
      <c r="D4255" s="360">
        <v>8.6199999999999992</v>
      </c>
    </row>
    <row r="4256" spans="1:4">
      <c r="A4256">
        <v>39321</v>
      </c>
      <c r="B4256" t="s">
        <v>16113</v>
      </c>
      <c r="C4256" s="111" t="s">
        <v>1712</v>
      </c>
      <c r="D4256" s="360">
        <v>26.34</v>
      </c>
    </row>
    <row r="4257" spans="1:4">
      <c r="A4257">
        <v>39319</v>
      </c>
      <c r="B4257" t="s">
        <v>16114</v>
      </c>
      <c r="C4257" s="111" t="s">
        <v>1712</v>
      </c>
      <c r="D4257" s="360">
        <v>10.96</v>
      </c>
    </row>
    <row r="4258" spans="1:4">
      <c r="A4258">
        <v>39320</v>
      </c>
      <c r="B4258" t="s">
        <v>16115</v>
      </c>
      <c r="C4258" s="111" t="s">
        <v>1712</v>
      </c>
      <c r="D4258" s="360">
        <v>21.07</v>
      </c>
    </row>
    <row r="4259" spans="1:4">
      <c r="A4259">
        <v>1591</v>
      </c>
      <c r="B4259" t="s">
        <v>16116</v>
      </c>
      <c r="C4259" s="111" t="s">
        <v>1712</v>
      </c>
      <c r="D4259" s="360">
        <v>26.74</v>
      </c>
    </row>
    <row r="4260" spans="1:4">
      <c r="A4260">
        <v>1547</v>
      </c>
      <c r="B4260" t="s">
        <v>16117</v>
      </c>
      <c r="C4260" s="111" t="s">
        <v>1712</v>
      </c>
      <c r="D4260" s="360">
        <v>140.13</v>
      </c>
    </row>
    <row r="4261" spans="1:4">
      <c r="A4261">
        <v>38196</v>
      </c>
      <c r="B4261" t="s">
        <v>16118</v>
      </c>
      <c r="C4261" s="111" t="s">
        <v>1712</v>
      </c>
      <c r="D4261" s="360">
        <v>27.29</v>
      </c>
    </row>
    <row r="4262" spans="1:4">
      <c r="A4262">
        <v>1543</v>
      </c>
      <c r="B4262" t="s">
        <v>16119</v>
      </c>
      <c r="C4262" s="111" t="s">
        <v>1712</v>
      </c>
      <c r="D4262" s="360">
        <v>29</v>
      </c>
    </row>
    <row r="4263" spans="1:4">
      <c r="A4263">
        <v>1585</v>
      </c>
      <c r="B4263" t="s">
        <v>16120</v>
      </c>
      <c r="C4263" s="111" t="s">
        <v>1712</v>
      </c>
      <c r="D4263" s="360">
        <v>5.62</v>
      </c>
    </row>
    <row r="4264" spans="1:4">
      <c r="A4264">
        <v>1593</v>
      </c>
      <c r="B4264" t="s">
        <v>16121</v>
      </c>
      <c r="C4264" s="111" t="s">
        <v>1712</v>
      </c>
      <c r="D4264" s="360">
        <v>29.83</v>
      </c>
    </row>
    <row r="4265" spans="1:4">
      <c r="A4265">
        <v>11838</v>
      </c>
      <c r="B4265" t="s">
        <v>16122</v>
      </c>
      <c r="C4265" s="111" t="s">
        <v>1712</v>
      </c>
      <c r="D4265" s="360">
        <v>39.36</v>
      </c>
    </row>
    <row r="4266" spans="1:4">
      <c r="A4266">
        <v>1594</v>
      </c>
      <c r="B4266" t="s">
        <v>16123</v>
      </c>
      <c r="C4266" s="111" t="s">
        <v>1712</v>
      </c>
      <c r="D4266" s="360">
        <v>39.79</v>
      </c>
    </row>
    <row r="4267" spans="1:4">
      <c r="A4267">
        <v>1586</v>
      </c>
      <c r="B4267" t="s">
        <v>16124</v>
      </c>
      <c r="C4267" s="111" t="s">
        <v>1712</v>
      </c>
      <c r="D4267" s="360">
        <v>7.11</v>
      </c>
    </row>
    <row r="4268" spans="1:4">
      <c r="A4268">
        <v>11839</v>
      </c>
      <c r="B4268" t="s">
        <v>16125</v>
      </c>
      <c r="C4268" s="111" t="s">
        <v>1712</v>
      </c>
      <c r="D4268" s="360">
        <v>57.27</v>
      </c>
    </row>
    <row r="4269" spans="1:4">
      <c r="A4269">
        <v>1587</v>
      </c>
      <c r="B4269" t="s">
        <v>16126</v>
      </c>
      <c r="C4269" s="111" t="s">
        <v>1712</v>
      </c>
      <c r="D4269" s="360">
        <v>7.24</v>
      </c>
    </row>
    <row r="4270" spans="1:4">
      <c r="A4270">
        <v>1545</v>
      </c>
      <c r="B4270" t="s">
        <v>16127</v>
      </c>
      <c r="C4270" s="111" t="s">
        <v>1712</v>
      </c>
      <c r="D4270" s="360">
        <v>68.72</v>
      </c>
    </row>
    <row r="4271" spans="1:4">
      <c r="A4271">
        <v>1588</v>
      </c>
      <c r="B4271" t="s">
        <v>16128</v>
      </c>
      <c r="C4271" s="111" t="s">
        <v>1712</v>
      </c>
      <c r="D4271" s="360">
        <v>9.93</v>
      </c>
    </row>
    <row r="4272" spans="1:4">
      <c r="A4272">
        <v>1535</v>
      </c>
      <c r="B4272" t="s">
        <v>16129</v>
      </c>
      <c r="C4272" s="111" t="s">
        <v>1712</v>
      </c>
      <c r="D4272" s="360">
        <v>5.72</v>
      </c>
    </row>
    <row r="4273" spans="1:4">
      <c r="A4273">
        <v>1589</v>
      </c>
      <c r="B4273" t="s">
        <v>16130</v>
      </c>
      <c r="C4273" s="111" t="s">
        <v>1712</v>
      </c>
      <c r="D4273" s="360">
        <v>10.24</v>
      </c>
    </row>
    <row r="4274" spans="1:4">
      <c r="A4274">
        <v>1546</v>
      </c>
      <c r="B4274" t="s">
        <v>16131</v>
      </c>
      <c r="C4274" s="111" t="s">
        <v>1712</v>
      </c>
      <c r="D4274" s="360">
        <v>115.96</v>
      </c>
    </row>
    <row r="4275" spans="1:4">
      <c r="A4275">
        <v>1590</v>
      </c>
      <c r="B4275" t="s">
        <v>16132</v>
      </c>
      <c r="C4275" s="111" t="s">
        <v>1712</v>
      </c>
      <c r="D4275" s="360">
        <v>18.04</v>
      </c>
    </row>
    <row r="4276" spans="1:4">
      <c r="A4276">
        <v>1542</v>
      </c>
      <c r="B4276" t="s">
        <v>16133</v>
      </c>
      <c r="C4276" s="111" t="s">
        <v>1712</v>
      </c>
      <c r="D4276" s="360">
        <v>23.89</v>
      </c>
    </row>
    <row r="4277" spans="1:4">
      <c r="A4277">
        <v>38415</v>
      </c>
      <c r="B4277" t="s">
        <v>16134</v>
      </c>
      <c r="C4277" s="111" t="s">
        <v>1712</v>
      </c>
      <c r="D4277" s="360">
        <v>948.45</v>
      </c>
    </row>
    <row r="4278" spans="1:4">
      <c r="A4278">
        <v>38414</v>
      </c>
      <c r="B4278" t="s">
        <v>16135</v>
      </c>
      <c r="C4278" s="111" t="s">
        <v>1712</v>
      </c>
      <c r="D4278" s="361">
        <v>1331.15</v>
      </c>
    </row>
    <row r="4279" spans="1:4">
      <c r="A4279">
        <v>38128</v>
      </c>
      <c r="B4279" t="s">
        <v>16136</v>
      </c>
      <c r="C4279" s="111" t="s">
        <v>1716</v>
      </c>
      <c r="D4279" s="360">
        <v>0.8</v>
      </c>
    </row>
    <row r="4280" spans="1:4">
      <c r="A4280">
        <v>7253</v>
      </c>
      <c r="B4280" t="s">
        <v>16137</v>
      </c>
      <c r="C4280" s="111" t="s">
        <v>1718</v>
      </c>
      <c r="D4280" s="360">
        <v>171.42</v>
      </c>
    </row>
    <row r="4281" spans="1:4">
      <c r="A4281">
        <v>4806</v>
      </c>
      <c r="B4281" t="s">
        <v>16138</v>
      </c>
      <c r="C4281" s="111" t="s">
        <v>1715</v>
      </c>
      <c r="D4281" s="360">
        <v>18.59</v>
      </c>
    </row>
    <row r="4282" spans="1:4">
      <c r="A4282">
        <v>34401</v>
      </c>
      <c r="B4282" t="s">
        <v>16139</v>
      </c>
      <c r="C4282" s="111" t="s">
        <v>1712</v>
      </c>
      <c r="D4282" s="360">
        <v>1.19</v>
      </c>
    </row>
    <row r="4283" spans="1:4">
      <c r="A4283">
        <v>7260</v>
      </c>
      <c r="B4283" t="s">
        <v>16140</v>
      </c>
      <c r="C4283" s="111" t="s">
        <v>1712</v>
      </c>
      <c r="D4283" s="360">
        <v>1.06</v>
      </c>
    </row>
    <row r="4284" spans="1:4">
      <c r="A4284">
        <v>7256</v>
      </c>
      <c r="B4284" t="s">
        <v>16141</v>
      </c>
      <c r="C4284" s="111" t="s">
        <v>1712</v>
      </c>
      <c r="D4284" s="360">
        <v>1.05</v>
      </c>
    </row>
    <row r="4285" spans="1:4">
      <c r="A4285">
        <v>7258</v>
      </c>
      <c r="B4285" t="s">
        <v>16142</v>
      </c>
      <c r="C4285" s="111" t="s">
        <v>1712</v>
      </c>
      <c r="D4285" s="360">
        <v>0.43</v>
      </c>
    </row>
    <row r="4286" spans="1:4">
      <c r="A4286">
        <v>34400</v>
      </c>
      <c r="B4286" t="s">
        <v>16143</v>
      </c>
      <c r="C4286" s="111" t="s">
        <v>1712</v>
      </c>
      <c r="D4286" s="360">
        <v>1.84</v>
      </c>
    </row>
    <row r="4287" spans="1:4">
      <c r="A4287">
        <v>10617</v>
      </c>
      <c r="B4287" t="s">
        <v>16144</v>
      </c>
      <c r="C4287" s="111" t="s">
        <v>1712</v>
      </c>
      <c r="D4287" s="360">
        <v>3.51</v>
      </c>
    </row>
    <row r="4288" spans="1:4">
      <c r="A4288">
        <v>44261</v>
      </c>
      <c r="B4288" t="s">
        <v>19330</v>
      </c>
      <c r="C4288" s="111" t="s">
        <v>1712</v>
      </c>
      <c r="D4288" s="360">
        <v>175</v>
      </c>
    </row>
    <row r="4289" spans="1:4">
      <c r="A4289">
        <v>7274</v>
      </c>
      <c r="B4289" t="s">
        <v>19331</v>
      </c>
      <c r="C4289" s="111" t="s">
        <v>1712</v>
      </c>
      <c r="D4289" s="360">
        <v>84.72</v>
      </c>
    </row>
    <row r="4290" spans="1:4">
      <c r="A4290">
        <v>44326</v>
      </c>
      <c r="B4290" t="s">
        <v>19332</v>
      </c>
      <c r="C4290" s="111" t="s">
        <v>1712</v>
      </c>
      <c r="D4290" s="361">
        <v>1829.81</v>
      </c>
    </row>
    <row r="4291" spans="1:4">
      <c r="A4291">
        <v>154</v>
      </c>
      <c r="B4291" t="s">
        <v>16145</v>
      </c>
      <c r="C4291" s="111" t="s">
        <v>1717</v>
      </c>
      <c r="D4291" s="360">
        <v>65.400000000000006</v>
      </c>
    </row>
    <row r="4292" spans="1:4">
      <c r="A4292">
        <v>38121</v>
      </c>
      <c r="B4292" t="s">
        <v>16146</v>
      </c>
      <c r="C4292" s="111" t="s">
        <v>1717</v>
      </c>
      <c r="D4292" s="360">
        <v>23.08</v>
      </c>
    </row>
    <row r="4293" spans="1:4">
      <c r="A4293">
        <v>43776</v>
      </c>
      <c r="B4293" t="s">
        <v>16147</v>
      </c>
      <c r="C4293" s="111" t="s">
        <v>1717</v>
      </c>
      <c r="D4293" s="360">
        <v>27.56</v>
      </c>
    </row>
    <row r="4294" spans="1:4">
      <c r="A4294">
        <v>7343</v>
      </c>
      <c r="B4294" t="s">
        <v>16148</v>
      </c>
      <c r="C4294" s="111" t="s">
        <v>1717</v>
      </c>
      <c r="D4294" s="360">
        <v>20.420000000000002</v>
      </c>
    </row>
    <row r="4295" spans="1:4">
      <c r="A4295">
        <v>7348</v>
      </c>
      <c r="B4295" t="s">
        <v>16149</v>
      </c>
      <c r="C4295" s="111" t="s">
        <v>1717</v>
      </c>
      <c r="D4295" s="360">
        <v>19.190000000000001</v>
      </c>
    </row>
    <row r="4296" spans="1:4">
      <c r="A4296">
        <v>7313</v>
      </c>
      <c r="B4296" t="s">
        <v>16150</v>
      </c>
      <c r="C4296" s="111" t="s">
        <v>1717</v>
      </c>
      <c r="D4296" s="360">
        <v>18.38</v>
      </c>
    </row>
    <row r="4297" spans="1:4">
      <c r="A4297">
        <v>7319</v>
      </c>
      <c r="B4297" t="s">
        <v>16151</v>
      </c>
      <c r="C4297" s="111" t="s">
        <v>1717</v>
      </c>
      <c r="D4297" s="360">
        <v>10.52</v>
      </c>
    </row>
    <row r="4298" spans="1:4">
      <c r="A4298">
        <v>7314</v>
      </c>
      <c r="B4298" t="s">
        <v>16152</v>
      </c>
      <c r="C4298" s="111" t="s">
        <v>1717</v>
      </c>
      <c r="D4298" s="360">
        <v>91.4</v>
      </c>
    </row>
    <row r="4299" spans="1:4">
      <c r="A4299">
        <v>7304</v>
      </c>
      <c r="B4299" t="s">
        <v>16153</v>
      </c>
      <c r="C4299" s="111" t="s">
        <v>1717</v>
      </c>
      <c r="D4299" s="360">
        <v>81.680000000000007</v>
      </c>
    </row>
    <row r="4300" spans="1:4">
      <c r="A4300">
        <v>43649</v>
      </c>
      <c r="B4300" t="s">
        <v>16154</v>
      </c>
      <c r="C4300" s="111" t="s">
        <v>1717</v>
      </c>
      <c r="D4300" s="360">
        <v>42.24</v>
      </c>
    </row>
    <row r="4301" spans="1:4">
      <c r="A4301">
        <v>43650</v>
      </c>
      <c r="B4301" t="s">
        <v>16155</v>
      </c>
      <c r="C4301" s="111" t="s">
        <v>1717</v>
      </c>
      <c r="D4301" s="360">
        <v>39.92</v>
      </c>
    </row>
    <row r="4302" spans="1:4">
      <c r="A4302">
        <v>7311</v>
      </c>
      <c r="B4302" t="s">
        <v>16156</v>
      </c>
      <c r="C4302" s="111" t="s">
        <v>1717</v>
      </c>
      <c r="D4302" s="360">
        <v>40.89</v>
      </c>
    </row>
    <row r="4303" spans="1:4">
      <c r="A4303">
        <v>7292</v>
      </c>
      <c r="B4303" t="s">
        <v>16157</v>
      </c>
      <c r="C4303" s="111" t="s">
        <v>1717</v>
      </c>
      <c r="D4303" s="360">
        <v>39.590000000000003</v>
      </c>
    </row>
    <row r="4304" spans="1:4">
      <c r="A4304">
        <v>7293</v>
      </c>
      <c r="B4304" t="s">
        <v>16158</v>
      </c>
      <c r="C4304" s="111" t="s">
        <v>1717</v>
      </c>
      <c r="D4304" s="360">
        <v>43.8</v>
      </c>
    </row>
    <row r="4305" spans="1:4">
      <c r="A4305">
        <v>7306</v>
      </c>
      <c r="B4305" t="s">
        <v>16159</v>
      </c>
      <c r="C4305" s="111" t="s">
        <v>1717</v>
      </c>
      <c r="D4305" s="360">
        <v>48.33</v>
      </c>
    </row>
    <row r="4306" spans="1:4">
      <c r="A4306">
        <v>7288</v>
      </c>
      <c r="B4306" t="s">
        <v>16160</v>
      </c>
      <c r="C4306" s="111" t="s">
        <v>1717</v>
      </c>
      <c r="D4306" s="360">
        <v>40.130000000000003</v>
      </c>
    </row>
    <row r="4307" spans="1:4">
      <c r="A4307">
        <v>43625</v>
      </c>
      <c r="B4307" t="s">
        <v>16161</v>
      </c>
      <c r="C4307" s="111" t="s">
        <v>1717</v>
      </c>
      <c r="D4307" s="360">
        <v>32.4</v>
      </c>
    </row>
    <row r="4308" spans="1:4">
      <c r="A4308">
        <v>43647</v>
      </c>
      <c r="B4308" t="s">
        <v>16162</v>
      </c>
      <c r="C4308" s="111" t="s">
        <v>1717</v>
      </c>
      <c r="D4308" s="360">
        <v>29.43</v>
      </c>
    </row>
    <row r="4309" spans="1:4">
      <c r="A4309">
        <v>43648</v>
      </c>
      <c r="B4309" t="s">
        <v>16163</v>
      </c>
      <c r="C4309" s="111" t="s">
        <v>1717</v>
      </c>
      <c r="D4309" s="360">
        <v>28.4</v>
      </c>
    </row>
    <row r="4310" spans="1:4">
      <c r="A4310">
        <v>35693</v>
      </c>
      <c r="B4310" t="s">
        <v>16164</v>
      </c>
      <c r="C4310" s="111" t="s">
        <v>1717</v>
      </c>
      <c r="D4310" s="360">
        <v>11.93</v>
      </c>
    </row>
    <row r="4311" spans="1:4">
      <c r="A4311">
        <v>7356</v>
      </c>
      <c r="B4311" t="s">
        <v>16165</v>
      </c>
      <c r="C4311" s="111" t="s">
        <v>1717</v>
      </c>
      <c r="D4311" s="360">
        <v>28.61</v>
      </c>
    </row>
    <row r="4312" spans="1:4">
      <c r="A4312">
        <v>35692</v>
      </c>
      <c r="B4312" t="s">
        <v>16166</v>
      </c>
      <c r="C4312" s="111" t="s">
        <v>1717</v>
      </c>
      <c r="D4312" s="360">
        <v>18.72</v>
      </c>
    </row>
    <row r="4313" spans="1:4">
      <c r="A4313">
        <v>43624</v>
      </c>
      <c r="B4313" t="s">
        <v>16167</v>
      </c>
      <c r="C4313" s="111" t="s">
        <v>1717</v>
      </c>
      <c r="D4313" s="360">
        <v>34.869999999999997</v>
      </c>
    </row>
    <row r="4314" spans="1:4">
      <c r="A4314">
        <v>7342</v>
      </c>
      <c r="B4314" t="s">
        <v>16168</v>
      </c>
      <c r="C4314" s="111" t="s">
        <v>1716</v>
      </c>
      <c r="D4314" s="360">
        <v>2.0099999999999998</v>
      </c>
    </row>
    <row r="4315" spans="1:4">
      <c r="A4315">
        <v>7350</v>
      </c>
      <c r="B4315" t="s">
        <v>19333</v>
      </c>
      <c r="C4315" s="111" t="s">
        <v>1717</v>
      </c>
      <c r="D4315" s="360">
        <v>41.3</v>
      </c>
    </row>
    <row r="4316" spans="1:4">
      <c r="A4316">
        <v>39574</v>
      </c>
      <c r="B4316" t="s">
        <v>16169</v>
      </c>
      <c r="C4316" s="111" t="s">
        <v>1712</v>
      </c>
      <c r="D4316" s="360">
        <v>3.93</v>
      </c>
    </row>
    <row r="4317" spans="1:4">
      <c r="A4317">
        <v>11060</v>
      </c>
      <c r="B4317" t="s">
        <v>16170</v>
      </c>
      <c r="C4317" s="111" t="s">
        <v>1712</v>
      </c>
      <c r="D4317" s="360">
        <v>53.06</v>
      </c>
    </row>
    <row r="4318" spans="1:4">
      <c r="A4318">
        <v>37401</v>
      </c>
      <c r="B4318" t="s">
        <v>16171</v>
      </c>
      <c r="C4318" s="111" t="s">
        <v>1712</v>
      </c>
      <c r="D4318" s="360">
        <v>71.209999999999994</v>
      </c>
    </row>
    <row r="4319" spans="1:4">
      <c r="A4319">
        <v>7525</v>
      </c>
      <c r="B4319" t="s">
        <v>16172</v>
      </c>
      <c r="C4319" s="111" t="s">
        <v>1712</v>
      </c>
      <c r="D4319" s="360">
        <v>54.75</v>
      </c>
    </row>
    <row r="4320" spans="1:4">
      <c r="A4320">
        <v>7524</v>
      </c>
      <c r="B4320" t="s">
        <v>16173</v>
      </c>
      <c r="C4320" s="111" t="s">
        <v>1712</v>
      </c>
      <c r="D4320" s="360">
        <v>51.59</v>
      </c>
    </row>
    <row r="4321" spans="1:4">
      <c r="A4321">
        <v>38105</v>
      </c>
      <c r="B4321" t="s">
        <v>16174</v>
      </c>
      <c r="C4321" s="111" t="s">
        <v>1712</v>
      </c>
      <c r="D4321" s="360">
        <v>13.25</v>
      </c>
    </row>
    <row r="4322" spans="1:4">
      <c r="A4322">
        <v>38084</v>
      </c>
      <c r="B4322" t="s">
        <v>16175</v>
      </c>
      <c r="C4322" s="111" t="s">
        <v>1712</v>
      </c>
      <c r="D4322" s="360">
        <v>18.82</v>
      </c>
    </row>
    <row r="4323" spans="1:4">
      <c r="A4323">
        <v>38103</v>
      </c>
      <c r="B4323" t="s">
        <v>16176</v>
      </c>
      <c r="C4323" s="111" t="s">
        <v>1712</v>
      </c>
      <c r="D4323" s="360">
        <v>19.899999999999999</v>
      </c>
    </row>
    <row r="4324" spans="1:4">
      <c r="A4324">
        <v>38082</v>
      </c>
      <c r="B4324" t="s">
        <v>16177</v>
      </c>
      <c r="C4324" s="111" t="s">
        <v>1712</v>
      </c>
      <c r="D4324" s="360">
        <v>24.51</v>
      </c>
    </row>
    <row r="4325" spans="1:4">
      <c r="A4325">
        <v>38104</v>
      </c>
      <c r="B4325" t="s">
        <v>16178</v>
      </c>
      <c r="C4325" s="111" t="s">
        <v>1712</v>
      </c>
      <c r="D4325" s="360">
        <v>38.96</v>
      </c>
    </row>
    <row r="4326" spans="1:4">
      <c r="A4326">
        <v>38083</v>
      </c>
      <c r="B4326" t="s">
        <v>16179</v>
      </c>
      <c r="C4326" s="111" t="s">
        <v>1712</v>
      </c>
      <c r="D4326" s="360">
        <v>43.25</v>
      </c>
    </row>
    <row r="4327" spans="1:4">
      <c r="A4327">
        <v>38101</v>
      </c>
      <c r="B4327" t="s">
        <v>16180</v>
      </c>
      <c r="C4327" s="111" t="s">
        <v>1712</v>
      </c>
      <c r="D4327" s="360">
        <v>9.4600000000000009</v>
      </c>
    </row>
    <row r="4328" spans="1:4">
      <c r="A4328">
        <v>7528</v>
      </c>
      <c r="B4328" t="s">
        <v>16181</v>
      </c>
      <c r="C4328" s="111" t="s">
        <v>1712</v>
      </c>
      <c r="D4328" s="360">
        <v>11.12</v>
      </c>
    </row>
    <row r="4329" spans="1:4">
      <c r="A4329">
        <v>12147</v>
      </c>
      <c r="B4329" t="s">
        <v>16182</v>
      </c>
      <c r="C4329" s="111" t="s">
        <v>1712</v>
      </c>
      <c r="D4329" s="360">
        <v>16.95</v>
      </c>
    </row>
    <row r="4330" spans="1:4">
      <c r="A4330">
        <v>38075</v>
      </c>
      <c r="B4330" t="s">
        <v>16183</v>
      </c>
      <c r="C4330" s="111" t="s">
        <v>1712</v>
      </c>
      <c r="D4330" s="360">
        <v>19.260000000000002</v>
      </c>
    </row>
    <row r="4331" spans="1:4">
      <c r="A4331">
        <v>38102</v>
      </c>
      <c r="B4331" t="s">
        <v>16184</v>
      </c>
      <c r="C4331" s="111" t="s">
        <v>1712</v>
      </c>
      <c r="D4331" s="360">
        <v>12.1</v>
      </c>
    </row>
    <row r="4332" spans="1:4">
      <c r="A4332">
        <v>38076</v>
      </c>
      <c r="B4332" t="s">
        <v>16185</v>
      </c>
      <c r="C4332" s="111" t="s">
        <v>1712</v>
      </c>
      <c r="D4332" s="360">
        <v>21.59</v>
      </c>
    </row>
    <row r="4333" spans="1:4">
      <c r="A4333">
        <v>7592</v>
      </c>
      <c r="B4333" t="s">
        <v>16186</v>
      </c>
      <c r="C4333" s="111" t="s">
        <v>1714</v>
      </c>
      <c r="D4333" s="360">
        <v>28.89</v>
      </c>
    </row>
    <row r="4334" spans="1:4">
      <c r="A4334">
        <v>40820</v>
      </c>
      <c r="B4334" t="s">
        <v>16187</v>
      </c>
      <c r="C4334" s="111" t="s">
        <v>1719</v>
      </c>
      <c r="D4334" s="361">
        <v>5063.7299999999996</v>
      </c>
    </row>
    <row r="4335" spans="1:4">
      <c r="A4335">
        <v>11826</v>
      </c>
      <c r="B4335" t="s">
        <v>16188</v>
      </c>
      <c r="C4335" s="111" t="s">
        <v>1712</v>
      </c>
      <c r="D4335" s="360">
        <v>58.16</v>
      </c>
    </row>
    <row r="4336" spans="1:4">
      <c r="A4336">
        <v>7606</v>
      </c>
      <c r="B4336" t="s">
        <v>16189</v>
      </c>
      <c r="C4336" s="111" t="s">
        <v>1712</v>
      </c>
      <c r="D4336" s="360">
        <v>69.94</v>
      </c>
    </row>
    <row r="4337" spans="1:4">
      <c r="A4337">
        <v>11763</v>
      </c>
      <c r="B4337" t="s">
        <v>16190</v>
      </c>
      <c r="C4337" s="111" t="s">
        <v>1712</v>
      </c>
      <c r="D4337" s="360">
        <v>152.74</v>
      </c>
    </row>
    <row r="4338" spans="1:4">
      <c r="A4338">
        <v>11764</v>
      </c>
      <c r="B4338" t="s">
        <v>16191</v>
      </c>
      <c r="C4338" s="111" t="s">
        <v>1712</v>
      </c>
      <c r="D4338" s="360">
        <v>125.32</v>
      </c>
    </row>
    <row r="4339" spans="1:4">
      <c r="A4339">
        <v>11829</v>
      </c>
      <c r="B4339" t="s">
        <v>16192</v>
      </c>
      <c r="C4339" s="111" t="s">
        <v>1712</v>
      </c>
      <c r="D4339" s="360">
        <v>30.29</v>
      </c>
    </row>
    <row r="4340" spans="1:4">
      <c r="A4340">
        <v>11830</v>
      </c>
      <c r="B4340" t="s">
        <v>16193</v>
      </c>
      <c r="C4340" s="111" t="s">
        <v>1712</v>
      </c>
      <c r="D4340" s="360">
        <v>32.700000000000003</v>
      </c>
    </row>
    <row r="4341" spans="1:4">
      <c r="A4341">
        <v>11825</v>
      </c>
      <c r="B4341" t="s">
        <v>16194</v>
      </c>
      <c r="C4341" s="111" t="s">
        <v>1712</v>
      </c>
      <c r="D4341" s="360">
        <v>73.58</v>
      </c>
    </row>
    <row r="4342" spans="1:4">
      <c r="A4342">
        <v>11767</v>
      </c>
      <c r="B4342" t="s">
        <v>16195</v>
      </c>
      <c r="C4342" s="111" t="s">
        <v>1712</v>
      </c>
      <c r="D4342" s="360">
        <v>195.98</v>
      </c>
    </row>
    <row r="4343" spans="1:4">
      <c r="A4343">
        <v>11766</v>
      </c>
      <c r="B4343" t="s">
        <v>16196</v>
      </c>
      <c r="C4343" s="111" t="s">
        <v>1712</v>
      </c>
      <c r="D4343" s="360">
        <v>45.68</v>
      </c>
    </row>
    <row r="4344" spans="1:4">
      <c r="A4344">
        <v>11765</v>
      </c>
      <c r="B4344" t="s">
        <v>16197</v>
      </c>
      <c r="C4344" s="111" t="s">
        <v>1712</v>
      </c>
      <c r="D4344" s="360">
        <v>83.52</v>
      </c>
    </row>
    <row r="4345" spans="1:4">
      <c r="A4345">
        <v>11824</v>
      </c>
      <c r="B4345" t="s">
        <v>16198</v>
      </c>
      <c r="C4345" s="111" t="s">
        <v>1712</v>
      </c>
      <c r="D4345" s="360">
        <v>53.73</v>
      </c>
    </row>
    <row r="4346" spans="1:4">
      <c r="A4346">
        <v>44045</v>
      </c>
      <c r="B4346" t="s">
        <v>16199</v>
      </c>
      <c r="C4346" s="111" t="s">
        <v>1712</v>
      </c>
      <c r="D4346" s="360">
        <v>257.47000000000003</v>
      </c>
    </row>
    <row r="4347" spans="1:4">
      <c r="A4347">
        <v>39702</v>
      </c>
      <c r="B4347" t="s">
        <v>16200</v>
      </c>
      <c r="C4347" s="111" t="s">
        <v>1712</v>
      </c>
      <c r="D4347" s="361">
        <v>1709.98</v>
      </c>
    </row>
    <row r="4348" spans="1:4">
      <c r="A4348">
        <v>13415</v>
      </c>
      <c r="B4348" t="s">
        <v>16201</v>
      </c>
      <c r="C4348" s="111" t="s">
        <v>1712</v>
      </c>
      <c r="D4348" s="360">
        <v>56.14</v>
      </c>
    </row>
    <row r="4349" spans="1:4">
      <c r="A4349">
        <v>7602</v>
      </c>
      <c r="B4349" t="s">
        <v>16202</v>
      </c>
      <c r="C4349" s="111" t="s">
        <v>1712</v>
      </c>
      <c r="D4349" s="360">
        <v>35.82</v>
      </c>
    </row>
    <row r="4350" spans="1:4">
      <c r="A4350">
        <v>7603</v>
      </c>
      <c r="B4350" t="s">
        <v>16203</v>
      </c>
      <c r="C4350" s="111" t="s">
        <v>1712</v>
      </c>
      <c r="D4350" s="360">
        <v>30.39</v>
      </c>
    </row>
    <row r="4351" spans="1:4">
      <c r="A4351">
        <v>11777</v>
      </c>
      <c r="B4351" t="s">
        <v>36390</v>
      </c>
      <c r="C4351" s="111" t="s">
        <v>1712</v>
      </c>
      <c r="D4351" s="360">
        <v>159.47999999999999</v>
      </c>
    </row>
    <row r="4352" spans="1:4">
      <c r="A4352">
        <v>13417</v>
      </c>
      <c r="B4352" t="s">
        <v>16204</v>
      </c>
      <c r="C4352" s="111" t="s">
        <v>1712</v>
      </c>
      <c r="D4352" s="360">
        <v>73.11</v>
      </c>
    </row>
    <row r="4353" spans="1:4">
      <c r="A4353">
        <v>36791</v>
      </c>
      <c r="B4353" t="s">
        <v>16205</v>
      </c>
      <c r="C4353" s="111" t="s">
        <v>1712</v>
      </c>
      <c r="D4353" s="360">
        <v>109.74</v>
      </c>
    </row>
    <row r="4354" spans="1:4">
      <c r="A4354">
        <v>36795</v>
      </c>
      <c r="B4354" t="s">
        <v>16206</v>
      </c>
      <c r="C4354" s="111" t="s">
        <v>1712</v>
      </c>
      <c r="D4354" s="361">
        <v>1387.49</v>
      </c>
    </row>
    <row r="4355" spans="1:4">
      <c r="A4355">
        <v>36796</v>
      </c>
      <c r="B4355" t="s">
        <v>16207</v>
      </c>
      <c r="C4355" s="111" t="s">
        <v>1712</v>
      </c>
      <c r="D4355" s="360">
        <v>115.3</v>
      </c>
    </row>
    <row r="4356" spans="1:4">
      <c r="A4356">
        <v>36792</v>
      </c>
      <c r="B4356" t="s">
        <v>16208</v>
      </c>
      <c r="C4356" s="111" t="s">
        <v>1712</v>
      </c>
      <c r="D4356" s="360">
        <v>146.05000000000001</v>
      </c>
    </row>
    <row r="4357" spans="1:4">
      <c r="A4357">
        <v>11773</v>
      </c>
      <c r="B4357" t="s">
        <v>16209</v>
      </c>
      <c r="C4357" s="111" t="s">
        <v>1712</v>
      </c>
      <c r="D4357" s="360">
        <v>97.22</v>
      </c>
    </row>
    <row r="4358" spans="1:4">
      <c r="A4358">
        <v>11762</v>
      </c>
      <c r="B4358" t="s">
        <v>16210</v>
      </c>
      <c r="C4358" s="111" t="s">
        <v>1712</v>
      </c>
      <c r="D4358" s="360">
        <v>46.11</v>
      </c>
    </row>
    <row r="4359" spans="1:4">
      <c r="A4359">
        <v>7604</v>
      </c>
      <c r="B4359" t="s">
        <v>16211</v>
      </c>
      <c r="C4359" s="111" t="s">
        <v>1712</v>
      </c>
      <c r="D4359" s="360">
        <v>39.049999999999997</v>
      </c>
    </row>
    <row r="4360" spans="1:4">
      <c r="A4360">
        <v>13984</v>
      </c>
      <c r="B4360" t="s">
        <v>16212</v>
      </c>
      <c r="C4360" s="111" t="s">
        <v>1712</v>
      </c>
      <c r="D4360" s="360">
        <v>56.75</v>
      </c>
    </row>
    <row r="4361" spans="1:4">
      <c r="A4361">
        <v>11772</v>
      </c>
      <c r="B4361" t="s">
        <v>16213</v>
      </c>
      <c r="C4361" s="111" t="s">
        <v>1712</v>
      </c>
      <c r="D4361" s="360">
        <v>97.53</v>
      </c>
    </row>
    <row r="4362" spans="1:4">
      <c r="A4362">
        <v>13983</v>
      </c>
      <c r="B4362" t="s">
        <v>16214</v>
      </c>
      <c r="C4362" s="111" t="s">
        <v>1712</v>
      </c>
      <c r="D4362" s="360">
        <v>73.86</v>
      </c>
    </row>
    <row r="4363" spans="1:4">
      <c r="A4363">
        <v>13416</v>
      </c>
      <c r="B4363" t="s">
        <v>16215</v>
      </c>
      <c r="C4363" s="111" t="s">
        <v>1712</v>
      </c>
      <c r="D4363" s="360">
        <v>65.599999999999994</v>
      </c>
    </row>
    <row r="4364" spans="1:4">
      <c r="A4364">
        <v>40329</v>
      </c>
      <c r="B4364" t="s">
        <v>16216</v>
      </c>
      <c r="C4364" s="111" t="s">
        <v>1712</v>
      </c>
      <c r="D4364" s="360">
        <v>18.98</v>
      </c>
    </row>
    <row r="4365" spans="1:4">
      <c r="A4365">
        <v>11823</v>
      </c>
      <c r="B4365" t="s">
        <v>16217</v>
      </c>
      <c r="C4365" s="111" t="s">
        <v>1712</v>
      </c>
      <c r="D4365" s="360">
        <v>7.99</v>
      </c>
    </row>
    <row r="4366" spans="1:4">
      <c r="A4366">
        <v>11822</v>
      </c>
      <c r="B4366" t="s">
        <v>16218</v>
      </c>
      <c r="C4366" s="111" t="s">
        <v>1712</v>
      </c>
      <c r="D4366" s="360">
        <v>25.43</v>
      </c>
    </row>
    <row r="4367" spans="1:4">
      <c r="A4367">
        <v>11831</v>
      </c>
      <c r="B4367" t="s">
        <v>16219</v>
      </c>
      <c r="C4367" s="111" t="s">
        <v>1712</v>
      </c>
      <c r="D4367" s="360">
        <v>15.3</v>
      </c>
    </row>
    <row r="4368" spans="1:4">
      <c r="A4368">
        <v>7613</v>
      </c>
      <c r="B4368" t="s">
        <v>16220</v>
      </c>
      <c r="C4368" s="111" t="s">
        <v>1712</v>
      </c>
      <c r="D4368" s="361">
        <v>120105.06</v>
      </c>
    </row>
    <row r="4369" spans="1:4">
      <c r="A4369">
        <v>7619</v>
      </c>
      <c r="B4369" t="s">
        <v>16221</v>
      </c>
      <c r="C4369" s="111" t="s">
        <v>1712</v>
      </c>
      <c r="D4369" s="361">
        <v>18565.669999999998</v>
      </c>
    </row>
    <row r="4370" spans="1:4">
      <c r="A4370">
        <v>12076</v>
      </c>
      <c r="B4370" t="s">
        <v>16222</v>
      </c>
      <c r="C4370" s="111" t="s">
        <v>1712</v>
      </c>
      <c r="D4370" s="361">
        <v>8516.36</v>
      </c>
    </row>
    <row r="4371" spans="1:4">
      <c r="A4371">
        <v>7614</v>
      </c>
      <c r="B4371" t="s">
        <v>16223</v>
      </c>
      <c r="C4371" s="111" t="s">
        <v>1712</v>
      </c>
      <c r="D4371" s="361">
        <v>23415.74</v>
      </c>
    </row>
    <row r="4372" spans="1:4">
      <c r="A4372">
        <v>7618</v>
      </c>
      <c r="B4372" t="s">
        <v>16224</v>
      </c>
      <c r="C4372" s="111" t="s">
        <v>1712</v>
      </c>
      <c r="D4372" s="361">
        <v>151868.67000000001</v>
      </c>
    </row>
    <row r="4373" spans="1:4">
      <c r="A4373">
        <v>7620</v>
      </c>
      <c r="B4373" t="s">
        <v>16225</v>
      </c>
      <c r="C4373" s="111" t="s">
        <v>1712</v>
      </c>
      <c r="D4373" s="361">
        <v>32848.83</v>
      </c>
    </row>
    <row r="4374" spans="1:4">
      <c r="A4374">
        <v>7610</v>
      </c>
      <c r="B4374" t="s">
        <v>16226</v>
      </c>
      <c r="C4374" s="111" t="s">
        <v>1712</v>
      </c>
      <c r="D4374" s="361">
        <v>10402.120000000001</v>
      </c>
    </row>
    <row r="4375" spans="1:4">
      <c r="A4375">
        <v>7615</v>
      </c>
      <c r="B4375" t="s">
        <v>16227</v>
      </c>
      <c r="C4375" s="111" t="s">
        <v>1712</v>
      </c>
      <c r="D4375" s="361">
        <v>38323.629999999997</v>
      </c>
    </row>
    <row r="4376" spans="1:4">
      <c r="A4376">
        <v>7617</v>
      </c>
      <c r="B4376" t="s">
        <v>16228</v>
      </c>
      <c r="C4376" s="111" t="s">
        <v>1712</v>
      </c>
      <c r="D4376" s="361">
        <v>11618.75</v>
      </c>
    </row>
    <row r="4377" spans="1:4">
      <c r="A4377">
        <v>7616</v>
      </c>
      <c r="B4377" t="s">
        <v>16229</v>
      </c>
      <c r="C4377" s="111" t="s">
        <v>1712</v>
      </c>
      <c r="D4377" s="361">
        <v>62538.09</v>
      </c>
    </row>
    <row r="4378" spans="1:4">
      <c r="A4378">
        <v>7611</v>
      </c>
      <c r="B4378" t="s">
        <v>16230</v>
      </c>
      <c r="C4378" s="111" t="s">
        <v>1712</v>
      </c>
      <c r="D4378" s="361">
        <v>15025.3</v>
      </c>
    </row>
    <row r="4379" spans="1:4">
      <c r="A4379">
        <v>7612</v>
      </c>
      <c r="B4379" t="s">
        <v>16231</v>
      </c>
      <c r="C4379" s="111" t="s">
        <v>1712</v>
      </c>
      <c r="D4379" s="361">
        <v>85781.68</v>
      </c>
    </row>
    <row r="4380" spans="1:4">
      <c r="A4380">
        <v>37371</v>
      </c>
      <c r="B4380" t="s">
        <v>19334</v>
      </c>
      <c r="C4380" s="111" t="s">
        <v>1714</v>
      </c>
      <c r="D4380" s="360">
        <v>0.69</v>
      </c>
    </row>
    <row r="4381" spans="1:4">
      <c r="A4381">
        <v>40861</v>
      </c>
      <c r="B4381" t="s">
        <v>19335</v>
      </c>
      <c r="C4381" s="111" t="s">
        <v>1719</v>
      </c>
      <c r="D4381" s="360">
        <v>129.91</v>
      </c>
    </row>
    <row r="4382" spans="1:4">
      <c r="A4382">
        <v>36510</v>
      </c>
      <c r="B4382" t="s">
        <v>16232</v>
      </c>
      <c r="C4382" s="111" t="s">
        <v>1712</v>
      </c>
      <c r="D4382" s="361">
        <v>985932.68</v>
      </c>
    </row>
    <row r="4383" spans="1:4">
      <c r="A4383">
        <v>25020</v>
      </c>
      <c r="B4383" t="s">
        <v>16233</v>
      </c>
      <c r="C4383" s="111" t="s">
        <v>1712</v>
      </c>
      <c r="D4383" s="361">
        <v>4061695.76</v>
      </c>
    </row>
    <row r="4384" spans="1:4">
      <c r="A4384">
        <v>7622</v>
      </c>
      <c r="B4384" t="s">
        <v>16234</v>
      </c>
      <c r="C4384" s="111" t="s">
        <v>1712</v>
      </c>
      <c r="D4384" s="361">
        <v>956498.8</v>
      </c>
    </row>
    <row r="4385" spans="1:4">
      <c r="A4385">
        <v>7624</v>
      </c>
      <c r="B4385" t="s">
        <v>16235</v>
      </c>
      <c r="C4385" s="111" t="s">
        <v>1712</v>
      </c>
      <c r="D4385" s="361">
        <v>1240000</v>
      </c>
    </row>
    <row r="4386" spans="1:4">
      <c r="A4386">
        <v>7625</v>
      </c>
      <c r="B4386" t="s">
        <v>16236</v>
      </c>
      <c r="C4386" s="111" t="s">
        <v>1712</v>
      </c>
      <c r="D4386" s="361">
        <v>1232415.78</v>
      </c>
    </row>
    <row r="4387" spans="1:4">
      <c r="A4387">
        <v>7623</v>
      </c>
      <c r="B4387" t="s">
        <v>16237</v>
      </c>
      <c r="C4387" s="111" t="s">
        <v>1712</v>
      </c>
      <c r="D4387" s="361">
        <v>4061695.76</v>
      </c>
    </row>
    <row r="4388" spans="1:4">
      <c r="A4388">
        <v>36508</v>
      </c>
      <c r="B4388" t="s">
        <v>16238</v>
      </c>
      <c r="C4388" s="111" t="s">
        <v>1712</v>
      </c>
      <c r="D4388" s="361">
        <v>1826705.75</v>
      </c>
    </row>
    <row r="4389" spans="1:4">
      <c r="A4389">
        <v>36509</v>
      </c>
      <c r="B4389" t="s">
        <v>16239</v>
      </c>
      <c r="C4389" s="111" t="s">
        <v>1712</v>
      </c>
      <c r="D4389" s="361">
        <v>1001100.85</v>
      </c>
    </row>
    <row r="4390" spans="1:4">
      <c r="A4390">
        <v>13238</v>
      </c>
      <c r="B4390" t="s">
        <v>16240</v>
      </c>
      <c r="C4390" s="111" t="s">
        <v>1712</v>
      </c>
      <c r="D4390" s="361">
        <v>290912.78000000003</v>
      </c>
    </row>
    <row r="4391" spans="1:4">
      <c r="A4391">
        <v>36511</v>
      </c>
      <c r="B4391" t="s">
        <v>16241</v>
      </c>
      <c r="C4391" s="111" t="s">
        <v>1712</v>
      </c>
      <c r="D4391" s="361">
        <v>337089.41</v>
      </c>
    </row>
    <row r="4392" spans="1:4">
      <c r="A4392">
        <v>36515</v>
      </c>
      <c r="B4392" t="s">
        <v>16242</v>
      </c>
      <c r="C4392" s="111" t="s">
        <v>1712</v>
      </c>
      <c r="D4392" s="361">
        <v>99279.75</v>
      </c>
    </row>
    <row r="4393" spans="1:4">
      <c r="A4393">
        <v>10598</v>
      </c>
      <c r="B4393" t="s">
        <v>16243</v>
      </c>
      <c r="C4393" s="111" t="s">
        <v>1712</v>
      </c>
      <c r="D4393" s="361">
        <v>160997.12</v>
      </c>
    </row>
    <row r="4394" spans="1:4">
      <c r="A4394">
        <v>7640</v>
      </c>
      <c r="B4394" t="s">
        <v>16244</v>
      </c>
      <c r="C4394" s="111" t="s">
        <v>1712</v>
      </c>
      <c r="D4394" s="361">
        <v>247045</v>
      </c>
    </row>
    <row r="4395" spans="1:4">
      <c r="A4395">
        <v>36513</v>
      </c>
      <c r="B4395" t="s">
        <v>16245</v>
      </c>
      <c r="C4395" s="111" t="s">
        <v>1712</v>
      </c>
      <c r="D4395" s="361">
        <v>237982.82</v>
      </c>
    </row>
    <row r="4396" spans="1:4">
      <c r="A4396">
        <v>36514</v>
      </c>
      <c r="B4396" t="s">
        <v>16246</v>
      </c>
      <c r="C4396" s="111" t="s">
        <v>1712</v>
      </c>
      <c r="D4396" s="361">
        <v>265515.64</v>
      </c>
    </row>
    <row r="4397" spans="1:4">
      <c r="A4397">
        <v>11572</v>
      </c>
      <c r="B4397" t="s">
        <v>16247</v>
      </c>
      <c r="C4397" s="111" t="s">
        <v>1712</v>
      </c>
      <c r="D4397" s="360">
        <v>29.03</v>
      </c>
    </row>
    <row r="4398" spans="1:4">
      <c r="A4398">
        <v>36149</v>
      </c>
      <c r="B4398" t="s">
        <v>16248</v>
      </c>
      <c r="C4398" s="111" t="s">
        <v>1712</v>
      </c>
      <c r="D4398" s="360">
        <v>177.89</v>
      </c>
    </row>
    <row r="4399" spans="1:4">
      <c r="A4399">
        <v>42407</v>
      </c>
      <c r="B4399" t="s">
        <v>16249</v>
      </c>
      <c r="C4399" s="111" t="s">
        <v>1715</v>
      </c>
      <c r="D4399" s="360">
        <v>7.28</v>
      </c>
    </row>
    <row r="4400" spans="1:4">
      <c r="A4400">
        <v>11581</v>
      </c>
      <c r="B4400" t="s">
        <v>16250</v>
      </c>
      <c r="C4400" s="111" t="s">
        <v>1715</v>
      </c>
      <c r="D4400" s="360">
        <v>19.16</v>
      </c>
    </row>
    <row r="4401" spans="1:4">
      <c r="A4401">
        <v>43605</v>
      </c>
      <c r="B4401" t="s">
        <v>16251</v>
      </c>
      <c r="C4401" s="111" t="s">
        <v>1715</v>
      </c>
      <c r="D4401" s="360">
        <v>39.200000000000003</v>
      </c>
    </row>
    <row r="4402" spans="1:4">
      <c r="A4402">
        <v>11580</v>
      </c>
      <c r="B4402" t="s">
        <v>16252</v>
      </c>
      <c r="C4402" s="111" t="s">
        <v>1715</v>
      </c>
      <c r="D4402" s="360">
        <v>7.68</v>
      </c>
    </row>
    <row r="4403" spans="1:4">
      <c r="A4403">
        <v>10743</v>
      </c>
      <c r="B4403" t="s">
        <v>16253</v>
      </c>
      <c r="C4403" s="111" t="s">
        <v>1712</v>
      </c>
      <c r="D4403" s="360">
        <v>613.85</v>
      </c>
    </row>
    <row r="4404" spans="1:4">
      <c r="A4404">
        <v>39848</v>
      </c>
      <c r="B4404" t="s">
        <v>16254</v>
      </c>
      <c r="C4404" s="111" t="s">
        <v>1715</v>
      </c>
      <c r="D4404" s="360">
        <v>1.8</v>
      </c>
    </row>
    <row r="4405" spans="1:4">
      <c r="A4405">
        <v>20999</v>
      </c>
      <c r="B4405" t="s">
        <v>16255</v>
      </c>
      <c r="C4405" s="111" t="s">
        <v>1715</v>
      </c>
      <c r="D4405" s="360">
        <v>12.65</v>
      </c>
    </row>
    <row r="4406" spans="1:4">
      <c r="A4406">
        <v>21001</v>
      </c>
      <c r="B4406" t="s">
        <v>16256</v>
      </c>
      <c r="C4406" s="111" t="s">
        <v>1715</v>
      </c>
      <c r="D4406" s="360">
        <v>23.61</v>
      </c>
    </row>
    <row r="4407" spans="1:4">
      <c r="A4407">
        <v>21003</v>
      </c>
      <c r="B4407" t="s">
        <v>16257</v>
      </c>
      <c r="C4407" s="111" t="s">
        <v>1715</v>
      </c>
      <c r="D4407" s="360">
        <v>38.799999999999997</v>
      </c>
    </row>
    <row r="4408" spans="1:4">
      <c r="A4408">
        <v>21006</v>
      </c>
      <c r="B4408" t="s">
        <v>16258</v>
      </c>
      <c r="C4408" s="111" t="s">
        <v>1715</v>
      </c>
      <c r="D4408" s="360">
        <v>82.34</v>
      </c>
    </row>
    <row r="4409" spans="1:4">
      <c r="A4409">
        <v>21019</v>
      </c>
      <c r="B4409" t="s">
        <v>16259</v>
      </c>
      <c r="C4409" s="111" t="s">
        <v>1715</v>
      </c>
      <c r="D4409" s="360">
        <v>28.62</v>
      </c>
    </row>
    <row r="4410" spans="1:4">
      <c r="A4410">
        <v>21021</v>
      </c>
      <c r="B4410" t="s">
        <v>16260</v>
      </c>
      <c r="C4410" s="111" t="s">
        <v>1715</v>
      </c>
      <c r="D4410" s="360">
        <v>45.24</v>
      </c>
    </row>
    <row r="4411" spans="1:4">
      <c r="A4411">
        <v>21024</v>
      </c>
      <c r="B4411" t="s">
        <v>16261</v>
      </c>
      <c r="C4411" s="111" t="s">
        <v>1715</v>
      </c>
      <c r="D4411" s="360">
        <v>96.94</v>
      </c>
    </row>
    <row r="4412" spans="1:4">
      <c r="A4412">
        <v>40624</v>
      </c>
      <c r="B4412" t="s">
        <v>16262</v>
      </c>
      <c r="C4412" s="111" t="s">
        <v>1715</v>
      </c>
      <c r="D4412" s="360">
        <v>95.22</v>
      </c>
    </row>
    <row r="4413" spans="1:4">
      <c r="A4413">
        <v>42575</v>
      </c>
      <c r="B4413" t="s">
        <v>16263</v>
      </c>
      <c r="C4413" s="111" t="s">
        <v>1715</v>
      </c>
      <c r="D4413" s="360">
        <v>87.38</v>
      </c>
    </row>
    <row r="4414" spans="1:4">
      <c r="A4414">
        <v>13127</v>
      </c>
      <c r="B4414" t="s">
        <v>16264</v>
      </c>
      <c r="C4414" s="111" t="s">
        <v>1715</v>
      </c>
      <c r="D4414" s="360">
        <v>42.47</v>
      </c>
    </row>
    <row r="4415" spans="1:4">
      <c r="A4415">
        <v>13137</v>
      </c>
      <c r="B4415" t="s">
        <v>16265</v>
      </c>
      <c r="C4415" s="111" t="s">
        <v>1715</v>
      </c>
      <c r="D4415" s="360">
        <v>56.36</v>
      </c>
    </row>
    <row r="4416" spans="1:4">
      <c r="A4416">
        <v>42574</v>
      </c>
      <c r="B4416" t="s">
        <v>16266</v>
      </c>
      <c r="C4416" s="111" t="s">
        <v>1715</v>
      </c>
      <c r="D4416" s="360">
        <v>65.209999999999994</v>
      </c>
    </row>
    <row r="4417" spans="1:4">
      <c r="A4417">
        <v>20989</v>
      </c>
      <c r="B4417" t="s">
        <v>16267</v>
      </c>
      <c r="C4417" s="111" t="s">
        <v>1715</v>
      </c>
      <c r="D4417" s="361">
        <v>2019.2</v>
      </c>
    </row>
    <row r="4418" spans="1:4">
      <c r="A4418">
        <v>21147</v>
      </c>
      <c r="B4418" t="s">
        <v>16268</v>
      </c>
      <c r="C4418" s="111" t="s">
        <v>1715</v>
      </c>
      <c r="D4418" s="360">
        <v>189.32</v>
      </c>
    </row>
    <row r="4419" spans="1:4">
      <c r="A4419">
        <v>21148</v>
      </c>
      <c r="B4419" t="s">
        <v>16269</v>
      </c>
      <c r="C4419" s="111" t="s">
        <v>1715</v>
      </c>
      <c r="D4419" s="360">
        <v>116.85</v>
      </c>
    </row>
    <row r="4420" spans="1:4">
      <c r="A4420">
        <v>20984</v>
      </c>
      <c r="B4420" t="s">
        <v>16270</v>
      </c>
      <c r="C4420" s="111" t="s">
        <v>1715</v>
      </c>
      <c r="D4420" s="361">
        <v>3874.44</v>
      </c>
    </row>
    <row r="4421" spans="1:4">
      <c r="A4421">
        <v>13042</v>
      </c>
      <c r="B4421" t="s">
        <v>16271</v>
      </c>
      <c r="C4421" s="111" t="s">
        <v>1715</v>
      </c>
      <c r="D4421" s="361">
        <v>2147.0100000000002</v>
      </c>
    </row>
    <row r="4422" spans="1:4">
      <c r="A4422">
        <v>21150</v>
      </c>
      <c r="B4422" t="s">
        <v>16272</v>
      </c>
      <c r="C4422" s="111" t="s">
        <v>1715</v>
      </c>
      <c r="D4422" s="360">
        <v>57.94</v>
      </c>
    </row>
    <row r="4423" spans="1:4">
      <c r="A4423">
        <v>13141</v>
      </c>
      <c r="B4423" t="s">
        <v>16273</v>
      </c>
      <c r="C4423" s="111" t="s">
        <v>1715</v>
      </c>
      <c r="D4423" s="360">
        <v>73</v>
      </c>
    </row>
    <row r="4424" spans="1:4">
      <c r="A4424">
        <v>42576</v>
      </c>
      <c r="B4424" t="s">
        <v>16274</v>
      </c>
      <c r="C4424" s="111" t="s">
        <v>1715</v>
      </c>
      <c r="D4424" s="360">
        <v>238.35</v>
      </c>
    </row>
    <row r="4425" spans="1:4">
      <c r="A4425">
        <v>21151</v>
      </c>
      <c r="B4425" t="s">
        <v>16275</v>
      </c>
      <c r="C4425" s="111" t="s">
        <v>1715</v>
      </c>
      <c r="D4425" s="360">
        <v>346.81</v>
      </c>
    </row>
    <row r="4426" spans="1:4">
      <c r="A4426">
        <v>13142</v>
      </c>
      <c r="B4426" t="s">
        <v>16276</v>
      </c>
      <c r="C4426" s="111" t="s">
        <v>1715</v>
      </c>
      <c r="D4426" s="360">
        <v>495.79</v>
      </c>
    </row>
    <row r="4427" spans="1:4">
      <c r="A4427">
        <v>42577</v>
      </c>
      <c r="B4427" t="s">
        <v>16277</v>
      </c>
      <c r="C4427" s="111" t="s">
        <v>1715</v>
      </c>
      <c r="D4427" s="360">
        <v>544.02</v>
      </c>
    </row>
    <row r="4428" spans="1:4">
      <c r="A4428">
        <v>20994</v>
      </c>
      <c r="B4428" t="s">
        <v>16278</v>
      </c>
      <c r="C4428" s="111" t="s">
        <v>1715</v>
      </c>
      <c r="D4428" s="360">
        <v>934.78</v>
      </c>
    </row>
    <row r="4429" spans="1:4">
      <c r="A4429">
        <v>7672</v>
      </c>
      <c r="B4429" t="s">
        <v>16279</v>
      </c>
      <c r="C4429" s="111" t="s">
        <v>1715</v>
      </c>
      <c r="D4429" s="360">
        <v>612.38</v>
      </c>
    </row>
    <row r="4430" spans="1:4">
      <c r="A4430">
        <v>20995</v>
      </c>
      <c r="B4430" t="s">
        <v>16280</v>
      </c>
      <c r="C4430" s="111" t="s">
        <v>1715</v>
      </c>
      <c r="D4430" s="361">
        <v>1228.48</v>
      </c>
    </row>
    <row r="4431" spans="1:4">
      <c r="A4431">
        <v>7690</v>
      </c>
      <c r="B4431" t="s">
        <v>16281</v>
      </c>
      <c r="C4431" s="111" t="s">
        <v>1715</v>
      </c>
      <c r="D4431" s="360">
        <v>710.51</v>
      </c>
    </row>
    <row r="4432" spans="1:4">
      <c r="A4432">
        <v>20980</v>
      </c>
      <c r="B4432" t="s">
        <v>16282</v>
      </c>
      <c r="C4432" s="111" t="s">
        <v>1715</v>
      </c>
      <c r="D4432" s="360">
        <v>775.1</v>
      </c>
    </row>
    <row r="4433" spans="1:4">
      <c r="A4433">
        <v>7661</v>
      </c>
      <c r="B4433" t="s">
        <v>16283</v>
      </c>
      <c r="C4433" s="111" t="s">
        <v>1715</v>
      </c>
      <c r="D4433" s="360">
        <v>922.05</v>
      </c>
    </row>
    <row r="4434" spans="1:4">
      <c r="A4434">
        <v>21016</v>
      </c>
      <c r="B4434" t="s">
        <v>16284</v>
      </c>
      <c r="C4434" s="111" t="s">
        <v>1715</v>
      </c>
      <c r="D4434" s="360">
        <v>269.36</v>
      </c>
    </row>
    <row r="4435" spans="1:4">
      <c r="A4435">
        <v>21008</v>
      </c>
      <c r="B4435" t="s">
        <v>16285</v>
      </c>
      <c r="C4435" s="111" t="s">
        <v>1715</v>
      </c>
      <c r="D4435" s="360">
        <v>31.47</v>
      </c>
    </row>
    <row r="4436" spans="1:4">
      <c r="A4436">
        <v>21009</v>
      </c>
      <c r="B4436" t="s">
        <v>16286</v>
      </c>
      <c r="C4436" s="111" t="s">
        <v>1715</v>
      </c>
      <c r="D4436" s="360">
        <v>40.97</v>
      </c>
    </row>
    <row r="4437" spans="1:4">
      <c r="A4437">
        <v>21010</v>
      </c>
      <c r="B4437" t="s">
        <v>16287</v>
      </c>
      <c r="C4437" s="111" t="s">
        <v>1715</v>
      </c>
      <c r="D4437" s="360">
        <v>55.01</v>
      </c>
    </row>
    <row r="4438" spans="1:4">
      <c r="A4438">
        <v>21011</v>
      </c>
      <c r="B4438" t="s">
        <v>16288</v>
      </c>
      <c r="C4438" s="111" t="s">
        <v>1715</v>
      </c>
      <c r="D4438" s="360">
        <v>80.180000000000007</v>
      </c>
    </row>
    <row r="4439" spans="1:4">
      <c r="A4439">
        <v>21012</v>
      </c>
      <c r="B4439" t="s">
        <v>16289</v>
      </c>
      <c r="C4439" s="111" t="s">
        <v>1715</v>
      </c>
      <c r="D4439" s="360">
        <v>88.6</v>
      </c>
    </row>
    <row r="4440" spans="1:4">
      <c r="A4440">
        <v>21013</v>
      </c>
      <c r="B4440" t="s">
        <v>16290</v>
      </c>
      <c r="C4440" s="111" t="s">
        <v>1715</v>
      </c>
      <c r="D4440" s="360">
        <v>115.62</v>
      </c>
    </row>
    <row r="4441" spans="1:4">
      <c r="A4441">
        <v>21014</v>
      </c>
      <c r="B4441" t="s">
        <v>16291</v>
      </c>
      <c r="C4441" s="111" t="s">
        <v>1715</v>
      </c>
      <c r="D4441" s="360">
        <v>161.78</v>
      </c>
    </row>
    <row r="4442" spans="1:4">
      <c r="A4442">
        <v>21015</v>
      </c>
      <c r="B4442" t="s">
        <v>16292</v>
      </c>
      <c r="C4442" s="111" t="s">
        <v>1715</v>
      </c>
      <c r="D4442" s="360">
        <v>185.86</v>
      </c>
    </row>
    <row r="4443" spans="1:4">
      <c r="A4443">
        <v>7697</v>
      </c>
      <c r="B4443" t="s">
        <v>16293</v>
      </c>
      <c r="C4443" s="111" t="s">
        <v>1715</v>
      </c>
      <c r="D4443" s="360">
        <v>88.69</v>
      </c>
    </row>
    <row r="4444" spans="1:4">
      <c r="A4444">
        <v>7698</v>
      </c>
      <c r="B4444" t="s">
        <v>16294</v>
      </c>
      <c r="C4444" s="111" t="s">
        <v>1715</v>
      </c>
      <c r="D4444" s="360">
        <v>76.34</v>
      </c>
    </row>
    <row r="4445" spans="1:4">
      <c r="A4445">
        <v>7691</v>
      </c>
      <c r="B4445" t="s">
        <v>16295</v>
      </c>
      <c r="C4445" s="111" t="s">
        <v>1715</v>
      </c>
      <c r="D4445" s="360">
        <v>32.26</v>
      </c>
    </row>
    <row r="4446" spans="1:4">
      <c r="A4446">
        <v>40626</v>
      </c>
      <c r="B4446" t="s">
        <v>16296</v>
      </c>
      <c r="C4446" s="111" t="s">
        <v>1715</v>
      </c>
      <c r="D4446" s="360">
        <v>60.54</v>
      </c>
    </row>
    <row r="4447" spans="1:4">
      <c r="A4447">
        <v>7701</v>
      </c>
      <c r="B4447" t="s">
        <v>16297</v>
      </c>
      <c r="C4447" s="111" t="s">
        <v>1715</v>
      </c>
      <c r="D4447" s="360">
        <v>158.71</v>
      </c>
    </row>
    <row r="4448" spans="1:4">
      <c r="A4448">
        <v>7696</v>
      </c>
      <c r="B4448" t="s">
        <v>16298</v>
      </c>
      <c r="C4448" s="111" t="s">
        <v>1715</v>
      </c>
      <c r="D4448" s="360">
        <v>127.89</v>
      </c>
    </row>
    <row r="4449" spans="1:4">
      <c r="A4449">
        <v>7700</v>
      </c>
      <c r="B4449" t="s">
        <v>16299</v>
      </c>
      <c r="C4449" s="111" t="s">
        <v>1715</v>
      </c>
      <c r="D4449" s="360">
        <v>40.799999999999997</v>
      </c>
    </row>
    <row r="4450" spans="1:4">
      <c r="A4450">
        <v>7694</v>
      </c>
      <c r="B4450" t="s">
        <v>16300</v>
      </c>
      <c r="C4450" s="111" t="s">
        <v>1715</v>
      </c>
      <c r="D4450" s="360">
        <v>213.58</v>
      </c>
    </row>
    <row r="4451" spans="1:4">
      <c r="A4451">
        <v>7693</v>
      </c>
      <c r="B4451" t="s">
        <v>16301</v>
      </c>
      <c r="C4451" s="111" t="s">
        <v>1715</v>
      </c>
      <c r="D4451" s="360">
        <v>294.14</v>
      </c>
    </row>
    <row r="4452" spans="1:4">
      <c r="A4452">
        <v>7692</v>
      </c>
      <c r="B4452" t="s">
        <v>16302</v>
      </c>
      <c r="C4452" s="111" t="s">
        <v>1715</v>
      </c>
      <c r="D4452" s="360">
        <v>440.38</v>
      </c>
    </row>
    <row r="4453" spans="1:4">
      <c r="A4453">
        <v>7695</v>
      </c>
      <c r="B4453" t="s">
        <v>16303</v>
      </c>
      <c r="C4453" s="111" t="s">
        <v>1715</v>
      </c>
      <c r="D4453" s="360">
        <v>477.61</v>
      </c>
    </row>
    <row r="4454" spans="1:4">
      <c r="A4454">
        <v>13356</v>
      </c>
      <c r="B4454" t="s">
        <v>16304</v>
      </c>
      <c r="C4454" s="111" t="s">
        <v>1715</v>
      </c>
      <c r="D4454" s="360">
        <v>34.630000000000003</v>
      </c>
    </row>
    <row r="4455" spans="1:4">
      <c r="A4455">
        <v>36365</v>
      </c>
      <c r="B4455" t="s">
        <v>16305</v>
      </c>
      <c r="C4455" s="111" t="s">
        <v>1715</v>
      </c>
      <c r="D4455" s="360">
        <v>48.21</v>
      </c>
    </row>
    <row r="4456" spans="1:4">
      <c r="A4456">
        <v>41930</v>
      </c>
      <c r="B4456" t="s">
        <v>16306</v>
      </c>
      <c r="C4456" s="111" t="s">
        <v>1715</v>
      </c>
      <c r="D4456" s="360">
        <v>160.57</v>
      </c>
    </row>
    <row r="4457" spans="1:4">
      <c r="A4457">
        <v>41931</v>
      </c>
      <c r="B4457" t="s">
        <v>16307</v>
      </c>
      <c r="C4457" s="111" t="s">
        <v>1715</v>
      </c>
      <c r="D4457" s="360">
        <v>251.48</v>
      </c>
    </row>
    <row r="4458" spans="1:4">
      <c r="A4458">
        <v>41932</v>
      </c>
      <c r="B4458" t="s">
        <v>16308</v>
      </c>
      <c r="C4458" s="111" t="s">
        <v>1715</v>
      </c>
      <c r="D4458" s="360">
        <v>387.08</v>
      </c>
    </row>
    <row r="4459" spans="1:4">
      <c r="A4459">
        <v>41933</v>
      </c>
      <c r="B4459" t="s">
        <v>16309</v>
      </c>
      <c r="C4459" s="111" t="s">
        <v>1715</v>
      </c>
      <c r="D4459" s="360">
        <v>547.03</v>
      </c>
    </row>
    <row r="4460" spans="1:4">
      <c r="A4460">
        <v>41934</v>
      </c>
      <c r="B4460" t="s">
        <v>16310</v>
      </c>
      <c r="C4460" s="111" t="s">
        <v>1715</v>
      </c>
      <c r="D4460" s="360">
        <v>637.09</v>
      </c>
    </row>
    <row r="4461" spans="1:4">
      <c r="A4461">
        <v>41936</v>
      </c>
      <c r="B4461" t="s">
        <v>16311</v>
      </c>
      <c r="C4461" s="111" t="s">
        <v>1715</v>
      </c>
      <c r="D4461" s="360">
        <v>94.55</v>
      </c>
    </row>
    <row r="4462" spans="1:4">
      <c r="A4462">
        <v>44812</v>
      </c>
      <c r="B4462" t="s">
        <v>16312</v>
      </c>
      <c r="C4462" s="111" t="s">
        <v>1715</v>
      </c>
      <c r="D4462" s="360">
        <v>547.33000000000004</v>
      </c>
    </row>
    <row r="4463" spans="1:4">
      <c r="A4463">
        <v>41785</v>
      </c>
      <c r="B4463" t="s">
        <v>16313</v>
      </c>
      <c r="C4463" s="111" t="s">
        <v>1715</v>
      </c>
      <c r="D4463" s="361">
        <v>2028.35</v>
      </c>
    </row>
    <row r="4464" spans="1:4">
      <c r="A4464">
        <v>41781</v>
      </c>
      <c r="B4464" t="s">
        <v>16314</v>
      </c>
      <c r="C4464" s="111" t="s">
        <v>1715</v>
      </c>
      <c r="D4464" s="360">
        <v>366.25</v>
      </c>
    </row>
    <row r="4465" spans="1:4">
      <c r="A4465">
        <v>41783</v>
      </c>
      <c r="B4465" t="s">
        <v>16315</v>
      </c>
      <c r="C4465" s="111" t="s">
        <v>1715</v>
      </c>
      <c r="D4465" s="361">
        <v>1316.7</v>
      </c>
    </row>
    <row r="4466" spans="1:4">
      <c r="A4466">
        <v>41786</v>
      </c>
      <c r="B4466" t="s">
        <v>16316</v>
      </c>
      <c r="C4466" s="111" t="s">
        <v>1715</v>
      </c>
      <c r="D4466" s="361">
        <v>2803.3</v>
      </c>
    </row>
    <row r="4467" spans="1:4">
      <c r="A4467">
        <v>41779</v>
      </c>
      <c r="B4467" t="s">
        <v>16317</v>
      </c>
      <c r="C4467" s="111" t="s">
        <v>1715</v>
      </c>
      <c r="D4467" s="360">
        <v>144.24</v>
      </c>
    </row>
    <row r="4468" spans="1:4">
      <c r="A4468">
        <v>41780</v>
      </c>
      <c r="B4468" t="s">
        <v>16318</v>
      </c>
      <c r="C4468" s="111" t="s">
        <v>1715</v>
      </c>
      <c r="D4468" s="360">
        <v>225.98</v>
      </c>
    </row>
    <row r="4469" spans="1:4">
      <c r="A4469">
        <v>41782</v>
      </c>
      <c r="B4469" t="s">
        <v>16319</v>
      </c>
      <c r="C4469" s="111" t="s">
        <v>1715</v>
      </c>
      <c r="D4469" s="360">
        <v>809.51</v>
      </c>
    </row>
    <row r="4470" spans="1:4">
      <c r="A4470">
        <v>38130</v>
      </c>
      <c r="B4470" t="s">
        <v>16320</v>
      </c>
      <c r="C4470" s="111" t="s">
        <v>1715</v>
      </c>
      <c r="D4470" s="360">
        <v>46.32</v>
      </c>
    </row>
    <row r="4471" spans="1:4">
      <c r="A4471">
        <v>44260</v>
      </c>
      <c r="B4471" t="s">
        <v>19336</v>
      </c>
      <c r="C4471" s="111" t="s">
        <v>1715</v>
      </c>
      <c r="D4471" s="360">
        <v>438.39</v>
      </c>
    </row>
    <row r="4472" spans="1:4">
      <c r="A4472">
        <v>21123</v>
      </c>
      <c r="B4472" t="s">
        <v>16321</v>
      </c>
      <c r="C4472" s="111" t="s">
        <v>1715</v>
      </c>
      <c r="D4472" s="360">
        <v>12.89</v>
      </c>
    </row>
    <row r="4473" spans="1:4">
      <c r="A4473">
        <v>21124</v>
      </c>
      <c r="B4473" t="s">
        <v>16322</v>
      </c>
      <c r="C4473" s="111" t="s">
        <v>1715</v>
      </c>
      <c r="D4473" s="360">
        <v>20.59</v>
      </c>
    </row>
    <row r="4474" spans="1:4">
      <c r="A4474">
        <v>21125</v>
      </c>
      <c r="B4474" t="s">
        <v>16323</v>
      </c>
      <c r="C4474" s="111" t="s">
        <v>1715</v>
      </c>
      <c r="D4474" s="360">
        <v>35.46</v>
      </c>
    </row>
    <row r="4475" spans="1:4">
      <c r="A4475">
        <v>38028</v>
      </c>
      <c r="B4475" t="s">
        <v>16324</v>
      </c>
      <c r="C4475" s="111" t="s">
        <v>1715</v>
      </c>
      <c r="D4475" s="360">
        <v>62.01</v>
      </c>
    </row>
    <row r="4476" spans="1:4">
      <c r="A4476">
        <v>38029</v>
      </c>
      <c r="B4476" t="s">
        <v>16325</v>
      </c>
      <c r="C4476" s="111" t="s">
        <v>1715</v>
      </c>
      <c r="D4476" s="360">
        <v>90.76</v>
      </c>
    </row>
    <row r="4477" spans="1:4">
      <c r="A4477">
        <v>38030</v>
      </c>
      <c r="B4477" t="s">
        <v>16326</v>
      </c>
      <c r="C4477" s="111" t="s">
        <v>1715</v>
      </c>
      <c r="D4477" s="360">
        <v>146.76</v>
      </c>
    </row>
    <row r="4478" spans="1:4">
      <c r="A4478">
        <v>38031</v>
      </c>
      <c r="B4478" t="s">
        <v>16327</v>
      </c>
      <c r="C4478" s="111" t="s">
        <v>1715</v>
      </c>
      <c r="D4478" s="360">
        <v>230.35</v>
      </c>
    </row>
    <row r="4479" spans="1:4">
      <c r="A4479">
        <v>39735</v>
      </c>
      <c r="B4479" t="s">
        <v>16328</v>
      </c>
      <c r="C4479" s="111" t="s">
        <v>1715</v>
      </c>
      <c r="D4479" s="360">
        <v>59.81</v>
      </c>
    </row>
    <row r="4480" spans="1:4">
      <c r="A4480">
        <v>39734</v>
      </c>
      <c r="B4480" t="s">
        <v>16329</v>
      </c>
      <c r="C4480" s="111" t="s">
        <v>1715</v>
      </c>
      <c r="D4480" s="360">
        <v>70.94</v>
      </c>
    </row>
    <row r="4481" spans="1:4">
      <c r="A4481">
        <v>39736</v>
      </c>
      <c r="B4481" t="s">
        <v>16330</v>
      </c>
      <c r="C4481" s="111" t="s">
        <v>1715</v>
      </c>
      <c r="D4481" s="360">
        <v>80.97</v>
      </c>
    </row>
    <row r="4482" spans="1:4">
      <c r="A4482">
        <v>39737</v>
      </c>
      <c r="B4482" t="s">
        <v>16331</v>
      </c>
      <c r="C4482" s="111" t="s">
        <v>1715</v>
      </c>
      <c r="D4482" s="360">
        <v>10.89</v>
      </c>
    </row>
    <row r="4483" spans="1:4">
      <c r="A4483">
        <v>39738</v>
      </c>
      <c r="B4483" t="s">
        <v>16332</v>
      </c>
      <c r="C4483" s="111" t="s">
        <v>1715</v>
      </c>
      <c r="D4483" s="360">
        <v>3.94</v>
      </c>
    </row>
    <row r="4484" spans="1:4">
      <c r="A4484">
        <v>39739</v>
      </c>
      <c r="B4484" t="s">
        <v>16333</v>
      </c>
      <c r="C4484" s="111" t="s">
        <v>1715</v>
      </c>
      <c r="D4484" s="360">
        <v>55.99</v>
      </c>
    </row>
    <row r="4485" spans="1:4">
      <c r="A4485">
        <v>39733</v>
      </c>
      <c r="B4485" t="s">
        <v>16334</v>
      </c>
      <c r="C4485" s="111" t="s">
        <v>1715</v>
      </c>
      <c r="D4485" s="360">
        <v>96.89</v>
      </c>
    </row>
    <row r="4486" spans="1:4">
      <c r="A4486">
        <v>39854</v>
      </c>
      <c r="B4486" t="s">
        <v>16335</v>
      </c>
      <c r="C4486" s="111" t="s">
        <v>1715</v>
      </c>
      <c r="D4486" s="360">
        <v>98.27</v>
      </c>
    </row>
    <row r="4487" spans="1:4">
      <c r="A4487">
        <v>39740</v>
      </c>
      <c r="B4487" t="s">
        <v>16336</v>
      </c>
      <c r="C4487" s="111" t="s">
        <v>1715</v>
      </c>
      <c r="D4487" s="360">
        <v>53.77</v>
      </c>
    </row>
    <row r="4488" spans="1:4">
      <c r="A4488">
        <v>39741</v>
      </c>
      <c r="B4488" t="s">
        <v>16337</v>
      </c>
      <c r="C4488" s="111" t="s">
        <v>1715</v>
      </c>
      <c r="D4488" s="360">
        <v>9.91</v>
      </c>
    </row>
    <row r="4489" spans="1:4">
      <c r="A4489">
        <v>39853</v>
      </c>
      <c r="B4489" t="s">
        <v>16338</v>
      </c>
      <c r="C4489" s="111" t="s">
        <v>1715</v>
      </c>
      <c r="D4489" s="360">
        <v>13.01</v>
      </c>
    </row>
    <row r="4490" spans="1:4">
      <c r="A4490">
        <v>39742</v>
      </c>
      <c r="B4490" t="s">
        <v>16339</v>
      </c>
      <c r="C4490" s="111" t="s">
        <v>1715</v>
      </c>
      <c r="D4490" s="360">
        <v>43.22</v>
      </c>
    </row>
    <row r="4491" spans="1:4">
      <c r="A4491">
        <v>39749</v>
      </c>
      <c r="B4491" t="s">
        <v>16340</v>
      </c>
      <c r="C4491" s="111" t="s">
        <v>1715</v>
      </c>
      <c r="D4491" s="360">
        <v>93.09</v>
      </c>
    </row>
    <row r="4492" spans="1:4">
      <c r="A4492">
        <v>39751</v>
      </c>
      <c r="B4492" t="s">
        <v>16341</v>
      </c>
      <c r="C4492" s="111" t="s">
        <v>1715</v>
      </c>
      <c r="D4492" s="360">
        <v>169.15</v>
      </c>
    </row>
    <row r="4493" spans="1:4">
      <c r="A4493">
        <v>39750</v>
      </c>
      <c r="B4493" t="s">
        <v>16342</v>
      </c>
      <c r="C4493" s="111" t="s">
        <v>1715</v>
      </c>
      <c r="D4493" s="360">
        <v>140.6</v>
      </c>
    </row>
    <row r="4494" spans="1:4">
      <c r="A4494">
        <v>39747</v>
      </c>
      <c r="B4494" t="s">
        <v>16343</v>
      </c>
      <c r="C4494" s="111" t="s">
        <v>1715</v>
      </c>
      <c r="D4494" s="360">
        <v>45.22</v>
      </c>
    </row>
    <row r="4495" spans="1:4">
      <c r="A4495">
        <v>39753</v>
      </c>
      <c r="B4495" t="s">
        <v>16344</v>
      </c>
      <c r="C4495" s="111" t="s">
        <v>1715</v>
      </c>
      <c r="D4495" s="360">
        <v>311.37</v>
      </c>
    </row>
    <row r="4496" spans="1:4">
      <c r="A4496">
        <v>39754</v>
      </c>
      <c r="B4496" t="s">
        <v>16345</v>
      </c>
      <c r="C4496" s="111" t="s">
        <v>1715</v>
      </c>
      <c r="D4496" s="360">
        <v>458.74</v>
      </c>
    </row>
    <row r="4497" spans="1:4">
      <c r="A4497">
        <v>39748</v>
      </c>
      <c r="B4497" t="s">
        <v>16346</v>
      </c>
      <c r="C4497" s="111" t="s">
        <v>1715</v>
      </c>
      <c r="D4497" s="360">
        <v>73.17</v>
      </c>
    </row>
    <row r="4498" spans="1:4">
      <c r="A4498">
        <v>39755</v>
      </c>
      <c r="B4498" t="s">
        <v>16347</v>
      </c>
      <c r="C4498" s="111" t="s">
        <v>1715</v>
      </c>
      <c r="D4498" s="360">
        <v>695.55</v>
      </c>
    </row>
    <row r="4499" spans="1:4">
      <c r="A4499">
        <v>12742</v>
      </c>
      <c r="B4499" t="s">
        <v>16348</v>
      </c>
      <c r="C4499" s="111" t="s">
        <v>1715</v>
      </c>
      <c r="D4499" s="360">
        <v>550.75</v>
      </c>
    </row>
    <row r="4500" spans="1:4">
      <c r="A4500">
        <v>12713</v>
      </c>
      <c r="B4500" t="s">
        <v>16349</v>
      </c>
      <c r="C4500" s="111" t="s">
        <v>1715</v>
      </c>
      <c r="D4500" s="360">
        <v>29.21</v>
      </c>
    </row>
    <row r="4501" spans="1:4">
      <c r="A4501">
        <v>12743</v>
      </c>
      <c r="B4501" t="s">
        <v>16350</v>
      </c>
      <c r="C4501" s="111" t="s">
        <v>1715</v>
      </c>
      <c r="D4501" s="360">
        <v>50.25</v>
      </c>
    </row>
    <row r="4502" spans="1:4">
      <c r="A4502">
        <v>12744</v>
      </c>
      <c r="B4502" t="s">
        <v>16351</v>
      </c>
      <c r="C4502" s="111" t="s">
        <v>1715</v>
      </c>
      <c r="D4502" s="360">
        <v>63.77</v>
      </c>
    </row>
    <row r="4503" spans="1:4">
      <c r="A4503">
        <v>12745</v>
      </c>
      <c r="B4503" t="s">
        <v>16352</v>
      </c>
      <c r="C4503" s="111" t="s">
        <v>1715</v>
      </c>
      <c r="D4503" s="360">
        <v>92.61</v>
      </c>
    </row>
    <row r="4504" spans="1:4">
      <c r="A4504">
        <v>12746</v>
      </c>
      <c r="B4504" t="s">
        <v>16353</v>
      </c>
      <c r="C4504" s="111" t="s">
        <v>1715</v>
      </c>
      <c r="D4504" s="360">
        <v>125.06</v>
      </c>
    </row>
    <row r="4505" spans="1:4">
      <c r="A4505">
        <v>12747</v>
      </c>
      <c r="B4505" t="s">
        <v>16354</v>
      </c>
      <c r="C4505" s="111" t="s">
        <v>1715</v>
      </c>
      <c r="D4505" s="360">
        <v>181.36</v>
      </c>
    </row>
    <row r="4506" spans="1:4">
      <c r="A4506">
        <v>12748</v>
      </c>
      <c r="B4506" t="s">
        <v>16355</v>
      </c>
      <c r="C4506" s="111" t="s">
        <v>1715</v>
      </c>
      <c r="D4506" s="360">
        <v>255.5</v>
      </c>
    </row>
    <row r="4507" spans="1:4">
      <c r="A4507">
        <v>12749</v>
      </c>
      <c r="B4507" t="s">
        <v>16356</v>
      </c>
      <c r="C4507" s="111" t="s">
        <v>1715</v>
      </c>
      <c r="D4507" s="360">
        <v>373.5</v>
      </c>
    </row>
    <row r="4508" spans="1:4">
      <c r="A4508">
        <v>39726</v>
      </c>
      <c r="B4508" t="s">
        <v>16357</v>
      </c>
      <c r="C4508" s="111" t="s">
        <v>1715</v>
      </c>
      <c r="D4508" s="360">
        <v>122.68</v>
      </c>
    </row>
    <row r="4509" spans="1:4">
      <c r="A4509">
        <v>39728</v>
      </c>
      <c r="B4509" t="s">
        <v>16358</v>
      </c>
      <c r="C4509" s="111" t="s">
        <v>1715</v>
      </c>
      <c r="D4509" s="360">
        <v>215.61</v>
      </c>
    </row>
    <row r="4510" spans="1:4">
      <c r="A4510">
        <v>39727</v>
      </c>
      <c r="B4510" t="s">
        <v>16359</v>
      </c>
      <c r="C4510" s="111" t="s">
        <v>1715</v>
      </c>
      <c r="D4510" s="360">
        <v>177.44</v>
      </c>
    </row>
    <row r="4511" spans="1:4">
      <c r="A4511">
        <v>39724</v>
      </c>
      <c r="B4511" t="s">
        <v>16360</v>
      </c>
      <c r="C4511" s="111" t="s">
        <v>1715</v>
      </c>
      <c r="D4511" s="360">
        <v>54.32</v>
      </c>
    </row>
    <row r="4512" spans="1:4">
      <c r="A4512">
        <v>39729</v>
      </c>
      <c r="B4512" t="s">
        <v>16361</v>
      </c>
      <c r="C4512" s="111" t="s">
        <v>1715</v>
      </c>
      <c r="D4512" s="360">
        <v>298.58999999999997</v>
      </c>
    </row>
    <row r="4513" spans="1:4">
      <c r="A4513">
        <v>39730</v>
      </c>
      <c r="B4513" t="s">
        <v>16362</v>
      </c>
      <c r="C4513" s="111" t="s">
        <v>1715</v>
      </c>
      <c r="D4513" s="360">
        <v>387.4</v>
      </c>
    </row>
    <row r="4514" spans="1:4">
      <c r="A4514">
        <v>39731</v>
      </c>
      <c r="B4514" t="s">
        <v>16363</v>
      </c>
      <c r="C4514" s="111" t="s">
        <v>1715</v>
      </c>
      <c r="D4514" s="360">
        <v>573.77</v>
      </c>
    </row>
    <row r="4515" spans="1:4">
      <c r="A4515">
        <v>39725</v>
      </c>
      <c r="B4515" t="s">
        <v>16364</v>
      </c>
      <c r="C4515" s="111" t="s">
        <v>1715</v>
      </c>
      <c r="D4515" s="360">
        <v>88.55</v>
      </c>
    </row>
    <row r="4516" spans="1:4">
      <c r="A4516">
        <v>39732</v>
      </c>
      <c r="B4516" t="s">
        <v>16365</v>
      </c>
      <c r="C4516" s="111" t="s">
        <v>1715</v>
      </c>
      <c r="D4516" s="360">
        <v>844.56</v>
      </c>
    </row>
    <row r="4517" spans="1:4">
      <c r="A4517">
        <v>39660</v>
      </c>
      <c r="B4517" t="s">
        <v>16366</v>
      </c>
      <c r="C4517" s="111" t="s">
        <v>1715</v>
      </c>
      <c r="D4517" s="360">
        <v>38.479999999999997</v>
      </c>
    </row>
    <row r="4518" spans="1:4">
      <c r="A4518">
        <v>39662</v>
      </c>
      <c r="B4518" t="s">
        <v>16367</v>
      </c>
      <c r="C4518" s="111" t="s">
        <v>1715</v>
      </c>
      <c r="D4518" s="360">
        <v>18.440000000000001</v>
      </c>
    </row>
    <row r="4519" spans="1:4">
      <c r="A4519">
        <v>39661</v>
      </c>
      <c r="B4519" t="s">
        <v>16368</v>
      </c>
      <c r="C4519" s="111" t="s">
        <v>1715</v>
      </c>
      <c r="D4519" s="360">
        <v>12.58</v>
      </c>
    </row>
    <row r="4520" spans="1:4">
      <c r="A4520">
        <v>39666</v>
      </c>
      <c r="B4520" t="s">
        <v>16369</v>
      </c>
      <c r="C4520" s="111" t="s">
        <v>1715</v>
      </c>
      <c r="D4520" s="360">
        <v>57.89</v>
      </c>
    </row>
    <row r="4521" spans="1:4">
      <c r="A4521">
        <v>39664</v>
      </c>
      <c r="B4521" t="s">
        <v>16370</v>
      </c>
      <c r="C4521" s="111" t="s">
        <v>1715</v>
      </c>
      <c r="D4521" s="360">
        <v>28.37</v>
      </c>
    </row>
    <row r="4522" spans="1:4">
      <c r="A4522">
        <v>39663</v>
      </c>
      <c r="B4522" t="s">
        <v>16371</v>
      </c>
      <c r="C4522" s="111" t="s">
        <v>1715</v>
      </c>
      <c r="D4522" s="360">
        <v>22.68</v>
      </c>
    </row>
    <row r="4523" spans="1:4">
      <c r="A4523">
        <v>39665</v>
      </c>
      <c r="B4523" t="s">
        <v>16372</v>
      </c>
      <c r="C4523" s="111" t="s">
        <v>1715</v>
      </c>
      <c r="D4523" s="360">
        <v>47.87</v>
      </c>
    </row>
    <row r="4524" spans="1:4">
      <c r="A4524">
        <v>39752</v>
      </c>
      <c r="B4524" t="s">
        <v>16373</v>
      </c>
      <c r="C4524" s="111" t="s">
        <v>1715</v>
      </c>
      <c r="D4524" s="360">
        <v>240.69</v>
      </c>
    </row>
    <row r="4525" spans="1:4">
      <c r="A4525">
        <v>7725</v>
      </c>
      <c r="B4525" t="s">
        <v>16374</v>
      </c>
      <c r="C4525" s="111" t="s">
        <v>1715</v>
      </c>
      <c r="D4525" s="360">
        <v>200.79</v>
      </c>
    </row>
    <row r="4526" spans="1:4">
      <c r="A4526">
        <v>7753</v>
      </c>
      <c r="B4526" t="s">
        <v>16375</v>
      </c>
      <c r="C4526" s="111" t="s">
        <v>1715</v>
      </c>
      <c r="D4526" s="360">
        <v>391.45</v>
      </c>
    </row>
    <row r="4527" spans="1:4">
      <c r="A4527">
        <v>13256</v>
      </c>
      <c r="B4527" t="s">
        <v>16376</v>
      </c>
      <c r="C4527" s="111" t="s">
        <v>1715</v>
      </c>
      <c r="D4527" s="360">
        <v>548.37</v>
      </c>
    </row>
    <row r="4528" spans="1:4">
      <c r="A4528">
        <v>7757</v>
      </c>
      <c r="B4528" t="s">
        <v>16377</v>
      </c>
      <c r="C4528" s="111" t="s">
        <v>1715</v>
      </c>
      <c r="D4528" s="360">
        <v>584.65</v>
      </c>
    </row>
    <row r="4529" spans="1:4">
      <c r="A4529">
        <v>7758</v>
      </c>
      <c r="B4529" t="s">
        <v>16378</v>
      </c>
      <c r="C4529" s="111" t="s">
        <v>1715</v>
      </c>
      <c r="D4529" s="360">
        <v>847.03</v>
      </c>
    </row>
    <row r="4530" spans="1:4">
      <c r="A4530">
        <v>7759</v>
      </c>
      <c r="B4530" t="s">
        <v>16379</v>
      </c>
      <c r="C4530" s="111" t="s">
        <v>1715</v>
      </c>
      <c r="D4530" s="361">
        <v>2347.11</v>
      </c>
    </row>
    <row r="4531" spans="1:4">
      <c r="A4531">
        <v>40334</v>
      </c>
      <c r="B4531" t="s">
        <v>16380</v>
      </c>
      <c r="C4531" s="111" t="s">
        <v>1715</v>
      </c>
      <c r="D4531" s="360">
        <v>91.95</v>
      </c>
    </row>
    <row r="4532" spans="1:4">
      <c r="A4532">
        <v>7745</v>
      </c>
      <c r="B4532" t="s">
        <v>16381</v>
      </c>
      <c r="C4532" s="111" t="s">
        <v>1715</v>
      </c>
      <c r="D4532" s="360">
        <v>103.76</v>
      </c>
    </row>
    <row r="4533" spans="1:4">
      <c r="A4533">
        <v>7714</v>
      </c>
      <c r="B4533" t="s">
        <v>16382</v>
      </c>
      <c r="C4533" s="111" t="s">
        <v>1715</v>
      </c>
      <c r="D4533" s="360">
        <v>124.01</v>
      </c>
    </row>
    <row r="4534" spans="1:4">
      <c r="A4534">
        <v>7742</v>
      </c>
      <c r="B4534" t="s">
        <v>16383</v>
      </c>
      <c r="C4534" s="111" t="s">
        <v>1715</v>
      </c>
      <c r="D4534" s="360">
        <v>273.68</v>
      </c>
    </row>
    <row r="4535" spans="1:4">
      <c r="A4535">
        <v>7750</v>
      </c>
      <c r="B4535" t="s">
        <v>16384</v>
      </c>
      <c r="C4535" s="111" t="s">
        <v>1715</v>
      </c>
      <c r="D4535" s="360">
        <v>334.08</v>
      </c>
    </row>
    <row r="4536" spans="1:4">
      <c r="A4536">
        <v>7756</v>
      </c>
      <c r="B4536" t="s">
        <v>16385</v>
      </c>
      <c r="C4536" s="111" t="s">
        <v>1715</v>
      </c>
      <c r="D4536" s="360">
        <v>383.86</v>
      </c>
    </row>
    <row r="4537" spans="1:4">
      <c r="A4537">
        <v>7765</v>
      </c>
      <c r="B4537" t="s">
        <v>16386</v>
      </c>
      <c r="C4537" s="111" t="s">
        <v>1715</v>
      </c>
      <c r="D4537" s="360">
        <v>430.26</v>
      </c>
    </row>
    <row r="4538" spans="1:4">
      <c r="A4538">
        <v>12569</v>
      </c>
      <c r="B4538" t="s">
        <v>16387</v>
      </c>
      <c r="C4538" s="111" t="s">
        <v>1715</v>
      </c>
      <c r="D4538" s="360">
        <v>593.92999999999995</v>
      </c>
    </row>
    <row r="4539" spans="1:4">
      <c r="A4539">
        <v>7766</v>
      </c>
      <c r="B4539" t="s">
        <v>16388</v>
      </c>
      <c r="C4539" s="111" t="s">
        <v>1715</v>
      </c>
      <c r="D4539" s="360">
        <v>631.04999999999995</v>
      </c>
    </row>
    <row r="4540" spans="1:4">
      <c r="A4540">
        <v>7767</v>
      </c>
      <c r="B4540" t="s">
        <v>16389</v>
      </c>
      <c r="C4540" s="111" t="s">
        <v>1715</v>
      </c>
      <c r="D4540" s="360">
        <v>906.08</v>
      </c>
    </row>
    <row r="4541" spans="1:4">
      <c r="A4541">
        <v>7727</v>
      </c>
      <c r="B4541" t="s">
        <v>16390</v>
      </c>
      <c r="C4541" s="111" t="s">
        <v>1715</v>
      </c>
      <c r="D4541" s="361">
        <v>2632.2</v>
      </c>
    </row>
    <row r="4542" spans="1:4">
      <c r="A4542">
        <v>7760</v>
      </c>
      <c r="B4542" t="s">
        <v>16391</v>
      </c>
      <c r="C4542" s="111" t="s">
        <v>1715</v>
      </c>
      <c r="D4542" s="360">
        <v>104.61</v>
      </c>
    </row>
    <row r="4543" spans="1:4">
      <c r="A4543">
        <v>7761</v>
      </c>
      <c r="B4543" t="s">
        <v>16392</v>
      </c>
      <c r="C4543" s="111" t="s">
        <v>1715</v>
      </c>
      <c r="D4543" s="360">
        <v>109.67</v>
      </c>
    </row>
    <row r="4544" spans="1:4">
      <c r="A4544">
        <v>7752</v>
      </c>
      <c r="B4544" t="s">
        <v>16393</v>
      </c>
      <c r="C4544" s="111" t="s">
        <v>1715</v>
      </c>
      <c r="D4544" s="360">
        <v>133.29</v>
      </c>
    </row>
    <row r="4545" spans="1:4">
      <c r="A4545">
        <v>7762</v>
      </c>
      <c r="B4545" t="s">
        <v>16394</v>
      </c>
      <c r="C4545" s="111" t="s">
        <v>1715</v>
      </c>
      <c r="D4545" s="360">
        <v>174.21</v>
      </c>
    </row>
    <row r="4546" spans="1:4">
      <c r="A4546">
        <v>7722</v>
      </c>
      <c r="B4546" t="s">
        <v>16395</v>
      </c>
      <c r="C4546" s="111" t="s">
        <v>1715</v>
      </c>
      <c r="D4546" s="360">
        <v>266.58999999999997</v>
      </c>
    </row>
    <row r="4547" spans="1:4">
      <c r="A4547">
        <v>7763</v>
      </c>
      <c r="B4547" t="s">
        <v>16396</v>
      </c>
      <c r="C4547" s="111" t="s">
        <v>1715</v>
      </c>
      <c r="D4547" s="360">
        <v>324.8</v>
      </c>
    </row>
    <row r="4548" spans="1:4">
      <c r="A4548">
        <v>7764</v>
      </c>
      <c r="B4548" t="s">
        <v>16397</v>
      </c>
      <c r="C4548" s="111" t="s">
        <v>1715</v>
      </c>
      <c r="D4548" s="360">
        <v>388.08</v>
      </c>
    </row>
    <row r="4549" spans="1:4">
      <c r="A4549">
        <v>12572</v>
      </c>
      <c r="B4549" t="s">
        <v>16398</v>
      </c>
      <c r="C4549" s="111" t="s">
        <v>1715</v>
      </c>
      <c r="D4549" s="360">
        <v>548.37</v>
      </c>
    </row>
    <row r="4550" spans="1:4">
      <c r="A4550">
        <v>12573</v>
      </c>
      <c r="B4550" t="s">
        <v>16399</v>
      </c>
      <c r="C4550" s="111" t="s">
        <v>1715</v>
      </c>
      <c r="D4550" s="360">
        <v>721.32</v>
      </c>
    </row>
    <row r="4551" spans="1:4">
      <c r="A4551">
        <v>12574</v>
      </c>
      <c r="B4551" t="s">
        <v>16400</v>
      </c>
      <c r="C4551" s="111" t="s">
        <v>1715</v>
      </c>
      <c r="D4551" s="360">
        <v>872.17</v>
      </c>
    </row>
    <row r="4552" spans="1:4">
      <c r="A4552">
        <v>12575</v>
      </c>
      <c r="B4552" t="s">
        <v>16401</v>
      </c>
      <c r="C4552" s="111" t="s">
        <v>1715</v>
      </c>
      <c r="D4552" s="361">
        <v>1324.53</v>
      </c>
    </row>
    <row r="4553" spans="1:4">
      <c r="A4553">
        <v>12576</v>
      </c>
      <c r="B4553" t="s">
        <v>16402</v>
      </c>
      <c r="C4553" s="111" t="s">
        <v>1715</v>
      </c>
      <c r="D4553" s="360">
        <v>160.29</v>
      </c>
    </row>
    <row r="4554" spans="1:4">
      <c r="A4554">
        <v>12577</v>
      </c>
      <c r="B4554" t="s">
        <v>16403</v>
      </c>
      <c r="C4554" s="111" t="s">
        <v>1715</v>
      </c>
      <c r="D4554" s="360">
        <v>215.97</v>
      </c>
    </row>
    <row r="4555" spans="1:4">
      <c r="A4555">
        <v>12578</v>
      </c>
      <c r="B4555" t="s">
        <v>16404</v>
      </c>
      <c r="C4555" s="111" t="s">
        <v>1715</v>
      </c>
      <c r="D4555" s="360">
        <v>261.52999999999997</v>
      </c>
    </row>
    <row r="4556" spans="1:4">
      <c r="A4556">
        <v>12579</v>
      </c>
      <c r="B4556" t="s">
        <v>16405</v>
      </c>
      <c r="C4556" s="111" t="s">
        <v>1715</v>
      </c>
      <c r="D4556" s="360">
        <v>450.51</v>
      </c>
    </row>
    <row r="4557" spans="1:4">
      <c r="A4557">
        <v>12580</v>
      </c>
      <c r="B4557" t="s">
        <v>16406</v>
      </c>
      <c r="C4557" s="111" t="s">
        <v>1715</v>
      </c>
      <c r="D4557" s="360">
        <v>469.4</v>
      </c>
    </row>
    <row r="4558" spans="1:4">
      <c r="A4558">
        <v>12581</v>
      </c>
      <c r="B4558" t="s">
        <v>16407</v>
      </c>
      <c r="C4558" s="111" t="s">
        <v>1715</v>
      </c>
      <c r="D4558" s="360">
        <v>502.81</v>
      </c>
    </row>
    <row r="4559" spans="1:4">
      <c r="A4559">
        <v>7720</v>
      </c>
      <c r="B4559" t="s">
        <v>16408</v>
      </c>
      <c r="C4559" s="111" t="s">
        <v>1715</v>
      </c>
      <c r="D4559" s="360">
        <v>786.28</v>
      </c>
    </row>
    <row r="4560" spans="1:4">
      <c r="A4560">
        <v>40335</v>
      </c>
      <c r="B4560" t="s">
        <v>16409</v>
      </c>
      <c r="C4560" s="111" t="s">
        <v>1715</v>
      </c>
      <c r="D4560" s="360">
        <v>164.51</v>
      </c>
    </row>
    <row r="4561" spans="1:4">
      <c r="A4561">
        <v>7740</v>
      </c>
      <c r="B4561" t="s">
        <v>16410</v>
      </c>
      <c r="C4561" s="111" t="s">
        <v>1715</v>
      </c>
      <c r="D4561" s="360">
        <v>168.73</v>
      </c>
    </row>
    <row r="4562" spans="1:4">
      <c r="A4562">
        <v>7741</v>
      </c>
      <c r="B4562" t="s">
        <v>16411</v>
      </c>
      <c r="C4562" s="111" t="s">
        <v>1715</v>
      </c>
      <c r="D4562" s="360">
        <v>312.14999999999998</v>
      </c>
    </row>
    <row r="4563" spans="1:4">
      <c r="A4563">
        <v>7774</v>
      </c>
      <c r="B4563" t="s">
        <v>16412</v>
      </c>
      <c r="C4563" s="111" t="s">
        <v>1715</v>
      </c>
      <c r="D4563" s="360">
        <v>383.01</v>
      </c>
    </row>
    <row r="4564" spans="1:4">
      <c r="A4564">
        <v>7744</v>
      </c>
      <c r="B4564" t="s">
        <v>16413</v>
      </c>
      <c r="C4564" s="111" t="s">
        <v>1715</v>
      </c>
      <c r="D4564" s="360">
        <v>500.28</v>
      </c>
    </row>
    <row r="4565" spans="1:4">
      <c r="A4565">
        <v>7773</v>
      </c>
      <c r="B4565" t="s">
        <v>16414</v>
      </c>
      <c r="C4565" s="111" t="s">
        <v>1715</v>
      </c>
      <c r="D4565" s="360">
        <v>511.33</v>
      </c>
    </row>
    <row r="4566" spans="1:4">
      <c r="A4566">
        <v>7754</v>
      </c>
      <c r="B4566" t="s">
        <v>16415</v>
      </c>
      <c r="C4566" s="111" t="s">
        <v>1715</v>
      </c>
      <c r="D4566" s="360">
        <v>775.31</v>
      </c>
    </row>
    <row r="4567" spans="1:4">
      <c r="A4567">
        <v>7735</v>
      </c>
      <c r="B4567" t="s">
        <v>16416</v>
      </c>
      <c r="C4567" s="111" t="s">
        <v>1715</v>
      </c>
      <c r="D4567" s="361">
        <v>1003.95</v>
      </c>
    </row>
    <row r="4568" spans="1:4">
      <c r="A4568">
        <v>7755</v>
      </c>
      <c r="B4568" t="s">
        <v>16417</v>
      </c>
      <c r="C4568" s="111" t="s">
        <v>1715</v>
      </c>
      <c r="D4568" s="360">
        <v>199.1</v>
      </c>
    </row>
    <row r="4569" spans="1:4">
      <c r="A4569">
        <v>7776</v>
      </c>
      <c r="B4569" t="s">
        <v>16418</v>
      </c>
      <c r="C4569" s="111" t="s">
        <v>1715</v>
      </c>
      <c r="D4569" s="360">
        <v>415.07</v>
      </c>
    </row>
    <row r="4570" spans="1:4">
      <c r="A4570">
        <v>7743</v>
      </c>
      <c r="B4570" t="s">
        <v>16419</v>
      </c>
      <c r="C4570" s="111" t="s">
        <v>1715</v>
      </c>
      <c r="D4570" s="360">
        <v>439.54</v>
      </c>
    </row>
    <row r="4571" spans="1:4">
      <c r="A4571">
        <v>7733</v>
      </c>
      <c r="B4571" t="s">
        <v>16420</v>
      </c>
      <c r="C4571" s="111" t="s">
        <v>1715</v>
      </c>
      <c r="D4571" s="360">
        <v>573.67999999999995</v>
      </c>
    </row>
    <row r="4572" spans="1:4">
      <c r="A4572">
        <v>7775</v>
      </c>
      <c r="B4572" t="s">
        <v>16421</v>
      </c>
      <c r="C4572" s="111" t="s">
        <v>1715</v>
      </c>
      <c r="D4572" s="360">
        <v>628.52</v>
      </c>
    </row>
    <row r="4573" spans="1:4">
      <c r="A4573">
        <v>7734</v>
      </c>
      <c r="B4573" t="s">
        <v>16422</v>
      </c>
      <c r="C4573" s="111" t="s">
        <v>1715</v>
      </c>
      <c r="D4573" s="360">
        <v>890.05</v>
      </c>
    </row>
    <row r="4574" spans="1:4">
      <c r="A4574">
        <v>37449</v>
      </c>
      <c r="B4574" t="s">
        <v>16423</v>
      </c>
      <c r="C4574" s="111" t="s">
        <v>1715</v>
      </c>
      <c r="D4574" s="360">
        <v>36.86</v>
      </c>
    </row>
    <row r="4575" spans="1:4">
      <c r="A4575">
        <v>37450</v>
      </c>
      <c r="B4575" t="s">
        <v>16424</v>
      </c>
      <c r="C4575" s="111" t="s">
        <v>1715</v>
      </c>
      <c r="D4575" s="360">
        <v>51.61</v>
      </c>
    </row>
    <row r="4576" spans="1:4">
      <c r="A4576">
        <v>37451</v>
      </c>
      <c r="B4576" t="s">
        <v>16425</v>
      </c>
      <c r="C4576" s="111" t="s">
        <v>1715</v>
      </c>
      <c r="D4576" s="360">
        <v>72.05</v>
      </c>
    </row>
    <row r="4577" spans="1:4">
      <c r="A4577">
        <v>37452</v>
      </c>
      <c r="B4577" t="s">
        <v>16426</v>
      </c>
      <c r="C4577" s="111" t="s">
        <v>1715</v>
      </c>
      <c r="D4577" s="360">
        <v>104.72</v>
      </c>
    </row>
    <row r="4578" spans="1:4">
      <c r="A4578">
        <v>37453</v>
      </c>
      <c r="B4578" t="s">
        <v>16427</v>
      </c>
      <c r="C4578" s="111" t="s">
        <v>1715</v>
      </c>
      <c r="D4578" s="360">
        <v>120.6</v>
      </c>
    </row>
    <row r="4579" spans="1:4">
      <c r="A4579">
        <v>7778</v>
      </c>
      <c r="B4579" t="s">
        <v>16428</v>
      </c>
      <c r="C4579" s="111" t="s">
        <v>1715</v>
      </c>
      <c r="D4579" s="360">
        <v>45.24</v>
      </c>
    </row>
    <row r="4580" spans="1:4">
      <c r="A4580">
        <v>7796</v>
      </c>
      <c r="B4580" t="s">
        <v>16429</v>
      </c>
      <c r="C4580" s="111" t="s">
        <v>1715</v>
      </c>
      <c r="D4580" s="360">
        <v>62</v>
      </c>
    </row>
    <row r="4581" spans="1:4">
      <c r="A4581">
        <v>7781</v>
      </c>
      <c r="B4581" t="s">
        <v>16430</v>
      </c>
      <c r="C4581" s="111" t="s">
        <v>1715</v>
      </c>
      <c r="D4581" s="360">
        <v>73.260000000000005</v>
      </c>
    </row>
    <row r="4582" spans="1:4">
      <c r="A4582">
        <v>7795</v>
      </c>
      <c r="B4582" t="s">
        <v>16431</v>
      </c>
      <c r="C4582" s="111" t="s">
        <v>1715</v>
      </c>
      <c r="D4582" s="360">
        <v>109.04</v>
      </c>
    </row>
    <row r="4583" spans="1:4">
      <c r="A4583">
        <v>7791</v>
      </c>
      <c r="B4583" t="s">
        <v>16432</v>
      </c>
      <c r="C4583" s="111" t="s">
        <v>1715</v>
      </c>
      <c r="D4583" s="360">
        <v>130.53</v>
      </c>
    </row>
    <row r="4584" spans="1:4">
      <c r="A4584">
        <v>7783</v>
      </c>
      <c r="B4584" t="s">
        <v>16433</v>
      </c>
      <c r="C4584" s="111" t="s">
        <v>1715</v>
      </c>
      <c r="D4584" s="360">
        <v>46.25</v>
      </c>
    </row>
    <row r="4585" spans="1:4">
      <c r="A4585">
        <v>7790</v>
      </c>
      <c r="B4585" t="s">
        <v>16434</v>
      </c>
      <c r="C4585" s="111" t="s">
        <v>1715</v>
      </c>
      <c r="D4585" s="360">
        <v>72.89</v>
      </c>
    </row>
    <row r="4586" spans="1:4">
      <c r="A4586">
        <v>7785</v>
      </c>
      <c r="B4586" t="s">
        <v>16435</v>
      </c>
      <c r="C4586" s="111" t="s">
        <v>1715</v>
      </c>
      <c r="D4586" s="360">
        <v>80.430000000000007</v>
      </c>
    </row>
    <row r="4587" spans="1:4">
      <c r="A4587">
        <v>7792</v>
      </c>
      <c r="B4587" t="s">
        <v>16436</v>
      </c>
      <c r="C4587" s="111" t="s">
        <v>1715</v>
      </c>
      <c r="D4587" s="360">
        <v>114.07</v>
      </c>
    </row>
    <row r="4588" spans="1:4">
      <c r="A4588">
        <v>7793</v>
      </c>
      <c r="B4588" t="s">
        <v>16437</v>
      </c>
      <c r="C4588" s="111" t="s">
        <v>1715</v>
      </c>
      <c r="D4588" s="360">
        <v>134.72</v>
      </c>
    </row>
    <row r="4589" spans="1:4">
      <c r="A4589">
        <v>13159</v>
      </c>
      <c r="B4589" t="s">
        <v>16438</v>
      </c>
      <c r="C4589" s="111" t="s">
        <v>1715</v>
      </c>
      <c r="D4589" s="360">
        <v>117.29</v>
      </c>
    </row>
    <row r="4590" spans="1:4">
      <c r="A4590">
        <v>13168</v>
      </c>
      <c r="B4590" t="s">
        <v>16439</v>
      </c>
      <c r="C4590" s="111" t="s">
        <v>1715</v>
      </c>
      <c r="D4590" s="360">
        <v>142.43</v>
      </c>
    </row>
    <row r="4591" spans="1:4">
      <c r="A4591">
        <v>13173</v>
      </c>
      <c r="B4591" t="s">
        <v>16440</v>
      </c>
      <c r="C4591" s="111" t="s">
        <v>1715</v>
      </c>
      <c r="D4591" s="360">
        <v>192.7</v>
      </c>
    </row>
    <row r="4592" spans="1:4">
      <c r="A4592">
        <v>12583</v>
      </c>
      <c r="B4592" t="s">
        <v>16441</v>
      </c>
      <c r="C4592" s="111" t="s">
        <v>1715</v>
      </c>
      <c r="D4592" s="360">
        <v>38.54</v>
      </c>
    </row>
    <row r="4593" spans="1:4">
      <c r="A4593">
        <v>12584</v>
      </c>
      <c r="B4593" t="s">
        <v>16442</v>
      </c>
      <c r="C4593" s="111" t="s">
        <v>1715</v>
      </c>
      <c r="D4593" s="360">
        <v>50.27</v>
      </c>
    </row>
    <row r="4594" spans="1:4">
      <c r="A4594">
        <v>12613</v>
      </c>
      <c r="B4594" t="s">
        <v>16443</v>
      </c>
      <c r="C4594" s="111" t="s">
        <v>1712</v>
      </c>
      <c r="D4594" s="360">
        <v>20.92</v>
      </c>
    </row>
    <row r="4595" spans="1:4">
      <c r="A4595">
        <v>1031</v>
      </c>
      <c r="B4595" t="s">
        <v>19337</v>
      </c>
      <c r="C4595" s="111" t="s">
        <v>1712</v>
      </c>
      <c r="D4595" s="360">
        <v>14.93</v>
      </c>
    </row>
    <row r="4596" spans="1:4">
      <c r="A4596">
        <v>39707</v>
      </c>
      <c r="B4596" t="s">
        <v>16444</v>
      </c>
      <c r="C4596" s="111" t="s">
        <v>1715</v>
      </c>
      <c r="D4596" s="360">
        <v>4.78</v>
      </c>
    </row>
    <row r="4597" spans="1:4">
      <c r="A4597">
        <v>39708</v>
      </c>
      <c r="B4597" t="s">
        <v>16445</v>
      </c>
      <c r="C4597" s="111" t="s">
        <v>1715</v>
      </c>
      <c r="D4597" s="360">
        <v>4.63</v>
      </c>
    </row>
    <row r="4598" spans="1:4">
      <c r="A4598">
        <v>39710</v>
      </c>
      <c r="B4598" t="s">
        <v>16446</v>
      </c>
      <c r="C4598" s="111" t="s">
        <v>1715</v>
      </c>
      <c r="D4598" s="360">
        <v>3.26</v>
      </c>
    </row>
    <row r="4599" spans="1:4">
      <c r="A4599">
        <v>39709</v>
      </c>
      <c r="B4599" t="s">
        <v>16447</v>
      </c>
      <c r="C4599" s="111" t="s">
        <v>1715</v>
      </c>
      <c r="D4599" s="360">
        <v>4.5199999999999996</v>
      </c>
    </row>
    <row r="4600" spans="1:4">
      <c r="A4600">
        <v>39711</v>
      </c>
      <c r="B4600" t="s">
        <v>16448</v>
      </c>
      <c r="C4600" s="111" t="s">
        <v>1715</v>
      </c>
      <c r="D4600" s="360">
        <v>5.08</v>
      </c>
    </row>
    <row r="4601" spans="1:4">
      <c r="A4601">
        <v>39712</v>
      </c>
      <c r="B4601" t="s">
        <v>16449</v>
      </c>
      <c r="C4601" s="111" t="s">
        <v>1715</v>
      </c>
      <c r="D4601" s="360">
        <v>1.78</v>
      </c>
    </row>
    <row r="4602" spans="1:4">
      <c r="A4602">
        <v>39713</v>
      </c>
      <c r="B4602" t="s">
        <v>16450</v>
      </c>
      <c r="C4602" s="111" t="s">
        <v>1715</v>
      </c>
      <c r="D4602" s="360">
        <v>1.4</v>
      </c>
    </row>
    <row r="4603" spans="1:4">
      <c r="A4603">
        <v>39714</v>
      </c>
      <c r="B4603" t="s">
        <v>16451</v>
      </c>
      <c r="C4603" s="111" t="s">
        <v>1715</v>
      </c>
      <c r="D4603" s="360">
        <v>3.22</v>
      </c>
    </row>
    <row r="4604" spans="1:4">
      <c r="A4604">
        <v>39715</v>
      </c>
      <c r="B4604" t="s">
        <v>16452</v>
      </c>
      <c r="C4604" s="111" t="s">
        <v>1715</v>
      </c>
      <c r="D4604" s="360">
        <v>2.29</v>
      </c>
    </row>
    <row r="4605" spans="1:4">
      <c r="A4605">
        <v>39716</v>
      </c>
      <c r="B4605" t="s">
        <v>16453</v>
      </c>
      <c r="C4605" s="111" t="s">
        <v>1715</v>
      </c>
      <c r="D4605" s="360">
        <v>1.74</v>
      </c>
    </row>
    <row r="4606" spans="1:4">
      <c r="A4606">
        <v>39718</v>
      </c>
      <c r="B4606" t="s">
        <v>16454</v>
      </c>
      <c r="C4606" s="111" t="s">
        <v>1715</v>
      </c>
      <c r="D4606" s="360">
        <v>2.96</v>
      </c>
    </row>
    <row r="4607" spans="1:4">
      <c r="A4607">
        <v>9813</v>
      </c>
      <c r="B4607" t="s">
        <v>16455</v>
      </c>
      <c r="C4607" s="111" t="s">
        <v>1715</v>
      </c>
      <c r="D4607" s="360">
        <v>5.15</v>
      </c>
    </row>
    <row r="4608" spans="1:4">
      <c r="A4608">
        <v>9815</v>
      </c>
      <c r="B4608" t="s">
        <v>16456</v>
      </c>
      <c r="C4608" s="111" t="s">
        <v>1715</v>
      </c>
      <c r="D4608" s="360">
        <v>10.17</v>
      </c>
    </row>
    <row r="4609" spans="1:4">
      <c r="A4609">
        <v>44543</v>
      </c>
      <c r="B4609" t="s">
        <v>16457</v>
      </c>
      <c r="C4609" s="111" t="s">
        <v>1715</v>
      </c>
      <c r="D4609" s="361">
        <v>5060.7299999999996</v>
      </c>
    </row>
    <row r="4610" spans="1:4">
      <c r="A4610">
        <v>44526</v>
      </c>
      <c r="B4610" t="s">
        <v>16458</v>
      </c>
      <c r="C4610" s="111" t="s">
        <v>1715</v>
      </c>
      <c r="D4610" s="360">
        <v>124.03</v>
      </c>
    </row>
    <row r="4611" spans="1:4">
      <c r="A4611">
        <v>44545</v>
      </c>
      <c r="B4611" t="s">
        <v>16459</v>
      </c>
      <c r="C4611" s="111" t="s">
        <v>1715</v>
      </c>
      <c r="D4611" s="360">
        <v>266.23</v>
      </c>
    </row>
    <row r="4612" spans="1:4">
      <c r="A4612">
        <v>44525</v>
      </c>
      <c r="B4612" t="s">
        <v>16460</v>
      </c>
      <c r="C4612" s="111" t="s">
        <v>1715</v>
      </c>
      <c r="D4612" s="361">
        <v>4590.05</v>
      </c>
    </row>
    <row r="4613" spans="1:4">
      <c r="A4613">
        <v>44547</v>
      </c>
      <c r="B4613" t="s">
        <v>16461</v>
      </c>
      <c r="C4613" s="111" t="s">
        <v>1715</v>
      </c>
      <c r="D4613" s="360">
        <v>415.03</v>
      </c>
    </row>
    <row r="4614" spans="1:4">
      <c r="A4614">
        <v>44519</v>
      </c>
      <c r="B4614" t="s">
        <v>16462</v>
      </c>
      <c r="C4614" s="111" t="s">
        <v>1715</v>
      </c>
      <c r="D4614" s="361">
        <v>1016.92</v>
      </c>
    </row>
    <row r="4615" spans="1:4">
      <c r="A4615">
        <v>44520</v>
      </c>
      <c r="B4615" t="s">
        <v>16463</v>
      </c>
      <c r="C4615" s="111" t="s">
        <v>1715</v>
      </c>
      <c r="D4615" s="361">
        <v>1637.9</v>
      </c>
    </row>
    <row r="4616" spans="1:4">
      <c r="A4616">
        <v>44521</v>
      </c>
      <c r="B4616" t="s">
        <v>16464</v>
      </c>
      <c r="C4616" s="111" t="s">
        <v>1715</v>
      </c>
      <c r="D4616" s="360">
        <v>26.42</v>
      </c>
    </row>
    <row r="4617" spans="1:4">
      <c r="A4617">
        <v>44522</v>
      </c>
      <c r="B4617" t="s">
        <v>16465</v>
      </c>
      <c r="C4617" s="111" t="s">
        <v>1715</v>
      </c>
      <c r="D4617" s="361">
        <v>2875.54</v>
      </c>
    </row>
    <row r="4618" spans="1:4">
      <c r="A4618">
        <v>44523</v>
      </c>
      <c r="B4618" t="s">
        <v>16466</v>
      </c>
      <c r="C4618" s="111" t="s">
        <v>1715</v>
      </c>
      <c r="D4618" s="361">
        <v>4276.74</v>
      </c>
    </row>
    <row r="4619" spans="1:4">
      <c r="A4619">
        <v>44527</v>
      </c>
      <c r="B4619" t="s">
        <v>16467</v>
      </c>
      <c r="C4619" s="111" t="s">
        <v>1715</v>
      </c>
      <c r="D4619" s="361">
        <v>2144.6799999999998</v>
      </c>
    </row>
    <row r="4620" spans="1:4">
      <c r="A4620">
        <v>44524</v>
      </c>
      <c r="B4620" t="s">
        <v>16468</v>
      </c>
      <c r="C4620" s="111" t="s">
        <v>1715</v>
      </c>
      <c r="D4620" s="360">
        <v>59.09</v>
      </c>
    </row>
    <row r="4621" spans="1:4">
      <c r="A4621">
        <v>44542</v>
      </c>
      <c r="B4621" t="s">
        <v>16469</v>
      </c>
      <c r="C4621" s="111" t="s">
        <v>1715</v>
      </c>
      <c r="D4621" s="361">
        <v>2798.08</v>
      </c>
    </row>
    <row r="4622" spans="1:4">
      <c r="A4622">
        <v>9877</v>
      </c>
      <c r="B4622" t="s">
        <v>16470</v>
      </c>
      <c r="C4622" s="111" t="s">
        <v>1715</v>
      </c>
      <c r="D4622" s="360">
        <v>148.53</v>
      </c>
    </row>
    <row r="4623" spans="1:4">
      <c r="A4623">
        <v>9878</v>
      </c>
      <c r="B4623" t="s">
        <v>16471</v>
      </c>
      <c r="C4623" s="111" t="s">
        <v>1715</v>
      </c>
      <c r="D4623" s="360">
        <v>182.85</v>
      </c>
    </row>
    <row r="4624" spans="1:4">
      <c r="A4624">
        <v>41986</v>
      </c>
      <c r="B4624" t="s">
        <v>36391</v>
      </c>
      <c r="C4624" s="111" t="s">
        <v>1715</v>
      </c>
      <c r="D4624" s="361">
        <v>3654.45</v>
      </c>
    </row>
    <row r="4625" spans="1:4">
      <c r="A4625">
        <v>43422</v>
      </c>
      <c r="B4625" t="s">
        <v>16472</v>
      </c>
      <c r="C4625" s="111" t="s">
        <v>1715</v>
      </c>
      <c r="D4625" s="361">
        <v>4481.82</v>
      </c>
    </row>
    <row r="4626" spans="1:4">
      <c r="A4626">
        <v>41987</v>
      </c>
      <c r="B4626" t="s">
        <v>16473</v>
      </c>
      <c r="C4626" s="111" t="s">
        <v>1715</v>
      </c>
      <c r="D4626" s="361">
        <v>5194.8</v>
      </c>
    </row>
    <row r="4627" spans="1:4">
      <c r="A4627">
        <v>41988</v>
      </c>
      <c r="B4627" t="s">
        <v>16474</v>
      </c>
      <c r="C4627" s="111" t="s">
        <v>1715</v>
      </c>
      <c r="D4627" s="361">
        <v>6861.6</v>
      </c>
    </row>
    <row r="4628" spans="1:4">
      <c r="A4628">
        <v>41697</v>
      </c>
      <c r="B4628" t="s">
        <v>16475</v>
      </c>
      <c r="C4628" s="111" t="s">
        <v>1715</v>
      </c>
      <c r="D4628" s="361">
        <v>1216.2</v>
      </c>
    </row>
    <row r="4629" spans="1:4">
      <c r="A4629">
        <v>41985</v>
      </c>
      <c r="B4629" t="s">
        <v>16476</v>
      </c>
      <c r="C4629" s="111" t="s">
        <v>1715</v>
      </c>
      <c r="D4629" s="361">
        <v>1693.84</v>
      </c>
    </row>
    <row r="4630" spans="1:4">
      <c r="A4630">
        <v>41699</v>
      </c>
      <c r="B4630" t="s">
        <v>16477</v>
      </c>
      <c r="C4630" s="111" t="s">
        <v>1715</v>
      </c>
      <c r="D4630" s="361">
        <v>2411.94</v>
      </c>
    </row>
    <row r="4631" spans="1:4">
      <c r="A4631">
        <v>38053</v>
      </c>
      <c r="B4631" t="s">
        <v>16478</v>
      </c>
      <c r="C4631" s="111" t="s">
        <v>1715</v>
      </c>
      <c r="D4631" s="360">
        <v>24.83</v>
      </c>
    </row>
    <row r="4632" spans="1:4">
      <c r="A4632">
        <v>38054</v>
      </c>
      <c r="B4632" t="s">
        <v>16479</v>
      </c>
      <c r="C4632" s="111" t="s">
        <v>1715</v>
      </c>
      <c r="D4632" s="360">
        <v>42.67</v>
      </c>
    </row>
    <row r="4633" spans="1:4">
      <c r="A4633">
        <v>38052</v>
      </c>
      <c r="B4633" t="s">
        <v>16480</v>
      </c>
      <c r="C4633" s="111" t="s">
        <v>1715</v>
      </c>
      <c r="D4633" s="360">
        <v>12.02</v>
      </c>
    </row>
    <row r="4634" spans="1:4">
      <c r="A4634">
        <v>38051</v>
      </c>
      <c r="B4634" t="s">
        <v>16481</v>
      </c>
      <c r="C4634" s="111" t="s">
        <v>1715</v>
      </c>
      <c r="D4634" s="360">
        <v>7.49</v>
      </c>
    </row>
    <row r="4635" spans="1:4">
      <c r="A4635">
        <v>38787</v>
      </c>
      <c r="B4635" t="s">
        <v>19338</v>
      </c>
      <c r="C4635" s="111" t="s">
        <v>1715</v>
      </c>
      <c r="D4635" s="360">
        <v>4.97</v>
      </c>
    </row>
    <row r="4636" spans="1:4">
      <c r="A4636">
        <v>38825</v>
      </c>
      <c r="B4636" t="s">
        <v>19339</v>
      </c>
      <c r="C4636" s="111" t="s">
        <v>1715</v>
      </c>
      <c r="D4636" s="360">
        <v>6.42</v>
      </c>
    </row>
    <row r="4637" spans="1:4">
      <c r="A4637">
        <v>38826</v>
      </c>
      <c r="B4637" t="s">
        <v>19340</v>
      </c>
      <c r="C4637" s="111" t="s">
        <v>1715</v>
      </c>
      <c r="D4637" s="360">
        <v>9.1300000000000008</v>
      </c>
    </row>
    <row r="4638" spans="1:4">
      <c r="A4638">
        <v>38827</v>
      </c>
      <c r="B4638" t="s">
        <v>19341</v>
      </c>
      <c r="C4638" s="111" t="s">
        <v>1715</v>
      </c>
      <c r="D4638" s="360">
        <v>14.94</v>
      </c>
    </row>
    <row r="4639" spans="1:4">
      <c r="A4639">
        <v>38830</v>
      </c>
      <c r="B4639" t="s">
        <v>16482</v>
      </c>
      <c r="C4639" s="111" t="s">
        <v>1715</v>
      </c>
      <c r="D4639" s="360">
        <v>21.71</v>
      </c>
    </row>
    <row r="4640" spans="1:4">
      <c r="A4640">
        <v>38828</v>
      </c>
      <c r="B4640" t="s">
        <v>16483</v>
      </c>
      <c r="C4640" s="111" t="s">
        <v>1715</v>
      </c>
      <c r="D4640" s="360">
        <v>9.57</v>
      </c>
    </row>
    <row r="4641" spans="1:4">
      <c r="A4641">
        <v>38829</v>
      </c>
      <c r="B4641" t="s">
        <v>16484</v>
      </c>
      <c r="C4641" s="111" t="s">
        <v>1715</v>
      </c>
      <c r="D4641" s="360">
        <v>15.68</v>
      </c>
    </row>
    <row r="4642" spans="1:4">
      <c r="A4642">
        <v>38831</v>
      </c>
      <c r="B4642" t="s">
        <v>16485</v>
      </c>
      <c r="C4642" s="111" t="s">
        <v>1715</v>
      </c>
      <c r="D4642" s="360">
        <v>30.27</v>
      </c>
    </row>
    <row r="4643" spans="1:4">
      <c r="A4643">
        <v>36274</v>
      </c>
      <c r="B4643" t="s">
        <v>16486</v>
      </c>
      <c r="C4643" s="111" t="s">
        <v>1715</v>
      </c>
      <c r="D4643" s="360">
        <v>8.94</v>
      </c>
    </row>
    <row r="4644" spans="1:4">
      <c r="A4644">
        <v>36278</v>
      </c>
      <c r="B4644" t="s">
        <v>16487</v>
      </c>
      <c r="C4644" s="111" t="s">
        <v>1715</v>
      </c>
      <c r="D4644" s="360">
        <v>12.12</v>
      </c>
    </row>
    <row r="4645" spans="1:4">
      <c r="A4645">
        <v>38977</v>
      </c>
      <c r="B4645" t="s">
        <v>16488</v>
      </c>
      <c r="C4645" s="111" t="s">
        <v>1715</v>
      </c>
      <c r="D4645" s="360">
        <v>118.6</v>
      </c>
    </row>
    <row r="4646" spans="1:4">
      <c r="A4646">
        <v>38971</v>
      </c>
      <c r="B4646" t="s">
        <v>16489</v>
      </c>
      <c r="C4646" s="111" t="s">
        <v>1715</v>
      </c>
      <c r="D4646" s="360">
        <v>9.9499999999999993</v>
      </c>
    </row>
    <row r="4647" spans="1:4">
      <c r="A4647">
        <v>38972</v>
      </c>
      <c r="B4647" t="s">
        <v>16490</v>
      </c>
      <c r="C4647" s="111" t="s">
        <v>1715</v>
      </c>
      <c r="D4647" s="360">
        <v>13.42</v>
      </c>
    </row>
    <row r="4648" spans="1:4">
      <c r="A4648">
        <v>38973</v>
      </c>
      <c r="B4648" t="s">
        <v>16491</v>
      </c>
      <c r="C4648" s="111" t="s">
        <v>1715</v>
      </c>
      <c r="D4648" s="360">
        <v>22.17</v>
      </c>
    </row>
    <row r="4649" spans="1:4">
      <c r="A4649">
        <v>38974</v>
      </c>
      <c r="B4649" t="s">
        <v>16492</v>
      </c>
      <c r="C4649" s="111" t="s">
        <v>1715</v>
      </c>
      <c r="D4649" s="360">
        <v>36.01</v>
      </c>
    </row>
    <row r="4650" spans="1:4">
      <c r="A4650">
        <v>38975</v>
      </c>
      <c r="B4650" t="s">
        <v>16493</v>
      </c>
      <c r="C4650" s="111" t="s">
        <v>1715</v>
      </c>
      <c r="D4650" s="360">
        <v>46.17</v>
      </c>
    </row>
    <row r="4651" spans="1:4">
      <c r="A4651">
        <v>38976</v>
      </c>
      <c r="B4651" t="s">
        <v>16494</v>
      </c>
      <c r="C4651" s="111" t="s">
        <v>1715</v>
      </c>
      <c r="D4651" s="360">
        <v>79.38</v>
      </c>
    </row>
    <row r="4652" spans="1:4">
      <c r="A4652">
        <v>44176</v>
      </c>
      <c r="B4652" t="s">
        <v>19342</v>
      </c>
      <c r="C4652" s="111" t="s">
        <v>1715</v>
      </c>
      <c r="D4652" s="360">
        <v>18.239999999999998</v>
      </c>
    </row>
    <row r="4653" spans="1:4">
      <c r="A4653">
        <v>38986</v>
      </c>
      <c r="B4653" t="s">
        <v>16495</v>
      </c>
      <c r="C4653" s="111" t="s">
        <v>1715</v>
      </c>
      <c r="D4653" s="360">
        <v>239.62</v>
      </c>
    </row>
    <row r="4654" spans="1:4">
      <c r="A4654">
        <v>38978</v>
      </c>
      <c r="B4654" t="s">
        <v>16496</v>
      </c>
      <c r="C4654" s="111" t="s">
        <v>1715</v>
      </c>
      <c r="D4654" s="360">
        <v>9.83</v>
      </c>
    </row>
    <row r="4655" spans="1:4">
      <c r="A4655">
        <v>38979</v>
      </c>
      <c r="B4655" t="s">
        <v>16497</v>
      </c>
      <c r="C4655" s="111" t="s">
        <v>1715</v>
      </c>
      <c r="D4655" s="360">
        <v>13.59</v>
      </c>
    </row>
    <row r="4656" spans="1:4">
      <c r="A4656">
        <v>38980</v>
      </c>
      <c r="B4656" t="s">
        <v>16498</v>
      </c>
      <c r="C4656" s="111" t="s">
        <v>1715</v>
      </c>
      <c r="D4656" s="360">
        <v>18.190000000000001</v>
      </c>
    </row>
    <row r="4657" spans="1:4">
      <c r="A4657">
        <v>38981</v>
      </c>
      <c r="B4657" t="s">
        <v>16499</v>
      </c>
      <c r="C4657" s="111" t="s">
        <v>1715</v>
      </c>
      <c r="D4657" s="360">
        <v>26.24</v>
      </c>
    </row>
    <row r="4658" spans="1:4">
      <c r="A4658">
        <v>38982</v>
      </c>
      <c r="B4658" t="s">
        <v>16500</v>
      </c>
      <c r="C4658" s="111" t="s">
        <v>1715</v>
      </c>
      <c r="D4658" s="360">
        <v>41.46</v>
      </c>
    </row>
    <row r="4659" spans="1:4">
      <c r="A4659">
        <v>38983</v>
      </c>
      <c r="B4659" t="s">
        <v>16501</v>
      </c>
      <c r="C4659" s="111" t="s">
        <v>1715</v>
      </c>
      <c r="D4659" s="360">
        <v>72.959999999999994</v>
      </c>
    </row>
    <row r="4660" spans="1:4">
      <c r="A4660">
        <v>38984</v>
      </c>
      <c r="B4660" t="s">
        <v>16502</v>
      </c>
      <c r="C4660" s="111" t="s">
        <v>1715</v>
      </c>
      <c r="D4660" s="360">
        <v>100.3</v>
      </c>
    </row>
    <row r="4661" spans="1:4">
      <c r="A4661">
        <v>38985</v>
      </c>
      <c r="B4661" t="s">
        <v>16503</v>
      </c>
      <c r="C4661" s="111" t="s">
        <v>1715</v>
      </c>
      <c r="D4661" s="360">
        <v>172.44</v>
      </c>
    </row>
    <row r="4662" spans="1:4">
      <c r="A4662">
        <v>9836</v>
      </c>
      <c r="B4662" t="s">
        <v>16504</v>
      </c>
      <c r="C4662" s="111" t="s">
        <v>1715</v>
      </c>
      <c r="D4662" s="360">
        <v>17.899999999999999</v>
      </c>
    </row>
    <row r="4663" spans="1:4">
      <c r="A4663">
        <v>20065</v>
      </c>
      <c r="B4663" t="s">
        <v>16505</v>
      </c>
      <c r="C4663" s="111" t="s">
        <v>1715</v>
      </c>
      <c r="D4663" s="360">
        <v>46.79</v>
      </c>
    </row>
    <row r="4664" spans="1:4">
      <c r="A4664">
        <v>9835</v>
      </c>
      <c r="B4664" t="s">
        <v>16506</v>
      </c>
      <c r="C4664" s="111" t="s">
        <v>1715</v>
      </c>
      <c r="D4664" s="360">
        <v>7.82</v>
      </c>
    </row>
    <row r="4665" spans="1:4">
      <c r="A4665">
        <v>38032</v>
      </c>
      <c r="B4665" t="s">
        <v>19343</v>
      </c>
      <c r="C4665" s="111" t="s">
        <v>1715</v>
      </c>
      <c r="D4665" s="360">
        <v>70.73</v>
      </c>
    </row>
    <row r="4666" spans="1:4">
      <c r="A4666">
        <v>38033</v>
      </c>
      <c r="B4666" t="s">
        <v>19344</v>
      </c>
      <c r="C4666" s="111" t="s">
        <v>1715</v>
      </c>
      <c r="D4666" s="360">
        <v>120.23</v>
      </c>
    </row>
    <row r="4667" spans="1:4">
      <c r="A4667">
        <v>38034</v>
      </c>
      <c r="B4667" t="s">
        <v>19345</v>
      </c>
      <c r="C4667" s="111" t="s">
        <v>1715</v>
      </c>
      <c r="D4667" s="360">
        <v>188.34</v>
      </c>
    </row>
    <row r="4668" spans="1:4">
      <c r="A4668">
        <v>38035</v>
      </c>
      <c r="B4668" t="s">
        <v>19346</v>
      </c>
      <c r="C4668" s="111" t="s">
        <v>1715</v>
      </c>
      <c r="D4668" s="360">
        <v>277.08</v>
      </c>
    </row>
    <row r="4669" spans="1:4">
      <c r="A4669">
        <v>38036</v>
      </c>
      <c r="B4669" t="s">
        <v>19347</v>
      </c>
      <c r="C4669" s="111" t="s">
        <v>1715</v>
      </c>
      <c r="D4669" s="360">
        <v>373.26</v>
      </c>
    </row>
    <row r="4670" spans="1:4">
      <c r="A4670">
        <v>38037</v>
      </c>
      <c r="B4670" t="s">
        <v>19348</v>
      </c>
      <c r="C4670" s="111" t="s">
        <v>1715</v>
      </c>
      <c r="D4670" s="360">
        <v>493.03</v>
      </c>
    </row>
    <row r="4671" spans="1:4">
      <c r="A4671">
        <v>9850</v>
      </c>
      <c r="B4671" t="s">
        <v>16507</v>
      </c>
      <c r="C4671" s="111" t="s">
        <v>1715</v>
      </c>
      <c r="D4671" s="360">
        <v>147.75</v>
      </c>
    </row>
    <row r="4672" spans="1:4">
      <c r="A4672">
        <v>9853</v>
      </c>
      <c r="B4672" t="s">
        <v>16508</v>
      </c>
      <c r="C4672" s="111" t="s">
        <v>1715</v>
      </c>
      <c r="D4672" s="360">
        <v>262.74</v>
      </c>
    </row>
    <row r="4673" spans="1:4">
      <c r="A4673">
        <v>9854</v>
      </c>
      <c r="B4673" t="s">
        <v>16509</v>
      </c>
      <c r="C4673" s="111" t="s">
        <v>1715</v>
      </c>
      <c r="D4673" s="360">
        <v>115.12</v>
      </c>
    </row>
    <row r="4674" spans="1:4">
      <c r="A4674">
        <v>9851</v>
      </c>
      <c r="B4674" t="s">
        <v>16510</v>
      </c>
      <c r="C4674" s="111" t="s">
        <v>1715</v>
      </c>
      <c r="D4674" s="360">
        <v>199.62</v>
      </c>
    </row>
    <row r="4675" spans="1:4">
      <c r="A4675">
        <v>9825</v>
      </c>
      <c r="B4675" t="s">
        <v>16511</v>
      </c>
      <c r="C4675" s="111" t="s">
        <v>1715</v>
      </c>
      <c r="D4675" s="360">
        <v>42.44</v>
      </c>
    </row>
    <row r="4676" spans="1:4">
      <c r="A4676">
        <v>9828</v>
      </c>
      <c r="B4676" t="s">
        <v>16512</v>
      </c>
      <c r="C4676" s="111" t="s">
        <v>1715</v>
      </c>
      <c r="D4676" s="360">
        <v>114.22</v>
      </c>
    </row>
    <row r="4677" spans="1:4">
      <c r="A4677">
        <v>9829</v>
      </c>
      <c r="B4677" t="s">
        <v>16513</v>
      </c>
      <c r="C4677" s="111" t="s">
        <v>1715</v>
      </c>
      <c r="D4677" s="360">
        <v>193.57</v>
      </c>
    </row>
    <row r="4678" spans="1:4">
      <c r="A4678">
        <v>9826</v>
      </c>
      <c r="B4678" t="s">
        <v>16514</v>
      </c>
      <c r="C4678" s="111" t="s">
        <v>1715</v>
      </c>
      <c r="D4678" s="360">
        <v>294.69</v>
      </c>
    </row>
    <row r="4679" spans="1:4">
      <c r="A4679">
        <v>9827</v>
      </c>
      <c r="B4679" t="s">
        <v>16515</v>
      </c>
      <c r="C4679" s="111" t="s">
        <v>1715</v>
      </c>
      <c r="D4679" s="360">
        <v>418.46</v>
      </c>
    </row>
    <row r="4680" spans="1:4">
      <c r="A4680">
        <v>36374</v>
      </c>
      <c r="B4680" t="s">
        <v>16516</v>
      </c>
      <c r="C4680" s="111" t="s">
        <v>1715</v>
      </c>
      <c r="D4680" s="360">
        <v>50.87</v>
      </c>
    </row>
    <row r="4681" spans="1:4">
      <c r="A4681">
        <v>36084</v>
      </c>
      <c r="B4681" t="s">
        <v>16517</v>
      </c>
      <c r="C4681" s="111" t="s">
        <v>1715</v>
      </c>
      <c r="D4681" s="360">
        <v>15.07</v>
      </c>
    </row>
    <row r="4682" spans="1:4">
      <c r="A4682">
        <v>36373</v>
      </c>
      <c r="B4682" t="s">
        <v>16518</v>
      </c>
      <c r="C4682" s="111" t="s">
        <v>1715</v>
      </c>
      <c r="D4682" s="360">
        <v>31.29</v>
      </c>
    </row>
    <row r="4683" spans="1:4">
      <c r="A4683">
        <v>36377</v>
      </c>
      <c r="B4683" t="s">
        <v>16519</v>
      </c>
      <c r="C4683" s="111" t="s">
        <v>1715</v>
      </c>
      <c r="D4683" s="360">
        <v>61.02</v>
      </c>
    </row>
    <row r="4684" spans="1:4">
      <c r="A4684">
        <v>36375</v>
      </c>
      <c r="B4684" t="s">
        <v>16520</v>
      </c>
      <c r="C4684" s="111" t="s">
        <v>1715</v>
      </c>
      <c r="D4684" s="360">
        <v>18.59</v>
      </c>
    </row>
    <row r="4685" spans="1:4">
      <c r="A4685">
        <v>36376</v>
      </c>
      <c r="B4685" t="s">
        <v>16521</v>
      </c>
      <c r="C4685" s="111" t="s">
        <v>1715</v>
      </c>
      <c r="D4685" s="360">
        <v>36.520000000000003</v>
      </c>
    </row>
    <row r="4686" spans="1:4">
      <c r="A4686">
        <v>36380</v>
      </c>
      <c r="B4686" t="s">
        <v>16522</v>
      </c>
      <c r="C4686" s="111" t="s">
        <v>1715</v>
      </c>
      <c r="D4686" s="360">
        <v>76.3</v>
      </c>
    </row>
    <row r="4687" spans="1:4">
      <c r="A4687">
        <v>36378</v>
      </c>
      <c r="B4687" t="s">
        <v>16523</v>
      </c>
      <c r="C4687" s="111" t="s">
        <v>1715</v>
      </c>
      <c r="D4687" s="360">
        <v>22.86</v>
      </c>
    </row>
    <row r="4688" spans="1:4">
      <c r="A4688">
        <v>36379</v>
      </c>
      <c r="B4688" t="s">
        <v>16524</v>
      </c>
      <c r="C4688" s="111" t="s">
        <v>1715</v>
      </c>
      <c r="D4688" s="360">
        <v>46.09</v>
      </c>
    </row>
    <row r="4689" spans="1:4">
      <c r="A4689">
        <v>9859</v>
      </c>
      <c r="B4689" t="s">
        <v>16525</v>
      </c>
      <c r="C4689" s="111" t="s">
        <v>1715</v>
      </c>
      <c r="D4689" s="360">
        <v>11.82</v>
      </c>
    </row>
    <row r="4690" spans="1:4">
      <c r="A4690">
        <v>9838</v>
      </c>
      <c r="B4690" t="s">
        <v>16526</v>
      </c>
      <c r="C4690" s="111" t="s">
        <v>1715</v>
      </c>
      <c r="D4690" s="360">
        <v>12.91</v>
      </c>
    </row>
    <row r="4691" spans="1:4">
      <c r="A4691">
        <v>9837</v>
      </c>
      <c r="B4691" t="s">
        <v>16527</v>
      </c>
      <c r="C4691" s="111" t="s">
        <v>1715</v>
      </c>
      <c r="D4691" s="360">
        <v>16.95</v>
      </c>
    </row>
    <row r="4692" spans="1:4">
      <c r="A4692">
        <v>44315</v>
      </c>
      <c r="B4692" t="s">
        <v>19349</v>
      </c>
      <c r="C4692" s="111" t="s">
        <v>1715</v>
      </c>
      <c r="D4692" s="360">
        <v>70.08</v>
      </c>
    </row>
    <row r="4693" spans="1:4">
      <c r="A4693">
        <v>9863</v>
      </c>
      <c r="B4693" t="s">
        <v>16528</v>
      </c>
      <c r="C4693" s="111" t="s">
        <v>1715</v>
      </c>
      <c r="D4693" s="360">
        <v>71.45</v>
      </c>
    </row>
    <row r="4694" spans="1:4">
      <c r="A4694">
        <v>9860</v>
      </c>
      <c r="B4694" t="s">
        <v>16529</v>
      </c>
      <c r="C4694" s="111" t="s">
        <v>1715</v>
      </c>
      <c r="D4694" s="360">
        <v>52.15</v>
      </c>
    </row>
    <row r="4695" spans="1:4">
      <c r="A4695">
        <v>9862</v>
      </c>
      <c r="B4695" t="s">
        <v>16530</v>
      </c>
      <c r="C4695" s="111" t="s">
        <v>1715</v>
      </c>
      <c r="D4695" s="360">
        <v>36.44</v>
      </c>
    </row>
    <row r="4696" spans="1:4">
      <c r="A4696">
        <v>9861</v>
      </c>
      <c r="B4696" t="s">
        <v>16531</v>
      </c>
      <c r="C4696" s="111" t="s">
        <v>1715</v>
      </c>
      <c r="D4696" s="360">
        <v>28.62</v>
      </c>
    </row>
    <row r="4697" spans="1:4">
      <c r="A4697">
        <v>9856</v>
      </c>
      <c r="B4697" t="s">
        <v>16532</v>
      </c>
      <c r="C4697" s="111" t="s">
        <v>1715</v>
      </c>
      <c r="D4697" s="360">
        <v>9.23</v>
      </c>
    </row>
    <row r="4698" spans="1:4">
      <c r="A4698">
        <v>9866</v>
      </c>
      <c r="B4698" t="s">
        <v>16533</v>
      </c>
      <c r="C4698" s="111" t="s">
        <v>1715</v>
      </c>
      <c r="D4698" s="360">
        <v>24.7</v>
      </c>
    </row>
    <row r="4699" spans="1:4">
      <c r="A4699">
        <v>9841</v>
      </c>
      <c r="B4699" t="s">
        <v>19350</v>
      </c>
      <c r="C4699" s="111" t="s">
        <v>1715</v>
      </c>
      <c r="D4699" s="360">
        <v>33.71</v>
      </c>
    </row>
    <row r="4700" spans="1:4">
      <c r="A4700">
        <v>9840</v>
      </c>
      <c r="B4700" t="s">
        <v>19351</v>
      </c>
      <c r="C4700" s="111" t="s">
        <v>1715</v>
      </c>
      <c r="D4700" s="360">
        <v>71.209999999999994</v>
      </c>
    </row>
    <row r="4701" spans="1:4">
      <c r="A4701">
        <v>20067</v>
      </c>
      <c r="B4701" t="s">
        <v>19352</v>
      </c>
      <c r="C4701" s="111" t="s">
        <v>1715</v>
      </c>
      <c r="D4701" s="360">
        <v>10.93</v>
      </c>
    </row>
    <row r="4702" spans="1:4">
      <c r="A4702">
        <v>20068</v>
      </c>
      <c r="B4702" t="s">
        <v>19353</v>
      </c>
      <c r="C4702" s="111" t="s">
        <v>1715</v>
      </c>
      <c r="D4702" s="360">
        <v>15.4</v>
      </c>
    </row>
    <row r="4703" spans="1:4">
      <c r="A4703">
        <v>9839</v>
      </c>
      <c r="B4703" t="s">
        <v>19354</v>
      </c>
      <c r="C4703" s="111" t="s">
        <v>1715</v>
      </c>
      <c r="D4703" s="360">
        <v>27.92</v>
      </c>
    </row>
    <row r="4704" spans="1:4">
      <c r="A4704">
        <v>9870</v>
      </c>
      <c r="B4704" t="s">
        <v>19355</v>
      </c>
      <c r="C4704" s="111" t="s">
        <v>1715</v>
      </c>
      <c r="D4704" s="360">
        <v>106.55</v>
      </c>
    </row>
    <row r="4705" spans="1:4">
      <c r="A4705">
        <v>9867</v>
      </c>
      <c r="B4705" t="s">
        <v>19356</v>
      </c>
      <c r="C4705" s="111" t="s">
        <v>1715</v>
      </c>
      <c r="D4705" s="360">
        <v>4.28</v>
      </c>
    </row>
    <row r="4706" spans="1:4">
      <c r="A4706">
        <v>9868</v>
      </c>
      <c r="B4706" t="s">
        <v>19357</v>
      </c>
      <c r="C4706" s="111" t="s">
        <v>1715</v>
      </c>
      <c r="D4706" s="360">
        <v>4.83</v>
      </c>
    </row>
    <row r="4707" spans="1:4">
      <c r="A4707">
        <v>9869</v>
      </c>
      <c r="B4707" t="s">
        <v>19358</v>
      </c>
      <c r="C4707" s="111" t="s">
        <v>1715</v>
      </c>
      <c r="D4707" s="360">
        <v>10.42</v>
      </c>
    </row>
    <row r="4708" spans="1:4">
      <c r="A4708">
        <v>9874</v>
      </c>
      <c r="B4708" t="s">
        <v>19359</v>
      </c>
      <c r="C4708" s="111" t="s">
        <v>1715</v>
      </c>
      <c r="D4708" s="360">
        <v>16.37</v>
      </c>
    </row>
    <row r="4709" spans="1:4">
      <c r="A4709">
        <v>9875</v>
      </c>
      <c r="B4709" t="s">
        <v>19360</v>
      </c>
      <c r="C4709" s="111" t="s">
        <v>1715</v>
      </c>
      <c r="D4709" s="360">
        <v>17.95</v>
      </c>
    </row>
    <row r="4710" spans="1:4">
      <c r="A4710">
        <v>9873</v>
      </c>
      <c r="B4710" t="s">
        <v>19361</v>
      </c>
      <c r="C4710" s="111" t="s">
        <v>1715</v>
      </c>
      <c r="D4710" s="360">
        <v>29.54</v>
      </c>
    </row>
    <row r="4711" spans="1:4">
      <c r="A4711">
        <v>9871</v>
      </c>
      <c r="B4711" t="s">
        <v>19362</v>
      </c>
      <c r="C4711" s="111" t="s">
        <v>1715</v>
      </c>
      <c r="D4711" s="360">
        <v>48.94</v>
      </c>
    </row>
    <row r="4712" spans="1:4">
      <c r="A4712">
        <v>9872</v>
      </c>
      <c r="B4712" t="s">
        <v>19363</v>
      </c>
      <c r="C4712" s="111" t="s">
        <v>1715</v>
      </c>
      <c r="D4712" s="360">
        <v>68.09</v>
      </c>
    </row>
    <row r="4713" spans="1:4">
      <c r="A4713">
        <v>7667</v>
      </c>
      <c r="B4713" t="s">
        <v>16534</v>
      </c>
      <c r="C4713" s="111" t="s">
        <v>1715</v>
      </c>
      <c r="D4713" s="361">
        <v>3449.11</v>
      </c>
    </row>
    <row r="4714" spans="1:4">
      <c r="A4714">
        <v>7660</v>
      </c>
      <c r="B4714" t="s">
        <v>16535</v>
      </c>
      <c r="C4714" s="111" t="s">
        <v>1715</v>
      </c>
      <c r="D4714" s="361">
        <v>4396.79</v>
      </c>
    </row>
    <row r="4715" spans="1:4">
      <c r="A4715">
        <v>7676</v>
      </c>
      <c r="B4715" t="s">
        <v>16536</v>
      </c>
      <c r="C4715" s="111" t="s">
        <v>1715</v>
      </c>
      <c r="D4715" s="361">
        <v>4447.04</v>
      </c>
    </row>
    <row r="4716" spans="1:4">
      <c r="A4716">
        <v>12426</v>
      </c>
      <c r="B4716" t="s">
        <v>16537</v>
      </c>
      <c r="C4716" s="111" t="s">
        <v>1712</v>
      </c>
      <c r="D4716" s="360">
        <v>50.7</v>
      </c>
    </row>
    <row r="4717" spans="1:4">
      <c r="A4717">
        <v>12425</v>
      </c>
      <c r="B4717" t="s">
        <v>16538</v>
      </c>
      <c r="C4717" s="111" t="s">
        <v>1712</v>
      </c>
      <c r="D4717" s="360">
        <v>69.650000000000006</v>
      </c>
    </row>
    <row r="4718" spans="1:4">
      <c r="A4718">
        <v>12427</v>
      </c>
      <c r="B4718" t="s">
        <v>16539</v>
      </c>
      <c r="C4718" s="111" t="s">
        <v>1712</v>
      </c>
      <c r="D4718" s="360">
        <v>289.11</v>
      </c>
    </row>
    <row r="4719" spans="1:4">
      <c r="A4719">
        <v>12428</v>
      </c>
      <c r="B4719" t="s">
        <v>16540</v>
      </c>
      <c r="C4719" s="111" t="s">
        <v>1712</v>
      </c>
      <c r="D4719" s="360">
        <v>185.57</v>
      </c>
    </row>
    <row r="4720" spans="1:4">
      <c r="A4720">
        <v>12430</v>
      </c>
      <c r="B4720" t="s">
        <v>16541</v>
      </c>
      <c r="C4720" s="111" t="s">
        <v>1712</v>
      </c>
      <c r="D4720" s="360">
        <v>62.15</v>
      </c>
    </row>
    <row r="4721" spans="1:4">
      <c r="A4721">
        <v>12429</v>
      </c>
      <c r="B4721" t="s">
        <v>16542</v>
      </c>
      <c r="C4721" s="111" t="s">
        <v>1712</v>
      </c>
      <c r="D4721" s="360">
        <v>467.5</v>
      </c>
    </row>
    <row r="4722" spans="1:4">
      <c r="A4722">
        <v>12431</v>
      </c>
      <c r="B4722" t="s">
        <v>16543</v>
      </c>
      <c r="C4722" s="111" t="s">
        <v>1712</v>
      </c>
      <c r="D4722" s="360">
        <v>795.6</v>
      </c>
    </row>
    <row r="4723" spans="1:4">
      <c r="A4723">
        <v>12432</v>
      </c>
      <c r="B4723" t="s">
        <v>16544</v>
      </c>
      <c r="C4723" s="111" t="s">
        <v>1712</v>
      </c>
      <c r="D4723" s="360">
        <v>163.63</v>
      </c>
    </row>
    <row r="4724" spans="1:4">
      <c r="A4724">
        <v>12434</v>
      </c>
      <c r="B4724" t="s">
        <v>16545</v>
      </c>
      <c r="C4724" s="111" t="s">
        <v>1712</v>
      </c>
      <c r="D4724" s="360">
        <v>53.32</v>
      </c>
    </row>
    <row r="4725" spans="1:4">
      <c r="A4725">
        <v>12433</v>
      </c>
      <c r="B4725" t="s">
        <v>16546</v>
      </c>
      <c r="C4725" s="111" t="s">
        <v>1712</v>
      </c>
      <c r="D4725" s="360">
        <v>104.17</v>
      </c>
    </row>
    <row r="4726" spans="1:4">
      <c r="A4726">
        <v>12435</v>
      </c>
      <c r="B4726" t="s">
        <v>16547</v>
      </c>
      <c r="C4726" s="111" t="s">
        <v>1712</v>
      </c>
      <c r="D4726" s="360">
        <v>322.38</v>
      </c>
    </row>
    <row r="4727" spans="1:4">
      <c r="A4727">
        <v>12437</v>
      </c>
      <c r="B4727" t="s">
        <v>16548</v>
      </c>
      <c r="C4727" s="111" t="s">
        <v>1712</v>
      </c>
      <c r="D4727" s="360">
        <v>260.36</v>
      </c>
    </row>
    <row r="4728" spans="1:4">
      <c r="A4728">
        <v>12439</v>
      </c>
      <c r="B4728" t="s">
        <v>16549</v>
      </c>
      <c r="C4728" s="111" t="s">
        <v>1712</v>
      </c>
      <c r="D4728" s="360">
        <v>83.56</v>
      </c>
    </row>
    <row r="4729" spans="1:4">
      <c r="A4729">
        <v>12438</v>
      </c>
      <c r="B4729" t="s">
        <v>16550</v>
      </c>
      <c r="C4729" s="111" t="s">
        <v>1712</v>
      </c>
      <c r="D4729" s="360">
        <v>471.17</v>
      </c>
    </row>
    <row r="4730" spans="1:4">
      <c r="A4730">
        <v>12436</v>
      </c>
      <c r="B4730" t="s">
        <v>16551</v>
      </c>
      <c r="C4730" s="111" t="s">
        <v>1712</v>
      </c>
      <c r="D4730" s="360">
        <v>595.19000000000005</v>
      </c>
    </row>
    <row r="4731" spans="1:4">
      <c r="A4731">
        <v>36357</v>
      </c>
      <c r="B4731" t="s">
        <v>19364</v>
      </c>
      <c r="C4731" s="111" t="s">
        <v>1712</v>
      </c>
      <c r="D4731" s="360">
        <v>132.33000000000001</v>
      </c>
    </row>
    <row r="4732" spans="1:4">
      <c r="A4732">
        <v>12424</v>
      </c>
      <c r="B4732" t="s">
        <v>16552</v>
      </c>
      <c r="C4732" s="111" t="s">
        <v>1712</v>
      </c>
      <c r="D4732" s="360">
        <v>107.25</v>
      </c>
    </row>
    <row r="4733" spans="1:4">
      <c r="A4733">
        <v>12440</v>
      </c>
      <c r="B4733" t="s">
        <v>16553</v>
      </c>
      <c r="C4733" s="111" t="s">
        <v>1712</v>
      </c>
      <c r="D4733" s="360">
        <v>103.67</v>
      </c>
    </row>
    <row r="4734" spans="1:4">
      <c r="A4734">
        <v>9884</v>
      </c>
      <c r="B4734" t="s">
        <v>16554</v>
      </c>
      <c r="C4734" s="111" t="s">
        <v>1712</v>
      </c>
      <c r="D4734" s="360">
        <v>77.319999999999993</v>
      </c>
    </row>
    <row r="4735" spans="1:4">
      <c r="A4735">
        <v>9888</v>
      </c>
      <c r="B4735" t="s">
        <v>16555</v>
      </c>
      <c r="C4735" s="111" t="s">
        <v>1712</v>
      </c>
      <c r="D4735" s="360">
        <v>62.13</v>
      </c>
    </row>
    <row r="4736" spans="1:4">
      <c r="A4736">
        <v>9883</v>
      </c>
      <c r="B4736" t="s">
        <v>16556</v>
      </c>
      <c r="C4736" s="111" t="s">
        <v>1712</v>
      </c>
      <c r="D4736" s="360">
        <v>27.11</v>
      </c>
    </row>
    <row r="4737" spans="1:4">
      <c r="A4737">
        <v>9886</v>
      </c>
      <c r="B4737" t="s">
        <v>16557</v>
      </c>
      <c r="C4737" s="111" t="s">
        <v>1712</v>
      </c>
      <c r="D4737" s="360">
        <v>37.130000000000003</v>
      </c>
    </row>
    <row r="4738" spans="1:4">
      <c r="A4738">
        <v>9889</v>
      </c>
      <c r="B4738" t="s">
        <v>16558</v>
      </c>
      <c r="C4738" s="111" t="s">
        <v>1712</v>
      </c>
      <c r="D4738" s="360">
        <v>188.12</v>
      </c>
    </row>
    <row r="4739" spans="1:4">
      <c r="A4739">
        <v>9887</v>
      </c>
      <c r="B4739" t="s">
        <v>16559</v>
      </c>
      <c r="C4739" s="111" t="s">
        <v>1712</v>
      </c>
      <c r="D4739" s="360">
        <v>113.7</v>
      </c>
    </row>
    <row r="4740" spans="1:4">
      <c r="A4740">
        <v>9885</v>
      </c>
      <c r="B4740" t="s">
        <v>16560</v>
      </c>
      <c r="C4740" s="111" t="s">
        <v>1712</v>
      </c>
      <c r="D4740" s="360">
        <v>35.9</v>
      </c>
    </row>
    <row r="4741" spans="1:4">
      <c r="A4741">
        <v>9890</v>
      </c>
      <c r="B4741" t="s">
        <v>16561</v>
      </c>
      <c r="C4741" s="111" t="s">
        <v>1712</v>
      </c>
      <c r="D4741" s="360">
        <v>291.45</v>
      </c>
    </row>
    <row r="4742" spans="1:4">
      <c r="A4742">
        <v>9891</v>
      </c>
      <c r="B4742" t="s">
        <v>16562</v>
      </c>
      <c r="C4742" s="111" t="s">
        <v>1712</v>
      </c>
      <c r="D4742" s="360">
        <v>409.14</v>
      </c>
    </row>
    <row r="4743" spans="1:4">
      <c r="A4743">
        <v>36313</v>
      </c>
      <c r="B4743" t="s">
        <v>19365</v>
      </c>
      <c r="C4743" s="111" t="s">
        <v>1712</v>
      </c>
      <c r="D4743" s="360">
        <v>13.85</v>
      </c>
    </row>
    <row r="4744" spans="1:4">
      <c r="A4744">
        <v>36316</v>
      </c>
      <c r="B4744" t="s">
        <v>19366</v>
      </c>
      <c r="C4744" s="111" t="s">
        <v>1712</v>
      </c>
      <c r="D4744" s="360">
        <v>21.57</v>
      </c>
    </row>
    <row r="4745" spans="1:4">
      <c r="A4745">
        <v>64</v>
      </c>
      <c r="B4745" t="s">
        <v>16563</v>
      </c>
      <c r="C4745" s="111" t="s">
        <v>1712</v>
      </c>
      <c r="D4745" s="360">
        <v>4.79</v>
      </c>
    </row>
    <row r="4746" spans="1:4">
      <c r="A4746">
        <v>37423</v>
      </c>
      <c r="B4746" t="s">
        <v>16564</v>
      </c>
      <c r="C4746" s="111" t="s">
        <v>1712</v>
      </c>
      <c r="D4746" s="360">
        <v>11.84</v>
      </c>
    </row>
    <row r="4747" spans="1:4">
      <c r="A4747">
        <v>9892</v>
      </c>
      <c r="B4747" t="s">
        <v>16565</v>
      </c>
      <c r="C4747" s="111" t="s">
        <v>1712</v>
      </c>
      <c r="D4747" s="360">
        <v>7.84</v>
      </c>
    </row>
    <row r="4748" spans="1:4">
      <c r="A4748">
        <v>9901</v>
      </c>
      <c r="B4748" t="s">
        <v>16566</v>
      </c>
      <c r="C4748" s="111" t="s">
        <v>1712</v>
      </c>
      <c r="D4748" s="360">
        <v>37.92</v>
      </c>
    </row>
    <row r="4749" spans="1:4">
      <c r="A4749">
        <v>9900</v>
      </c>
      <c r="B4749" t="s">
        <v>16567</v>
      </c>
      <c r="C4749" s="111" t="s">
        <v>1712</v>
      </c>
      <c r="D4749" s="360">
        <v>21.97</v>
      </c>
    </row>
    <row r="4750" spans="1:4">
      <c r="A4750">
        <v>9899</v>
      </c>
      <c r="B4750" t="s">
        <v>16568</v>
      </c>
      <c r="C4750" s="111" t="s">
        <v>1712</v>
      </c>
      <c r="D4750" s="360">
        <v>9.85</v>
      </c>
    </row>
    <row r="4751" spans="1:4">
      <c r="A4751">
        <v>9908</v>
      </c>
      <c r="B4751" t="s">
        <v>16569</v>
      </c>
      <c r="C4751" s="111" t="s">
        <v>1712</v>
      </c>
      <c r="D4751" s="360">
        <v>442.98</v>
      </c>
    </row>
    <row r="4752" spans="1:4">
      <c r="A4752">
        <v>9905</v>
      </c>
      <c r="B4752" t="s">
        <v>16570</v>
      </c>
      <c r="C4752" s="111" t="s">
        <v>1712</v>
      </c>
      <c r="D4752" s="360">
        <v>7.71</v>
      </c>
    </row>
    <row r="4753" spans="1:4">
      <c r="A4753">
        <v>9906</v>
      </c>
      <c r="B4753" t="s">
        <v>16571</v>
      </c>
      <c r="C4753" s="111" t="s">
        <v>1712</v>
      </c>
      <c r="D4753" s="360">
        <v>9.2899999999999991</v>
      </c>
    </row>
    <row r="4754" spans="1:4">
      <c r="A4754">
        <v>9895</v>
      </c>
      <c r="B4754" t="s">
        <v>16572</v>
      </c>
      <c r="C4754" s="111" t="s">
        <v>1712</v>
      </c>
      <c r="D4754" s="360">
        <v>15.65</v>
      </c>
    </row>
    <row r="4755" spans="1:4">
      <c r="A4755">
        <v>9894</v>
      </c>
      <c r="B4755" t="s">
        <v>16573</v>
      </c>
      <c r="C4755" s="111" t="s">
        <v>1712</v>
      </c>
      <c r="D4755" s="360">
        <v>30.1</v>
      </c>
    </row>
    <row r="4756" spans="1:4">
      <c r="A4756">
        <v>9897</v>
      </c>
      <c r="B4756" t="s">
        <v>16574</v>
      </c>
      <c r="C4756" s="111" t="s">
        <v>1712</v>
      </c>
      <c r="D4756" s="360">
        <v>32.14</v>
      </c>
    </row>
    <row r="4757" spans="1:4">
      <c r="A4757">
        <v>9910</v>
      </c>
      <c r="B4757" t="s">
        <v>16575</v>
      </c>
      <c r="C4757" s="111" t="s">
        <v>1712</v>
      </c>
      <c r="D4757" s="360">
        <v>83.62</v>
      </c>
    </row>
    <row r="4758" spans="1:4">
      <c r="A4758">
        <v>9909</v>
      </c>
      <c r="B4758" t="s">
        <v>16576</v>
      </c>
      <c r="C4758" s="111" t="s">
        <v>1712</v>
      </c>
      <c r="D4758" s="360">
        <v>170.29</v>
      </c>
    </row>
    <row r="4759" spans="1:4">
      <c r="A4759">
        <v>9907</v>
      </c>
      <c r="B4759" t="s">
        <v>16577</v>
      </c>
      <c r="C4759" s="111" t="s">
        <v>1712</v>
      </c>
      <c r="D4759" s="360">
        <v>201.06</v>
      </c>
    </row>
    <row r="4760" spans="1:4">
      <c r="A4760">
        <v>20973</v>
      </c>
      <c r="B4760" t="s">
        <v>16578</v>
      </c>
      <c r="C4760" s="111" t="s">
        <v>1712</v>
      </c>
      <c r="D4760" s="360">
        <v>116.36</v>
      </c>
    </row>
    <row r="4761" spans="1:4">
      <c r="A4761">
        <v>20974</v>
      </c>
      <c r="B4761" t="s">
        <v>16579</v>
      </c>
      <c r="C4761" s="111" t="s">
        <v>1712</v>
      </c>
      <c r="D4761" s="360">
        <v>166.47</v>
      </c>
    </row>
    <row r="4762" spans="1:4">
      <c r="A4762">
        <v>37989</v>
      </c>
      <c r="B4762" t="s">
        <v>16580</v>
      </c>
      <c r="C4762" s="111" t="s">
        <v>1712</v>
      </c>
      <c r="D4762" s="360">
        <v>16.14</v>
      </c>
    </row>
    <row r="4763" spans="1:4">
      <c r="A4763">
        <v>37990</v>
      </c>
      <c r="B4763" t="s">
        <v>16581</v>
      </c>
      <c r="C4763" s="111" t="s">
        <v>1712</v>
      </c>
      <c r="D4763" s="360">
        <v>17.8</v>
      </c>
    </row>
    <row r="4764" spans="1:4">
      <c r="A4764">
        <v>37991</v>
      </c>
      <c r="B4764" t="s">
        <v>16582</v>
      </c>
      <c r="C4764" s="111" t="s">
        <v>1712</v>
      </c>
      <c r="D4764" s="360">
        <v>23.7</v>
      </c>
    </row>
    <row r="4765" spans="1:4">
      <c r="A4765">
        <v>37992</v>
      </c>
      <c r="B4765" t="s">
        <v>16583</v>
      </c>
      <c r="C4765" s="111" t="s">
        <v>1712</v>
      </c>
      <c r="D4765" s="360">
        <v>36.770000000000003</v>
      </c>
    </row>
    <row r="4766" spans="1:4">
      <c r="A4766">
        <v>37993</v>
      </c>
      <c r="B4766" t="s">
        <v>16584</v>
      </c>
      <c r="C4766" s="111" t="s">
        <v>1712</v>
      </c>
      <c r="D4766" s="360">
        <v>55.79</v>
      </c>
    </row>
    <row r="4767" spans="1:4">
      <c r="A4767">
        <v>37994</v>
      </c>
      <c r="B4767" t="s">
        <v>16585</v>
      </c>
      <c r="C4767" s="111" t="s">
        <v>1712</v>
      </c>
      <c r="D4767" s="360">
        <v>132.86000000000001</v>
      </c>
    </row>
    <row r="4768" spans="1:4">
      <c r="A4768">
        <v>37995</v>
      </c>
      <c r="B4768" t="s">
        <v>16586</v>
      </c>
      <c r="C4768" s="111" t="s">
        <v>1712</v>
      </c>
      <c r="D4768" s="360">
        <v>173.17</v>
      </c>
    </row>
    <row r="4769" spans="1:4">
      <c r="A4769">
        <v>37996</v>
      </c>
      <c r="B4769" t="s">
        <v>16587</v>
      </c>
      <c r="C4769" s="111" t="s">
        <v>1712</v>
      </c>
      <c r="D4769" s="360">
        <v>263.69</v>
      </c>
    </row>
    <row r="4770" spans="1:4">
      <c r="A4770">
        <v>13883</v>
      </c>
      <c r="B4770" t="s">
        <v>16588</v>
      </c>
      <c r="C4770" s="111" t="s">
        <v>1712</v>
      </c>
      <c r="D4770" s="361">
        <v>150170.97</v>
      </c>
    </row>
    <row r="4771" spans="1:4">
      <c r="A4771">
        <v>38604</v>
      </c>
      <c r="B4771" t="s">
        <v>16589</v>
      </c>
      <c r="C4771" s="111" t="s">
        <v>1712</v>
      </c>
      <c r="D4771" s="361">
        <v>187035.95</v>
      </c>
    </row>
    <row r="4772" spans="1:4">
      <c r="A4772">
        <v>10601</v>
      </c>
      <c r="B4772" t="s">
        <v>16590</v>
      </c>
      <c r="C4772" s="111" t="s">
        <v>1712</v>
      </c>
      <c r="D4772" s="361">
        <v>3638222.43</v>
      </c>
    </row>
    <row r="4773" spans="1:4">
      <c r="A4773">
        <v>44469</v>
      </c>
      <c r="B4773" t="s">
        <v>16591</v>
      </c>
      <c r="C4773" s="111" t="s">
        <v>1712</v>
      </c>
      <c r="D4773" s="361">
        <v>9579311.2599999998</v>
      </c>
    </row>
    <row r="4774" spans="1:4">
      <c r="A4774">
        <v>13894</v>
      </c>
      <c r="B4774" t="s">
        <v>16592</v>
      </c>
      <c r="C4774" s="111" t="s">
        <v>1712</v>
      </c>
      <c r="D4774" s="361">
        <v>399604.75</v>
      </c>
    </row>
    <row r="4775" spans="1:4">
      <c r="A4775">
        <v>13895</v>
      </c>
      <c r="B4775" t="s">
        <v>16593</v>
      </c>
      <c r="C4775" s="111" t="s">
        <v>1712</v>
      </c>
      <c r="D4775" s="361">
        <v>537335.18000000005</v>
      </c>
    </row>
    <row r="4776" spans="1:4">
      <c r="A4776">
        <v>13892</v>
      </c>
      <c r="B4776" t="s">
        <v>16594</v>
      </c>
      <c r="C4776" s="111" t="s">
        <v>1712</v>
      </c>
      <c r="D4776" s="361">
        <v>658491.12</v>
      </c>
    </row>
    <row r="4777" spans="1:4">
      <c r="A4777">
        <v>9914</v>
      </c>
      <c r="B4777" t="s">
        <v>16595</v>
      </c>
      <c r="C4777" s="111" t="s">
        <v>1712</v>
      </c>
      <c r="D4777" s="361">
        <v>712400</v>
      </c>
    </row>
    <row r="4778" spans="1:4">
      <c r="A4778">
        <v>36485</v>
      </c>
      <c r="B4778" t="s">
        <v>16596</v>
      </c>
      <c r="C4778" s="111" t="s">
        <v>1712</v>
      </c>
      <c r="D4778" s="361">
        <v>665336.65</v>
      </c>
    </row>
    <row r="4779" spans="1:4">
      <c r="A4779">
        <v>9912</v>
      </c>
      <c r="B4779" t="s">
        <v>16597</v>
      </c>
      <c r="C4779" s="111" t="s">
        <v>1712</v>
      </c>
      <c r="D4779" s="361">
        <v>2961923</v>
      </c>
    </row>
    <row r="4780" spans="1:4">
      <c r="A4780">
        <v>9921</v>
      </c>
      <c r="B4780" t="s">
        <v>16598</v>
      </c>
      <c r="C4780" s="111" t="s">
        <v>1712</v>
      </c>
      <c r="D4780" s="361">
        <v>1527899.98</v>
      </c>
    </row>
    <row r="4781" spans="1:4">
      <c r="A4781">
        <v>21112</v>
      </c>
      <c r="B4781" t="s">
        <v>16599</v>
      </c>
      <c r="C4781" s="111" t="s">
        <v>1712</v>
      </c>
      <c r="D4781" s="360">
        <v>240.52</v>
      </c>
    </row>
    <row r="4782" spans="1:4">
      <c r="A4782">
        <v>10228</v>
      </c>
      <c r="B4782" t="s">
        <v>16600</v>
      </c>
      <c r="C4782" s="111" t="s">
        <v>1712</v>
      </c>
      <c r="D4782" s="360">
        <v>279.41000000000003</v>
      </c>
    </row>
    <row r="4783" spans="1:4">
      <c r="A4783">
        <v>11781</v>
      </c>
      <c r="B4783" t="s">
        <v>16601</v>
      </c>
      <c r="C4783" s="111" t="s">
        <v>1712</v>
      </c>
      <c r="D4783" s="360">
        <v>226.35</v>
      </c>
    </row>
    <row r="4784" spans="1:4">
      <c r="A4784">
        <v>37588</v>
      </c>
      <c r="B4784" t="s">
        <v>16602</v>
      </c>
      <c r="C4784" s="111" t="s">
        <v>1712</v>
      </c>
      <c r="D4784" s="360">
        <v>59.17</v>
      </c>
    </row>
    <row r="4785" spans="1:4">
      <c r="A4785">
        <v>11746</v>
      </c>
      <c r="B4785" t="s">
        <v>16603</v>
      </c>
      <c r="C4785" s="111" t="s">
        <v>1712</v>
      </c>
      <c r="D4785" s="360">
        <v>90.78</v>
      </c>
    </row>
    <row r="4786" spans="1:4">
      <c r="A4786">
        <v>11751</v>
      </c>
      <c r="B4786" t="s">
        <v>16604</v>
      </c>
      <c r="C4786" s="111" t="s">
        <v>1712</v>
      </c>
      <c r="D4786" s="360">
        <v>163.04</v>
      </c>
    </row>
    <row r="4787" spans="1:4">
      <c r="A4787">
        <v>11750</v>
      </c>
      <c r="B4787" t="s">
        <v>16605</v>
      </c>
      <c r="C4787" s="111" t="s">
        <v>1712</v>
      </c>
      <c r="D4787" s="360">
        <v>135.30000000000001</v>
      </c>
    </row>
    <row r="4788" spans="1:4">
      <c r="A4788">
        <v>11748</v>
      </c>
      <c r="B4788" t="s">
        <v>16606</v>
      </c>
      <c r="C4788" s="111" t="s">
        <v>1712</v>
      </c>
      <c r="D4788" s="360">
        <v>58.25</v>
      </c>
    </row>
    <row r="4789" spans="1:4">
      <c r="A4789">
        <v>11747</v>
      </c>
      <c r="B4789" t="s">
        <v>16607</v>
      </c>
      <c r="C4789" s="111" t="s">
        <v>1712</v>
      </c>
      <c r="D4789" s="360">
        <v>251.41</v>
      </c>
    </row>
    <row r="4790" spans="1:4">
      <c r="A4790">
        <v>11749</v>
      </c>
      <c r="B4790" t="s">
        <v>16608</v>
      </c>
      <c r="C4790" s="111" t="s">
        <v>1712</v>
      </c>
      <c r="D4790" s="360">
        <v>67.239999999999995</v>
      </c>
    </row>
    <row r="4791" spans="1:4">
      <c r="A4791">
        <v>10236</v>
      </c>
      <c r="B4791" t="s">
        <v>16609</v>
      </c>
      <c r="C4791" s="111" t="s">
        <v>1712</v>
      </c>
      <c r="D4791" s="360">
        <v>101.82</v>
      </c>
    </row>
    <row r="4792" spans="1:4">
      <c r="A4792">
        <v>10233</v>
      </c>
      <c r="B4792" t="s">
        <v>16610</v>
      </c>
      <c r="C4792" s="111" t="s">
        <v>1712</v>
      </c>
      <c r="D4792" s="360">
        <v>95.42</v>
      </c>
    </row>
    <row r="4793" spans="1:4">
      <c r="A4793">
        <v>10234</v>
      </c>
      <c r="B4793" t="s">
        <v>16611</v>
      </c>
      <c r="C4793" s="111" t="s">
        <v>1712</v>
      </c>
      <c r="D4793" s="360">
        <v>60.11</v>
      </c>
    </row>
    <row r="4794" spans="1:4">
      <c r="A4794">
        <v>10231</v>
      </c>
      <c r="B4794" t="s">
        <v>16612</v>
      </c>
      <c r="C4794" s="111" t="s">
        <v>1712</v>
      </c>
      <c r="D4794" s="360">
        <v>275.63</v>
      </c>
    </row>
    <row r="4795" spans="1:4">
      <c r="A4795">
        <v>10232</v>
      </c>
      <c r="B4795" t="s">
        <v>16613</v>
      </c>
      <c r="C4795" s="111" t="s">
        <v>1712</v>
      </c>
      <c r="D4795" s="360">
        <v>154.24</v>
      </c>
    </row>
    <row r="4796" spans="1:4">
      <c r="A4796">
        <v>10229</v>
      </c>
      <c r="B4796" t="s">
        <v>16614</v>
      </c>
      <c r="C4796" s="111" t="s">
        <v>1712</v>
      </c>
      <c r="D4796" s="360">
        <v>54.36</v>
      </c>
    </row>
    <row r="4797" spans="1:4">
      <c r="A4797">
        <v>10235</v>
      </c>
      <c r="B4797" t="s">
        <v>16615</v>
      </c>
      <c r="C4797" s="111" t="s">
        <v>1712</v>
      </c>
      <c r="D4797" s="360">
        <v>377.87</v>
      </c>
    </row>
    <row r="4798" spans="1:4">
      <c r="A4798">
        <v>10230</v>
      </c>
      <c r="B4798" t="s">
        <v>16616</v>
      </c>
      <c r="C4798" s="111" t="s">
        <v>1712</v>
      </c>
      <c r="D4798" s="360">
        <v>665.01</v>
      </c>
    </row>
    <row r="4799" spans="1:4">
      <c r="A4799">
        <v>10409</v>
      </c>
      <c r="B4799" t="s">
        <v>16617</v>
      </c>
      <c r="C4799" s="111" t="s">
        <v>1712</v>
      </c>
      <c r="D4799" s="360">
        <v>197.57</v>
      </c>
    </row>
    <row r="4800" spans="1:4">
      <c r="A4800">
        <v>10411</v>
      </c>
      <c r="B4800" t="s">
        <v>16618</v>
      </c>
      <c r="C4800" s="111" t="s">
        <v>1712</v>
      </c>
      <c r="D4800" s="360">
        <v>176.78</v>
      </c>
    </row>
    <row r="4801" spans="1:4">
      <c r="A4801">
        <v>10404</v>
      </c>
      <c r="B4801" t="s">
        <v>16619</v>
      </c>
      <c r="C4801" s="111" t="s">
        <v>1712</v>
      </c>
      <c r="D4801" s="360">
        <v>71.69</v>
      </c>
    </row>
    <row r="4802" spans="1:4">
      <c r="A4802">
        <v>10410</v>
      </c>
      <c r="B4802" t="s">
        <v>16620</v>
      </c>
      <c r="C4802" s="111" t="s">
        <v>1712</v>
      </c>
      <c r="D4802" s="360">
        <v>118.09</v>
      </c>
    </row>
    <row r="4803" spans="1:4">
      <c r="A4803">
        <v>10405</v>
      </c>
      <c r="B4803" t="s">
        <v>16621</v>
      </c>
      <c r="C4803" s="111" t="s">
        <v>1712</v>
      </c>
      <c r="D4803" s="360">
        <v>395.82</v>
      </c>
    </row>
    <row r="4804" spans="1:4">
      <c r="A4804">
        <v>10408</v>
      </c>
      <c r="B4804" t="s">
        <v>16622</v>
      </c>
      <c r="C4804" s="111" t="s">
        <v>1712</v>
      </c>
      <c r="D4804" s="360">
        <v>276.79000000000002</v>
      </c>
    </row>
    <row r="4805" spans="1:4">
      <c r="A4805">
        <v>10412</v>
      </c>
      <c r="B4805" t="s">
        <v>16623</v>
      </c>
      <c r="C4805" s="111" t="s">
        <v>1712</v>
      </c>
      <c r="D4805" s="360">
        <v>86.88</v>
      </c>
    </row>
    <row r="4806" spans="1:4">
      <c r="A4806">
        <v>10406</v>
      </c>
      <c r="B4806" t="s">
        <v>16624</v>
      </c>
      <c r="C4806" s="111" t="s">
        <v>1712</v>
      </c>
      <c r="D4806" s="360">
        <v>546.71</v>
      </c>
    </row>
    <row r="4807" spans="1:4">
      <c r="A4807">
        <v>10407</v>
      </c>
      <c r="B4807" t="s">
        <v>16625</v>
      </c>
      <c r="C4807" s="111" t="s">
        <v>1712</v>
      </c>
      <c r="D4807" s="360">
        <v>847.96</v>
      </c>
    </row>
    <row r="4808" spans="1:4">
      <c r="A4808">
        <v>10416</v>
      </c>
      <c r="B4808" t="s">
        <v>16626</v>
      </c>
      <c r="C4808" s="111" t="s">
        <v>1712</v>
      </c>
      <c r="D4808" s="360">
        <v>105.18</v>
      </c>
    </row>
    <row r="4809" spans="1:4">
      <c r="A4809">
        <v>10419</v>
      </c>
      <c r="B4809" t="s">
        <v>16627</v>
      </c>
      <c r="C4809" s="111" t="s">
        <v>1712</v>
      </c>
      <c r="D4809" s="360">
        <v>91.29</v>
      </c>
    </row>
    <row r="4810" spans="1:4">
      <c r="A4810">
        <v>21092</v>
      </c>
      <c r="B4810" t="s">
        <v>16628</v>
      </c>
      <c r="C4810" s="111" t="s">
        <v>1712</v>
      </c>
      <c r="D4810" s="360">
        <v>52.19</v>
      </c>
    </row>
    <row r="4811" spans="1:4">
      <c r="A4811">
        <v>10418</v>
      </c>
      <c r="B4811" t="s">
        <v>16629</v>
      </c>
      <c r="C4811" s="111" t="s">
        <v>1712</v>
      </c>
      <c r="D4811" s="360">
        <v>60.85</v>
      </c>
    </row>
    <row r="4812" spans="1:4">
      <c r="A4812">
        <v>12657</v>
      </c>
      <c r="B4812" t="s">
        <v>16630</v>
      </c>
      <c r="C4812" s="111" t="s">
        <v>1712</v>
      </c>
      <c r="D4812" s="360">
        <v>245.57</v>
      </c>
    </row>
    <row r="4813" spans="1:4">
      <c r="A4813">
        <v>10417</v>
      </c>
      <c r="B4813" t="s">
        <v>16631</v>
      </c>
      <c r="C4813" s="111" t="s">
        <v>1712</v>
      </c>
      <c r="D4813" s="360">
        <v>153.25</v>
      </c>
    </row>
    <row r="4814" spans="1:4">
      <c r="A4814">
        <v>10413</v>
      </c>
      <c r="B4814" t="s">
        <v>16632</v>
      </c>
      <c r="C4814" s="111" t="s">
        <v>1712</v>
      </c>
      <c r="D4814" s="360">
        <v>55.7</v>
      </c>
    </row>
    <row r="4815" spans="1:4">
      <c r="A4815">
        <v>10414</v>
      </c>
      <c r="B4815" t="s">
        <v>16633</v>
      </c>
      <c r="C4815" s="111" t="s">
        <v>1712</v>
      </c>
      <c r="D4815" s="360">
        <v>335.34</v>
      </c>
    </row>
    <row r="4816" spans="1:4">
      <c r="A4816">
        <v>10415</v>
      </c>
      <c r="B4816" t="s">
        <v>16634</v>
      </c>
      <c r="C4816" s="111" t="s">
        <v>1712</v>
      </c>
      <c r="D4816" s="360">
        <v>582.01</v>
      </c>
    </row>
    <row r="4817" spans="1:4">
      <c r="A4817">
        <v>38643</v>
      </c>
      <c r="B4817" t="s">
        <v>16635</v>
      </c>
      <c r="C4817" s="111" t="s">
        <v>1712</v>
      </c>
      <c r="D4817" s="360">
        <v>47.02</v>
      </c>
    </row>
    <row r="4818" spans="1:4">
      <c r="A4818">
        <v>6157</v>
      </c>
      <c r="B4818" t="s">
        <v>16636</v>
      </c>
      <c r="C4818" s="111" t="s">
        <v>1712</v>
      </c>
      <c r="D4818" s="360">
        <v>64.239999999999995</v>
      </c>
    </row>
    <row r="4819" spans="1:4">
      <c r="A4819">
        <v>6158</v>
      </c>
      <c r="B4819" t="s">
        <v>16637</v>
      </c>
      <c r="C4819" s="111" t="s">
        <v>1712</v>
      </c>
      <c r="D4819" s="360">
        <v>6.83</v>
      </c>
    </row>
    <row r="4820" spans="1:4">
      <c r="A4820">
        <v>6153</v>
      </c>
      <c r="B4820" t="s">
        <v>16638</v>
      </c>
      <c r="C4820" s="111" t="s">
        <v>1712</v>
      </c>
      <c r="D4820" s="360">
        <v>4.7</v>
      </c>
    </row>
    <row r="4821" spans="1:4">
      <c r="A4821">
        <v>6156</v>
      </c>
      <c r="B4821" t="s">
        <v>16639</v>
      </c>
      <c r="C4821" s="111" t="s">
        <v>1712</v>
      </c>
      <c r="D4821" s="360">
        <v>5.86</v>
      </c>
    </row>
    <row r="4822" spans="1:4">
      <c r="A4822">
        <v>6154</v>
      </c>
      <c r="B4822" t="s">
        <v>16640</v>
      </c>
      <c r="C4822" s="111" t="s">
        <v>1712</v>
      </c>
      <c r="D4822" s="360">
        <v>8.36</v>
      </c>
    </row>
    <row r="4823" spans="1:4">
      <c r="A4823">
        <v>6155</v>
      </c>
      <c r="B4823" t="s">
        <v>16641</v>
      </c>
      <c r="C4823" s="111" t="s">
        <v>1712</v>
      </c>
      <c r="D4823" s="360">
        <v>19.239999999999998</v>
      </c>
    </row>
    <row r="4824" spans="1:4">
      <c r="A4824">
        <v>43595</v>
      </c>
      <c r="B4824" t="s">
        <v>16642</v>
      </c>
      <c r="C4824" s="111" t="s">
        <v>1712</v>
      </c>
      <c r="D4824" s="360">
        <v>17.36</v>
      </c>
    </row>
    <row r="4825" spans="1:4">
      <c r="A4825">
        <v>43596</v>
      </c>
      <c r="B4825" t="s">
        <v>16643</v>
      </c>
      <c r="C4825" s="111" t="s">
        <v>1712</v>
      </c>
      <c r="D4825" s="360">
        <v>20.059999999999999</v>
      </c>
    </row>
    <row r="4826" spans="1:4">
      <c r="A4826">
        <v>38108</v>
      </c>
      <c r="B4826" t="s">
        <v>16644</v>
      </c>
      <c r="C4826" s="111" t="s">
        <v>1712</v>
      </c>
      <c r="D4826" s="360">
        <v>57.91</v>
      </c>
    </row>
    <row r="4827" spans="1:4">
      <c r="A4827">
        <v>38087</v>
      </c>
      <c r="B4827" t="s">
        <v>16645</v>
      </c>
      <c r="C4827" s="111" t="s">
        <v>1712</v>
      </c>
      <c r="D4827" s="360">
        <v>74.489999999999995</v>
      </c>
    </row>
    <row r="4828" spans="1:4">
      <c r="A4828">
        <v>38109</v>
      </c>
      <c r="B4828" t="s">
        <v>16646</v>
      </c>
      <c r="C4828" s="111" t="s">
        <v>1712</v>
      </c>
      <c r="D4828" s="360">
        <v>92.56</v>
      </c>
    </row>
    <row r="4829" spans="1:4">
      <c r="A4829">
        <v>38088</v>
      </c>
      <c r="B4829" t="s">
        <v>16647</v>
      </c>
      <c r="C4829" s="111" t="s">
        <v>1712</v>
      </c>
      <c r="D4829" s="360">
        <v>97.32</v>
      </c>
    </row>
    <row r="4830" spans="1:4">
      <c r="A4830">
        <v>38110</v>
      </c>
      <c r="B4830" t="s">
        <v>16648</v>
      </c>
      <c r="C4830" s="111" t="s">
        <v>1712</v>
      </c>
      <c r="D4830" s="360">
        <v>35.6</v>
      </c>
    </row>
    <row r="4831" spans="1:4">
      <c r="A4831">
        <v>38089</v>
      </c>
      <c r="B4831" t="s">
        <v>16649</v>
      </c>
      <c r="C4831" s="111" t="s">
        <v>1712</v>
      </c>
      <c r="D4831" s="360">
        <v>62.04</v>
      </c>
    </row>
    <row r="4832" spans="1:4">
      <c r="A4832">
        <v>38111</v>
      </c>
      <c r="B4832" t="s">
        <v>16650</v>
      </c>
      <c r="C4832" s="111" t="s">
        <v>1712</v>
      </c>
      <c r="D4832" s="360">
        <v>39.82</v>
      </c>
    </row>
    <row r="4833" spans="1:4">
      <c r="A4833">
        <v>38090</v>
      </c>
      <c r="B4833" t="s">
        <v>16651</v>
      </c>
      <c r="C4833" s="111" t="s">
        <v>1712</v>
      </c>
      <c r="D4833" s="360">
        <v>64.12</v>
      </c>
    </row>
    <row r="4834" spans="1:4">
      <c r="A4834">
        <v>13726</v>
      </c>
      <c r="B4834" t="s">
        <v>16652</v>
      </c>
      <c r="C4834" s="111" t="s">
        <v>1712</v>
      </c>
      <c r="D4834" s="361">
        <v>70306.12</v>
      </c>
    </row>
    <row r="4835" spans="1:4">
      <c r="A4835">
        <v>38400</v>
      </c>
      <c r="B4835" t="s">
        <v>16653</v>
      </c>
      <c r="C4835" s="111" t="s">
        <v>1712</v>
      </c>
      <c r="D4835" s="360">
        <v>19.91</v>
      </c>
    </row>
    <row r="4836" spans="1:4">
      <c r="A4836">
        <v>12627</v>
      </c>
      <c r="B4836" t="s">
        <v>16654</v>
      </c>
      <c r="C4836" s="111" t="s">
        <v>1712</v>
      </c>
      <c r="D4836" s="360">
        <v>1.54</v>
      </c>
    </row>
    <row r="4837" spans="1:4">
      <c r="A4837">
        <v>39996</v>
      </c>
      <c r="B4837" t="s">
        <v>16655</v>
      </c>
      <c r="C4837" s="111" t="s">
        <v>1715</v>
      </c>
      <c r="D4837" s="360">
        <v>2.95</v>
      </c>
    </row>
    <row r="4838" spans="1:4">
      <c r="A4838">
        <v>10478</v>
      </c>
      <c r="B4838" t="s">
        <v>16656</v>
      </c>
      <c r="C4838" s="111" t="s">
        <v>1717</v>
      </c>
      <c r="D4838" s="360">
        <v>38.36</v>
      </c>
    </row>
    <row r="4839" spans="1:4">
      <c r="A4839">
        <v>10481</v>
      </c>
      <c r="B4839" t="s">
        <v>16657</v>
      </c>
      <c r="C4839" s="111" t="s">
        <v>1717</v>
      </c>
      <c r="D4839" s="360">
        <v>34.11</v>
      </c>
    </row>
    <row r="4840" spans="1:4">
      <c r="A4840">
        <v>10475</v>
      </c>
      <c r="B4840" t="s">
        <v>16658</v>
      </c>
      <c r="C4840" s="111" t="s">
        <v>1717</v>
      </c>
      <c r="D4840" s="360">
        <v>33.01</v>
      </c>
    </row>
    <row r="4841" spans="1:4">
      <c r="A4841">
        <v>4030</v>
      </c>
      <c r="B4841" t="s">
        <v>19367</v>
      </c>
      <c r="C4841" s="111" t="s">
        <v>1713</v>
      </c>
      <c r="D4841" s="360">
        <v>8.36</v>
      </c>
    </row>
    <row r="4842" spans="1:4">
      <c r="A4842">
        <v>4031</v>
      </c>
      <c r="B4842" t="s">
        <v>16659</v>
      </c>
      <c r="C4842" s="111" t="s">
        <v>1713</v>
      </c>
      <c r="D4842" s="360">
        <v>39.299999999999997</v>
      </c>
    </row>
    <row r="4843" spans="1:4">
      <c r="A4843">
        <v>39399</v>
      </c>
      <c r="B4843" t="s">
        <v>16660</v>
      </c>
      <c r="C4843" s="111" t="s">
        <v>1712</v>
      </c>
      <c r="D4843" s="361">
        <v>1360.93</v>
      </c>
    </row>
    <row r="4844" spans="1:4">
      <c r="A4844">
        <v>39400</v>
      </c>
      <c r="B4844" t="s">
        <v>16661</v>
      </c>
      <c r="C4844" s="111" t="s">
        <v>1712</v>
      </c>
      <c r="D4844" s="361">
        <v>1479.28</v>
      </c>
    </row>
    <row r="4845" spans="1:4">
      <c r="A4845">
        <v>39401</v>
      </c>
      <c r="B4845" t="s">
        <v>16662</v>
      </c>
      <c r="C4845" s="111" t="s">
        <v>1712</v>
      </c>
      <c r="D4845" s="361">
        <v>1659.39</v>
      </c>
    </row>
    <row r="4846" spans="1:4">
      <c r="A4846">
        <v>11652</v>
      </c>
      <c r="B4846" t="s">
        <v>16663</v>
      </c>
      <c r="C4846" s="111" t="s">
        <v>1712</v>
      </c>
      <c r="D4846" s="361">
        <v>3570</v>
      </c>
    </row>
    <row r="4847" spans="1:4">
      <c r="A4847">
        <v>13896</v>
      </c>
      <c r="B4847" t="s">
        <v>16664</v>
      </c>
      <c r="C4847" s="111" t="s">
        <v>1712</v>
      </c>
      <c r="D4847" s="361">
        <v>3202.6</v>
      </c>
    </row>
    <row r="4848" spans="1:4">
      <c r="A4848">
        <v>13475</v>
      </c>
      <c r="B4848" t="s">
        <v>16665</v>
      </c>
      <c r="C4848" s="111" t="s">
        <v>1712</v>
      </c>
      <c r="D4848" s="361">
        <v>3901.15</v>
      </c>
    </row>
    <row r="4849" spans="1:4">
      <c r="A4849">
        <v>44491</v>
      </c>
      <c r="B4849" t="s">
        <v>16666</v>
      </c>
      <c r="C4849" s="111" t="s">
        <v>1712</v>
      </c>
      <c r="D4849" s="361">
        <v>3750234.4</v>
      </c>
    </row>
    <row r="4850" spans="1:4">
      <c r="A4850">
        <v>44470</v>
      </c>
      <c r="B4850" t="s">
        <v>16667</v>
      </c>
      <c r="C4850" s="111" t="s">
        <v>1712</v>
      </c>
      <c r="D4850" s="361">
        <v>1578805.15</v>
      </c>
    </row>
    <row r="4851" spans="1:4">
      <c r="A4851">
        <v>13476</v>
      </c>
      <c r="B4851" t="s">
        <v>16668</v>
      </c>
      <c r="C4851" s="111" t="s">
        <v>1712</v>
      </c>
      <c r="D4851" s="361">
        <v>1590245.88</v>
      </c>
    </row>
    <row r="4852" spans="1:4">
      <c r="A4852">
        <v>10488</v>
      </c>
      <c r="B4852" t="s">
        <v>16669</v>
      </c>
      <c r="C4852" s="111" t="s">
        <v>1712</v>
      </c>
      <c r="D4852" s="361">
        <v>1926600</v>
      </c>
    </row>
    <row r="4853" spans="1:4">
      <c r="A4853">
        <v>13606</v>
      </c>
      <c r="B4853" t="s">
        <v>16670</v>
      </c>
      <c r="C4853" s="111" t="s">
        <v>1712</v>
      </c>
      <c r="D4853" s="361">
        <v>1706940.04</v>
      </c>
    </row>
    <row r="4854" spans="1:4">
      <c r="A4854">
        <v>10489</v>
      </c>
      <c r="B4854" t="s">
        <v>16671</v>
      </c>
      <c r="C4854" s="111" t="s">
        <v>1714</v>
      </c>
      <c r="D4854" s="360">
        <v>16.77</v>
      </c>
    </row>
    <row r="4855" spans="1:4">
      <c r="A4855">
        <v>41073</v>
      </c>
      <c r="B4855" t="s">
        <v>16672</v>
      </c>
      <c r="C4855" s="111" t="s">
        <v>1719</v>
      </c>
      <c r="D4855" s="361">
        <v>2942.95</v>
      </c>
    </row>
    <row r="4856" spans="1:4">
      <c r="A4856">
        <v>34391</v>
      </c>
      <c r="B4856" t="s">
        <v>16673</v>
      </c>
      <c r="C4856" s="111" t="s">
        <v>1713</v>
      </c>
      <c r="D4856" s="360">
        <v>665.46</v>
      </c>
    </row>
    <row r="4857" spans="1:4">
      <c r="A4857">
        <v>10496</v>
      </c>
      <c r="B4857" t="s">
        <v>16674</v>
      </c>
      <c r="C4857" s="111" t="s">
        <v>1713</v>
      </c>
      <c r="D4857" s="360">
        <v>579.16</v>
      </c>
    </row>
    <row r="4858" spans="1:4">
      <c r="A4858">
        <v>10497</v>
      </c>
      <c r="B4858" t="s">
        <v>16675</v>
      </c>
      <c r="C4858" s="111" t="s">
        <v>1713</v>
      </c>
      <c r="D4858" s="361">
        <v>1505.83</v>
      </c>
    </row>
    <row r="4859" spans="1:4">
      <c r="A4859">
        <v>10504</v>
      </c>
      <c r="B4859" t="s">
        <v>16676</v>
      </c>
      <c r="C4859" s="111" t="s">
        <v>1713</v>
      </c>
      <c r="D4859" s="361">
        <v>1760.66</v>
      </c>
    </row>
    <row r="4860" spans="1:4">
      <c r="A4860">
        <v>34390</v>
      </c>
      <c r="B4860" t="s">
        <v>16677</v>
      </c>
      <c r="C4860" s="111" t="s">
        <v>1713</v>
      </c>
      <c r="D4860" s="360">
        <v>518.92999999999995</v>
      </c>
    </row>
    <row r="4861" spans="1:4">
      <c r="A4861">
        <v>34389</v>
      </c>
      <c r="B4861" t="s">
        <v>16678</v>
      </c>
      <c r="C4861" s="111" t="s">
        <v>1713</v>
      </c>
      <c r="D4861" s="360">
        <v>162.16</v>
      </c>
    </row>
    <row r="4862" spans="1:4">
      <c r="A4862">
        <v>34388</v>
      </c>
      <c r="B4862" t="s">
        <v>16679</v>
      </c>
      <c r="C4862" s="111" t="s">
        <v>1713</v>
      </c>
      <c r="D4862" s="360">
        <v>230.48</v>
      </c>
    </row>
    <row r="4863" spans="1:4">
      <c r="A4863">
        <v>34387</v>
      </c>
      <c r="B4863" t="s">
        <v>16680</v>
      </c>
      <c r="C4863" s="111" t="s">
        <v>1713</v>
      </c>
      <c r="D4863" s="360">
        <v>374.14</v>
      </c>
    </row>
    <row r="4864" spans="1:4">
      <c r="A4864">
        <v>11188</v>
      </c>
      <c r="B4864" t="s">
        <v>16681</v>
      </c>
      <c r="C4864" s="111" t="s">
        <v>1713</v>
      </c>
      <c r="D4864" s="360">
        <v>185.33</v>
      </c>
    </row>
    <row r="4865" spans="1:4">
      <c r="A4865">
        <v>11189</v>
      </c>
      <c r="B4865" t="s">
        <v>16682</v>
      </c>
      <c r="C4865" s="111" t="s">
        <v>1713</v>
      </c>
      <c r="D4865" s="360">
        <v>278</v>
      </c>
    </row>
    <row r="4866" spans="1:4">
      <c r="A4866">
        <v>21107</v>
      </c>
      <c r="B4866" t="s">
        <v>16683</v>
      </c>
      <c r="C4866" s="111" t="s">
        <v>1713</v>
      </c>
      <c r="D4866" s="360">
        <v>200.06</v>
      </c>
    </row>
    <row r="4867" spans="1:4">
      <c r="A4867">
        <v>34386</v>
      </c>
      <c r="B4867" t="s">
        <v>16684</v>
      </c>
      <c r="C4867" s="111" t="s">
        <v>1713</v>
      </c>
      <c r="D4867" s="360">
        <v>347.5</v>
      </c>
    </row>
    <row r="4868" spans="1:4">
      <c r="A4868">
        <v>10490</v>
      </c>
      <c r="B4868" t="s">
        <v>16685</v>
      </c>
      <c r="C4868" s="111" t="s">
        <v>1713</v>
      </c>
      <c r="D4868" s="360">
        <v>121.62</v>
      </c>
    </row>
    <row r="4869" spans="1:4">
      <c r="A4869">
        <v>10492</v>
      </c>
      <c r="B4869" t="s">
        <v>16686</v>
      </c>
      <c r="C4869" s="111" t="s">
        <v>1713</v>
      </c>
      <c r="D4869" s="360">
        <v>139</v>
      </c>
    </row>
    <row r="4870" spans="1:4">
      <c r="A4870">
        <v>10493</v>
      </c>
      <c r="B4870" t="s">
        <v>16687</v>
      </c>
      <c r="C4870" s="111" t="s">
        <v>1713</v>
      </c>
      <c r="D4870" s="360">
        <v>162.16</v>
      </c>
    </row>
    <row r="4871" spans="1:4">
      <c r="A4871">
        <v>10491</v>
      </c>
      <c r="B4871" t="s">
        <v>16688</v>
      </c>
      <c r="C4871" s="111" t="s">
        <v>1713</v>
      </c>
      <c r="D4871" s="360">
        <v>196.91</v>
      </c>
    </row>
    <row r="4872" spans="1:4">
      <c r="A4872">
        <v>34385</v>
      </c>
      <c r="B4872" t="s">
        <v>16689</v>
      </c>
      <c r="C4872" s="111" t="s">
        <v>1713</v>
      </c>
      <c r="D4872" s="360">
        <v>287.26</v>
      </c>
    </row>
    <row r="4873" spans="1:4">
      <c r="A4873">
        <v>10499</v>
      </c>
      <c r="B4873" t="s">
        <v>16690</v>
      </c>
      <c r="C4873" s="111" t="s">
        <v>1713</v>
      </c>
      <c r="D4873" s="360">
        <v>115.83</v>
      </c>
    </row>
    <row r="4874" spans="1:4">
      <c r="A4874">
        <v>34384</v>
      </c>
      <c r="B4874" t="s">
        <v>16691</v>
      </c>
      <c r="C4874" s="111" t="s">
        <v>1713</v>
      </c>
      <c r="D4874" s="360">
        <v>347.5</v>
      </c>
    </row>
    <row r="4875" spans="1:4">
      <c r="A4875">
        <v>11185</v>
      </c>
      <c r="B4875" t="s">
        <v>19368</v>
      </c>
      <c r="C4875" s="111" t="s">
        <v>1713</v>
      </c>
      <c r="D4875" s="360">
        <v>359.08</v>
      </c>
    </row>
    <row r="4876" spans="1:4">
      <c r="A4876">
        <v>10507</v>
      </c>
      <c r="B4876" t="s">
        <v>16692</v>
      </c>
      <c r="C4876" s="111" t="s">
        <v>1713</v>
      </c>
      <c r="D4876" s="360">
        <v>406.97</v>
      </c>
    </row>
    <row r="4877" spans="1:4">
      <c r="A4877">
        <v>10505</v>
      </c>
      <c r="B4877" t="s">
        <v>16693</v>
      </c>
      <c r="C4877" s="111" t="s">
        <v>1713</v>
      </c>
      <c r="D4877" s="360">
        <v>240.14</v>
      </c>
    </row>
    <row r="4878" spans="1:4">
      <c r="A4878">
        <v>10506</v>
      </c>
      <c r="B4878" t="s">
        <v>16694</v>
      </c>
      <c r="C4878" s="111" t="s">
        <v>1713</v>
      </c>
      <c r="D4878" s="360">
        <v>313.48</v>
      </c>
    </row>
    <row r="4879" spans="1:4">
      <c r="A4879">
        <v>5031</v>
      </c>
      <c r="B4879" t="s">
        <v>16695</v>
      </c>
      <c r="C4879" s="111" t="s">
        <v>1713</v>
      </c>
      <c r="D4879" s="360">
        <v>440.18</v>
      </c>
    </row>
    <row r="4880" spans="1:4">
      <c r="A4880">
        <v>10502</v>
      </c>
      <c r="B4880" t="s">
        <v>16696</v>
      </c>
      <c r="C4880" s="111" t="s">
        <v>1713</v>
      </c>
      <c r="D4880" s="360">
        <v>512.91</v>
      </c>
    </row>
    <row r="4881" spans="1:4">
      <c r="A4881">
        <v>10501</v>
      </c>
      <c r="B4881" t="s">
        <v>16697</v>
      </c>
      <c r="C4881" s="111" t="s">
        <v>1713</v>
      </c>
      <c r="D4881" s="360">
        <v>289.77999999999997</v>
      </c>
    </row>
    <row r="4882" spans="1:4">
      <c r="A4882">
        <v>10503</v>
      </c>
      <c r="B4882" t="s">
        <v>16698</v>
      </c>
      <c r="C4882" s="111" t="s">
        <v>1713</v>
      </c>
      <c r="D4882" s="360">
        <v>391.49</v>
      </c>
    </row>
    <row r="4883" spans="1:4">
      <c r="A4883">
        <v>4500</v>
      </c>
      <c r="B4883" t="s">
        <v>16699</v>
      </c>
      <c r="C4883" s="111" t="s">
        <v>1715</v>
      </c>
      <c r="D4883" s="360">
        <v>15.46</v>
      </c>
    </row>
    <row r="4884" spans="1:4">
      <c r="A4884">
        <v>4448</v>
      </c>
      <c r="B4884" t="s">
        <v>16700</v>
      </c>
      <c r="C4884" s="111" t="s">
        <v>1715</v>
      </c>
      <c r="D4884" s="360">
        <v>21.24</v>
      </c>
    </row>
    <row r="4885" spans="1:4">
      <c r="A4885">
        <v>20213</v>
      </c>
      <c r="B4885" t="s">
        <v>19369</v>
      </c>
      <c r="C4885" s="111" t="s">
        <v>1715</v>
      </c>
      <c r="D4885" s="360">
        <v>25.08</v>
      </c>
    </row>
    <row r="4886" spans="1:4">
      <c r="A4886">
        <v>20211</v>
      </c>
      <c r="B4886" t="s">
        <v>19370</v>
      </c>
      <c r="C4886" s="111" t="s">
        <v>1715</v>
      </c>
      <c r="D4886" s="360">
        <v>33.21</v>
      </c>
    </row>
    <row r="4887" spans="1:4">
      <c r="A4887">
        <v>40270</v>
      </c>
      <c r="B4887" t="s">
        <v>16701</v>
      </c>
      <c r="C4887" s="111" t="s">
        <v>1715</v>
      </c>
      <c r="D4887" s="360">
        <v>126.05</v>
      </c>
    </row>
    <row r="4888" spans="1:4">
      <c r="A4888">
        <v>4425</v>
      </c>
      <c r="B4888" t="s">
        <v>19371</v>
      </c>
      <c r="C4888" s="111" t="s">
        <v>1715</v>
      </c>
      <c r="D4888" s="360">
        <v>27.45</v>
      </c>
    </row>
    <row r="4889" spans="1:4">
      <c r="A4889">
        <v>4472</v>
      </c>
      <c r="B4889" t="s">
        <v>19372</v>
      </c>
      <c r="C4889" s="111" t="s">
        <v>1715</v>
      </c>
      <c r="D4889" s="360">
        <v>34.29</v>
      </c>
    </row>
    <row r="4890" spans="1:4">
      <c r="A4890">
        <v>35272</v>
      </c>
      <c r="B4890" t="s">
        <v>19373</v>
      </c>
      <c r="C4890" s="111" t="s">
        <v>1715</v>
      </c>
      <c r="D4890" s="360">
        <v>49.57</v>
      </c>
    </row>
    <row r="4891" spans="1:4">
      <c r="A4891">
        <v>4481</v>
      </c>
      <c r="B4891" t="s">
        <v>19374</v>
      </c>
      <c r="C4891" s="111" t="s">
        <v>1715</v>
      </c>
      <c r="D4891" s="360">
        <v>53.07</v>
      </c>
    </row>
    <row r="4892" spans="1:4">
      <c r="A4892">
        <v>34345</v>
      </c>
      <c r="B4892" t="s">
        <v>19375</v>
      </c>
      <c r="C4892" s="111" t="s">
        <v>1714</v>
      </c>
      <c r="D4892" s="360">
        <v>14.21</v>
      </c>
    </row>
    <row r="4893" spans="1:4">
      <c r="A4893">
        <v>41096</v>
      </c>
      <c r="B4893" t="s">
        <v>16702</v>
      </c>
      <c r="C4893" s="111" t="s">
        <v>1719</v>
      </c>
      <c r="D4893" s="361">
        <v>2493.21</v>
      </c>
    </row>
    <row r="4894" spans="1:4">
      <c r="A4894" t="s">
        <v>1731</v>
      </c>
    </row>
    <row r="4895" spans="1:4">
      <c r="A4895" t="s">
        <v>36392</v>
      </c>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4"/>
  <sheetViews>
    <sheetView showGridLines="0" topLeftCell="A1675" workbookViewId="0">
      <selection activeCell="B1731" sqref="B1731"/>
    </sheetView>
  </sheetViews>
  <sheetFormatPr defaultRowHeight="14.25"/>
  <cols>
    <col min="1" max="1" width="8.25" customWidth="1"/>
    <col min="2" max="2" width="67" customWidth="1"/>
    <col min="3" max="3" width="8.25" customWidth="1"/>
    <col min="4" max="4" width="9.25" customWidth="1"/>
  </cols>
  <sheetData>
    <row r="1" spans="1:4" ht="15">
      <c r="A1" s="362" t="s">
        <v>27848</v>
      </c>
      <c r="B1" s="425" t="s">
        <v>27849</v>
      </c>
      <c r="C1" s="425"/>
      <c r="D1" s="362" t="s">
        <v>27850</v>
      </c>
    </row>
    <row r="2" spans="1:4" ht="12" customHeight="1">
      <c r="B2" s="363" t="s">
        <v>36393</v>
      </c>
    </row>
    <row r="3" spans="1:4" ht="33.75" customHeight="1">
      <c r="A3" s="364" t="s">
        <v>11116</v>
      </c>
      <c r="B3" s="364" t="s">
        <v>27851</v>
      </c>
      <c r="C3" s="364" t="s">
        <v>16731</v>
      </c>
      <c r="D3" s="365" t="s">
        <v>27852</v>
      </c>
    </row>
    <row r="4" spans="1:4" ht="9" customHeight="1">
      <c r="A4" s="366" t="s">
        <v>36394</v>
      </c>
      <c r="B4" s="367" t="s">
        <v>27853</v>
      </c>
      <c r="C4" s="366" t="s">
        <v>27854</v>
      </c>
      <c r="D4" s="368">
        <v>115.12</v>
      </c>
    </row>
    <row r="5" spans="1:4" ht="9" customHeight="1">
      <c r="A5" s="366" t="s">
        <v>36395</v>
      </c>
      <c r="B5" s="367" t="s">
        <v>27855</v>
      </c>
      <c r="C5" s="366" t="s">
        <v>27854</v>
      </c>
      <c r="D5" s="368">
        <v>91.32</v>
      </c>
    </row>
    <row r="6" spans="1:4" ht="9" customHeight="1">
      <c r="A6" s="366" t="s">
        <v>36396</v>
      </c>
      <c r="B6" s="367" t="s">
        <v>27856</v>
      </c>
      <c r="C6" s="366" t="s">
        <v>4130</v>
      </c>
      <c r="D6" s="368">
        <v>10630.42</v>
      </c>
    </row>
    <row r="7" spans="1:4" ht="9" customHeight="1">
      <c r="A7" s="366" t="s">
        <v>36397</v>
      </c>
      <c r="B7" s="367" t="s">
        <v>27857</v>
      </c>
      <c r="C7" s="366" t="s">
        <v>4130</v>
      </c>
      <c r="D7" s="368">
        <v>68929.759999999995</v>
      </c>
    </row>
    <row r="8" spans="1:4" ht="9" customHeight="1">
      <c r="A8" s="366" t="s">
        <v>36398</v>
      </c>
      <c r="B8" s="367" t="s">
        <v>27858</v>
      </c>
      <c r="C8" s="366" t="s">
        <v>4130</v>
      </c>
      <c r="D8" s="368">
        <v>17002.52</v>
      </c>
    </row>
    <row r="9" spans="1:4" ht="9" customHeight="1">
      <c r="A9" s="366" t="s">
        <v>36399</v>
      </c>
      <c r="B9" s="367" t="s">
        <v>27859</v>
      </c>
      <c r="C9" s="366" t="s">
        <v>4130</v>
      </c>
      <c r="D9" s="368">
        <v>27354.66</v>
      </c>
    </row>
    <row r="10" spans="1:4" ht="9" customHeight="1">
      <c r="A10" s="366" t="s">
        <v>36400</v>
      </c>
      <c r="B10" s="367" t="s">
        <v>27860</v>
      </c>
      <c r="C10" s="366" t="s">
        <v>4130</v>
      </c>
      <c r="D10" s="368">
        <v>36953.269999999997</v>
      </c>
    </row>
    <row r="11" spans="1:4" ht="9" customHeight="1">
      <c r="A11" s="366" t="s">
        <v>36401</v>
      </c>
      <c r="B11" s="367" t="s">
        <v>27861</v>
      </c>
      <c r="C11" s="366" t="s">
        <v>4130</v>
      </c>
      <c r="D11" s="368">
        <v>50808.5</v>
      </c>
    </row>
    <row r="12" spans="1:4" ht="9" customHeight="1">
      <c r="A12" s="366" t="s">
        <v>36402</v>
      </c>
      <c r="B12" s="367" t="s">
        <v>27862</v>
      </c>
      <c r="C12" s="366" t="s">
        <v>4130</v>
      </c>
      <c r="D12" s="368">
        <v>7491.5</v>
      </c>
    </row>
    <row r="13" spans="1:4" ht="9" customHeight="1">
      <c r="A13" s="366" t="s">
        <v>36403</v>
      </c>
      <c r="B13" s="367" t="s">
        <v>27863</v>
      </c>
      <c r="C13" s="366" t="s">
        <v>4130</v>
      </c>
      <c r="D13" s="368">
        <v>7128.91</v>
      </c>
    </row>
    <row r="14" spans="1:4" ht="9" customHeight="1">
      <c r="A14" s="366" t="s">
        <v>36404</v>
      </c>
      <c r="B14" s="367" t="s">
        <v>27864</v>
      </c>
      <c r="C14" s="366" t="s">
        <v>4130</v>
      </c>
      <c r="D14" s="368">
        <v>45300.3</v>
      </c>
    </row>
    <row r="15" spans="1:4" ht="9" customHeight="1">
      <c r="A15" s="366" t="s">
        <v>36405</v>
      </c>
      <c r="B15" s="367" t="s">
        <v>27865</v>
      </c>
      <c r="C15" s="366" t="s">
        <v>4130</v>
      </c>
      <c r="D15" s="368">
        <v>10088.290000000001</v>
      </c>
    </row>
    <row r="16" spans="1:4" ht="9" customHeight="1">
      <c r="A16" s="366" t="s">
        <v>36406</v>
      </c>
      <c r="B16" s="367" t="s">
        <v>27866</v>
      </c>
      <c r="C16" s="366" t="s">
        <v>4130</v>
      </c>
      <c r="D16" s="368">
        <v>16436.21</v>
      </c>
    </row>
    <row r="17" spans="1:4" ht="9" customHeight="1">
      <c r="A17" s="366" t="s">
        <v>36407</v>
      </c>
      <c r="B17" s="367" t="s">
        <v>27867</v>
      </c>
      <c r="C17" s="366" t="s">
        <v>4130</v>
      </c>
      <c r="D17" s="368">
        <v>23453.7</v>
      </c>
    </row>
    <row r="18" spans="1:4" ht="9" customHeight="1">
      <c r="A18" s="366" t="s">
        <v>36408</v>
      </c>
      <c r="B18" s="367" t="s">
        <v>27868</v>
      </c>
      <c r="C18" s="366" t="s">
        <v>4130</v>
      </c>
      <c r="D18" s="368">
        <v>33163.050000000003</v>
      </c>
    </row>
    <row r="19" spans="1:4" ht="9" customHeight="1">
      <c r="A19" s="366" t="s">
        <v>36409</v>
      </c>
      <c r="B19" s="367" t="s">
        <v>27869</v>
      </c>
      <c r="C19" s="366" t="s">
        <v>4130</v>
      </c>
      <c r="D19" s="368">
        <v>4137.32</v>
      </c>
    </row>
    <row r="20" spans="1:4" ht="9" customHeight="1">
      <c r="A20" s="366" t="s">
        <v>36410</v>
      </c>
      <c r="B20" s="367" t="s">
        <v>27870</v>
      </c>
      <c r="C20" s="366" t="s">
        <v>4130</v>
      </c>
      <c r="D20" s="368">
        <v>8557.56</v>
      </c>
    </row>
    <row r="21" spans="1:4" ht="9" customHeight="1">
      <c r="A21" s="366" t="s">
        <v>36411</v>
      </c>
      <c r="B21" s="367" t="s">
        <v>27871</v>
      </c>
      <c r="C21" s="366" t="s">
        <v>4130</v>
      </c>
      <c r="D21" s="368">
        <v>49262.37</v>
      </c>
    </row>
    <row r="22" spans="1:4" ht="9" customHeight="1">
      <c r="A22" s="366" t="s">
        <v>36412</v>
      </c>
      <c r="B22" s="367" t="s">
        <v>27872</v>
      </c>
      <c r="C22" s="366" t="s">
        <v>4130</v>
      </c>
      <c r="D22" s="368">
        <v>12201.71</v>
      </c>
    </row>
    <row r="23" spans="1:4" ht="9" customHeight="1">
      <c r="A23" s="366" t="s">
        <v>36413</v>
      </c>
      <c r="B23" s="367" t="s">
        <v>27873</v>
      </c>
      <c r="C23" s="366" t="s">
        <v>4130</v>
      </c>
      <c r="D23" s="368">
        <v>20440.400000000001</v>
      </c>
    </row>
    <row r="24" spans="1:4" ht="9" customHeight="1">
      <c r="A24" s="366" t="s">
        <v>36414</v>
      </c>
      <c r="B24" s="367" t="s">
        <v>27874</v>
      </c>
      <c r="C24" s="366" t="s">
        <v>4130</v>
      </c>
      <c r="D24" s="368">
        <v>26782.240000000002</v>
      </c>
    </row>
    <row r="25" spans="1:4" ht="9" customHeight="1">
      <c r="A25" s="366" t="s">
        <v>36415</v>
      </c>
      <c r="B25" s="367" t="s">
        <v>27875</v>
      </c>
      <c r="C25" s="366" t="s">
        <v>4130</v>
      </c>
      <c r="D25" s="368">
        <v>37102.800000000003</v>
      </c>
    </row>
    <row r="26" spans="1:4" ht="9" customHeight="1">
      <c r="A26" s="366" t="s">
        <v>36416</v>
      </c>
      <c r="B26" s="367" t="s">
        <v>27876</v>
      </c>
      <c r="C26" s="366" t="s">
        <v>4130</v>
      </c>
      <c r="D26" s="368">
        <v>5288.58</v>
      </c>
    </row>
    <row r="27" spans="1:4" ht="9" customHeight="1">
      <c r="A27" s="366" t="s">
        <v>36417</v>
      </c>
      <c r="B27" s="367" t="s">
        <v>27877</v>
      </c>
      <c r="C27" s="366" t="s">
        <v>4130</v>
      </c>
      <c r="D27" s="368">
        <v>5413.71</v>
      </c>
    </row>
    <row r="28" spans="1:4" ht="9" customHeight="1">
      <c r="A28" s="366" t="s">
        <v>36418</v>
      </c>
      <c r="B28" s="367" t="s">
        <v>27878</v>
      </c>
      <c r="C28" s="366" t="s">
        <v>4130</v>
      </c>
      <c r="D28" s="368">
        <v>8233.2099999999991</v>
      </c>
    </row>
    <row r="29" spans="1:4" ht="9" customHeight="1">
      <c r="A29" s="366" t="s">
        <v>36419</v>
      </c>
      <c r="B29" s="367" t="s">
        <v>27879</v>
      </c>
      <c r="C29" s="366" t="s">
        <v>4130</v>
      </c>
      <c r="D29" s="368">
        <v>87417.69</v>
      </c>
    </row>
    <row r="30" spans="1:4" ht="9" customHeight="1">
      <c r="A30" s="366" t="s">
        <v>36420</v>
      </c>
      <c r="B30" s="367" t="s">
        <v>27880</v>
      </c>
      <c r="C30" s="366" t="s">
        <v>4130</v>
      </c>
      <c r="D30" s="368">
        <v>10117.219999999999</v>
      </c>
    </row>
    <row r="31" spans="1:4" ht="9" customHeight="1">
      <c r="A31" s="366" t="s">
        <v>36421</v>
      </c>
      <c r="B31" s="367" t="s">
        <v>27881</v>
      </c>
      <c r="C31" s="366" t="s">
        <v>4130</v>
      </c>
      <c r="D31" s="368">
        <v>12592.38</v>
      </c>
    </row>
    <row r="32" spans="1:4" ht="9" customHeight="1">
      <c r="A32" s="366" t="s">
        <v>36422</v>
      </c>
      <c r="B32" s="367" t="s">
        <v>27882</v>
      </c>
      <c r="C32" s="366" t="s">
        <v>4130</v>
      </c>
      <c r="D32" s="368">
        <v>14685.64</v>
      </c>
    </row>
    <row r="33" spans="1:4" ht="9" customHeight="1">
      <c r="A33" s="366" t="s">
        <v>36423</v>
      </c>
      <c r="B33" s="367" t="s">
        <v>27883</v>
      </c>
      <c r="C33" s="366" t="s">
        <v>4130</v>
      </c>
      <c r="D33" s="368">
        <v>17425.21</v>
      </c>
    </row>
    <row r="34" spans="1:4" ht="9" customHeight="1">
      <c r="A34" s="366" t="s">
        <v>36424</v>
      </c>
      <c r="B34" s="367" t="s">
        <v>27884</v>
      </c>
      <c r="C34" s="366" t="s">
        <v>4130</v>
      </c>
      <c r="D34" s="368">
        <v>20279.330000000002</v>
      </c>
    </row>
    <row r="35" spans="1:4" ht="9" customHeight="1">
      <c r="A35" s="366" t="s">
        <v>36425</v>
      </c>
      <c r="B35" s="367" t="s">
        <v>27885</v>
      </c>
      <c r="C35" s="366" t="s">
        <v>4130</v>
      </c>
      <c r="D35" s="368">
        <v>37902.089999999997</v>
      </c>
    </row>
    <row r="36" spans="1:4" ht="9" customHeight="1">
      <c r="A36" s="366" t="s">
        <v>36426</v>
      </c>
      <c r="B36" s="367" t="s">
        <v>27886</v>
      </c>
      <c r="C36" s="366" t="s">
        <v>4130</v>
      </c>
      <c r="D36" s="368">
        <v>42182.51</v>
      </c>
    </row>
    <row r="37" spans="1:4" ht="9" customHeight="1">
      <c r="A37" s="366" t="s">
        <v>36427</v>
      </c>
      <c r="B37" s="367" t="s">
        <v>27887</v>
      </c>
      <c r="C37" s="366" t="s">
        <v>4130</v>
      </c>
      <c r="D37" s="368">
        <v>46012.66</v>
      </c>
    </row>
    <row r="38" spans="1:4" ht="9" customHeight="1">
      <c r="A38" s="366" t="s">
        <v>36428</v>
      </c>
      <c r="B38" s="367" t="s">
        <v>27888</v>
      </c>
      <c r="C38" s="366" t="s">
        <v>4130</v>
      </c>
      <c r="D38" s="368">
        <v>50178.47</v>
      </c>
    </row>
    <row r="39" spans="1:4" ht="9" customHeight="1">
      <c r="A39" s="366" t="s">
        <v>36429</v>
      </c>
      <c r="B39" s="367" t="s">
        <v>27889</v>
      </c>
      <c r="C39" s="366" t="s">
        <v>4130</v>
      </c>
      <c r="D39" s="368">
        <v>56282.62</v>
      </c>
    </row>
    <row r="40" spans="1:4" ht="9" customHeight="1">
      <c r="A40" s="366" t="s">
        <v>36430</v>
      </c>
      <c r="B40" s="367" t="s">
        <v>27890</v>
      </c>
      <c r="C40" s="366" t="s">
        <v>4130</v>
      </c>
      <c r="D40" s="368">
        <v>58732.58</v>
      </c>
    </row>
    <row r="41" spans="1:4" ht="9" customHeight="1">
      <c r="A41" s="366" t="s">
        <v>36431</v>
      </c>
      <c r="B41" s="367" t="s">
        <v>27891</v>
      </c>
      <c r="C41" s="366" t="s">
        <v>4130</v>
      </c>
      <c r="D41" s="368">
        <v>65019.41</v>
      </c>
    </row>
    <row r="42" spans="1:4" ht="9" customHeight="1">
      <c r="A42" s="366" t="s">
        <v>36432</v>
      </c>
      <c r="B42" s="367" t="s">
        <v>27892</v>
      </c>
      <c r="C42" s="366" t="s">
        <v>4130</v>
      </c>
      <c r="D42" s="368">
        <v>69485.429999999993</v>
      </c>
    </row>
    <row r="43" spans="1:4" ht="9" customHeight="1">
      <c r="A43" s="366" t="s">
        <v>36433</v>
      </c>
      <c r="B43" s="367" t="s">
        <v>27893</v>
      </c>
      <c r="C43" s="366" t="s">
        <v>4130</v>
      </c>
      <c r="D43" s="368">
        <v>72645.119999999995</v>
      </c>
    </row>
    <row r="44" spans="1:4" ht="9" customHeight="1">
      <c r="A44" s="366" t="s">
        <v>36434</v>
      </c>
      <c r="B44" s="367" t="s">
        <v>27894</v>
      </c>
      <c r="C44" s="366" t="s">
        <v>4130</v>
      </c>
      <c r="D44" s="368">
        <v>78122.13</v>
      </c>
    </row>
    <row r="45" spans="1:4" ht="9" customHeight="1">
      <c r="A45" s="366" t="s">
        <v>36435</v>
      </c>
      <c r="B45" s="367" t="s">
        <v>27895</v>
      </c>
      <c r="C45" s="366" t="s">
        <v>4130</v>
      </c>
      <c r="D45" s="368">
        <v>82504.95</v>
      </c>
    </row>
    <row r="46" spans="1:4" ht="9" customHeight="1">
      <c r="A46" s="366" t="s">
        <v>36436</v>
      </c>
      <c r="B46" s="367" t="s">
        <v>27896</v>
      </c>
      <c r="C46" s="366" t="s">
        <v>4130</v>
      </c>
      <c r="D46" s="368">
        <v>10294.31</v>
      </c>
    </row>
    <row r="47" spans="1:4" ht="9" customHeight="1">
      <c r="A47" s="366" t="s">
        <v>36437</v>
      </c>
      <c r="B47" s="367" t="s">
        <v>27897</v>
      </c>
      <c r="C47" s="366" t="s">
        <v>4130</v>
      </c>
      <c r="D47" s="368">
        <v>14498.09</v>
      </c>
    </row>
    <row r="48" spans="1:4" ht="9" customHeight="1">
      <c r="A48" s="366" t="s">
        <v>36438</v>
      </c>
      <c r="B48" s="367" t="s">
        <v>27898</v>
      </c>
      <c r="C48" s="366" t="s">
        <v>4130</v>
      </c>
      <c r="D48" s="368">
        <v>95109.05</v>
      </c>
    </row>
    <row r="49" spans="1:4" ht="9" customHeight="1">
      <c r="A49" s="366" t="s">
        <v>36439</v>
      </c>
      <c r="B49" s="367" t="s">
        <v>27899</v>
      </c>
      <c r="C49" s="366" t="s">
        <v>4130</v>
      </c>
      <c r="D49" s="368">
        <v>19228.689999999999</v>
      </c>
    </row>
    <row r="50" spans="1:4" ht="9" customHeight="1">
      <c r="A50" s="366" t="s">
        <v>36440</v>
      </c>
      <c r="B50" s="367" t="s">
        <v>27900</v>
      </c>
      <c r="C50" s="366" t="s">
        <v>4130</v>
      </c>
      <c r="D50" s="368">
        <v>22919.64</v>
      </c>
    </row>
    <row r="51" spans="1:4" ht="9" customHeight="1">
      <c r="A51" s="366" t="s">
        <v>36441</v>
      </c>
      <c r="B51" s="367" t="s">
        <v>27901</v>
      </c>
      <c r="C51" s="366" t="s">
        <v>4130</v>
      </c>
      <c r="D51" s="368">
        <v>26108.05</v>
      </c>
    </row>
    <row r="52" spans="1:4" ht="9" customHeight="1">
      <c r="A52" s="366" t="s">
        <v>36442</v>
      </c>
      <c r="B52" s="367" t="s">
        <v>27902</v>
      </c>
      <c r="C52" s="366" t="s">
        <v>4130</v>
      </c>
      <c r="D52" s="368">
        <v>30400.58</v>
      </c>
    </row>
    <row r="53" spans="1:4" ht="9" customHeight="1">
      <c r="A53" s="366" t="s">
        <v>36443</v>
      </c>
      <c r="B53" s="367" t="s">
        <v>27903</v>
      </c>
      <c r="C53" s="366" t="s">
        <v>4130</v>
      </c>
      <c r="D53" s="368">
        <v>30749</v>
      </c>
    </row>
    <row r="54" spans="1:4" ht="9" customHeight="1">
      <c r="A54" s="366" t="s">
        <v>36444</v>
      </c>
      <c r="B54" s="367" t="s">
        <v>27904</v>
      </c>
      <c r="C54" s="366" t="s">
        <v>4130</v>
      </c>
      <c r="D54" s="368">
        <v>40105.75</v>
      </c>
    </row>
    <row r="55" spans="1:4" ht="9" customHeight="1">
      <c r="A55" s="366" t="s">
        <v>36445</v>
      </c>
      <c r="B55" s="367" t="s">
        <v>27905</v>
      </c>
      <c r="C55" s="366" t="s">
        <v>4130</v>
      </c>
      <c r="D55" s="368">
        <v>44642.01</v>
      </c>
    </row>
    <row r="56" spans="1:4" ht="9" customHeight="1">
      <c r="A56" s="366" t="s">
        <v>36446</v>
      </c>
      <c r="B56" s="367" t="s">
        <v>27906</v>
      </c>
      <c r="C56" s="366" t="s">
        <v>4130</v>
      </c>
      <c r="D56" s="368">
        <v>48334.66</v>
      </c>
    </row>
    <row r="57" spans="1:4" ht="9" customHeight="1">
      <c r="A57" s="366" t="s">
        <v>36447</v>
      </c>
      <c r="B57" s="367" t="s">
        <v>27907</v>
      </c>
      <c r="C57" s="366" t="s">
        <v>4130</v>
      </c>
      <c r="D57" s="368">
        <v>55073.27</v>
      </c>
    </row>
    <row r="58" spans="1:4" ht="9" customHeight="1">
      <c r="A58" s="366" t="s">
        <v>36448</v>
      </c>
      <c r="B58" s="367" t="s">
        <v>27908</v>
      </c>
      <c r="C58" s="366" t="s">
        <v>4130</v>
      </c>
      <c r="D58" s="368">
        <v>59513.58</v>
      </c>
    </row>
    <row r="59" spans="1:4" ht="9" customHeight="1">
      <c r="A59" s="366" t="s">
        <v>36449</v>
      </c>
      <c r="B59" s="367" t="s">
        <v>27909</v>
      </c>
      <c r="C59" s="366" t="s">
        <v>4130</v>
      </c>
      <c r="D59" s="368">
        <v>64078.97</v>
      </c>
    </row>
    <row r="60" spans="1:4" ht="9" customHeight="1">
      <c r="A60" s="366" t="s">
        <v>36450</v>
      </c>
      <c r="B60" s="367" t="s">
        <v>27910</v>
      </c>
      <c r="C60" s="366" t="s">
        <v>4130</v>
      </c>
      <c r="D60" s="368">
        <v>69125.08</v>
      </c>
    </row>
    <row r="61" spans="1:4" ht="9" customHeight="1">
      <c r="A61" s="366" t="s">
        <v>36451</v>
      </c>
      <c r="B61" s="367" t="s">
        <v>27911</v>
      </c>
      <c r="C61" s="366" t="s">
        <v>4130</v>
      </c>
      <c r="D61" s="368">
        <v>73661.100000000006</v>
      </c>
    </row>
    <row r="62" spans="1:4" ht="9" customHeight="1">
      <c r="A62" s="366" t="s">
        <v>36452</v>
      </c>
      <c r="B62" s="367" t="s">
        <v>27912</v>
      </c>
      <c r="C62" s="366" t="s">
        <v>4130</v>
      </c>
      <c r="D62" s="368">
        <v>80941.06</v>
      </c>
    </row>
    <row r="63" spans="1:4" ht="9" customHeight="1">
      <c r="A63" s="366" t="s">
        <v>36453</v>
      </c>
      <c r="B63" s="367" t="s">
        <v>27913</v>
      </c>
      <c r="C63" s="366" t="s">
        <v>4130</v>
      </c>
      <c r="D63" s="368">
        <v>85281.279999999999</v>
      </c>
    </row>
    <row r="64" spans="1:4" ht="9" customHeight="1">
      <c r="A64" s="366" t="s">
        <v>36454</v>
      </c>
      <c r="B64" s="367" t="s">
        <v>27914</v>
      </c>
      <c r="C64" s="366" t="s">
        <v>4130</v>
      </c>
      <c r="D64" s="368">
        <v>90573.03</v>
      </c>
    </row>
    <row r="65" spans="1:4" ht="9" customHeight="1">
      <c r="A65" s="366" t="s">
        <v>36455</v>
      </c>
      <c r="B65" s="367" t="s">
        <v>27915</v>
      </c>
      <c r="C65" s="366" t="s">
        <v>4130</v>
      </c>
      <c r="D65" s="368">
        <v>8179.76</v>
      </c>
    </row>
    <row r="66" spans="1:4" ht="9" customHeight="1">
      <c r="A66" s="366" t="s">
        <v>36456</v>
      </c>
      <c r="B66" s="367" t="s">
        <v>27916</v>
      </c>
      <c r="C66" s="366" t="s">
        <v>4130</v>
      </c>
      <c r="D66" s="368">
        <v>11948.65</v>
      </c>
    </row>
    <row r="67" spans="1:4" ht="9" customHeight="1">
      <c r="A67" s="366" t="s">
        <v>36457</v>
      </c>
      <c r="B67" s="367" t="s">
        <v>27917</v>
      </c>
      <c r="C67" s="366" t="s">
        <v>4130</v>
      </c>
      <c r="D67" s="368">
        <v>106372.92</v>
      </c>
    </row>
    <row r="68" spans="1:4" ht="9" customHeight="1">
      <c r="A68" s="366" t="s">
        <v>36458</v>
      </c>
      <c r="B68" s="367" t="s">
        <v>27918</v>
      </c>
      <c r="C68" s="366" t="s">
        <v>4130</v>
      </c>
      <c r="D68" s="368">
        <v>14529.52</v>
      </c>
    </row>
    <row r="69" spans="1:4" ht="9" customHeight="1">
      <c r="A69" s="366" t="s">
        <v>36459</v>
      </c>
      <c r="B69" s="367" t="s">
        <v>27919</v>
      </c>
      <c r="C69" s="366" t="s">
        <v>4130</v>
      </c>
      <c r="D69" s="368">
        <v>17440.63</v>
      </c>
    </row>
    <row r="70" spans="1:4" ht="9" customHeight="1">
      <c r="A70" s="366" t="s">
        <v>36460</v>
      </c>
      <c r="B70" s="367" t="s">
        <v>27920</v>
      </c>
      <c r="C70" s="366" t="s">
        <v>4130</v>
      </c>
      <c r="D70" s="368">
        <v>21015.09</v>
      </c>
    </row>
    <row r="71" spans="1:4" ht="9" customHeight="1">
      <c r="A71" s="366" t="s">
        <v>36461</v>
      </c>
      <c r="B71" s="367" t="s">
        <v>27921</v>
      </c>
      <c r="C71" s="366" t="s">
        <v>4130</v>
      </c>
      <c r="D71" s="368">
        <v>24100.75</v>
      </c>
    </row>
    <row r="72" spans="1:4" ht="9" customHeight="1">
      <c r="A72" s="366" t="s">
        <v>36462</v>
      </c>
      <c r="B72" s="367" t="s">
        <v>27922</v>
      </c>
      <c r="C72" s="366" t="s">
        <v>4130</v>
      </c>
      <c r="D72" s="368">
        <v>31890.639999999999</v>
      </c>
    </row>
    <row r="73" spans="1:4" ht="9" customHeight="1">
      <c r="A73" s="366" t="s">
        <v>36463</v>
      </c>
      <c r="B73" s="367" t="s">
        <v>27923</v>
      </c>
      <c r="C73" s="366" t="s">
        <v>4130</v>
      </c>
      <c r="D73" s="368">
        <v>47101.04</v>
      </c>
    </row>
    <row r="74" spans="1:4" ht="9" customHeight="1">
      <c r="A74" s="366" t="s">
        <v>36464</v>
      </c>
      <c r="B74" s="367" t="s">
        <v>27924</v>
      </c>
      <c r="C74" s="366" t="s">
        <v>4130</v>
      </c>
      <c r="D74" s="368">
        <v>52153.48</v>
      </c>
    </row>
    <row r="75" spans="1:4" ht="9" customHeight="1">
      <c r="A75" s="366" t="s">
        <v>36465</v>
      </c>
      <c r="B75" s="367" t="s">
        <v>27925</v>
      </c>
      <c r="C75" s="366" t="s">
        <v>4130</v>
      </c>
      <c r="D75" s="368">
        <v>56627.41</v>
      </c>
    </row>
    <row r="76" spans="1:4" ht="9" customHeight="1">
      <c r="A76" s="366" t="s">
        <v>36466</v>
      </c>
      <c r="B76" s="367" t="s">
        <v>27926</v>
      </c>
      <c r="C76" s="366" t="s">
        <v>4130</v>
      </c>
      <c r="D76" s="368">
        <v>59959.38</v>
      </c>
    </row>
    <row r="77" spans="1:4" ht="9" customHeight="1">
      <c r="A77" s="366" t="s">
        <v>36467</v>
      </c>
      <c r="B77" s="367" t="s">
        <v>27927</v>
      </c>
      <c r="C77" s="366" t="s">
        <v>4130</v>
      </c>
      <c r="D77" s="368">
        <v>67993.87</v>
      </c>
    </row>
    <row r="78" spans="1:4" ht="9" customHeight="1">
      <c r="A78" s="366" t="s">
        <v>36468</v>
      </c>
      <c r="B78" s="367" t="s">
        <v>27928</v>
      </c>
      <c r="C78" s="366" t="s">
        <v>4130</v>
      </c>
      <c r="D78" s="368">
        <v>73025.179999999993</v>
      </c>
    </row>
    <row r="79" spans="1:4" ht="9" customHeight="1">
      <c r="A79" s="366" t="s">
        <v>36469</v>
      </c>
      <c r="B79" s="367" t="s">
        <v>27929</v>
      </c>
      <c r="C79" s="366" t="s">
        <v>4130</v>
      </c>
      <c r="D79" s="368">
        <v>78498.98</v>
      </c>
    </row>
    <row r="80" spans="1:4" ht="9" customHeight="1">
      <c r="A80" s="366" t="s">
        <v>36470</v>
      </c>
      <c r="B80" s="367" t="s">
        <v>27930</v>
      </c>
      <c r="C80" s="366" t="s">
        <v>4130</v>
      </c>
      <c r="D80" s="368">
        <v>83391.95</v>
      </c>
    </row>
    <row r="81" spans="1:4" ht="9" customHeight="1">
      <c r="A81" s="366" t="s">
        <v>36471</v>
      </c>
      <c r="B81" s="367" t="s">
        <v>27931</v>
      </c>
      <c r="C81" s="366" t="s">
        <v>4130</v>
      </c>
      <c r="D81" s="368">
        <v>90138.87</v>
      </c>
    </row>
    <row r="82" spans="1:4" ht="9" customHeight="1">
      <c r="A82" s="366" t="s">
        <v>36472</v>
      </c>
      <c r="B82" s="367" t="s">
        <v>27932</v>
      </c>
      <c r="C82" s="366" t="s">
        <v>4130</v>
      </c>
      <c r="D82" s="368">
        <v>95652.25</v>
      </c>
    </row>
    <row r="83" spans="1:4" ht="9" customHeight="1">
      <c r="A83" s="366" t="s">
        <v>36473</v>
      </c>
      <c r="B83" s="367" t="s">
        <v>27933</v>
      </c>
      <c r="C83" s="366" t="s">
        <v>4130</v>
      </c>
      <c r="D83" s="368">
        <v>101228.46</v>
      </c>
    </row>
    <row r="84" spans="1:4" ht="9" customHeight="1">
      <c r="A84" s="366" t="s">
        <v>36474</v>
      </c>
      <c r="B84" s="367" t="s">
        <v>27934</v>
      </c>
      <c r="C84" s="366" t="s">
        <v>40</v>
      </c>
      <c r="D84" s="368">
        <v>430.14</v>
      </c>
    </row>
    <row r="85" spans="1:4" ht="9" customHeight="1">
      <c r="A85" s="366" t="s">
        <v>36475</v>
      </c>
      <c r="B85" s="367" t="s">
        <v>27935</v>
      </c>
      <c r="C85" s="366" t="s">
        <v>40</v>
      </c>
      <c r="D85" s="368">
        <v>566.35</v>
      </c>
    </row>
    <row r="86" spans="1:4" ht="9" customHeight="1">
      <c r="A86" s="366" t="s">
        <v>36476</v>
      </c>
      <c r="B86" s="367" t="s">
        <v>27936</v>
      </c>
      <c r="C86" s="366" t="s">
        <v>40</v>
      </c>
      <c r="D86" s="368">
        <v>970.45</v>
      </c>
    </row>
    <row r="87" spans="1:4" ht="9" customHeight="1">
      <c r="A87" s="366" t="s">
        <v>36477</v>
      </c>
      <c r="B87" s="367" t="s">
        <v>27937</v>
      </c>
      <c r="C87" s="366" t="s">
        <v>40</v>
      </c>
      <c r="D87" s="368">
        <v>1315.51</v>
      </c>
    </row>
    <row r="88" spans="1:4" ht="9" customHeight="1">
      <c r="A88" s="366" t="s">
        <v>36478</v>
      </c>
      <c r="B88" s="367" t="s">
        <v>27938</v>
      </c>
      <c r="C88" s="366" t="s">
        <v>40</v>
      </c>
      <c r="D88" s="368">
        <v>1600.69</v>
      </c>
    </row>
    <row r="89" spans="1:4" ht="9" customHeight="1">
      <c r="A89" s="366" t="s">
        <v>36479</v>
      </c>
      <c r="B89" s="367" t="s">
        <v>27939</v>
      </c>
      <c r="C89" s="366" t="s">
        <v>40</v>
      </c>
      <c r="D89" s="368">
        <v>0</v>
      </c>
    </row>
    <row r="90" spans="1:4" ht="9" customHeight="1">
      <c r="A90" s="366" t="s">
        <v>36480</v>
      </c>
      <c r="B90" s="367" t="s">
        <v>27940</v>
      </c>
      <c r="C90" s="366" t="s">
        <v>40</v>
      </c>
      <c r="D90" s="368">
        <v>31.27</v>
      </c>
    </row>
    <row r="91" spans="1:4" ht="9" customHeight="1">
      <c r="A91" s="366" t="s">
        <v>36481</v>
      </c>
      <c r="B91" s="367" t="s">
        <v>27941</v>
      </c>
      <c r="C91" s="366" t="s">
        <v>152</v>
      </c>
      <c r="D91" s="368">
        <v>12.42</v>
      </c>
    </row>
    <row r="92" spans="1:4" ht="9" customHeight="1">
      <c r="A92" s="366" t="s">
        <v>36482</v>
      </c>
      <c r="B92" s="367" t="s">
        <v>27942</v>
      </c>
      <c r="C92" s="366" t="s">
        <v>152</v>
      </c>
      <c r="D92" s="368">
        <v>12.44</v>
      </c>
    </row>
    <row r="93" spans="1:4" ht="9" customHeight="1">
      <c r="A93" s="366" t="s">
        <v>36483</v>
      </c>
      <c r="B93" s="367" t="s">
        <v>27943</v>
      </c>
      <c r="C93" s="366" t="s">
        <v>152</v>
      </c>
      <c r="D93" s="368">
        <v>13.24</v>
      </c>
    </row>
    <row r="94" spans="1:4" ht="9" customHeight="1">
      <c r="A94" s="366" t="s">
        <v>36484</v>
      </c>
      <c r="B94" s="367" t="s">
        <v>27944</v>
      </c>
      <c r="C94" s="366" t="s">
        <v>152</v>
      </c>
      <c r="D94" s="368">
        <v>15.27</v>
      </c>
    </row>
    <row r="95" spans="1:4" ht="9" customHeight="1">
      <c r="A95" s="366" t="s">
        <v>36485</v>
      </c>
      <c r="B95" s="367" t="s">
        <v>27945</v>
      </c>
      <c r="C95" s="366" t="s">
        <v>4130</v>
      </c>
      <c r="D95" s="368">
        <v>22.22</v>
      </c>
    </row>
    <row r="96" spans="1:4" ht="9" customHeight="1">
      <c r="A96" s="366" t="s">
        <v>36486</v>
      </c>
      <c r="B96" s="367" t="s">
        <v>27946</v>
      </c>
      <c r="C96" s="366" t="s">
        <v>4130</v>
      </c>
      <c r="D96" s="368">
        <v>34.93</v>
      </c>
    </row>
    <row r="97" spans="1:4" ht="9" customHeight="1">
      <c r="A97" s="366" t="s">
        <v>36487</v>
      </c>
      <c r="B97" s="367" t="s">
        <v>27947</v>
      </c>
      <c r="C97" s="366" t="s">
        <v>4130</v>
      </c>
      <c r="D97" s="368">
        <v>46.08</v>
      </c>
    </row>
    <row r="98" spans="1:4" ht="9" customHeight="1">
      <c r="A98" s="366" t="s">
        <v>36488</v>
      </c>
      <c r="B98" s="367" t="s">
        <v>27948</v>
      </c>
      <c r="C98" s="366" t="s">
        <v>4130</v>
      </c>
      <c r="D98" s="368">
        <v>64.430000000000007</v>
      </c>
    </row>
    <row r="99" spans="1:4" ht="9" customHeight="1">
      <c r="A99" s="366" t="s">
        <v>36489</v>
      </c>
      <c r="B99" s="367" t="s">
        <v>27949</v>
      </c>
      <c r="C99" s="366" t="s">
        <v>4130</v>
      </c>
      <c r="D99" s="368">
        <v>93.53</v>
      </c>
    </row>
    <row r="100" spans="1:4" ht="9" customHeight="1">
      <c r="A100" s="366" t="s">
        <v>36490</v>
      </c>
      <c r="B100" s="367" t="s">
        <v>27950</v>
      </c>
      <c r="C100" s="366" t="s">
        <v>4130</v>
      </c>
      <c r="D100" s="368">
        <v>22.1</v>
      </c>
    </row>
    <row r="101" spans="1:4" ht="9" customHeight="1">
      <c r="A101" s="366" t="s">
        <v>36491</v>
      </c>
      <c r="B101" s="367" t="s">
        <v>27951</v>
      </c>
      <c r="C101" s="366" t="s">
        <v>4130</v>
      </c>
      <c r="D101" s="368">
        <v>30.07</v>
      </c>
    </row>
    <row r="102" spans="1:4" ht="9" customHeight="1">
      <c r="A102" s="366" t="s">
        <v>36492</v>
      </c>
      <c r="B102" s="367" t="s">
        <v>27952</v>
      </c>
      <c r="C102" s="366" t="s">
        <v>4130</v>
      </c>
      <c r="D102" s="368">
        <v>41.43</v>
      </c>
    </row>
    <row r="103" spans="1:4" ht="9" customHeight="1">
      <c r="A103" s="366" t="s">
        <v>36493</v>
      </c>
      <c r="B103" s="367" t="s">
        <v>27953</v>
      </c>
      <c r="C103" s="366" t="s">
        <v>4130</v>
      </c>
      <c r="D103" s="368">
        <v>80.05</v>
      </c>
    </row>
    <row r="104" spans="1:4" ht="9" customHeight="1">
      <c r="A104" s="366" t="s">
        <v>36494</v>
      </c>
      <c r="B104" s="367" t="s">
        <v>27954</v>
      </c>
      <c r="C104" s="366" t="s">
        <v>4130</v>
      </c>
      <c r="D104" s="368">
        <v>154.12</v>
      </c>
    </row>
    <row r="105" spans="1:4" ht="9" customHeight="1">
      <c r="A105" s="366" t="s">
        <v>36495</v>
      </c>
      <c r="B105" s="367" t="s">
        <v>27955</v>
      </c>
      <c r="C105" s="366" t="s">
        <v>152</v>
      </c>
      <c r="D105" s="368">
        <v>12</v>
      </c>
    </row>
    <row r="106" spans="1:4" ht="9" customHeight="1">
      <c r="A106" s="366" t="s">
        <v>36496</v>
      </c>
      <c r="B106" s="367" t="s">
        <v>27956</v>
      </c>
      <c r="C106" s="366" t="s">
        <v>152</v>
      </c>
      <c r="D106" s="368">
        <v>13.3</v>
      </c>
    </row>
    <row r="107" spans="1:4" ht="18" customHeight="1">
      <c r="A107" s="366" t="s">
        <v>36497</v>
      </c>
      <c r="B107" s="367" t="s">
        <v>27957</v>
      </c>
      <c r="C107" s="366" t="s">
        <v>40</v>
      </c>
      <c r="D107" s="368">
        <v>60096.19</v>
      </c>
    </row>
    <row r="108" spans="1:4" ht="18" customHeight="1">
      <c r="A108" s="366" t="s">
        <v>36498</v>
      </c>
      <c r="B108" s="367" t="s">
        <v>27958</v>
      </c>
      <c r="C108" s="366" t="s">
        <v>40</v>
      </c>
      <c r="D108" s="368">
        <v>59403.17</v>
      </c>
    </row>
    <row r="109" spans="1:4" ht="18" customHeight="1">
      <c r="A109" s="366" t="s">
        <v>36499</v>
      </c>
      <c r="B109" s="367" t="s">
        <v>27959</v>
      </c>
      <c r="C109" s="366" t="s">
        <v>40</v>
      </c>
      <c r="D109" s="368">
        <v>60900.44</v>
      </c>
    </row>
    <row r="110" spans="1:4" ht="18" customHeight="1">
      <c r="A110" s="366" t="s">
        <v>36500</v>
      </c>
      <c r="B110" s="367" t="s">
        <v>27960</v>
      </c>
      <c r="C110" s="366" t="s">
        <v>40</v>
      </c>
      <c r="D110" s="368">
        <v>59877.41</v>
      </c>
    </row>
    <row r="111" spans="1:4" ht="18" customHeight="1">
      <c r="A111" s="366" t="s">
        <v>36501</v>
      </c>
      <c r="B111" s="367" t="s">
        <v>27961</v>
      </c>
      <c r="C111" s="366" t="s">
        <v>40</v>
      </c>
      <c r="D111" s="368">
        <v>55607.25</v>
      </c>
    </row>
    <row r="112" spans="1:4" ht="18" customHeight="1">
      <c r="A112" s="366" t="s">
        <v>36502</v>
      </c>
      <c r="B112" s="367" t="s">
        <v>27962</v>
      </c>
      <c r="C112" s="366" t="s">
        <v>40</v>
      </c>
      <c r="D112" s="368">
        <v>55310.51</v>
      </c>
    </row>
    <row r="113" spans="1:4" ht="18" customHeight="1">
      <c r="A113" s="366" t="s">
        <v>36503</v>
      </c>
      <c r="B113" s="367" t="s">
        <v>27963</v>
      </c>
      <c r="C113" s="366" t="s">
        <v>40</v>
      </c>
      <c r="D113" s="368">
        <v>62004.84</v>
      </c>
    </row>
    <row r="114" spans="1:4" ht="18" customHeight="1">
      <c r="A114" s="366" t="s">
        <v>36504</v>
      </c>
      <c r="B114" s="367" t="s">
        <v>27964</v>
      </c>
      <c r="C114" s="366" t="s">
        <v>40</v>
      </c>
      <c r="D114" s="368">
        <v>61284.61</v>
      </c>
    </row>
    <row r="115" spans="1:4" ht="18" customHeight="1">
      <c r="A115" s="366" t="s">
        <v>36505</v>
      </c>
      <c r="B115" s="367" t="s">
        <v>27965</v>
      </c>
      <c r="C115" s="366" t="s">
        <v>40</v>
      </c>
      <c r="D115" s="368">
        <v>72605.14</v>
      </c>
    </row>
    <row r="116" spans="1:4" ht="18" customHeight="1">
      <c r="A116" s="366" t="s">
        <v>36506</v>
      </c>
      <c r="B116" s="367" t="s">
        <v>27966</v>
      </c>
      <c r="C116" s="366" t="s">
        <v>40</v>
      </c>
      <c r="D116" s="368">
        <v>71947.289999999994</v>
      </c>
    </row>
    <row r="117" spans="1:4" ht="18" customHeight="1">
      <c r="A117" s="366" t="s">
        <v>36507</v>
      </c>
      <c r="B117" s="367" t="s">
        <v>27967</v>
      </c>
      <c r="C117" s="366" t="s">
        <v>40</v>
      </c>
      <c r="D117" s="368">
        <v>65034.62</v>
      </c>
    </row>
    <row r="118" spans="1:4" ht="18" customHeight="1">
      <c r="A118" s="366" t="s">
        <v>36508</v>
      </c>
      <c r="B118" s="367" t="s">
        <v>27968</v>
      </c>
      <c r="C118" s="366" t="s">
        <v>40</v>
      </c>
      <c r="D118" s="368">
        <v>64259.94</v>
      </c>
    </row>
    <row r="119" spans="1:4" ht="18" customHeight="1">
      <c r="A119" s="366" t="s">
        <v>36509</v>
      </c>
      <c r="B119" s="367" t="s">
        <v>27969</v>
      </c>
      <c r="C119" s="366" t="s">
        <v>40</v>
      </c>
      <c r="D119" s="368">
        <v>80210.460000000006</v>
      </c>
    </row>
    <row r="120" spans="1:4" ht="18" customHeight="1">
      <c r="A120" s="366" t="s">
        <v>36510</v>
      </c>
      <c r="B120" s="367" t="s">
        <v>27970</v>
      </c>
      <c r="C120" s="366" t="s">
        <v>40</v>
      </c>
      <c r="D120" s="368">
        <v>79474.720000000001</v>
      </c>
    </row>
    <row r="121" spans="1:4" ht="18" customHeight="1">
      <c r="A121" s="366" t="s">
        <v>36511</v>
      </c>
      <c r="B121" s="367" t="s">
        <v>27971</v>
      </c>
      <c r="C121" s="366" t="s">
        <v>40</v>
      </c>
      <c r="D121" s="368">
        <v>83644.210000000006</v>
      </c>
    </row>
    <row r="122" spans="1:4" ht="18" customHeight="1">
      <c r="A122" s="366" t="s">
        <v>36512</v>
      </c>
      <c r="B122" s="367" t="s">
        <v>27972</v>
      </c>
      <c r="C122" s="366" t="s">
        <v>40</v>
      </c>
      <c r="D122" s="368">
        <v>82845.66</v>
      </c>
    </row>
    <row r="123" spans="1:4" ht="18" customHeight="1">
      <c r="A123" s="366" t="s">
        <v>36513</v>
      </c>
      <c r="B123" s="367" t="s">
        <v>27973</v>
      </c>
      <c r="C123" s="366" t="s">
        <v>40</v>
      </c>
      <c r="D123" s="368">
        <v>70248.03</v>
      </c>
    </row>
    <row r="124" spans="1:4" ht="18" customHeight="1">
      <c r="A124" s="366" t="s">
        <v>36514</v>
      </c>
      <c r="B124" s="367" t="s">
        <v>27974</v>
      </c>
      <c r="C124" s="366" t="s">
        <v>40</v>
      </c>
      <c r="D124" s="368">
        <v>69356.149999999994</v>
      </c>
    </row>
    <row r="125" spans="1:4" ht="18" customHeight="1">
      <c r="A125" s="366" t="s">
        <v>36515</v>
      </c>
      <c r="B125" s="367" t="s">
        <v>27975</v>
      </c>
      <c r="C125" s="366" t="s">
        <v>40</v>
      </c>
      <c r="D125" s="368">
        <v>90223.72</v>
      </c>
    </row>
    <row r="126" spans="1:4" ht="18" customHeight="1">
      <c r="A126" s="366" t="s">
        <v>36516</v>
      </c>
      <c r="B126" s="367" t="s">
        <v>27976</v>
      </c>
      <c r="C126" s="366" t="s">
        <v>40</v>
      </c>
      <c r="D126" s="368">
        <v>89303.55</v>
      </c>
    </row>
    <row r="127" spans="1:4" ht="18" customHeight="1">
      <c r="A127" s="366" t="s">
        <v>36517</v>
      </c>
      <c r="B127" s="367" t="s">
        <v>27977</v>
      </c>
      <c r="C127" s="366" t="s">
        <v>40</v>
      </c>
      <c r="D127" s="368">
        <v>29336.99</v>
      </c>
    </row>
    <row r="128" spans="1:4" ht="18" customHeight="1">
      <c r="A128" s="366" t="s">
        <v>36518</v>
      </c>
      <c r="B128" s="367" t="s">
        <v>27978</v>
      </c>
      <c r="C128" s="366" t="s">
        <v>40</v>
      </c>
      <c r="D128" s="368">
        <v>29095.78</v>
      </c>
    </row>
    <row r="129" spans="1:4" ht="18" customHeight="1">
      <c r="A129" s="366" t="s">
        <v>36519</v>
      </c>
      <c r="B129" s="367" t="s">
        <v>27979</v>
      </c>
      <c r="C129" s="366" t="s">
        <v>40</v>
      </c>
      <c r="D129" s="368">
        <v>34583.08</v>
      </c>
    </row>
    <row r="130" spans="1:4" ht="18" customHeight="1">
      <c r="A130" s="366" t="s">
        <v>36520</v>
      </c>
      <c r="B130" s="367" t="s">
        <v>27980</v>
      </c>
      <c r="C130" s="366" t="s">
        <v>40</v>
      </c>
      <c r="D130" s="368">
        <v>34305.81</v>
      </c>
    </row>
    <row r="131" spans="1:4" ht="18" customHeight="1">
      <c r="A131" s="366" t="s">
        <v>36521</v>
      </c>
      <c r="B131" s="367" t="s">
        <v>27981</v>
      </c>
      <c r="C131" s="366" t="s">
        <v>40</v>
      </c>
      <c r="D131" s="368">
        <v>34092.03</v>
      </c>
    </row>
    <row r="132" spans="1:4" ht="18" customHeight="1">
      <c r="A132" s="366" t="s">
        <v>36522</v>
      </c>
      <c r="B132" s="367" t="s">
        <v>27982</v>
      </c>
      <c r="C132" s="366" t="s">
        <v>40</v>
      </c>
      <c r="D132" s="368">
        <v>34374.53</v>
      </c>
    </row>
    <row r="133" spans="1:4" ht="18" customHeight="1">
      <c r="A133" s="366" t="s">
        <v>36523</v>
      </c>
      <c r="B133" s="367" t="s">
        <v>27983</v>
      </c>
      <c r="C133" s="366" t="s">
        <v>40</v>
      </c>
      <c r="D133" s="368">
        <v>36155.65</v>
      </c>
    </row>
    <row r="134" spans="1:4" ht="18" customHeight="1">
      <c r="A134" s="366" t="s">
        <v>36524</v>
      </c>
      <c r="B134" s="367" t="s">
        <v>27984</v>
      </c>
      <c r="C134" s="366" t="s">
        <v>40</v>
      </c>
      <c r="D134" s="368">
        <v>35861.25</v>
      </c>
    </row>
    <row r="135" spans="1:4" ht="18" customHeight="1">
      <c r="A135" s="366" t="s">
        <v>36525</v>
      </c>
      <c r="B135" s="367" t="s">
        <v>27985</v>
      </c>
      <c r="C135" s="366" t="s">
        <v>40</v>
      </c>
      <c r="D135" s="368">
        <v>41055.19</v>
      </c>
    </row>
    <row r="136" spans="1:4" ht="18" customHeight="1">
      <c r="A136" s="366" t="s">
        <v>36526</v>
      </c>
      <c r="B136" s="367" t="s">
        <v>27986</v>
      </c>
      <c r="C136" s="366" t="s">
        <v>40</v>
      </c>
      <c r="D136" s="368">
        <v>40701.01</v>
      </c>
    </row>
    <row r="137" spans="1:4" ht="18" customHeight="1">
      <c r="A137" s="366" t="s">
        <v>36527</v>
      </c>
      <c r="B137" s="367" t="s">
        <v>27987</v>
      </c>
      <c r="C137" s="366" t="s">
        <v>40</v>
      </c>
      <c r="D137" s="368">
        <v>41052.65</v>
      </c>
    </row>
    <row r="138" spans="1:4" ht="18" customHeight="1">
      <c r="A138" s="366" t="s">
        <v>36528</v>
      </c>
      <c r="B138" s="367" t="s">
        <v>27988</v>
      </c>
      <c r="C138" s="366" t="s">
        <v>40</v>
      </c>
      <c r="D138" s="368">
        <v>40708.199999999997</v>
      </c>
    </row>
    <row r="139" spans="1:4" ht="18" customHeight="1">
      <c r="A139" s="366" t="s">
        <v>36529</v>
      </c>
      <c r="B139" s="367" t="s">
        <v>27989</v>
      </c>
      <c r="C139" s="366" t="s">
        <v>40</v>
      </c>
      <c r="D139" s="368">
        <v>36791.47</v>
      </c>
    </row>
    <row r="140" spans="1:4" ht="18" customHeight="1">
      <c r="A140" s="366" t="s">
        <v>36530</v>
      </c>
      <c r="B140" s="367" t="s">
        <v>27990</v>
      </c>
      <c r="C140" s="366" t="s">
        <v>40</v>
      </c>
      <c r="D140" s="368">
        <v>36487.550000000003</v>
      </c>
    </row>
    <row r="141" spans="1:4" ht="18" customHeight="1">
      <c r="A141" s="366" t="s">
        <v>36531</v>
      </c>
      <c r="B141" s="367" t="s">
        <v>27991</v>
      </c>
      <c r="C141" s="366" t="s">
        <v>40</v>
      </c>
      <c r="D141" s="368">
        <v>37464.93</v>
      </c>
    </row>
    <row r="142" spans="1:4" ht="18" customHeight="1">
      <c r="A142" s="366" t="s">
        <v>36532</v>
      </c>
      <c r="B142" s="367" t="s">
        <v>27992</v>
      </c>
      <c r="C142" s="366" t="s">
        <v>40</v>
      </c>
      <c r="D142" s="368">
        <v>37144.879999999997</v>
      </c>
    </row>
    <row r="143" spans="1:4" ht="18" customHeight="1">
      <c r="A143" s="366" t="s">
        <v>36533</v>
      </c>
      <c r="B143" s="367" t="s">
        <v>27993</v>
      </c>
      <c r="C143" s="366" t="s">
        <v>40</v>
      </c>
      <c r="D143" s="368">
        <v>43062.36</v>
      </c>
    </row>
    <row r="144" spans="1:4" ht="18" customHeight="1">
      <c r="A144" s="366" t="s">
        <v>36534</v>
      </c>
      <c r="B144" s="367" t="s">
        <v>27994</v>
      </c>
      <c r="C144" s="366" t="s">
        <v>40</v>
      </c>
      <c r="D144" s="368">
        <v>42672.06</v>
      </c>
    </row>
    <row r="145" spans="1:4" ht="18" customHeight="1">
      <c r="A145" s="366" t="s">
        <v>36535</v>
      </c>
      <c r="B145" s="367" t="s">
        <v>27995</v>
      </c>
      <c r="C145" s="366" t="s">
        <v>40</v>
      </c>
      <c r="D145" s="368">
        <v>40562.21</v>
      </c>
    </row>
    <row r="146" spans="1:4" ht="18" customHeight="1">
      <c r="A146" s="366" t="s">
        <v>36536</v>
      </c>
      <c r="B146" s="367" t="s">
        <v>27996</v>
      </c>
      <c r="C146" s="366" t="s">
        <v>40</v>
      </c>
      <c r="D146" s="368">
        <v>40197.32</v>
      </c>
    </row>
    <row r="147" spans="1:4" ht="18" customHeight="1">
      <c r="A147" s="366" t="s">
        <v>36537</v>
      </c>
      <c r="B147" s="367" t="s">
        <v>27997</v>
      </c>
      <c r="C147" s="366" t="s">
        <v>40</v>
      </c>
      <c r="D147" s="368">
        <v>40023.279999999999</v>
      </c>
    </row>
    <row r="148" spans="1:4" ht="18" customHeight="1">
      <c r="A148" s="366" t="s">
        <v>36538</v>
      </c>
      <c r="B148" s="367" t="s">
        <v>27998</v>
      </c>
      <c r="C148" s="366" t="s">
        <v>40</v>
      </c>
      <c r="D148" s="368">
        <v>39659.760000000002</v>
      </c>
    </row>
    <row r="149" spans="1:4" ht="18" customHeight="1">
      <c r="A149" s="366" t="s">
        <v>36539</v>
      </c>
      <c r="B149" s="367" t="s">
        <v>27999</v>
      </c>
      <c r="C149" s="366" t="s">
        <v>40</v>
      </c>
      <c r="D149" s="368">
        <v>44400.639999999999</v>
      </c>
    </row>
    <row r="150" spans="1:4" ht="18" customHeight="1">
      <c r="A150" s="366" t="s">
        <v>36540</v>
      </c>
      <c r="B150" s="367" t="s">
        <v>28000</v>
      </c>
      <c r="C150" s="366" t="s">
        <v>40</v>
      </c>
      <c r="D150" s="368">
        <v>43981.39</v>
      </c>
    </row>
    <row r="151" spans="1:4" ht="18" customHeight="1">
      <c r="A151" s="366" t="s">
        <v>36541</v>
      </c>
      <c r="B151" s="367" t="s">
        <v>28001</v>
      </c>
      <c r="C151" s="366" t="s">
        <v>40</v>
      </c>
      <c r="D151" s="368">
        <v>41381.67</v>
      </c>
    </row>
    <row r="152" spans="1:4" ht="18" customHeight="1">
      <c r="A152" s="366" t="s">
        <v>36542</v>
      </c>
      <c r="B152" s="367" t="s">
        <v>28002</v>
      </c>
      <c r="C152" s="366" t="s">
        <v>40</v>
      </c>
      <c r="D152" s="368">
        <v>40999.18</v>
      </c>
    </row>
    <row r="153" spans="1:4" ht="18" customHeight="1">
      <c r="A153" s="366" t="s">
        <v>36543</v>
      </c>
      <c r="B153" s="367" t="s">
        <v>28003</v>
      </c>
      <c r="C153" s="366" t="s">
        <v>40</v>
      </c>
      <c r="D153" s="368">
        <v>45065.81</v>
      </c>
    </row>
    <row r="154" spans="1:4" ht="18" customHeight="1">
      <c r="A154" s="366" t="s">
        <v>36544</v>
      </c>
      <c r="B154" s="367" t="s">
        <v>28004</v>
      </c>
      <c r="C154" s="366" t="s">
        <v>40</v>
      </c>
      <c r="D154" s="368">
        <v>44633.14</v>
      </c>
    </row>
    <row r="155" spans="1:4" ht="18" customHeight="1">
      <c r="A155" s="366" t="s">
        <v>36545</v>
      </c>
      <c r="B155" s="367" t="s">
        <v>28005</v>
      </c>
      <c r="C155" s="366" t="s">
        <v>40</v>
      </c>
      <c r="D155" s="368">
        <v>46318.52</v>
      </c>
    </row>
    <row r="156" spans="1:4" ht="18" customHeight="1">
      <c r="A156" s="366" t="s">
        <v>36546</v>
      </c>
      <c r="B156" s="367" t="s">
        <v>28006</v>
      </c>
      <c r="C156" s="366" t="s">
        <v>40</v>
      </c>
      <c r="D156" s="368">
        <v>45865.01</v>
      </c>
    </row>
    <row r="157" spans="1:4" ht="18" customHeight="1">
      <c r="A157" s="366" t="s">
        <v>36547</v>
      </c>
      <c r="B157" s="367" t="s">
        <v>28007</v>
      </c>
      <c r="C157" s="366" t="s">
        <v>40</v>
      </c>
      <c r="D157" s="368">
        <v>42657.45</v>
      </c>
    </row>
    <row r="158" spans="1:4" ht="18" customHeight="1">
      <c r="A158" s="366" t="s">
        <v>36548</v>
      </c>
      <c r="B158" s="367" t="s">
        <v>28008</v>
      </c>
      <c r="C158" s="366" t="s">
        <v>40</v>
      </c>
      <c r="D158" s="368">
        <v>42251.98</v>
      </c>
    </row>
    <row r="159" spans="1:4" ht="18" customHeight="1">
      <c r="A159" s="366" t="s">
        <v>36549</v>
      </c>
      <c r="B159" s="367" t="s">
        <v>28009</v>
      </c>
      <c r="C159" s="366" t="s">
        <v>40</v>
      </c>
      <c r="D159" s="368">
        <v>44639.73</v>
      </c>
    </row>
    <row r="160" spans="1:4" ht="18" customHeight="1">
      <c r="A160" s="366" t="s">
        <v>36550</v>
      </c>
      <c r="B160" s="367" t="s">
        <v>28010</v>
      </c>
      <c r="C160" s="366" t="s">
        <v>40</v>
      </c>
      <c r="D160" s="368">
        <v>44195.67</v>
      </c>
    </row>
    <row r="161" spans="1:4" ht="18" customHeight="1">
      <c r="A161" s="366" t="s">
        <v>36551</v>
      </c>
      <c r="B161" s="367" t="s">
        <v>28011</v>
      </c>
      <c r="C161" s="366" t="s">
        <v>40</v>
      </c>
      <c r="D161" s="368">
        <v>49085.41</v>
      </c>
    </row>
    <row r="162" spans="1:4" ht="18" customHeight="1">
      <c r="A162" s="366" t="s">
        <v>36552</v>
      </c>
      <c r="B162" s="367" t="s">
        <v>28012</v>
      </c>
      <c r="C162" s="366" t="s">
        <v>40</v>
      </c>
      <c r="D162" s="368">
        <v>48566.57</v>
      </c>
    </row>
    <row r="163" spans="1:4" ht="18" customHeight="1">
      <c r="A163" s="366" t="s">
        <v>36553</v>
      </c>
      <c r="B163" s="367" t="s">
        <v>28013</v>
      </c>
      <c r="C163" s="366" t="s">
        <v>40</v>
      </c>
      <c r="D163" s="368">
        <v>52308.61</v>
      </c>
    </row>
    <row r="164" spans="1:4" ht="18" customHeight="1">
      <c r="A164" s="366" t="s">
        <v>36554</v>
      </c>
      <c r="B164" s="367" t="s">
        <v>28014</v>
      </c>
      <c r="C164" s="366" t="s">
        <v>40</v>
      </c>
      <c r="D164" s="368">
        <v>51738.3</v>
      </c>
    </row>
    <row r="165" spans="1:4" ht="18" customHeight="1">
      <c r="A165" s="366" t="s">
        <v>36555</v>
      </c>
      <c r="B165" s="367" t="s">
        <v>28015</v>
      </c>
      <c r="C165" s="366" t="s">
        <v>40</v>
      </c>
      <c r="D165" s="368">
        <v>49105.15</v>
      </c>
    </row>
    <row r="166" spans="1:4" ht="18" customHeight="1">
      <c r="A166" s="366" t="s">
        <v>36556</v>
      </c>
      <c r="B166" s="367" t="s">
        <v>28016</v>
      </c>
      <c r="C166" s="366" t="s">
        <v>40</v>
      </c>
      <c r="D166" s="368">
        <v>48600.61</v>
      </c>
    </row>
    <row r="167" spans="1:4" ht="18" customHeight="1">
      <c r="A167" s="366" t="s">
        <v>36557</v>
      </c>
      <c r="B167" s="367" t="s">
        <v>28017</v>
      </c>
      <c r="C167" s="366" t="s">
        <v>40</v>
      </c>
      <c r="D167" s="368">
        <v>49853.36</v>
      </c>
    </row>
    <row r="168" spans="1:4" ht="18" customHeight="1">
      <c r="A168" s="366" t="s">
        <v>36558</v>
      </c>
      <c r="B168" s="367" t="s">
        <v>28018</v>
      </c>
      <c r="C168" s="366" t="s">
        <v>40</v>
      </c>
      <c r="D168" s="368">
        <v>49333.65</v>
      </c>
    </row>
    <row r="169" spans="1:4" ht="18" customHeight="1">
      <c r="A169" s="366" t="s">
        <v>36559</v>
      </c>
      <c r="B169" s="367" t="s">
        <v>28019</v>
      </c>
      <c r="C169" s="366" t="s">
        <v>40</v>
      </c>
      <c r="D169" s="368">
        <v>54341.11</v>
      </c>
    </row>
    <row r="170" spans="1:4" ht="18" customHeight="1">
      <c r="A170" s="366" t="s">
        <v>36560</v>
      </c>
      <c r="B170" s="367" t="s">
        <v>28020</v>
      </c>
      <c r="C170" s="366" t="s">
        <v>40</v>
      </c>
      <c r="D170" s="368">
        <v>53730.83</v>
      </c>
    </row>
    <row r="171" spans="1:4" ht="18" customHeight="1">
      <c r="A171" s="366" t="s">
        <v>36561</v>
      </c>
      <c r="B171" s="367" t="s">
        <v>28021</v>
      </c>
      <c r="C171" s="366" t="s">
        <v>40</v>
      </c>
      <c r="D171" s="368">
        <v>53807.39</v>
      </c>
    </row>
    <row r="172" spans="1:4" ht="18" customHeight="1">
      <c r="A172" s="366" t="s">
        <v>36562</v>
      </c>
      <c r="B172" s="367" t="s">
        <v>28022</v>
      </c>
      <c r="C172" s="366" t="s">
        <v>40</v>
      </c>
      <c r="D172" s="368">
        <v>53211.07</v>
      </c>
    </row>
    <row r="173" spans="1:4" ht="18" customHeight="1">
      <c r="A173" s="366" t="s">
        <v>36563</v>
      </c>
      <c r="B173" s="367" t="s">
        <v>28023</v>
      </c>
      <c r="C173" s="366" t="s">
        <v>40</v>
      </c>
      <c r="D173" s="368">
        <v>53095.08</v>
      </c>
    </row>
    <row r="174" spans="1:4" ht="18" customHeight="1">
      <c r="A174" s="366" t="s">
        <v>36564</v>
      </c>
      <c r="B174" s="367" t="s">
        <v>28024</v>
      </c>
      <c r="C174" s="366" t="s">
        <v>40</v>
      </c>
      <c r="D174" s="368">
        <v>52517.8</v>
      </c>
    </row>
    <row r="175" spans="1:4" ht="18" customHeight="1">
      <c r="A175" s="366" t="s">
        <v>36565</v>
      </c>
      <c r="B175" s="367" t="s">
        <v>28025</v>
      </c>
      <c r="C175" s="366" t="s">
        <v>40</v>
      </c>
      <c r="D175" s="368">
        <v>59232.86</v>
      </c>
    </row>
    <row r="176" spans="1:4" ht="18" customHeight="1">
      <c r="A176" s="366" t="s">
        <v>36566</v>
      </c>
      <c r="B176" s="367" t="s">
        <v>28026</v>
      </c>
      <c r="C176" s="366" t="s">
        <v>40</v>
      </c>
      <c r="D176" s="368">
        <v>58563.64</v>
      </c>
    </row>
    <row r="177" spans="1:4" ht="18" customHeight="1">
      <c r="A177" s="366" t="s">
        <v>36567</v>
      </c>
      <c r="B177" s="367" t="s">
        <v>28027</v>
      </c>
      <c r="C177" s="366" t="s">
        <v>40</v>
      </c>
      <c r="D177" s="368">
        <v>53999.75</v>
      </c>
    </row>
    <row r="178" spans="1:4" ht="18" customHeight="1">
      <c r="A178" s="366" t="s">
        <v>36568</v>
      </c>
      <c r="B178" s="367" t="s">
        <v>28028</v>
      </c>
      <c r="C178" s="366" t="s">
        <v>40</v>
      </c>
      <c r="D178" s="368">
        <v>53384.78</v>
      </c>
    </row>
    <row r="179" spans="1:4" ht="18" customHeight="1">
      <c r="A179" s="366" t="s">
        <v>36569</v>
      </c>
      <c r="B179" s="367" t="s">
        <v>28029</v>
      </c>
      <c r="C179" s="366" t="s">
        <v>40</v>
      </c>
      <c r="D179" s="368">
        <v>67238.64</v>
      </c>
    </row>
    <row r="180" spans="1:4" ht="18" customHeight="1">
      <c r="A180" s="366" t="s">
        <v>36570</v>
      </c>
      <c r="B180" s="367" t="s">
        <v>28030</v>
      </c>
      <c r="C180" s="366" t="s">
        <v>40</v>
      </c>
      <c r="D180" s="368">
        <v>66936.160000000003</v>
      </c>
    </row>
    <row r="181" spans="1:4" ht="18" customHeight="1">
      <c r="A181" s="366" t="s">
        <v>36571</v>
      </c>
      <c r="B181" s="367" t="s">
        <v>28031</v>
      </c>
      <c r="C181" s="366" t="s">
        <v>40</v>
      </c>
      <c r="D181" s="368">
        <v>69870.460000000006</v>
      </c>
    </row>
    <row r="182" spans="1:4" ht="18" customHeight="1">
      <c r="A182" s="366" t="s">
        <v>36572</v>
      </c>
      <c r="B182" s="367" t="s">
        <v>28032</v>
      </c>
      <c r="C182" s="366" t="s">
        <v>40</v>
      </c>
      <c r="D182" s="368">
        <v>69550.84</v>
      </c>
    </row>
    <row r="183" spans="1:4" ht="18" customHeight="1">
      <c r="A183" s="366" t="s">
        <v>36573</v>
      </c>
      <c r="B183" s="367" t="s">
        <v>28033</v>
      </c>
      <c r="C183" s="366" t="s">
        <v>40</v>
      </c>
      <c r="D183" s="368">
        <v>72444.97</v>
      </c>
    </row>
    <row r="184" spans="1:4" ht="18" customHeight="1">
      <c r="A184" s="366" t="s">
        <v>36574</v>
      </c>
      <c r="B184" s="367" t="s">
        <v>28034</v>
      </c>
      <c r="C184" s="366" t="s">
        <v>40</v>
      </c>
      <c r="D184" s="368">
        <v>72127.92</v>
      </c>
    </row>
    <row r="185" spans="1:4" ht="18" customHeight="1">
      <c r="A185" s="366" t="s">
        <v>36575</v>
      </c>
      <c r="B185" s="367" t="s">
        <v>28035</v>
      </c>
      <c r="C185" s="366" t="s">
        <v>40</v>
      </c>
      <c r="D185" s="368">
        <v>70962.61</v>
      </c>
    </row>
    <row r="186" spans="1:4" ht="18" customHeight="1">
      <c r="A186" s="366" t="s">
        <v>36576</v>
      </c>
      <c r="B186" s="367" t="s">
        <v>28036</v>
      </c>
      <c r="C186" s="366" t="s">
        <v>40</v>
      </c>
      <c r="D186" s="368">
        <v>70635.91</v>
      </c>
    </row>
    <row r="187" spans="1:4" ht="18" customHeight="1">
      <c r="A187" s="366" t="s">
        <v>36577</v>
      </c>
      <c r="B187" s="367" t="s">
        <v>28037</v>
      </c>
      <c r="C187" s="366" t="s">
        <v>40</v>
      </c>
      <c r="D187" s="368">
        <v>75758.41</v>
      </c>
    </row>
    <row r="188" spans="1:4" ht="18" customHeight="1">
      <c r="A188" s="366" t="s">
        <v>36578</v>
      </c>
      <c r="B188" s="367" t="s">
        <v>28038</v>
      </c>
      <c r="C188" s="366" t="s">
        <v>40</v>
      </c>
      <c r="D188" s="368">
        <v>75398.67</v>
      </c>
    </row>
    <row r="189" spans="1:4" ht="18" customHeight="1">
      <c r="A189" s="366" t="s">
        <v>36579</v>
      </c>
      <c r="B189" s="367" t="s">
        <v>28039</v>
      </c>
      <c r="C189" s="366" t="s">
        <v>40</v>
      </c>
      <c r="D189" s="368">
        <v>76442.77</v>
      </c>
    </row>
    <row r="190" spans="1:4" ht="18" customHeight="1">
      <c r="A190" s="366" t="s">
        <v>36580</v>
      </c>
      <c r="B190" s="367" t="s">
        <v>28040</v>
      </c>
      <c r="C190" s="366" t="s">
        <v>40</v>
      </c>
      <c r="D190" s="368">
        <v>76079.75</v>
      </c>
    </row>
    <row r="191" spans="1:4" ht="18" customHeight="1">
      <c r="A191" s="366" t="s">
        <v>36581</v>
      </c>
      <c r="B191" s="367" t="s">
        <v>28041</v>
      </c>
      <c r="C191" s="366" t="s">
        <v>40</v>
      </c>
      <c r="D191" s="368">
        <v>76519.06</v>
      </c>
    </row>
    <row r="192" spans="1:4" ht="18" customHeight="1">
      <c r="A192" s="366" t="s">
        <v>36582</v>
      </c>
      <c r="B192" s="367" t="s">
        <v>28042</v>
      </c>
      <c r="C192" s="366" t="s">
        <v>40</v>
      </c>
      <c r="D192" s="368">
        <v>76140.45</v>
      </c>
    </row>
    <row r="193" spans="1:4" ht="18" customHeight="1">
      <c r="A193" s="366" t="s">
        <v>36583</v>
      </c>
      <c r="B193" s="367" t="s">
        <v>28043</v>
      </c>
      <c r="C193" s="366" t="s">
        <v>40</v>
      </c>
      <c r="D193" s="368">
        <v>82691.53</v>
      </c>
    </row>
    <row r="194" spans="1:4" ht="18" customHeight="1">
      <c r="A194" s="366" t="s">
        <v>36584</v>
      </c>
      <c r="B194" s="367" t="s">
        <v>28044</v>
      </c>
      <c r="C194" s="366" t="s">
        <v>40</v>
      </c>
      <c r="D194" s="368">
        <v>82324.320000000007</v>
      </c>
    </row>
    <row r="195" spans="1:4" ht="18" customHeight="1">
      <c r="A195" s="366" t="s">
        <v>36585</v>
      </c>
      <c r="B195" s="367" t="s">
        <v>28045</v>
      </c>
      <c r="C195" s="366" t="s">
        <v>40</v>
      </c>
      <c r="D195" s="368">
        <v>83378.820000000007</v>
      </c>
    </row>
    <row r="196" spans="1:4" ht="18" customHeight="1">
      <c r="A196" s="366" t="s">
        <v>36586</v>
      </c>
      <c r="B196" s="367" t="s">
        <v>28046</v>
      </c>
      <c r="C196" s="366" t="s">
        <v>40</v>
      </c>
      <c r="D196" s="368">
        <v>82974.559999999998</v>
      </c>
    </row>
    <row r="197" spans="1:4" ht="18" customHeight="1">
      <c r="A197" s="366" t="s">
        <v>36587</v>
      </c>
      <c r="B197" s="367" t="s">
        <v>28047</v>
      </c>
      <c r="C197" s="366" t="s">
        <v>40</v>
      </c>
      <c r="D197" s="368">
        <v>84182.16</v>
      </c>
    </row>
    <row r="198" spans="1:4" ht="18" customHeight="1">
      <c r="A198" s="366" t="s">
        <v>36588</v>
      </c>
      <c r="B198" s="367" t="s">
        <v>28048</v>
      </c>
      <c r="C198" s="366" t="s">
        <v>40</v>
      </c>
      <c r="D198" s="368">
        <v>83797.53</v>
      </c>
    </row>
    <row r="199" spans="1:4" ht="9" customHeight="1">
      <c r="A199" s="366" t="s">
        <v>36589</v>
      </c>
      <c r="B199" s="367" t="s">
        <v>28049</v>
      </c>
      <c r="C199" s="366" t="s">
        <v>16948</v>
      </c>
      <c r="D199" s="368">
        <v>278.47000000000003</v>
      </c>
    </row>
    <row r="200" spans="1:4" ht="9" customHeight="1">
      <c r="A200" s="366" t="s">
        <v>36590</v>
      </c>
      <c r="B200" s="367" t="s">
        <v>28050</v>
      </c>
      <c r="C200" s="366" t="s">
        <v>40</v>
      </c>
      <c r="D200" s="368">
        <v>1597.59</v>
      </c>
    </row>
    <row r="201" spans="1:4" ht="9" customHeight="1">
      <c r="A201" s="366" t="s">
        <v>36591</v>
      </c>
      <c r="B201" s="367" t="s">
        <v>28051</v>
      </c>
      <c r="C201" s="366" t="s">
        <v>40</v>
      </c>
      <c r="D201" s="368">
        <v>1574.26</v>
      </c>
    </row>
    <row r="202" spans="1:4" ht="9" customHeight="1">
      <c r="A202" s="366" t="s">
        <v>36592</v>
      </c>
      <c r="B202" s="367" t="s">
        <v>28052</v>
      </c>
      <c r="C202" s="366" t="s">
        <v>40</v>
      </c>
      <c r="D202" s="368">
        <v>1839.26</v>
      </c>
    </row>
    <row r="203" spans="1:4" ht="9" customHeight="1">
      <c r="A203" s="366" t="s">
        <v>36593</v>
      </c>
      <c r="B203" s="367" t="s">
        <v>28053</v>
      </c>
      <c r="C203" s="366" t="s">
        <v>40</v>
      </c>
      <c r="D203" s="368">
        <v>1814.47</v>
      </c>
    </row>
    <row r="204" spans="1:4" ht="9" customHeight="1">
      <c r="A204" s="366" t="s">
        <v>36594</v>
      </c>
      <c r="B204" s="367" t="s">
        <v>28054</v>
      </c>
      <c r="C204" s="366" t="s">
        <v>40</v>
      </c>
      <c r="D204" s="368">
        <v>2080.9499999999998</v>
      </c>
    </row>
    <row r="205" spans="1:4" ht="9" customHeight="1">
      <c r="A205" s="366" t="s">
        <v>36595</v>
      </c>
      <c r="B205" s="367" t="s">
        <v>28055</v>
      </c>
      <c r="C205" s="366" t="s">
        <v>40</v>
      </c>
      <c r="D205" s="368">
        <v>2054.71</v>
      </c>
    </row>
    <row r="206" spans="1:4" ht="9" customHeight="1">
      <c r="A206" s="366" t="s">
        <v>36596</v>
      </c>
      <c r="B206" s="367" t="s">
        <v>28056</v>
      </c>
      <c r="C206" s="366" t="s">
        <v>40</v>
      </c>
      <c r="D206" s="368">
        <v>2275.48</v>
      </c>
    </row>
    <row r="207" spans="1:4" ht="9" customHeight="1">
      <c r="A207" s="366" t="s">
        <v>36597</v>
      </c>
      <c r="B207" s="367" t="s">
        <v>28057</v>
      </c>
      <c r="C207" s="366" t="s">
        <v>40</v>
      </c>
      <c r="D207" s="368">
        <v>2247.7800000000002</v>
      </c>
    </row>
    <row r="208" spans="1:4" ht="9" customHeight="1">
      <c r="A208" s="366" t="s">
        <v>36598</v>
      </c>
      <c r="B208" s="367" t="s">
        <v>28058</v>
      </c>
      <c r="C208" s="366" t="s">
        <v>40</v>
      </c>
      <c r="D208" s="368">
        <v>2517.12</v>
      </c>
    </row>
    <row r="209" spans="1:4" ht="9" customHeight="1">
      <c r="A209" s="366" t="s">
        <v>36599</v>
      </c>
      <c r="B209" s="367" t="s">
        <v>28059</v>
      </c>
      <c r="C209" s="366" t="s">
        <v>40</v>
      </c>
      <c r="D209" s="368">
        <v>2487.96</v>
      </c>
    </row>
    <row r="210" spans="1:4" ht="9" customHeight="1">
      <c r="A210" s="366" t="s">
        <v>36600</v>
      </c>
      <c r="B210" s="367" t="s">
        <v>28060</v>
      </c>
      <c r="C210" s="366" t="s">
        <v>40</v>
      </c>
      <c r="D210" s="368">
        <v>2853.25</v>
      </c>
    </row>
    <row r="211" spans="1:4" ht="9" customHeight="1">
      <c r="A211" s="366" t="s">
        <v>36601</v>
      </c>
      <c r="B211" s="367" t="s">
        <v>28061</v>
      </c>
      <c r="C211" s="366" t="s">
        <v>40</v>
      </c>
      <c r="D211" s="368">
        <v>2822.63</v>
      </c>
    </row>
    <row r="212" spans="1:4" ht="9" customHeight="1">
      <c r="A212" s="366" t="s">
        <v>36602</v>
      </c>
      <c r="B212" s="367" t="s">
        <v>28062</v>
      </c>
      <c r="C212" s="366" t="s">
        <v>40</v>
      </c>
      <c r="D212" s="368">
        <v>3047.74</v>
      </c>
    </row>
    <row r="213" spans="1:4" ht="9" customHeight="1">
      <c r="A213" s="366" t="s">
        <v>36603</v>
      </c>
      <c r="B213" s="367" t="s">
        <v>28063</v>
      </c>
      <c r="C213" s="366" t="s">
        <v>40</v>
      </c>
      <c r="D213" s="368">
        <v>3015.66</v>
      </c>
    </row>
    <row r="214" spans="1:4" ht="9" customHeight="1">
      <c r="A214" s="366" t="s">
        <v>36604</v>
      </c>
      <c r="B214" s="367" t="s">
        <v>28064</v>
      </c>
      <c r="C214" s="366" t="s">
        <v>40</v>
      </c>
      <c r="D214" s="368">
        <v>3326.04</v>
      </c>
    </row>
    <row r="215" spans="1:4" ht="9" customHeight="1">
      <c r="A215" s="366" t="s">
        <v>36605</v>
      </c>
      <c r="B215" s="367" t="s">
        <v>28065</v>
      </c>
      <c r="C215" s="366" t="s">
        <v>40</v>
      </c>
      <c r="D215" s="368">
        <v>3275.74</v>
      </c>
    </row>
    <row r="216" spans="1:4" ht="9" customHeight="1">
      <c r="A216" s="366" t="s">
        <v>36606</v>
      </c>
      <c r="B216" s="367" t="s">
        <v>28066</v>
      </c>
      <c r="C216" s="366" t="s">
        <v>40</v>
      </c>
      <c r="D216" s="368">
        <v>3524.82</v>
      </c>
    </row>
    <row r="217" spans="1:4" ht="9" customHeight="1">
      <c r="A217" s="366" t="s">
        <v>36607</v>
      </c>
      <c r="B217" s="367" t="s">
        <v>28067</v>
      </c>
      <c r="C217" s="366" t="s">
        <v>40</v>
      </c>
      <c r="D217" s="368">
        <v>3472.34</v>
      </c>
    </row>
    <row r="218" spans="1:4" ht="9" customHeight="1">
      <c r="A218" s="366" t="s">
        <v>36608</v>
      </c>
      <c r="B218" s="367" t="s">
        <v>28068</v>
      </c>
      <c r="C218" s="366" t="s">
        <v>40</v>
      </c>
      <c r="D218" s="368">
        <v>3771.48</v>
      </c>
    </row>
    <row r="219" spans="1:4" ht="9" customHeight="1">
      <c r="A219" s="366" t="s">
        <v>36609</v>
      </c>
      <c r="B219" s="367" t="s">
        <v>28069</v>
      </c>
      <c r="C219" s="366" t="s">
        <v>40</v>
      </c>
      <c r="D219" s="368">
        <v>3716.81</v>
      </c>
    </row>
    <row r="220" spans="1:4" ht="9" customHeight="1">
      <c r="A220" s="366" t="s">
        <v>36610</v>
      </c>
      <c r="B220" s="367" t="s">
        <v>28070</v>
      </c>
      <c r="C220" s="366" t="s">
        <v>40</v>
      </c>
      <c r="D220" s="368">
        <v>4022</v>
      </c>
    </row>
    <row r="221" spans="1:4" ht="9" customHeight="1">
      <c r="A221" s="366" t="s">
        <v>36611</v>
      </c>
      <c r="B221" s="367" t="s">
        <v>28071</v>
      </c>
      <c r="C221" s="366" t="s">
        <v>40</v>
      </c>
      <c r="D221" s="368">
        <v>3965.14</v>
      </c>
    </row>
    <row r="222" spans="1:4" ht="9" customHeight="1">
      <c r="A222" s="366" t="s">
        <v>36612</v>
      </c>
      <c r="B222" s="367" t="s">
        <v>28072</v>
      </c>
      <c r="C222" s="366" t="s">
        <v>40</v>
      </c>
      <c r="D222" s="368">
        <v>4226.76</v>
      </c>
    </row>
    <row r="223" spans="1:4" ht="9" customHeight="1">
      <c r="A223" s="366" t="s">
        <v>36613</v>
      </c>
      <c r="B223" s="367" t="s">
        <v>28073</v>
      </c>
      <c r="C223" s="366" t="s">
        <v>40</v>
      </c>
      <c r="D223" s="368">
        <v>4167.71</v>
      </c>
    </row>
    <row r="224" spans="1:4" ht="9" customHeight="1">
      <c r="A224" s="366" t="s">
        <v>36614</v>
      </c>
      <c r="B224" s="367" t="s">
        <v>28074</v>
      </c>
      <c r="C224" s="366" t="s">
        <v>40</v>
      </c>
      <c r="D224" s="368">
        <v>4691.7</v>
      </c>
    </row>
    <row r="225" spans="1:4" ht="9" customHeight="1">
      <c r="A225" s="366" t="s">
        <v>36615</v>
      </c>
      <c r="B225" s="367" t="s">
        <v>28075</v>
      </c>
      <c r="C225" s="366" t="s">
        <v>40</v>
      </c>
      <c r="D225" s="368">
        <v>4630.47</v>
      </c>
    </row>
    <row r="226" spans="1:4" ht="9" customHeight="1">
      <c r="A226" s="366" t="s">
        <v>36616</v>
      </c>
      <c r="B226" s="367" t="s">
        <v>28076</v>
      </c>
      <c r="C226" s="366" t="s">
        <v>40</v>
      </c>
      <c r="D226" s="368">
        <v>5500.35</v>
      </c>
    </row>
    <row r="227" spans="1:4" ht="9" customHeight="1">
      <c r="A227" s="366" t="s">
        <v>36617</v>
      </c>
      <c r="B227" s="367" t="s">
        <v>28077</v>
      </c>
      <c r="C227" s="366" t="s">
        <v>40</v>
      </c>
      <c r="D227" s="368">
        <v>5436.92</v>
      </c>
    </row>
    <row r="228" spans="1:4" ht="9" customHeight="1">
      <c r="A228" s="366" t="s">
        <v>36618</v>
      </c>
      <c r="B228" s="367" t="s">
        <v>28078</v>
      </c>
      <c r="C228" s="366" t="s">
        <v>40</v>
      </c>
      <c r="D228" s="368">
        <v>5761.04</v>
      </c>
    </row>
    <row r="229" spans="1:4" ht="9" customHeight="1">
      <c r="A229" s="366" t="s">
        <v>36619</v>
      </c>
      <c r="B229" s="367" t="s">
        <v>28079</v>
      </c>
      <c r="C229" s="366" t="s">
        <v>40</v>
      </c>
      <c r="D229" s="368">
        <v>5695.43</v>
      </c>
    </row>
    <row r="230" spans="1:4" ht="9" customHeight="1">
      <c r="A230" s="366" t="s">
        <v>36620</v>
      </c>
      <c r="B230" s="367" t="s">
        <v>28080</v>
      </c>
      <c r="C230" s="366" t="s">
        <v>40</v>
      </c>
      <c r="D230" s="368">
        <v>6187.97</v>
      </c>
    </row>
    <row r="231" spans="1:4" ht="9" customHeight="1">
      <c r="A231" s="366" t="s">
        <v>36621</v>
      </c>
      <c r="B231" s="367" t="s">
        <v>28081</v>
      </c>
      <c r="C231" s="366" t="s">
        <v>40</v>
      </c>
      <c r="D231" s="368">
        <v>6120.17</v>
      </c>
    </row>
    <row r="232" spans="1:4" ht="9" customHeight="1">
      <c r="A232" s="366" t="s">
        <v>36622</v>
      </c>
      <c r="B232" s="367" t="s">
        <v>28082</v>
      </c>
      <c r="C232" s="366" t="s">
        <v>40</v>
      </c>
      <c r="D232" s="368">
        <v>6396.48</v>
      </c>
    </row>
    <row r="233" spans="1:4" ht="9" customHeight="1">
      <c r="A233" s="366" t="s">
        <v>36623</v>
      </c>
      <c r="B233" s="367" t="s">
        <v>28083</v>
      </c>
      <c r="C233" s="366" t="s">
        <v>40</v>
      </c>
      <c r="D233" s="368">
        <v>6326.5</v>
      </c>
    </row>
    <row r="234" spans="1:4" ht="9" customHeight="1">
      <c r="A234" s="366" t="s">
        <v>36624</v>
      </c>
      <c r="B234" s="367" t="s">
        <v>28084</v>
      </c>
      <c r="C234" s="366" t="s">
        <v>40</v>
      </c>
      <c r="D234" s="368">
        <v>6735.29</v>
      </c>
    </row>
    <row r="235" spans="1:4" ht="9" customHeight="1">
      <c r="A235" s="366" t="s">
        <v>36625</v>
      </c>
      <c r="B235" s="367" t="s">
        <v>28085</v>
      </c>
      <c r="C235" s="366" t="s">
        <v>40</v>
      </c>
      <c r="D235" s="368">
        <v>6663.12</v>
      </c>
    </row>
    <row r="236" spans="1:4" ht="9" customHeight="1">
      <c r="A236" s="366" t="s">
        <v>36626</v>
      </c>
      <c r="B236" s="367" t="s">
        <v>28086</v>
      </c>
      <c r="C236" s="366" t="s">
        <v>40</v>
      </c>
      <c r="D236" s="368">
        <v>9032.7000000000007</v>
      </c>
    </row>
    <row r="237" spans="1:4" ht="9" customHeight="1">
      <c r="A237" s="366" t="s">
        <v>36627</v>
      </c>
      <c r="B237" s="367" t="s">
        <v>28087</v>
      </c>
      <c r="C237" s="366" t="s">
        <v>40</v>
      </c>
      <c r="D237" s="368">
        <v>8958.34</v>
      </c>
    </row>
    <row r="238" spans="1:4" ht="9" customHeight="1">
      <c r="A238" s="366" t="s">
        <v>36628</v>
      </c>
      <c r="B238" s="367" t="s">
        <v>28088</v>
      </c>
      <c r="C238" s="366" t="s">
        <v>40</v>
      </c>
      <c r="D238" s="368">
        <v>11371.54</v>
      </c>
    </row>
    <row r="239" spans="1:4" ht="9" customHeight="1">
      <c r="A239" s="366" t="s">
        <v>36629</v>
      </c>
      <c r="B239" s="367" t="s">
        <v>28089</v>
      </c>
      <c r="C239" s="366" t="s">
        <v>40</v>
      </c>
      <c r="D239" s="368">
        <v>11294.99</v>
      </c>
    </row>
    <row r="240" spans="1:4" ht="9" customHeight="1">
      <c r="A240" s="366" t="s">
        <v>36630</v>
      </c>
      <c r="B240" s="367" t="s">
        <v>28090</v>
      </c>
      <c r="C240" s="366" t="s">
        <v>40</v>
      </c>
      <c r="D240" s="368">
        <v>12143.46</v>
      </c>
    </row>
    <row r="241" spans="1:4" ht="9" customHeight="1">
      <c r="A241" s="366" t="s">
        <v>36631</v>
      </c>
      <c r="B241" s="367" t="s">
        <v>28091</v>
      </c>
      <c r="C241" s="366" t="s">
        <v>40</v>
      </c>
      <c r="D241" s="368">
        <v>12064.73</v>
      </c>
    </row>
    <row r="242" spans="1:4" ht="9" customHeight="1">
      <c r="A242" s="366" t="s">
        <v>36632</v>
      </c>
      <c r="B242" s="367" t="s">
        <v>28092</v>
      </c>
      <c r="C242" s="366" t="s">
        <v>40</v>
      </c>
      <c r="D242" s="368">
        <v>12596.69</v>
      </c>
    </row>
    <row r="243" spans="1:4" ht="9" customHeight="1">
      <c r="A243" s="366" t="s">
        <v>36633</v>
      </c>
      <c r="B243" s="367" t="s">
        <v>28093</v>
      </c>
      <c r="C243" s="366" t="s">
        <v>40</v>
      </c>
      <c r="D243" s="368">
        <v>12515.78</v>
      </c>
    </row>
    <row r="244" spans="1:4" ht="9" customHeight="1">
      <c r="A244" s="366" t="s">
        <v>36634</v>
      </c>
      <c r="B244" s="367" t="s">
        <v>28094</v>
      </c>
      <c r="C244" s="366" t="s">
        <v>40</v>
      </c>
      <c r="D244" s="368">
        <v>13423.23</v>
      </c>
    </row>
    <row r="245" spans="1:4" ht="9" customHeight="1">
      <c r="A245" s="366" t="s">
        <v>36635</v>
      </c>
      <c r="B245" s="367" t="s">
        <v>28095</v>
      </c>
      <c r="C245" s="366" t="s">
        <v>40</v>
      </c>
      <c r="D245" s="368">
        <v>13340.13</v>
      </c>
    </row>
    <row r="246" spans="1:4" ht="9" customHeight="1">
      <c r="A246" s="366" t="s">
        <v>36636</v>
      </c>
      <c r="B246" s="367" t="s">
        <v>28096</v>
      </c>
      <c r="C246" s="366" t="s">
        <v>40</v>
      </c>
      <c r="D246" s="368">
        <v>1508.47</v>
      </c>
    </row>
    <row r="247" spans="1:4" ht="9" customHeight="1">
      <c r="A247" s="366" t="s">
        <v>36637</v>
      </c>
      <c r="B247" s="367" t="s">
        <v>28097</v>
      </c>
      <c r="C247" s="366" t="s">
        <v>40</v>
      </c>
      <c r="D247" s="368">
        <v>1485.14</v>
      </c>
    </row>
    <row r="248" spans="1:4" ht="9" customHeight="1">
      <c r="A248" s="366" t="s">
        <v>36638</v>
      </c>
      <c r="B248" s="367" t="s">
        <v>28098</v>
      </c>
      <c r="C248" s="366" t="s">
        <v>40</v>
      </c>
      <c r="D248" s="368">
        <v>1736.22</v>
      </c>
    </row>
    <row r="249" spans="1:4" ht="9" customHeight="1">
      <c r="A249" s="366" t="s">
        <v>36639</v>
      </c>
      <c r="B249" s="367" t="s">
        <v>28099</v>
      </c>
      <c r="C249" s="366" t="s">
        <v>40</v>
      </c>
      <c r="D249" s="368">
        <v>1711.43</v>
      </c>
    </row>
    <row r="250" spans="1:4" ht="9" customHeight="1">
      <c r="A250" s="366" t="s">
        <v>36640</v>
      </c>
      <c r="B250" s="367" t="s">
        <v>28100</v>
      </c>
      <c r="C250" s="366" t="s">
        <v>40</v>
      </c>
      <c r="D250" s="368">
        <v>1963.99</v>
      </c>
    </row>
    <row r="251" spans="1:4" ht="9" customHeight="1">
      <c r="A251" s="366" t="s">
        <v>36641</v>
      </c>
      <c r="B251" s="367" t="s">
        <v>28101</v>
      </c>
      <c r="C251" s="366" t="s">
        <v>40</v>
      </c>
      <c r="D251" s="368">
        <v>1937.75</v>
      </c>
    </row>
    <row r="252" spans="1:4" ht="9" customHeight="1">
      <c r="A252" s="366" t="s">
        <v>36642</v>
      </c>
      <c r="B252" s="367" t="s">
        <v>28102</v>
      </c>
      <c r="C252" s="366" t="s">
        <v>40</v>
      </c>
      <c r="D252" s="368">
        <v>2147.39</v>
      </c>
    </row>
    <row r="253" spans="1:4" ht="9" customHeight="1">
      <c r="A253" s="366" t="s">
        <v>36643</v>
      </c>
      <c r="B253" s="367" t="s">
        <v>28103</v>
      </c>
      <c r="C253" s="366" t="s">
        <v>40</v>
      </c>
      <c r="D253" s="368">
        <v>2119.69</v>
      </c>
    </row>
    <row r="254" spans="1:4" ht="9" customHeight="1">
      <c r="A254" s="366" t="s">
        <v>36644</v>
      </c>
      <c r="B254" s="367" t="s">
        <v>28104</v>
      </c>
      <c r="C254" s="366" t="s">
        <v>40</v>
      </c>
      <c r="D254" s="368">
        <v>2375.09</v>
      </c>
    </row>
    <row r="255" spans="1:4" ht="9" customHeight="1">
      <c r="A255" s="366" t="s">
        <v>36645</v>
      </c>
      <c r="B255" s="367" t="s">
        <v>28105</v>
      </c>
      <c r="C255" s="366" t="s">
        <v>40</v>
      </c>
      <c r="D255" s="368">
        <v>2345.9299999999998</v>
      </c>
    </row>
    <row r="256" spans="1:4" ht="9" customHeight="1">
      <c r="A256" s="366" t="s">
        <v>36646</v>
      </c>
      <c r="B256" s="367" t="s">
        <v>28106</v>
      </c>
      <c r="C256" s="366" t="s">
        <v>40</v>
      </c>
      <c r="D256" s="368">
        <v>2691.73</v>
      </c>
    </row>
    <row r="257" spans="1:4" ht="9" customHeight="1">
      <c r="A257" s="366" t="s">
        <v>36647</v>
      </c>
      <c r="B257" s="367" t="s">
        <v>28107</v>
      </c>
      <c r="C257" s="366" t="s">
        <v>40</v>
      </c>
      <c r="D257" s="368">
        <v>2661.11</v>
      </c>
    </row>
    <row r="258" spans="1:4" ht="9" customHeight="1">
      <c r="A258" s="366" t="s">
        <v>36648</v>
      </c>
      <c r="B258" s="367" t="s">
        <v>28108</v>
      </c>
      <c r="C258" s="366" t="s">
        <v>40</v>
      </c>
      <c r="D258" s="368">
        <v>2875.08</v>
      </c>
    </row>
    <row r="259" spans="1:4" ht="9" customHeight="1">
      <c r="A259" s="366" t="s">
        <v>36649</v>
      </c>
      <c r="B259" s="367" t="s">
        <v>28109</v>
      </c>
      <c r="C259" s="366" t="s">
        <v>40</v>
      </c>
      <c r="D259" s="368">
        <v>2843</v>
      </c>
    </row>
    <row r="260" spans="1:4" ht="9" customHeight="1">
      <c r="A260" s="366" t="s">
        <v>36650</v>
      </c>
      <c r="B260" s="367" t="s">
        <v>28110</v>
      </c>
      <c r="C260" s="366" t="s">
        <v>40</v>
      </c>
      <c r="D260" s="368">
        <v>3139.47</v>
      </c>
    </row>
    <row r="261" spans="1:4" ht="9" customHeight="1">
      <c r="A261" s="366" t="s">
        <v>36651</v>
      </c>
      <c r="B261" s="367" t="s">
        <v>28111</v>
      </c>
      <c r="C261" s="366" t="s">
        <v>40</v>
      </c>
      <c r="D261" s="368">
        <v>3089.16</v>
      </c>
    </row>
    <row r="262" spans="1:4" ht="9" customHeight="1">
      <c r="A262" s="366" t="s">
        <v>36652</v>
      </c>
      <c r="B262" s="367" t="s">
        <v>28112</v>
      </c>
      <c r="C262" s="366" t="s">
        <v>40</v>
      </c>
      <c r="D262" s="368">
        <v>3327.1</v>
      </c>
    </row>
    <row r="263" spans="1:4" ht="9" customHeight="1">
      <c r="A263" s="366" t="s">
        <v>36653</v>
      </c>
      <c r="B263" s="367" t="s">
        <v>28113</v>
      </c>
      <c r="C263" s="366" t="s">
        <v>40</v>
      </c>
      <c r="D263" s="368">
        <v>3274.61</v>
      </c>
    </row>
    <row r="264" spans="1:4" ht="9" customHeight="1">
      <c r="A264" s="366" t="s">
        <v>36654</v>
      </c>
      <c r="B264" s="367" t="s">
        <v>28114</v>
      </c>
      <c r="C264" s="366" t="s">
        <v>40</v>
      </c>
      <c r="D264" s="368">
        <v>3559.84</v>
      </c>
    </row>
    <row r="265" spans="1:4" ht="9" customHeight="1">
      <c r="A265" s="366" t="s">
        <v>36655</v>
      </c>
      <c r="B265" s="367" t="s">
        <v>28115</v>
      </c>
      <c r="C265" s="366" t="s">
        <v>40</v>
      </c>
      <c r="D265" s="368">
        <v>3505.16</v>
      </c>
    </row>
    <row r="266" spans="1:4" ht="9" customHeight="1">
      <c r="A266" s="366" t="s">
        <v>36656</v>
      </c>
      <c r="B266" s="367" t="s">
        <v>28116</v>
      </c>
      <c r="C266" s="366" t="s">
        <v>40</v>
      </c>
      <c r="D266" s="368">
        <v>3796.44</v>
      </c>
    </row>
    <row r="267" spans="1:4" ht="9" customHeight="1">
      <c r="A267" s="366" t="s">
        <v>36657</v>
      </c>
      <c r="B267" s="367" t="s">
        <v>28117</v>
      </c>
      <c r="C267" s="366" t="s">
        <v>40</v>
      </c>
      <c r="D267" s="368">
        <v>3739.58</v>
      </c>
    </row>
    <row r="268" spans="1:4" ht="9" customHeight="1">
      <c r="A268" s="366" t="s">
        <v>36658</v>
      </c>
      <c r="B268" s="367" t="s">
        <v>28118</v>
      </c>
      <c r="C268" s="366" t="s">
        <v>40</v>
      </c>
      <c r="D268" s="368">
        <v>3990.05</v>
      </c>
    </row>
    <row r="269" spans="1:4" ht="9" customHeight="1">
      <c r="A269" s="366" t="s">
        <v>36659</v>
      </c>
      <c r="B269" s="367" t="s">
        <v>28119</v>
      </c>
      <c r="C269" s="366" t="s">
        <v>40</v>
      </c>
      <c r="D269" s="368">
        <v>3931</v>
      </c>
    </row>
    <row r="270" spans="1:4" ht="9" customHeight="1">
      <c r="A270" s="366" t="s">
        <v>36660</v>
      </c>
      <c r="B270" s="367" t="s">
        <v>28120</v>
      </c>
      <c r="C270" s="366" t="s">
        <v>40</v>
      </c>
      <c r="D270" s="368">
        <v>4441.04</v>
      </c>
    </row>
    <row r="271" spans="1:4" ht="9" customHeight="1">
      <c r="A271" s="366" t="s">
        <v>36661</v>
      </c>
      <c r="B271" s="367" t="s">
        <v>28121</v>
      </c>
      <c r="C271" s="366" t="s">
        <v>40</v>
      </c>
      <c r="D271" s="368">
        <v>4379.8100000000004</v>
      </c>
    </row>
    <row r="272" spans="1:4" ht="9" customHeight="1">
      <c r="A272" s="366" t="s">
        <v>36662</v>
      </c>
      <c r="B272" s="367" t="s">
        <v>28122</v>
      </c>
      <c r="C272" s="366" t="s">
        <v>40</v>
      </c>
      <c r="D272" s="368">
        <v>5199.96</v>
      </c>
    </row>
    <row r="273" spans="1:4" ht="9" customHeight="1">
      <c r="A273" s="366" t="s">
        <v>36663</v>
      </c>
      <c r="B273" s="367" t="s">
        <v>28123</v>
      </c>
      <c r="C273" s="366" t="s">
        <v>40</v>
      </c>
      <c r="D273" s="368">
        <v>5136.54</v>
      </c>
    </row>
    <row r="274" spans="1:4" ht="9" customHeight="1">
      <c r="A274" s="366" t="s">
        <v>36664</v>
      </c>
      <c r="B274" s="367" t="s">
        <v>28124</v>
      </c>
      <c r="C274" s="366" t="s">
        <v>40</v>
      </c>
      <c r="D274" s="368">
        <v>5444.42</v>
      </c>
    </row>
    <row r="275" spans="1:4" ht="9" customHeight="1">
      <c r="A275" s="366" t="s">
        <v>36665</v>
      </c>
      <c r="B275" s="367" t="s">
        <v>28125</v>
      </c>
      <c r="C275" s="366" t="s">
        <v>40</v>
      </c>
      <c r="D275" s="368">
        <v>5378.81</v>
      </c>
    </row>
    <row r="276" spans="1:4" ht="9" customHeight="1">
      <c r="A276" s="366" t="s">
        <v>36666</v>
      </c>
      <c r="B276" s="367" t="s">
        <v>28126</v>
      </c>
      <c r="C276" s="366" t="s">
        <v>40</v>
      </c>
      <c r="D276" s="368">
        <v>5849.71</v>
      </c>
    </row>
    <row r="277" spans="1:4" ht="9" customHeight="1">
      <c r="A277" s="366" t="s">
        <v>36667</v>
      </c>
      <c r="B277" s="367" t="s">
        <v>28127</v>
      </c>
      <c r="C277" s="366" t="s">
        <v>40</v>
      </c>
      <c r="D277" s="368">
        <v>5781.91</v>
      </c>
    </row>
    <row r="278" spans="1:4" ht="9" customHeight="1">
      <c r="A278" s="366" t="s">
        <v>36668</v>
      </c>
      <c r="B278" s="367" t="s">
        <v>28128</v>
      </c>
      <c r="C278" s="366" t="s">
        <v>40</v>
      </c>
      <c r="D278" s="368">
        <v>6050.09</v>
      </c>
    </row>
    <row r="279" spans="1:4" ht="9" customHeight="1">
      <c r="A279" s="366" t="s">
        <v>36669</v>
      </c>
      <c r="B279" s="367" t="s">
        <v>28129</v>
      </c>
      <c r="C279" s="366" t="s">
        <v>40</v>
      </c>
      <c r="D279" s="368">
        <v>5980.11</v>
      </c>
    </row>
    <row r="280" spans="1:4" ht="9" customHeight="1">
      <c r="A280" s="366" t="s">
        <v>36670</v>
      </c>
      <c r="B280" s="367" t="s">
        <v>28130</v>
      </c>
      <c r="C280" s="366" t="s">
        <v>40</v>
      </c>
      <c r="D280" s="368">
        <v>6375.38</v>
      </c>
    </row>
    <row r="281" spans="1:4" ht="9" customHeight="1">
      <c r="A281" s="366" t="s">
        <v>36671</v>
      </c>
      <c r="B281" s="367" t="s">
        <v>28131</v>
      </c>
      <c r="C281" s="366" t="s">
        <v>40</v>
      </c>
      <c r="D281" s="368">
        <v>6303.21</v>
      </c>
    </row>
    <row r="282" spans="1:4" ht="9" customHeight="1">
      <c r="A282" s="366" t="s">
        <v>36672</v>
      </c>
      <c r="B282" s="367" t="s">
        <v>28132</v>
      </c>
      <c r="C282" s="366" t="s">
        <v>40</v>
      </c>
      <c r="D282" s="368">
        <v>8365.0400000000009</v>
      </c>
    </row>
    <row r="283" spans="1:4" ht="9" customHeight="1">
      <c r="A283" s="366" t="s">
        <v>36673</v>
      </c>
      <c r="B283" s="367" t="s">
        <v>28133</v>
      </c>
      <c r="C283" s="366" t="s">
        <v>40</v>
      </c>
      <c r="D283" s="368">
        <v>8290.69</v>
      </c>
    </row>
    <row r="284" spans="1:4" ht="9" customHeight="1">
      <c r="A284" s="366" t="s">
        <v>36674</v>
      </c>
      <c r="B284" s="367" t="s">
        <v>28134</v>
      </c>
      <c r="C284" s="366" t="s">
        <v>40</v>
      </c>
      <c r="D284" s="368">
        <v>10530.17</v>
      </c>
    </row>
    <row r="285" spans="1:4" ht="9" customHeight="1">
      <c r="A285" s="366" t="s">
        <v>36675</v>
      </c>
      <c r="B285" s="367" t="s">
        <v>28135</v>
      </c>
      <c r="C285" s="366" t="s">
        <v>40</v>
      </c>
      <c r="D285" s="368">
        <v>10453.629999999999</v>
      </c>
    </row>
    <row r="286" spans="1:4" ht="9" customHeight="1">
      <c r="A286" s="366" t="s">
        <v>36676</v>
      </c>
      <c r="B286" s="367" t="s">
        <v>28136</v>
      </c>
      <c r="C286" s="366" t="s">
        <v>40</v>
      </c>
      <c r="D286" s="368">
        <v>11254.21</v>
      </c>
    </row>
    <row r="287" spans="1:4" ht="9" customHeight="1">
      <c r="A287" s="366" t="s">
        <v>36677</v>
      </c>
      <c r="B287" s="367" t="s">
        <v>28137</v>
      </c>
      <c r="C287" s="366" t="s">
        <v>40</v>
      </c>
      <c r="D287" s="368">
        <v>11175.48</v>
      </c>
    </row>
    <row r="288" spans="1:4" ht="9" customHeight="1">
      <c r="A288" s="366" t="s">
        <v>36678</v>
      </c>
      <c r="B288" s="367" t="s">
        <v>28138</v>
      </c>
      <c r="C288" s="366" t="s">
        <v>40</v>
      </c>
      <c r="D288" s="368">
        <v>11690.33</v>
      </c>
    </row>
    <row r="289" spans="1:4" ht="9" customHeight="1">
      <c r="A289" s="366" t="s">
        <v>36679</v>
      </c>
      <c r="B289" s="367" t="s">
        <v>28139</v>
      </c>
      <c r="C289" s="366" t="s">
        <v>40</v>
      </c>
      <c r="D289" s="368">
        <v>11609.41</v>
      </c>
    </row>
    <row r="290" spans="1:4" ht="9" customHeight="1">
      <c r="A290" s="366" t="s">
        <v>36680</v>
      </c>
      <c r="B290" s="367" t="s">
        <v>28140</v>
      </c>
      <c r="C290" s="366" t="s">
        <v>40</v>
      </c>
      <c r="D290" s="368">
        <v>12472.42</v>
      </c>
    </row>
    <row r="291" spans="1:4" ht="9" customHeight="1">
      <c r="A291" s="366" t="s">
        <v>36681</v>
      </c>
      <c r="B291" s="367" t="s">
        <v>28141</v>
      </c>
      <c r="C291" s="366" t="s">
        <v>40</v>
      </c>
      <c r="D291" s="368">
        <v>12389.32</v>
      </c>
    </row>
    <row r="292" spans="1:4" ht="9" customHeight="1">
      <c r="A292" s="366" t="s">
        <v>36682</v>
      </c>
      <c r="B292" s="367" t="s">
        <v>28142</v>
      </c>
      <c r="C292" s="366" t="s">
        <v>40</v>
      </c>
      <c r="D292" s="368">
        <v>7515.77</v>
      </c>
    </row>
    <row r="293" spans="1:4" ht="9" customHeight="1">
      <c r="A293" s="366" t="s">
        <v>36683</v>
      </c>
      <c r="B293" s="367" t="s">
        <v>28143</v>
      </c>
      <c r="C293" s="366" t="s">
        <v>40</v>
      </c>
      <c r="D293" s="368">
        <v>7461.09</v>
      </c>
    </row>
    <row r="294" spans="1:4" ht="9" customHeight="1">
      <c r="A294" s="366" t="s">
        <v>36684</v>
      </c>
      <c r="B294" s="367" t="s">
        <v>28144</v>
      </c>
      <c r="C294" s="366" t="s">
        <v>40</v>
      </c>
      <c r="D294" s="368">
        <v>9310.77</v>
      </c>
    </row>
    <row r="295" spans="1:4" ht="9" customHeight="1">
      <c r="A295" s="366" t="s">
        <v>36685</v>
      </c>
      <c r="B295" s="367" t="s">
        <v>28145</v>
      </c>
      <c r="C295" s="366" t="s">
        <v>40</v>
      </c>
      <c r="D295" s="368">
        <v>9249.5300000000007</v>
      </c>
    </row>
    <row r="296" spans="1:4" ht="9" customHeight="1">
      <c r="A296" s="366" t="s">
        <v>36686</v>
      </c>
      <c r="B296" s="367" t="s">
        <v>28146</v>
      </c>
      <c r="C296" s="366" t="s">
        <v>40</v>
      </c>
      <c r="D296" s="368">
        <v>9606.7099999999991</v>
      </c>
    </row>
    <row r="297" spans="1:4" ht="9" customHeight="1">
      <c r="A297" s="366" t="s">
        <v>36687</v>
      </c>
      <c r="B297" s="367" t="s">
        <v>28147</v>
      </c>
      <c r="C297" s="366" t="s">
        <v>40</v>
      </c>
      <c r="D297" s="368">
        <v>9543.2900000000009</v>
      </c>
    </row>
    <row r="298" spans="1:4" ht="9" customHeight="1">
      <c r="A298" s="366" t="s">
        <v>36688</v>
      </c>
      <c r="B298" s="367" t="s">
        <v>28148</v>
      </c>
      <c r="C298" s="366" t="s">
        <v>40</v>
      </c>
      <c r="D298" s="368">
        <v>10885.2</v>
      </c>
    </row>
    <row r="299" spans="1:4" ht="9" customHeight="1">
      <c r="A299" s="366" t="s">
        <v>36689</v>
      </c>
      <c r="B299" s="367" t="s">
        <v>28149</v>
      </c>
      <c r="C299" s="366" t="s">
        <v>40</v>
      </c>
      <c r="D299" s="368">
        <v>10816.31</v>
      </c>
    </row>
    <row r="300" spans="1:4" ht="9" customHeight="1">
      <c r="A300" s="366" t="s">
        <v>36690</v>
      </c>
      <c r="B300" s="367" t="s">
        <v>28150</v>
      </c>
      <c r="C300" s="366" t="s">
        <v>40</v>
      </c>
      <c r="D300" s="368">
        <v>11532.95</v>
      </c>
    </row>
    <row r="301" spans="1:4" ht="9" customHeight="1">
      <c r="A301" s="366" t="s">
        <v>36691</v>
      </c>
      <c r="B301" s="367" t="s">
        <v>28151</v>
      </c>
      <c r="C301" s="366" t="s">
        <v>40</v>
      </c>
      <c r="D301" s="368">
        <v>11460.78</v>
      </c>
    </row>
    <row r="302" spans="1:4" ht="9" customHeight="1">
      <c r="A302" s="366" t="s">
        <v>36692</v>
      </c>
      <c r="B302" s="367" t="s">
        <v>28152</v>
      </c>
      <c r="C302" s="366" t="s">
        <v>40</v>
      </c>
      <c r="D302" s="368">
        <v>13494.27</v>
      </c>
    </row>
    <row r="303" spans="1:4" ht="9" customHeight="1">
      <c r="A303" s="366" t="s">
        <v>36693</v>
      </c>
      <c r="B303" s="367" t="s">
        <v>28153</v>
      </c>
      <c r="C303" s="366" t="s">
        <v>40</v>
      </c>
      <c r="D303" s="368">
        <v>13414.44</v>
      </c>
    </row>
    <row r="304" spans="1:4" ht="9" customHeight="1">
      <c r="A304" s="366" t="s">
        <v>36694</v>
      </c>
      <c r="B304" s="367" t="s">
        <v>28154</v>
      </c>
      <c r="C304" s="366" t="s">
        <v>40</v>
      </c>
      <c r="D304" s="368">
        <v>15407.37</v>
      </c>
    </row>
    <row r="305" spans="1:4" ht="9" customHeight="1">
      <c r="A305" s="366" t="s">
        <v>36695</v>
      </c>
      <c r="B305" s="367" t="s">
        <v>28155</v>
      </c>
      <c r="C305" s="366" t="s">
        <v>40</v>
      </c>
      <c r="D305" s="368">
        <v>15296.93</v>
      </c>
    </row>
    <row r="306" spans="1:4" ht="9" customHeight="1">
      <c r="A306" s="366" t="s">
        <v>36696</v>
      </c>
      <c r="B306" s="367" t="s">
        <v>28156</v>
      </c>
      <c r="C306" s="366" t="s">
        <v>40</v>
      </c>
      <c r="D306" s="368">
        <v>16356.58</v>
      </c>
    </row>
    <row r="307" spans="1:4" ht="9" customHeight="1">
      <c r="A307" s="366" t="s">
        <v>36697</v>
      </c>
      <c r="B307" s="367" t="s">
        <v>28157</v>
      </c>
      <c r="C307" s="366" t="s">
        <v>40</v>
      </c>
      <c r="D307" s="368">
        <v>16242.85</v>
      </c>
    </row>
    <row r="308" spans="1:4" ht="9" customHeight="1">
      <c r="A308" s="366" t="s">
        <v>36698</v>
      </c>
      <c r="B308" s="367" t="s">
        <v>28158</v>
      </c>
      <c r="C308" s="366" t="s">
        <v>40</v>
      </c>
      <c r="D308" s="368">
        <v>17312.2</v>
      </c>
    </row>
    <row r="309" spans="1:4" ht="9" customHeight="1">
      <c r="A309" s="366" t="s">
        <v>36699</v>
      </c>
      <c r="B309" s="367" t="s">
        <v>28159</v>
      </c>
      <c r="C309" s="366" t="s">
        <v>40</v>
      </c>
      <c r="D309" s="368">
        <v>17194.11</v>
      </c>
    </row>
    <row r="310" spans="1:4" ht="9" customHeight="1">
      <c r="A310" s="366" t="s">
        <v>36700</v>
      </c>
      <c r="B310" s="367" t="s">
        <v>28160</v>
      </c>
      <c r="C310" s="366" t="s">
        <v>40</v>
      </c>
      <c r="D310" s="368">
        <v>18555.439999999999</v>
      </c>
    </row>
    <row r="311" spans="1:4" ht="9" customHeight="1">
      <c r="A311" s="366" t="s">
        <v>36701</v>
      </c>
      <c r="B311" s="367" t="s">
        <v>28161</v>
      </c>
      <c r="C311" s="366" t="s">
        <v>40</v>
      </c>
      <c r="D311" s="368">
        <v>18431.88</v>
      </c>
    </row>
    <row r="312" spans="1:4" ht="9" customHeight="1">
      <c r="A312" s="366" t="s">
        <v>36702</v>
      </c>
      <c r="B312" s="367" t="s">
        <v>28162</v>
      </c>
      <c r="C312" s="366" t="s">
        <v>40</v>
      </c>
      <c r="D312" s="368">
        <v>19249.68</v>
      </c>
    </row>
    <row r="313" spans="1:4" ht="9" customHeight="1">
      <c r="A313" s="366" t="s">
        <v>36703</v>
      </c>
      <c r="B313" s="367" t="s">
        <v>28163</v>
      </c>
      <c r="C313" s="366" t="s">
        <v>40</v>
      </c>
      <c r="D313" s="368">
        <v>19122.830000000002</v>
      </c>
    </row>
    <row r="314" spans="1:4" ht="9" customHeight="1">
      <c r="A314" s="366" t="s">
        <v>36704</v>
      </c>
      <c r="B314" s="367" t="s">
        <v>28164</v>
      </c>
      <c r="C314" s="366" t="s">
        <v>40</v>
      </c>
      <c r="D314" s="368">
        <v>21141.3</v>
      </c>
    </row>
    <row r="315" spans="1:4" ht="9" customHeight="1">
      <c r="A315" s="366" t="s">
        <v>36705</v>
      </c>
      <c r="B315" s="367" t="s">
        <v>28165</v>
      </c>
      <c r="C315" s="366" t="s">
        <v>40</v>
      </c>
      <c r="D315" s="368">
        <v>21005.71</v>
      </c>
    </row>
    <row r="316" spans="1:4" ht="9" customHeight="1">
      <c r="A316" s="366" t="s">
        <v>36706</v>
      </c>
      <c r="B316" s="367" t="s">
        <v>28166</v>
      </c>
      <c r="C316" s="366" t="s">
        <v>40</v>
      </c>
      <c r="D316" s="368">
        <v>23091.58</v>
      </c>
    </row>
    <row r="317" spans="1:4" ht="9" customHeight="1">
      <c r="A317" s="366" t="s">
        <v>36707</v>
      </c>
      <c r="B317" s="367" t="s">
        <v>28167</v>
      </c>
      <c r="C317" s="366" t="s">
        <v>40</v>
      </c>
      <c r="D317" s="368">
        <v>22947.24</v>
      </c>
    </row>
    <row r="318" spans="1:4" ht="9" customHeight="1">
      <c r="A318" s="366" t="s">
        <v>36708</v>
      </c>
      <c r="B318" s="367" t="s">
        <v>28168</v>
      </c>
      <c r="C318" s="366" t="s">
        <v>40</v>
      </c>
      <c r="D318" s="368">
        <v>29264.82</v>
      </c>
    </row>
    <row r="319" spans="1:4" ht="9" customHeight="1">
      <c r="A319" s="366" t="s">
        <v>36709</v>
      </c>
      <c r="B319" s="367" t="s">
        <v>28169</v>
      </c>
      <c r="C319" s="366" t="s">
        <v>40</v>
      </c>
      <c r="D319" s="368">
        <v>29116.1</v>
      </c>
    </row>
    <row r="320" spans="1:4" ht="9" customHeight="1">
      <c r="A320" s="366" t="s">
        <v>36710</v>
      </c>
      <c r="B320" s="367" t="s">
        <v>28170</v>
      </c>
      <c r="C320" s="366" t="s">
        <v>40</v>
      </c>
      <c r="D320" s="368">
        <v>30260.11</v>
      </c>
    </row>
    <row r="321" spans="1:4" ht="9" customHeight="1">
      <c r="A321" s="366" t="s">
        <v>36711</v>
      </c>
      <c r="B321" s="367" t="s">
        <v>28171</v>
      </c>
      <c r="C321" s="366" t="s">
        <v>40</v>
      </c>
      <c r="D321" s="368">
        <v>30081.51</v>
      </c>
    </row>
    <row r="322" spans="1:4" ht="9" customHeight="1">
      <c r="A322" s="366" t="s">
        <v>36712</v>
      </c>
      <c r="B322" s="367" t="s">
        <v>28172</v>
      </c>
      <c r="C322" s="366" t="s">
        <v>40</v>
      </c>
      <c r="D322" s="368">
        <v>36852.589999999997</v>
      </c>
    </row>
    <row r="323" spans="1:4" ht="9" customHeight="1">
      <c r="A323" s="366" t="s">
        <v>36713</v>
      </c>
      <c r="B323" s="367" t="s">
        <v>28173</v>
      </c>
      <c r="C323" s="366" t="s">
        <v>40</v>
      </c>
      <c r="D323" s="368">
        <v>36665.050000000003</v>
      </c>
    </row>
    <row r="324" spans="1:4" ht="9" customHeight="1">
      <c r="A324" s="366" t="s">
        <v>36714</v>
      </c>
      <c r="B324" s="367" t="s">
        <v>28174</v>
      </c>
      <c r="C324" s="366" t="s">
        <v>40</v>
      </c>
      <c r="D324" s="368">
        <v>39593.4</v>
      </c>
    </row>
    <row r="325" spans="1:4" ht="9" customHeight="1">
      <c r="A325" s="366" t="s">
        <v>36715</v>
      </c>
      <c r="B325" s="367" t="s">
        <v>28175</v>
      </c>
      <c r="C325" s="366" t="s">
        <v>40</v>
      </c>
      <c r="D325" s="368">
        <v>39396.93</v>
      </c>
    </row>
    <row r="326" spans="1:4" ht="9" customHeight="1">
      <c r="A326" s="366" t="s">
        <v>36716</v>
      </c>
      <c r="B326" s="367" t="s">
        <v>28176</v>
      </c>
      <c r="C326" s="366" t="s">
        <v>40</v>
      </c>
      <c r="D326" s="368">
        <v>48814.11</v>
      </c>
    </row>
    <row r="327" spans="1:4" ht="9" customHeight="1">
      <c r="A327" s="366" t="s">
        <v>36717</v>
      </c>
      <c r="B327" s="367" t="s">
        <v>28177</v>
      </c>
      <c r="C327" s="366" t="s">
        <v>40</v>
      </c>
      <c r="D327" s="368">
        <v>48607.44</v>
      </c>
    </row>
    <row r="328" spans="1:4" ht="9" customHeight="1">
      <c r="A328" s="366" t="s">
        <v>36718</v>
      </c>
      <c r="B328" s="367" t="s">
        <v>28178</v>
      </c>
      <c r="C328" s="366" t="s">
        <v>40</v>
      </c>
      <c r="D328" s="368">
        <v>62288.92</v>
      </c>
    </row>
    <row r="329" spans="1:4" ht="9" customHeight="1">
      <c r="A329" s="366" t="s">
        <v>36719</v>
      </c>
      <c r="B329" s="367" t="s">
        <v>28179</v>
      </c>
      <c r="C329" s="366" t="s">
        <v>40</v>
      </c>
      <c r="D329" s="368">
        <v>62072.05</v>
      </c>
    </row>
    <row r="330" spans="1:4" ht="9" customHeight="1">
      <c r="A330" s="366" t="s">
        <v>36720</v>
      </c>
      <c r="B330" s="367" t="s">
        <v>28180</v>
      </c>
      <c r="C330" s="366" t="s">
        <v>40</v>
      </c>
      <c r="D330" s="368">
        <v>66230.240000000005</v>
      </c>
    </row>
    <row r="331" spans="1:4" ht="9" customHeight="1">
      <c r="A331" s="366" t="s">
        <v>36721</v>
      </c>
      <c r="B331" s="367" t="s">
        <v>28181</v>
      </c>
      <c r="C331" s="366" t="s">
        <v>40</v>
      </c>
      <c r="D331" s="368">
        <v>66004.44</v>
      </c>
    </row>
    <row r="332" spans="1:4" ht="9" customHeight="1">
      <c r="A332" s="366" t="s">
        <v>36722</v>
      </c>
      <c r="B332" s="367" t="s">
        <v>28182</v>
      </c>
      <c r="C332" s="366" t="s">
        <v>40</v>
      </c>
      <c r="D332" s="368">
        <v>70237.75</v>
      </c>
    </row>
    <row r="333" spans="1:4" ht="9" customHeight="1">
      <c r="A333" s="366" t="s">
        <v>36723</v>
      </c>
      <c r="B333" s="367" t="s">
        <v>28183</v>
      </c>
      <c r="C333" s="366" t="s">
        <v>40</v>
      </c>
      <c r="D333" s="368">
        <v>70001.740000000005</v>
      </c>
    </row>
    <row r="334" spans="1:4" ht="9" customHeight="1">
      <c r="A334" s="366" t="s">
        <v>36724</v>
      </c>
      <c r="B334" s="367" t="s">
        <v>28184</v>
      </c>
      <c r="C334" s="366" t="s">
        <v>40</v>
      </c>
      <c r="D334" s="368">
        <v>7261.03</v>
      </c>
    </row>
    <row r="335" spans="1:4" ht="9" customHeight="1">
      <c r="A335" s="366" t="s">
        <v>36725</v>
      </c>
      <c r="B335" s="367" t="s">
        <v>28185</v>
      </c>
      <c r="C335" s="366" t="s">
        <v>40</v>
      </c>
      <c r="D335" s="368">
        <v>7206.35</v>
      </c>
    </row>
    <row r="336" spans="1:4" ht="9" customHeight="1">
      <c r="A336" s="366" t="s">
        <v>36726</v>
      </c>
      <c r="B336" s="367" t="s">
        <v>28186</v>
      </c>
      <c r="C336" s="366" t="s">
        <v>40</v>
      </c>
      <c r="D336" s="368">
        <v>9002.74</v>
      </c>
    </row>
    <row r="337" spans="1:4" ht="9" customHeight="1">
      <c r="A337" s="366" t="s">
        <v>36727</v>
      </c>
      <c r="B337" s="367" t="s">
        <v>28187</v>
      </c>
      <c r="C337" s="366" t="s">
        <v>40</v>
      </c>
      <c r="D337" s="368">
        <v>8941.51</v>
      </c>
    </row>
    <row r="338" spans="1:4" ht="9" customHeight="1">
      <c r="A338" s="366" t="s">
        <v>36728</v>
      </c>
      <c r="B338" s="367" t="s">
        <v>28188</v>
      </c>
      <c r="C338" s="366" t="s">
        <v>40</v>
      </c>
      <c r="D338" s="368">
        <v>9288.7000000000007</v>
      </c>
    </row>
    <row r="339" spans="1:4" ht="9" customHeight="1">
      <c r="A339" s="366" t="s">
        <v>36729</v>
      </c>
      <c r="B339" s="367" t="s">
        <v>28189</v>
      </c>
      <c r="C339" s="366" t="s">
        <v>40</v>
      </c>
      <c r="D339" s="368">
        <v>9225.2800000000007</v>
      </c>
    </row>
    <row r="340" spans="1:4" ht="9" customHeight="1">
      <c r="A340" s="366" t="s">
        <v>36730</v>
      </c>
      <c r="B340" s="367" t="s">
        <v>28190</v>
      </c>
      <c r="C340" s="366" t="s">
        <v>40</v>
      </c>
      <c r="D340" s="368">
        <v>10523.9</v>
      </c>
    </row>
    <row r="341" spans="1:4" ht="9" customHeight="1">
      <c r="A341" s="366" t="s">
        <v>36731</v>
      </c>
      <c r="B341" s="367" t="s">
        <v>28191</v>
      </c>
      <c r="C341" s="366" t="s">
        <v>40</v>
      </c>
      <c r="D341" s="368">
        <v>10455.01</v>
      </c>
    </row>
    <row r="342" spans="1:4" ht="9" customHeight="1">
      <c r="A342" s="366" t="s">
        <v>36732</v>
      </c>
      <c r="B342" s="367" t="s">
        <v>28192</v>
      </c>
      <c r="C342" s="366" t="s">
        <v>40</v>
      </c>
      <c r="D342" s="368">
        <v>11151.66</v>
      </c>
    </row>
    <row r="343" spans="1:4" ht="9" customHeight="1">
      <c r="A343" s="366" t="s">
        <v>36733</v>
      </c>
      <c r="B343" s="367" t="s">
        <v>28193</v>
      </c>
      <c r="C343" s="366" t="s">
        <v>40</v>
      </c>
      <c r="D343" s="368">
        <v>11079.49</v>
      </c>
    </row>
    <row r="344" spans="1:4" ht="9" customHeight="1">
      <c r="A344" s="366" t="s">
        <v>36734</v>
      </c>
      <c r="B344" s="367" t="s">
        <v>28194</v>
      </c>
      <c r="C344" s="366" t="s">
        <v>40</v>
      </c>
      <c r="D344" s="368">
        <v>13048.05</v>
      </c>
    </row>
    <row r="345" spans="1:4" ht="9" customHeight="1">
      <c r="A345" s="366" t="s">
        <v>36735</v>
      </c>
      <c r="B345" s="367" t="s">
        <v>28195</v>
      </c>
      <c r="C345" s="366" t="s">
        <v>40</v>
      </c>
      <c r="D345" s="368">
        <v>12968.23</v>
      </c>
    </row>
    <row r="346" spans="1:4" ht="9" customHeight="1">
      <c r="A346" s="366" t="s">
        <v>36736</v>
      </c>
      <c r="B346" s="367" t="s">
        <v>28196</v>
      </c>
      <c r="C346" s="366" t="s">
        <v>40</v>
      </c>
      <c r="D346" s="368">
        <v>14897.89</v>
      </c>
    </row>
    <row r="347" spans="1:4" ht="9" customHeight="1">
      <c r="A347" s="366" t="s">
        <v>36737</v>
      </c>
      <c r="B347" s="367" t="s">
        <v>28197</v>
      </c>
      <c r="C347" s="366" t="s">
        <v>40</v>
      </c>
      <c r="D347" s="368">
        <v>14787.45</v>
      </c>
    </row>
    <row r="348" spans="1:4" ht="9" customHeight="1">
      <c r="A348" s="366" t="s">
        <v>36738</v>
      </c>
      <c r="B348" s="367" t="s">
        <v>28198</v>
      </c>
      <c r="C348" s="366" t="s">
        <v>40</v>
      </c>
      <c r="D348" s="368">
        <v>15815.46</v>
      </c>
    </row>
    <row r="349" spans="1:4" ht="9" customHeight="1">
      <c r="A349" s="366" t="s">
        <v>36739</v>
      </c>
      <c r="B349" s="367" t="s">
        <v>28199</v>
      </c>
      <c r="C349" s="366" t="s">
        <v>40</v>
      </c>
      <c r="D349" s="368">
        <v>15701.73</v>
      </c>
    </row>
    <row r="350" spans="1:4" ht="9" customHeight="1">
      <c r="A350" s="366" t="s">
        <v>36740</v>
      </c>
      <c r="B350" s="367" t="s">
        <v>28200</v>
      </c>
      <c r="C350" s="366" t="s">
        <v>40</v>
      </c>
      <c r="D350" s="368">
        <v>16739.45</v>
      </c>
    </row>
    <row r="351" spans="1:4" ht="9" customHeight="1">
      <c r="A351" s="366" t="s">
        <v>36741</v>
      </c>
      <c r="B351" s="367" t="s">
        <v>28201</v>
      </c>
      <c r="C351" s="366" t="s">
        <v>40</v>
      </c>
      <c r="D351" s="368">
        <v>16621.349999999999</v>
      </c>
    </row>
    <row r="352" spans="1:4" ht="9" customHeight="1">
      <c r="A352" s="366" t="s">
        <v>36742</v>
      </c>
      <c r="B352" s="367" t="s">
        <v>28202</v>
      </c>
      <c r="C352" s="366" t="s">
        <v>40</v>
      </c>
      <c r="D352" s="368">
        <v>17941.07</v>
      </c>
    </row>
    <row r="353" spans="1:4" ht="9" customHeight="1">
      <c r="A353" s="366" t="s">
        <v>36743</v>
      </c>
      <c r="B353" s="367" t="s">
        <v>28203</v>
      </c>
      <c r="C353" s="366" t="s">
        <v>40</v>
      </c>
      <c r="D353" s="368">
        <v>17817.5</v>
      </c>
    </row>
    <row r="354" spans="1:4" ht="9" customHeight="1">
      <c r="A354" s="366" t="s">
        <v>36744</v>
      </c>
      <c r="B354" s="367" t="s">
        <v>28204</v>
      </c>
      <c r="C354" s="366" t="s">
        <v>40</v>
      </c>
      <c r="D354" s="368">
        <v>18613.650000000001</v>
      </c>
    </row>
    <row r="355" spans="1:4" ht="9" customHeight="1">
      <c r="A355" s="366" t="s">
        <v>36745</v>
      </c>
      <c r="B355" s="367" t="s">
        <v>28205</v>
      </c>
      <c r="C355" s="366" t="s">
        <v>40</v>
      </c>
      <c r="D355" s="368">
        <v>18486.8</v>
      </c>
    </row>
    <row r="356" spans="1:4" ht="9" customHeight="1">
      <c r="A356" s="366" t="s">
        <v>36746</v>
      </c>
      <c r="B356" s="367" t="s">
        <v>28206</v>
      </c>
      <c r="C356" s="366" t="s">
        <v>40</v>
      </c>
      <c r="D356" s="368">
        <v>20440.34</v>
      </c>
    </row>
    <row r="357" spans="1:4" ht="9" customHeight="1">
      <c r="A357" s="366" t="s">
        <v>36747</v>
      </c>
      <c r="B357" s="367" t="s">
        <v>28207</v>
      </c>
      <c r="C357" s="366" t="s">
        <v>40</v>
      </c>
      <c r="D357" s="368">
        <v>20304.75</v>
      </c>
    </row>
    <row r="358" spans="1:4" ht="9" customHeight="1">
      <c r="A358" s="366" t="s">
        <v>36748</v>
      </c>
      <c r="B358" s="367" t="s">
        <v>28208</v>
      </c>
      <c r="C358" s="366" t="s">
        <v>40</v>
      </c>
      <c r="D358" s="368">
        <v>22327.360000000001</v>
      </c>
    </row>
    <row r="359" spans="1:4" ht="9" customHeight="1">
      <c r="A359" s="366" t="s">
        <v>36749</v>
      </c>
      <c r="B359" s="367" t="s">
        <v>28209</v>
      </c>
      <c r="C359" s="366" t="s">
        <v>40</v>
      </c>
      <c r="D359" s="368">
        <v>22183.01</v>
      </c>
    </row>
    <row r="360" spans="1:4" ht="9" customHeight="1">
      <c r="A360" s="366" t="s">
        <v>36750</v>
      </c>
      <c r="B360" s="367" t="s">
        <v>28210</v>
      </c>
      <c r="C360" s="366" t="s">
        <v>40</v>
      </c>
      <c r="D360" s="368">
        <v>25488.63</v>
      </c>
    </row>
    <row r="361" spans="1:4" ht="9" customHeight="1">
      <c r="A361" s="366" t="s">
        <v>36751</v>
      </c>
      <c r="B361" s="367" t="s">
        <v>28211</v>
      </c>
      <c r="C361" s="366" t="s">
        <v>40</v>
      </c>
      <c r="D361" s="368">
        <v>25339.919999999998</v>
      </c>
    </row>
    <row r="362" spans="1:4" ht="9" customHeight="1">
      <c r="A362" s="366" t="s">
        <v>36752</v>
      </c>
      <c r="B362" s="367" t="s">
        <v>28212</v>
      </c>
      <c r="C362" s="366" t="s">
        <v>40</v>
      </c>
      <c r="D362" s="368">
        <v>26377.29</v>
      </c>
    </row>
    <row r="363" spans="1:4" ht="9" customHeight="1">
      <c r="A363" s="366" t="s">
        <v>36753</v>
      </c>
      <c r="B363" s="367" t="s">
        <v>28213</v>
      </c>
      <c r="C363" s="366" t="s">
        <v>40</v>
      </c>
      <c r="D363" s="368">
        <v>26198.68</v>
      </c>
    </row>
    <row r="364" spans="1:4" ht="9" customHeight="1">
      <c r="A364" s="366" t="s">
        <v>36754</v>
      </c>
      <c r="B364" s="367" t="s">
        <v>28214</v>
      </c>
      <c r="C364" s="366" t="s">
        <v>40</v>
      </c>
      <c r="D364" s="368">
        <v>33087.22</v>
      </c>
    </row>
    <row r="365" spans="1:4" ht="9" customHeight="1">
      <c r="A365" s="366" t="s">
        <v>36755</v>
      </c>
      <c r="B365" s="367" t="s">
        <v>28215</v>
      </c>
      <c r="C365" s="366" t="s">
        <v>40</v>
      </c>
      <c r="D365" s="368">
        <v>32899.69</v>
      </c>
    </row>
    <row r="366" spans="1:4" ht="9" customHeight="1">
      <c r="A366" s="366" t="s">
        <v>36756</v>
      </c>
      <c r="B366" s="367" t="s">
        <v>28216</v>
      </c>
      <c r="C366" s="366" t="s">
        <v>40</v>
      </c>
      <c r="D366" s="368">
        <v>35558.74</v>
      </c>
    </row>
    <row r="367" spans="1:4" ht="9" customHeight="1">
      <c r="A367" s="366" t="s">
        <v>36757</v>
      </c>
      <c r="B367" s="367" t="s">
        <v>28217</v>
      </c>
      <c r="C367" s="366" t="s">
        <v>40</v>
      </c>
      <c r="D367" s="368">
        <v>35362.28</v>
      </c>
    </row>
    <row r="368" spans="1:4" ht="9" customHeight="1">
      <c r="A368" s="366" t="s">
        <v>36758</v>
      </c>
      <c r="B368" s="367" t="s">
        <v>28218</v>
      </c>
      <c r="C368" s="366" t="s">
        <v>40</v>
      </c>
      <c r="D368" s="368">
        <v>43679.519999999997</v>
      </c>
    </row>
    <row r="369" spans="1:4" ht="9" customHeight="1">
      <c r="A369" s="366" t="s">
        <v>36759</v>
      </c>
      <c r="B369" s="367" t="s">
        <v>28219</v>
      </c>
      <c r="C369" s="366" t="s">
        <v>40</v>
      </c>
      <c r="D369" s="368">
        <v>43472.84</v>
      </c>
    </row>
    <row r="370" spans="1:4" ht="9" customHeight="1">
      <c r="A370" s="366" t="s">
        <v>36760</v>
      </c>
      <c r="B370" s="367" t="s">
        <v>28220</v>
      </c>
      <c r="C370" s="366" t="s">
        <v>40</v>
      </c>
      <c r="D370" s="368">
        <v>52214.44</v>
      </c>
    </row>
    <row r="371" spans="1:4" ht="9" customHeight="1">
      <c r="A371" s="366" t="s">
        <v>36761</v>
      </c>
      <c r="B371" s="367" t="s">
        <v>28221</v>
      </c>
      <c r="C371" s="366" t="s">
        <v>40</v>
      </c>
      <c r="D371" s="368">
        <v>51997.56</v>
      </c>
    </row>
    <row r="372" spans="1:4" ht="9" customHeight="1">
      <c r="A372" s="366" t="s">
        <v>36762</v>
      </c>
      <c r="B372" s="367" t="s">
        <v>28222</v>
      </c>
      <c r="C372" s="366" t="s">
        <v>40</v>
      </c>
      <c r="D372" s="368">
        <v>55565.48</v>
      </c>
    </row>
    <row r="373" spans="1:4" ht="9" customHeight="1">
      <c r="A373" s="366" t="s">
        <v>36763</v>
      </c>
      <c r="B373" s="367" t="s">
        <v>28223</v>
      </c>
      <c r="C373" s="366" t="s">
        <v>40</v>
      </c>
      <c r="D373" s="368">
        <v>55339.67</v>
      </c>
    </row>
    <row r="374" spans="1:4" ht="9" customHeight="1">
      <c r="A374" s="366" t="s">
        <v>36764</v>
      </c>
      <c r="B374" s="367" t="s">
        <v>28224</v>
      </c>
      <c r="C374" s="366" t="s">
        <v>40</v>
      </c>
      <c r="D374" s="368">
        <v>58982.720000000001</v>
      </c>
    </row>
    <row r="375" spans="1:4" ht="9" customHeight="1">
      <c r="A375" s="366" t="s">
        <v>36765</v>
      </c>
      <c r="B375" s="367" t="s">
        <v>28225</v>
      </c>
      <c r="C375" s="366" t="s">
        <v>40</v>
      </c>
      <c r="D375" s="368">
        <v>58746.7</v>
      </c>
    </row>
    <row r="376" spans="1:4" ht="18" customHeight="1">
      <c r="A376" s="366" t="s">
        <v>36766</v>
      </c>
      <c r="B376" s="367" t="s">
        <v>28226</v>
      </c>
      <c r="C376" s="366" t="s">
        <v>40</v>
      </c>
      <c r="D376" s="368">
        <v>8749.8799999999992</v>
      </c>
    </row>
    <row r="377" spans="1:4" ht="18" customHeight="1">
      <c r="A377" s="366" t="s">
        <v>36767</v>
      </c>
      <c r="B377" s="367" t="s">
        <v>28227</v>
      </c>
      <c r="C377" s="366" t="s">
        <v>40</v>
      </c>
      <c r="D377" s="368">
        <v>8685.36</v>
      </c>
    </row>
    <row r="378" spans="1:4" ht="18" customHeight="1">
      <c r="A378" s="366" t="s">
        <v>36768</v>
      </c>
      <c r="B378" s="367" t="s">
        <v>28228</v>
      </c>
      <c r="C378" s="366" t="s">
        <v>40</v>
      </c>
      <c r="D378" s="368">
        <v>9675.2900000000009</v>
      </c>
    </row>
    <row r="379" spans="1:4" ht="18" customHeight="1">
      <c r="A379" s="366" t="s">
        <v>36769</v>
      </c>
      <c r="B379" s="367" t="s">
        <v>28229</v>
      </c>
      <c r="C379" s="366" t="s">
        <v>40</v>
      </c>
      <c r="D379" s="368">
        <v>9606.4</v>
      </c>
    </row>
    <row r="380" spans="1:4" ht="18" customHeight="1">
      <c r="A380" s="366" t="s">
        <v>36770</v>
      </c>
      <c r="B380" s="367" t="s">
        <v>28230</v>
      </c>
      <c r="C380" s="366" t="s">
        <v>40</v>
      </c>
      <c r="D380" s="368">
        <v>10577.96</v>
      </c>
    </row>
    <row r="381" spans="1:4" ht="18" customHeight="1">
      <c r="A381" s="366" t="s">
        <v>36771</v>
      </c>
      <c r="B381" s="367" t="s">
        <v>28231</v>
      </c>
      <c r="C381" s="366" t="s">
        <v>40</v>
      </c>
      <c r="D381" s="368">
        <v>10505.79</v>
      </c>
    </row>
    <row r="382" spans="1:4" ht="18" customHeight="1">
      <c r="A382" s="366" t="s">
        <v>36772</v>
      </c>
      <c r="B382" s="367" t="s">
        <v>28232</v>
      </c>
      <c r="C382" s="366" t="s">
        <v>40</v>
      </c>
      <c r="D382" s="368">
        <v>11246.51</v>
      </c>
    </row>
    <row r="383" spans="1:4" ht="18" customHeight="1">
      <c r="A383" s="366" t="s">
        <v>36773</v>
      </c>
      <c r="B383" s="367" t="s">
        <v>28233</v>
      </c>
      <c r="C383" s="366" t="s">
        <v>40</v>
      </c>
      <c r="D383" s="368">
        <v>11168.87</v>
      </c>
    </row>
    <row r="384" spans="1:4" ht="18" customHeight="1">
      <c r="A384" s="366" t="s">
        <v>36774</v>
      </c>
      <c r="B384" s="367" t="s">
        <v>28234</v>
      </c>
      <c r="C384" s="366" t="s">
        <v>40</v>
      </c>
      <c r="D384" s="368">
        <v>12172.56</v>
      </c>
    </row>
    <row r="385" spans="1:4" ht="18" customHeight="1">
      <c r="A385" s="366" t="s">
        <v>36775</v>
      </c>
      <c r="B385" s="367" t="s">
        <v>28235</v>
      </c>
      <c r="C385" s="366" t="s">
        <v>40</v>
      </c>
      <c r="D385" s="368">
        <v>12091.64</v>
      </c>
    </row>
    <row r="386" spans="1:4" ht="18" customHeight="1">
      <c r="A386" s="366" t="s">
        <v>36776</v>
      </c>
      <c r="B386" s="367" t="s">
        <v>28236</v>
      </c>
      <c r="C386" s="366" t="s">
        <v>40</v>
      </c>
      <c r="D386" s="368">
        <v>12497.49</v>
      </c>
    </row>
    <row r="387" spans="1:4" ht="18" customHeight="1">
      <c r="A387" s="366" t="s">
        <v>36777</v>
      </c>
      <c r="B387" s="367" t="s">
        <v>28237</v>
      </c>
      <c r="C387" s="366" t="s">
        <v>40</v>
      </c>
      <c r="D387" s="368">
        <v>12415.48</v>
      </c>
    </row>
    <row r="388" spans="1:4" ht="18" customHeight="1">
      <c r="A388" s="366" t="s">
        <v>36778</v>
      </c>
      <c r="B388" s="367" t="s">
        <v>28238</v>
      </c>
      <c r="C388" s="366" t="s">
        <v>40</v>
      </c>
      <c r="D388" s="368">
        <v>13171.74</v>
      </c>
    </row>
    <row r="389" spans="1:4" ht="18" customHeight="1">
      <c r="A389" s="366" t="s">
        <v>36779</v>
      </c>
      <c r="B389" s="367" t="s">
        <v>28239</v>
      </c>
      <c r="C389" s="366" t="s">
        <v>40</v>
      </c>
      <c r="D389" s="368">
        <v>13062.39</v>
      </c>
    </row>
    <row r="390" spans="1:4" ht="18" customHeight="1">
      <c r="A390" s="366" t="s">
        <v>36780</v>
      </c>
      <c r="B390" s="367" t="s">
        <v>28240</v>
      </c>
      <c r="C390" s="366" t="s">
        <v>40</v>
      </c>
      <c r="D390" s="368">
        <v>13772.99</v>
      </c>
    </row>
    <row r="391" spans="1:4" ht="18" customHeight="1">
      <c r="A391" s="366" t="s">
        <v>36781</v>
      </c>
      <c r="B391" s="367" t="s">
        <v>28241</v>
      </c>
      <c r="C391" s="366" t="s">
        <v>40</v>
      </c>
      <c r="D391" s="368">
        <v>13659.27</v>
      </c>
    </row>
    <row r="392" spans="1:4" ht="18" customHeight="1">
      <c r="A392" s="366" t="s">
        <v>36782</v>
      </c>
      <c r="B392" s="367" t="s">
        <v>28242</v>
      </c>
      <c r="C392" s="366" t="s">
        <v>40</v>
      </c>
      <c r="D392" s="368">
        <v>14429.14</v>
      </c>
    </row>
    <row r="393" spans="1:4" ht="18" customHeight="1">
      <c r="A393" s="366" t="s">
        <v>36783</v>
      </c>
      <c r="B393" s="367" t="s">
        <v>28243</v>
      </c>
      <c r="C393" s="366" t="s">
        <v>40</v>
      </c>
      <c r="D393" s="368">
        <v>14312.14</v>
      </c>
    </row>
    <row r="394" spans="1:4" ht="18" customHeight="1">
      <c r="A394" s="366" t="s">
        <v>36784</v>
      </c>
      <c r="B394" s="367" t="s">
        <v>28244</v>
      </c>
      <c r="C394" s="366" t="s">
        <v>40</v>
      </c>
      <c r="D394" s="368">
        <v>15058.42</v>
      </c>
    </row>
    <row r="395" spans="1:4" ht="18" customHeight="1">
      <c r="A395" s="366" t="s">
        <v>36785</v>
      </c>
      <c r="B395" s="367" t="s">
        <v>28245</v>
      </c>
      <c r="C395" s="366" t="s">
        <v>40</v>
      </c>
      <c r="D395" s="368">
        <v>14937.04</v>
      </c>
    </row>
    <row r="396" spans="1:4" ht="18" customHeight="1">
      <c r="A396" s="366" t="s">
        <v>36786</v>
      </c>
      <c r="B396" s="367" t="s">
        <v>28246</v>
      </c>
      <c r="C396" s="366" t="s">
        <v>40</v>
      </c>
      <c r="D396" s="368">
        <v>15967.26</v>
      </c>
    </row>
    <row r="397" spans="1:4" ht="18" customHeight="1">
      <c r="A397" s="366" t="s">
        <v>36787</v>
      </c>
      <c r="B397" s="367" t="s">
        <v>28247</v>
      </c>
      <c r="C397" s="366" t="s">
        <v>40</v>
      </c>
      <c r="D397" s="368">
        <v>15842.6</v>
      </c>
    </row>
    <row r="398" spans="1:4" ht="18" customHeight="1">
      <c r="A398" s="366" t="s">
        <v>36788</v>
      </c>
      <c r="B398" s="367" t="s">
        <v>28248</v>
      </c>
      <c r="C398" s="366" t="s">
        <v>40</v>
      </c>
      <c r="D398" s="368">
        <v>16660.23</v>
      </c>
    </row>
    <row r="399" spans="1:4" ht="18" customHeight="1">
      <c r="A399" s="366" t="s">
        <v>36789</v>
      </c>
      <c r="B399" s="367" t="s">
        <v>28249</v>
      </c>
      <c r="C399" s="366" t="s">
        <v>40</v>
      </c>
      <c r="D399" s="368">
        <v>16531.2</v>
      </c>
    </row>
    <row r="400" spans="1:4" ht="18" customHeight="1">
      <c r="A400" s="366" t="s">
        <v>36790</v>
      </c>
      <c r="B400" s="367" t="s">
        <v>28250</v>
      </c>
      <c r="C400" s="366" t="s">
        <v>40</v>
      </c>
      <c r="D400" s="368">
        <v>17310.939999999999</v>
      </c>
    </row>
    <row r="401" spans="1:4" ht="18" customHeight="1">
      <c r="A401" s="366" t="s">
        <v>36791</v>
      </c>
      <c r="B401" s="367" t="s">
        <v>28251</v>
      </c>
      <c r="C401" s="366" t="s">
        <v>40</v>
      </c>
      <c r="D401" s="368">
        <v>17179.72</v>
      </c>
    </row>
    <row r="402" spans="1:4" ht="18" customHeight="1">
      <c r="A402" s="366" t="s">
        <v>36792</v>
      </c>
      <c r="B402" s="367" t="s">
        <v>28252</v>
      </c>
      <c r="C402" s="366" t="s">
        <v>40</v>
      </c>
      <c r="D402" s="368">
        <v>17942.72</v>
      </c>
    </row>
    <row r="403" spans="1:4" ht="18" customHeight="1">
      <c r="A403" s="366" t="s">
        <v>36793</v>
      </c>
      <c r="B403" s="367" t="s">
        <v>28253</v>
      </c>
      <c r="C403" s="366" t="s">
        <v>40</v>
      </c>
      <c r="D403" s="368">
        <v>17808.22</v>
      </c>
    </row>
    <row r="404" spans="1:4" ht="18" customHeight="1">
      <c r="A404" s="366" t="s">
        <v>36794</v>
      </c>
      <c r="B404" s="367" t="s">
        <v>28254</v>
      </c>
      <c r="C404" s="366" t="s">
        <v>40</v>
      </c>
      <c r="D404" s="368">
        <v>18634.93</v>
      </c>
    </row>
    <row r="405" spans="1:4" ht="18" customHeight="1">
      <c r="A405" s="366" t="s">
        <v>36795</v>
      </c>
      <c r="B405" s="367" t="s">
        <v>28255</v>
      </c>
      <c r="C405" s="366" t="s">
        <v>40</v>
      </c>
      <c r="D405" s="368">
        <v>18471.63</v>
      </c>
    </row>
    <row r="406" spans="1:4" ht="18" customHeight="1">
      <c r="A406" s="366" t="s">
        <v>36796</v>
      </c>
      <c r="B406" s="367" t="s">
        <v>28256</v>
      </c>
      <c r="C406" s="366" t="s">
        <v>40</v>
      </c>
      <c r="D406" s="368">
        <v>19606.400000000001</v>
      </c>
    </row>
    <row r="407" spans="1:4" ht="18" customHeight="1">
      <c r="A407" s="366" t="s">
        <v>36797</v>
      </c>
      <c r="B407" s="367" t="s">
        <v>28257</v>
      </c>
      <c r="C407" s="366" t="s">
        <v>40</v>
      </c>
      <c r="D407" s="368">
        <v>19438</v>
      </c>
    </row>
    <row r="408" spans="1:4" ht="18" customHeight="1">
      <c r="A408" s="366" t="s">
        <v>36798</v>
      </c>
      <c r="B408" s="367" t="s">
        <v>28258</v>
      </c>
      <c r="C408" s="366" t="s">
        <v>40</v>
      </c>
      <c r="D408" s="368">
        <v>24168.04</v>
      </c>
    </row>
    <row r="409" spans="1:4" ht="18" customHeight="1">
      <c r="A409" s="366" t="s">
        <v>36799</v>
      </c>
      <c r="B409" s="367" t="s">
        <v>28259</v>
      </c>
      <c r="C409" s="366" t="s">
        <v>40</v>
      </c>
      <c r="D409" s="368">
        <v>23994.54</v>
      </c>
    </row>
    <row r="410" spans="1:4" ht="18" customHeight="1">
      <c r="A410" s="366" t="s">
        <v>36800</v>
      </c>
      <c r="B410" s="367" t="s">
        <v>28260</v>
      </c>
      <c r="C410" s="366" t="s">
        <v>40</v>
      </c>
      <c r="D410" s="368">
        <v>25122.560000000001</v>
      </c>
    </row>
    <row r="411" spans="1:4" ht="18" customHeight="1">
      <c r="A411" s="366" t="s">
        <v>36801</v>
      </c>
      <c r="B411" s="367" t="s">
        <v>28261</v>
      </c>
      <c r="C411" s="366" t="s">
        <v>40</v>
      </c>
      <c r="D411" s="368">
        <v>24942.68</v>
      </c>
    </row>
    <row r="412" spans="1:4" ht="18" customHeight="1">
      <c r="A412" s="366" t="s">
        <v>36802</v>
      </c>
      <c r="B412" s="367" t="s">
        <v>28262</v>
      </c>
      <c r="C412" s="366" t="s">
        <v>40</v>
      </c>
      <c r="D412" s="368">
        <v>25930.55</v>
      </c>
    </row>
    <row r="413" spans="1:4" ht="18" customHeight="1">
      <c r="A413" s="366" t="s">
        <v>36803</v>
      </c>
      <c r="B413" s="367" t="s">
        <v>28263</v>
      </c>
      <c r="C413" s="366" t="s">
        <v>40</v>
      </c>
      <c r="D413" s="368">
        <v>25745.57</v>
      </c>
    </row>
    <row r="414" spans="1:4" ht="18" customHeight="1">
      <c r="A414" s="366" t="s">
        <v>36804</v>
      </c>
      <c r="B414" s="367" t="s">
        <v>28264</v>
      </c>
      <c r="C414" s="366" t="s">
        <v>40</v>
      </c>
      <c r="D414" s="368">
        <v>29544.52</v>
      </c>
    </row>
    <row r="415" spans="1:4" ht="18" customHeight="1">
      <c r="A415" s="366" t="s">
        <v>36805</v>
      </c>
      <c r="B415" s="367" t="s">
        <v>28265</v>
      </c>
      <c r="C415" s="366" t="s">
        <v>40</v>
      </c>
      <c r="D415" s="368">
        <v>29354.43</v>
      </c>
    </row>
    <row r="416" spans="1:4" ht="18" customHeight="1">
      <c r="A416" s="366" t="s">
        <v>36806</v>
      </c>
      <c r="B416" s="367" t="s">
        <v>28266</v>
      </c>
      <c r="C416" s="366" t="s">
        <v>40</v>
      </c>
      <c r="D416" s="368">
        <v>30001.7</v>
      </c>
    </row>
    <row r="417" spans="1:4" ht="18" customHeight="1">
      <c r="A417" s="366" t="s">
        <v>36807</v>
      </c>
      <c r="B417" s="367" t="s">
        <v>28267</v>
      </c>
      <c r="C417" s="366" t="s">
        <v>40</v>
      </c>
      <c r="D417" s="368">
        <v>29807.79</v>
      </c>
    </row>
    <row r="418" spans="1:4" ht="18" customHeight="1">
      <c r="A418" s="366" t="s">
        <v>36808</v>
      </c>
      <c r="B418" s="367" t="s">
        <v>28268</v>
      </c>
      <c r="C418" s="366" t="s">
        <v>40</v>
      </c>
      <c r="D418" s="368">
        <v>35813.589999999997</v>
      </c>
    </row>
    <row r="419" spans="1:4" ht="18" customHeight="1">
      <c r="A419" s="366" t="s">
        <v>36809</v>
      </c>
      <c r="B419" s="367" t="s">
        <v>28269</v>
      </c>
      <c r="C419" s="366" t="s">
        <v>40</v>
      </c>
      <c r="D419" s="368">
        <v>35614.57</v>
      </c>
    </row>
    <row r="420" spans="1:4" ht="18" customHeight="1">
      <c r="A420" s="366" t="s">
        <v>36810</v>
      </c>
      <c r="B420" s="367" t="s">
        <v>28270</v>
      </c>
      <c r="C420" s="366" t="s">
        <v>40</v>
      </c>
      <c r="D420" s="368">
        <v>36391.22</v>
      </c>
    </row>
    <row r="421" spans="1:4" ht="18" customHeight="1">
      <c r="A421" s="366" t="s">
        <v>36811</v>
      </c>
      <c r="B421" s="367" t="s">
        <v>28271</v>
      </c>
      <c r="C421" s="366" t="s">
        <v>40</v>
      </c>
      <c r="D421" s="368">
        <v>36189.65</v>
      </c>
    </row>
    <row r="422" spans="1:4" ht="18" customHeight="1">
      <c r="A422" s="366" t="s">
        <v>36812</v>
      </c>
      <c r="B422" s="367" t="s">
        <v>28272</v>
      </c>
      <c r="C422" s="366" t="s">
        <v>40</v>
      </c>
      <c r="D422" s="368">
        <v>37786.51</v>
      </c>
    </row>
    <row r="423" spans="1:4" ht="18" customHeight="1">
      <c r="A423" s="366" t="s">
        <v>36813</v>
      </c>
      <c r="B423" s="367" t="s">
        <v>28273</v>
      </c>
      <c r="C423" s="366" t="s">
        <v>40</v>
      </c>
      <c r="D423" s="368">
        <v>37579.83</v>
      </c>
    </row>
    <row r="424" spans="1:4" ht="18" customHeight="1">
      <c r="A424" s="366" t="s">
        <v>36814</v>
      </c>
      <c r="B424" s="367" t="s">
        <v>28274</v>
      </c>
      <c r="C424" s="366" t="s">
        <v>40</v>
      </c>
      <c r="D424" s="368">
        <v>38397.050000000003</v>
      </c>
    </row>
    <row r="425" spans="1:4" ht="18" customHeight="1">
      <c r="A425" s="366" t="s">
        <v>36815</v>
      </c>
      <c r="B425" s="367" t="s">
        <v>28275</v>
      </c>
      <c r="C425" s="366" t="s">
        <v>40</v>
      </c>
      <c r="D425" s="368">
        <v>38186.550000000003</v>
      </c>
    </row>
    <row r="426" spans="1:4" ht="18" customHeight="1">
      <c r="A426" s="366" t="s">
        <v>36816</v>
      </c>
      <c r="B426" s="367" t="s">
        <v>28276</v>
      </c>
      <c r="C426" s="366" t="s">
        <v>40</v>
      </c>
      <c r="D426" s="368">
        <v>52184.54</v>
      </c>
    </row>
    <row r="427" spans="1:4" ht="18" customHeight="1">
      <c r="A427" s="366" t="s">
        <v>36817</v>
      </c>
      <c r="B427" s="367" t="s">
        <v>28277</v>
      </c>
      <c r="C427" s="366" t="s">
        <v>40</v>
      </c>
      <c r="D427" s="368">
        <v>51970.22</v>
      </c>
    </row>
    <row r="428" spans="1:4" ht="18" customHeight="1">
      <c r="A428" s="366" t="s">
        <v>36818</v>
      </c>
      <c r="B428" s="367" t="s">
        <v>28278</v>
      </c>
      <c r="C428" s="366" t="s">
        <v>40</v>
      </c>
      <c r="D428" s="368">
        <v>54316.59</v>
      </c>
    </row>
    <row r="429" spans="1:4" ht="18" customHeight="1">
      <c r="A429" s="366" t="s">
        <v>36819</v>
      </c>
      <c r="B429" s="367" t="s">
        <v>28279</v>
      </c>
      <c r="C429" s="366" t="s">
        <v>40</v>
      </c>
      <c r="D429" s="368">
        <v>54097.16</v>
      </c>
    </row>
    <row r="430" spans="1:4" ht="18" customHeight="1">
      <c r="A430" s="366" t="s">
        <v>36820</v>
      </c>
      <c r="B430" s="367" t="s">
        <v>28280</v>
      </c>
      <c r="C430" s="366" t="s">
        <v>40</v>
      </c>
      <c r="D430" s="368">
        <v>12289.74</v>
      </c>
    </row>
    <row r="431" spans="1:4" ht="18" customHeight="1">
      <c r="A431" s="366" t="s">
        <v>36821</v>
      </c>
      <c r="B431" s="367" t="s">
        <v>28281</v>
      </c>
      <c r="C431" s="366" t="s">
        <v>40</v>
      </c>
      <c r="D431" s="368">
        <v>12208.09</v>
      </c>
    </row>
    <row r="432" spans="1:4" ht="18" customHeight="1">
      <c r="A432" s="366" t="s">
        <v>36822</v>
      </c>
      <c r="B432" s="367" t="s">
        <v>28282</v>
      </c>
      <c r="C432" s="366" t="s">
        <v>40</v>
      </c>
      <c r="D432" s="368">
        <v>16015.74</v>
      </c>
    </row>
    <row r="433" spans="1:4" ht="18" customHeight="1">
      <c r="A433" s="366" t="s">
        <v>36823</v>
      </c>
      <c r="B433" s="367" t="s">
        <v>28283</v>
      </c>
      <c r="C433" s="366" t="s">
        <v>40</v>
      </c>
      <c r="D433" s="368">
        <v>15916.23</v>
      </c>
    </row>
    <row r="434" spans="1:4" ht="18" customHeight="1">
      <c r="A434" s="366" t="s">
        <v>36824</v>
      </c>
      <c r="B434" s="367" t="s">
        <v>28284</v>
      </c>
      <c r="C434" s="366" t="s">
        <v>40</v>
      </c>
      <c r="D434" s="368">
        <v>18633.330000000002</v>
      </c>
    </row>
    <row r="435" spans="1:4" ht="18" customHeight="1">
      <c r="A435" s="366" t="s">
        <v>36825</v>
      </c>
      <c r="B435" s="367" t="s">
        <v>28285</v>
      </c>
      <c r="C435" s="366" t="s">
        <v>40</v>
      </c>
      <c r="D435" s="368">
        <v>18487.89</v>
      </c>
    </row>
    <row r="436" spans="1:4" ht="18" customHeight="1">
      <c r="A436" s="366" t="s">
        <v>36826</v>
      </c>
      <c r="B436" s="367" t="s">
        <v>28286</v>
      </c>
      <c r="C436" s="366" t="s">
        <v>40</v>
      </c>
      <c r="D436" s="368">
        <v>19603.64</v>
      </c>
    </row>
    <row r="437" spans="1:4" ht="18" customHeight="1">
      <c r="A437" s="366" t="s">
        <v>36827</v>
      </c>
      <c r="B437" s="367" t="s">
        <v>28287</v>
      </c>
      <c r="C437" s="366" t="s">
        <v>40</v>
      </c>
      <c r="D437" s="368">
        <v>19453.099999999999</v>
      </c>
    </row>
    <row r="438" spans="1:4" ht="18" customHeight="1">
      <c r="A438" s="366" t="s">
        <v>36828</v>
      </c>
      <c r="B438" s="367" t="s">
        <v>28288</v>
      </c>
      <c r="C438" s="366" t="s">
        <v>40</v>
      </c>
      <c r="D438" s="368">
        <v>20092.68</v>
      </c>
    </row>
    <row r="439" spans="1:4" ht="18" customHeight="1">
      <c r="A439" s="366" t="s">
        <v>36829</v>
      </c>
      <c r="B439" s="367" t="s">
        <v>28289</v>
      </c>
      <c r="C439" s="366" t="s">
        <v>40</v>
      </c>
      <c r="D439" s="368">
        <v>19939.59</v>
      </c>
    </row>
    <row r="440" spans="1:4" ht="18" customHeight="1">
      <c r="A440" s="366" t="s">
        <v>36830</v>
      </c>
      <c r="B440" s="367" t="s">
        <v>28290</v>
      </c>
      <c r="C440" s="366" t="s">
        <v>40</v>
      </c>
      <c r="D440" s="368">
        <v>20785.05</v>
      </c>
    </row>
    <row r="441" spans="1:4" ht="18" customHeight="1">
      <c r="A441" s="366" t="s">
        <v>36831</v>
      </c>
      <c r="B441" s="367" t="s">
        <v>28291</v>
      </c>
      <c r="C441" s="366" t="s">
        <v>40</v>
      </c>
      <c r="D441" s="368">
        <v>20626.86</v>
      </c>
    </row>
    <row r="442" spans="1:4" ht="18" customHeight="1">
      <c r="A442" s="366" t="s">
        <v>36832</v>
      </c>
      <c r="B442" s="367" t="s">
        <v>28292</v>
      </c>
      <c r="C442" s="366" t="s">
        <v>40</v>
      </c>
      <c r="D442" s="368">
        <v>21450.720000000001</v>
      </c>
    </row>
    <row r="443" spans="1:4" ht="18" customHeight="1">
      <c r="A443" s="366" t="s">
        <v>36833</v>
      </c>
      <c r="B443" s="367" t="s">
        <v>28293</v>
      </c>
      <c r="C443" s="366" t="s">
        <v>40</v>
      </c>
      <c r="D443" s="368">
        <v>21291.25</v>
      </c>
    </row>
    <row r="444" spans="1:4" ht="18" customHeight="1">
      <c r="A444" s="366" t="s">
        <v>36834</v>
      </c>
      <c r="B444" s="367" t="s">
        <v>28294</v>
      </c>
      <c r="C444" s="366" t="s">
        <v>40</v>
      </c>
      <c r="D444" s="368">
        <v>22388.7</v>
      </c>
    </row>
    <row r="445" spans="1:4" ht="18" customHeight="1">
      <c r="A445" s="366" t="s">
        <v>36835</v>
      </c>
      <c r="B445" s="367" t="s">
        <v>28295</v>
      </c>
      <c r="C445" s="366" t="s">
        <v>40</v>
      </c>
      <c r="D445" s="368">
        <v>22225.41</v>
      </c>
    </row>
    <row r="446" spans="1:4" ht="18" customHeight="1">
      <c r="A446" s="366" t="s">
        <v>36836</v>
      </c>
      <c r="B446" s="367" t="s">
        <v>28296</v>
      </c>
      <c r="C446" s="366" t="s">
        <v>40</v>
      </c>
      <c r="D446" s="368">
        <v>23041.11</v>
      </c>
    </row>
    <row r="447" spans="1:4" ht="18" customHeight="1">
      <c r="A447" s="366" t="s">
        <v>36837</v>
      </c>
      <c r="B447" s="367" t="s">
        <v>28297</v>
      </c>
      <c r="C447" s="366" t="s">
        <v>40</v>
      </c>
      <c r="D447" s="368">
        <v>22875.26</v>
      </c>
    </row>
    <row r="448" spans="1:4" ht="18" customHeight="1">
      <c r="A448" s="366" t="s">
        <v>36838</v>
      </c>
      <c r="B448" s="367" t="s">
        <v>28298</v>
      </c>
      <c r="C448" s="366" t="s">
        <v>40</v>
      </c>
      <c r="D448" s="368">
        <v>28467.42</v>
      </c>
    </row>
    <row r="449" spans="1:4" ht="18" customHeight="1">
      <c r="A449" s="366" t="s">
        <v>36839</v>
      </c>
      <c r="B449" s="367" t="s">
        <v>28299</v>
      </c>
      <c r="C449" s="366" t="s">
        <v>40</v>
      </c>
      <c r="D449" s="368">
        <v>28296.47</v>
      </c>
    </row>
    <row r="450" spans="1:4" ht="18" customHeight="1">
      <c r="A450" s="366" t="s">
        <v>36840</v>
      </c>
      <c r="B450" s="367" t="s">
        <v>28300</v>
      </c>
      <c r="C450" s="366" t="s">
        <v>40</v>
      </c>
      <c r="D450" s="368">
        <v>30036.6</v>
      </c>
    </row>
    <row r="451" spans="1:4" ht="18" customHeight="1">
      <c r="A451" s="366" t="s">
        <v>36841</v>
      </c>
      <c r="B451" s="367" t="s">
        <v>28301</v>
      </c>
      <c r="C451" s="366" t="s">
        <v>40</v>
      </c>
      <c r="D451" s="368">
        <v>29863.1</v>
      </c>
    </row>
    <row r="452" spans="1:4" ht="18" customHeight="1">
      <c r="A452" s="366" t="s">
        <v>36842</v>
      </c>
      <c r="B452" s="367" t="s">
        <v>28302</v>
      </c>
      <c r="C452" s="366" t="s">
        <v>40</v>
      </c>
      <c r="D452" s="368">
        <v>30917.84</v>
      </c>
    </row>
    <row r="453" spans="1:4" ht="18" customHeight="1">
      <c r="A453" s="366" t="s">
        <v>36843</v>
      </c>
      <c r="B453" s="367" t="s">
        <v>28303</v>
      </c>
      <c r="C453" s="366" t="s">
        <v>40</v>
      </c>
      <c r="D453" s="368">
        <v>30739.24</v>
      </c>
    </row>
    <row r="454" spans="1:4" ht="18" customHeight="1">
      <c r="A454" s="366" t="s">
        <v>36844</v>
      </c>
      <c r="B454" s="367" t="s">
        <v>28304</v>
      </c>
      <c r="C454" s="366" t="s">
        <v>40</v>
      </c>
      <c r="D454" s="368">
        <v>31781.84</v>
      </c>
    </row>
    <row r="455" spans="1:4" ht="18" customHeight="1">
      <c r="A455" s="366" t="s">
        <v>36845</v>
      </c>
      <c r="B455" s="367" t="s">
        <v>28305</v>
      </c>
      <c r="C455" s="366" t="s">
        <v>40</v>
      </c>
      <c r="D455" s="368">
        <v>31599.41</v>
      </c>
    </row>
    <row r="456" spans="1:4" ht="18" customHeight="1">
      <c r="A456" s="366" t="s">
        <v>36846</v>
      </c>
      <c r="B456" s="367" t="s">
        <v>28306</v>
      </c>
      <c r="C456" s="366" t="s">
        <v>40</v>
      </c>
      <c r="D456" s="368">
        <v>32442.39</v>
      </c>
    </row>
    <row r="457" spans="1:4" ht="18" customHeight="1">
      <c r="A457" s="366" t="s">
        <v>36847</v>
      </c>
      <c r="B457" s="367" t="s">
        <v>28307</v>
      </c>
      <c r="C457" s="366" t="s">
        <v>40</v>
      </c>
      <c r="D457" s="368">
        <v>32257.4</v>
      </c>
    </row>
    <row r="458" spans="1:4" ht="18" customHeight="1">
      <c r="A458" s="366" t="s">
        <v>36848</v>
      </c>
      <c r="B458" s="367" t="s">
        <v>28308</v>
      </c>
      <c r="C458" s="366" t="s">
        <v>40</v>
      </c>
      <c r="D458" s="368">
        <v>34197.14</v>
      </c>
    </row>
    <row r="459" spans="1:4" ht="18" customHeight="1">
      <c r="A459" s="366" t="s">
        <v>36849</v>
      </c>
      <c r="B459" s="367" t="s">
        <v>28309</v>
      </c>
      <c r="C459" s="366" t="s">
        <v>40</v>
      </c>
      <c r="D459" s="368">
        <v>34010.89</v>
      </c>
    </row>
    <row r="460" spans="1:4" ht="18" customHeight="1">
      <c r="A460" s="366" t="s">
        <v>36850</v>
      </c>
      <c r="B460" s="367" t="s">
        <v>28310</v>
      </c>
      <c r="C460" s="366" t="s">
        <v>40</v>
      </c>
      <c r="D460" s="368">
        <v>39504.32</v>
      </c>
    </row>
    <row r="461" spans="1:4" ht="18" customHeight="1">
      <c r="A461" s="366" t="s">
        <v>36851</v>
      </c>
      <c r="B461" s="367" t="s">
        <v>28311</v>
      </c>
      <c r="C461" s="366" t="s">
        <v>40</v>
      </c>
      <c r="D461" s="368">
        <v>39309.129999999997</v>
      </c>
    </row>
    <row r="462" spans="1:4" ht="18" customHeight="1">
      <c r="A462" s="366" t="s">
        <v>36852</v>
      </c>
      <c r="B462" s="367" t="s">
        <v>28312</v>
      </c>
      <c r="C462" s="366" t="s">
        <v>40</v>
      </c>
      <c r="D462" s="368">
        <v>46502.62</v>
      </c>
    </row>
    <row r="463" spans="1:4" ht="18" customHeight="1">
      <c r="A463" s="366" t="s">
        <v>36853</v>
      </c>
      <c r="B463" s="367" t="s">
        <v>28313</v>
      </c>
      <c r="C463" s="366" t="s">
        <v>40</v>
      </c>
      <c r="D463" s="368">
        <v>46302.32</v>
      </c>
    </row>
    <row r="464" spans="1:4" ht="18" customHeight="1">
      <c r="A464" s="366" t="s">
        <v>36854</v>
      </c>
      <c r="B464" s="367" t="s">
        <v>28314</v>
      </c>
      <c r="C464" s="366" t="s">
        <v>40</v>
      </c>
      <c r="D464" s="368">
        <v>47609.48</v>
      </c>
    </row>
    <row r="465" spans="1:4" ht="18" customHeight="1">
      <c r="A465" s="366" t="s">
        <v>36855</v>
      </c>
      <c r="B465" s="367" t="s">
        <v>28315</v>
      </c>
      <c r="C465" s="366" t="s">
        <v>40</v>
      </c>
      <c r="D465" s="368">
        <v>47405.36</v>
      </c>
    </row>
    <row r="466" spans="1:4" ht="18" customHeight="1">
      <c r="A466" s="366" t="s">
        <v>36856</v>
      </c>
      <c r="B466" s="367" t="s">
        <v>28316</v>
      </c>
      <c r="C466" s="366" t="s">
        <v>40</v>
      </c>
      <c r="D466" s="368">
        <v>48906.559999999998</v>
      </c>
    </row>
    <row r="467" spans="1:4" ht="18" customHeight="1">
      <c r="A467" s="366" t="s">
        <v>36857</v>
      </c>
      <c r="B467" s="367" t="s">
        <v>28317</v>
      </c>
      <c r="C467" s="366" t="s">
        <v>40</v>
      </c>
      <c r="D467" s="368">
        <v>48696.06</v>
      </c>
    </row>
    <row r="468" spans="1:4" ht="18" customHeight="1">
      <c r="A468" s="366" t="s">
        <v>36858</v>
      </c>
      <c r="B468" s="367" t="s">
        <v>28318</v>
      </c>
      <c r="C468" s="366" t="s">
        <v>40</v>
      </c>
      <c r="D468" s="368">
        <v>7094.56</v>
      </c>
    </row>
    <row r="469" spans="1:4" ht="18" customHeight="1">
      <c r="A469" s="366" t="s">
        <v>36859</v>
      </c>
      <c r="B469" s="367" t="s">
        <v>28319</v>
      </c>
      <c r="C469" s="366" t="s">
        <v>40</v>
      </c>
      <c r="D469" s="368">
        <v>6283.11</v>
      </c>
    </row>
    <row r="470" spans="1:4" ht="18" customHeight="1">
      <c r="A470" s="366" t="s">
        <v>36860</v>
      </c>
      <c r="B470" s="367" t="s">
        <v>28320</v>
      </c>
      <c r="C470" s="366" t="s">
        <v>40</v>
      </c>
      <c r="D470" s="368">
        <v>7556.05</v>
      </c>
    </row>
    <row r="471" spans="1:4" ht="18" customHeight="1">
      <c r="A471" s="366" t="s">
        <v>36861</v>
      </c>
      <c r="B471" s="367" t="s">
        <v>28321</v>
      </c>
      <c r="C471" s="366" t="s">
        <v>40</v>
      </c>
      <c r="D471" s="368">
        <v>6744.59</v>
      </c>
    </row>
    <row r="472" spans="1:4" ht="18" customHeight="1">
      <c r="A472" s="366" t="s">
        <v>36862</v>
      </c>
      <c r="B472" s="367" t="s">
        <v>28322</v>
      </c>
      <c r="C472" s="366" t="s">
        <v>40</v>
      </c>
      <c r="D472" s="368">
        <v>8330.16</v>
      </c>
    </row>
    <row r="473" spans="1:4" ht="18" customHeight="1">
      <c r="A473" s="366" t="s">
        <v>36863</v>
      </c>
      <c r="B473" s="367" t="s">
        <v>28323</v>
      </c>
      <c r="C473" s="366" t="s">
        <v>40</v>
      </c>
      <c r="D473" s="368">
        <v>7518.71</v>
      </c>
    </row>
    <row r="474" spans="1:4" ht="18" customHeight="1">
      <c r="A474" s="366" t="s">
        <v>36864</v>
      </c>
      <c r="B474" s="367" t="s">
        <v>28324</v>
      </c>
      <c r="C474" s="366" t="s">
        <v>40</v>
      </c>
      <c r="D474" s="368">
        <v>6840.73</v>
      </c>
    </row>
    <row r="475" spans="1:4" ht="18" customHeight="1">
      <c r="A475" s="366" t="s">
        <v>36865</v>
      </c>
      <c r="B475" s="367" t="s">
        <v>28325</v>
      </c>
      <c r="C475" s="366" t="s">
        <v>40</v>
      </c>
      <c r="D475" s="368">
        <v>5979.94</v>
      </c>
    </row>
    <row r="476" spans="1:4" ht="18" customHeight="1">
      <c r="A476" s="366" t="s">
        <v>36866</v>
      </c>
      <c r="B476" s="367" t="s">
        <v>28326</v>
      </c>
      <c r="C476" s="366" t="s">
        <v>40</v>
      </c>
      <c r="D476" s="368">
        <v>7302.21</v>
      </c>
    </row>
    <row r="477" spans="1:4" ht="18" customHeight="1">
      <c r="A477" s="366" t="s">
        <v>36867</v>
      </c>
      <c r="B477" s="367" t="s">
        <v>28327</v>
      </c>
      <c r="C477" s="366" t="s">
        <v>40</v>
      </c>
      <c r="D477" s="368">
        <v>6441.42</v>
      </c>
    </row>
    <row r="478" spans="1:4" ht="18" customHeight="1">
      <c r="A478" s="366" t="s">
        <v>36868</v>
      </c>
      <c r="B478" s="367" t="s">
        <v>28328</v>
      </c>
      <c r="C478" s="366" t="s">
        <v>40</v>
      </c>
      <c r="D478" s="368">
        <v>8076.33</v>
      </c>
    </row>
    <row r="479" spans="1:4" ht="18" customHeight="1">
      <c r="A479" s="366" t="s">
        <v>36869</v>
      </c>
      <c r="B479" s="367" t="s">
        <v>28329</v>
      </c>
      <c r="C479" s="366" t="s">
        <v>40</v>
      </c>
      <c r="D479" s="368">
        <v>7215.54</v>
      </c>
    </row>
    <row r="480" spans="1:4" ht="18" customHeight="1">
      <c r="A480" s="366" t="s">
        <v>36870</v>
      </c>
      <c r="B480" s="367" t="s">
        <v>28330</v>
      </c>
      <c r="C480" s="366" t="s">
        <v>40</v>
      </c>
      <c r="D480" s="368">
        <v>8029.99</v>
      </c>
    </row>
    <row r="481" spans="1:4" ht="18" customHeight="1">
      <c r="A481" s="366" t="s">
        <v>36871</v>
      </c>
      <c r="B481" s="367" t="s">
        <v>28331</v>
      </c>
      <c r="C481" s="366" t="s">
        <v>40</v>
      </c>
      <c r="D481" s="368">
        <v>7153.07</v>
      </c>
    </row>
    <row r="482" spans="1:4" ht="18" customHeight="1">
      <c r="A482" s="366" t="s">
        <v>36872</v>
      </c>
      <c r="B482" s="367" t="s">
        <v>28332</v>
      </c>
      <c r="C482" s="366" t="s">
        <v>40</v>
      </c>
      <c r="D482" s="368">
        <v>8632.75</v>
      </c>
    </row>
    <row r="483" spans="1:4" ht="18" customHeight="1">
      <c r="A483" s="366" t="s">
        <v>36873</v>
      </c>
      <c r="B483" s="367" t="s">
        <v>28333</v>
      </c>
      <c r="C483" s="366" t="s">
        <v>40</v>
      </c>
      <c r="D483" s="368">
        <v>7755.83</v>
      </c>
    </row>
    <row r="484" spans="1:4" ht="18" customHeight="1">
      <c r="A484" s="366" t="s">
        <v>36874</v>
      </c>
      <c r="B484" s="367" t="s">
        <v>28334</v>
      </c>
      <c r="C484" s="366" t="s">
        <v>40</v>
      </c>
      <c r="D484" s="368">
        <v>9643.84</v>
      </c>
    </row>
    <row r="485" spans="1:4" ht="18" customHeight="1">
      <c r="A485" s="366" t="s">
        <v>36875</v>
      </c>
      <c r="B485" s="367" t="s">
        <v>28335</v>
      </c>
      <c r="C485" s="366" t="s">
        <v>40</v>
      </c>
      <c r="D485" s="368">
        <v>8766.93</v>
      </c>
    </row>
    <row r="486" spans="1:4" ht="18" customHeight="1">
      <c r="A486" s="366" t="s">
        <v>36876</v>
      </c>
      <c r="B486" s="367" t="s">
        <v>28336</v>
      </c>
      <c r="C486" s="366" t="s">
        <v>40</v>
      </c>
      <c r="D486" s="368">
        <v>7743.9</v>
      </c>
    </row>
    <row r="487" spans="1:4" ht="18" customHeight="1">
      <c r="A487" s="366" t="s">
        <v>36877</v>
      </c>
      <c r="B487" s="367" t="s">
        <v>28337</v>
      </c>
      <c r="C487" s="366" t="s">
        <v>40</v>
      </c>
      <c r="D487" s="368">
        <v>6808.86</v>
      </c>
    </row>
    <row r="488" spans="1:4" ht="18" customHeight="1">
      <c r="A488" s="366" t="s">
        <v>36878</v>
      </c>
      <c r="B488" s="367" t="s">
        <v>28338</v>
      </c>
      <c r="C488" s="366" t="s">
        <v>40</v>
      </c>
      <c r="D488" s="368">
        <v>8346.65</v>
      </c>
    </row>
    <row r="489" spans="1:4" ht="18" customHeight="1">
      <c r="A489" s="366" t="s">
        <v>36879</v>
      </c>
      <c r="B489" s="367" t="s">
        <v>28339</v>
      </c>
      <c r="C489" s="366" t="s">
        <v>40</v>
      </c>
      <c r="D489" s="368">
        <v>7411.61</v>
      </c>
    </row>
    <row r="490" spans="1:4" ht="18" customHeight="1">
      <c r="A490" s="366" t="s">
        <v>36880</v>
      </c>
      <c r="B490" s="367" t="s">
        <v>28340</v>
      </c>
      <c r="C490" s="366" t="s">
        <v>40</v>
      </c>
      <c r="D490" s="368">
        <v>9357.75</v>
      </c>
    </row>
    <row r="491" spans="1:4" ht="18" customHeight="1">
      <c r="A491" s="366" t="s">
        <v>36881</v>
      </c>
      <c r="B491" s="367" t="s">
        <v>28341</v>
      </c>
      <c r="C491" s="366" t="s">
        <v>40</v>
      </c>
      <c r="D491" s="368">
        <v>8422.7099999999991</v>
      </c>
    </row>
    <row r="492" spans="1:4" ht="18" customHeight="1">
      <c r="A492" s="366" t="s">
        <v>36882</v>
      </c>
      <c r="B492" s="367" t="s">
        <v>28342</v>
      </c>
      <c r="C492" s="366" t="s">
        <v>40</v>
      </c>
      <c r="D492" s="368">
        <v>9558.7000000000007</v>
      </c>
    </row>
    <row r="493" spans="1:4" ht="18" customHeight="1">
      <c r="A493" s="366" t="s">
        <v>36883</v>
      </c>
      <c r="B493" s="367" t="s">
        <v>28343</v>
      </c>
      <c r="C493" s="366" t="s">
        <v>40</v>
      </c>
      <c r="D493" s="368">
        <v>8629.93</v>
      </c>
    </row>
    <row r="494" spans="1:4" ht="18" customHeight="1">
      <c r="A494" s="366" t="s">
        <v>36884</v>
      </c>
      <c r="B494" s="367" t="s">
        <v>28344</v>
      </c>
      <c r="C494" s="366" t="s">
        <v>40</v>
      </c>
      <c r="D494" s="368">
        <v>10321.57</v>
      </c>
    </row>
    <row r="495" spans="1:4" ht="18" customHeight="1">
      <c r="A495" s="366" t="s">
        <v>36885</v>
      </c>
      <c r="B495" s="367" t="s">
        <v>28345</v>
      </c>
      <c r="C495" s="366" t="s">
        <v>40</v>
      </c>
      <c r="D495" s="368">
        <v>9392.7999999999993</v>
      </c>
    </row>
    <row r="496" spans="1:4" ht="18" customHeight="1">
      <c r="A496" s="366" t="s">
        <v>36886</v>
      </c>
      <c r="B496" s="367" t="s">
        <v>28346</v>
      </c>
      <c r="C496" s="366" t="s">
        <v>40</v>
      </c>
      <c r="D496" s="368">
        <v>11601.23</v>
      </c>
    </row>
    <row r="497" spans="1:4" ht="18" customHeight="1">
      <c r="A497" s="366" t="s">
        <v>36887</v>
      </c>
      <c r="B497" s="367" t="s">
        <v>28347</v>
      </c>
      <c r="C497" s="366" t="s">
        <v>40</v>
      </c>
      <c r="D497" s="368">
        <v>10672.46</v>
      </c>
    </row>
    <row r="498" spans="1:4" ht="18" customHeight="1">
      <c r="A498" s="366" t="s">
        <v>36888</v>
      </c>
      <c r="B498" s="367" t="s">
        <v>28348</v>
      </c>
      <c r="C498" s="366" t="s">
        <v>40</v>
      </c>
      <c r="D498" s="368">
        <v>9225.2800000000007</v>
      </c>
    </row>
    <row r="499" spans="1:4" ht="18" customHeight="1">
      <c r="A499" s="366" t="s">
        <v>36889</v>
      </c>
      <c r="B499" s="367" t="s">
        <v>28349</v>
      </c>
      <c r="C499" s="366" t="s">
        <v>40</v>
      </c>
      <c r="D499" s="368">
        <v>8222.5499999999993</v>
      </c>
    </row>
    <row r="500" spans="1:4" ht="18" customHeight="1">
      <c r="A500" s="366" t="s">
        <v>36890</v>
      </c>
      <c r="B500" s="367" t="s">
        <v>28350</v>
      </c>
      <c r="C500" s="366" t="s">
        <v>40</v>
      </c>
      <c r="D500" s="368">
        <v>9988.15</v>
      </c>
    </row>
    <row r="501" spans="1:4" ht="18" customHeight="1">
      <c r="A501" s="366" t="s">
        <v>36891</v>
      </c>
      <c r="B501" s="367" t="s">
        <v>28351</v>
      </c>
      <c r="C501" s="366" t="s">
        <v>40</v>
      </c>
      <c r="D501" s="368">
        <v>8985.41</v>
      </c>
    </row>
    <row r="502" spans="1:4" ht="18" customHeight="1">
      <c r="A502" s="366" t="s">
        <v>36892</v>
      </c>
      <c r="B502" s="367" t="s">
        <v>28352</v>
      </c>
      <c r="C502" s="366" t="s">
        <v>40</v>
      </c>
      <c r="D502" s="368">
        <v>11267.81</v>
      </c>
    </row>
    <row r="503" spans="1:4" ht="18" customHeight="1">
      <c r="A503" s="366" t="s">
        <v>36893</v>
      </c>
      <c r="B503" s="367" t="s">
        <v>28353</v>
      </c>
      <c r="C503" s="366" t="s">
        <v>40</v>
      </c>
      <c r="D503" s="368">
        <v>10265.08</v>
      </c>
    </row>
    <row r="504" spans="1:4" ht="18" customHeight="1">
      <c r="A504" s="366" t="s">
        <v>36894</v>
      </c>
      <c r="B504" s="367" t="s">
        <v>28354</v>
      </c>
      <c r="C504" s="366" t="s">
        <v>40</v>
      </c>
      <c r="D504" s="368">
        <v>10872.74</v>
      </c>
    </row>
    <row r="505" spans="1:4" ht="18" customHeight="1">
      <c r="A505" s="366" t="s">
        <v>36895</v>
      </c>
      <c r="B505" s="367" t="s">
        <v>28355</v>
      </c>
      <c r="C505" s="366" t="s">
        <v>40</v>
      </c>
      <c r="D505" s="368">
        <v>9800.9500000000007</v>
      </c>
    </row>
    <row r="506" spans="1:4" ht="18" customHeight="1">
      <c r="A506" s="366" t="s">
        <v>36896</v>
      </c>
      <c r="B506" s="367" t="s">
        <v>28356</v>
      </c>
      <c r="C506" s="366" t="s">
        <v>40</v>
      </c>
      <c r="D506" s="368">
        <v>11814.54</v>
      </c>
    </row>
    <row r="507" spans="1:4" ht="18" customHeight="1">
      <c r="A507" s="366" t="s">
        <v>36897</v>
      </c>
      <c r="B507" s="367" t="s">
        <v>28357</v>
      </c>
      <c r="C507" s="366" t="s">
        <v>40</v>
      </c>
      <c r="D507" s="368">
        <v>10742.76</v>
      </c>
    </row>
    <row r="508" spans="1:4" ht="18" customHeight="1">
      <c r="A508" s="366" t="s">
        <v>36898</v>
      </c>
      <c r="B508" s="367" t="s">
        <v>28358</v>
      </c>
      <c r="C508" s="366" t="s">
        <v>40</v>
      </c>
      <c r="D508" s="368">
        <v>13394.38</v>
      </c>
    </row>
    <row r="509" spans="1:4" ht="18" customHeight="1">
      <c r="A509" s="366" t="s">
        <v>36899</v>
      </c>
      <c r="B509" s="367" t="s">
        <v>28359</v>
      </c>
      <c r="C509" s="366" t="s">
        <v>40</v>
      </c>
      <c r="D509" s="368">
        <v>12322.59</v>
      </c>
    </row>
    <row r="510" spans="1:4" ht="18" customHeight="1">
      <c r="A510" s="366" t="s">
        <v>36900</v>
      </c>
      <c r="B510" s="367" t="s">
        <v>28360</v>
      </c>
      <c r="C510" s="366" t="s">
        <v>40</v>
      </c>
      <c r="D510" s="368">
        <v>10491.99</v>
      </c>
    </row>
    <row r="511" spans="1:4" ht="18" customHeight="1">
      <c r="A511" s="366" t="s">
        <v>36901</v>
      </c>
      <c r="B511" s="367" t="s">
        <v>28361</v>
      </c>
      <c r="C511" s="366" t="s">
        <v>40</v>
      </c>
      <c r="D511" s="368">
        <v>9336.73</v>
      </c>
    </row>
    <row r="512" spans="1:4" ht="18" customHeight="1">
      <c r="A512" s="366" t="s">
        <v>36902</v>
      </c>
      <c r="B512" s="367" t="s">
        <v>28362</v>
      </c>
      <c r="C512" s="366" t="s">
        <v>40</v>
      </c>
      <c r="D512" s="368">
        <v>11433.79</v>
      </c>
    </row>
    <row r="513" spans="1:4" ht="18" customHeight="1">
      <c r="A513" s="366" t="s">
        <v>36903</v>
      </c>
      <c r="B513" s="367" t="s">
        <v>28363</v>
      </c>
      <c r="C513" s="366" t="s">
        <v>40</v>
      </c>
      <c r="D513" s="368">
        <v>10278.530000000001</v>
      </c>
    </row>
    <row r="514" spans="1:4" ht="18" customHeight="1">
      <c r="A514" s="366" t="s">
        <v>36904</v>
      </c>
      <c r="B514" s="367" t="s">
        <v>28364</v>
      </c>
      <c r="C514" s="366" t="s">
        <v>40</v>
      </c>
      <c r="D514" s="368">
        <v>13013.63</v>
      </c>
    </row>
    <row r="515" spans="1:4" ht="18" customHeight="1">
      <c r="A515" s="366" t="s">
        <v>36905</v>
      </c>
      <c r="B515" s="367" t="s">
        <v>28365</v>
      </c>
      <c r="C515" s="366" t="s">
        <v>40</v>
      </c>
      <c r="D515" s="368">
        <v>11858.37</v>
      </c>
    </row>
    <row r="516" spans="1:4" ht="18" customHeight="1">
      <c r="A516" s="366" t="s">
        <v>36906</v>
      </c>
      <c r="B516" s="367" t="s">
        <v>28366</v>
      </c>
      <c r="C516" s="366" t="s">
        <v>40</v>
      </c>
      <c r="D516" s="368">
        <v>12235.2</v>
      </c>
    </row>
    <row r="517" spans="1:4" ht="18" customHeight="1">
      <c r="A517" s="366" t="s">
        <v>36907</v>
      </c>
      <c r="B517" s="367" t="s">
        <v>28367</v>
      </c>
      <c r="C517" s="366" t="s">
        <v>40</v>
      </c>
      <c r="D517" s="368">
        <v>11056.81</v>
      </c>
    </row>
    <row r="518" spans="1:4" ht="18" customHeight="1">
      <c r="A518" s="366" t="s">
        <v>36908</v>
      </c>
      <c r="B518" s="367" t="s">
        <v>28368</v>
      </c>
      <c r="C518" s="366" t="s">
        <v>40</v>
      </c>
      <c r="D518" s="368">
        <v>13374.78</v>
      </c>
    </row>
    <row r="519" spans="1:4" ht="18" customHeight="1">
      <c r="A519" s="366" t="s">
        <v>36909</v>
      </c>
      <c r="B519" s="367" t="s">
        <v>28369</v>
      </c>
      <c r="C519" s="366" t="s">
        <v>40</v>
      </c>
      <c r="D519" s="368">
        <v>12196.4</v>
      </c>
    </row>
    <row r="520" spans="1:4" ht="18" customHeight="1">
      <c r="A520" s="366" t="s">
        <v>36910</v>
      </c>
      <c r="B520" s="367" t="s">
        <v>28370</v>
      </c>
      <c r="C520" s="366" t="s">
        <v>40</v>
      </c>
      <c r="D520" s="368">
        <v>15286.39</v>
      </c>
    </row>
    <row r="521" spans="1:4" ht="18" customHeight="1">
      <c r="A521" s="366" t="s">
        <v>36911</v>
      </c>
      <c r="B521" s="367" t="s">
        <v>28371</v>
      </c>
      <c r="C521" s="366" t="s">
        <v>40</v>
      </c>
      <c r="D521" s="368">
        <v>14108</v>
      </c>
    </row>
    <row r="522" spans="1:4" ht="18" customHeight="1">
      <c r="A522" s="366" t="s">
        <v>36912</v>
      </c>
      <c r="B522" s="367" t="s">
        <v>28372</v>
      </c>
      <c r="C522" s="366" t="s">
        <v>40</v>
      </c>
      <c r="D522" s="368">
        <v>11815.74</v>
      </c>
    </row>
    <row r="523" spans="1:4" ht="18" customHeight="1">
      <c r="A523" s="366" t="s">
        <v>36913</v>
      </c>
      <c r="B523" s="367" t="s">
        <v>28373</v>
      </c>
      <c r="C523" s="366" t="s">
        <v>40</v>
      </c>
      <c r="D523" s="368">
        <v>10545.22</v>
      </c>
    </row>
    <row r="524" spans="1:4" ht="18" customHeight="1">
      <c r="A524" s="366" t="s">
        <v>36914</v>
      </c>
      <c r="B524" s="367" t="s">
        <v>28374</v>
      </c>
      <c r="C524" s="366" t="s">
        <v>40</v>
      </c>
      <c r="D524" s="368">
        <v>12955.32</v>
      </c>
    </row>
    <row r="525" spans="1:4" ht="18" customHeight="1">
      <c r="A525" s="366" t="s">
        <v>36915</v>
      </c>
      <c r="B525" s="367" t="s">
        <v>28375</v>
      </c>
      <c r="C525" s="366" t="s">
        <v>40</v>
      </c>
      <c r="D525" s="368">
        <v>11684.81</v>
      </c>
    </row>
    <row r="526" spans="1:4" ht="18" customHeight="1">
      <c r="A526" s="366" t="s">
        <v>36916</v>
      </c>
      <c r="B526" s="367" t="s">
        <v>28376</v>
      </c>
      <c r="C526" s="366" t="s">
        <v>40</v>
      </c>
      <c r="D526" s="368">
        <v>14866.93</v>
      </c>
    </row>
    <row r="527" spans="1:4" ht="18" customHeight="1">
      <c r="A527" s="366" t="s">
        <v>36917</v>
      </c>
      <c r="B527" s="367" t="s">
        <v>28377</v>
      </c>
      <c r="C527" s="366" t="s">
        <v>40</v>
      </c>
      <c r="D527" s="368">
        <v>13596.41</v>
      </c>
    </row>
    <row r="528" spans="1:4" ht="18" customHeight="1">
      <c r="A528" s="366" t="s">
        <v>36918</v>
      </c>
      <c r="B528" s="367" t="s">
        <v>28378</v>
      </c>
      <c r="C528" s="366" t="s">
        <v>40</v>
      </c>
      <c r="D528" s="368">
        <v>15869.14</v>
      </c>
    </row>
    <row r="529" spans="1:4" ht="18" customHeight="1">
      <c r="A529" s="366" t="s">
        <v>36919</v>
      </c>
      <c r="B529" s="367" t="s">
        <v>28379</v>
      </c>
      <c r="C529" s="366" t="s">
        <v>40</v>
      </c>
      <c r="D529" s="368">
        <v>12477.16</v>
      </c>
    </row>
    <row r="530" spans="1:4" ht="18" customHeight="1">
      <c r="A530" s="366" t="s">
        <v>36920</v>
      </c>
      <c r="B530" s="367" t="s">
        <v>28380</v>
      </c>
      <c r="C530" s="366" t="s">
        <v>40</v>
      </c>
      <c r="D530" s="368">
        <v>17225.34</v>
      </c>
    </row>
    <row r="531" spans="1:4" ht="18" customHeight="1">
      <c r="A531" s="366" t="s">
        <v>36921</v>
      </c>
      <c r="B531" s="367" t="s">
        <v>28381</v>
      </c>
      <c r="C531" s="366" t="s">
        <v>40</v>
      </c>
      <c r="D531" s="368">
        <v>13833.36</v>
      </c>
    </row>
    <row r="532" spans="1:4" ht="18" customHeight="1">
      <c r="A532" s="366" t="s">
        <v>36922</v>
      </c>
      <c r="B532" s="367" t="s">
        <v>28382</v>
      </c>
      <c r="C532" s="366" t="s">
        <v>40</v>
      </c>
      <c r="D532" s="368">
        <v>19500.310000000001</v>
      </c>
    </row>
    <row r="533" spans="1:4" ht="18" customHeight="1">
      <c r="A533" s="366" t="s">
        <v>36923</v>
      </c>
      <c r="B533" s="367" t="s">
        <v>28383</v>
      </c>
      <c r="C533" s="366" t="s">
        <v>40</v>
      </c>
      <c r="D533" s="368">
        <v>16108.33</v>
      </c>
    </row>
    <row r="534" spans="1:4" ht="18" customHeight="1">
      <c r="A534" s="366" t="s">
        <v>36924</v>
      </c>
      <c r="B534" s="367" t="s">
        <v>28384</v>
      </c>
      <c r="C534" s="366" t="s">
        <v>40</v>
      </c>
      <c r="D534" s="368">
        <v>14985.25</v>
      </c>
    </row>
    <row r="535" spans="1:4" ht="18" customHeight="1">
      <c r="A535" s="366" t="s">
        <v>36925</v>
      </c>
      <c r="B535" s="367" t="s">
        <v>28385</v>
      </c>
      <c r="C535" s="366" t="s">
        <v>40</v>
      </c>
      <c r="D535" s="368">
        <v>11911.88</v>
      </c>
    </row>
    <row r="536" spans="1:4" ht="18" customHeight="1">
      <c r="A536" s="366" t="s">
        <v>36926</v>
      </c>
      <c r="B536" s="367" t="s">
        <v>28386</v>
      </c>
      <c r="C536" s="366" t="s">
        <v>40</v>
      </c>
      <c r="D536" s="368">
        <v>16341.45</v>
      </c>
    </row>
    <row r="537" spans="1:4" ht="18" customHeight="1">
      <c r="A537" s="366" t="s">
        <v>36927</v>
      </c>
      <c r="B537" s="367" t="s">
        <v>28387</v>
      </c>
      <c r="C537" s="366" t="s">
        <v>40</v>
      </c>
      <c r="D537" s="368">
        <v>13268.08</v>
      </c>
    </row>
    <row r="538" spans="1:4" ht="18" customHeight="1">
      <c r="A538" s="366" t="s">
        <v>36928</v>
      </c>
      <c r="B538" s="367" t="s">
        <v>28388</v>
      </c>
      <c r="C538" s="366" t="s">
        <v>40</v>
      </c>
      <c r="D538" s="368">
        <v>18616.41</v>
      </c>
    </row>
    <row r="539" spans="1:4" ht="18" customHeight="1">
      <c r="A539" s="366" t="s">
        <v>36929</v>
      </c>
      <c r="B539" s="367" t="s">
        <v>28389</v>
      </c>
      <c r="C539" s="366" t="s">
        <v>40</v>
      </c>
      <c r="D539" s="368">
        <v>15543.04</v>
      </c>
    </row>
    <row r="540" spans="1:4" ht="18" customHeight="1">
      <c r="A540" s="366" t="s">
        <v>36930</v>
      </c>
      <c r="B540" s="367" t="s">
        <v>28390</v>
      </c>
      <c r="C540" s="366" t="s">
        <v>40</v>
      </c>
      <c r="D540" s="368">
        <v>17360.13</v>
      </c>
    </row>
    <row r="541" spans="1:4" ht="18" customHeight="1">
      <c r="A541" s="366" t="s">
        <v>36931</v>
      </c>
      <c r="B541" s="367" t="s">
        <v>28391</v>
      </c>
      <c r="C541" s="366" t="s">
        <v>40</v>
      </c>
      <c r="D541" s="368">
        <v>13653.15</v>
      </c>
    </row>
    <row r="542" spans="1:4" ht="18" customHeight="1">
      <c r="A542" s="366" t="s">
        <v>36932</v>
      </c>
      <c r="B542" s="367" t="s">
        <v>28392</v>
      </c>
      <c r="C542" s="366" t="s">
        <v>40</v>
      </c>
      <c r="D542" s="368">
        <v>18951.78</v>
      </c>
    </row>
    <row r="543" spans="1:4" ht="18" customHeight="1">
      <c r="A543" s="366" t="s">
        <v>36933</v>
      </c>
      <c r="B543" s="367" t="s">
        <v>28393</v>
      </c>
      <c r="C543" s="366" t="s">
        <v>40</v>
      </c>
      <c r="D543" s="368">
        <v>15244.8</v>
      </c>
    </row>
    <row r="544" spans="1:4" ht="18" customHeight="1">
      <c r="A544" s="366" t="s">
        <v>36934</v>
      </c>
      <c r="B544" s="367" t="s">
        <v>28394</v>
      </c>
      <c r="C544" s="366" t="s">
        <v>40</v>
      </c>
      <c r="D544" s="368">
        <v>21621.7</v>
      </c>
    </row>
    <row r="545" spans="1:4" ht="18" customHeight="1">
      <c r="A545" s="366" t="s">
        <v>36935</v>
      </c>
      <c r="B545" s="367" t="s">
        <v>28395</v>
      </c>
      <c r="C545" s="366" t="s">
        <v>40</v>
      </c>
      <c r="D545" s="368">
        <v>17914.72</v>
      </c>
    </row>
    <row r="546" spans="1:4" ht="18" customHeight="1">
      <c r="A546" s="366" t="s">
        <v>36936</v>
      </c>
      <c r="B546" s="367" t="s">
        <v>28396</v>
      </c>
      <c r="C546" s="366" t="s">
        <v>40</v>
      </c>
      <c r="D546" s="368">
        <v>16403.400000000001</v>
      </c>
    </row>
    <row r="547" spans="1:4" ht="18" customHeight="1">
      <c r="A547" s="366" t="s">
        <v>36937</v>
      </c>
      <c r="B547" s="367" t="s">
        <v>28397</v>
      </c>
      <c r="C547" s="366" t="s">
        <v>40</v>
      </c>
      <c r="D547" s="368">
        <v>13043.66</v>
      </c>
    </row>
    <row r="548" spans="1:4" ht="18" customHeight="1">
      <c r="A548" s="366" t="s">
        <v>36938</v>
      </c>
      <c r="B548" s="367" t="s">
        <v>28398</v>
      </c>
      <c r="C548" s="366" t="s">
        <v>40</v>
      </c>
      <c r="D548" s="368">
        <v>17995.05</v>
      </c>
    </row>
    <row r="549" spans="1:4" ht="18" customHeight="1">
      <c r="A549" s="366" t="s">
        <v>36939</v>
      </c>
      <c r="B549" s="367" t="s">
        <v>28399</v>
      </c>
      <c r="C549" s="366" t="s">
        <v>40</v>
      </c>
      <c r="D549" s="368">
        <v>14635.31</v>
      </c>
    </row>
    <row r="550" spans="1:4" ht="18" customHeight="1">
      <c r="A550" s="366" t="s">
        <v>36940</v>
      </c>
      <c r="B550" s="367" t="s">
        <v>28400</v>
      </c>
      <c r="C550" s="366" t="s">
        <v>40</v>
      </c>
      <c r="D550" s="368">
        <v>20664.98</v>
      </c>
    </row>
    <row r="551" spans="1:4" ht="18" customHeight="1">
      <c r="A551" s="366" t="s">
        <v>36941</v>
      </c>
      <c r="B551" s="367" t="s">
        <v>28401</v>
      </c>
      <c r="C551" s="366" t="s">
        <v>40</v>
      </c>
      <c r="D551" s="368">
        <v>17305.240000000002</v>
      </c>
    </row>
    <row r="552" spans="1:4" ht="18" customHeight="1">
      <c r="A552" s="366" t="s">
        <v>36942</v>
      </c>
      <c r="B552" s="367" t="s">
        <v>28402</v>
      </c>
      <c r="C552" s="366" t="s">
        <v>40</v>
      </c>
      <c r="D552" s="368">
        <v>19166.59</v>
      </c>
    </row>
    <row r="553" spans="1:4" ht="18" customHeight="1">
      <c r="A553" s="366" t="s">
        <v>36943</v>
      </c>
      <c r="B553" s="367" t="s">
        <v>28403</v>
      </c>
      <c r="C553" s="366" t="s">
        <v>40</v>
      </c>
      <c r="D553" s="368">
        <v>15108.77</v>
      </c>
    </row>
    <row r="554" spans="1:4" ht="18" customHeight="1">
      <c r="A554" s="366" t="s">
        <v>36944</v>
      </c>
      <c r="B554" s="367" t="s">
        <v>28404</v>
      </c>
      <c r="C554" s="366" t="s">
        <v>40</v>
      </c>
      <c r="D554" s="368">
        <v>21012.53</v>
      </c>
    </row>
    <row r="555" spans="1:4" ht="18" customHeight="1">
      <c r="A555" s="366" t="s">
        <v>36945</v>
      </c>
      <c r="B555" s="367" t="s">
        <v>28405</v>
      </c>
      <c r="C555" s="366" t="s">
        <v>40</v>
      </c>
      <c r="D555" s="368">
        <v>16954.71</v>
      </c>
    </row>
    <row r="556" spans="1:4" ht="18" customHeight="1">
      <c r="A556" s="366" t="s">
        <v>36946</v>
      </c>
      <c r="B556" s="367" t="s">
        <v>28406</v>
      </c>
      <c r="C556" s="366" t="s">
        <v>40</v>
      </c>
      <c r="D556" s="368">
        <v>24109.01</v>
      </c>
    </row>
    <row r="557" spans="1:4" ht="18" customHeight="1">
      <c r="A557" s="366" t="s">
        <v>36947</v>
      </c>
      <c r="B557" s="367" t="s">
        <v>28407</v>
      </c>
      <c r="C557" s="366" t="s">
        <v>40</v>
      </c>
      <c r="D557" s="368">
        <v>20051.189999999999</v>
      </c>
    </row>
    <row r="558" spans="1:4" ht="18" customHeight="1">
      <c r="A558" s="366" t="s">
        <v>36948</v>
      </c>
      <c r="B558" s="367" t="s">
        <v>28408</v>
      </c>
      <c r="C558" s="366" t="s">
        <v>40</v>
      </c>
      <c r="D558" s="368">
        <v>18123.8</v>
      </c>
    </row>
    <row r="559" spans="1:4" ht="18" customHeight="1">
      <c r="A559" s="366" t="s">
        <v>36949</v>
      </c>
      <c r="B559" s="367" t="s">
        <v>28409</v>
      </c>
      <c r="C559" s="366" t="s">
        <v>40</v>
      </c>
      <c r="D559" s="368">
        <v>14445.6</v>
      </c>
    </row>
    <row r="560" spans="1:4" ht="18" customHeight="1">
      <c r="A560" s="366" t="s">
        <v>36950</v>
      </c>
      <c r="B560" s="367" t="s">
        <v>28410</v>
      </c>
      <c r="C560" s="366" t="s">
        <v>40</v>
      </c>
      <c r="D560" s="368">
        <v>19969.740000000002</v>
      </c>
    </row>
    <row r="561" spans="1:4" ht="18" customHeight="1">
      <c r="A561" s="366" t="s">
        <v>36951</v>
      </c>
      <c r="B561" s="367" t="s">
        <v>28411</v>
      </c>
      <c r="C561" s="366" t="s">
        <v>40</v>
      </c>
      <c r="D561" s="368">
        <v>16291.54</v>
      </c>
    </row>
    <row r="562" spans="1:4" ht="18" customHeight="1">
      <c r="A562" s="366" t="s">
        <v>36952</v>
      </c>
      <c r="B562" s="367" t="s">
        <v>28412</v>
      </c>
      <c r="C562" s="366" t="s">
        <v>40</v>
      </c>
      <c r="D562" s="368">
        <v>23066.22</v>
      </c>
    </row>
    <row r="563" spans="1:4" ht="18" customHeight="1">
      <c r="A563" s="366" t="s">
        <v>36953</v>
      </c>
      <c r="B563" s="367" t="s">
        <v>28413</v>
      </c>
      <c r="C563" s="366" t="s">
        <v>40</v>
      </c>
      <c r="D563" s="368">
        <v>19388.02</v>
      </c>
    </row>
    <row r="564" spans="1:4" ht="18" customHeight="1">
      <c r="A564" s="366" t="s">
        <v>36954</v>
      </c>
      <c r="B564" s="367" t="s">
        <v>28414</v>
      </c>
      <c r="C564" s="366" t="s">
        <v>40</v>
      </c>
      <c r="D564" s="368">
        <v>20617.63</v>
      </c>
    </row>
    <row r="565" spans="1:4" ht="18" customHeight="1">
      <c r="A565" s="366" t="s">
        <v>36955</v>
      </c>
      <c r="B565" s="367" t="s">
        <v>28415</v>
      </c>
      <c r="C565" s="366" t="s">
        <v>40</v>
      </c>
      <c r="D565" s="368">
        <v>16292.11</v>
      </c>
    </row>
    <row r="566" spans="1:4" ht="18" customHeight="1">
      <c r="A566" s="366" t="s">
        <v>36956</v>
      </c>
      <c r="B566" s="367" t="s">
        <v>28416</v>
      </c>
      <c r="C566" s="366" t="s">
        <v>40</v>
      </c>
      <c r="D566" s="368">
        <v>22736.69</v>
      </c>
    </row>
    <row r="567" spans="1:4" ht="18" customHeight="1">
      <c r="A567" s="366" t="s">
        <v>36957</v>
      </c>
      <c r="B567" s="367" t="s">
        <v>28417</v>
      </c>
      <c r="C567" s="366" t="s">
        <v>40</v>
      </c>
      <c r="D567" s="368">
        <v>18411.169999999998</v>
      </c>
    </row>
    <row r="568" spans="1:4" ht="18" customHeight="1">
      <c r="A568" s="366" t="s">
        <v>36958</v>
      </c>
      <c r="B568" s="367" t="s">
        <v>28418</v>
      </c>
      <c r="C568" s="366" t="s">
        <v>40</v>
      </c>
      <c r="D568" s="368">
        <v>26291.32</v>
      </c>
    </row>
    <row r="569" spans="1:4" ht="18" customHeight="1">
      <c r="A569" s="366" t="s">
        <v>36959</v>
      </c>
      <c r="B569" s="367" t="s">
        <v>28419</v>
      </c>
      <c r="C569" s="366" t="s">
        <v>40</v>
      </c>
      <c r="D569" s="368">
        <v>21965.81</v>
      </c>
    </row>
    <row r="570" spans="1:4" ht="18" customHeight="1">
      <c r="A570" s="366" t="s">
        <v>36960</v>
      </c>
      <c r="B570" s="367" t="s">
        <v>28420</v>
      </c>
      <c r="C570" s="366" t="s">
        <v>40</v>
      </c>
      <c r="D570" s="368">
        <v>19502.009999999998</v>
      </c>
    </row>
    <row r="571" spans="1:4" ht="18" customHeight="1">
      <c r="A571" s="366" t="s">
        <v>36961</v>
      </c>
      <c r="B571" s="367" t="s">
        <v>28421</v>
      </c>
      <c r="C571" s="366" t="s">
        <v>40</v>
      </c>
      <c r="D571" s="368">
        <v>15581.56</v>
      </c>
    </row>
    <row r="572" spans="1:4" ht="18" customHeight="1">
      <c r="A572" s="366" t="s">
        <v>36962</v>
      </c>
      <c r="B572" s="367" t="s">
        <v>28422</v>
      </c>
      <c r="C572" s="366" t="s">
        <v>40</v>
      </c>
      <c r="D572" s="368">
        <v>21621.07</v>
      </c>
    </row>
    <row r="573" spans="1:4" ht="18" customHeight="1">
      <c r="A573" s="366" t="s">
        <v>36963</v>
      </c>
      <c r="B573" s="367" t="s">
        <v>28423</v>
      </c>
      <c r="C573" s="366" t="s">
        <v>40</v>
      </c>
      <c r="D573" s="368">
        <v>17700.63</v>
      </c>
    </row>
    <row r="574" spans="1:4" ht="18" customHeight="1">
      <c r="A574" s="366" t="s">
        <v>36964</v>
      </c>
      <c r="B574" s="367" t="s">
        <v>28424</v>
      </c>
      <c r="C574" s="366" t="s">
        <v>40</v>
      </c>
      <c r="D574" s="368">
        <v>25175.7</v>
      </c>
    </row>
    <row r="575" spans="1:4" ht="18" customHeight="1">
      <c r="A575" s="366" t="s">
        <v>36965</v>
      </c>
      <c r="B575" s="367" t="s">
        <v>28425</v>
      </c>
      <c r="C575" s="366" t="s">
        <v>40</v>
      </c>
      <c r="D575" s="368">
        <v>21255.26</v>
      </c>
    </row>
    <row r="576" spans="1:4" ht="18" customHeight="1">
      <c r="A576" s="366" t="s">
        <v>36966</v>
      </c>
      <c r="B576" s="367" t="s">
        <v>28426</v>
      </c>
      <c r="C576" s="366" t="s">
        <v>40</v>
      </c>
      <c r="D576" s="368">
        <v>22487.38</v>
      </c>
    </row>
    <row r="577" spans="1:4" ht="18" customHeight="1">
      <c r="A577" s="366" t="s">
        <v>36967</v>
      </c>
      <c r="B577" s="367" t="s">
        <v>28427</v>
      </c>
      <c r="C577" s="366" t="s">
        <v>40</v>
      </c>
      <c r="D577" s="368">
        <v>17858.47</v>
      </c>
    </row>
    <row r="578" spans="1:4" ht="18" customHeight="1">
      <c r="A578" s="366" t="s">
        <v>36968</v>
      </c>
      <c r="B578" s="367" t="s">
        <v>28428</v>
      </c>
      <c r="C578" s="366" t="s">
        <v>40</v>
      </c>
      <c r="D578" s="368">
        <v>24898.400000000001</v>
      </c>
    </row>
    <row r="579" spans="1:4" ht="18" customHeight="1">
      <c r="A579" s="366" t="s">
        <v>36969</v>
      </c>
      <c r="B579" s="367" t="s">
        <v>28429</v>
      </c>
      <c r="C579" s="366" t="s">
        <v>40</v>
      </c>
      <c r="D579" s="368">
        <v>20269.490000000002</v>
      </c>
    </row>
    <row r="580" spans="1:4" ht="18" customHeight="1">
      <c r="A580" s="366" t="s">
        <v>36970</v>
      </c>
      <c r="B580" s="367" t="s">
        <v>28430</v>
      </c>
      <c r="C580" s="366" t="s">
        <v>40</v>
      </c>
      <c r="D580" s="368">
        <v>28942.79</v>
      </c>
    </row>
    <row r="581" spans="1:4" ht="18" customHeight="1">
      <c r="A581" s="366" t="s">
        <v>36971</v>
      </c>
      <c r="B581" s="367" t="s">
        <v>28431</v>
      </c>
      <c r="C581" s="366" t="s">
        <v>40</v>
      </c>
      <c r="D581" s="368">
        <v>24313.87</v>
      </c>
    </row>
    <row r="582" spans="1:4" ht="18" customHeight="1">
      <c r="A582" s="366" t="s">
        <v>36972</v>
      </c>
      <c r="B582" s="367" t="s">
        <v>28432</v>
      </c>
      <c r="C582" s="366" t="s">
        <v>40</v>
      </c>
      <c r="D582" s="368">
        <v>21285.69</v>
      </c>
    </row>
    <row r="583" spans="1:4" ht="18" customHeight="1">
      <c r="A583" s="366" t="s">
        <v>36973</v>
      </c>
      <c r="B583" s="367" t="s">
        <v>28433</v>
      </c>
      <c r="C583" s="366" t="s">
        <v>40</v>
      </c>
      <c r="D583" s="368">
        <v>17091.080000000002</v>
      </c>
    </row>
    <row r="584" spans="1:4" ht="18" customHeight="1">
      <c r="A584" s="366" t="s">
        <v>36974</v>
      </c>
      <c r="B584" s="367" t="s">
        <v>28434</v>
      </c>
      <c r="C584" s="366" t="s">
        <v>40</v>
      </c>
      <c r="D584" s="368">
        <v>23696.71</v>
      </c>
    </row>
    <row r="585" spans="1:4" ht="18" customHeight="1">
      <c r="A585" s="366" t="s">
        <v>36975</v>
      </c>
      <c r="B585" s="367" t="s">
        <v>28435</v>
      </c>
      <c r="C585" s="366" t="s">
        <v>40</v>
      </c>
      <c r="D585" s="368">
        <v>19502.099999999999</v>
      </c>
    </row>
    <row r="586" spans="1:4" ht="18" customHeight="1">
      <c r="A586" s="366" t="s">
        <v>36976</v>
      </c>
      <c r="B586" s="367" t="s">
        <v>28436</v>
      </c>
      <c r="C586" s="366" t="s">
        <v>40</v>
      </c>
      <c r="D586" s="368">
        <v>27741.09</v>
      </c>
    </row>
    <row r="587" spans="1:4" ht="18" customHeight="1">
      <c r="A587" s="366" t="s">
        <v>36977</v>
      </c>
      <c r="B587" s="367" t="s">
        <v>28437</v>
      </c>
      <c r="C587" s="366" t="s">
        <v>40</v>
      </c>
      <c r="D587" s="368">
        <v>23546.48</v>
      </c>
    </row>
    <row r="588" spans="1:4" ht="18" customHeight="1">
      <c r="A588" s="366" t="s">
        <v>36978</v>
      </c>
      <c r="B588" s="367" t="s">
        <v>28438</v>
      </c>
      <c r="C588" s="366" t="s">
        <v>40</v>
      </c>
      <c r="D588" s="368">
        <v>24382.28</v>
      </c>
    </row>
    <row r="589" spans="1:4" ht="18" customHeight="1">
      <c r="A589" s="366" t="s">
        <v>36979</v>
      </c>
      <c r="B589" s="367" t="s">
        <v>28439</v>
      </c>
      <c r="C589" s="366" t="s">
        <v>40</v>
      </c>
      <c r="D589" s="368">
        <v>21382.560000000001</v>
      </c>
    </row>
    <row r="590" spans="1:4" ht="18" customHeight="1">
      <c r="A590" s="366" t="s">
        <v>36980</v>
      </c>
      <c r="B590" s="367" t="s">
        <v>28440</v>
      </c>
      <c r="C590" s="366" t="s">
        <v>40</v>
      </c>
      <c r="D590" s="368">
        <v>27104.1</v>
      </c>
    </row>
    <row r="591" spans="1:4" ht="18" customHeight="1">
      <c r="A591" s="366" t="s">
        <v>36981</v>
      </c>
      <c r="B591" s="367" t="s">
        <v>28441</v>
      </c>
      <c r="C591" s="366" t="s">
        <v>40</v>
      </c>
      <c r="D591" s="368">
        <v>24104.38</v>
      </c>
    </row>
    <row r="592" spans="1:4" ht="18" customHeight="1">
      <c r="A592" s="366" t="s">
        <v>36982</v>
      </c>
      <c r="B592" s="367" t="s">
        <v>28442</v>
      </c>
      <c r="C592" s="366" t="s">
        <v>40</v>
      </c>
      <c r="D592" s="368">
        <v>31669.83</v>
      </c>
    </row>
    <row r="593" spans="1:4" ht="18" customHeight="1">
      <c r="A593" s="366" t="s">
        <v>36983</v>
      </c>
      <c r="B593" s="367" t="s">
        <v>28443</v>
      </c>
      <c r="C593" s="366" t="s">
        <v>40</v>
      </c>
      <c r="D593" s="368">
        <v>28670.11</v>
      </c>
    </row>
    <row r="594" spans="1:4" ht="18" customHeight="1">
      <c r="A594" s="366" t="s">
        <v>36984</v>
      </c>
      <c r="B594" s="367" t="s">
        <v>28444</v>
      </c>
      <c r="C594" s="366" t="s">
        <v>40</v>
      </c>
      <c r="D594" s="368">
        <v>23107.75</v>
      </c>
    </row>
    <row r="595" spans="1:4" ht="18" customHeight="1">
      <c r="A595" s="366" t="s">
        <v>36985</v>
      </c>
      <c r="B595" s="367" t="s">
        <v>28445</v>
      </c>
      <c r="C595" s="366" t="s">
        <v>40</v>
      </c>
      <c r="D595" s="368">
        <v>20713.57</v>
      </c>
    </row>
    <row r="596" spans="1:4" ht="18" customHeight="1">
      <c r="A596" s="366" t="s">
        <v>36986</v>
      </c>
      <c r="B596" s="367" t="s">
        <v>28446</v>
      </c>
      <c r="C596" s="366" t="s">
        <v>40</v>
      </c>
      <c r="D596" s="368">
        <v>25829.57</v>
      </c>
    </row>
    <row r="597" spans="1:4" ht="18" customHeight="1">
      <c r="A597" s="366" t="s">
        <v>36987</v>
      </c>
      <c r="B597" s="367" t="s">
        <v>28447</v>
      </c>
      <c r="C597" s="366" t="s">
        <v>40</v>
      </c>
      <c r="D597" s="368">
        <v>23435.39</v>
      </c>
    </row>
    <row r="598" spans="1:4" ht="18" customHeight="1">
      <c r="A598" s="366" t="s">
        <v>36988</v>
      </c>
      <c r="B598" s="367" t="s">
        <v>28448</v>
      </c>
      <c r="C598" s="366" t="s">
        <v>40</v>
      </c>
      <c r="D598" s="368">
        <v>30395.3</v>
      </c>
    </row>
    <row r="599" spans="1:4" ht="18" customHeight="1">
      <c r="A599" s="366" t="s">
        <v>36989</v>
      </c>
      <c r="B599" s="367" t="s">
        <v>28449</v>
      </c>
      <c r="C599" s="366" t="s">
        <v>40</v>
      </c>
      <c r="D599" s="368">
        <v>28001.119999999999</v>
      </c>
    </row>
    <row r="600" spans="1:4" ht="18" customHeight="1">
      <c r="A600" s="366" t="s">
        <v>36990</v>
      </c>
      <c r="B600" s="367" t="s">
        <v>28450</v>
      </c>
      <c r="C600" s="366" t="s">
        <v>40</v>
      </c>
      <c r="D600" s="368">
        <v>27007.27</v>
      </c>
    </row>
    <row r="601" spans="1:4" ht="18" customHeight="1">
      <c r="A601" s="366" t="s">
        <v>36991</v>
      </c>
      <c r="B601" s="367" t="s">
        <v>28451</v>
      </c>
      <c r="C601" s="366" t="s">
        <v>40</v>
      </c>
      <c r="D601" s="368">
        <v>22520.29</v>
      </c>
    </row>
    <row r="602" spans="1:4" ht="18" customHeight="1">
      <c r="A602" s="366" t="s">
        <v>36992</v>
      </c>
      <c r="B602" s="367" t="s">
        <v>28452</v>
      </c>
      <c r="C602" s="366" t="s">
        <v>40</v>
      </c>
      <c r="D602" s="368">
        <v>30058.720000000001</v>
      </c>
    </row>
    <row r="603" spans="1:4" ht="18" customHeight="1">
      <c r="A603" s="366" t="s">
        <v>36993</v>
      </c>
      <c r="B603" s="367" t="s">
        <v>28453</v>
      </c>
      <c r="C603" s="366" t="s">
        <v>40</v>
      </c>
      <c r="D603" s="368">
        <v>25571.74</v>
      </c>
    </row>
    <row r="604" spans="1:4" ht="18" customHeight="1">
      <c r="A604" s="366" t="s">
        <v>36994</v>
      </c>
      <c r="B604" s="367" t="s">
        <v>28454</v>
      </c>
      <c r="C604" s="366" t="s">
        <v>40</v>
      </c>
      <c r="D604" s="368">
        <v>35177.39</v>
      </c>
    </row>
    <row r="605" spans="1:4" ht="18" customHeight="1">
      <c r="A605" s="366" t="s">
        <v>36995</v>
      </c>
      <c r="B605" s="367" t="s">
        <v>28455</v>
      </c>
      <c r="C605" s="366" t="s">
        <v>40</v>
      </c>
      <c r="D605" s="368">
        <v>30690.41</v>
      </c>
    </row>
    <row r="606" spans="1:4" ht="18" customHeight="1">
      <c r="A606" s="366" t="s">
        <v>36996</v>
      </c>
      <c r="B606" s="367" t="s">
        <v>28456</v>
      </c>
      <c r="C606" s="366" t="s">
        <v>40</v>
      </c>
      <c r="D606" s="368">
        <v>28653.51</v>
      </c>
    </row>
    <row r="607" spans="1:4" ht="18" customHeight="1">
      <c r="A607" s="366" t="s">
        <v>36997</v>
      </c>
      <c r="B607" s="367" t="s">
        <v>28457</v>
      </c>
      <c r="C607" s="366" t="s">
        <v>40</v>
      </c>
      <c r="D607" s="368">
        <v>23867.95</v>
      </c>
    </row>
    <row r="608" spans="1:4" ht="18" customHeight="1">
      <c r="A608" s="366" t="s">
        <v>36998</v>
      </c>
      <c r="B608" s="367" t="s">
        <v>28458</v>
      </c>
      <c r="C608" s="366" t="s">
        <v>40</v>
      </c>
      <c r="D608" s="368">
        <v>32053.43</v>
      </c>
    </row>
    <row r="609" spans="1:4" ht="18" customHeight="1">
      <c r="A609" s="366" t="s">
        <v>36999</v>
      </c>
      <c r="B609" s="367" t="s">
        <v>28459</v>
      </c>
      <c r="C609" s="366" t="s">
        <v>40</v>
      </c>
      <c r="D609" s="368">
        <v>27267.87</v>
      </c>
    </row>
    <row r="610" spans="1:4" ht="18" customHeight="1">
      <c r="A610" s="366" t="s">
        <v>37000</v>
      </c>
      <c r="B610" s="367" t="s">
        <v>28460</v>
      </c>
      <c r="C610" s="366" t="s">
        <v>40</v>
      </c>
      <c r="D610" s="368">
        <v>37756.639999999999</v>
      </c>
    </row>
    <row r="611" spans="1:4" ht="18" customHeight="1">
      <c r="A611" s="366" t="s">
        <v>37001</v>
      </c>
      <c r="B611" s="367" t="s">
        <v>28461</v>
      </c>
      <c r="C611" s="366" t="s">
        <v>40</v>
      </c>
      <c r="D611" s="368">
        <v>32971.08</v>
      </c>
    </row>
    <row r="612" spans="1:4" ht="18" customHeight="1">
      <c r="A612" s="366" t="s">
        <v>37002</v>
      </c>
      <c r="B612" s="367" t="s">
        <v>28462</v>
      </c>
      <c r="C612" s="366" t="s">
        <v>40</v>
      </c>
      <c r="D612" s="368">
        <v>30809.759999999998</v>
      </c>
    </row>
    <row r="613" spans="1:4" ht="18" customHeight="1">
      <c r="A613" s="366" t="s">
        <v>37003</v>
      </c>
      <c r="B613" s="367" t="s">
        <v>28463</v>
      </c>
      <c r="C613" s="366" t="s">
        <v>40</v>
      </c>
      <c r="D613" s="368">
        <v>25656.66</v>
      </c>
    </row>
    <row r="614" spans="1:4" ht="18" customHeight="1">
      <c r="A614" s="366" t="s">
        <v>37004</v>
      </c>
      <c r="B614" s="367" t="s">
        <v>28464</v>
      </c>
      <c r="C614" s="366" t="s">
        <v>40</v>
      </c>
      <c r="D614" s="368">
        <v>34576.980000000003</v>
      </c>
    </row>
    <row r="615" spans="1:4" ht="18" customHeight="1">
      <c r="A615" s="366" t="s">
        <v>37005</v>
      </c>
      <c r="B615" s="367" t="s">
        <v>28465</v>
      </c>
      <c r="C615" s="366" t="s">
        <v>40</v>
      </c>
      <c r="D615" s="368">
        <v>29423.89</v>
      </c>
    </row>
    <row r="616" spans="1:4" ht="18" customHeight="1">
      <c r="A616" s="366" t="s">
        <v>37006</v>
      </c>
      <c r="B616" s="367" t="s">
        <v>28466</v>
      </c>
      <c r="C616" s="366" t="s">
        <v>40</v>
      </c>
      <c r="D616" s="368">
        <v>40896.33</v>
      </c>
    </row>
    <row r="617" spans="1:4" ht="18" customHeight="1">
      <c r="A617" s="366" t="s">
        <v>37007</v>
      </c>
      <c r="B617" s="367" t="s">
        <v>28467</v>
      </c>
      <c r="C617" s="366" t="s">
        <v>40</v>
      </c>
      <c r="D617" s="368">
        <v>35743.230000000003</v>
      </c>
    </row>
    <row r="618" spans="1:4" ht="18" customHeight="1">
      <c r="A618" s="366" t="s">
        <v>37008</v>
      </c>
      <c r="B618" s="367" t="s">
        <v>28468</v>
      </c>
      <c r="C618" s="366" t="s">
        <v>40</v>
      </c>
      <c r="D618" s="368">
        <v>32423.919999999998</v>
      </c>
    </row>
    <row r="619" spans="1:4" ht="18" customHeight="1">
      <c r="A619" s="366" t="s">
        <v>37009</v>
      </c>
      <c r="B619" s="367" t="s">
        <v>28469</v>
      </c>
      <c r="C619" s="366" t="s">
        <v>40</v>
      </c>
      <c r="D619" s="368">
        <v>27062.39</v>
      </c>
    </row>
    <row r="620" spans="1:4" ht="18" customHeight="1">
      <c r="A620" s="366" t="s">
        <v>37010</v>
      </c>
      <c r="B620" s="367" t="s">
        <v>28470</v>
      </c>
      <c r="C620" s="366" t="s">
        <v>40</v>
      </c>
      <c r="D620" s="368">
        <v>36577.279999999999</v>
      </c>
    </row>
    <row r="621" spans="1:4" ht="18" customHeight="1">
      <c r="A621" s="366" t="s">
        <v>37011</v>
      </c>
      <c r="B621" s="367" t="s">
        <v>28471</v>
      </c>
      <c r="C621" s="366" t="s">
        <v>40</v>
      </c>
      <c r="D621" s="368">
        <v>31215.75</v>
      </c>
    </row>
    <row r="622" spans="1:4" ht="18" customHeight="1">
      <c r="A622" s="366" t="s">
        <v>37012</v>
      </c>
      <c r="B622" s="367" t="s">
        <v>28472</v>
      </c>
      <c r="C622" s="366" t="s">
        <v>40</v>
      </c>
      <c r="D622" s="368">
        <v>43544.36</v>
      </c>
    </row>
    <row r="623" spans="1:4" ht="18" customHeight="1">
      <c r="A623" s="366" t="s">
        <v>37013</v>
      </c>
      <c r="B623" s="367" t="s">
        <v>28473</v>
      </c>
      <c r="C623" s="366" t="s">
        <v>40</v>
      </c>
      <c r="D623" s="368">
        <v>38182.83</v>
      </c>
    </row>
    <row r="624" spans="1:4" ht="18" customHeight="1">
      <c r="A624" s="366" t="s">
        <v>37014</v>
      </c>
      <c r="B624" s="367" t="s">
        <v>28474</v>
      </c>
      <c r="C624" s="366" t="s">
        <v>40</v>
      </c>
      <c r="D624" s="368">
        <v>34557.24</v>
      </c>
    </row>
    <row r="625" spans="1:4" ht="18" customHeight="1">
      <c r="A625" s="366" t="s">
        <v>37015</v>
      </c>
      <c r="B625" s="367" t="s">
        <v>28475</v>
      </c>
      <c r="C625" s="366" t="s">
        <v>40</v>
      </c>
      <c r="D625" s="368">
        <v>32160.93</v>
      </c>
    </row>
    <row r="626" spans="1:4" ht="18" customHeight="1">
      <c r="A626" s="366" t="s">
        <v>37016</v>
      </c>
      <c r="B626" s="367" t="s">
        <v>28476</v>
      </c>
      <c r="C626" s="366" t="s">
        <v>40</v>
      </c>
      <c r="D626" s="368">
        <v>39115.58</v>
      </c>
    </row>
    <row r="627" spans="1:4" ht="18" customHeight="1">
      <c r="A627" s="366" t="s">
        <v>37017</v>
      </c>
      <c r="B627" s="367" t="s">
        <v>28477</v>
      </c>
      <c r="C627" s="366" t="s">
        <v>40</v>
      </c>
      <c r="D627" s="368">
        <v>36719.269999999997</v>
      </c>
    </row>
    <row r="628" spans="1:4" ht="18" customHeight="1">
      <c r="A628" s="366" t="s">
        <v>37018</v>
      </c>
      <c r="B628" s="367" t="s">
        <v>28478</v>
      </c>
      <c r="C628" s="366" t="s">
        <v>40</v>
      </c>
      <c r="D628" s="368">
        <v>46761.99</v>
      </c>
    </row>
    <row r="629" spans="1:4" ht="18" customHeight="1">
      <c r="A629" s="366" t="s">
        <v>37019</v>
      </c>
      <c r="B629" s="367" t="s">
        <v>28479</v>
      </c>
      <c r="C629" s="366" t="s">
        <v>40</v>
      </c>
      <c r="D629" s="368">
        <v>44365.68</v>
      </c>
    </row>
    <row r="630" spans="1:4" ht="18" customHeight="1">
      <c r="A630" s="366" t="s">
        <v>37020</v>
      </c>
      <c r="B630" s="367" t="s">
        <v>28480</v>
      </c>
      <c r="C630" s="366" t="s">
        <v>40</v>
      </c>
      <c r="D630" s="368">
        <v>36873.1</v>
      </c>
    </row>
    <row r="631" spans="1:4" ht="18" customHeight="1">
      <c r="A631" s="366" t="s">
        <v>37021</v>
      </c>
      <c r="B631" s="367" t="s">
        <v>28481</v>
      </c>
      <c r="C631" s="366" t="s">
        <v>40</v>
      </c>
      <c r="D631" s="368">
        <v>34309.15</v>
      </c>
    </row>
    <row r="632" spans="1:4" ht="18" customHeight="1">
      <c r="A632" s="366" t="s">
        <v>37022</v>
      </c>
      <c r="B632" s="367" t="s">
        <v>28482</v>
      </c>
      <c r="C632" s="366" t="s">
        <v>40</v>
      </c>
      <c r="D632" s="368">
        <v>41855.26</v>
      </c>
    </row>
    <row r="633" spans="1:4" ht="18" customHeight="1">
      <c r="A633" s="366" t="s">
        <v>37023</v>
      </c>
      <c r="B633" s="367" t="s">
        <v>28483</v>
      </c>
      <c r="C633" s="366" t="s">
        <v>40</v>
      </c>
      <c r="D633" s="368">
        <v>39291.31</v>
      </c>
    </row>
    <row r="634" spans="1:4" ht="18" customHeight="1">
      <c r="A634" s="366" t="s">
        <v>37024</v>
      </c>
      <c r="B634" s="367" t="s">
        <v>28484</v>
      </c>
      <c r="C634" s="366" t="s">
        <v>40</v>
      </c>
      <c r="D634" s="368">
        <v>50212.59</v>
      </c>
    </row>
    <row r="635" spans="1:4" ht="18" customHeight="1">
      <c r="A635" s="366" t="s">
        <v>37025</v>
      </c>
      <c r="B635" s="367" t="s">
        <v>28485</v>
      </c>
      <c r="C635" s="366" t="s">
        <v>40</v>
      </c>
      <c r="D635" s="368">
        <v>47648.65</v>
      </c>
    </row>
    <row r="636" spans="1:4" ht="18" customHeight="1">
      <c r="A636" s="366" t="s">
        <v>37026</v>
      </c>
      <c r="B636" s="367" t="s">
        <v>28486</v>
      </c>
      <c r="C636" s="366" t="s">
        <v>40</v>
      </c>
      <c r="D636" s="368">
        <v>39073.910000000003</v>
      </c>
    </row>
    <row r="637" spans="1:4" ht="18" customHeight="1">
      <c r="A637" s="366" t="s">
        <v>37027</v>
      </c>
      <c r="B637" s="367" t="s">
        <v>28487</v>
      </c>
      <c r="C637" s="366" t="s">
        <v>40</v>
      </c>
      <c r="D637" s="368">
        <v>36466.78</v>
      </c>
    </row>
    <row r="638" spans="1:4" ht="18" customHeight="1">
      <c r="A638" s="366" t="s">
        <v>37028</v>
      </c>
      <c r="B638" s="367" t="s">
        <v>28488</v>
      </c>
      <c r="C638" s="366" t="s">
        <v>40</v>
      </c>
      <c r="D638" s="368">
        <v>44498.71</v>
      </c>
    </row>
    <row r="639" spans="1:4" ht="18" customHeight="1">
      <c r="A639" s="366" t="s">
        <v>37029</v>
      </c>
      <c r="B639" s="367" t="s">
        <v>28489</v>
      </c>
      <c r="C639" s="366" t="s">
        <v>40</v>
      </c>
      <c r="D639" s="368">
        <v>41891.58</v>
      </c>
    </row>
    <row r="640" spans="1:4" ht="18" customHeight="1">
      <c r="A640" s="366" t="s">
        <v>37030</v>
      </c>
      <c r="B640" s="367" t="s">
        <v>28490</v>
      </c>
      <c r="C640" s="366" t="s">
        <v>40</v>
      </c>
      <c r="D640" s="368">
        <v>53598.57</v>
      </c>
    </row>
    <row r="641" spans="1:4" ht="18" customHeight="1">
      <c r="A641" s="366" t="s">
        <v>37031</v>
      </c>
      <c r="B641" s="367" t="s">
        <v>28491</v>
      </c>
      <c r="C641" s="366" t="s">
        <v>40</v>
      </c>
      <c r="D641" s="368">
        <v>50991.44</v>
      </c>
    </row>
    <row r="642" spans="1:4" ht="18" customHeight="1">
      <c r="A642" s="366" t="s">
        <v>37032</v>
      </c>
      <c r="B642" s="367" t="s">
        <v>28492</v>
      </c>
      <c r="C642" s="366" t="s">
        <v>40</v>
      </c>
      <c r="D642" s="368">
        <v>44780.12</v>
      </c>
    </row>
    <row r="643" spans="1:4" ht="18" customHeight="1">
      <c r="A643" s="366" t="s">
        <v>37033</v>
      </c>
      <c r="B643" s="367" t="s">
        <v>28493</v>
      </c>
      <c r="C643" s="366" t="s">
        <v>40</v>
      </c>
      <c r="D643" s="368">
        <v>40918.82</v>
      </c>
    </row>
    <row r="644" spans="1:4" ht="18" customHeight="1">
      <c r="A644" s="366" t="s">
        <v>37034</v>
      </c>
      <c r="B644" s="367" t="s">
        <v>28494</v>
      </c>
      <c r="C644" s="366" t="s">
        <v>40</v>
      </c>
      <c r="D644" s="368">
        <v>50666.41</v>
      </c>
    </row>
    <row r="645" spans="1:4" ht="18" customHeight="1">
      <c r="A645" s="366" t="s">
        <v>37035</v>
      </c>
      <c r="B645" s="367" t="s">
        <v>28495</v>
      </c>
      <c r="C645" s="366" t="s">
        <v>40</v>
      </c>
      <c r="D645" s="368">
        <v>46805.11</v>
      </c>
    </row>
    <row r="646" spans="1:4" ht="18" customHeight="1">
      <c r="A646" s="366" t="s">
        <v>37036</v>
      </c>
      <c r="B646" s="367" t="s">
        <v>28496</v>
      </c>
      <c r="C646" s="366" t="s">
        <v>40</v>
      </c>
      <c r="D646" s="368">
        <v>60540.39</v>
      </c>
    </row>
    <row r="647" spans="1:4" ht="18" customHeight="1">
      <c r="A647" s="366" t="s">
        <v>37037</v>
      </c>
      <c r="B647" s="367" t="s">
        <v>28497</v>
      </c>
      <c r="C647" s="366" t="s">
        <v>40</v>
      </c>
      <c r="D647" s="368">
        <v>56679.09</v>
      </c>
    </row>
    <row r="648" spans="1:4" ht="18" customHeight="1">
      <c r="A648" s="366" t="s">
        <v>37038</v>
      </c>
      <c r="B648" s="367" t="s">
        <v>28498</v>
      </c>
      <c r="C648" s="366" t="s">
        <v>40</v>
      </c>
      <c r="D648" s="368">
        <v>47859.05</v>
      </c>
    </row>
    <row r="649" spans="1:4" ht="18" customHeight="1">
      <c r="A649" s="366" t="s">
        <v>37039</v>
      </c>
      <c r="B649" s="367" t="s">
        <v>28499</v>
      </c>
      <c r="C649" s="366" t="s">
        <v>40</v>
      </c>
      <c r="D649" s="368">
        <v>43305.32</v>
      </c>
    </row>
    <row r="650" spans="1:4" ht="18" customHeight="1">
      <c r="A650" s="366" t="s">
        <v>37040</v>
      </c>
      <c r="B650" s="367" t="s">
        <v>28500</v>
      </c>
      <c r="C650" s="366" t="s">
        <v>40</v>
      </c>
      <c r="D650" s="368">
        <v>54225.66</v>
      </c>
    </row>
    <row r="651" spans="1:4" ht="18" customHeight="1">
      <c r="A651" s="366" t="s">
        <v>37041</v>
      </c>
      <c r="B651" s="367" t="s">
        <v>28501</v>
      </c>
      <c r="C651" s="366" t="s">
        <v>40</v>
      </c>
      <c r="D651" s="368">
        <v>49671.93</v>
      </c>
    </row>
    <row r="652" spans="1:4" ht="18" customHeight="1">
      <c r="A652" s="366" t="s">
        <v>37042</v>
      </c>
      <c r="B652" s="367" t="s">
        <v>28502</v>
      </c>
      <c r="C652" s="366" t="s">
        <v>40</v>
      </c>
      <c r="D652" s="368">
        <v>64905.36</v>
      </c>
    </row>
    <row r="653" spans="1:4" ht="18" customHeight="1">
      <c r="A653" s="366" t="s">
        <v>37043</v>
      </c>
      <c r="B653" s="367" t="s">
        <v>28503</v>
      </c>
      <c r="C653" s="366" t="s">
        <v>40</v>
      </c>
      <c r="D653" s="368">
        <v>60351.63</v>
      </c>
    </row>
    <row r="654" spans="1:4" ht="9" customHeight="1">
      <c r="A654" s="366" t="s">
        <v>37044</v>
      </c>
      <c r="B654" s="367" t="s">
        <v>28504</v>
      </c>
      <c r="C654" s="366" t="s">
        <v>16948</v>
      </c>
      <c r="D654" s="368">
        <v>14.66</v>
      </c>
    </row>
    <row r="655" spans="1:4" ht="9" customHeight="1">
      <c r="A655" s="366" t="s">
        <v>37045</v>
      </c>
      <c r="B655" s="367" t="s">
        <v>28505</v>
      </c>
      <c r="C655" s="366" t="s">
        <v>4130</v>
      </c>
      <c r="D655" s="368">
        <v>13074.74</v>
      </c>
    </row>
    <row r="656" spans="1:4" ht="9" customHeight="1">
      <c r="A656" s="366" t="s">
        <v>37046</v>
      </c>
      <c r="B656" s="367" t="s">
        <v>28506</v>
      </c>
      <c r="C656" s="366" t="s">
        <v>4130</v>
      </c>
      <c r="D656" s="368">
        <v>11826.12</v>
      </c>
    </row>
    <row r="657" spans="1:4" ht="9" customHeight="1">
      <c r="A657" s="366" t="s">
        <v>37047</v>
      </c>
      <c r="B657" s="367" t="s">
        <v>28507</v>
      </c>
      <c r="C657" s="366" t="s">
        <v>4130</v>
      </c>
      <c r="D657" s="368">
        <v>14345</v>
      </c>
    </row>
    <row r="658" spans="1:4" ht="9" customHeight="1">
      <c r="A658" s="366" t="s">
        <v>37048</v>
      </c>
      <c r="B658" s="367" t="s">
        <v>28508</v>
      </c>
      <c r="C658" s="366" t="s">
        <v>4130</v>
      </c>
      <c r="D658" s="368">
        <v>12997.41</v>
      </c>
    </row>
    <row r="659" spans="1:4" ht="9" customHeight="1">
      <c r="A659" s="366" t="s">
        <v>37049</v>
      </c>
      <c r="B659" s="367" t="s">
        <v>28509</v>
      </c>
      <c r="C659" s="366" t="s">
        <v>4130</v>
      </c>
      <c r="D659" s="368">
        <v>15290.87</v>
      </c>
    </row>
    <row r="660" spans="1:4" ht="9" customHeight="1">
      <c r="A660" s="366" t="s">
        <v>37050</v>
      </c>
      <c r="B660" s="367" t="s">
        <v>28510</v>
      </c>
      <c r="C660" s="366" t="s">
        <v>4130</v>
      </c>
      <c r="D660" s="368">
        <v>13772.16</v>
      </c>
    </row>
    <row r="661" spans="1:4" ht="9" customHeight="1">
      <c r="A661" s="366" t="s">
        <v>37051</v>
      </c>
      <c r="B661" s="367" t="s">
        <v>28511</v>
      </c>
      <c r="C661" s="366" t="s">
        <v>4130</v>
      </c>
      <c r="D661" s="368">
        <v>19202.759999999998</v>
      </c>
    </row>
    <row r="662" spans="1:4" ht="9" customHeight="1">
      <c r="A662" s="366" t="s">
        <v>37052</v>
      </c>
      <c r="B662" s="367" t="s">
        <v>28512</v>
      </c>
      <c r="C662" s="366" t="s">
        <v>4130</v>
      </c>
      <c r="D662" s="368">
        <v>17343.98</v>
      </c>
    </row>
    <row r="663" spans="1:4" ht="9" customHeight="1">
      <c r="A663" s="366" t="s">
        <v>37053</v>
      </c>
      <c r="B663" s="367" t="s">
        <v>28513</v>
      </c>
      <c r="C663" s="366" t="s">
        <v>4130</v>
      </c>
      <c r="D663" s="368">
        <v>20290.73</v>
      </c>
    </row>
    <row r="664" spans="1:4" ht="9" customHeight="1">
      <c r="A664" s="366" t="s">
        <v>37054</v>
      </c>
      <c r="B664" s="367" t="s">
        <v>28514</v>
      </c>
      <c r="C664" s="366" t="s">
        <v>4130</v>
      </c>
      <c r="D664" s="368">
        <v>18191.560000000001</v>
      </c>
    </row>
    <row r="665" spans="1:4" ht="9" customHeight="1">
      <c r="A665" s="366" t="s">
        <v>37055</v>
      </c>
      <c r="B665" s="367" t="s">
        <v>28515</v>
      </c>
      <c r="C665" s="366" t="s">
        <v>4130</v>
      </c>
      <c r="D665" s="368">
        <v>22277.67</v>
      </c>
    </row>
    <row r="666" spans="1:4" ht="9" customHeight="1">
      <c r="A666" s="366" t="s">
        <v>37056</v>
      </c>
      <c r="B666" s="367" t="s">
        <v>28516</v>
      </c>
      <c r="C666" s="366" t="s">
        <v>4130</v>
      </c>
      <c r="D666" s="368">
        <v>20028.28</v>
      </c>
    </row>
    <row r="667" spans="1:4" ht="9" customHeight="1">
      <c r="A667" s="366" t="s">
        <v>37057</v>
      </c>
      <c r="B667" s="367" t="s">
        <v>28517</v>
      </c>
      <c r="C667" s="366" t="s">
        <v>4130</v>
      </c>
      <c r="D667" s="368">
        <v>23909.91</v>
      </c>
    </row>
    <row r="668" spans="1:4" ht="9" customHeight="1">
      <c r="A668" s="366" t="s">
        <v>37058</v>
      </c>
      <c r="B668" s="367" t="s">
        <v>28518</v>
      </c>
      <c r="C668" s="366" t="s">
        <v>4130</v>
      </c>
      <c r="D668" s="368">
        <v>21447.33</v>
      </c>
    </row>
    <row r="669" spans="1:4" ht="9" customHeight="1">
      <c r="A669" s="366" t="s">
        <v>37059</v>
      </c>
      <c r="B669" s="367" t="s">
        <v>28519</v>
      </c>
      <c r="C669" s="366" t="s">
        <v>4130</v>
      </c>
      <c r="D669" s="368">
        <v>30391.06</v>
      </c>
    </row>
    <row r="670" spans="1:4" ht="9" customHeight="1">
      <c r="A670" s="366" t="s">
        <v>37060</v>
      </c>
      <c r="B670" s="367" t="s">
        <v>28520</v>
      </c>
      <c r="C670" s="366" t="s">
        <v>4130</v>
      </c>
      <c r="D670" s="368">
        <v>27335.96</v>
      </c>
    </row>
    <row r="671" spans="1:4" ht="9" customHeight="1">
      <c r="A671" s="366" t="s">
        <v>37061</v>
      </c>
      <c r="B671" s="367" t="s">
        <v>28521</v>
      </c>
      <c r="C671" s="366" t="s">
        <v>4130</v>
      </c>
      <c r="D671" s="368">
        <v>28402.19</v>
      </c>
    </row>
    <row r="672" spans="1:4" ht="9" customHeight="1">
      <c r="A672" s="366" t="s">
        <v>37062</v>
      </c>
      <c r="B672" s="367" t="s">
        <v>28522</v>
      </c>
      <c r="C672" s="366" t="s">
        <v>4130</v>
      </c>
      <c r="D672" s="368">
        <v>25348.69</v>
      </c>
    </row>
    <row r="673" spans="1:4" ht="9" customHeight="1">
      <c r="A673" s="366" t="s">
        <v>37063</v>
      </c>
      <c r="B673" s="367" t="s">
        <v>28523</v>
      </c>
      <c r="C673" s="366" t="s">
        <v>4130</v>
      </c>
      <c r="D673" s="368">
        <v>30735.91</v>
      </c>
    </row>
    <row r="674" spans="1:4" ht="9" customHeight="1">
      <c r="A674" s="366" t="s">
        <v>37064</v>
      </c>
      <c r="B674" s="367" t="s">
        <v>28524</v>
      </c>
      <c r="C674" s="366" t="s">
        <v>4130</v>
      </c>
      <c r="D674" s="368">
        <v>27619.88</v>
      </c>
    </row>
    <row r="675" spans="1:4" ht="9" customHeight="1">
      <c r="A675" s="366" t="s">
        <v>37065</v>
      </c>
      <c r="B675" s="367" t="s">
        <v>28525</v>
      </c>
      <c r="C675" s="366" t="s">
        <v>4130</v>
      </c>
      <c r="D675" s="368">
        <v>32756.07</v>
      </c>
    </row>
    <row r="676" spans="1:4" ht="9" customHeight="1">
      <c r="A676" s="366" t="s">
        <v>37066</v>
      </c>
      <c r="B676" s="367" t="s">
        <v>28526</v>
      </c>
      <c r="C676" s="366" t="s">
        <v>4130</v>
      </c>
      <c r="D676" s="368">
        <v>29668.65</v>
      </c>
    </row>
    <row r="677" spans="1:4" ht="9" customHeight="1">
      <c r="A677" s="366" t="s">
        <v>37067</v>
      </c>
      <c r="B677" s="367" t="s">
        <v>28527</v>
      </c>
      <c r="C677" s="366" t="s">
        <v>4130</v>
      </c>
      <c r="D677" s="368">
        <v>44075.08</v>
      </c>
    </row>
    <row r="678" spans="1:4" ht="9" customHeight="1">
      <c r="A678" s="366" t="s">
        <v>37068</v>
      </c>
      <c r="B678" s="367" t="s">
        <v>28528</v>
      </c>
      <c r="C678" s="366" t="s">
        <v>4130</v>
      </c>
      <c r="D678" s="368">
        <v>39771.89</v>
      </c>
    </row>
    <row r="679" spans="1:4" ht="9" customHeight="1">
      <c r="A679" s="366" t="s">
        <v>37069</v>
      </c>
      <c r="B679" s="367" t="s">
        <v>28529</v>
      </c>
      <c r="C679" s="366" t="s">
        <v>4130</v>
      </c>
      <c r="D679" s="368">
        <v>41141.089999999997</v>
      </c>
    </row>
    <row r="680" spans="1:4" ht="9" customHeight="1">
      <c r="A680" s="366" t="s">
        <v>37070</v>
      </c>
      <c r="B680" s="367" t="s">
        <v>28530</v>
      </c>
      <c r="C680" s="366" t="s">
        <v>4130</v>
      </c>
      <c r="D680" s="368">
        <v>36692.82</v>
      </c>
    </row>
    <row r="681" spans="1:4" ht="9" customHeight="1">
      <c r="A681" s="366" t="s">
        <v>37071</v>
      </c>
      <c r="B681" s="367" t="s">
        <v>28531</v>
      </c>
      <c r="C681" s="366" t="s">
        <v>4130</v>
      </c>
      <c r="D681" s="368">
        <v>44382.83</v>
      </c>
    </row>
    <row r="682" spans="1:4" ht="9" customHeight="1">
      <c r="A682" s="366" t="s">
        <v>37072</v>
      </c>
      <c r="B682" s="367" t="s">
        <v>28532</v>
      </c>
      <c r="C682" s="366" t="s">
        <v>4130</v>
      </c>
      <c r="D682" s="368">
        <v>39885.06</v>
      </c>
    </row>
    <row r="683" spans="1:4" ht="9" customHeight="1">
      <c r="A683" s="366" t="s">
        <v>37073</v>
      </c>
      <c r="B683" s="367" t="s">
        <v>28533</v>
      </c>
      <c r="C683" s="366" t="s">
        <v>4130</v>
      </c>
      <c r="D683" s="368">
        <v>50397.33</v>
      </c>
    </row>
    <row r="684" spans="1:4" ht="9" customHeight="1">
      <c r="A684" s="366" t="s">
        <v>37074</v>
      </c>
      <c r="B684" s="367" t="s">
        <v>28534</v>
      </c>
      <c r="C684" s="366" t="s">
        <v>4130</v>
      </c>
      <c r="D684" s="368">
        <v>45395.08</v>
      </c>
    </row>
    <row r="685" spans="1:4" ht="9" customHeight="1">
      <c r="A685" s="366" t="s">
        <v>37075</v>
      </c>
      <c r="B685" s="367" t="s">
        <v>28535</v>
      </c>
      <c r="C685" s="366" t="s">
        <v>4130</v>
      </c>
      <c r="D685" s="368">
        <v>63929.2</v>
      </c>
    </row>
    <row r="686" spans="1:4" ht="9" customHeight="1">
      <c r="A686" s="366" t="s">
        <v>37076</v>
      </c>
      <c r="B686" s="367" t="s">
        <v>28536</v>
      </c>
      <c r="C686" s="366" t="s">
        <v>4130</v>
      </c>
      <c r="D686" s="368">
        <v>57800.82</v>
      </c>
    </row>
    <row r="687" spans="1:4" ht="9" customHeight="1">
      <c r="A687" s="366" t="s">
        <v>37077</v>
      </c>
      <c r="B687" s="367" t="s">
        <v>28537</v>
      </c>
      <c r="C687" s="366" t="s">
        <v>4130</v>
      </c>
      <c r="D687" s="368">
        <v>11171.37</v>
      </c>
    </row>
    <row r="688" spans="1:4" ht="9" customHeight="1">
      <c r="A688" s="366" t="s">
        <v>37078</v>
      </c>
      <c r="B688" s="367" t="s">
        <v>28538</v>
      </c>
      <c r="C688" s="366" t="s">
        <v>4130</v>
      </c>
      <c r="D688" s="368">
        <v>10021.89</v>
      </c>
    </row>
    <row r="689" spans="1:4" ht="9" customHeight="1">
      <c r="A689" s="366" t="s">
        <v>37079</v>
      </c>
      <c r="B689" s="367" t="s">
        <v>28539</v>
      </c>
      <c r="C689" s="366" t="s">
        <v>4130</v>
      </c>
      <c r="D689" s="368">
        <v>11566.3</v>
      </c>
    </row>
    <row r="690" spans="1:4" ht="9" customHeight="1">
      <c r="A690" s="366" t="s">
        <v>37080</v>
      </c>
      <c r="B690" s="367" t="s">
        <v>28540</v>
      </c>
      <c r="C690" s="366" t="s">
        <v>4130</v>
      </c>
      <c r="D690" s="368">
        <v>10512.47</v>
      </c>
    </row>
    <row r="691" spans="1:4" ht="9" customHeight="1">
      <c r="A691" s="366" t="s">
        <v>37081</v>
      </c>
      <c r="B691" s="367" t="s">
        <v>28541</v>
      </c>
      <c r="C691" s="366" t="s">
        <v>4130</v>
      </c>
      <c r="D691" s="368">
        <v>12458.2</v>
      </c>
    </row>
    <row r="692" spans="1:4" ht="9" customHeight="1">
      <c r="A692" s="366" t="s">
        <v>37082</v>
      </c>
      <c r="B692" s="367" t="s">
        <v>28542</v>
      </c>
      <c r="C692" s="366" t="s">
        <v>4130</v>
      </c>
      <c r="D692" s="368">
        <v>11241.93</v>
      </c>
    </row>
    <row r="693" spans="1:4" ht="9" customHeight="1">
      <c r="A693" s="366" t="s">
        <v>37083</v>
      </c>
      <c r="B693" s="367" t="s">
        <v>28543</v>
      </c>
      <c r="C693" s="366" t="s">
        <v>4130</v>
      </c>
      <c r="D693" s="368">
        <v>15542.9</v>
      </c>
    </row>
    <row r="694" spans="1:4" ht="9" customHeight="1">
      <c r="A694" s="366" t="s">
        <v>37084</v>
      </c>
      <c r="B694" s="367" t="s">
        <v>28544</v>
      </c>
      <c r="C694" s="366" t="s">
        <v>4130</v>
      </c>
      <c r="D694" s="368">
        <v>14118.51</v>
      </c>
    </row>
    <row r="695" spans="1:4" ht="9" customHeight="1">
      <c r="A695" s="366" t="s">
        <v>37085</v>
      </c>
      <c r="B695" s="367" t="s">
        <v>28545</v>
      </c>
      <c r="C695" s="366" t="s">
        <v>4130</v>
      </c>
      <c r="D695" s="368">
        <v>17453.18</v>
      </c>
    </row>
    <row r="696" spans="1:4" ht="9" customHeight="1">
      <c r="A696" s="366" t="s">
        <v>37086</v>
      </c>
      <c r="B696" s="367" t="s">
        <v>28546</v>
      </c>
      <c r="C696" s="366" t="s">
        <v>4130</v>
      </c>
      <c r="D696" s="368">
        <v>15624.51</v>
      </c>
    </row>
    <row r="697" spans="1:4" ht="9" customHeight="1">
      <c r="A697" s="366" t="s">
        <v>37087</v>
      </c>
      <c r="B697" s="367" t="s">
        <v>28547</v>
      </c>
      <c r="C697" s="366" t="s">
        <v>4130</v>
      </c>
      <c r="D697" s="368">
        <v>17956.46</v>
      </c>
    </row>
    <row r="698" spans="1:4" ht="9" customHeight="1">
      <c r="A698" s="366" t="s">
        <v>37088</v>
      </c>
      <c r="B698" s="367" t="s">
        <v>28548</v>
      </c>
      <c r="C698" s="366" t="s">
        <v>4130</v>
      </c>
      <c r="D698" s="368">
        <v>16250.12</v>
      </c>
    </row>
    <row r="699" spans="1:4" ht="9" customHeight="1">
      <c r="A699" s="366" t="s">
        <v>37089</v>
      </c>
      <c r="B699" s="367" t="s">
        <v>28549</v>
      </c>
      <c r="C699" s="366" t="s">
        <v>4130</v>
      </c>
      <c r="D699" s="368">
        <v>19421.59</v>
      </c>
    </row>
    <row r="700" spans="1:4" ht="9" customHeight="1">
      <c r="A700" s="366" t="s">
        <v>37090</v>
      </c>
      <c r="B700" s="367" t="s">
        <v>28550</v>
      </c>
      <c r="C700" s="366" t="s">
        <v>4130</v>
      </c>
      <c r="D700" s="368">
        <v>17506.740000000002</v>
      </c>
    </row>
    <row r="701" spans="1:4" ht="9" customHeight="1">
      <c r="A701" s="366" t="s">
        <v>37091</v>
      </c>
      <c r="B701" s="367" t="s">
        <v>28551</v>
      </c>
      <c r="C701" s="366" t="s">
        <v>4130</v>
      </c>
      <c r="D701" s="368">
        <v>24834.59</v>
      </c>
    </row>
    <row r="702" spans="1:4" ht="9" customHeight="1">
      <c r="A702" s="366" t="s">
        <v>37092</v>
      </c>
      <c r="B702" s="367" t="s">
        <v>28552</v>
      </c>
      <c r="C702" s="366" t="s">
        <v>4130</v>
      </c>
      <c r="D702" s="368">
        <v>22440.45</v>
      </c>
    </row>
    <row r="703" spans="1:4" ht="9" customHeight="1">
      <c r="A703" s="366" t="s">
        <v>37093</v>
      </c>
      <c r="B703" s="367" t="s">
        <v>28553</v>
      </c>
      <c r="C703" s="366" t="s">
        <v>4130</v>
      </c>
      <c r="D703" s="368">
        <v>23615.58</v>
      </c>
    </row>
    <row r="704" spans="1:4" ht="9" customHeight="1">
      <c r="A704" s="366" t="s">
        <v>37094</v>
      </c>
      <c r="B704" s="367" t="s">
        <v>28554</v>
      </c>
      <c r="C704" s="366" t="s">
        <v>4130</v>
      </c>
      <c r="D704" s="368">
        <v>21102.2</v>
      </c>
    </row>
    <row r="705" spans="1:4" ht="9" customHeight="1">
      <c r="A705" s="366" t="s">
        <v>37095</v>
      </c>
      <c r="B705" s="367" t="s">
        <v>28555</v>
      </c>
      <c r="C705" s="366" t="s">
        <v>4130</v>
      </c>
      <c r="D705" s="368">
        <v>25063.79</v>
      </c>
    </row>
    <row r="706" spans="1:4" ht="9" customHeight="1">
      <c r="A706" s="366" t="s">
        <v>37096</v>
      </c>
      <c r="B706" s="367" t="s">
        <v>28556</v>
      </c>
      <c r="C706" s="366" t="s">
        <v>4130</v>
      </c>
      <c r="D706" s="368">
        <v>22545.53</v>
      </c>
    </row>
    <row r="707" spans="1:4" ht="9" customHeight="1">
      <c r="A707" s="366" t="s">
        <v>37097</v>
      </c>
      <c r="B707" s="367" t="s">
        <v>28557</v>
      </c>
      <c r="C707" s="366" t="s">
        <v>4130</v>
      </c>
      <c r="D707" s="368">
        <v>27802.080000000002</v>
      </c>
    </row>
    <row r="708" spans="1:4" ht="9" customHeight="1">
      <c r="A708" s="366" t="s">
        <v>37098</v>
      </c>
      <c r="B708" s="367" t="s">
        <v>28558</v>
      </c>
      <c r="C708" s="366" t="s">
        <v>4130</v>
      </c>
      <c r="D708" s="368">
        <v>25114.880000000001</v>
      </c>
    </row>
    <row r="709" spans="1:4" ht="9" customHeight="1">
      <c r="A709" s="366" t="s">
        <v>37099</v>
      </c>
      <c r="B709" s="367" t="s">
        <v>28559</v>
      </c>
      <c r="C709" s="366" t="s">
        <v>4130</v>
      </c>
      <c r="D709" s="368">
        <v>35274.82</v>
      </c>
    </row>
    <row r="710" spans="1:4" ht="9" customHeight="1">
      <c r="A710" s="366" t="s">
        <v>37100</v>
      </c>
      <c r="B710" s="367" t="s">
        <v>28560</v>
      </c>
      <c r="C710" s="366" t="s">
        <v>4130</v>
      </c>
      <c r="D710" s="368">
        <v>31982.06</v>
      </c>
    </row>
    <row r="711" spans="1:4" ht="9" customHeight="1">
      <c r="A711" s="366" t="s">
        <v>37101</v>
      </c>
      <c r="B711" s="367" t="s">
        <v>28561</v>
      </c>
      <c r="C711" s="366" t="s">
        <v>4130</v>
      </c>
      <c r="D711" s="368">
        <v>33615.11</v>
      </c>
    </row>
    <row r="712" spans="1:4" ht="9" customHeight="1">
      <c r="A712" s="366" t="s">
        <v>37102</v>
      </c>
      <c r="B712" s="367" t="s">
        <v>28562</v>
      </c>
      <c r="C712" s="366" t="s">
        <v>4130</v>
      </c>
      <c r="D712" s="368">
        <v>29971.45</v>
      </c>
    </row>
    <row r="713" spans="1:4" ht="9" customHeight="1">
      <c r="A713" s="366" t="s">
        <v>37103</v>
      </c>
      <c r="B713" s="367" t="s">
        <v>28563</v>
      </c>
      <c r="C713" s="366" t="s">
        <v>4130</v>
      </c>
      <c r="D713" s="368">
        <v>35625.58</v>
      </c>
    </row>
    <row r="714" spans="1:4" ht="9" customHeight="1">
      <c r="A714" s="366" t="s">
        <v>37104</v>
      </c>
      <c r="B714" s="367" t="s">
        <v>28564</v>
      </c>
      <c r="C714" s="366" t="s">
        <v>4130</v>
      </c>
      <c r="D714" s="368">
        <v>31973.200000000001</v>
      </c>
    </row>
    <row r="715" spans="1:4" ht="9" customHeight="1">
      <c r="A715" s="366" t="s">
        <v>37105</v>
      </c>
      <c r="B715" s="367" t="s">
        <v>28565</v>
      </c>
      <c r="C715" s="366" t="s">
        <v>4130</v>
      </c>
      <c r="D715" s="368">
        <v>38969.43</v>
      </c>
    </row>
    <row r="716" spans="1:4" ht="9" customHeight="1">
      <c r="A716" s="366" t="s">
        <v>37106</v>
      </c>
      <c r="B716" s="367" t="s">
        <v>28566</v>
      </c>
      <c r="C716" s="366" t="s">
        <v>4130</v>
      </c>
      <c r="D716" s="368">
        <v>34996.67</v>
      </c>
    </row>
    <row r="717" spans="1:4" ht="9" customHeight="1">
      <c r="A717" s="366" t="s">
        <v>37107</v>
      </c>
      <c r="B717" s="367" t="s">
        <v>28567</v>
      </c>
      <c r="C717" s="366" t="s">
        <v>4130</v>
      </c>
      <c r="D717" s="368">
        <v>49367.99</v>
      </c>
    </row>
    <row r="718" spans="1:4" ht="9" customHeight="1">
      <c r="A718" s="366" t="s">
        <v>37108</v>
      </c>
      <c r="B718" s="367" t="s">
        <v>28568</v>
      </c>
      <c r="C718" s="366" t="s">
        <v>4130</v>
      </c>
      <c r="D718" s="368">
        <v>44562.95</v>
      </c>
    </row>
    <row r="719" spans="1:4" ht="9" customHeight="1">
      <c r="A719" s="366" t="s">
        <v>37109</v>
      </c>
      <c r="B719" s="367" t="s">
        <v>28569</v>
      </c>
      <c r="C719" s="366" t="s">
        <v>4130</v>
      </c>
      <c r="D719" s="368">
        <v>16382.3</v>
      </c>
    </row>
    <row r="720" spans="1:4" ht="9" customHeight="1">
      <c r="A720" s="366" t="s">
        <v>37110</v>
      </c>
      <c r="B720" s="367" t="s">
        <v>28570</v>
      </c>
      <c r="C720" s="366" t="s">
        <v>4130</v>
      </c>
      <c r="D720" s="368">
        <v>14709.82</v>
      </c>
    </row>
    <row r="721" spans="1:4" ht="9" customHeight="1">
      <c r="A721" s="366" t="s">
        <v>37111</v>
      </c>
      <c r="B721" s="367" t="s">
        <v>28571</v>
      </c>
      <c r="C721" s="366" t="s">
        <v>4130</v>
      </c>
      <c r="D721" s="368">
        <v>17724.080000000002</v>
      </c>
    </row>
    <row r="722" spans="1:4" ht="9" customHeight="1">
      <c r="A722" s="366" t="s">
        <v>37112</v>
      </c>
      <c r="B722" s="367" t="s">
        <v>28572</v>
      </c>
      <c r="C722" s="366" t="s">
        <v>4130</v>
      </c>
      <c r="D722" s="368">
        <v>16030.06</v>
      </c>
    </row>
    <row r="723" spans="1:4" ht="9" customHeight="1">
      <c r="A723" s="366" t="s">
        <v>37113</v>
      </c>
      <c r="B723" s="367" t="s">
        <v>28573</v>
      </c>
      <c r="C723" s="366" t="s">
        <v>4130</v>
      </c>
      <c r="D723" s="368">
        <v>18532.87</v>
      </c>
    </row>
    <row r="724" spans="1:4" ht="9" customHeight="1">
      <c r="A724" s="366" t="s">
        <v>37114</v>
      </c>
      <c r="B724" s="367" t="s">
        <v>28574</v>
      </c>
      <c r="C724" s="366" t="s">
        <v>4130</v>
      </c>
      <c r="D724" s="368">
        <v>16646.09</v>
      </c>
    </row>
    <row r="725" spans="1:4" ht="9" customHeight="1">
      <c r="A725" s="366" t="s">
        <v>37115</v>
      </c>
      <c r="B725" s="367" t="s">
        <v>28575</v>
      </c>
      <c r="C725" s="366" t="s">
        <v>4130</v>
      </c>
      <c r="D725" s="368">
        <v>23366.959999999999</v>
      </c>
    </row>
    <row r="726" spans="1:4" ht="9" customHeight="1">
      <c r="A726" s="366" t="s">
        <v>37116</v>
      </c>
      <c r="B726" s="367" t="s">
        <v>28576</v>
      </c>
      <c r="C726" s="366" t="s">
        <v>4130</v>
      </c>
      <c r="D726" s="368">
        <v>21042.61</v>
      </c>
    </row>
    <row r="727" spans="1:4" ht="9" customHeight="1">
      <c r="A727" s="366" t="s">
        <v>37117</v>
      </c>
      <c r="B727" s="367" t="s">
        <v>28577</v>
      </c>
      <c r="C727" s="366" t="s">
        <v>4130</v>
      </c>
      <c r="D727" s="368">
        <v>24909.919999999998</v>
      </c>
    </row>
    <row r="728" spans="1:4" ht="9" customHeight="1">
      <c r="A728" s="366" t="s">
        <v>37118</v>
      </c>
      <c r="B728" s="367" t="s">
        <v>28578</v>
      </c>
      <c r="C728" s="366" t="s">
        <v>4130</v>
      </c>
      <c r="D728" s="368">
        <v>22213.25</v>
      </c>
    </row>
    <row r="729" spans="1:4" ht="9" customHeight="1">
      <c r="A729" s="366" t="s">
        <v>37119</v>
      </c>
      <c r="B729" s="367" t="s">
        <v>28579</v>
      </c>
      <c r="C729" s="366" t="s">
        <v>4130</v>
      </c>
      <c r="D729" s="368">
        <v>26812.29</v>
      </c>
    </row>
    <row r="730" spans="1:4" ht="9" customHeight="1">
      <c r="A730" s="366" t="s">
        <v>37120</v>
      </c>
      <c r="B730" s="367" t="s">
        <v>28580</v>
      </c>
      <c r="C730" s="366" t="s">
        <v>4130</v>
      </c>
      <c r="D730" s="368">
        <v>24109.08</v>
      </c>
    </row>
    <row r="731" spans="1:4" ht="9" customHeight="1">
      <c r="A731" s="366" t="s">
        <v>37121</v>
      </c>
      <c r="B731" s="367" t="s">
        <v>28581</v>
      </c>
      <c r="C731" s="366" t="s">
        <v>4130</v>
      </c>
      <c r="D731" s="368">
        <v>29518.75</v>
      </c>
    </row>
    <row r="732" spans="1:4" ht="9" customHeight="1">
      <c r="A732" s="366" t="s">
        <v>37122</v>
      </c>
      <c r="B732" s="367" t="s">
        <v>28582</v>
      </c>
      <c r="C732" s="366" t="s">
        <v>4130</v>
      </c>
      <c r="D732" s="368">
        <v>26473.02</v>
      </c>
    </row>
    <row r="733" spans="1:4" ht="9" customHeight="1">
      <c r="A733" s="366" t="s">
        <v>37123</v>
      </c>
      <c r="B733" s="367" t="s">
        <v>28583</v>
      </c>
      <c r="C733" s="366" t="s">
        <v>4130</v>
      </c>
      <c r="D733" s="368">
        <v>37433.769999999997</v>
      </c>
    </row>
    <row r="734" spans="1:4" ht="9" customHeight="1">
      <c r="A734" s="366" t="s">
        <v>37124</v>
      </c>
      <c r="B734" s="367" t="s">
        <v>28584</v>
      </c>
      <c r="C734" s="366" t="s">
        <v>4130</v>
      </c>
      <c r="D734" s="368">
        <v>33684.51</v>
      </c>
    </row>
    <row r="735" spans="1:4" ht="9" customHeight="1">
      <c r="A735" s="366" t="s">
        <v>37125</v>
      </c>
      <c r="B735" s="367" t="s">
        <v>28585</v>
      </c>
      <c r="C735" s="366" t="s">
        <v>4130</v>
      </c>
      <c r="D735" s="368">
        <v>35338.050000000003</v>
      </c>
    </row>
    <row r="736" spans="1:4" ht="9" customHeight="1">
      <c r="A736" s="366" t="s">
        <v>37126</v>
      </c>
      <c r="B736" s="367" t="s">
        <v>28586</v>
      </c>
      <c r="C736" s="366" t="s">
        <v>4130</v>
      </c>
      <c r="D736" s="368">
        <v>31568.04</v>
      </c>
    </row>
    <row r="737" spans="1:4" ht="9" customHeight="1">
      <c r="A737" s="366" t="s">
        <v>37127</v>
      </c>
      <c r="B737" s="367" t="s">
        <v>28587</v>
      </c>
      <c r="C737" s="366" t="s">
        <v>4130</v>
      </c>
      <c r="D737" s="368">
        <v>38041.06</v>
      </c>
    </row>
    <row r="738" spans="1:4" ht="9" customHeight="1">
      <c r="A738" s="366" t="s">
        <v>37128</v>
      </c>
      <c r="B738" s="367" t="s">
        <v>28588</v>
      </c>
      <c r="C738" s="366" t="s">
        <v>4130</v>
      </c>
      <c r="D738" s="368">
        <v>34248.26</v>
      </c>
    </row>
    <row r="739" spans="1:4" ht="9" customHeight="1">
      <c r="A739" s="366" t="s">
        <v>37129</v>
      </c>
      <c r="B739" s="367" t="s">
        <v>28589</v>
      </c>
      <c r="C739" s="366" t="s">
        <v>4130</v>
      </c>
      <c r="D739" s="368">
        <v>43324.4</v>
      </c>
    </row>
    <row r="740" spans="1:4" ht="9" customHeight="1">
      <c r="A740" s="366" t="s">
        <v>37130</v>
      </c>
      <c r="B740" s="367" t="s">
        <v>28590</v>
      </c>
      <c r="C740" s="366" t="s">
        <v>4130</v>
      </c>
      <c r="D740" s="368">
        <v>39080.769999999997</v>
      </c>
    </row>
    <row r="741" spans="1:4" ht="9" customHeight="1">
      <c r="A741" s="366" t="s">
        <v>37131</v>
      </c>
      <c r="B741" s="367" t="s">
        <v>28591</v>
      </c>
      <c r="C741" s="366" t="s">
        <v>4130</v>
      </c>
      <c r="D741" s="368">
        <v>54907.21</v>
      </c>
    </row>
    <row r="742" spans="1:4" ht="9" customHeight="1">
      <c r="A742" s="366" t="s">
        <v>37132</v>
      </c>
      <c r="B742" s="367" t="s">
        <v>28592</v>
      </c>
      <c r="C742" s="366" t="s">
        <v>4130</v>
      </c>
      <c r="D742" s="368">
        <v>49699.65</v>
      </c>
    </row>
    <row r="743" spans="1:4" ht="9" customHeight="1">
      <c r="A743" s="366" t="s">
        <v>37133</v>
      </c>
      <c r="B743" s="367" t="s">
        <v>28593</v>
      </c>
      <c r="C743" s="366" t="s">
        <v>4130</v>
      </c>
      <c r="D743" s="368">
        <v>50022.3</v>
      </c>
    </row>
    <row r="744" spans="1:4" ht="9" customHeight="1">
      <c r="A744" s="366" t="s">
        <v>37134</v>
      </c>
      <c r="B744" s="367" t="s">
        <v>28594</v>
      </c>
      <c r="C744" s="366" t="s">
        <v>4130</v>
      </c>
      <c r="D744" s="368">
        <v>44570.5</v>
      </c>
    </row>
    <row r="745" spans="1:4" ht="9" customHeight="1">
      <c r="A745" s="366" t="s">
        <v>37135</v>
      </c>
      <c r="B745" s="367" t="s">
        <v>28595</v>
      </c>
      <c r="C745" s="366" t="s">
        <v>4130</v>
      </c>
      <c r="D745" s="368">
        <v>51757.62</v>
      </c>
    </row>
    <row r="746" spans="1:4" ht="9" customHeight="1">
      <c r="A746" s="366" t="s">
        <v>37136</v>
      </c>
      <c r="B746" s="367" t="s">
        <v>28596</v>
      </c>
      <c r="C746" s="366" t="s">
        <v>4130</v>
      </c>
      <c r="D746" s="368">
        <v>46387.040000000001</v>
      </c>
    </row>
    <row r="747" spans="1:4" ht="9" customHeight="1">
      <c r="A747" s="366" t="s">
        <v>37137</v>
      </c>
      <c r="B747" s="367" t="s">
        <v>28597</v>
      </c>
      <c r="C747" s="366" t="s">
        <v>4130</v>
      </c>
      <c r="D747" s="368">
        <v>62431.17</v>
      </c>
    </row>
    <row r="748" spans="1:4" ht="9" customHeight="1">
      <c r="A748" s="366" t="s">
        <v>37138</v>
      </c>
      <c r="B748" s="367" t="s">
        <v>28598</v>
      </c>
      <c r="C748" s="366" t="s">
        <v>4130</v>
      </c>
      <c r="D748" s="368">
        <v>56437.73</v>
      </c>
    </row>
    <row r="749" spans="1:4" ht="9" customHeight="1">
      <c r="A749" s="366" t="s">
        <v>37139</v>
      </c>
      <c r="B749" s="367" t="s">
        <v>28599</v>
      </c>
      <c r="C749" s="366" t="s">
        <v>4130</v>
      </c>
      <c r="D749" s="368">
        <v>79228.78</v>
      </c>
    </row>
    <row r="750" spans="1:4" ht="9" customHeight="1">
      <c r="A750" s="366" t="s">
        <v>37140</v>
      </c>
      <c r="B750" s="367" t="s">
        <v>28600</v>
      </c>
      <c r="C750" s="366" t="s">
        <v>4130</v>
      </c>
      <c r="D750" s="368">
        <v>71805.36</v>
      </c>
    </row>
    <row r="751" spans="1:4" ht="9" customHeight="1">
      <c r="A751" s="366" t="s">
        <v>37141</v>
      </c>
      <c r="B751" s="367" t="s">
        <v>28601</v>
      </c>
      <c r="C751" s="366" t="s">
        <v>40</v>
      </c>
      <c r="D751" s="368">
        <v>3874.33</v>
      </c>
    </row>
    <row r="752" spans="1:4" ht="9" customHeight="1">
      <c r="A752" s="366" t="s">
        <v>37142</v>
      </c>
      <c r="B752" s="367" t="s">
        <v>28602</v>
      </c>
      <c r="C752" s="366" t="s">
        <v>40</v>
      </c>
      <c r="D752" s="368">
        <v>3533.81</v>
      </c>
    </row>
    <row r="753" spans="1:4" ht="9" customHeight="1">
      <c r="A753" s="366" t="s">
        <v>37143</v>
      </c>
      <c r="B753" s="367" t="s">
        <v>28603</v>
      </c>
      <c r="C753" s="366" t="s">
        <v>40</v>
      </c>
      <c r="D753" s="368">
        <v>3361.86</v>
      </c>
    </row>
    <row r="754" spans="1:4" ht="9" customHeight="1">
      <c r="A754" s="366" t="s">
        <v>37144</v>
      </c>
      <c r="B754" s="367" t="s">
        <v>28604</v>
      </c>
      <c r="C754" s="366" t="s">
        <v>40</v>
      </c>
      <c r="D754" s="368">
        <v>3021.34</v>
      </c>
    </row>
    <row r="755" spans="1:4" ht="9" customHeight="1">
      <c r="A755" s="366" t="s">
        <v>37145</v>
      </c>
      <c r="B755" s="367" t="s">
        <v>28605</v>
      </c>
      <c r="C755" s="366" t="s">
        <v>40</v>
      </c>
      <c r="D755" s="368">
        <v>4884.67</v>
      </c>
    </row>
    <row r="756" spans="1:4" ht="9" customHeight="1">
      <c r="A756" s="366" t="s">
        <v>37146</v>
      </c>
      <c r="B756" s="367" t="s">
        <v>28606</v>
      </c>
      <c r="C756" s="366" t="s">
        <v>40</v>
      </c>
      <c r="D756" s="368">
        <v>4435.0200000000004</v>
      </c>
    </row>
    <row r="757" spans="1:4" ht="9" customHeight="1">
      <c r="A757" s="366" t="s">
        <v>37147</v>
      </c>
      <c r="B757" s="367" t="s">
        <v>28607</v>
      </c>
      <c r="C757" s="366" t="s">
        <v>40</v>
      </c>
      <c r="D757" s="368">
        <v>5135.1400000000003</v>
      </c>
    </row>
    <row r="758" spans="1:4" ht="9" customHeight="1">
      <c r="A758" s="366" t="s">
        <v>37148</v>
      </c>
      <c r="B758" s="367" t="s">
        <v>28608</v>
      </c>
      <c r="C758" s="366" t="s">
        <v>40</v>
      </c>
      <c r="D758" s="368">
        <v>4685.49</v>
      </c>
    </row>
    <row r="759" spans="1:4" ht="9" customHeight="1">
      <c r="A759" s="366" t="s">
        <v>37149</v>
      </c>
      <c r="B759" s="367" t="s">
        <v>28609</v>
      </c>
      <c r="C759" s="366" t="s">
        <v>40</v>
      </c>
      <c r="D759" s="368">
        <v>3600.19</v>
      </c>
    </row>
    <row r="760" spans="1:4" ht="9" customHeight="1">
      <c r="A760" s="366" t="s">
        <v>37150</v>
      </c>
      <c r="B760" s="367" t="s">
        <v>28610</v>
      </c>
      <c r="C760" s="366" t="s">
        <v>40</v>
      </c>
      <c r="D760" s="368">
        <v>3259.67</v>
      </c>
    </row>
    <row r="761" spans="1:4" ht="9" customHeight="1">
      <c r="A761" s="366" t="s">
        <v>37151</v>
      </c>
      <c r="B761" s="367" t="s">
        <v>28611</v>
      </c>
      <c r="C761" s="366" t="s">
        <v>40</v>
      </c>
      <c r="D761" s="368">
        <v>4071.23</v>
      </c>
    </row>
    <row r="762" spans="1:4" ht="9" customHeight="1">
      <c r="A762" s="366" t="s">
        <v>37152</v>
      </c>
      <c r="B762" s="367" t="s">
        <v>28612</v>
      </c>
      <c r="C762" s="366" t="s">
        <v>40</v>
      </c>
      <c r="D762" s="368">
        <v>3730.71</v>
      </c>
    </row>
    <row r="763" spans="1:4" ht="9" customHeight="1">
      <c r="A763" s="366" t="s">
        <v>37153</v>
      </c>
      <c r="B763" s="367" t="s">
        <v>28613</v>
      </c>
      <c r="C763" s="366" t="s">
        <v>40</v>
      </c>
      <c r="D763" s="368">
        <v>4476.09</v>
      </c>
    </row>
    <row r="764" spans="1:4" ht="9" customHeight="1">
      <c r="A764" s="366" t="s">
        <v>37154</v>
      </c>
      <c r="B764" s="367" t="s">
        <v>28614</v>
      </c>
      <c r="C764" s="366" t="s">
        <v>40</v>
      </c>
      <c r="D764" s="368">
        <v>4135.57</v>
      </c>
    </row>
    <row r="765" spans="1:4" ht="9" customHeight="1">
      <c r="A765" s="366" t="s">
        <v>37155</v>
      </c>
      <c r="B765" s="367" t="s">
        <v>28615</v>
      </c>
      <c r="C765" s="366" t="s">
        <v>40</v>
      </c>
      <c r="D765" s="368">
        <v>5563.68</v>
      </c>
    </row>
    <row r="766" spans="1:4" ht="9" customHeight="1">
      <c r="A766" s="366" t="s">
        <v>37156</v>
      </c>
      <c r="B766" s="367" t="s">
        <v>28616</v>
      </c>
      <c r="C766" s="366" t="s">
        <v>40</v>
      </c>
      <c r="D766" s="368">
        <v>5123.25</v>
      </c>
    </row>
    <row r="767" spans="1:4" ht="9" customHeight="1">
      <c r="A767" s="366" t="s">
        <v>37157</v>
      </c>
      <c r="B767" s="367" t="s">
        <v>28617</v>
      </c>
      <c r="C767" s="366" t="s">
        <v>40</v>
      </c>
      <c r="D767" s="368">
        <v>4936.32</v>
      </c>
    </row>
    <row r="768" spans="1:4" ht="9" customHeight="1">
      <c r="A768" s="366" t="s">
        <v>37158</v>
      </c>
      <c r="B768" s="367" t="s">
        <v>28618</v>
      </c>
      <c r="C768" s="366" t="s">
        <v>40</v>
      </c>
      <c r="D768" s="368">
        <v>4495.8900000000003</v>
      </c>
    </row>
    <row r="769" spans="1:4" ht="9" customHeight="1">
      <c r="A769" s="366" t="s">
        <v>37159</v>
      </c>
      <c r="B769" s="367" t="s">
        <v>28619</v>
      </c>
      <c r="C769" s="366" t="s">
        <v>40</v>
      </c>
      <c r="D769" s="368">
        <v>7669.72</v>
      </c>
    </row>
    <row r="770" spans="1:4" ht="9" customHeight="1">
      <c r="A770" s="366" t="s">
        <v>37160</v>
      </c>
      <c r="B770" s="367" t="s">
        <v>28620</v>
      </c>
      <c r="C770" s="366" t="s">
        <v>40</v>
      </c>
      <c r="D770" s="368">
        <v>6962.4</v>
      </c>
    </row>
    <row r="771" spans="1:4" ht="9" customHeight="1">
      <c r="A771" s="366" t="s">
        <v>37161</v>
      </c>
      <c r="B771" s="367" t="s">
        <v>28621</v>
      </c>
      <c r="C771" s="366" t="s">
        <v>40</v>
      </c>
      <c r="D771" s="368">
        <v>7866.03</v>
      </c>
    </row>
    <row r="772" spans="1:4" ht="9" customHeight="1">
      <c r="A772" s="366" t="s">
        <v>37162</v>
      </c>
      <c r="B772" s="367" t="s">
        <v>28622</v>
      </c>
      <c r="C772" s="366" t="s">
        <v>40</v>
      </c>
      <c r="D772" s="368">
        <v>7158.7</v>
      </c>
    </row>
    <row r="773" spans="1:4" ht="9" customHeight="1">
      <c r="A773" s="366" t="s">
        <v>37163</v>
      </c>
      <c r="B773" s="367" t="s">
        <v>28623</v>
      </c>
      <c r="C773" s="366" t="s">
        <v>40</v>
      </c>
      <c r="D773" s="368">
        <v>5553.17</v>
      </c>
    </row>
    <row r="774" spans="1:4" ht="9" customHeight="1">
      <c r="A774" s="366" t="s">
        <v>37164</v>
      </c>
      <c r="B774" s="367" t="s">
        <v>28624</v>
      </c>
      <c r="C774" s="366" t="s">
        <v>40</v>
      </c>
      <c r="D774" s="368">
        <v>5112.74</v>
      </c>
    </row>
    <row r="775" spans="1:4" ht="9" customHeight="1">
      <c r="A775" s="366" t="s">
        <v>37165</v>
      </c>
      <c r="B775" s="367" t="s">
        <v>28625</v>
      </c>
      <c r="C775" s="366" t="s">
        <v>40</v>
      </c>
      <c r="D775" s="368">
        <v>6252.58</v>
      </c>
    </row>
    <row r="776" spans="1:4" ht="9" customHeight="1">
      <c r="A776" s="366" t="s">
        <v>37166</v>
      </c>
      <c r="B776" s="367" t="s">
        <v>28626</v>
      </c>
      <c r="C776" s="366" t="s">
        <v>40</v>
      </c>
      <c r="D776" s="368">
        <v>5677.94</v>
      </c>
    </row>
    <row r="777" spans="1:4" ht="9" customHeight="1">
      <c r="A777" s="366" t="s">
        <v>37167</v>
      </c>
      <c r="B777" s="367" t="s">
        <v>28627</v>
      </c>
      <c r="C777" s="366" t="s">
        <v>40</v>
      </c>
      <c r="D777" s="368">
        <v>7116.12</v>
      </c>
    </row>
    <row r="778" spans="1:4" ht="9" customHeight="1">
      <c r="A778" s="366" t="s">
        <v>37168</v>
      </c>
      <c r="B778" s="367" t="s">
        <v>28628</v>
      </c>
      <c r="C778" s="366" t="s">
        <v>40</v>
      </c>
      <c r="D778" s="368">
        <v>6541.48</v>
      </c>
    </row>
    <row r="779" spans="1:4" ht="9" customHeight="1">
      <c r="A779" s="366" t="s">
        <v>37169</v>
      </c>
      <c r="B779" s="367" t="s">
        <v>28629</v>
      </c>
      <c r="C779" s="366" t="s">
        <v>40</v>
      </c>
      <c r="D779" s="368">
        <v>7150.53</v>
      </c>
    </row>
    <row r="780" spans="1:4" ht="9" customHeight="1">
      <c r="A780" s="366" t="s">
        <v>37170</v>
      </c>
      <c r="B780" s="367" t="s">
        <v>28630</v>
      </c>
      <c r="C780" s="366" t="s">
        <v>40</v>
      </c>
      <c r="D780" s="368">
        <v>6596.92</v>
      </c>
    </row>
    <row r="781" spans="1:4" ht="9" customHeight="1">
      <c r="A781" s="366" t="s">
        <v>37171</v>
      </c>
      <c r="B781" s="367" t="s">
        <v>28631</v>
      </c>
      <c r="C781" s="366" t="s">
        <v>40</v>
      </c>
      <c r="D781" s="368">
        <v>6530.32</v>
      </c>
    </row>
    <row r="782" spans="1:4" ht="9" customHeight="1">
      <c r="A782" s="366" t="s">
        <v>37172</v>
      </c>
      <c r="B782" s="367" t="s">
        <v>28632</v>
      </c>
      <c r="C782" s="366" t="s">
        <v>40</v>
      </c>
      <c r="D782" s="368">
        <v>5976.71</v>
      </c>
    </row>
    <row r="783" spans="1:4" ht="9" customHeight="1">
      <c r="A783" s="366" t="s">
        <v>37173</v>
      </c>
      <c r="B783" s="367" t="s">
        <v>28633</v>
      </c>
      <c r="C783" s="366" t="s">
        <v>40</v>
      </c>
      <c r="D783" s="368">
        <v>10046.82</v>
      </c>
    </row>
    <row r="784" spans="1:4" ht="9" customHeight="1">
      <c r="A784" s="366" t="s">
        <v>37174</v>
      </c>
      <c r="B784" s="367" t="s">
        <v>28634</v>
      </c>
      <c r="C784" s="366" t="s">
        <v>40</v>
      </c>
      <c r="D784" s="368">
        <v>9195.33</v>
      </c>
    </row>
    <row r="785" spans="1:4" ht="9" customHeight="1">
      <c r="A785" s="366" t="s">
        <v>37175</v>
      </c>
      <c r="B785" s="367" t="s">
        <v>28635</v>
      </c>
      <c r="C785" s="366" t="s">
        <v>40</v>
      </c>
      <c r="D785" s="368">
        <v>10859.13</v>
      </c>
    </row>
    <row r="786" spans="1:4" ht="9" customHeight="1">
      <c r="A786" s="366" t="s">
        <v>37176</v>
      </c>
      <c r="B786" s="367" t="s">
        <v>28636</v>
      </c>
      <c r="C786" s="366" t="s">
        <v>40</v>
      </c>
      <c r="D786" s="368">
        <v>10007.64</v>
      </c>
    </row>
    <row r="787" spans="1:4" ht="9" customHeight="1">
      <c r="A787" s="366" t="s">
        <v>37177</v>
      </c>
      <c r="B787" s="367" t="s">
        <v>28637</v>
      </c>
      <c r="C787" s="366" t="s">
        <v>40</v>
      </c>
      <c r="D787" s="368">
        <v>7384.2</v>
      </c>
    </row>
    <row r="788" spans="1:4" ht="9" customHeight="1">
      <c r="A788" s="366" t="s">
        <v>37178</v>
      </c>
      <c r="B788" s="367" t="s">
        <v>28638</v>
      </c>
      <c r="C788" s="366" t="s">
        <v>40</v>
      </c>
      <c r="D788" s="368">
        <v>6684.57</v>
      </c>
    </row>
    <row r="789" spans="1:4" ht="9" customHeight="1">
      <c r="A789" s="366" t="s">
        <v>37179</v>
      </c>
      <c r="B789" s="367" t="s">
        <v>28639</v>
      </c>
      <c r="C789" s="366" t="s">
        <v>40</v>
      </c>
      <c r="D789" s="368">
        <v>8423.65</v>
      </c>
    </row>
    <row r="790" spans="1:4" ht="9" customHeight="1">
      <c r="A790" s="366" t="s">
        <v>37180</v>
      </c>
      <c r="B790" s="367" t="s">
        <v>28640</v>
      </c>
      <c r="C790" s="366" t="s">
        <v>40</v>
      </c>
      <c r="D790" s="368">
        <v>7724.02</v>
      </c>
    </row>
    <row r="791" spans="1:4" ht="9" customHeight="1">
      <c r="A791" s="366" t="s">
        <v>37181</v>
      </c>
      <c r="B791" s="367" t="s">
        <v>28641</v>
      </c>
      <c r="C791" s="366" t="s">
        <v>40</v>
      </c>
      <c r="D791" s="368">
        <v>9091.5300000000007</v>
      </c>
    </row>
    <row r="792" spans="1:4" ht="9" customHeight="1">
      <c r="A792" s="366" t="s">
        <v>37182</v>
      </c>
      <c r="B792" s="367" t="s">
        <v>28642</v>
      </c>
      <c r="C792" s="366" t="s">
        <v>40</v>
      </c>
      <c r="D792" s="368">
        <v>8240.0400000000009</v>
      </c>
    </row>
    <row r="793" spans="1:4" ht="9" customHeight="1">
      <c r="A793" s="366" t="s">
        <v>37183</v>
      </c>
      <c r="B793" s="367" t="s">
        <v>28643</v>
      </c>
      <c r="C793" s="366" t="s">
        <v>40</v>
      </c>
      <c r="D793" s="368">
        <v>9183.51</v>
      </c>
    </row>
    <row r="794" spans="1:4" ht="9" customHeight="1">
      <c r="A794" s="366" t="s">
        <v>37184</v>
      </c>
      <c r="B794" s="367" t="s">
        <v>28644</v>
      </c>
      <c r="C794" s="366" t="s">
        <v>40</v>
      </c>
      <c r="D794" s="368">
        <v>8358.9</v>
      </c>
    </row>
    <row r="795" spans="1:4" ht="9" customHeight="1">
      <c r="A795" s="366" t="s">
        <v>37185</v>
      </c>
      <c r="B795" s="367" t="s">
        <v>28645</v>
      </c>
      <c r="C795" s="366" t="s">
        <v>40</v>
      </c>
      <c r="D795" s="368">
        <v>8592.69</v>
      </c>
    </row>
    <row r="796" spans="1:4" ht="9" customHeight="1">
      <c r="A796" s="366" t="s">
        <v>37186</v>
      </c>
      <c r="B796" s="367" t="s">
        <v>28646</v>
      </c>
      <c r="C796" s="366" t="s">
        <v>40</v>
      </c>
      <c r="D796" s="368">
        <v>7768.07</v>
      </c>
    </row>
    <row r="797" spans="1:4" ht="9" customHeight="1">
      <c r="A797" s="366" t="s">
        <v>37187</v>
      </c>
      <c r="B797" s="367" t="s">
        <v>28647</v>
      </c>
      <c r="C797" s="366" t="s">
        <v>40</v>
      </c>
      <c r="D797" s="368">
        <v>13948.64</v>
      </c>
    </row>
    <row r="798" spans="1:4" ht="9" customHeight="1">
      <c r="A798" s="366" t="s">
        <v>37188</v>
      </c>
      <c r="B798" s="367" t="s">
        <v>28648</v>
      </c>
      <c r="C798" s="366" t="s">
        <v>40</v>
      </c>
      <c r="D798" s="368">
        <v>12718.42</v>
      </c>
    </row>
    <row r="799" spans="1:4" ht="9" customHeight="1">
      <c r="A799" s="366" t="s">
        <v>37189</v>
      </c>
      <c r="B799" s="367" t="s">
        <v>28649</v>
      </c>
      <c r="C799" s="366" t="s">
        <v>40</v>
      </c>
      <c r="D799" s="368">
        <v>13855.82</v>
      </c>
    </row>
    <row r="800" spans="1:4" ht="9" customHeight="1">
      <c r="A800" s="366" t="s">
        <v>37190</v>
      </c>
      <c r="B800" s="367" t="s">
        <v>28650</v>
      </c>
      <c r="C800" s="366" t="s">
        <v>40</v>
      </c>
      <c r="D800" s="368">
        <v>12625.6</v>
      </c>
    </row>
    <row r="801" spans="1:4" ht="9" customHeight="1">
      <c r="A801" s="366" t="s">
        <v>37191</v>
      </c>
      <c r="B801" s="367" t="s">
        <v>28651</v>
      </c>
      <c r="C801" s="366" t="s">
        <v>40</v>
      </c>
      <c r="D801" s="368">
        <v>9249.1</v>
      </c>
    </row>
    <row r="802" spans="1:4" ht="9" customHeight="1">
      <c r="A802" s="366" t="s">
        <v>37192</v>
      </c>
      <c r="B802" s="367" t="s">
        <v>28652</v>
      </c>
      <c r="C802" s="366" t="s">
        <v>40</v>
      </c>
      <c r="D802" s="368">
        <v>8246.06</v>
      </c>
    </row>
    <row r="803" spans="1:4" ht="9" customHeight="1">
      <c r="A803" s="366" t="s">
        <v>37193</v>
      </c>
      <c r="B803" s="367" t="s">
        <v>28653</v>
      </c>
      <c r="C803" s="366" t="s">
        <v>40</v>
      </c>
      <c r="D803" s="368">
        <v>11297.93</v>
      </c>
    </row>
    <row r="804" spans="1:4" ht="9" customHeight="1">
      <c r="A804" s="366" t="s">
        <v>37194</v>
      </c>
      <c r="B804" s="367" t="s">
        <v>28654</v>
      </c>
      <c r="C804" s="366" t="s">
        <v>40</v>
      </c>
      <c r="D804" s="368">
        <v>10294.89</v>
      </c>
    </row>
    <row r="805" spans="1:4" ht="9" customHeight="1">
      <c r="A805" s="366" t="s">
        <v>37195</v>
      </c>
      <c r="B805" s="367" t="s">
        <v>28655</v>
      </c>
      <c r="C805" s="366" t="s">
        <v>40</v>
      </c>
      <c r="D805" s="368">
        <v>12472.84</v>
      </c>
    </row>
    <row r="806" spans="1:4" ht="9" customHeight="1">
      <c r="A806" s="366" t="s">
        <v>37196</v>
      </c>
      <c r="B806" s="367" t="s">
        <v>28656</v>
      </c>
      <c r="C806" s="366" t="s">
        <v>40</v>
      </c>
      <c r="D806" s="368">
        <v>11242.62</v>
      </c>
    </row>
    <row r="807" spans="1:4" ht="9" customHeight="1">
      <c r="A807" s="366" t="s">
        <v>37197</v>
      </c>
      <c r="B807" s="367" t="s">
        <v>28657</v>
      </c>
      <c r="C807" s="366" t="s">
        <v>40</v>
      </c>
      <c r="D807" s="368">
        <v>2322.89</v>
      </c>
    </row>
    <row r="808" spans="1:4" ht="9" customHeight="1">
      <c r="A808" s="366" t="s">
        <v>37198</v>
      </c>
      <c r="B808" s="367" t="s">
        <v>28658</v>
      </c>
      <c r="C808" s="366" t="s">
        <v>40</v>
      </c>
      <c r="D808" s="368">
        <v>2132.0700000000002</v>
      </c>
    </row>
    <row r="809" spans="1:4" ht="9" customHeight="1">
      <c r="A809" s="366" t="s">
        <v>37199</v>
      </c>
      <c r="B809" s="367" t="s">
        <v>28659</v>
      </c>
      <c r="C809" s="366" t="s">
        <v>40</v>
      </c>
      <c r="D809" s="368">
        <v>2050.59</v>
      </c>
    </row>
    <row r="810" spans="1:4" ht="9" customHeight="1">
      <c r="A810" s="366" t="s">
        <v>37200</v>
      </c>
      <c r="B810" s="367" t="s">
        <v>28660</v>
      </c>
      <c r="C810" s="366" t="s">
        <v>40</v>
      </c>
      <c r="D810" s="368">
        <v>1859.78</v>
      </c>
    </row>
    <row r="811" spans="1:4" ht="9" customHeight="1">
      <c r="A811" s="366" t="s">
        <v>37201</v>
      </c>
      <c r="B811" s="367" t="s">
        <v>28661</v>
      </c>
      <c r="C811" s="366" t="s">
        <v>40</v>
      </c>
      <c r="D811" s="368">
        <v>2928.7</v>
      </c>
    </row>
    <row r="812" spans="1:4" ht="9" customHeight="1">
      <c r="A812" s="366" t="s">
        <v>37202</v>
      </c>
      <c r="B812" s="367" t="s">
        <v>28662</v>
      </c>
      <c r="C812" s="366" t="s">
        <v>40</v>
      </c>
      <c r="D812" s="368">
        <v>2677.45</v>
      </c>
    </row>
    <row r="813" spans="1:4" ht="9" customHeight="1">
      <c r="A813" s="366" t="s">
        <v>37203</v>
      </c>
      <c r="B813" s="367" t="s">
        <v>28663</v>
      </c>
      <c r="C813" s="366" t="s">
        <v>40</v>
      </c>
      <c r="D813" s="368">
        <v>3062.35</v>
      </c>
    </row>
    <row r="814" spans="1:4" ht="9" customHeight="1">
      <c r="A814" s="366" t="s">
        <v>37204</v>
      </c>
      <c r="B814" s="367" t="s">
        <v>28664</v>
      </c>
      <c r="C814" s="366" t="s">
        <v>40</v>
      </c>
      <c r="D814" s="368">
        <v>2811.1</v>
      </c>
    </row>
    <row r="815" spans="1:4" ht="9" customHeight="1">
      <c r="A815" s="366" t="s">
        <v>37205</v>
      </c>
      <c r="B815" s="367" t="s">
        <v>28665</v>
      </c>
      <c r="C815" s="366" t="s">
        <v>40</v>
      </c>
      <c r="D815" s="368">
        <v>2240.5</v>
      </c>
    </row>
    <row r="816" spans="1:4" ht="9" customHeight="1">
      <c r="A816" s="366" t="s">
        <v>37206</v>
      </c>
      <c r="B816" s="367" t="s">
        <v>28666</v>
      </c>
      <c r="C816" s="366" t="s">
        <v>40</v>
      </c>
      <c r="D816" s="368">
        <v>2049.6799999999998</v>
      </c>
    </row>
    <row r="817" spans="1:4" ht="9" customHeight="1">
      <c r="A817" s="366" t="s">
        <v>37207</v>
      </c>
      <c r="B817" s="367" t="s">
        <v>28667</v>
      </c>
      <c r="C817" s="366" t="s">
        <v>40</v>
      </c>
      <c r="D817" s="368">
        <v>2502.1</v>
      </c>
    </row>
    <row r="818" spans="1:4" ht="9" customHeight="1">
      <c r="A818" s="366" t="s">
        <v>37208</v>
      </c>
      <c r="B818" s="367" t="s">
        <v>28668</v>
      </c>
      <c r="C818" s="366" t="s">
        <v>40</v>
      </c>
      <c r="D818" s="368">
        <v>2311.29</v>
      </c>
    </row>
    <row r="819" spans="1:4" ht="9" customHeight="1">
      <c r="A819" s="366" t="s">
        <v>37209</v>
      </c>
      <c r="B819" s="367" t="s">
        <v>28669</v>
      </c>
      <c r="C819" s="366" t="s">
        <v>40</v>
      </c>
      <c r="D819" s="368">
        <v>2817.88</v>
      </c>
    </row>
    <row r="820" spans="1:4" ht="9" customHeight="1">
      <c r="A820" s="366" t="s">
        <v>37210</v>
      </c>
      <c r="B820" s="367" t="s">
        <v>28670</v>
      </c>
      <c r="C820" s="366" t="s">
        <v>40</v>
      </c>
      <c r="D820" s="368">
        <v>2566.63</v>
      </c>
    </row>
    <row r="821" spans="1:4" ht="9" customHeight="1">
      <c r="A821" s="366" t="s">
        <v>37211</v>
      </c>
      <c r="B821" s="367" t="s">
        <v>28671</v>
      </c>
      <c r="C821" s="366" t="s">
        <v>40</v>
      </c>
      <c r="D821" s="368">
        <v>3243.4</v>
      </c>
    </row>
    <row r="822" spans="1:4" ht="9" customHeight="1">
      <c r="A822" s="366" t="s">
        <v>37212</v>
      </c>
      <c r="B822" s="367" t="s">
        <v>28672</v>
      </c>
      <c r="C822" s="366" t="s">
        <v>40</v>
      </c>
      <c r="D822" s="368">
        <v>2998.22</v>
      </c>
    </row>
    <row r="823" spans="1:4" ht="9" customHeight="1">
      <c r="A823" s="366" t="s">
        <v>37213</v>
      </c>
      <c r="B823" s="367" t="s">
        <v>28673</v>
      </c>
      <c r="C823" s="366" t="s">
        <v>40</v>
      </c>
      <c r="D823" s="368">
        <v>2927.78</v>
      </c>
    </row>
    <row r="824" spans="1:4" ht="9" customHeight="1">
      <c r="A824" s="366" t="s">
        <v>37214</v>
      </c>
      <c r="B824" s="367" t="s">
        <v>28674</v>
      </c>
      <c r="C824" s="366" t="s">
        <v>40</v>
      </c>
      <c r="D824" s="368">
        <v>2682.61</v>
      </c>
    </row>
    <row r="825" spans="1:4" ht="9" customHeight="1">
      <c r="A825" s="366" t="s">
        <v>37215</v>
      </c>
      <c r="B825" s="367" t="s">
        <v>28675</v>
      </c>
      <c r="C825" s="366" t="s">
        <v>40</v>
      </c>
      <c r="D825" s="368">
        <v>4464.93</v>
      </c>
    </row>
    <row r="826" spans="1:4" ht="9" customHeight="1">
      <c r="A826" s="366" t="s">
        <v>37216</v>
      </c>
      <c r="B826" s="367" t="s">
        <v>28676</v>
      </c>
      <c r="C826" s="366" t="s">
        <v>40</v>
      </c>
      <c r="D826" s="368">
        <v>4070.85</v>
      </c>
    </row>
    <row r="827" spans="1:4" ht="9" customHeight="1">
      <c r="A827" s="366" t="s">
        <v>37217</v>
      </c>
      <c r="B827" s="367" t="s">
        <v>28677</v>
      </c>
      <c r="C827" s="366" t="s">
        <v>40</v>
      </c>
      <c r="D827" s="368">
        <v>4785.3100000000004</v>
      </c>
    </row>
    <row r="828" spans="1:4" ht="9" customHeight="1">
      <c r="A828" s="366" t="s">
        <v>37218</v>
      </c>
      <c r="B828" s="367" t="s">
        <v>28678</v>
      </c>
      <c r="C828" s="366" t="s">
        <v>40</v>
      </c>
      <c r="D828" s="368">
        <v>4391.2299999999996</v>
      </c>
    </row>
    <row r="829" spans="1:4" ht="9" customHeight="1">
      <c r="A829" s="366" t="s">
        <v>37219</v>
      </c>
      <c r="B829" s="367" t="s">
        <v>28679</v>
      </c>
      <c r="C829" s="366" t="s">
        <v>40</v>
      </c>
      <c r="D829" s="368">
        <v>3325.98</v>
      </c>
    </row>
    <row r="830" spans="1:4" ht="9" customHeight="1">
      <c r="A830" s="366" t="s">
        <v>37220</v>
      </c>
      <c r="B830" s="367" t="s">
        <v>28680</v>
      </c>
      <c r="C830" s="366" t="s">
        <v>40</v>
      </c>
      <c r="D830" s="368">
        <v>3005.61</v>
      </c>
    </row>
    <row r="831" spans="1:4" ht="9" customHeight="1">
      <c r="A831" s="366" t="s">
        <v>37221</v>
      </c>
      <c r="B831" s="367" t="s">
        <v>28681</v>
      </c>
      <c r="C831" s="366" t="s">
        <v>40</v>
      </c>
      <c r="D831" s="368">
        <v>3742.24</v>
      </c>
    </row>
    <row r="832" spans="1:4" ht="9" customHeight="1">
      <c r="A832" s="366" t="s">
        <v>37222</v>
      </c>
      <c r="B832" s="367" t="s">
        <v>28682</v>
      </c>
      <c r="C832" s="366" t="s">
        <v>40</v>
      </c>
      <c r="D832" s="368">
        <v>3421.87</v>
      </c>
    </row>
    <row r="833" spans="1:4" ht="9" customHeight="1">
      <c r="A833" s="366" t="s">
        <v>37223</v>
      </c>
      <c r="B833" s="367" t="s">
        <v>28683</v>
      </c>
      <c r="C833" s="366" t="s">
        <v>40</v>
      </c>
      <c r="D833" s="368">
        <v>4101.71</v>
      </c>
    </row>
    <row r="834" spans="1:4" ht="9" customHeight="1">
      <c r="A834" s="366" t="s">
        <v>37224</v>
      </c>
      <c r="B834" s="367" t="s">
        <v>28684</v>
      </c>
      <c r="C834" s="366" t="s">
        <v>40</v>
      </c>
      <c r="D834" s="368">
        <v>3707.63</v>
      </c>
    </row>
    <row r="835" spans="1:4" ht="9" customHeight="1">
      <c r="A835" s="366" t="s">
        <v>37225</v>
      </c>
      <c r="B835" s="367" t="s">
        <v>28685</v>
      </c>
      <c r="C835" s="366" t="s">
        <v>40</v>
      </c>
      <c r="D835" s="368">
        <v>4420.6000000000004</v>
      </c>
    </row>
    <row r="836" spans="1:4" ht="9" customHeight="1">
      <c r="A836" s="366" t="s">
        <v>37226</v>
      </c>
      <c r="B836" s="367" t="s">
        <v>28686</v>
      </c>
      <c r="C836" s="366" t="s">
        <v>40</v>
      </c>
      <c r="D836" s="368">
        <v>4029.61</v>
      </c>
    </row>
    <row r="837" spans="1:4" ht="9" customHeight="1">
      <c r="A837" s="366" t="s">
        <v>37227</v>
      </c>
      <c r="B837" s="367" t="s">
        <v>28687</v>
      </c>
      <c r="C837" s="366" t="s">
        <v>40</v>
      </c>
      <c r="D837" s="368">
        <v>4181.84</v>
      </c>
    </row>
    <row r="838" spans="1:4" ht="9" customHeight="1">
      <c r="A838" s="366" t="s">
        <v>37228</v>
      </c>
      <c r="B838" s="367" t="s">
        <v>28688</v>
      </c>
      <c r="C838" s="366" t="s">
        <v>40</v>
      </c>
      <c r="D838" s="368">
        <v>3790.85</v>
      </c>
    </row>
    <row r="839" spans="1:4" ht="9" customHeight="1">
      <c r="A839" s="366" t="s">
        <v>37229</v>
      </c>
      <c r="B839" s="367" t="s">
        <v>28689</v>
      </c>
      <c r="C839" s="366" t="s">
        <v>40</v>
      </c>
      <c r="D839" s="368">
        <v>6317.78</v>
      </c>
    </row>
    <row r="840" spans="1:4" ht="9" customHeight="1">
      <c r="A840" s="366" t="s">
        <v>37230</v>
      </c>
      <c r="B840" s="367" t="s">
        <v>28690</v>
      </c>
      <c r="C840" s="366" t="s">
        <v>40</v>
      </c>
      <c r="D840" s="368">
        <v>5736.56</v>
      </c>
    </row>
    <row r="841" spans="1:4" ht="9" customHeight="1">
      <c r="A841" s="366" t="s">
        <v>37231</v>
      </c>
      <c r="B841" s="367" t="s">
        <v>28691</v>
      </c>
      <c r="C841" s="366" t="s">
        <v>40</v>
      </c>
      <c r="D841" s="368">
        <v>7173.77</v>
      </c>
    </row>
    <row r="842" spans="1:4" ht="9" customHeight="1">
      <c r="A842" s="366" t="s">
        <v>37232</v>
      </c>
      <c r="B842" s="367" t="s">
        <v>28692</v>
      </c>
      <c r="C842" s="366" t="s">
        <v>40</v>
      </c>
      <c r="D842" s="368">
        <v>6496.7</v>
      </c>
    </row>
    <row r="843" spans="1:4" ht="9" customHeight="1">
      <c r="A843" s="366" t="s">
        <v>37233</v>
      </c>
      <c r="B843" s="367" t="s">
        <v>28693</v>
      </c>
      <c r="C843" s="366" t="s">
        <v>40</v>
      </c>
      <c r="D843" s="368">
        <v>4809.38</v>
      </c>
    </row>
    <row r="844" spans="1:4" ht="9" customHeight="1">
      <c r="A844" s="366" t="s">
        <v>37234</v>
      </c>
      <c r="B844" s="367" t="s">
        <v>28694</v>
      </c>
      <c r="C844" s="366" t="s">
        <v>40</v>
      </c>
      <c r="D844" s="368">
        <v>4418.38</v>
      </c>
    </row>
    <row r="845" spans="1:4" ht="9" customHeight="1">
      <c r="A845" s="366" t="s">
        <v>37235</v>
      </c>
      <c r="B845" s="367" t="s">
        <v>28695</v>
      </c>
      <c r="C845" s="366" t="s">
        <v>40</v>
      </c>
      <c r="D845" s="368">
        <v>5287.56</v>
      </c>
    </row>
    <row r="846" spans="1:4" ht="9" customHeight="1">
      <c r="A846" s="366" t="s">
        <v>37236</v>
      </c>
      <c r="B846" s="367" t="s">
        <v>28696</v>
      </c>
      <c r="C846" s="366" t="s">
        <v>40</v>
      </c>
      <c r="D846" s="368">
        <v>4808.09</v>
      </c>
    </row>
    <row r="847" spans="1:4" ht="9" customHeight="1">
      <c r="A847" s="366" t="s">
        <v>37237</v>
      </c>
      <c r="B847" s="367" t="s">
        <v>28697</v>
      </c>
      <c r="C847" s="366" t="s">
        <v>40</v>
      </c>
      <c r="D847" s="368">
        <v>5790.49</v>
      </c>
    </row>
    <row r="848" spans="1:4" ht="9" customHeight="1">
      <c r="A848" s="366" t="s">
        <v>37238</v>
      </c>
      <c r="B848" s="367" t="s">
        <v>28698</v>
      </c>
      <c r="C848" s="366" t="s">
        <v>40</v>
      </c>
      <c r="D848" s="368">
        <v>5311.02</v>
      </c>
    </row>
    <row r="849" spans="1:4" ht="9" customHeight="1">
      <c r="A849" s="366" t="s">
        <v>37239</v>
      </c>
      <c r="B849" s="367" t="s">
        <v>28699</v>
      </c>
      <c r="C849" s="366" t="s">
        <v>40</v>
      </c>
      <c r="D849" s="368">
        <v>5639.81</v>
      </c>
    </row>
    <row r="850" spans="1:4" ht="9" customHeight="1">
      <c r="A850" s="366" t="s">
        <v>37240</v>
      </c>
      <c r="B850" s="367" t="s">
        <v>28700</v>
      </c>
      <c r="C850" s="366" t="s">
        <v>40</v>
      </c>
      <c r="D850" s="368">
        <v>5076.4799999999996</v>
      </c>
    </row>
    <row r="851" spans="1:4" ht="9" customHeight="1">
      <c r="A851" s="366" t="s">
        <v>37241</v>
      </c>
      <c r="B851" s="367" t="s">
        <v>28701</v>
      </c>
      <c r="C851" s="366" t="s">
        <v>40</v>
      </c>
      <c r="D851" s="368">
        <v>5567.99</v>
      </c>
    </row>
    <row r="852" spans="1:4" ht="9" customHeight="1">
      <c r="A852" s="366" t="s">
        <v>37242</v>
      </c>
      <c r="B852" s="367" t="s">
        <v>28702</v>
      </c>
      <c r="C852" s="366" t="s">
        <v>40</v>
      </c>
      <c r="D852" s="368">
        <v>5004.6499999999996</v>
      </c>
    </row>
    <row r="853" spans="1:4" ht="9" customHeight="1">
      <c r="A853" s="366" t="s">
        <v>37243</v>
      </c>
      <c r="B853" s="367" t="s">
        <v>28703</v>
      </c>
      <c r="C853" s="366" t="s">
        <v>40</v>
      </c>
      <c r="D853" s="368">
        <v>8694.64</v>
      </c>
    </row>
    <row r="854" spans="1:4" ht="9" customHeight="1">
      <c r="A854" s="366" t="s">
        <v>37244</v>
      </c>
      <c r="B854" s="367" t="s">
        <v>28704</v>
      </c>
      <c r="C854" s="366" t="s">
        <v>40</v>
      </c>
      <c r="D854" s="368">
        <v>7904.18</v>
      </c>
    </row>
    <row r="855" spans="1:4" ht="9" customHeight="1">
      <c r="A855" s="366" t="s">
        <v>37245</v>
      </c>
      <c r="B855" s="367" t="s">
        <v>28705</v>
      </c>
      <c r="C855" s="366" t="s">
        <v>40</v>
      </c>
      <c r="D855" s="368">
        <v>9393.84</v>
      </c>
    </row>
    <row r="856" spans="1:4" ht="9" customHeight="1">
      <c r="A856" s="366" t="s">
        <v>37246</v>
      </c>
      <c r="B856" s="367" t="s">
        <v>28706</v>
      </c>
      <c r="C856" s="366" t="s">
        <v>40</v>
      </c>
      <c r="D856" s="368">
        <v>8483.92</v>
      </c>
    </row>
    <row r="857" spans="1:4" ht="9" customHeight="1">
      <c r="A857" s="366" t="s">
        <v>37247</v>
      </c>
      <c r="B857" s="367" t="s">
        <v>28707</v>
      </c>
      <c r="C857" s="366" t="s">
        <v>40</v>
      </c>
      <c r="D857" s="368">
        <v>6605.93</v>
      </c>
    </row>
    <row r="858" spans="1:4" ht="9" customHeight="1">
      <c r="A858" s="366" t="s">
        <v>37248</v>
      </c>
      <c r="B858" s="367" t="s">
        <v>28708</v>
      </c>
      <c r="C858" s="366" t="s">
        <v>40</v>
      </c>
      <c r="D858" s="368">
        <v>5924.61</v>
      </c>
    </row>
    <row r="859" spans="1:4" ht="9" customHeight="1">
      <c r="A859" s="366" t="s">
        <v>37249</v>
      </c>
      <c r="B859" s="367" t="s">
        <v>28709</v>
      </c>
      <c r="C859" s="366" t="s">
        <v>40</v>
      </c>
      <c r="D859" s="368">
        <v>7348.43</v>
      </c>
    </row>
    <row r="860" spans="1:4" ht="9" customHeight="1">
      <c r="A860" s="366" t="s">
        <v>37250</v>
      </c>
      <c r="B860" s="367" t="s">
        <v>28710</v>
      </c>
      <c r="C860" s="366" t="s">
        <v>40</v>
      </c>
      <c r="D860" s="368">
        <v>6667.1</v>
      </c>
    </row>
    <row r="861" spans="1:4" ht="9" customHeight="1">
      <c r="A861" s="366" t="s">
        <v>37251</v>
      </c>
      <c r="B861" s="367" t="s">
        <v>28711</v>
      </c>
      <c r="C861" s="366" t="s">
        <v>40</v>
      </c>
      <c r="D861" s="368">
        <v>8004.67</v>
      </c>
    </row>
    <row r="862" spans="1:4" ht="9" customHeight="1">
      <c r="A862" s="366" t="s">
        <v>37252</v>
      </c>
      <c r="B862" s="367" t="s">
        <v>28712</v>
      </c>
      <c r="C862" s="366" t="s">
        <v>40</v>
      </c>
      <c r="D862" s="368">
        <v>7214.21</v>
      </c>
    </row>
    <row r="863" spans="1:4" ht="9" customHeight="1">
      <c r="A863" s="366" t="s">
        <v>37253</v>
      </c>
      <c r="B863" s="367" t="s">
        <v>28713</v>
      </c>
      <c r="C863" s="366" t="s">
        <v>40</v>
      </c>
      <c r="D863" s="368">
        <v>5324.38</v>
      </c>
    </row>
    <row r="864" spans="1:4" ht="9" customHeight="1">
      <c r="A864" s="366" t="s">
        <v>37254</v>
      </c>
      <c r="B864" s="367" t="s">
        <v>28714</v>
      </c>
      <c r="C864" s="366" t="s">
        <v>40</v>
      </c>
      <c r="D864" s="368">
        <v>4834.05</v>
      </c>
    </row>
    <row r="865" spans="1:4" ht="9" customHeight="1">
      <c r="A865" s="366" t="s">
        <v>37255</v>
      </c>
      <c r="B865" s="367" t="s">
        <v>28715</v>
      </c>
      <c r="C865" s="366" t="s">
        <v>40</v>
      </c>
      <c r="D865" s="368">
        <v>4772.43</v>
      </c>
    </row>
    <row r="866" spans="1:4" ht="9" customHeight="1">
      <c r="A866" s="366" t="s">
        <v>37256</v>
      </c>
      <c r="B866" s="367" t="s">
        <v>28716</v>
      </c>
      <c r="C866" s="366" t="s">
        <v>40</v>
      </c>
      <c r="D866" s="368">
        <v>4282.1000000000004</v>
      </c>
    </row>
    <row r="867" spans="1:4" ht="9" customHeight="1">
      <c r="A867" s="366" t="s">
        <v>37257</v>
      </c>
      <c r="B867" s="367" t="s">
        <v>28717</v>
      </c>
      <c r="C867" s="366" t="s">
        <v>40</v>
      </c>
      <c r="D867" s="368">
        <v>7116.88</v>
      </c>
    </row>
    <row r="868" spans="1:4" ht="9" customHeight="1">
      <c r="A868" s="366" t="s">
        <v>37258</v>
      </c>
      <c r="B868" s="367" t="s">
        <v>28718</v>
      </c>
      <c r="C868" s="366" t="s">
        <v>40</v>
      </c>
      <c r="D868" s="368">
        <v>6465.83</v>
      </c>
    </row>
    <row r="869" spans="1:4" ht="9" customHeight="1">
      <c r="A869" s="366" t="s">
        <v>37259</v>
      </c>
      <c r="B869" s="367" t="s">
        <v>28719</v>
      </c>
      <c r="C869" s="366" t="s">
        <v>40</v>
      </c>
      <c r="D869" s="368">
        <v>7228.78</v>
      </c>
    </row>
    <row r="870" spans="1:4" ht="9" customHeight="1">
      <c r="A870" s="366" t="s">
        <v>37260</v>
      </c>
      <c r="B870" s="367" t="s">
        <v>28720</v>
      </c>
      <c r="C870" s="366" t="s">
        <v>40</v>
      </c>
      <c r="D870" s="368">
        <v>6577.73</v>
      </c>
    </row>
    <row r="871" spans="1:4" ht="9" customHeight="1">
      <c r="A871" s="366" t="s">
        <v>37261</v>
      </c>
      <c r="B871" s="367" t="s">
        <v>28721</v>
      </c>
      <c r="C871" s="366" t="s">
        <v>40</v>
      </c>
      <c r="D871" s="368">
        <v>5223.5600000000004</v>
      </c>
    </row>
    <row r="872" spans="1:4" ht="9" customHeight="1">
      <c r="A872" s="366" t="s">
        <v>37262</v>
      </c>
      <c r="B872" s="367" t="s">
        <v>28722</v>
      </c>
      <c r="C872" s="366" t="s">
        <v>40</v>
      </c>
      <c r="D872" s="368">
        <v>4733.22</v>
      </c>
    </row>
    <row r="873" spans="1:4" ht="9" customHeight="1">
      <c r="A873" s="366" t="s">
        <v>37263</v>
      </c>
      <c r="B873" s="367" t="s">
        <v>28723</v>
      </c>
      <c r="C873" s="366" t="s">
        <v>40</v>
      </c>
      <c r="D873" s="368">
        <v>5608.86</v>
      </c>
    </row>
    <row r="874" spans="1:4" ht="9" customHeight="1">
      <c r="A874" s="366" t="s">
        <v>37264</v>
      </c>
      <c r="B874" s="367" t="s">
        <v>28724</v>
      </c>
      <c r="C874" s="366" t="s">
        <v>40</v>
      </c>
      <c r="D874" s="368">
        <v>5118.53</v>
      </c>
    </row>
    <row r="875" spans="1:4" ht="9" customHeight="1">
      <c r="A875" s="366" t="s">
        <v>37265</v>
      </c>
      <c r="B875" s="367" t="s">
        <v>28725</v>
      </c>
      <c r="C875" s="366" t="s">
        <v>40</v>
      </c>
      <c r="D875" s="368">
        <v>6191.3</v>
      </c>
    </row>
    <row r="876" spans="1:4" ht="9" customHeight="1">
      <c r="A876" s="366" t="s">
        <v>37266</v>
      </c>
      <c r="B876" s="367" t="s">
        <v>28726</v>
      </c>
      <c r="C876" s="366" t="s">
        <v>40</v>
      </c>
      <c r="D876" s="368">
        <v>5700.97</v>
      </c>
    </row>
    <row r="877" spans="1:4" ht="9" customHeight="1">
      <c r="A877" s="366" t="s">
        <v>37267</v>
      </c>
      <c r="B877" s="367" t="s">
        <v>28727</v>
      </c>
      <c r="C877" s="366" t="s">
        <v>40</v>
      </c>
      <c r="D877" s="368">
        <v>7652.58</v>
      </c>
    </row>
    <row r="878" spans="1:4" ht="9" customHeight="1">
      <c r="A878" s="366" t="s">
        <v>37268</v>
      </c>
      <c r="B878" s="367" t="s">
        <v>28728</v>
      </c>
      <c r="C878" s="366" t="s">
        <v>40</v>
      </c>
      <c r="D878" s="368">
        <v>7019.79</v>
      </c>
    </row>
    <row r="879" spans="1:4" ht="9" customHeight="1">
      <c r="A879" s="366" t="s">
        <v>37269</v>
      </c>
      <c r="B879" s="367" t="s">
        <v>28729</v>
      </c>
      <c r="C879" s="366" t="s">
        <v>40</v>
      </c>
      <c r="D879" s="368">
        <v>6940.34</v>
      </c>
    </row>
    <row r="880" spans="1:4" ht="9" customHeight="1">
      <c r="A880" s="366" t="s">
        <v>37270</v>
      </c>
      <c r="B880" s="367" t="s">
        <v>28730</v>
      </c>
      <c r="C880" s="366" t="s">
        <v>40</v>
      </c>
      <c r="D880" s="368">
        <v>6307.55</v>
      </c>
    </row>
    <row r="881" spans="1:4" ht="9" customHeight="1">
      <c r="A881" s="366" t="s">
        <v>37271</v>
      </c>
      <c r="B881" s="367" t="s">
        <v>28731</v>
      </c>
      <c r="C881" s="366" t="s">
        <v>40</v>
      </c>
      <c r="D881" s="368">
        <v>10436.17</v>
      </c>
    </row>
    <row r="882" spans="1:4" ht="9" customHeight="1">
      <c r="A882" s="366" t="s">
        <v>37272</v>
      </c>
      <c r="B882" s="367" t="s">
        <v>28732</v>
      </c>
      <c r="C882" s="366" t="s">
        <v>40</v>
      </c>
      <c r="D882" s="368">
        <v>9428.83</v>
      </c>
    </row>
    <row r="883" spans="1:4" ht="9" customHeight="1">
      <c r="A883" s="366" t="s">
        <v>37273</v>
      </c>
      <c r="B883" s="367" t="s">
        <v>28733</v>
      </c>
      <c r="C883" s="366" t="s">
        <v>40</v>
      </c>
      <c r="D883" s="368">
        <v>11133.65</v>
      </c>
    </row>
    <row r="884" spans="1:4" ht="9" customHeight="1">
      <c r="A884" s="366" t="s">
        <v>37274</v>
      </c>
      <c r="B884" s="367" t="s">
        <v>28734</v>
      </c>
      <c r="C884" s="366" t="s">
        <v>40</v>
      </c>
      <c r="D884" s="368">
        <v>10126.31</v>
      </c>
    </row>
    <row r="885" spans="1:4" ht="9" customHeight="1">
      <c r="A885" s="366" t="s">
        <v>37275</v>
      </c>
      <c r="B885" s="367" t="s">
        <v>28735</v>
      </c>
      <c r="C885" s="366" t="s">
        <v>40</v>
      </c>
      <c r="D885" s="368">
        <v>7893</v>
      </c>
    </row>
    <row r="886" spans="1:4" ht="9" customHeight="1">
      <c r="A886" s="366" t="s">
        <v>37276</v>
      </c>
      <c r="B886" s="367" t="s">
        <v>28736</v>
      </c>
      <c r="C886" s="366" t="s">
        <v>40</v>
      </c>
      <c r="D886" s="368">
        <v>7260.21</v>
      </c>
    </row>
    <row r="887" spans="1:4" ht="9" customHeight="1">
      <c r="A887" s="366" t="s">
        <v>37277</v>
      </c>
      <c r="B887" s="367" t="s">
        <v>28737</v>
      </c>
      <c r="C887" s="366" t="s">
        <v>40</v>
      </c>
      <c r="D887" s="368">
        <v>8624.31</v>
      </c>
    </row>
    <row r="888" spans="1:4" ht="9" customHeight="1">
      <c r="A888" s="366" t="s">
        <v>37278</v>
      </c>
      <c r="B888" s="367" t="s">
        <v>28738</v>
      </c>
      <c r="C888" s="366" t="s">
        <v>40</v>
      </c>
      <c r="D888" s="368">
        <v>7793.92</v>
      </c>
    </row>
    <row r="889" spans="1:4" ht="9" customHeight="1">
      <c r="A889" s="366" t="s">
        <v>37279</v>
      </c>
      <c r="B889" s="367" t="s">
        <v>28739</v>
      </c>
      <c r="C889" s="366" t="s">
        <v>40</v>
      </c>
      <c r="D889" s="368">
        <v>9701.7900000000009</v>
      </c>
    </row>
    <row r="890" spans="1:4" ht="9" customHeight="1">
      <c r="A890" s="366" t="s">
        <v>37280</v>
      </c>
      <c r="B890" s="367" t="s">
        <v>28740</v>
      </c>
      <c r="C890" s="366" t="s">
        <v>40</v>
      </c>
      <c r="D890" s="368">
        <v>8871.4</v>
      </c>
    </row>
    <row r="891" spans="1:4" ht="9" customHeight="1">
      <c r="A891" s="366" t="s">
        <v>37281</v>
      </c>
      <c r="B891" s="367" t="s">
        <v>28741</v>
      </c>
      <c r="C891" s="366" t="s">
        <v>40</v>
      </c>
      <c r="D891" s="368">
        <v>10105.23</v>
      </c>
    </row>
    <row r="892" spans="1:4" ht="9" customHeight="1">
      <c r="A892" s="366" t="s">
        <v>37282</v>
      </c>
      <c r="B892" s="367" t="s">
        <v>28742</v>
      </c>
      <c r="C892" s="366" t="s">
        <v>40</v>
      </c>
      <c r="D892" s="368">
        <v>9301.92</v>
      </c>
    </row>
    <row r="893" spans="1:4" ht="9" customHeight="1">
      <c r="A893" s="366" t="s">
        <v>37283</v>
      </c>
      <c r="B893" s="367" t="s">
        <v>28743</v>
      </c>
      <c r="C893" s="366" t="s">
        <v>40</v>
      </c>
      <c r="D893" s="368">
        <v>9023.4</v>
      </c>
    </row>
    <row r="894" spans="1:4" ht="9" customHeight="1">
      <c r="A894" s="366" t="s">
        <v>37284</v>
      </c>
      <c r="B894" s="367" t="s">
        <v>28744</v>
      </c>
      <c r="C894" s="366" t="s">
        <v>40</v>
      </c>
      <c r="D894" s="368">
        <v>8220.09</v>
      </c>
    </row>
    <row r="895" spans="1:4" ht="9" customHeight="1">
      <c r="A895" s="366" t="s">
        <v>37285</v>
      </c>
      <c r="B895" s="367" t="s">
        <v>28745</v>
      </c>
      <c r="C895" s="366" t="s">
        <v>40</v>
      </c>
      <c r="D895" s="368">
        <v>13818.08</v>
      </c>
    </row>
    <row r="896" spans="1:4" ht="9" customHeight="1">
      <c r="A896" s="366" t="s">
        <v>37286</v>
      </c>
      <c r="B896" s="367" t="s">
        <v>28746</v>
      </c>
      <c r="C896" s="366" t="s">
        <v>40</v>
      </c>
      <c r="D896" s="368">
        <v>12592.99</v>
      </c>
    </row>
    <row r="897" spans="1:4" ht="9" customHeight="1">
      <c r="A897" s="366" t="s">
        <v>37287</v>
      </c>
      <c r="B897" s="367" t="s">
        <v>28747</v>
      </c>
      <c r="C897" s="366" t="s">
        <v>40</v>
      </c>
      <c r="D897" s="368">
        <v>14925.49</v>
      </c>
    </row>
    <row r="898" spans="1:4" ht="9" customHeight="1">
      <c r="A898" s="366" t="s">
        <v>37288</v>
      </c>
      <c r="B898" s="367" t="s">
        <v>28748</v>
      </c>
      <c r="C898" s="366" t="s">
        <v>40</v>
      </c>
      <c r="D898" s="368">
        <v>13700.4</v>
      </c>
    </row>
    <row r="899" spans="1:4" ht="9" customHeight="1">
      <c r="A899" s="366" t="s">
        <v>37289</v>
      </c>
      <c r="B899" s="367" t="s">
        <v>28749</v>
      </c>
      <c r="C899" s="366" t="s">
        <v>40</v>
      </c>
      <c r="D899" s="368">
        <v>10272.39</v>
      </c>
    </row>
    <row r="900" spans="1:4" ht="9" customHeight="1">
      <c r="A900" s="366" t="s">
        <v>37290</v>
      </c>
      <c r="B900" s="367" t="s">
        <v>28750</v>
      </c>
      <c r="C900" s="366" t="s">
        <v>40</v>
      </c>
      <c r="D900" s="368">
        <v>9261.14</v>
      </c>
    </row>
    <row r="901" spans="1:4" ht="9" customHeight="1">
      <c r="A901" s="366" t="s">
        <v>37291</v>
      </c>
      <c r="B901" s="367" t="s">
        <v>28751</v>
      </c>
      <c r="C901" s="366" t="s">
        <v>40</v>
      </c>
      <c r="D901" s="368">
        <v>11700.84</v>
      </c>
    </row>
    <row r="902" spans="1:4" ht="9" customHeight="1">
      <c r="A902" s="366" t="s">
        <v>37292</v>
      </c>
      <c r="B902" s="367" t="s">
        <v>28752</v>
      </c>
      <c r="C902" s="366" t="s">
        <v>40</v>
      </c>
      <c r="D902" s="368">
        <v>10689.59</v>
      </c>
    </row>
    <row r="903" spans="1:4" ht="9" customHeight="1">
      <c r="A903" s="366" t="s">
        <v>37293</v>
      </c>
      <c r="B903" s="367" t="s">
        <v>28753</v>
      </c>
      <c r="C903" s="366" t="s">
        <v>40</v>
      </c>
      <c r="D903" s="368">
        <v>12898.31</v>
      </c>
    </row>
    <row r="904" spans="1:4" ht="9" customHeight="1">
      <c r="A904" s="366" t="s">
        <v>37294</v>
      </c>
      <c r="B904" s="367" t="s">
        <v>28754</v>
      </c>
      <c r="C904" s="366" t="s">
        <v>40</v>
      </c>
      <c r="D904" s="368">
        <v>11673.22</v>
      </c>
    </row>
    <row r="905" spans="1:4" ht="9" customHeight="1">
      <c r="A905" s="366" t="s">
        <v>37295</v>
      </c>
      <c r="B905" s="367" t="s">
        <v>28755</v>
      </c>
      <c r="C905" s="366" t="s">
        <v>40</v>
      </c>
      <c r="D905" s="368">
        <v>12667.12</v>
      </c>
    </row>
    <row r="906" spans="1:4" ht="9" customHeight="1">
      <c r="A906" s="366" t="s">
        <v>37296</v>
      </c>
      <c r="B906" s="367" t="s">
        <v>28756</v>
      </c>
      <c r="C906" s="366" t="s">
        <v>40</v>
      </c>
      <c r="D906" s="368">
        <v>11476.52</v>
      </c>
    </row>
    <row r="907" spans="1:4" ht="9" customHeight="1">
      <c r="A907" s="366" t="s">
        <v>37297</v>
      </c>
      <c r="B907" s="367" t="s">
        <v>28757</v>
      </c>
      <c r="C907" s="366" t="s">
        <v>40</v>
      </c>
      <c r="D907" s="368">
        <v>11901.81</v>
      </c>
    </row>
    <row r="908" spans="1:4" ht="9" customHeight="1">
      <c r="A908" s="366" t="s">
        <v>37298</v>
      </c>
      <c r="B908" s="367" t="s">
        <v>28758</v>
      </c>
      <c r="C908" s="366" t="s">
        <v>40</v>
      </c>
      <c r="D908" s="368">
        <v>10711.21</v>
      </c>
    </row>
    <row r="909" spans="1:4" ht="9" customHeight="1">
      <c r="A909" s="366" t="s">
        <v>37299</v>
      </c>
      <c r="B909" s="367" t="s">
        <v>28759</v>
      </c>
      <c r="C909" s="366" t="s">
        <v>40</v>
      </c>
      <c r="D909" s="368">
        <v>18525.04</v>
      </c>
    </row>
    <row r="910" spans="1:4" ht="9" customHeight="1">
      <c r="A910" s="366" t="s">
        <v>37300</v>
      </c>
      <c r="B910" s="367" t="s">
        <v>28760</v>
      </c>
      <c r="C910" s="366" t="s">
        <v>40</v>
      </c>
      <c r="D910" s="368">
        <v>16744.45</v>
      </c>
    </row>
    <row r="911" spans="1:4" ht="9" customHeight="1">
      <c r="A911" s="366" t="s">
        <v>37301</v>
      </c>
      <c r="B911" s="367" t="s">
        <v>28761</v>
      </c>
      <c r="C911" s="366" t="s">
        <v>40</v>
      </c>
      <c r="D911" s="368">
        <v>20024.78</v>
      </c>
    </row>
    <row r="912" spans="1:4" ht="9" customHeight="1">
      <c r="A912" s="366" t="s">
        <v>37302</v>
      </c>
      <c r="B912" s="367" t="s">
        <v>28762</v>
      </c>
      <c r="C912" s="366" t="s">
        <v>40</v>
      </c>
      <c r="D912" s="368">
        <v>18244.189999999999</v>
      </c>
    </row>
    <row r="913" spans="1:4" ht="9" customHeight="1">
      <c r="A913" s="366" t="s">
        <v>37303</v>
      </c>
      <c r="B913" s="367" t="s">
        <v>28763</v>
      </c>
      <c r="C913" s="366" t="s">
        <v>40</v>
      </c>
      <c r="D913" s="368">
        <v>13604.95</v>
      </c>
    </row>
    <row r="914" spans="1:4" ht="9" customHeight="1">
      <c r="A914" s="366" t="s">
        <v>37304</v>
      </c>
      <c r="B914" s="367" t="s">
        <v>28764</v>
      </c>
      <c r="C914" s="366" t="s">
        <v>40</v>
      </c>
      <c r="D914" s="368">
        <v>12163.62</v>
      </c>
    </row>
    <row r="915" spans="1:4" ht="9" customHeight="1">
      <c r="A915" s="366" t="s">
        <v>37305</v>
      </c>
      <c r="B915" s="367" t="s">
        <v>28765</v>
      </c>
      <c r="C915" s="366" t="s">
        <v>40</v>
      </c>
      <c r="D915" s="368">
        <v>15594.5</v>
      </c>
    </row>
    <row r="916" spans="1:4" ht="9" customHeight="1">
      <c r="A916" s="366" t="s">
        <v>37306</v>
      </c>
      <c r="B916" s="367" t="s">
        <v>28766</v>
      </c>
      <c r="C916" s="366" t="s">
        <v>40</v>
      </c>
      <c r="D916" s="368">
        <v>14153.18</v>
      </c>
    </row>
    <row r="917" spans="1:4" ht="9" customHeight="1">
      <c r="A917" s="366" t="s">
        <v>37307</v>
      </c>
      <c r="B917" s="367" t="s">
        <v>28767</v>
      </c>
      <c r="C917" s="366" t="s">
        <v>40</v>
      </c>
      <c r="D917" s="368">
        <v>17093.27</v>
      </c>
    </row>
    <row r="918" spans="1:4" ht="9" customHeight="1">
      <c r="A918" s="366" t="s">
        <v>37308</v>
      </c>
      <c r="B918" s="367" t="s">
        <v>28768</v>
      </c>
      <c r="C918" s="366" t="s">
        <v>40</v>
      </c>
      <c r="D918" s="368">
        <v>15312.68</v>
      </c>
    </row>
    <row r="919" spans="1:4" ht="9" customHeight="1">
      <c r="A919" s="366" t="s">
        <v>37309</v>
      </c>
      <c r="B919" s="367" t="s">
        <v>28769</v>
      </c>
      <c r="C919" s="366" t="s">
        <v>4130</v>
      </c>
      <c r="D919" s="368">
        <v>1446.3</v>
      </c>
    </row>
    <row r="920" spans="1:4" ht="9" customHeight="1">
      <c r="A920" s="366" t="s">
        <v>37310</v>
      </c>
      <c r="B920" s="367" t="s">
        <v>28770</v>
      </c>
      <c r="C920" s="366" t="s">
        <v>4130</v>
      </c>
      <c r="D920" s="368">
        <v>1157.53</v>
      </c>
    </row>
    <row r="921" spans="1:4" ht="9" customHeight="1">
      <c r="A921" s="366" t="s">
        <v>37311</v>
      </c>
      <c r="B921" s="367" t="s">
        <v>28771</v>
      </c>
      <c r="C921" s="366" t="s">
        <v>4130</v>
      </c>
      <c r="D921" s="368">
        <v>1454.41</v>
      </c>
    </row>
    <row r="922" spans="1:4" ht="9" customHeight="1">
      <c r="A922" s="366" t="s">
        <v>37312</v>
      </c>
      <c r="B922" s="367" t="s">
        <v>28772</v>
      </c>
      <c r="C922" s="366" t="s">
        <v>4130</v>
      </c>
      <c r="D922" s="368">
        <v>1165.05</v>
      </c>
    </row>
    <row r="923" spans="1:4" ht="9" customHeight="1">
      <c r="A923" s="366" t="s">
        <v>37313</v>
      </c>
      <c r="B923" s="367" t="s">
        <v>28773</v>
      </c>
      <c r="C923" s="366" t="s">
        <v>4130</v>
      </c>
      <c r="D923" s="368">
        <v>1464.64</v>
      </c>
    </row>
    <row r="924" spans="1:4" ht="9" customHeight="1">
      <c r="A924" s="366" t="s">
        <v>37314</v>
      </c>
      <c r="B924" s="367" t="s">
        <v>28774</v>
      </c>
      <c r="C924" s="366" t="s">
        <v>4130</v>
      </c>
      <c r="D924" s="368">
        <v>1174.68</v>
      </c>
    </row>
    <row r="925" spans="1:4" ht="9" customHeight="1">
      <c r="A925" s="366" t="s">
        <v>37315</v>
      </c>
      <c r="B925" s="367" t="s">
        <v>28775</v>
      </c>
      <c r="C925" s="366" t="s">
        <v>4130</v>
      </c>
      <c r="D925" s="368">
        <v>1481.12</v>
      </c>
    </row>
    <row r="926" spans="1:4" ht="9" customHeight="1">
      <c r="A926" s="366" t="s">
        <v>37316</v>
      </c>
      <c r="B926" s="367" t="s">
        <v>28776</v>
      </c>
      <c r="C926" s="366" t="s">
        <v>4130</v>
      </c>
      <c r="D926" s="368">
        <v>1190.1300000000001</v>
      </c>
    </row>
    <row r="927" spans="1:4" ht="9" customHeight="1">
      <c r="A927" s="366" t="s">
        <v>37317</v>
      </c>
      <c r="B927" s="367" t="s">
        <v>28777</v>
      </c>
      <c r="C927" s="366" t="s">
        <v>4130</v>
      </c>
      <c r="D927" s="368">
        <v>1502.71</v>
      </c>
    </row>
    <row r="928" spans="1:4" ht="9" customHeight="1">
      <c r="A928" s="366" t="s">
        <v>37318</v>
      </c>
      <c r="B928" s="367" t="s">
        <v>28778</v>
      </c>
      <c r="C928" s="366" t="s">
        <v>4130</v>
      </c>
      <c r="D928" s="368">
        <v>1210.3900000000001</v>
      </c>
    </row>
    <row r="929" spans="1:4" ht="9" customHeight="1">
      <c r="A929" s="366" t="s">
        <v>37319</v>
      </c>
      <c r="B929" s="367" t="s">
        <v>28779</v>
      </c>
      <c r="C929" s="366" t="s">
        <v>4130</v>
      </c>
      <c r="D929" s="368">
        <v>1531.08</v>
      </c>
    </row>
    <row r="930" spans="1:4" ht="9" customHeight="1">
      <c r="A930" s="366" t="s">
        <v>37320</v>
      </c>
      <c r="B930" s="367" t="s">
        <v>28780</v>
      </c>
      <c r="C930" s="366" t="s">
        <v>4130</v>
      </c>
      <c r="D930" s="368">
        <v>1237.29</v>
      </c>
    </row>
    <row r="931" spans="1:4" ht="9" customHeight="1">
      <c r="A931" s="366" t="s">
        <v>37321</v>
      </c>
      <c r="B931" s="367" t="s">
        <v>28781</v>
      </c>
      <c r="C931" s="366" t="s">
        <v>4130</v>
      </c>
      <c r="D931" s="368">
        <v>1569.5</v>
      </c>
    </row>
    <row r="932" spans="1:4" ht="9" customHeight="1">
      <c r="A932" s="366" t="s">
        <v>37322</v>
      </c>
      <c r="B932" s="367" t="s">
        <v>28782</v>
      </c>
      <c r="C932" s="366" t="s">
        <v>4130</v>
      </c>
      <c r="D932" s="368">
        <v>1273.93</v>
      </c>
    </row>
    <row r="933" spans="1:4" ht="9" customHeight="1">
      <c r="A933" s="366" t="s">
        <v>37323</v>
      </c>
      <c r="B933" s="367" t="s">
        <v>28783</v>
      </c>
      <c r="C933" s="366" t="s">
        <v>4130</v>
      </c>
      <c r="D933" s="368">
        <v>1619.63</v>
      </c>
    </row>
    <row r="934" spans="1:4" ht="9" customHeight="1">
      <c r="A934" s="366" t="s">
        <v>37324</v>
      </c>
      <c r="B934" s="367" t="s">
        <v>28784</v>
      </c>
      <c r="C934" s="366" t="s">
        <v>4130</v>
      </c>
      <c r="D934" s="368">
        <v>1322.14</v>
      </c>
    </row>
    <row r="935" spans="1:4" ht="9" customHeight="1">
      <c r="A935" s="366" t="s">
        <v>37325</v>
      </c>
      <c r="B935" s="367" t="s">
        <v>28785</v>
      </c>
      <c r="C935" s="366" t="s">
        <v>4130</v>
      </c>
      <c r="D935" s="368">
        <v>1688.25</v>
      </c>
    </row>
    <row r="936" spans="1:4" ht="9" customHeight="1">
      <c r="A936" s="366" t="s">
        <v>37326</v>
      </c>
      <c r="B936" s="367" t="s">
        <v>28786</v>
      </c>
      <c r="C936" s="366" t="s">
        <v>4130</v>
      </c>
      <c r="D936" s="368">
        <v>1388.56</v>
      </c>
    </row>
    <row r="937" spans="1:4" ht="9" customHeight="1">
      <c r="A937" s="366" t="s">
        <v>37327</v>
      </c>
      <c r="B937" s="367" t="s">
        <v>28787</v>
      </c>
      <c r="C937" s="366" t="s">
        <v>4130</v>
      </c>
      <c r="D937" s="368">
        <v>1448.16</v>
      </c>
    </row>
    <row r="938" spans="1:4" ht="9" customHeight="1">
      <c r="A938" s="366" t="s">
        <v>37328</v>
      </c>
      <c r="B938" s="367" t="s">
        <v>28788</v>
      </c>
      <c r="C938" s="366" t="s">
        <v>4130</v>
      </c>
      <c r="D938" s="368">
        <v>1159.23</v>
      </c>
    </row>
    <row r="939" spans="1:4" ht="9" customHeight="1">
      <c r="A939" s="366" t="s">
        <v>37329</v>
      </c>
      <c r="B939" s="367" t="s">
        <v>28789</v>
      </c>
      <c r="C939" s="366" t="s">
        <v>4130</v>
      </c>
      <c r="D939" s="368">
        <v>3742.19</v>
      </c>
    </row>
    <row r="940" spans="1:4" ht="9" customHeight="1">
      <c r="A940" s="366" t="s">
        <v>37330</v>
      </c>
      <c r="B940" s="367" t="s">
        <v>28790</v>
      </c>
      <c r="C940" s="366" t="s">
        <v>4130</v>
      </c>
      <c r="D940" s="368">
        <v>2153.39</v>
      </c>
    </row>
    <row r="941" spans="1:4" ht="9" customHeight="1">
      <c r="A941" s="366" t="s">
        <v>37331</v>
      </c>
      <c r="B941" s="367" t="s">
        <v>28791</v>
      </c>
      <c r="C941" s="366" t="s">
        <v>4130</v>
      </c>
      <c r="D941" s="368">
        <v>2988.75</v>
      </c>
    </row>
    <row r="942" spans="1:4" ht="9" customHeight="1">
      <c r="A942" s="366" t="s">
        <v>37332</v>
      </c>
      <c r="B942" s="367" t="s">
        <v>28792</v>
      </c>
      <c r="C942" s="366" t="s">
        <v>4130</v>
      </c>
      <c r="D942" s="368">
        <v>1705.25</v>
      </c>
    </row>
    <row r="943" spans="1:4" ht="9" customHeight="1">
      <c r="A943" s="366" t="s">
        <v>37333</v>
      </c>
      <c r="B943" s="367" t="s">
        <v>28793</v>
      </c>
      <c r="C943" s="366" t="s">
        <v>4130</v>
      </c>
      <c r="D943" s="368">
        <v>2165.64</v>
      </c>
    </row>
    <row r="944" spans="1:4" ht="9" customHeight="1">
      <c r="A944" s="366" t="s">
        <v>37334</v>
      </c>
      <c r="B944" s="367" t="s">
        <v>28794</v>
      </c>
      <c r="C944" s="366" t="s">
        <v>4130</v>
      </c>
      <c r="D944" s="368">
        <v>1716.47</v>
      </c>
    </row>
    <row r="945" spans="1:4" ht="9" customHeight="1">
      <c r="A945" s="366" t="s">
        <v>37335</v>
      </c>
      <c r="B945" s="367" t="s">
        <v>28795</v>
      </c>
      <c r="C945" s="366" t="s">
        <v>4130</v>
      </c>
      <c r="D945" s="368">
        <v>3914.87</v>
      </c>
    </row>
    <row r="946" spans="1:4" ht="9" customHeight="1">
      <c r="A946" s="366" t="s">
        <v>37336</v>
      </c>
      <c r="B946" s="367" t="s">
        <v>28796</v>
      </c>
      <c r="C946" s="366" t="s">
        <v>4130</v>
      </c>
      <c r="D946" s="368">
        <v>2181.59</v>
      </c>
    </row>
    <row r="947" spans="1:4" ht="9" customHeight="1">
      <c r="A947" s="366" t="s">
        <v>37337</v>
      </c>
      <c r="B947" s="367" t="s">
        <v>28797</v>
      </c>
      <c r="C947" s="366" t="s">
        <v>4130</v>
      </c>
      <c r="D947" s="368">
        <v>3125.42</v>
      </c>
    </row>
    <row r="948" spans="1:4" ht="9" customHeight="1">
      <c r="A948" s="366" t="s">
        <v>37338</v>
      </c>
      <c r="B948" s="367" t="s">
        <v>28798</v>
      </c>
      <c r="C948" s="366" t="s">
        <v>4130</v>
      </c>
      <c r="D948" s="368">
        <v>1731.09</v>
      </c>
    </row>
    <row r="949" spans="1:4" ht="9" customHeight="1">
      <c r="A949" s="366" t="s">
        <v>37339</v>
      </c>
      <c r="B949" s="367" t="s">
        <v>28799</v>
      </c>
      <c r="C949" s="366" t="s">
        <v>4130</v>
      </c>
      <c r="D949" s="368">
        <v>2204.5100000000002</v>
      </c>
    </row>
    <row r="950" spans="1:4" ht="9" customHeight="1">
      <c r="A950" s="366" t="s">
        <v>37340</v>
      </c>
      <c r="B950" s="367" t="s">
        <v>28800</v>
      </c>
      <c r="C950" s="366" t="s">
        <v>4130</v>
      </c>
      <c r="D950" s="368">
        <v>1752.24</v>
      </c>
    </row>
    <row r="951" spans="1:4" ht="9" customHeight="1">
      <c r="A951" s="366" t="s">
        <v>37341</v>
      </c>
      <c r="B951" s="367" t="s">
        <v>28801</v>
      </c>
      <c r="C951" s="366" t="s">
        <v>4130</v>
      </c>
      <c r="D951" s="368">
        <v>2235.8000000000002</v>
      </c>
    </row>
    <row r="952" spans="1:4" ht="9" customHeight="1">
      <c r="A952" s="366" t="s">
        <v>37342</v>
      </c>
      <c r="B952" s="367" t="s">
        <v>28802</v>
      </c>
      <c r="C952" s="366" t="s">
        <v>4130</v>
      </c>
      <c r="D952" s="368">
        <v>1781.31</v>
      </c>
    </row>
    <row r="953" spans="1:4" ht="9" customHeight="1">
      <c r="A953" s="366" t="s">
        <v>37343</v>
      </c>
      <c r="B953" s="367" t="s">
        <v>28803</v>
      </c>
      <c r="C953" s="366" t="s">
        <v>4130</v>
      </c>
      <c r="D953" s="368">
        <v>4369.0600000000004</v>
      </c>
    </row>
    <row r="954" spans="1:4" ht="9" customHeight="1">
      <c r="A954" s="366" t="s">
        <v>37344</v>
      </c>
      <c r="B954" s="367" t="s">
        <v>28804</v>
      </c>
      <c r="C954" s="366" t="s">
        <v>4130</v>
      </c>
      <c r="D954" s="368">
        <v>2278.0100000000002</v>
      </c>
    </row>
    <row r="955" spans="1:4" ht="9" customHeight="1">
      <c r="A955" s="366" t="s">
        <v>37345</v>
      </c>
      <c r="B955" s="367" t="s">
        <v>28805</v>
      </c>
      <c r="C955" s="366" t="s">
        <v>4130</v>
      </c>
      <c r="D955" s="368">
        <v>3485.61</v>
      </c>
    </row>
    <row r="956" spans="1:4" ht="9" customHeight="1">
      <c r="A956" s="366" t="s">
        <v>37346</v>
      </c>
      <c r="B956" s="367" t="s">
        <v>28806</v>
      </c>
      <c r="C956" s="366" t="s">
        <v>4130</v>
      </c>
      <c r="D956" s="368">
        <v>1820.73</v>
      </c>
    </row>
    <row r="957" spans="1:4" ht="9" customHeight="1">
      <c r="A957" s="366" t="s">
        <v>37347</v>
      </c>
      <c r="B957" s="367" t="s">
        <v>28807</v>
      </c>
      <c r="C957" s="366" t="s">
        <v>4130</v>
      </c>
      <c r="D957" s="368">
        <v>2333.09</v>
      </c>
    </row>
    <row r="958" spans="1:4" ht="9" customHeight="1">
      <c r="A958" s="366" t="s">
        <v>37348</v>
      </c>
      <c r="B958" s="367" t="s">
        <v>28808</v>
      </c>
      <c r="C958" s="366" t="s">
        <v>4130</v>
      </c>
      <c r="D958" s="368">
        <v>1872.7</v>
      </c>
    </row>
    <row r="959" spans="1:4" ht="9" customHeight="1">
      <c r="A959" s="366" t="s">
        <v>37349</v>
      </c>
      <c r="B959" s="367" t="s">
        <v>28809</v>
      </c>
      <c r="C959" s="366" t="s">
        <v>4130</v>
      </c>
      <c r="D959" s="368">
        <v>2406.84</v>
      </c>
    </row>
    <row r="960" spans="1:4" ht="9" customHeight="1">
      <c r="A960" s="366" t="s">
        <v>37350</v>
      </c>
      <c r="B960" s="367" t="s">
        <v>28810</v>
      </c>
      <c r="C960" s="366" t="s">
        <v>4130</v>
      </c>
      <c r="D960" s="368">
        <v>1942.76</v>
      </c>
    </row>
    <row r="961" spans="1:4" ht="9" customHeight="1">
      <c r="A961" s="366" t="s">
        <v>37351</v>
      </c>
      <c r="B961" s="367" t="s">
        <v>28811</v>
      </c>
      <c r="C961" s="366" t="s">
        <v>4130</v>
      </c>
      <c r="D961" s="368">
        <v>5411.39</v>
      </c>
    </row>
    <row r="962" spans="1:4" ht="9" customHeight="1">
      <c r="A962" s="366" t="s">
        <v>37352</v>
      </c>
      <c r="B962" s="367" t="s">
        <v>28812</v>
      </c>
      <c r="C962" s="366" t="s">
        <v>4130</v>
      </c>
      <c r="D962" s="368">
        <v>2504.9899999999998</v>
      </c>
    </row>
    <row r="963" spans="1:4" ht="9" customHeight="1">
      <c r="A963" s="366" t="s">
        <v>37353</v>
      </c>
      <c r="B963" s="367" t="s">
        <v>28813</v>
      </c>
      <c r="C963" s="366" t="s">
        <v>4130</v>
      </c>
      <c r="D963" s="368">
        <v>4309.1099999999997</v>
      </c>
    </row>
    <row r="964" spans="1:4" ht="9" customHeight="1">
      <c r="A964" s="366" t="s">
        <v>37354</v>
      </c>
      <c r="B964" s="367" t="s">
        <v>28814</v>
      </c>
      <c r="C964" s="366" t="s">
        <v>4130</v>
      </c>
      <c r="D964" s="368">
        <v>2037.07</v>
      </c>
    </row>
    <row r="965" spans="1:4" ht="9" customHeight="1">
      <c r="A965" s="366" t="s">
        <v>37355</v>
      </c>
      <c r="B965" s="367" t="s">
        <v>28815</v>
      </c>
      <c r="C965" s="366" t="s">
        <v>4130</v>
      </c>
      <c r="D965" s="368">
        <v>2156.38</v>
      </c>
    </row>
    <row r="966" spans="1:4" ht="9" customHeight="1">
      <c r="A966" s="366" t="s">
        <v>37356</v>
      </c>
      <c r="B966" s="367" t="s">
        <v>28816</v>
      </c>
      <c r="C966" s="366" t="s">
        <v>4130</v>
      </c>
      <c r="D966" s="368">
        <v>1707.95</v>
      </c>
    </row>
    <row r="967" spans="1:4" ht="9" customHeight="1">
      <c r="A967" s="366" t="s">
        <v>37357</v>
      </c>
      <c r="B967" s="367" t="s">
        <v>28817</v>
      </c>
      <c r="C967" s="366" t="s">
        <v>4130</v>
      </c>
      <c r="D967" s="368">
        <v>5442.32</v>
      </c>
    </row>
    <row r="968" spans="1:4" ht="9" customHeight="1">
      <c r="A968" s="366" t="s">
        <v>37358</v>
      </c>
      <c r="B968" s="367" t="s">
        <v>28818</v>
      </c>
      <c r="C968" s="366" t="s">
        <v>4130</v>
      </c>
      <c r="D968" s="368">
        <v>2999.67</v>
      </c>
    </row>
    <row r="969" spans="1:4" ht="9" customHeight="1">
      <c r="A969" s="366" t="s">
        <v>37359</v>
      </c>
      <c r="B969" s="367" t="s">
        <v>28819</v>
      </c>
      <c r="C969" s="366" t="s">
        <v>4130</v>
      </c>
      <c r="D969" s="368">
        <v>4278.22</v>
      </c>
    </row>
    <row r="970" spans="1:4" ht="9" customHeight="1">
      <c r="A970" s="366" t="s">
        <v>37360</v>
      </c>
      <c r="B970" s="367" t="s">
        <v>28820</v>
      </c>
      <c r="C970" s="366" t="s">
        <v>4130</v>
      </c>
      <c r="D970" s="368">
        <v>2349.23</v>
      </c>
    </row>
    <row r="971" spans="1:4" ht="9" customHeight="1">
      <c r="A971" s="366" t="s">
        <v>37361</v>
      </c>
      <c r="B971" s="367" t="s">
        <v>28821</v>
      </c>
      <c r="C971" s="366" t="s">
        <v>4130</v>
      </c>
      <c r="D971" s="368">
        <v>3017.84</v>
      </c>
    </row>
    <row r="972" spans="1:4" ht="9" customHeight="1">
      <c r="A972" s="366" t="s">
        <v>37362</v>
      </c>
      <c r="B972" s="367" t="s">
        <v>28822</v>
      </c>
      <c r="C972" s="366" t="s">
        <v>4130</v>
      </c>
      <c r="D972" s="368">
        <v>2365.33</v>
      </c>
    </row>
    <row r="973" spans="1:4" ht="9" customHeight="1">
      <c r="A973" s="366" t="s">
        <v>37363</v>
      </c>
      <c r="B973" s="367" t="s">
        <v>28823</v>
      </c>
      <c r="C973" s="366" t="s">
        <v>4130</v>
      </c>
      <c r="D973" s="368">
        <v>5706.5</v>
      </c>
    </row>
    <row r="974" spans="1:4" ht="9" customHeight="1">
      <c r="A974" s="366" t="s">
        <v>37364</v>
      </c>
      <c r="B974" s="367" t="s">
        <v>28824</v>
      </c>
      <c r="C974" s="366" t="s">
        <v>4130</v>
      </c>
      <c r="D974" s="368">
        <v>3040.85</v>
      </c>
    </row>
    <row r="975" spans="1:4" ht="9" customHeight="1">
      <c r="A975" s="366" t="s">
        <v>37365</v>
      </c>
      <c r="B975" s="367" t="s">
        <v>28825</v>
      </c>
      <c r="C975" s="366" t="s">
        <v>4130</v>
      </c>
      <c r="D975" s="368">
        <v>4483.37</v>
      </c>
    </row>
    <row r="976" spans="1:4" ht="9" customHeight="1">
      <c r="A976" s="366" t="s">
        <v>37366</v>
      </c>
      <c r="B976" s="367" t="s">
        <v>28826</v>
      </c>
      <c r="C976" s="366" t="s">
        <v>4130</v>
      </c>
      <c r="D976" s="368">
        <v>2385.83</v>
      </c>
    </row>
    <row r="977" spans="1:4" ht="9" customHeight="1">
      <c r="A977" s="366" t="s">
        <v>37367</v>
      </c>
      <c r="B977" s="367" t="s">
        <v>28827</v>
      </c>
      <c r="C977" s="366" t="s">
        <v>4130</v>
      </c>
      <c r="D977" s="368">
        <v>3074.71</v>
      </c>
    </row>
    <row r="978" spans="1:4" ht="9" customHeight="1">
      <c r="A978" s="366" t="s">
        <v>37368</v>
      </c>
      <c r="B978" s="367" t="s">
        <v>28828</v>
      </c>
      <c r="C978" s="366" t="s">
        <v>4130</v>
      </c>
      <c r="D978" s="368">
        <v>2416.15</v>
      </c>
    </row>
    <row r="979" spans="1:4" ht="9" customHeight="1">
      <c r="A979" s="366" t="s">
        <v>37369</v>
      </c>
      <c r="B979" s="367" t="s">
        <v>28829</v>
      </c>
      <c r="C979" s="366" t="s">
        <v>4130</v>
      </c>
      <c r="D979" s="368">
        <v>3120.82</v>
      </c>
    </row>
    <row r="980" spans="1:4" ht="9" customHeight="1">
      <c r="A980" s="366" t="s">
        <v>37370</v>
      </c>
      <c r="B980" s="367" t="s">
        <v>28830</v>
      </c>
      <c r="C980" s="366" t="s">
        <v>4130</v>
      </c>
      <c r="D980" s="368">
        <v>2457.6799999999998</v>
      </c>
    </row>
    <row r="981" spans="1:4" ht="9" customHeight="1">
      <c r="A981" s="366" t="s">
        <v>37371</v>
      </c>
      <c r="B981" s="367" t="s">
        <v>28831</v>
      </c>
      <c r="C981" s="366" t="s">
        <v>4130</v>
      </c>
      <c r="D981" s="368">
        <v>6370.81</v>
      </c>
    </row>
    <row r="982" spans="1:4" ht="9" customHeight="1">
      <c r="A982" s="366" t="s">
        <v>37372</v>
      </c>
      <c r="B982" s="367" t="s">
        <v>28832</v>
      </c>
      <c r="C982" s="366" t="s">
        <v>4130</v>
      </c>
      <c r="D982" s="368">
        <v>3182.26</v>
      </c>
    </row>
    <row r="983" spans="1:4" ht="9" customHeight="1">
      <c r="A983" s="366" t="s">
        <v>37373</v>
      </c>
      <c r="B983" s="367" t="s">
        <v>28833</v>
      </c>
      <c r="C983" s="366" t="s">
        <v>4130</v>
      </c>
      <c r="D983" s="368">
        <v>5000.72</v>
      </c>
    </row>
    <row r="984" spans="1:4" ht="9" customHeight="1">
      <c r="A984" s="366" t="s">
        <v>37374</v>
      </c>
      <c r="B984" s="367" t="s">
        <v>28834</v>
      </c>
      <c r="C984" s="366" t="s">
        <v>4130</v>
      </c>
      <c r="D984" s="368">
        <v>2513.67</v>
      </c>
    </row>
    <row r="985" spans="1:4" ht="9" customHeight="1">
      <c r="A985" s="366" t="s">
        <v>37375</v>
      </c>
      <c r="B985" s="367" t="s">
        <v>28835</v>
      </c>
      <c r="C985" s="366" t="s">
        <v>4130</v>
      </c>
      <c r="D985" s="368">
        <v>3260.71</v>
      </c>
    </row>
    <row r="986" spans="1:4" ht="9" customHeight="1">
      <c r="A986" s="366" t="s">
        <v>37376</v>
      </c>
      <c r="B986" s="367" t="s">
        <v>28836</v>
      </c>
      <c r="C986" s="366" t="s">
        <v>4130</v>
      </c>
      <c r="D986" s="368">
        <v>2585.92</v>
      </c>
    </row>
    <row r="987" spans="1:4" ht="9" customHeight="1">
      <c r="A987" s="366" t="s">
        <v>37377</v>
      </c>
      <c r="B987" s="367" t="s">
        <v>28837</v>
      </c>
      <c r="C987" s="366" t="s">
        <v>4130</v>
      </c>
      <c r="D987" s="368">
        <v>3364.8</v>
      </c>
    </row>
    <row r="988" spans="1:4" ht="9" customHeight="1">
      <c r="A988" s="366" t="s">
        <v>37378</v>
      </c>
      <c r="B988" s="367" t="s">
        <v>28838</v>
      </c>
      <c r="C988" s="366" t="s">
        <v>4130</v>
      </c>
      <c r="D988" s="368">
        <v>2682.77</v>
      </c>
    </row>
    <row r="989" spans="1:4" ht="9" customHeight="1">
      <c r="A989" s="366" t="s">
        <v>37379</v>
      </c>
      <c r="B989" s="367" t="s">
        <v>28839</v>
      </c>
      <c r="C989" s="366" t="s">
        <v>4130</v>
      </c>
      <c r="D989" s="368">
        <v>7903.08</v>
      </c>
    </row>
    <row r="990" spans="1:4" ht="9" customHeight="1">
      <c r="A990" s="366" t="s">
        <v>37380</v>
      </c>
      <c r="B990" s="367" t="s">
        <v>28840</v>
      </c>
      <c r="C990" s="366" t="s">
        <v>4130</v>
      </c>
      <c r="D990" s="368">
        <v>3503.5</v>
      </c>
    </row>
    <row r="991" spans="1:4" ht="9" customHeight="1">
      <c r="A991" s="366" t="s">
        <v>37381</v>
      </c>
      <c r="B991" s="367" t="s">
        <v>28841</v>
      </c>
      <c r="C991" s="366" t="s">
        <v>4130</v>
      </c>
      <c r="D991" s="368">
        <v>6190.35</v>
      </c>
    </row>
    <row r="992" spans="1:4" ht="9" customHeight="1">
      <c r="A992" s="366" t="s">
        <v>37382</v>
      </c>
      <c r="B992" s="367" t="s">
        <v>28842</v>
      </c>
      <c r="C992" s="366" t="s">
        <v>4130</v>
      </c>
      <c r="D992" s="368">
        <v>2813.51</v>
      </c>
    </row>
    <row r="993" spans="1:4" ht="9" customHeight="1">
      <c r="A993" s="366" t="s">
        <v>37383</v>
      </c>
      <c r="B993" s="367" t="s">
        <v>28843</v>
      </c>
      <c r="C993" s="366" t="s">
        <v>4130</v>
      </c>
      <c r="D993" s="368">
        <v>3004.26</v>
      </c>
    </row>
    <row r="994" spans="1:4" ht="9" customHeight="1">
      <c r="A994" s="366" t="s">
        <v>37384</v>
      </c>
      <c r="B994" s="367" t="s">
        <v>28844</v>
      </c>
      <c r="C994" s="366" t="s">
        <v>4130</v>
      </c>
      <c r="D994" s="368">
        <v>2353.2199999999998</v>
      </c>
    </row>
    <row r="995" spans="1:4" ht="9" customHeight="1">
      <c r="A995" s="366" t="s">
        <v>37385</v>
      </c>
      <c r="B995" s="367" t="s">
        <v>28845</v>
      </c>
      <c r="C995" s="366" t="s">
        <v>4130</v>
      </c>
      <c r="D995" s="368">
        <v>9660.52</v>
      </c>
    </row>
    <row r="996" spans="1:4" ht="9" customHeight="1">
      <c r="A996" s="366" t="s">
        <v>37386</v>
      </c>
      <c r="B996" s="367" t="s">
        <v>28846</v>
      </c>
      <c r="C996" s="366" t="s">
        <v>4130</v>
      </c>
      <c r="D996" s="368">
        <v>5159.46</v>
      </c>
    </row>
    <row r="997" spans="1:4" ht="9" customHeight="1">
      <c r="A997" s="366" t="s">
        <v>37387</v>
      </c>
      <c r="B997" s="367" t="s">
        <v>28847</v>
      </c>
      <c r="C997" s="366" t="s">
        <v>4130</v>
      </c>
      <c r="D997" s="368">
        <v>7426.75</v>
      </c>
    </row>
    <row r="998" spans="1:4" ht="9" customHeight="1">
      <c r="A998" s="366" t="s">
        <v>37388</v>
      </c>
      <c r="B998" s="367" t="s">
        <v>28848</v>
      </c>
      <c r="C998" s="366" t="s">
        <v>4130</v>
      </c>
      <c r="D998" s="368">
        <v>3995.95</v>
      </c>
    </row>
    <row r="999" spans="1:4" ht="9" customHeight="1">
      <c r="A999" s="366" t="s">
        <v>37389</v>
      </c>
      <c r="B999" s="367" t="s">
        <v>28849</v>
      </c>
      <c r="C999" s="366" t="s">
        <v>4130</v>
      </c>
      <c r="D999" s="368">
        <v>5186.97</v>
      </c>
    </row>
    <row r="1000" spans="1:4" ht="9" customHeight="1">
      <c r="A1000" s="366" t="s">
        <v>37390</v>
      </c>
      <c r="B1000" s="367" t="s">
        <v>28850</v>
      </c>
      <c r="C1000" s="366" t="s">
        <v>4130</v>
      </c>
      <c r="D1000" s="368">
        <v>4019.92</v>
      </c>
    </row>
    <row r="1001" spans="1:4" ht="9" customHeight="1">
      <c r="A1001" s="366" t="s">
        <v>37391</v>
      </c>
      <c r="B1001" s="367" t="s">
        <v>28851</v>
      </c>
      <c r="C1001" s="366" t="s">
        <v>4130</v>
      </c>
      <c r="D1001" s="368">
        <v>10140.040000000001</v>
      </c>
    </row>
    <row r="1002" spans="1:4" ht="9" customHeight="1">
      <c r="A1002" s="366" t="s">
        <v>37392</v>
      </c>
      <c r="B1002" s="367" t="s">
        <v>28852</v>
      </c>
      <c r="C1002" s="366" t="s">
        <v>4130</v>
      </c>
      <c r="D1002" s="368">
        <v>5221.37</v>
      </c>
    </row>
    <row r="1003" spans="1:4" ht="9" customHeight="1">
      <c r="A1003" s="366" t="s">
        <v>37393</v>
      </c>
      <c r="B1003" s="367" t="s">
        <v>28853</v>
      </c>
      <c r="C1003" s="366" t="s">
        <v>4130</v>
      </c>
      <c r="D1003" s="368">
        <v>7792.07</v>
      </c>
    </row>
    <row r="1004" spans="1:4" ht="9" customHeight="1">
      <c r="A1004" s="366" t="s">
        <v>37394</v>
      </c>
      <c r="B1004" s="367" t="s">
        <v>28854</v>
      </c>
      <c r="C1004" s="366" t="s">
        <v>4130</v>
      </c>
      <c r="D1004" s="368">
        <v>4049.89</v>
      </c>
    </row>
    <row r="1005" spans="1:4" ht="9" customHeight="1">
      <c r="A1005" s="366" t="s">
        <v>37395</v>
      </c>
      <c r="B1005" s="367" t="s">
        <v>28855</v>
      </c>
      <c r="C1005" s="366" t="s">
        <v>4130</v>
      </c>
      <c r="D1005" s="368">
        <v>5271.9</v>
      </c>
    </row>
    <row r="1006" spans="1:4" ht="9" customHeight="1">
      <c r="A1006" s="366" t="s">
        <v>37396</v>
      </c>
      <c r="B1006" s="367" t="s">
        <v>28856</v>
      </c>
      <c r="C1006" s="366" t="s">
        <v>4130</v>
      </c>
      <c r="D1006" s="368">
        <v>4094.37</v>
      </c>
    </row>
    <row r="1007" spans="1:4" ht="9" customHeight="1">
      <c r="A1007" s="366" t="s">
        <v>37397</v>
      </c>
      <c r="B1007" s="367" t="s">
        <v>28857</v>
      </c>
      <c r="C1007" s="366" t="s">
        <v>4130</v>
      </c>
      <c r="D1007" s="368">
        <v>5340.68</v>
      </c>
    </row>
    <row r="1008" spans="1:4" ht="9" customHeight="1">
      <c r="A1008" s="366" t="s">
        <v>37398</v>
      </c>
      <c r="B1008" s="367" t="s">
        <v>28858</v>
      </c>
      <c r="C1008" s="366" t="s">
        <v>4130</v>
      </c>
      <c r="D1008" s="368">
        <v>4155.4799999999996</v>
      </c>
    </row>
    <row r="1009" spans="1:4" ht="9" customHeight="1">
      <c r="A1009" s="366" t="s">
        <v>37399</v>
      </c>
      <c r="B1009" s="367" t="s">
        <v>28859</v>
      </c>
      <c r="C1009" s="366" t="s">
        <v>4130</v>
      </c>
      <c r="D1009" s="368">
        <v>11358.36</v>
      </c>
    </row>
    <row r="1010" spans="1:4" ht="9" customHeight="1">
      <c r="A1010" s="366" t="s">
        <v>37400</v>
      </c>
      <c r="B1010" s="367" t="s">
        <v>28860</v>
      </c>
      <c r="C1010" s="366" t="s">
        <v>4130</v>
      </c>
      <c r="D1010" s="368">
        <v>5430.97</v>
      </c>
    </row>
    <row r="1011" spans="1:4" ht="9" customHeight="1">
      <c r="A1011" s="366" t="s">
        <v>37401</v>
      </c>
      <c r="B1011" s="367" t="s">
        <v>28861</v>
      </c>
      <c r="C1011" s="366" t="s">
        <v>4130</v>
      </c>
      <c r="D1011" s="368">
        <v>8720.58</v>
      </c>
    </row>
    <row r="1012" spans="1:4" ht="9" customHeight="1">
      <c r="A1012" s="366" t="s">
        <v>37402</v>
      </c>
      <c r="B1012" s="367" t="s">
        <v>28862</v>
      </c>
      <c r="C1012" s="366" t="s">
        <v>4130</v>
      </c>
      <c r="D1012" s="368">
        <v>4236.32</v>
      </c>
    </row>
    <row r="1013" spans="1:4" ht="9" customHeight="1">
      <c r="A1013" s="366" t="s">
        <v>37403</v>
      </c>
      <c r="B1013" s="367" t="s">
        <v>28863</v>
      </c>
      <c r="C1013" s="366" t="s">
        <v>4130</v>
      </c>
      <c r="D1013" s="368">
        <v>5547.78</v>
      </c>
    </row>
    <row r="1014" spans="1:4" ht="9" customHeight="1">
      <c r="A1014" s="366" t="s">
        <v>37404</v>
      </c>
      <c r="B1014" s="367" t="s">
        <v>28864</v>
      </c>
      <c r="C1014" s="366" t="s">
        <v>4130</v>
      </c>
      <c r="D1014" s="368">
        <v>4342.3599999999997</v>
      </c>
    </row>
    <row r="1015" spans="1:4" ht="9" customHeight="1">
      <c r="A1015" s="366" t="s">
        <v>37405</v>
      </c>
      <c r="B1015" s="367" t="s">
        <v>28865</v>
      </c>
      <c r="C1015" s="366" t="s">
        <v>4130</v>
      </c>
      <c r="D1015" s="368">
        <v>5700.45</v>
      </c>
    </row>
    <row r="1016" spans="1:4" ht="9" customHeight="1">
      <c r="A1016" s="366" t="s">
        <v>37406</v>
      </c>
      <c r="B1016" s="367" t="s">
        <v>28866</v>
      </c>
      <c r="C1016" s="366" t="s">
        <v>4130</v>
      </c>
      <c r="D1016" s="368">
        <v>4482.63</v>
      </c>
    </row>
    <row r="1017" spans="1:4" ht="9" customHeight="1">
      <c r="A1017" s="366" t="s">
        <v>37407</v>
      </c>
      <c r="B1017" s="367" t="s">
        <v>28867</v>
      </c>
      <c r="C1017" s="366" t="s">
        <v>4130</v>
      </c>
      <c r="D1017" s="368">
        <v>14151.33</v>
      </c>
    </row>
    <row r="1018" spans="1:4" ht="9" customHeight="1">
      <c r="A1018" s="366" t="s">
        <v>37408</v>
      </c>
      <c r="B1018" s="367" t="s">
        <v>28868</v>
      </c>
      <c r="C1018" s="366" t="s">
        <v>4130</v>
      </c>
      <c r="D1018" s="368">
        <v>5901.74</v>
      </c>
    </row>
    <row r="1019" spans="1:4" ht="9" customHeight="1">
      <c r="A1019" s="366" t="s">
        <v>37409</v>
      </c>
      <c r="B1019" s="367" t="s">
        <v>28869</v>
      </c>
      <c r="C1019" s="366" t="s">
        <v>4130</v>
      </c>
      <c r="D1019" s="368">
        <v>10842.74</v>
      </c>
    </row>
    <row r="1020" spans="1:4" ht="9" customHeight="1">
      <c r="A1020" s="366" t="s">
        <v>37410</v>
      </c>
      <c r="B1020" s="367" t="s">
        <v>28870</v>
      </c>
      <c r="C1020" s="366" t="s">
        <v>4130</v>
      </c>
      <c r="D1020" s="368">
        <v>4670.3500000000004</v>
      </c>
    </row>
    <row r="1021" spans="1:4" ht="9" customHeight="1">
      <c r="A1021" s="366" t="s">
        <v>37411</v>
      </c>
      <c r="B1021" s="367" t="s">
        <v>28871</v>
      </c>
      <c r="C1021" s="366" t="s">
        <v>4130</v>
      </c>
      <c r="D1021" s="368">
        <v>5166.34</v>
      </c>
    </row>
    <row r="1022" spans="1:4" ht="9" customHeight="1">
      <c r="A1022" s="366" t="s">
        <v>37412</v>
      </c>
      <c r="B1022" s="367" t="s">
        <v>28872</v>
      </c>
      <c r="C1022" s="366" t="s">
        <v>4130</v>
      </c>
      <c r="D1022" s="368">
        <v>4001.94</v>
      </c>
    </row>
    <row r="1023" spans="1:4" ht="9" customHeight="1">
      <c r="A1023" s="366" t="s">
        <v>37413</v>
      </c>
      <c r="B1023" s="367" t="s">
        <v>28873</v>
      </c>
      <c r="C1023" s="366" t="s">
        <v>4130</v>
      </c>
      <c r="D1023" s="368">
        <v>348.32</v>
      </c>
    </row>
    <row r="1024" spans="1:4" ht="9" customHeight="1">
      <c r="A1024" s="366" t="s">
        <v>37414</v>
      </c>
      <c r="B1024" s="367" t="s">
        <v>28874</v>
      </c>
      <c r="C1024" s="366" t="s">
        <v>4130</v>
      </c>
      <c r="D1024" s="368">
        <v>285.89999999999998</v>
      </c>
    </row>
    <row r="1025" spans="1:4" ht="9" customHeight="1">
      <c r="A1025" s="366" t="s">
        <v>37415</v>
      </c>
      <c r="B1025" s="367" t="s">
        <v>28875</v>
      </c>
      <c r="C1025" s="366" t="s">
        <v>4130</v>
      </c>
      <c r="D1025" s="368">
        <v>349.73</v>
      </c>
    </row>
    <row r="1026" spans="1:4" ht="9" customHeight="1">
      <c r="A1026" s="366" t="s">
        <v>37416</v>
      </c>
      <c r="B1026" s="367" t="s">
        <v>28876</v>
      </c>
      <c r="C1026" s="366" t="s">
        <v>4130</v>
      </c>
      <c r="D1026" s="368">
        <v>287.31</v>
      </c>
    </row>
    <row r="1027" spans="1:4" ht="9" customHeight="1">
      <c r="A1027" s="366" t="s">
        <v>37417</v>
      </c>
      <c r="B1027" s="367" t="s">
        <v>28877</v>
      </c>
      <c r="C1027" s="366" t="s">
        <v>4130</v>
      </c>
      <c r="D1027" s="368">
        <v>351.14</v>
      </c>
    </row>
    <row r="1028" spans="1:4" ht="9" customHeight="1">
      <c r="A1028" s="366" t="s">
        <v>37418</v>
      </c>
      <c r="B1028" s="367" t="s">
        <v>28878</v>
      </c>
      <c r="C1028" s="366" t="s">
        <v>4130</v>
      </c>
      <c r="D1028" s="368">
        <v>288.72000000000003</v>
      </c>
    </row>
    <row r="1029" spans="1:4" ht="9" customHeight="1">
      <c r="A1029" s="366" t="s">
        <v>37419</v>
      </c>
      <c r="B1029" s="367" t="s">
        <v>28879</v>
      </c>
      <c r="C1029" s="366" t="s">
        <v>4130</v>
      </c>
      <c r="D1029" s="368">
        <v>353.69</v>
      </c>
    </row>
    <row r="1030" spans="1:4" ht="9" customHeight="1">
      <c r="A1030" s="366" t="s">
        <v>37420</v>
      </c>
      <c r="B1030" s="367" t="s">
        <v>28880</v>
      </c>
      <c r="C1030" s="366" t="s">
        <v>4130</v>
      </c>
      <c r="D1030" s="368">
        <v>291.13</v>
      </c>
    </row>
    <row r="1031" spans="1:4" ht="9" customHeight="1">
      <c r="A1031" s="366" t="s">
        <v>37421</v>
      </c>
      <c r="B1031" s="367" t="s">
        <v>28881</v>
      </c>
      <c r="C1031" s="366" t="s">
        <v>4130</v>
      </c>
      <c r="D1031" s="368">
        <v>357.21</v>
      </c>
    </row>
    <row r="1032" spans="1:4" ht="9" customHeight="1">
      <c r="A1032" s="366" t="s">
        <v>37422</v>
      </c>
      <c r="B1032" s="367" t="s">
        <v>28882</v>
      </c>
      <c r="C1032" s="366" t="s">
        <v>4130</v>
      </c>
      <c r="D1032" s="368">
        <v>294.64999999999998</v>
      </c>
    </row>
    <row r="1033" spans="1:4" ht="9" customHeight="1">
      <c r="A1033" s="366" t="s">
        <v>37423</v>
      </c>
      <c r="B1033" s="367" t="s">
        <v>28883</v>
      </c>
      <c r="C1033" s="366" t="s">
        <v>4130</v>
      </c>
      <c r="D1033" s="368">
        <v>361.88</v>
      </c>
    </row>
    <row r="1034" spans="1:4" ht="9" customHeight="1">
      <c r="A1034" s="366" t="s">
        <v>37424</v>
      </c>
      <c r="B1034" s="367" t="s">
        <v>28884</v>
      </c>
      <c r="C1034" s="366" t="s">
        <v>4130</v>
      </c>
      <c r="D1034" s="368">
        <v>299.17</v>
      </c>
    </row>
    <row r="1035" spans="1:4" ht="9" customHeight="1">
      <c r="A1035" s="366" t="s">
        <v>37425</v>
      </c>
      <c r="B1035" s="367" t="s">
        <v>28885</v>
      </c>
      <c r="C1035" s="366" t="s">
        <v>4130</v>
      </c>
      <c r="D1035" s="368">
        <v>368.22</v>
      </c>
    </row>
    <row r="1036" spans="1:4" ht="9" customHeight="1">
      <c r="A1036" s="366" t="s">
        <v>37426</v>
      </c>
      <c r="B1036" s="367" t="s">
        <v>28886</v>
      </c>
      <c r="C1036" s="366" t="s">
        <v>4130</v>
      </c>
      <c r="D1036" s="368">
        <v>305.51</v>
      </c>
    </row>
    <row r="1037" spans="1:4" ht="9" customHeight="1">
      <c r="A1037" s="366" t="s">
        <v>37427</v>
      </c>
      <c r="B1037" s="367" t="s">
        <v>28887</v>
      </c>
      <c r="C1037" s="366" t="s">
        <v>4130</v>
      </c>
      <c r="D1037" s="368">
        <v>376.41</v>
      </c>
    </row>
    <row r="1038" spans="1:4" ht="9" customHeight="1">
      <c r="A1038" s="366" t="s">
        <v>37428</v>
      </c>
      <c r="B1038" s="367" t="s">
        <v>28888</v>
      </c>
      <c r="C1038" s="366" t="s">
        <v>4130</v>
      </c>
      <c r="D1038" s="368">
        <v>313.55</v>
      </c>
    </row>
    <row r="1039" spans="1:4" ht="9" customHeight="1">
      <c r="A1039" s="366" t="s">
        <v>37429</v>
      </c>
      <c r="B1039" s="367" t="s">
        <v>28889</v>
      </c>
      <c r="C1039" s="366" t="s">
        <v>4130</v>
      </c>
      <c r="D1039" s="368">
        <v>388.83</v>
      </c>
    </row>
    <row r="1040" spans="1:4" ht="9" customHeight="1">
      <c r="A1040" s="366" t="s">
        <v>37430</v>
      </c>
      <c r="B1040" s="367" t="s">
        <v>28890</v>
      </c>
      <c r="C1040" s="366" t="s">
        <v>4130</v>
      </c>
      <c r="D1040" s="368">
        <v>325.83</v>
      </c>
    </row>
    <row r="1041" spans="1:4" ht="9" customHeight="1">
      <c r="A1041" s="366" t="s">
        <v>37431</v>
      </c>
      <c r="B1041" s="367" t="s">
        <v>28891</v>
      </c>
      <c r="C1041" s="366" t="s">
        <v>4130</v>
      </c>
      <c r="D1041" s="368">
        <v>349.02</v>
      </c>
    </row>
    <row r="1042" spans="1:4" ht="9" customHeight="1">
      <c r="A1042" s="366" t="s">
        <v>37432</v>
      </c>
      <c r="B1042" s="367" t="s">
        <v>28892</v>
      </c>
      <c r="C1042" s="366" t="s">
        <v>4130</v>
      </c>
      <c r="D1042" s="368">
        <v>286.60000000000002</v>
      </c>
    </row>
    <row r="1043" spans="1:4" ht="9" customHeight="1">
      <c r="A1043" s="366" t="s">
        <v>37433</v>
      </c>
      <c r="B1043" s="367" t="s">
        <v>28893</v>
      </c>
      <c r="C1043" s="366" t="s">
        <v>4130</v>
      </c>
      <c r="D1043" s="368">
        <v>1034.54</v>
      </c>
    </row>
    <row r="1044" spans="1:4" ht="9" customHeight="1">
      <c r="A1044" s="366" t="s">
        <v>37434</v>
      </c>
      <c r="B1044" s="367" t="s">
        <v>28894</v>
      </c>
      <c r="C1044" s="366" t="s">
        <v>4130</v>
      </c>
      <c r="D1044" s="368">
        <v>705.77</v>
      </c>
    </row>
    <row r="1045" spans="1:4" ht="9" customHeight="1">
      <c r="A1045" s="366" t="s">
        <v>37435</v>
      </c>
      <c r="B1045" s="367" t="s">
        <v>28895</v>
      </c>
      <c r="C1045" s="366" t="s">
        <v>4130</v>
      </c>
      <c r="D1045" s="368">
        <v>864.4</v>
      </c>
    </row>
    <row r="1046" spans="1:4" ht="9" customHeight="1">
      <c r="A1046" s="366" t="s">
        <v>37436</v>
      </c>
      <c r="B1046" s="367" t="s">
        <v>28896</v>
      </c>
      <c r="C1046" s="366" t="s">
        <v>4130</v>
      </c>
      <c r="D1046" s="368">
        <v>568.24</v>
      </c>
    </row>
    <row r="1047" spans="1:4" ht="9" customHeight="1">
      <c r="A1047" s="366" t="s">
        <v>37437</v>
      </c>
      <c r="B1047" s="367" t="s">
        <v>28897</v>
      </c>
      <c r="C1047" s="366" t="s">
        <v>4130</v>
      </c>
      <c r="D1047" s="368">
        <v>708.32</v>
      </c>
    </row>
    <row r="1048" spans="1:4" ht="9" customHeight="1">
      <c r="A1048" s="366" t="s">
        <v>37438</v>
      </c>
      <c r="B1048" s="367" t="s">
        <v>28898</v>
      </c>
      <c r="C1048" s="366" t="s">
        <v>4130</v>
      </c>
      <c r="D1048" s="368">
        <v>570.65</v>
      </c>
    </row>
    <row r="1049" spans="1:4" ht="9" customHeight="1">
      <c r="A1049" s="366" t="s">
        <v>37439</v>
      </c>
      <c r="B1049" s="367" t="s">
        <v>28899</v>
      </c>
      <c r="C1049" s="366" t="s">
        <v>4130</v>
      </c>
      <c r="D1049" s="368">
        <v>877.99</v>
      </c>
    </row>
    <row r="1050" spans="1:4" ht="9" customHeight="1">
      <c r="A1050" s="366" t="s">
        <v>37440</v>
      </c>
      <c r="B1050" s="367" t="s">
        <v>28900</v>
      </c>
      <c r="C1050" s="366" t="s">
        <v>4130</v>
      </c>
      <c r="D1050" s="368">
        <v>711.14</v>
      </c>
    </row>
    <row r="1051" spans="1:4" ht="9" customHeight="1">
      <c r="A1051" s="366" t="s">
        <v>37441</v>
      </c>
      <c r="B1051" s="367" t="s">
        <v>28901</v>
      </c>
      <c r="C1051" s="366" t="s">
        <v>4130</v>
      </c>
      <c r="D1051" s="368">
        <v>698.26</v>
      </c>
    </row>
    <row r="1052" spans="1:4" ht="9" customHeight="1">
      <c r="A1052" s="366" t="s">
        <v>37442</v>
      </c>
      <c r="B1052" s="367" t="s">
        <v>28902</v>
      </c>
      <c r="C1052" s="366" t="s">
        <v>4130</v>
      </c>
      <c r="D1052" s="368">
        <v>573.47</v>
      </c>
    </row>
    <row r="1053" spans="1:4" ht="9" customHeight="1">
      <c r="A1053" s="366" t="s">
        <v>37443</v>
      </c>
      <c r="B1053" s="367" t="s">
        <v>28903</v>
      </c>
      <c r="C1053" s="366" t="s">
        <v>4130</v>
      </c>
      <c r="D1053" s="368">
        <v>715.81</v>
      </c>
    </row>
    <row r="1054" spans="1:4" ht="9" customHeight="1">
      <c r="A1054" s="366" t="s">
        <v>37444</v>
      </c>
      <c r="B1054" s="367" t="s">
        <v>28904</v>
      </c>
      <c r="C1054" s="366" t="s">
        <v>4130</v>
      </c>
      <c r="D1054" s="368">
        <v>577.99</v>
      </c>
    </row>
    <row r="1055" spans="1:4" ht="9" customHeight="1">
      <c r="A1055" s="366" t="s">
        <v>37445</v>
      </c>
      <c r="B1055" s="367" t="s">
        <v>28905</v>
      </c>
      <c r="C1055" s="366" t="s">
        <v>4130</v>
      </c>
      <c r="D1055" s="368">
        <v>721.89</v>
      </c>
    </row>
    <row r="1056" spans="1:4" ht="9" customHeight="1">
      <c r="A1056" s="366" t="s">
        <v>37446</v>
      </c>
      <c r="B1056" s="367" t="s">
        <v>28906</v>
      </c>
      <c r="C1056" s="366" t="s">
        <v>4130</v>
      </c>
      <c r="D1056" s="368">
        <v>583.91999999999996</v>
      </c>
    </row>
    <row r="1057" spans="1:4" ht="9" customHeight="1">
      <c r="A1057" s="366" t="s">
        <v>37447</v>
      </c>
      <c r="B1057" s="367" t="s">
        <v>28907</v>
      </c>
      <c r="C1057" s="366" t="s">
        <v>4130</v>
      </c>
      <c r="D1057" s="368">
        <v>1223.6500000000001</v>
      </c>
    </row>
    <row r="1058" spans="1:4" ht="9" customHeight="1">
      <c r="A1058" s="366" t="s">
        <v>37448</v>
      </c>
      <c r="B1058" s="367" t="s">
        <v>28908</v>
      </c>
      <c r="C1058" s="366" t="s">
        <v>4130</v>
      </c>
      <c r="D1058" s="368">
        <v>730.52</v>
      </c>
    </row>
    <row r="1059" spans="1:4" ht="9" customHeight="1">
      <c r="A1059" s="366" t="s">
        <v>37449</v>
      </c>
      <c r="B1059" s="367" t="s">
        <v>28909</v>
      </c>
      <c r="C1059" s="366" t="s">
        <v>4130</v>
      </c>
      <c r="D1059" s="368">
        <v>1020.02</v>
      </c>
    </row>
    <row r="1060" spans="1:4" ht="9" customHeight="1">
      <c r="A1060" s="366" t="s">
        <v>37450</v>
      </c>
      <c r="B1060" s="367" t="s">
        <v>28910</v>
      </c>
      <c r="C1060" s="366" t="s">
        <v>4130</v>
      </c>
      <c r="D1060" s="368">
        <v>592.26</v>
      </c>
    </row>
    <row r="1061" spans="1:4" ht="9" customHeight="1">
      <c r="A1061" s="366" t="s">
        <v>37451</v>
      </c>
      <c r="B1061" s="367" t="s">
        <v>28911</v>
      </c>
      <c r="C1061" s="366" t="s">
        <v>4130</v>
      </c>
      <c r="D1061" s="368">
        <v>742.24</v>
      </c>
    </row>
    <row r="1062" spans="1:4" ht="9" customHeight="1">
      <c r="A1062" s="366" t="s">
        <v>37452</v>
      </c>
      <c r="B1062" s="367" t="s">
        <v>28912</v>
      </c>
      <c r="C1062" s="366" t="s">
        <v>4130</v>
      </c>
      <c r="D1062" s="368">
        <v>603.82000000000005</v>
      </c>
    </row>
    <row r="1063" spans="1:4" ht="9" customHeight="1">
      <c r="A1063" s="366" t="s">
        <v>37453</v>
      </c>
      <c r="B1063" s="367" t="s">
        <v>28913</v>
      </c>
      <c r="C1063" s="366" t="s">
        <v>4130</v>
      </c>
      <c r="D1063" s="368">
        <v>757.21</v>
      </c>
    </row>
    <row r="1064" spans="1:4" ht="9" customHeight="1">
      <c r="A1064" s="366" t="s">
        <v>37454</v>
      </c>
      <c r="B1064" s="367" t="s">
        <v>28914</v>
      </c>
      <c r="C1064" s="366" t="s">
        <v>4130</v>
      </c>
      <c r="D1064" s="368">
        <v>618.5</v>
      </c>
    </row>
    <row r="1065" spans="1:4" ht="9" customHeight="1">
      <c r="A1065" s="366" t="s">
        <v>37455</v>
      </c>
      <c r="B1065" s="367" t="s">
        <v>28915</v>
      </c>
      <c r="C1065" s="366" t="s">
        <v>4130</v>
      </c>
      <c r="D1065" s="368">
        <v>1513.62</v>
      </c>
    </row>
    <row r="1066" spans="1:4" ht="9" customHeight="1">
      <c r="A1066" s="366" t="s">
        <v>37456</v>
      </c>
      <c r="B1066" s="367" t="s">
        <v>28916</v>
      </c>
      <c r="C1066" s="366" t="s">
        <v>4130</v>
      </c>
      <c r="D1066" s="368">
        <v>778.52</v>
      </c>
    </row>
    <row r="1067" spans="1:4" ht="9" customHeight="1">
      <c r="A1067" s="366" t="s">
        <v>37457</v>
      </c>
      <c r="B1067" s="367" t="s">
        <v>28917</v>
      </c>
      <c r="C1067" s="366" t="s">
        <v>4130</v>
      </c>
      <c r="D1067" s="368">
        <v>1259.52</v>
      </c>
    </row>
    <row r="1068" spans="1:4" ht="9" customHeight="1">
      <c r="A1068" s="366" t="s">
        <v>37458</v>
      </c>
      <c r="B1068" s="367" t="s">
        <v>28918</v>
      </c>
      <c r="C1068" s="366" t="s">
        <v>4130</v>
      </c>
      <c r="D1068" s="368">
        <v>639.52</v>
      </c>
    </row>
    <row r="1069" spans="1:4" ht="9" customHeight="1">
      <c r="A1069" s="366" t="s">
        <v>37459</v>
      </c>
      <c r="B1069" s="367" t="s">
        <v>28919</v>
      </c>
      <c r="C1069" s="366" t="s">
        <v>4130</v>
      </c>
      <c r="D1069" s="368">
        <v>706.47</v>
      </c>
    </row>
    <row r="1070" spans="1:4" ht="9" customHeight="1">
      <c r="A1070" s="366" t="s">
        <v>37460</v>
      </c>
      <c r="B1070" s="367" t="s">
        <v>28920</v>
      </c>
      <c r="C1070" s="366" t="s">
        <v>4130</v>
      </c>
      <c r="D1070" s="368">
        <v>568.95000000000005</v>
      </c>
    </row>
    <row r="1071" spans="1:4" ht="9" customHeight="1">
      <c r="A1071" s="366" t="s">
        <v>37461</v>
      </c>
      <c r="B1071" s="367" t="s">
        <v>28921</v>
      </c>
      <c r="C1071" s="366" t="s">
        <v>4130</v>
      </c>
      <c r="D1071" s="368">
        <v>1732.91</v>
      </c>
    </row>
    <row r="1072" spans="1:4" ht="9" customHeight="1">
      <c r="A1072" s="366" t="s">
        <v>37462</v>
      </c>
      <c r="B1072" s="367" t="s">
        <v>28922</v>
      </c>
      <c r="C1072" s="366" t="s">
        <v>4130</v>
      </c>
      <c r="D1072" s="368">
        <v>1196.8499999999999</v>
      </c>
    </row>
    <row r="1073" spans="1:4" ht="9" customHeight="1">
      <c r="A1073" s="366" t="s">
        <v>37463</v>
      </c>
      <c r="B1073" s="367" t="s">
        <v>28923</v>
      </c>
      <c r="C1073" s="366" t="s">
        <v>4130</v>
      </c>
      <c r="D1073" s="368">
        <v>1417.14</v>
      </c>
    </row>
    <row r="1074" spans="1:4" ht="9" customHeight="1">
      <c r="A1074" s="366" t="s">
        <v>37464</v>
      </c>
      <c r="B1074" s="367" t="s">
        <v>28924</v>
      </c>
      <c r="C1074" s="366" t="s">
        <v>4130</v>
      </c>
      <c r="D1074" s="368">
        <v>957.95</v>
      </c>
    </row>
    <row r="1075" spans="1:4" ht="9" customHeight="1">
      <c r="A1075" s="366" t="s">
        <v>37465</v>
      </c>
      <c r="B1075" s="367" t="s">
        <v>28925</v>
      </c>
      <c r="C1075" s="366" t="s">
        <v>4130</v>
      </c>
      <c r="D1075" s="368">
        <v>1200.82</v>
      </c>
    </row>
    <row r="1076" spans="1:4" ht="9" customHeight="1">
      <c r="A1076" s="366" t="s">
        <v>37466</v>
      </c>
      <c r="B1076" s="367" t="s">
        <v>28926</v>
      </c>
      <c r="C1076" s="366" t="s">
        <v>4130</v>
      </c>
      <c r="D1076" s="368">
        <v>961.77</v>
      </c>
    </row>
    <row r="1077" spans="1:4" ht="9" customHeight="1">
      <c r="A1077" s="366" t="s">
        <v>37467</v>
      </c>
      <c r="B1077" s="367" t="s">
        <v>28927</v>
      </c>
      <c r="C1077" s="366" t="s">
        <v>4130</v>
      </c>
      <c r="D1077" s="368">
        <v>1826.3</v>
      </c>
    </row>
    <row r="1078" spans="1:4" ht="9" customHeight="1">
      <c r="A1078" s="366" t="s">
        <v>37468</v>
      </c>
      <c r="B1078" s="367" t="s">
        <v>28928</v>
      </c>
      <c r="C1078" s="366" t="s">
        <v>4130</v>
      </c>
      <c r="D1078" s="368">
        <v>1206.19</v>
      </c>
    </row>
    <row r="1079" spans="1:4" ht="9" customHeight="1">
      <c r="A1079" s="366" t="s">
        <v>37469</v>
      </c>
      <c r="B1079" s="367" t="s">
        <v>28929</v>
      </c>
      <c r="C1079" s="366" t="s">
        <v>4130</v>
      </c>
      <c r="D1079" s="368">
        <v>1492.51</v>
      </c>
    </row>
    <row r="1080" spans="1:4" ht="9" customHeight="1">
      <c r="A1080" s="366" t="s">
        <v>37470</v>
      </c>
      <c r="B1080" s="367" t="s">
        <v>28930</v>
      </c>
      <c r="C1080" s="366" t="s">
        <v>4130</v>
      </c>
      <c r="D1080" s="368">
        <v>967</v>
      </c>
    </row>
    <row r="1081" spans="1:4" ht="9" customHeight="1">
      <c r="A1081" s="366" t="s">
        <v>37471</v>
      </c>
      <c r="B1081" s="367" t="s">
        <v>28931</v>
      </c>
      <c r="C1081" s="366" t="s">
        <v>4130</v>
      </c>
      <c r="D1081" s="368">
        <v>1214.3800000000001</v>
      </c>
    </row>
    <row r="1082" spans="1:4" ht="9" customHeight="1">
      <c r="A1082" s="366" t="s">
        <v>37472</v>
      </c>
      <c r="B1082" s="367" t="s">
        <v>28932</v>
      </c>
      <c r="C1082" s="366" t="s">
        <v>4130</v>
      </c>
      <c r="D1082" s="368">
        <v>975.04</v>
      </c>
    </row>
    <row r="1083" spans="1:4" ht="9" customHeight="1">
      <c r="A1083" s="366" t="s">
        <v>37473</v>
      </c>
      <c r="B1083" s="367" t="s">
        <v>28933</v>
      </c>
      <c r="C1083" s="366" t="s">
        <v>4130</v>
      </c>
      <c r="D1083" s="368">
        <v>1225.1300000000001</v>
      </c>
    </row>
    <row r="1084" spans="1:4" ht="9" customHeight="1">
      <c r="A1084" s="366" t="s">
        <v>37474</v>
      </c>
      <c r="B1084" s="367" t="s">
        <v>28934</v>
      </c>
      <c r="C1084" s="366" t="s">
        <v>4130</v>
      </c>
      <c r="D1084" s="368">
        <v>985.49</v>
      </c>
    </row>
    <row r="1085" spans="1:4" ht="9" customHeight="1">
      <c r="A1085" s="366" t="s">
        <v>37475</v>
      </c>
      <c r="B1085" s="367" t="s">
        <v>28935</v>
      </c>
      <c r="C1085" s="366" t="s">
        <v>4130</v>
      </c>
      <c r="D1085" s="368">
        <v>2040.33</v>
      </c>
    </row>
    <row r="1086" spans="1:4" ht="9" customHeight="1">
      <c r="A1086" s="366" t="s">
        <v>37476</v>
      </c>
      <c r="B1086" s="367" t="s">
        <v>28936</v>
      </c>
      <c r="C1086" s="366" t="s">
        <v>4130</v>
      </c>
      <c r="D1086" s="368">
        <v>1239.8399999999999</v>
      </c>
    </row>
    <row r="1087" spans="1:4" ht="9" customHeight="1">
      <c r="A1087" s="366" t="s">
        <v>37477</v>
      </c>
      <c r="B1087" s="367" t="s">
        <v>28937</v>
      </c>
      <c r="C1087" s="366" t="s">
        <v>4130</v>
      </c>
      <c r="D1087" s="368">
        <v>1665.67</v>
      </c>
    </row>
    <row r="1088" spans="1:4" ht="9" customHeight="1">
      <c r="A1088" s="366" t="s">
        <v>37478</v>
      </c>
      <c r="B1088" s="367" t="s">
        <v>28938</v>
      </c>
      <c r="C1088" s="366" t="s">
        <v>4130</v>
      </c>
      <c r="D1088" s="368">
        <v>999.76</v>
      </c>
    </row>
    <row r="1089" spans="1:4" ht="9" customHeight="1">
      <c r="A1089" s="366" t="s">
        <v>37479</v>
      </c>
      <c r="B1089" s="367" t="s">
        <v>28939</v>
      </c>
      <c r="C1089" s="366" t="s">
        <v>4130</v>
      </c>
      <c r="D1089" s="368">
        <v>1260.19</v>
      </c>
    </row>
    <row r="1090" spans="1:4" ht="9" customHeight="1">
      <c r="A1090" s="366" t="s">
        <v>37480</v>
      </c>
      <c r="B1090" s="367" t="s">
        <v>28940</v>
      </c>
      <c r="C1090" s="366" t="s">
        <v>4130</v>
      </c>
      <c r="D1090" s="368">
        <v>1019.67</v>
      </c>
    </row>
    <row r="1091" spans="1:4" ht="9" customHeight="1">
      <c r="A1091" s="366" t="s">
        <v>37481</v>
      </c>
      <c r="B1091" s="367" t="s">
        <v>28941</v>
      </c>
      <c r="C1091" s="366" t="s">
        <v>4130</v>
      </c>
      <c r="D1091" s="368">
        <v>1286.8800000000001</v>
      </c>
    </row>
    <row r="1092" spans="1:4" ht="9" customHeight="1">
      <c r="A1092" s="366" t="s">
        <v>37482</v>
      </c>
      <c r="B1092" s="367" t="s">
        <v>28942</v>
      </c>
      <c r="C1092" s="366" t="s">
        <v>4130</v>
      </c>
      <c r="D1092" s="368">
        <v>1045.9100000000001</v>
      </c>
    </row>
    <row r="1093" spans="1:4" ht="9" customHeight="1">
      <c r="A1093" s="366" t="s">
        <v>37483</v>
      </c>
      <c r="B1093" s="367" t="s">
        <v>28943</v>
      </c>
      <c r="C1093" s="366" t="s">
        <v>4130</v>
      </c>
      <c r="D1093" s="368">
        <v>2534.34</v>
      </c>
    </row>
    <row r="1094" spans="1:4" ht="9" customHeight="1">
      <c r="A1094" s="366" t="s">
        <v>37484</v>
      </c>
      <c r="B1094" s="367" t="s">
        <v>28944</v>
      </c>
      <c r="C1094" s="366" t="s">
        <v>4130</v>
      </c>
      <c r="D1094" s="368">
        <v>1323.43</v>
      </c>
    </row>
    <row r="1095" spans="1:4" ht="9" customHeight="1">
      <c r="A1095" s="366" t="s">
        <v>37485</v>
      </c>
      <c r="B1095" s="367" t="s">
        <v>28945</v>
      </c>
      <c r="C1095" s="366" t="s">
        <v>4130</v>
      </c>
      <c r="D1095" s="368">
        <v>2063.92</v>
      </c>
    </row>
    <row r="1096" spans="1:4" ht="9" customHeight="1">
      <c r="A1096" s="366" t="s">
        <v>37486</v>
      </c>
      <c r="B1096" s="367" t="s">
        <v>28946</v>
      </c>
      <c r="C1096" s="366" t="s">
        <v>4130</v>
      </c>
      <c r="D1096" s="368">
        <v>1082.02</v>
      </c>
    </row>
    <row r="1097" spans="1:4" ht="9" customHeight="1">
      <c r="A1097" s="366" t="s">
        <v>37487</v>
      </c>
      <c r="B1097" s="367" t="s">
        <v>28947</v>
      </c>
      <c r="C1097" s="366" t="s">
        <v>4130</v>
      </c>
      <c r="D1097" s="368">
        <v>1198.26</v>
      </c>
    </row>
    <row r="1098" spans="1:4" ht="9" customHeight="1">
      <c r="A1098" s="366" t="s">
        <v>37488</v>
      </c>
      <c r="B1098" s="367" t="s">
        <v>28948</v>
      </c>
      <c r="C1098" s="366" t="s">
        <v>4130</v>
      </c>
      <c r="D1098" s="368">
        <v>959.36</v>
      </c>
    </row>
    <row r="1099" spans="1:4" ht="9" customHeight="1">
      <c r="A1099" s="366" t="s">
        <v>37489</v>
      </c>
      <c r="B1099" s="367" t="s">
        <v>28949</v>
      </c>
      <c r="C1099" s="366" t="s">
        <v>4130</v>
      </c>
      <c r="D1099" s="368">
        <v>2681.45</v>
      </c>
    </row>
    <row r="1100" spans="1:4" ht="9" customHeight="1">
      <c r="A1100" s="366" t="s">
        <v>37490</v>
      </c>
      <c r="B1100" s="367" t="s">
        <v>28950</v>
      </c>
      <c r="C1100" s="366" t="s">
        <v>4130</v>
      </c>
      <c r="D1100" s="368">
        <v>1793.27</v>
      </c>
    </row>
    <row r="1101" spans="1:4" ht="9" customHeight="1">
      <c r="A1101" s="366" t="s">
        <v>37491</v>
      </c>
      <c r="B1101" s="367" t="s">
        <v>28951</v>
      </c>
      <c r="C1101" s="366" t="s">
        <v>4130</v>
      </c>
      <c r="D1101" s="368">
        <v>2155.1</v>
      </c>
    </row>
    <row r="1102" spans="1:4" ht="9" customHeight="1">
      <c r="A1102" s="366" t="s">
        <v>37492</v>
      </c>
      <c r="B1102" s="367" t="s">
        <v>28952</v>
      </c>
      <c r="C1102" s="366" t="s">
        <v>4130</v>
      </c>
      <c r="D1102" s="368">
        <v>1422.3</v>
      </c>
    </row>
    <row r="1103" spans="1:4" ht="9" customHeight="1">
      <c r="A1103" s="366" t="s">
        <v>37493</v>
      </c>
      <c r="B1103" s="367" t="s">
        <v>28953</v>
      </c>
      <c r="C1103" s="366" t="s">
        <v>4130</v>
      </c>
      <c r="D1103" s="368">
        <v>1798.64</v>
      </c>
    </row>
    <row r="1104" spans="1:4" ht="9" customHeight="1">
      <c r="A1104" s="366" t="s">
        <v>37494</v>
      </c>
      <c r="B1104" s="367" t="s">
        <v>28954</v>
      </c>
      <c r="C1104" s="366" t="s">
        <v>4130</v>
      </c>
      <c r="D1104" s="368">
        <v>1427.53</v>
      </c>
    </row>
    <row r="1105" spans="1:4" ht="9" customHeight="1">
      <c r="A1105" s="366" t="s">
        <v>37495</v>
      </c>
      <c r="B1105" s="367" t="s">
        <v>28955</v>
      </c>
      <c r="C1105" s="366" t="s">
        <v>4130</v>
      </c>
      <c r="D1105" s="368">
        <v>2816.87</v>
      </c>
    </row>
    <row r="1106" spans="1:4" ht="9" customHeight="1">
      <c r="A1106" s="366" t="s">
        <v>37496</v>
      </c>
      <c r="B1106" s="367" t="s">
        <v>28956</v>
      </c>
      <c r="C1106" s="366" t="s">
        <v>4130</v>
      </c>
      <c r="D1106" s="368">
        <v>1806.57</v>
      </c>
    </row>
    <row r="1107" spans="1:4" ht="9" customHeight="1">
      <c r="A1107" s="366" t="s">
        <v>37497</v>
      </c>
      <c r="B1107" s="367" t="s">
        <v>28957</v>
      </c>
      <c r="C1107" s="366" t="s">
        <v>4130</v>
      </c>
      <c r="D1107" s="368">
        <v>2262.48</v>
      </c>
    </row>
    <row r="1108" spans="1:4" ht="9" customHeight="1">
      <c r="A1108" s="366" t="s">
        <v>37498</v>
      </c>
      <c r="B1108" s="367" t="s">
        <v>28958</v>
      </c>
      <c r="C1108" s="366" t="s">
        <v>4130</v>
      </c>
      <c r="D1108" s="368">
        <v>1435.16</v>
      </c>
    </row>
    <row r="1109" spans="1:4" ht="9" customHeight="1">
      <c r="A1109" s="366" t="s">
        <v>37499</v>
      </c>
      <c r="B1109" s="367" t="s">
        <v>28959</v>
      </c>
      <c r="C1109" s="366" t="s">
        <v>4130</v>
      </c>
      <c r="D1109" s="368">
        <v>1817.76</v>
      </c>
    </row>
    <row r="1110" spans="1:4" ht="9" customHeight="1">
      <c r="A1110" s="366" t="s">
        <v>37500</v>
      </c>
      <c r="B1110" s="367" t="s">
        <v>28960</v>
      </c>
      <c r="C1110" s="366" t="s">
        <v>4130</v>
      </c>
      <c r="D1110" s="368">
        <v>1445.91</v>
      </c>
    </row>
    <row r="1111" spans="1:4" ht="9" customHeight="1">
      <c r="A1111" s="366" t="s">
        <v>37501</v>
      </c>
      <c r="B1111" s="367" t="s">
        <v>28961</v>
      </c>
      <c r="C1111" s="366" t="s">
        <v>4130</v>
      </c>
      <c r="D1111" s="368">
        <v>1833.18</v>
      </c>
    </row>
    <row r="1112" spans="1:4" ht="9" customHeight="1">
      <c r="A1112" s="366" t="s">
        <v>37502</v>
      </c>
      <c r="B1112" s="367" t="s">
        <v>28962</v>
      </c>
      <c r="C1112" s="366" t="s">
        <v>4130</v>
      </c>
      <c r="D1112" s="368">
        <v>1460.88</v>
      </c>
    </row>
    <row r="1113" spans="1:4" ht="9" customHeight="1">
      <c r="A1113" s="366" t="s">
        <v>37503</v>
      </c>
      <c r="B1113" s="367" t="s">
        <v>28963</v>
      </c>
      <c r="C1113" s="366" t="s">
        <v>4130</v>
      </c>
      <c r="D1113" s="368">
        <v>3140.31</v>
      </c>
    </row>
    <row r="1114" spans="1:4" ht="9" customHeight="1">
      <c r="A1114" s="366" t="s">
        <v>37504</v>
      </c>
      <c r="B1114" s="367" t="s">
        <v>28964</v>
      </c>
      <c r="C1114" s="366" t="s">
        <v>4130</v>
      </c>
      <c r="D1114" s="368">
        <v>1854.67</v>
      </c>
    </row>
    <row r="1115" spans="1:4" ht="9" customHeight="1">
      <c r="A1115" s="366" t="s">
        <v>37505</v>
      </c>
      <c r="B1115" s="367" t="s">
        <v>28965</v>
      </c>
      <c r="C1115" s="366" t="s">
        <v>4130</v>
      </c>
      <c r="D1115" s="368">
        <v>2519.8200000000002</v>
      </c>
    </row>
    <row r="1116" spans="1:4" ht="9" customHeight="1">
      <c r="A1116" s="366" t="s">
        <v>37506</v>
      </c>
      <c r="B1116" s="367" t="s">
        <v>28966</v>
      </c>
      <c r="C1116" s="366" t="s">
        <v>4130</v>
      </c>
      <c r="D1116" s="368">
        <v>1481.79</v>
      </c>
    </row>
    <row r="1117" spans="1:4" ht="9" customHeight="1">
      <c r="A1117" s="366" t="s">
        <v>37507</v>
      </c>
      <c r="B1117" s="367" t="s">
        <v>28967</v>
      </c>
      <c r="C1117" s="366" t="s">
        <v>4130</v>
      </c>
      <c r="D1117" s="368">
        <v>1882.51</v>
      </c>
    </row>
    <row r="1118" spans="1:4" ht="9" customHeight="1">
      <c r="A1118" s="366" t="s">
        <v>37508</v>
      </c>
      <c r="B1118" s="367" t="s">
        <v>28968</v>
      </c>
      <c r="C1118" s="366" t="s">
        <v>4130</v>
      </c>
      <c r="D1118" s="368">
        <v>1509.03</v>
      </c>
    </row>
    <row r="1119" spans="1:4" ht="9" customHeight="1">
      <c r="A1119" s="366" t="s">
        <v>37509</v>
      </c>
      <c r="B1119" s="367" t="s">
        <v>28969</v>
      </c>
      <c r="C1119" s="366" t="s">
        <v>4130</v>
      </c>
      <c r="D1119" s="368">
        <v>1850.9</v>
      </c>
    </row>
    <row r="1120" spans="1:4" ht="9" customHeight="1">
      <c r="A1120" s="366" t="s">
        <v>37510</v>
      </c>
      <c r="B1120" s="367" t="s">
        <v>28970</v>
      </c>
      <c r="C1120" s="366" t="s">
        <v>4130</v>
      </c>
      <c r="D1120" s="368">
        <v>1476.69</v>
      </c>
    </row>
    <row r="1121" spans="1:4" ht="9" customHeight="1">
      <c r="A1121" s="366" t="s">
        <v>37511</v>
      </c>
      <c r="B1121" s="367" t="s">
        <v>28971</v>
      </c>
      <c r="C1121" s="366" t="s">
        <v>4130</v>
      </c>
      <c r="D1121" s="368">
        <v>3910.81</v>
      </c>
    </row>
    <row r="1122" spans="1:4" ht="9" customHeight="1">
      <c r="A1122" s="366" t="s">
        <v>37512</v>
      </c>
      <c r="B1122" s="367" t="s">
        <v>28972</v>
      </c>
      <c r="C1122" s="366" t="s">
        <v>4130</v>
      </c>
      <c r="D1122" s="368">
        <v>1974.02</v>
      </c>
    </row>
    <row r="1123" spans="1:4" ht="9" customHeight="1">
      <c r="A1123" s="366" t="s">
        <v>37513</v>
      </c>
      <c r="B1123" s="367" t="s">
        <v>28973</v>
      </c>
      <c r="C1123" s="366" t="s">
        <v>4130</v>
      </c>
      <c r="D1123" s="368">
        <v>3129.77</v>
      </c>
    </row>
    <row r="1124" spans="1:4" ht="9" customHeight="1">
      <c r="A1124" s="366" t="s">
        <v>37514</v>
      </c>
      <c r="B1124" s="367" t="s">
        <v>28974</v>
      </c>
      <c r="C1124" s="366" t="s">
        <v>4130</v>
      </c>
      <c r="D1124" s="368">
        <v>1598.93</v>
      </c>
    </row>
    <row r="1125" spans="1:4" ht="9" customHeight="1">
      <c r="A1125" s="366" t="s">
        <v>37515</v>
      </c>
      <c r="B1125" s="367" t="s">
        <v>28975</v>
      </c>
      <c r="C1125" s="366" t="s">
        <v>4130</v>
      </c>
      <c r="D1125" s="368">
        <v>1793.97</v>
      </c>
    </row>
    <row r="1126" spans="1:4" ht="9" customHeight="1">
      <c r="A1126" s="366" t="s">
        <v>37516</v>
      </c>
      <c r="B1126" s="367" t="s">
        <v>28976</v>
      </c>
      <c r="C1126" s="366" t="s">
        <v>4130</v>
      </c>
      <c r="D1126" s="368">
        <v>1423.01</v>
      </c>
    </row>
    <row r="1127" spans="1:4" ht="9" customHeight="1">
      <c r="A1127" s="366" t="s">
        <v>37517</v>
      </c>
      <c r="B1127" s="367" t="s">
        <v>28977</v>
      </c>
      <c r="C1127" s="366" t="s">
        <v>4130</v>
      </c>
      <c r="D1127" s="368">
        <v>3888.72</v>
      </c>
    </row>
    <row r="1128" spans="1:4" ht="9" customHeight="1">
      <c r="A1128" s="366" t="s">
        <v>37518</v>
      </c>
      <c r="B1128" s="367" t="s">
        <v>28978</v>
      </c>
      <c r="C1128" s="366" t="s">
        <v>4130</v>
      </c>
      <c r="D1128" s="368">
        <v>2496.5500000000002</v>
      </c>
    </row>
    <row r="1129" spans="1:4" ht="9" customHeight="1">
      <c r="A1129" s="366" t="s">
        <v>37519</v>
      </c>
      <c r="B1129" s="367" t="s">
        <v>28979</v>
      </c>
      <c r="C1129" s="366" t="s">
        <v>4130</v>
      </c>
      <c r="D1129" s="368">
        <v>3076.25</v>
      </c>
    </row>
    <row r="1130" spans="1:4" ht="9" customHeight="1">
      <c r="A1130" s="366" t="s">
        <v>37520</v>
      </c>
      <c r="B1130" s="367" t="s">
        <v>28980</v>
      </c>
      <c r="C1130" s="366" t="s">
        <v>4130</v>
      </c>
      <c r="D1130" s="368">
        <v>1959.73</v>
      </c>
    </row>
    <row r="1131" spans="1:4" ht="9" customHeight="1">
      <c r="A1131" s="366" t="s">
        <v>37521</v>
      </c>
      <c r="B1131" s="367" t="s">
        <v>28981</v>
      </c>
      <c r="C1131" s="366" t="s">
        <v>4130</v>
      </c>
      <c r="D1131" s="368">
        <v>2505.37</v>
      </c>
    </row>
    <row r="1132" spans="1:4" ht="9" customHeight="1">
      <c r="A1132" s="366" t="s">
        <v>37522</v>
      </c>
      <c r="B1132" s="367" t="s">
        <v>28982</v>
      </c>
      <c r="C1132" s="366" t="s">
        <v>4130</v>
      </c>
      <c r="D1132" s="368">
        <v>1967.95</v>
      </c>
    </row>
    <row r="1133" spans="1:4" ht="9" customHeight="1">
      <c r="A1133" s="366" t="s">
        <v>37523</v>
      </c>
      <c r="B1133" s="367" t="s">
        <v>28983</v>
      </c>
      <c r="C1133" s="366" t="s">
        <v>4130</v>
      </c>
      <c r="D1133" s="368">
        <v>4096.12</v>
      </c>
    </row>
    <row r="1134" spans="1:4" ht="9" customHeight="1">
      <c r="A1134" s="366" t="s">
        <v>37524</v>
      </c>
      <c r="B1134" s="367" t="s">
        <v>28984</v>
      </c>
      <c r="C1134" s="366" t="s">
        <v>4130</v>
      </c>
      <c r="D1134" s="368">
        <v>2516.29</v>
      </c>
    </row>
    <row r="1135" spans="1:4" ht="9" customHeight="1">
      <c r="A1135" s="366" t="s">
        <v>37525</v>
      </c>
      <c r="B1135" s="367" t="s">
        <v>28985</v>
      </c>
      <c r="C1135" s="366" t="s">
        <v>4130</v>
      </c>
      <c r="D1135" s="368">
        <v>3237.47</v>
      </c>
    </row>
    <row r="1136" spans="1:4" ht="9" customHeight="1">
      <c r="A1136" s="366" t="s">
        <v>37526</v>
      </c>
      <c r="B1136" s="367" t="s">
        <v>28986</v>
      </c>
      <c r="C1136" s="366" t="s">
        <v>4130</v>
      </c>
      <c r="D1136" s="368">
        <v>1978.29</v>
      </c>
    </row>
    <row r="1137" spans="1:4" ht="9" customHeight="1">
      <c r="A1137" s="366" t="s">
        <v>37527</v>
      </c>
      <c r="B1137" s="367" t="s">
        <v>28987</v>
      </c>
      <c r="C1137" s="366" t="s">
        <v>4130</v>
      </c>
      <c r="D1137" s="368">
        <v>2532.77</v>
      </c>
    </row>
    <row r="1138" spans="1:4" ht="9" customHeight="1">
      <c r="A1138" s="366" t="s">
        <v>37528</v>
      </c>
      <c r="B1138" s="367" t="s">
        <v>28988</v>
      </c>
      <c r="C1138" s="366" t="s">
        <v>4130</v>
      </c>
      <c r="D1138" s="368">
        <v>1993.74</v>
      </c>
    </row>
    <row r="1139" spans="1:4" ht="9" customHeight="1">
      <c r="A1139" s="366" t="s">
        <v>37529</v>
      </c>
      <c r="B1139" s="367" t="s">
        <v>28989</v>
      </c>
      <c r="C1139" s="366" t="s">
        <v>4130</v>
      </c>
      <c r="D1139" s="368">
        <v>2555.33</v>
      </c>
    </row>
    <row r="1140" spans="1:4" ht="9" customHeight="1">
      <c r="A1140" s="366" t="s">
        <v>37530</v>
      </c>
      <c r="B1140" s="367" t="s">
        <v>28990</v>
      </c>
      <c r="C1140" s="366" t="s">
        <v>4130</v>
      </c>
      <c r="D1140" s="368">
        <v>2015.11</v>
      </c>
    </row>
    <row r="1141" spans="1:4" ht="9" customHeight="1">
      <c r="A1141" s="366" t="s">
        <v>37531</v>
      </c>
      <c r="B1141" s="367" t="s">
        <v>28991</v>
      </c>
      <c r="C1141" s="366" t="s">
        <v>4130</v>
      </c>
      <c r="D1141" s="368">
        <v>4580.04</v>
      </c>
    </row>
    <row r="1142" spans="1:4" ht="9" customHeight="1">
      <c r="A1142" s="366" t="s">
        <v>37532</v>
      </c>
      <c r="B1142" s="367" t="s">
        <v>28992</v>
      </c>
      <c r="C1142" s="366" t="s">
        <v>4130</v>
      </c>
      <c r="D1142" s="368">
        <v>2585.8200000000002</v>
      </c>
    </row>
    <row r="1143" spans="1:4" ht="9" customHeight="1">
      <c r="A1143" s="366" t="s">
        <v>37533</v>
      </c>
      <c r="B1143" s="367" t="s">
        <v>28993</v>
      </c>
      <c r="C1143" s="366" t="s">
        <v>4130</v>
      </c>
      <c r="D1143" s="368">
        <v>3615.59</v>
      </c>
    </row>
    <row r="1144" spans="1:4" ht="9" customHeight="1">
      <c r="A1144" s="366" t="s">
        <v>37534</v>
      </c>
      <c r="B1144" s="367" t="s">
        <v>28994</v>
      </c>
      <c r="C1144" s="366" t="s">
        <v>4130</v>
      </c>
      <c r="D1144" s="368">
        <v>2044.12</v>
      </c>
    </row>
    <row r="1145" spans="1:4" ht="9" customHeight="1">
      <c r="A1145" s="366" t="s">
        <v>37535</v>
      </c>
      <c r="B1145" s="367" t="s">
        <v>28995</v>
      </c>
      <c r="C1145" s="366" t="s">
        <v>4130</v>
      </c>
      <c r="D1145" s="368">
        <v>2625.2</v>
      </c>
    </row>
    <row r="1146" spans="1:4" ht="9" customHeight="1">
      <c r="A1146" s="366" t="s">
        <v>37536</v>
      </c>
      <c r="B1146" s="367" t="s">
        <v>28996</v>
      </c>
      <c r="C1146" s="366" t="s">
        <v>4130</v>
      </c>
      <c r="D1146" s="368">
        <v>2081.88</v>
      </c>
    </row>
    <row r="1147" spans="1:4" ht="9" customHeight="1">
      <c r="A1147" s="366" t="s">
        <v>37537</v>
      </c>
      <c r="B1147" s="367" t="s">
        <v>28997</v>
      </c>
      <c r="C1147" s="366" t="s">
        <v>4130</v>
      </c>
      <c r="D1147" s="368">
        <v>2679.56</v>
      </c>
    </row>
    <row r="1148" spans="1:4" ht="9" customHeight="1">
      <c r="A1148" s="366" t="s">
        <v>37538</v>
      </c>
      <c r="B1148" s="367" t="s">
        <v>28998</v>
      </c>
      <c r="C1148" s="366" t="s">
        <v>4130</v>
      </c>
      <c r="D1148" s="368">
        <v>2134.3200000000002</v>
      </c>
    </row>
    <row r="1149" spans="1:4" ht="9" customHeight="1">
      <c r="A1149" s="366" t="s">
        <v>37539</v>
      </c>
      <c r="B1149" s="367" t="s">
        <v>28999</v>
      </c>
      <c r="C1149" s="366" t="s">
        <v>4130</v>
      </c>
      <c r="D1149" s="368">
        <v>5710.82</v>
      </c>
    </row>
    <row r="1150" spans="1:4" ht="9" customHeight="1">
      <c r="A1150" s="366" t="s">
        <v>37540</v>
      </c>
      <c r="B1150" s="367" t="s">
        <v>29000</v>
      </c>
      <c r="C1150" s="366" t="s">
        <v>4130</v>
      </c>
      <c r="D1150" s="368">
        <v>2751.97</v>
      </c>
    </row>
    <row r="1151" spans="1:4" ht="9" customHeight="1">
      <c r="A1151" s="366" t="s">
        <v>37541</v>
      </c>
      <c r="B1151" s="367" t="s">
        <v>29001</v>
      </c>
      <c r="C1151" s="366" t="s">
        <v>4130</v>
      </c>
      <c r="D1151" s="368">
        <v>4494.4799999999996</v>
      </c>
    </row>
    <row r="1152" spans="1:4" ht="9" customHeight="1">
      <c r="A1152" s="366" t="s">
        <v>37542</v>
      </c>
      <c r="B1152" s="367" t="s">
        <v>29002</v>
      </c>
      <c r="C1152" s="366" t="s">
        <v>4130</v>
      </c>
      <c r="D1152" s="368">
        <v>2204.67</v>
      </c>
    </row>
    <row r="1153" spans="1:4" ht="9" customHeight="1">
      <c r="A1153" s="366" t="s">
        <v>37543</v>
      </c>
      <c r="B1153" s="367" t="s">
        <v>29003</v>
      </c>
      <c r="C1153" s="366" t="s">
        <v>4130</v>
      </c>
      <c r="D1153" s="368">
        <v>2499.11</v>
      </c>
    </row>
    <row r="1154" spans="1:4" ht="9" customHeight="1">
      <c r="A1154" s="366" t="s">
        <v>37544</v>
      </c>
      <c r="B1154" s="367" t="s">
        <v>29004</v>
      </c>
      <c r="C1154" s="366" t="s">
        <v>4130</v>
      </c>
      <c r="D1154" s="368">
        <v>1962.14</v>
      </c>
    </row>
    <row r="1155" spans="1:4" ht="9" customHeight="1">
      <c r="A1155" s="366" t="s">
        <v>37545</v>
      </c>
      <c r="B1155" s="367" t="s">
        <v>29005</v>
      </c>
      <c r="C1155" s="366" t="s">
        <v>4130</v>
      </c>
      <c r="D1155" s="368">
        <v>7071</v>
      </c>
    </row>
    <row r="1156" spans="1:4" ht="9" customHeight="1">
      <c r="A1156" s="366" t="s">
        <v>37546</v>
      </c>
      <c r="B1156" s="367" t="s">
        <v>29006</v>
      </c>
      <c r="C1156" s="366" t="s">
        <v>4130</v>
      </c>
      <c r="D1156" s="368">
        <v>4304.05</v>
      </c>
    </row>
    <row r="1157" spans="1:4" ht="9" customHeight="1">
      <c r="A1157" s="366" t="s">
        <v>37547</v>
      </c>
      <c r="B1157" s="367" t="s">
        <v>29007</v>
      </c>
      <c r="C1157" s="366" t="s">
        <v>4130</v>
      </c>
      <c r="D1157" s="368">
        <v>5475.88</v>
      </c>
    </row>
    <row r="1158" spans="1:4" ht="9" customHeight="1">
      <c r="A1158" s="366" t="s">
        <v>37548</v>
      </c>
      <c r="B1158" s="367" t="s">
        <v>29008</v>
      </c>
      <c r="C1158" s="366" t="s">
        <v>4130</v>
      </c>
      <c r="D1158" s="368">
        <v>3346.83</v>
      </c>
    </row>
    <row r="1159" spans="1:4" ht="9" customHeight="1">
      <c r="A1159" s="366" t="s">
        <v>37549</v>
      </c>
      <c r="B1159" s="367" t="s">
        <v>29009</v>
      </c>
      <c r="C1159" s="366" t="s">
        <v>4130</v>
      </c>
      <c r="D1159" s="368">
        <v>4316.13</v>
      </c>
    </row>
    <row r="1160" spans="1:4" ht="9" customHeight="1">
      <c r="A1160" s="366" t="s">
        <v>37550</v>
      </c>
      <c r="B1160" s="367" t="s">
        <v>29010</v>
      </c>
      <c r="C1160" s="366" t="s">
        <v>4130</v>
      </c>
      <c r="D1160" s="368">
        <v>3358.17</v>
      </c>
    </row>
    <row r="1161" spans="1:4" ht="9" customHeight="1">
      <c r="A1161" s="366" t="s">
        <v>37551</v>
      </c>
      <c r="B1161" s="367" t="s">
        <v>29011</v>
      </c>
      <c r="C1161" s="366" t="s">
        <v>4130</v>
      </c>
      <c r="D1161" s="368">
        <v>7458.94</v>
      </c>
    </row>
    <row r="1162" spans="1:4" ht="9" customHeight="1">
      <c r="A1162" s="366" t="s">
        <v>37552</v>
      </c>
      <c r="B1162" s="367" t="s">
        <v>29012</v>
      </c>
      <c r="C1162" s="366" t="s">
        <v>4130</v>
      </c>
      <c r="D1162" s="368">
        <v>4331.8999999999996</v>
      </c>
    </row>
    <row r="1163" spans="1:4" ht="9" customHeight="1">
      <c r="A1163" s="366" t="s">
        <v>37553</v>
      </c>
      <c r="B1163" s="367" t="s">
        <v>29013</v>
      </c>
      <c r="C1163" s="366" t="s">
        <v>4130</v>
      </c>
      <c r="D1163" s="368">
        <v>5772.18</v>
      </c>
    </row>
    <row r="1164" spans="1:4" ht="9" customHeight="1">
      <c r="A1164" s="366" t="s">
        <v>37554</v>
      </c>
      <c r="B1164" s="367" t="s">
        <v>29014</v>
      </c>
      <c r="C1164" s="366" t="s">
        <v>4130</v>
      </c>
      <c r="D1164" s="368">
        <v>3372.91</v>
      </c>
    </row>
    <row r="1165" spans="1:4" ht="9" customHeight="1">
      <c r="A1165" s="366" t="s">
        <v>37555</v>
      </c>
      <c r="B1165" s="367" t="s">
        <v>29015</v>
      </c>
      <c r="C1165" s="366" t="s">
        <v>4130</v>
      </c>
      <c r="D1165" s="368">
        <v>4354.8999999999996</v>
      </c>
    </row>
    <row r="1166" spans="1:4" ht="9" customHeight="1">
      <c r="A1166" s="366" t="s">
        <v>37556</v>
      </c>
      <c r="B1166" s="367" t="s">
        <v>29016</v>
      </c>
      <c r="C1166" s="366" t="s">
        <v>4130</v>
      </c>
      <c r="D1166" s="368">
        <v>3394.58</v>
      </c>
    </row>
    <row r="1167" spans="1:4" ht="9" customHeight="1">
      <c r="A1167" s="366" t="s">
        <v>37557</v>
      </c>
      <c r="B1167" s="367" t="s">
        <v>29017</v>
      </c>
      <c r="C1167" s="366" t="s">
        <v>4130</v>
      </c>
      <c r="D1167" s="368">
        <v>4386.2700000000004</v>
      </c>
    </row>
    <row r="1168" spans="1:4" ht="9" customHeight="1">
      <c r="A1168" s="366" t="s">
        <v>37558</v>
      </c>
      <c r="B1168" s="367" t="s">
        <v>29018</v>
      </c>
      <c r="C1168" s="366" t="s">
        <v>4130</v>
      </c>
      <c r="D1168" s="368">
        <v>3424.18</v>
      </c>
    </row>
    <row r="1169" spans="1:4" ht="9" customHeight="1">
      <c r="A1169" s="366" t="s">
        <v>37559</v>
      </c>
      <c r="B1169" s="367" t="s">
        <v>29019</v>
      </c>
      <c r="C1169" s="366" t="s">
        <v>4130</v>
      </c>
      <c r="D1169" s="368">
        <v>8361.8799999999992</v>
      </c>
    </row>
    <row r="1170" spans="1:4" ht="9" customHeight="1">
      <c r="A1170" s="366" t="s">
        <v>37560</v>
      </c>
      <c r="B1170" s="367" t="s">
        <v>29020</v>
      </c>
      <c r="C1170" s="366" t="s">
        <v>4130</v>
      </c>
      <c r="D1170" s="368">
        <v>4428.3900000000003</v>
      </c>
    </row>
    <row r="1171" spans="1:4" ht="9" customHeight="1">
      <c r="A1171" s="366" t="s">
        <v>37561</v>
      </c>
      <c r="B1171" s="367" t="s">
        <v>29021</v>
      </c>
      <c r="C1171" s="366" t="s">
        <v>4130</v>
      </c>
      <c r="D1171" s="368">
        <v>6463.07</v>
      </c>
    </row>
    <row r="1172" spans="1:4" ht="9" customHeight="1">
      <c r="A1172" s="366" t="s">
        <v>37562</v>
      </c>
      <c r="B1172" s="367" t="s">
        <v>29022</v>
      </c>
      <c r="C1172" s="366" t="s">
        <v>4130</v>
      </c>
      <c r="D1172" s="368">
        <v>3464.23</v>
      </c>
    </row>
    <row r="1173" spans="1:4" ht="9" customHeight="1">
      <c r="A1173" s="366" t="s">
        <v>37563</v>
      </c>
      <c r="B1173" s="367" t="s">
        <v>29023</v>
      </c>
      <c r="C1173" s="366" t="s">
        <v>4130</v>
      </c>
      <c r="D1173" s="368">
        <v>4484.78</v>
      </c>
    </row>
    <row r="1174" spans="1:4" ht="9" customHeight="1">
      <c r="A1174" s="366" t="s">
        <v>37564</v>
      </c>
      <c r="B1174" s="367" t="s">
        <v>29024</v>
      </c>
      <c r="C1174" s="366" t="s">
        <v>4130</v>
      </c>
      <c r="D1174" s="368">
        <v>3518.26</v>
      </c>
    </row>
    <row r="1175" spans="1:4" ht="9" customHeight="1">
      <c r="A1175" s="366" t="s">
        <v>37565</v>
      </c>
      <c r="B1175" s="367" t="s">
        <v>29025</v>
      </c>
      <c r="C1175" s="366" t="s">
        <v>4130</v>
      </c>
      <c r="D1175" s="368">
        <v>4560.1099999999997</v>
      </c>
    </row>
    <row r="1176" spans="1:4" ht="9" customHeight="1">
      <c r="A1176" s="366" t="s">
        <v>37566</v>
      </c>
      <c r="B1176" s="367" t="s">
        <v>29026</v>
      </c>
      <c r="C1176" s="366" t="s">
        <v>4130</v>
      </c>
      <c r="D1176" s="368">
        <v>3590.78</v>
      </c>
    </row>
    <row r="1177" spans="1:4" ht="9" customHeight="1">
      <c r="A1177" s="366" t="s">
        <v>37567</v>
      </c>
      <c r="B1177" s="367" t="s">
        <v>29027</v>
      </c>
      <c r="C1177" s="366" t="s">
        <v>4130</v>
      </c>
      <c r="D1177" s="368">
        <v>10489.71</v>
      </c>
    </row>
    <row r="1178" spans="1:4" ht="9" customHeight="1">
      <c r="A1178" s="366" t="s">
        <v>37568</v>
      </c>
      <c r="B1178" s="367" t="s">
        <v>29028</v>
      </c>
      <c r="C1178" s="366" t="s">
        <v>4130</v>
      </c>
      <c r="D1178" s="368">
        <v>4663.09</v>
      </c>
    </row>
    <row r="1179" spans="1:4" ht="9" customHeight="1">
      <c r="A1179" s="366" t="s">
        <v>37569</v>
      </c>
      <c r="B1179" s="367" t="s">
        <v>29029</v>
      </c>
      <c r="C1179" s="366" t="s">
        <v>4130</v>
      </c>
      <c r="D1179" s="368">
        <v>8084.04</v>
      </c>
    </row>
    <row r="1180" spans="1:4" ht="9" customHeight="1">
      <c r="A1180" s="366" t="s">
        <v>37570</v>
      </c>
      <c r="B1180" s="367" t="s">
        <v>29030</v>
      </c>
      <c r="C1180" s="366" t="s">
        <v>4130</v>
      </c>
      <c r="D1180" s="368">
        <v>3690.67</v>
      </c>
    </row>
    <row r="1181" spans="1:4" ht="9" customHeight="1">
      <c r="A1181" s="366" t="s">
        <v>37571</v>
      </c>
      <c r="B1181" s="367" t="s">
        <v>29031</v>
      </c>
      <c r="C1181" s="366" t="s">
        <v>4130</v>
      </c>
      <c r="D1181" s="368">
        <v>4307.3100000000004</v>
      </c>
    </row>
    <row r="1182" spans="1:4" ht="9" customHeight="1">
      <c r="A1182" s="366" t="s">
        <v>37572</v>
      </c>
      <c r="B1182" s="367" t="s">
        <v>29032</v>
      </c>
      <c r="C1182" s="366" t="s">
        <v>4130</v>
      </c>
      <c r="D1182" s="368">
        <v>3349.94</v>
      </c>
    </row>
    <row r="1183" spans="1:4" ht="9" customHeight="1">
      <c r="A1183" s="366" t="s">
        <v>37573</v>
      </c>
      <c r="B1183" s="367" t="s">
        <v>29033</v>
      </c>
      <c r="C1183" s="366" t="s">
        <v>4130</v>
      </c>
      <c r="D1183" s="368">
        <v>4802.9399999999996</v>
      </c>
    </row>
    <row r="1184" spans="1:4" ht="9" customHeight="1">
      <c r="A1184" s="366" t="s">
        <v>37574</v>
      </c>
      <c r="B1184" s="367" t="s">
        <v>29034</v>
      </c>
      <c r="C1184" s="366" t="s">
        <v>4130</v>
      </c>
      <c r="D1184" s="368">
        <v>2624.46</v>
      </c>
    </row>
    <row r="1185" spans="1:4" ht="9" customHeight="1">
      <c r="A1185" s="366" t="s">
        <v>37575</v>
      </c>
      <c r="B1185" s="367" t="s">
        <v>29035</v>
      </c>
      <c r="C1185" s="366" t="s">
        <v>4130</v>
      </c>
      <c r="D1185" s="368">
        <v>3822.4</v>
      </c>
    </row>
    <row r="1186" spans="1:4" ht="9" customHeight="1">
      <c r="A1186" s="366" t="s">
        <v>37576</v>
      </c>
      <c r="B1186" s="367" t="s">
        <v>29036</v>
      </c>
      <c r="C1186" s="366" t="s">
        <v>4130</v>
      </c>
      <c r="D1186" s="368">
        <v>2062.1</v>
      </c>
    </row>
    <row r="1187" spans="1:4" ht="9" customHeight="1">
      <c r="A1187" s="366" t="s">
        <v>37577</v>
      </c>
      <c r="B1187" s="367" t="s">
        <v>29037</v>
      </c>
      <c r="C1187" s="366" t="s">
        <v>4130</v>
      </c>
      <c r="D1187" s="368">
        <v>2642.44</v>
      </c>
    </row>
    <row r="1188" spans="1:4" ht="9" customHeight="1">
      <c r="A1188" s="366" t="s">
        <v>37578</v>
      </c>
      <c r="B1188" s="367" t="s">
        <v>29038</v>
      </c>
      <c r="C1188" s="366" t="s">
        <v>4130</v>
      </c>
      <c r="D1188" s="368">
        <v>2078.3200000000002</v>
      </c>
    </row>
    <row r="1189" spans="1:4" ht="9" customHeight="1">
      <c r="A1189" s="366" t="s">
        <v>37579</v>
      </c>
      <c r="B1189" s="367" t="s">
        <v>29039</v>
      </c>
      <c r="C1189" s="366" t="s">
        <v>4130</v>
      </c>
      <c r="D1189" s="368">
        <v>5012.43</v>
      </c>
    </row>
    <row r="1190" spans="1:4" ht="9" customHeight="1">
      <c r="A1190" s="366" t="s">
        <v>37580</v>
      </c>
      <c r="B1190" s="367" t="s">
        <v>29040</v>
      </c>
      <c r="C1190" s="366" t="s">
        <v>4130</v>
      </c>
      <c r="D1190" s="368">
        <v>2666.42</v>
      </c>
    </row>
    <row r="1191" spans="1:4" ht="9" customHeight="1">
      <c r="A1191" s="366" t="s">
        <v>37581</v>
      </c>
      <c r="B1191" s="367" t="s">
        <v>29041</v>
      </c>
      <c r="C1191" s="366" t="s">
        <v>4130</v>
      </c>
      <c r="D1191" s="368">
        <v>3988.07</v>
      </c>
    </row>
    <row r="1192" spans="1:4" ht="9" customHeight="1">
      <c r="A1192" s="366" t="s">
        <v>37582</v>
      </c>
      <c r="B1192" s="367" t="s">
        <v>29042</v>
      </c>
      <c r="C1192" s="366" t="s">
        <v>4130</v>
      </c>
      <c r="D1192" s="368">
        <v>2099.94</v>
      </c>
    </row>
    <row r="1193" spans="1:4" ht="9" customHeight="1">
      <c r="A1193" s="366" t="s">
        <v>37583</v>
      </c>
      <c r="B1193" s="367" t="s">
        <v>29043</v>
      </c>
      <c r="C1193" s="366" t="s">
        <v>4130</v>
      </c>
      <c r="D1193" s="368">
        <v>2701.07</v>
      </c>
    </row>
    <row r="1194" spans="1:4" ht="9" customHeight="1">
      <c r="A1194" s="366" t="s">
        <v>37584</v>
      </c>
      <c r="B1194" s="367" t="s">
        <v>29044</v>
      </c>
      <c r="C1194" s="366" t="s">
        <v>4130</v>
      </c>
      <c r="D1194" s="368">
        <v>2131.4899999999998</v>
      </c>
    </row>
    <row r="1195" spans="1:4" ht="9" customHeight="1">
      <c r="A1195" s="366" t="s">
        <v>37585</v>
      </c>
      <c r="B1195" s="367" t="s">
        <v>29045</v>
      </c>
      <c r="C1195" s="366" t="s">
        <v>4130</v>
      </c>
      <c r="D1195" s="368">
        <v>2748.67</v>
      </c>
    </row>
    <row r="1196" spans="1:4" ht="9" customHeight="1">
      <c r="A1196" s="366" t="s">
        <v>37586</v>
      </c>
      <c r="B1196" s="367" t="s">
        <v>29046</v>
      </c>
      <c r="C1196" s="366" t="s">
        <v>4130</v>
      </c>
      <c r="D1196" s="368">
        <v>2174.96</v>
      </c>
    </row>
    <row r="1197" spans="1:4" ht="9" customHeight="1">
      <c r="A1197" s="366" t="s">
        <v>37587</v>
      </c>
      <c r="B1197" s="367" t="s">
        <v>29047</v>
      </c>
      <c r="C1197" s="366" t="s">
        <v>4130</v>
      </c>
      <c r="D1197" s="368">
        <v>5594.37</v>
      </c>
    </row>
    <row r="1198" spans="1:4" ht="9" customHeight="1">
      <c r="A1198" s="366" t="s">
        <v>37588</v>
      </c>
      <c r="B1198" s="367" t="s">
        <v>29048</v>
      </c>
      <c r="C1198" s="366" t="s">
        <v>4130</v>
      </c>
      <c r="D1198" s="368">
        <v>2811.87</v>
      </c>
    </row>
    <row r="1199" spans="1:4" ht="9" customHeight="1">
      <c r="A1199" s="366" t="s">
        <v>37589</v>
      </c>
      <c r="B1199" s="367" t="s">
        <v>29049</v>
      </c>
      <c r="C1199" s="366" t="s">
        <v>4130</v>
      </c>
      <c r="D1199" s="368">
        <v>4448.42</v>
      </c>
    </row>
    <row r="1200" spans="1:4" ht="9" customHeight="1">
      <c r="A1200" s="366" t="s">
        <v>37590</v>
      </c>
      <c r="B1200" s="367" t="s">
        <v>29050</v>
      </c>
      <c r="C1200" s="366" t="s">
        <v>4130</v>
      </c>
      <c r="D1200" s="368">
        <v>2233.2800000000002</v>
      </c>
    </row>
    <row r="1201" spans="1:4" ht="9" customHeight="1">
      <c r="A1201" s="366" t="s">
        <v>37591</v>
      </c>
      <c r="B1201" s="367" t="s">
        <v>29051</v>
      </c>
      <c r="C1201" s="366" t="s">
        <v>4130</v>
      </c>
      <c r="D1201" s="368">
        <v>2893.48</v>
      </c>
    </row>
    <row r="1202" spans="1:4" ht="9" customHeight="1">
      <c r="A1202" s="366" t="s">
        <v>37592</v>
      </c>
      <c r="B1202" s="367" t="s">
        <v>29052</v>
      </c>
      <c r="C1202" s="366" t="s">
        <v>4130</v>
      </c>
      <c r="D1202" s="368">
        <v>2309.29</v>
      </c>
    </row>
    <row r="1203" spans="1:4" ht="9" customHeight="1">
      <c r="A1203" s="366" t="s">
        <v>37593</v>
      </c>
      <c r="B1203" s="367" t="s">
        <v>29053</v>
      </c>
      <c r="C1203" s="366" t="s">
        <v>4130</v>
      </c>
      <c r="D1203" s="368">
        <v>3002.4</v>
      </c>
    </row>
    <row r="1204" spans="1:4" ht="9" customHeight="1">
      <c r="A1204" s="366" t="s">
        <v>37594</v>
      </c>
      <c r="B1204" s="367" t="s">
        <v>29054</v>
      </c>
      <c r="C1204" s="366" t="s">
        <v>4130</v>
      </c>
      <c r="D1204" s="368">
        <v>2411.7199999999998</v>
      </c>
    </row>
    <row r="1205" spans="1:4" ht="9" customHeight="1">
      <c r="A1205" s="366" t="s">
        <v>37595</v>
      </c>
      <c r="B1205" s="367" t="s">
        <v>29055</v>
      </c>
      <c r="C1205" s="366" t="s">
        <v>4130</v>
      </c>
      <c r="D1205" s="368">
        <v>6922.37</v>
      </c>
    </row>
    <row r="1206" spans="1:4" ht="9" customHeight="1">
      <c r="A1206" s="366" t="s">
        <v>37596</v>
      </c>
      <c r="B1206" s="367" t="s">
        <v>29056</v>
      </c>
      <c r="C1206" s="366" t="s">
        <v>4130</v>
      </c>
      <c r="D1206" s="368">
        <v>3146.2</v>
      </c>
    </row>
    <row r="1207" spans="1:4" ht="9" customHeight="1">
      <c r="A1207" s="366" t="s">
        <v>37597</v>
      </c>
      <c r="B1207" s="367" t="s">
        <v>29057</v>
      </c>
      <c r="C1207" s="366" t="s">
        <v>4130</v>
      </c>
      <c r="D1207" s="368">
        <v>5497.97</v>
      </c>
    </row>
    <row r="1208" spans="1:4" ht="9" customHeight="1">
      <c r="A1208" s="366" t="s">
        <v>37598</v>
      </c>
      <c r="B1208" s="367" t="s">
        <v>29058</v>
      </c>
      <c r="C1208" s="366" t="s">
        <v>4130</v>
      </c>
      <c r="D1208" s="368">
        <v>2548.44</v>
      </c>
    </row>
    <row r="1209" spans="1:4" ht="9" customHeight="1">
      <c r="A1209" s="366" t="s">
        <v>37599</v>
      </c>
      <c r="B1209" s="367" t="s">
        <v>29059</v>
      </c>
      <c r="C1209" s="366" t="s">
        <v>4130</v>
      </c>
      <c r="D1209" s="368">
        <v>2628.6</v>
      </c>
    </row>
    <row r="1210" spans="1:4" ht="9" customHeight="1">
      <c r="A1210" s="366" t="s">
        <v>37600</v>
      </c>
      <c r="B1210" s="367" t="s">
        <v>29060</v>
      </c>
      <c r="C1210" s="366" t="s">
        <v>4130</v>
      </c>
      <c r="D1210" s="368">
        <v>2065.81</v>
      </c>
    </row>
    <row r="1211" spans="1:4" ht="9" customHeight="1">
      <c r="A1211" s="366" t="s">
        <v>37601</v>
      </c>
      <c r="B1211" s="367" t="s">
        <v>29061</v>
      </c>
      <c r="C1211" s="366" t="s">
        <v>4130</v>
      </c>
      <c r="D1211" s="368">
        <v>6995.22</v>
      </c>
    </row>
    <row r="1212" spans="1:4" ht="9" customHeight="1">
      <c r="A1212" s="366" t="s">
        <v>37602</v>
      </c>
      <c r="B1212" s="367" t="s">
        <v>29062</v>
      </c>
      <c r="C1212" s="366" t="s">
        <v>4130</v>
      </c>
      <c r="D1212" s="368">
        <v>3603.65</v>
      </c>
    </row>
    <row r="1213" spans="1:4" ht="9" customHeight="1">
      <c r="A1213" s="366" t="s">
        <v>37603</v>
      </c>
      <c r="B1213" s="367" t="s">
        <v>29063</v>
      </c>
      <c r="C1213" s="366" t="s">
        <v>4130</v>
      </c>
      <c r="D1213" s="368">
        <v>5479.48</v>
      </c>
    </row>
    <row r="1214" spans="1:4" ht="9" customHeight="1">
      <c r="A1214" s="366" t="s">
        <v>37604</v>
      </c>
      <c r="B1214" s="367" t="s">
        <v>29064</v>
      </c>
      <c r="C1214" s="366" t="s">
        <v>4130</v>
      </c>
      <c r="D1214" s="368">
        <v>2792.51</v>
      </c>
    </row>
    <row r="1215" spans="1:4" ht="9" customHeight="1">
      <c r="A1215" s="366" t="s">
        <v>37605</v>
      </c>
      <c r="B1215" s="367" t="s">
        <v>29065</v>
      </c>
      <c r="C1215" s="366" t="s">
        <v>4130</v>
      </c>
      <c r="D1215" s="368">
        <v>3631.16</v>
      </c>
    </row>
    <row r="1216" spans="1:4" ht="9" customHeight="1">
      <c r="A1216" s="366" t="s">
        <v>37606</v>
      </c>
      <c r="B1216" s="367" t="s">
        <v>29066</v>
      </c>
      <c r="C1216" s="366" t="s">
        <v>4130</v>
      </c>
      <c r="D1216" s="368">
        <v>2816.48</v>
      </c>
    </row>
    <row r="1217" spans="1:4" ht="9" customHeight="1">
      <c r="A1217" s="366" t="s">
        <v>37607</v>
      </c>
      <c r="B1217" s="367" t="s">
        <v>29067</v>
      </c>
      <c r="C1217" s="366" t="s">
        <v>4130</v>
      </c>
      <c r="D1217" s="368">
        <v>7316.87</v>
      </c>
    </row>
    <row r="1218" spans="1:4" ht="9" customHeight="1">
      <c r="A1218" s="366" t="s">
        <v>37608</v>
      </c>
      <c r="B1218" s="367" t="s">
        <v>29068</v>
      </c>
      <c r="C1218" s="366" t="s">
        <v>4130</v>
      </c>
      <c r="D1218" s="368">
        <v>3666.26</v>
      </c>
    </row>
    <row r="1219" spans="1:4" ht="9" customHeight="1">
      <c r="A1219" s="366" t="s">
        <v>37609</v>
      </c>
      <c r="B1219" s="367" t="s">
        <v>29069</v>
      </c>
      <c r="C1219" s="366" t="s">
        <v>4130</v>
      </c>
      <c r="D1219" s="368">
        <v>5729.28</v>
      </c>
    </row>
    <row r="1220" spans="1:4" ht="9" customHeight="1">
      <c r="A1220" s="366" t="s">
        <v>37610</v>
      </c>
      <c r="B1220" s="367" t="s">
        <v>29070</v>
      </c>
      <c r="C1220" s="366" t="s">
        <v>4130</v>
      </c>
      <c r="D1220" s="368">
        <v>2847.16</v>
      </c>
    </row>
    <row r="1221" spans="1:4" ht="9" customHeight="1">
      <c r="A1221" s="366" t="s">
        <v>37611</v>
      </c>
      <c r="B1221" s="367" t="s">
        <v>29071</v>
      </c>
      <c r="C1221" s="366" t="s">
        <v>4130</v>
      </c>
      <c r="D1221" s="368">
        <v>3717.5</v>
      </c>
    </row>
    <row r="1222" spans="1:4" ht="9" customHeight="1">
      <c r="A1222" s="366" t="s">
        <v>37612</v>
      </c>
      <c r="B1222" s="367" t="s">
        <v>29072</v>
      </c>
      <c r="C1222" s="366" t="s">
        <v>4130</v>
      </c>
      <c r="D1222" s="368">
        <v>2892.34</v>
      </c>
    </row>
    <row r="1223" spans="1:4" ht="9" customHeight="1">
      <c r="A1223" s="366" t="s">
        <v>37613</v>
      </c>
      <c r="B1223" s="367" t="s">
        <v>29073</v>
      </c>
      <c r="C1223" s="366" t="s">
        <v>4130</v>
      </c>
      <c r="D1223" s="368">
        <v>3787.43</v>
      </c>
    </row>
    <row r="1224" spans="1:4" ht="9" customHeight="1">
      <c r="A1224" s="366" t="s">
        <v>37614</v>
      </c>
      <c r="B1224" s="367" t="s">
        <v>29074</v>
      </c>
      <c r="C1224" s="366" t="s">
        <v>4130</v>
      </c>
      <c r="D1224" s="368">
        <v>2954.45</v>
      </c>
    </row>
    <row r="1225" spans="1:4" ht="9" customHeight="1">
      <c r="A1225" s="366" t="s">
        <v>37615</v>
      </c>
      <c r="B1225" s="367" t="s">
        <v>29075</v>
      </c>
      <c r="C1225" s="366" t="s">
        <v>4130</v>
      </c>
      <c r="D1225" s="368">
        <v>8158.86</v>
      </c>
    </row>
    <row r="1226" spans="1:4" ht="9" customHeight="1">
      <c r="A1226" s="366" t="s">
        <v>37616</v>
      </c>
      <c r="B1226" s="367" t="s">
        <v>29076</v>
      </c>
      <c r="C1226" s="366" t="s">
        <v>4130</v>
      </c>
      <c r="D1226" s="368">
        <v>3879.12</v>
      </c>
    </row>
    <row r="1227" spans="1:4" ht="9" customHeight="1">
      <c r="A1227" s="366" t="s">
        <v>37617</v>
      </c>
      <c r="B1227" s="367" t="s">
        <v>29077</v>
      </c>
      <c r="C1227" s="366" t="s">
        <v>4130</v>
      </c>
      <c r="D1227" s="368">
        <v>6382.39</v>
      </c>
    </row>
    <row r="1228" spans="1:4" ht="9" customHeight="1">
      <c r="A1228" s="366" t="s">
        <v>37618</v>
      </c>
      <c r="B1228" s="367" t="s">
        <v>29078</v>
      </c>
      <c r="C1228" s="366" t="s">
        <v>4130</v>
      </c>
      <c r="D1228" s="368">
        <v>3036.7</v>
      </c>
    </row>
    <row r="1229" spans="1:4" ht="9" customHeight="1">
      <c r="A1229" s="366" t="s">
        <v>37619</v>
      </c>
      <c r="B1229" s="367" t="s">
        <v>29079</v>
      </c>
      <c r="C1229" s="366" t="s">
        <v>4130</v>
      </c>
      <c r="D1229" s="368">
        <v>3997.08</v>
      </c>
    </row>
    <row r="1230" spans="1:4" ht="9" customHeight="1">
      <c r="A1230" s="366" t="s">
        <v>37620</v>
      </c>
      <c r="B1230" s="367" t="s">
        <v>29080</v>
      </c>
      <c r="C1230" s="366" t="s">
        <v>4130</v>
      </c>
      <c r="D1230" s="368">
        <v>3143.74</v>
      </c>
    </row>
    <row r="1231" spans="1:4" ht="9" customHeight="1">
      <c r="A1231" s="366" t="s">
        <v>37621</v>
      </c>
      <c r="B1231" s="367" t="s">
        <v>29081</v>
      </c>
      <c r="C1231" s="366" t="s">
        <v>4130</v>
      </c>
      <c r="D1231" s="368">
        <v>4151.8599999999997</v>
      </c>
    </row>
    <row r="1232" spans="1:4" ht="9" customHeight="1">
      <c r="A1232" s="366" t="s">
        <v>37622</v>
      </c>
      <c r="B1232" s="367" t="s">
        <v>29082</v>
      </c>
      <c r="C1232" s="366" t="s">
        <v>4130</v>
      </c>
      <c r="D1232" s="368">
        <v>3286.13</v>
      </c>
    </row>
    <row r="1233" spans="1:4" ht="9" customHeight="1">
      <c r="A1233" s="366" t="s">
        <v>37623</v>
      </c>
      <c r="B1233" s="367" t="s">
        <v>29083</v>
      </c>
      <c r="C1233" s="366" t="s">
        <v>4130</v>
      </c>
      <c r="D1233" s="368">
        <v>10102.76</v>
      </c>
    </row>
    <row r="1234" spans="1:4" ht="9" customHeight="1">
      <c r="A1234" s="366" t="s">
        <v>37624</v>
      </c>
      <c r="B1234" s="367" t="s">
        <v>29084</v>
      </c>
      <c r="C1234" s="366" t="s">
        <v>4130</v>
      </c>
      <c r="D1234" s="368">
        <v>4355.45</v>
      </c>
    </row>
    <row r="1235" spans="1:4" ht="9" customHeight="1">
      <c r="A1235" s="366" t="s">
        <v>37625</v>
      </c>
      <c r="B1235" s="367" t="s">
        <v>29085</v>
      </c>
      <c r="C1235" s="366" t="s">
        <v>4130</v>
      </c>
      <c r="D1235" s="368">
        <v>7891.87</v>
      </c>
    </row>
    <row r="1236" spans="1:4" ht="9" customHeight="1">
      <c r="A1236" s="366" t="s">
        <v>37626</v>
      </c>
      <c r="B1236" s="367" t="s">
        <v>29086</v>
      </c>
      <c r="C1236" s="366" t="s">
        <v>4130</v>
      </c>
      <c r="D1236" s="368">
        <v>3475.84</v>
      </c>
    </row>
    <row r="1237" spans="1:4" ht="9" customHeight="1">
      <c r="A1237" s="366" t="s">
        <v>37627</v>
      </c>
      <c r="B1237" s="367" t="s">
        <v>29087</v>
      </c>
      <c r="C1237" s="366" t="s">
        <v>4130</v>
      </c>
      <c r="D1237" s="368">
        <v>3610.53</v>
      </c>
    </row>
    <row r="1238" spans="1:4" ht="9" customHeight="1">
      <c r="A1238" s="366" t="s">
        <v>37628</v>
      </c>
      <c r="B1238" s="367" t="s">
        <v>29088</v>
      </c>
      <c r="C1238" s="366" t="s">
        <v>4130</v>
      </c>
      <c r="D1238" s="368">
        <v>2798.5</v>
      </c>
    </row>
    <row r="1239" spans="1:4" ht="9" customHeight="1">
      <c r="A1239" s="366" t="s">
        <v>37629</v>
      </c>
      <c r="B1239" s="367" t="s">
        <v>29089</v>
      </c>
      <c r="C1239" s="366" t="s">
        <v>4130</v>
      </c>
      <c r="D1239" s="368">
        <v>12295.38</v>
      </c>
    </row>
    <row r="1240" spans="1:4" ht="9" customHeight="1">
      <c r="A1240" s="366" t="s">
        <v>37630</v>
      </c>
      <c r="B1240" s="367" t="s">
        <v>29090</v>
      </c>
      <c r="C1240" s="366" t="s">
        <v>4130</v>
      </c>
      <c r="D1240" s="368">
        <v>6094.72</v>
      </c>
    </row>
    <row r="1241" spans="1:4" ht="9" customHeight="1">
      <c r="A1241" s="366" t="s">
        <v>37631</v>
      </c>
      <c r="B1241" s="367" t="s">
        <v>29091</v>
      </c>
      <c r="C1241" s="366" t="s">
        <v>4130</v>
      </c>
      <c r="D1241" s="368">
        <v>9415.6</v>
      </c>
    </row>
    <row r="1242" spans="1:4" ht="9" customHeight="1">
      <c r="A1242" s="366" t="s">
        <v>37632</v>
      </c>
      <c r="B1242" s="367" t="s">
        <v>29092</v>
      </c>
      <c r="C1242" s="366" t="s">
        <v>4130</v>
      </c>
      <c r="D1242" s="368">
        <v>4658.5200000000004</v>
      </c>
    </row>
    <row r="1243" spans="1:4" ht="9" customHeight="1">
      <c r="A1243" s="366" t="s">
        <v>37633</v>
      </c>
      <c r="B1243" s="367" t="s">
        <v>29093</v>
      </c>
      <c r="C1243" s="366" t="s">
        <v>4130</v>
      </c>
      <c r="D1243" s="368">
        <v>6137.24</v>
      </c>
    </row>
    <row r="1244" spans="1:4" ht="9" customHeight="1">
      <c r="A1244" s="366" t="s">
        <v>37634</v>
      </c>
      <c r="B1244" s="367" t="s">
        <v>29094</v>
      </c>
      <c r="C1244" s="366" t="s">
        <v>4130</v>
      </c>
      <c r="D1244" s="368">
        <v>4694.84</v>
      </c>
    </row>
    <row r="1245" spans="1:4" ht="9" customHeight="1">
      <c r="A1245" s="366" t="s">
        <v>37635</v>
      </c>
      <c r="B1245" s="367" t="s">
        <v>29095</v>
      </c>
      <c r="C1245" s="366" t="s">
        <v>4130</v>
      </c>
      <c r="D1245" s="368">
        <v>12868.52</v>
      </c>
    </row>
    <row r="1246" spans="1:4" ht="9" customHeight="1">
      <c r="A1246" s="366" t="s">
        <v>37636</v>
      </c>
      <c r="B1246" s="367" t="s">
        <v>29096</v>
      </c>
      <c r="C1246" s="366" t="s">
        <v>4130</v>
      </c>
      <c r="D1246" s="368">
        <v>6191.67</v>
      </c>
    </row>
    <row r="1247" spans="1:4" ht="9" customHeight="1">
      <c r="A1247" s="366" t="s">
        <v>37637</v>
      </c>
      <c r="B1247" s="367" t="s">
        <v>29097</v>
      </c>
      <c r="C1247" s="366" t="s">
        <v>4130</v>
      </c>
      <c r="D1247" s="368">
        <v>9851.51</v>
      </c>
    </row>
    <row r="1248" spans="1:4" ht="9" customHeight="1">
      <c r="A1248" s="366" t="s">
        <v>37638</v>
      </c>
      <c r="B1248" s="367" t="s">
        <v>29098</v>
      </c>
      <c r="C1248" s="366" t="s">
        <v>4130</v>
      </c>
      <c r="D1248" s="368">
        <v>4741.45</v>
      </c>
    </row>
    <row r="1249" spans="1:4" ht="9" customHeight="1">
      <c r="A1249" s="366" t="s">
        <v>37639</v>
      </c>
      <c r="B1249" s="367" t="s">
        <v>29099</v>
      </c>
      <c r="C1249" s="366" t="s">
        <v>4130</v>
      </c>
      <c r="D1249" s="368">
        <v>6270.17</v>
      </c>
    </row>
    <row r="1250" spans="1:4" ht="9" customHeight="1">
      <c r="A1250" s="366" t="s">
        <v>37640</v>
      </c>
      <c r="B1250" s="367" t="s">
        <v>29100</v>
      </c>
      <c r="C1250" s="366" t="s">
        <v>4130</v>
      </c>
      <c r="D1250" s="368">
        <v>4809.03</v>
      </c>
    </row>
    <row r="1251" spans="1:4" ht="9" customHeight="1">
      <c r="A1251" s="366" t="s">
        <v>37641</v>
      </c>
      <c r="B1251" s="367" t="s">
        <v>29101</v>
      </c>
      <c r="C1251" s="366" t="s">
        <v>4130</v>
      </c>
      <c r="D1251" s="368">
        <v>6376.54</v>
      </c>
    </row>
    <row r="1252" spans="1:4" ht="9" customHeight="1">
      <c r="A1252" s="366" t="s">
        <v>37642</v>
      </c>
      <c r="B1252" s="367" t="s">
        <v>29102</v>
      </c>
      <c r="C1252" s="366" t="s">
        <v>4130</v>
      </c>
      <c r="D1252" s="368">
        <v>4901.53</v>
      </c>
    </row>
    <row r="1253" spans="1:4" ht="9" customHeight="1">
      <c r="A1253" s="366" t="s">
        <v>37643</v>
      </c>
      <c r="B1253" s="367" t="s">
        <v>29103</v>
      </c>
      <c r="C1253" s="366" t="s">
        <v>4130</v>
      </c>
      <c r="D1253" s="368">
        <v>14390.39</v>
      </c>
    </row>
    <row r="1254" spans="1:4" ht="9" customHeight="1">
      <c r="A1254" s="366" t="s">
        <v>37644</v>
      </c>
      <c r="B1254" s="367" t="s">
        <v>29104</v>
      </c>
      <c r="C1254" s="366" t="s">
        <v>4130</v>
      </c>
      <c r="D1254" s="368">
        <v>6514.99</v>
      </c>
    </row>
    <row r="1255" spans="1:4" ht="9" customHeight="1">
      <c r="A1255" s="366" t="s">
        <v>37645</v>
      </c>
      <c r="B1255" s="367" t="s">
        <v>29105</v>
      </c>
      <c r="C1255" s="366" t="s">
        <v>4130</v>
      </c>
      <c r="D1255" s="368">
        <v>11009.05</v>
      </c>
    </row>
    <row r="1256" spans="1:4" ht="9" customHeight="1">
      <c r="A1256" s="366" t="s">
        <v>37646</v>
      </c>
      <c r="B1256" s="367" t="s">
        <v>29106</v>
      </c>
      <c r="C1256" s="366" t="s">
        <v>4130</v>
      </c>
      <c r="D1256" s="368">
        <v>6693.11</v>
      </c>
    </row>
    <row r="1257" spans="1:4" ht="9" customHeight="1">
      <c r="A1257" s="366" t="s">
        <v>37647</v>
      </c>
      <c r="B1257" s="367" t="s">
        <v>29107</v>
      </c>
      <c r="C1257" s="366" t="s">
        <v>4130</v>
      </c>
      <c r="D1257" s="368">
        <v>5181.8</v>
      </c>
    </row>
    <row r="1258" spans="1:4" ht="9" customHeight="1">
      <c r="A1258" s="366" t="s">
        <v>37648</v>
      </c>
      <c r="B1258" s="367" t="s">
        <v>29108</v>
      </c>
      <c r="C1258" s="366" t="s">
        <v>4130</v>
      </c>
      <c r="D1258" s="368">
        <v>6922.42</v>
      </c>
    </row>
    <row r="1259" spans="1:4" ht="9" customHeight="1">
      <c r="A1259" s="366" t="s">
        <v>37649</v>
      </c>
      <c r="B1259" s="367" t="s">
        <v>29109</v>
      </c>
      <c r="C1259" s="366" t="s">
        <v>4130</v>
      </c>
      <c r="D1259" s="368">
        <v>5389.12</v>
      </c>
    </row>
    <row r="1260" spans="1:4" ht="9" customHeight="1">
      <c r="A1260" s="366" t="s">
        <v>37650</v>
      </c>
      <c r="B1260" s="367" t="s">
        <v>29110</v>
      </c>
      <c r="C1260" s="366" t="s">
        <v>4130</v>
      </c>
      <c r="D1260" s="368">
        <v>17878.5</v>
      </c>
    </row>
    <row r="1261" spans="1:4" ht="9" customHeight="1">
      <c r="A1261" s="366" t="s">
        <v>37651</v>
      </c>
      <c r="B1261" s="367" t="s">
        <v>29111</v>
      </c>
      <c r="C1261" s="366" t="s">
        <v>4130</v>
      </c>
      <c r="D1261" s="368">
        <v>7223.35</v>
      </c>
    </row>
    <row r="1262" spans="1:4" ht="9" customHeight="1">
      <c r="A1262" s="366" t="s">
        <v>37652</v>
      </c>
      <c r="B1262" s="367" t="s">
        <v>29112</v>
      </c>
      <c r="C1262" s="366" t="s">
        <v>4130</v>
      </c>
      <c r="D1262" s="368">
        <v>13655.92</v>
      </c>
    </row>
    <row r="1263" spans="1:4" ht="9" customHeight="1">
      <c r="A1263" s="366" t="s">
        <v>37653</v>
      </c>
      <c r="B1263" s="367" t="s">
        <v>29113</v>
      </c>
      <c r="C1263" s="366" t="s">
        <v>4130</v>
      </c>
      <c r="D1263" s="368">
        <v>5665.56</v>
      </c>
    </row>
    <row r="1264" spans="1:4" ht="9" customHeight="1">
      <c r="A1264" s="366" t="s">
        <v>37654</v>
      </c>
      <c r="B1264" s="367" t="s">
        <v>29114</v>
      </c>
      <c r="C1264" s="366" t="s">
        <v>4130</v>
      </c>
      <c r="D1264" s="368">
        <v>6105.48</v>
      </c>
    </row>
    <row r="1265" spans="1:4" ht="9" customHeight="1">
      <c r="A1265" s="366" t="s">
        <v>37655</v>
      </c>
      <c r="B1265" s="367" t="s">
        <v>29115</v>
      </c>
      <c r="C1265" s="366" t="s">
        <v>4130</v>
      </c>
      <c r="D1265" s="368">
        <v>4667.8</v>
      </c>
    </row>
    <row r="1266" spans="1:4" ht="9" customHeight="1">
      <c r="A1266" s="366" t="s">
        <v>37656</v>
      </c>
      <c r="B1266" s="367" t="s">
        <v>29116</v>
      </c>
      <c r="C1266" s="366" t="s">
        <v>4130</v>
      </c>
      <c r="D1266" s="368">
        <v>5023.16</v>
      </c>
    </row>
    <row r="1267" spans="1:4" ht="9" customHeight="1">
      <c r="A1267" s="366" t="s">
        <v>37657</v>
      </c>
      <c r="B1267" s="367" t="s">
        <v>29117</v>
      </c>
      <c r="C1267" s="366" t="s">
        <v>40</v>
      </c>
      <c r="D1267" s="368">
        <v>124.67</v>
      </c>
    </row>
    <row r="1268" spans="1:4" ht="9" customHeight="1">
      <c r="A1268" s="366" t="s">
        <v>37658</v>
      </c>
      <c r="B1268" s="367" t="s">
        <v>29118</v>
      </c>
      <c r="C1268" s="366" t="s">
        <v>40</v>
      </c>
      <c r="D1268" s="368">
        <v>104.76</v>
      </c>
    </row>
    <row r="1269" spans="1:4" ht="9" customHeight="1">
      <c r="A1269" s="366" t="s">
        <v>37659</v>
      </c>
      <c r="B1269" s="367" t="s">
        <v>29119</v>
      </c>
      <c r="C1269" s="366" t="s">
        <v>40</v>
      </c>
      <c r="D1269" s="368">
        <v>137.86000000000001</v>
      </c>
    </row>
    <row r="1270" spans="1:4" ht="9" customHeight="1">
      <c r="A1270" s="366" t="s">
        <v>37660</v>
      </c>
      <c r="B1270" s="367" t="s">
        <v>29120</v>
      </c>
      <c r="C1270" s="366" t="s">
        <v>40</v>
      </c>
      <c r="D1270" s="368">
        <v>117.97</v>
      </c>
    </row>
    <row r="1271" spans="1:4" ht="9" customHeight="1">
      <c r="A1271" s="366" t="s">
        <v>37661</v>
      </c>
      <c r="B1271" s="367" t="s">
        <v>29121</v>
      </c>
      <c r="C1271" s="366" t="s">
        <v>40</v>
      </c>
      <c r="D1271" s="368">
        <v>203.77</v>
      </c>
    </row>
    <row r="1272" spans="1:4" ht="9" customHeight="1">
      <c r="A1272" s="366" t="s">
        <v>37662</v>
      </c>
      <c r="B1272" s="367" t="s">
        <v>29122</v>
      </c>
      <c r="C1272" s="366" t="s">
        <v>40</v>
      </c>
      <c r="D1272" s="368">
        <v>183.98</v>
      </c>
    </row>
    <row r="1273" spans="1:4" ht="9" customHeight="1">
      <c r="A1273" s="366" t="s">
        <v>37663</v>
      </c>
      <c r="B1273" s="367" t="s">
        <v>29123</v>
      </c>
      <c r="C1273" s="366" t="s">
        <v>40</v>
      </c>
      <c r="D1273" s="368">
        <v>254.49</v>
      </c>
    </row>
    <row r="1274" spans="1:4" ht="9" customHeight="1">
      <c r="A1274" s="366" t="s">
        <v>37664</v>
      </c>
      <c r="B1274" s="367" t="s">
        <v>29124</v>
      </c>
      <c r="C1274" s="366" t="s">
        <v>40</v>
      </c>
      <c r="D1274" s="368">
        <v>231.02</v>
      </c>
    </row>
    <row r="1275" spans="1:4" ht="9" customHeight="1">
      <c r="A1275" s="366" t="s">
        <v>37665</v>
      </c>
      <c r="B1275" s="367" t="s">
        <v>29125</v>
      </c>
      <c r="C1275" s="366" t="s">
        <v>40</v>
      </c>
      <c r="D1275" s="368">
        <v>189.47</v>
      </c>
    </row>
    <row r="1276" spans="1:4" ht="9" customHeight="1">
      <c r="A1276" s="366" t="s">
        <v>37666</v>
      </c>
      <c r="B1276" s="367" t="s">
        <v>29126</v>
      </c>
      <c r="C1276" s="366" t="s">
        <v>40</v>
      </c>
      <c r="D1276" s="368">
        <v>157.76</v>
      </c>
    </row>
    <row r="1277" spans="1:4" ht="9" customHeight="1">
      <c r="A1277" s="366" t="s">
        <v>37667</v>
      </c>
      <c r="B1277" s="367" t="s">
        <v>29127</v>
      </c>
      <c r="C1277" s="366" t="s">
        <v>40</v>
      </c>
      <c r="D1277" s="368">
        <v>242.2</v>
      </c>
    </row>
    <row r="1278" spans="1:4" ht="9" customHeight="1">
      <c r="A1278" s="366" t="s">
        <v>37668</v>
      </c>
      <c r="B1278" s="367" t="s">
        <v>29128</v>
      </c>
      <c r="C1278" s="366" t="s">
        <v>40</v>
      </c>
      <c r="D1278" s="368">
        <v>210.57</v>
      </c>
    </row>
    <row r="1279" spans="1:4" ht="9" customHeight="1">
      <c r="A1279" s="366" t="s">
        <v>37669</v>
      </c>
      <c r="B1279" s="367" t="s">
        <v>29129</v>
      </c>
      <c r="C1279" s="366" t="s">
        <v>40</v>
      </c>
      <c r="D1279" s="368">
        <v>346.18</v>
      </c>
    </row>
    <row r="1280" spans="1:4" ht="9" customHeight="1">
      <c r="A1280" s="366" t="s">
        <v>37670</v>
      </c>
      <c r="B1280" s="367" t="s">
        <v>29130</v>
      </c>
      <c r="C1280" s="366" t="s">
        <v>40</v>
      </c>
      <c r="D1280" s="368">
        <v>310.77999999999997</v>
      </c>
    </row>
    <row r="1281" spans="1:4" ht="9" customHeight="1">
      <c r="A1281" s="366" t="s">
        <v>37671</v>
      </c>
      <c r="B1281" s="367" t="s">
        <v>29131</v>
      </c>
      <c r="C1281" s="366" t="s">
        <v>40</v>
      </c>
      <c r="D1281" s="368">
        <v>408.25</v>
      </c>
    </row>
    <row r="1282" spans="1:4" ht="9" customHeight="1">
      <c r="A1282" s="366" t="s">
        <v>37672</v>
      </c>
      <c r="B1282" s="367" t="s">
        <v>29132</v>
      </c>
      <c r="C1282" s="366" t="s">
        <v>40</v>
      </c>
      <c r="D1282" s="368">
        <v>365.39</v>
      </c>
    </row>
    <row r="1283" spans="1:4" ht="9" customHeight="1">
      <c r="A1283" s="366" t="s">
        <v>37673</v>
      </c>
      <c r="B1283" s="367" t="s">
        <v>29133</v>
      </c>
      <c r="C1283" s="366" t="s">
        <v>40</v>
      </c>
      <c r="D1283" s="368">
        <v>335.24</v>
      </c>
    </row>
    <row r="1284" spans="1:4" ht="9" customHeight="1">
      <c r="A1284" s="366" t="s">
        <v>37674</v>
      </c>
      <c r="B1284" s="367" t="s">
        <v>29134</v>
      </c>
      <c r="C1284" s="366" t="s">
        <v>40</v>
      </c>
      <c r="D1284" s="368">
        <v>291.77</v>
      </c>
    </row>
    <row r="1285" spans="1:4" ht="9" customHeight="1">
      <c r="A1285" s="366" t="s">
        <v>37675</v>
      </c>
      <c r="B1285" s="367" t="s">
        <v>29135</v>
      </c>
      <c r="C1285" s="366" t="s">
        <v>40</v>
      </c>
      <c r="D1285" s="368">
        <v>387.97</v>
      </c>
    </row>
    <row r="1286" spans="1:4" ht="9" customHeight="1">
      <c r="A1286" s="366" t="s">
        <v>37676</v>
      </c>
      <c r="B1286" s="367" t="s">
        <v>29136</v>
      </c>
      <c r="C1286" s="366" t="s">
        <v>40</v>
      </c>
      <c r="D1286" s="368">
        <v>344.58</v>
      </c>
    </row>
    <row r="1287" spans="1:4" ht="9" customHeight="1">
      <c r="A1287" s="366" t="s">
        <v>37677</v>
      </c>
      <c r="B1287" s="367" t="s">
        <v>29137</v>
      </c>
      <c r="C1287" s="366" t="s">
        <v>40</v>
      </c>
      <c r="D1287" s="368">
        <v>490.09</v>
      </c>
    </row>
    <row r="1288" spans="1:4" ht="9" customHeight="1">
      <c r="A1288" s="366" t="s">
        <v>37678</v>
      </c>
      <c r="B1288" s="367" t="s">
        <v>29138</v>
      </c>
      <c r="C1288" s="366" t="s">
        <v>40</v>
      </c>
      <c r="D1288" s="368">
        <v>434.7</v>
      </c>
    </row>
    <row r="1289" spans="1:4" ht="9" customHeight="1">
      <c r="A1289" s="366" t="s">
        <v>37679</v>
      </c>
      <c r="B1289" s="367" t="s">
        <v>29139</v>
      </c>
      <c r="C1289" s="366" t="s">
        <v>40</v>
      </c>
      <c r="D1289" s="368">
        <v>623.61</v>
      </c>
    </row>
    <row r="1290" spans="1:4" ht="9" customHeight="1">
      <c r="A1290" s="366" t="s">
        <v>37680</v>
      </c>
      <c r="B1290" s="367" t="s">
        <v>29140</v>
      </c>
      <c r="C1290" s="366" t="s">
        <v>40</v>
      </c>
      <c r="D1290" s="368">
        <v>559.01</v>
      </c>
    </row>
    <row r="1291" spans="1:4" ht="9" customHeight="1">
      <c r="A1291" s="366" t="s">
        <v>37681</v>
      </c>
      <c r="B1291" s="367" t="s">
        <v>29141</v>
      </c>
      <c r="C1291" s="366" t="s">
        <v>40</v>
      </c>
      <c r="D1291" s="368">
        <v>454.55</v>
      </c>
    </row>
    <row r="1292" spans="1:4" ht="9" customHeight="1">
      <c r="A1292" s="366" t="s">
        <v>37682</v>
      </c>
      <c r="B1292" s="367" t="s">
        <v>29142</v>
      </c>
      <c r="C1292" s="366" t="s">
        <v>40</v>
      </c>
      <c r="D1292" s="368">
        <v>391.25</v>
      </c>
    </row>
    <row r="1293" spans="1:4" ht="9" customHeight="1">
      <c r="A1293" s="366" t="s">
        <v>37683</v>
      </c>
      <c r="B1293" s="367" t="s">
        <v>29143</v>
      </c>
      <c r="C1293" s="366" t="s">
        <v>40</v>
      </c>
      <c r="D1293" s="368">
        <v>573.20000000000005</v>
      </c>
    </row>
    <row r="1294" spans="1:4" ht="9" customHeight="1">
      <c r="A1294" s="366" t="s">
        <v>37684</v>
      </c>
      <c r="B1294" s="367" t="s">
        <v>29144</v>
      </c>
      <c r="C1294" s="366" t="s">
        <v>40</v>
      </c>
      <c r="D1294" s="368">
        <v>510.07</v>
      </c>
    </row>
    <row r="1295" spans="1:4" ht="9" customHeight="1">
      <c r="A1295" s="366" t="s">
        <v>37685</v>
      </c>
      <c r="B1295" s="367" t="s">
        <v>29145</v>
      </c>
      <c r="C1295" s="366" t="s">
        <v>40</v>
      </c>
      <c r="D1295" s="368">
        <v>755.84</v>
      </c>
    </row>
    <row r="1296" spans="1:4" ht="9" customHeight="1">
      <c r="A1296" s="366" t="s">
        <v>37686</v>
      </c>
      <c r="B1296" s="367" t="s">
        <v>29146</v>
      </c>
      <c r="C1296" s="366" t="s">
        <v>40</v>
      </c>
      <c r="D1296" s="368">
        <v>671.52</v>
      </c>
    </row>
    <row r="1297" spans="1:4" ht="9" customHeight="1">
      <c r="A1297" s="366" t="s">
        <v>37687</v>
      </c>
      <c r="B1297" s="367" t="s">
        <v>29147</v>
      </c>
      <c r="C1297" s="366" t="s">
        <v>40</v>
      </c>
      <c r="D1297" s="368">
        <v>908.75</v>
      </c>
    </row>
    <row r="1298" spans="1:4" ht="9" customHeight="1">
      <c r="A1298" s="366" t="s">
        <v>37688</v>
      </c>
      <c r="B1298" s="367" t="s">
        <v>29148</v>
      </c>
      <c r="C1298" s="366" t="s">
        <v>40</v>
      </c>
      <c r="D1298" s="368">
        <v>813.17</v>
      </c>
    </row>
    <row r="1299" spans="1:4" ht="9" customHeight="1">
      <c r="A1299" s="366" t="s">
        <v>37689</v>
      </c>
      <c r="B1299" s="367" t="s">
        <v>29149</v>
      </c>
      <c r="C1299" s="366" t="s">
        <v>40</v>
      </c>
      <c r="D1299" s="368">
        <v>733.53</v>
      </c>
    </row>
    <row r="1300" spans="1:4" ht="9" customHeight="1">
      <c r="A1300" s="366" t="s">
        <v>37690</v>
      </c>
      <c r="B1300" s="367" t="s">
        <v>29150</v>
      </c>
      <c r="C1300" s="366" t="s">
        <v>40</v>
      </c>
      <c r="D1300" s="368">
        <v>634.66</v>
      </c>
    </row>
    <row r="1301" spans="1:4" ht="9" customHeight="1">
      <c r="A1301" s="366" t="s">
        <v>37691</v>
      </c>
      <c r="B1301" s="367" t="s">
        <v>29151</v>
      </c>
      <c r="C1301" s="366" t="s">
        <v>40</v>
      </c>
      <c r="D1301" s="368">
        <v>918.1</v>
      </c>
    </row>
    <row r="1302" spans="1:4" ht="9" customHeight="1">
      <c r="A1302" s="366" t="s">
        <v>37692</v>
      </c>
      <c r="B1302" s="367" t="s">
        <v>29152</v>
      </c>
      <c r="C1302" s="366" t="s">
        <v>40</v>
      </c>
      <c r="D1302" s="368">
        <v>819.5</v>
      </c>
    </row>
    <row r="1303" spans="1:4" ht="9" customHeight="1">
      <c r="A1303" s="366" t="s">
        <v>37693</v>
      </c>
      <c r="B1303" s="367" t="s">
        <v>29153</v>
      </c>
      <c r="C1303" s="366" t="s">
        <v>40</v>
      </c>
      <c r="D1303" s="368">
        <v>1212.3</v>
      </c>
    </row>
    <row r="1304" spans="1:4" ht="9" customHeight="1">
      <c r="A1304" s="366" t="s">
        <v>37694</v>
      </c>
      <c r="B1304" s="367" t="s">
        <v>29154</v>
      </c>
      <c r="C1304" s="366" t="s">
        <v>40</v>
      </c>
      <c r="D1304" s="368">
        <v>1081.79</v>
      </c>
    </row>
    <row r="1305" spans="1:4" ht="9" customHeight="1">
      <c r="A1305" s="366" t="s">
        <v>37695</v>
      </c>
      <c r="B1305" s="367" t="s">
        <v>29155</v>
      </c>
      <c r="C1305" s="366" t="s">
        <v>40</v>
      </c>
      <c r="D1305" s="368">
        <v>1450.56</v>
      </c>
    </row>
    <row r="1306" spans="1:4" ht="9" customHeight="1">
      <c r="A1306" s="366" t="s">
        <v>37696</v>
      </c>
      <c r="B1306" s="367" t="s">
        <v>29156</v>
      </c>
      <c r="C1306" s="366" t="s">
        <v>40</v>
      </c>
      <c r="D1306" s="368">
        <v>1315.64</v>
      </c>
    </row>
    <row r="1307" spans="1:4" ht="9" customHeight="1">
      <c r="A1307" s="366" t="s">
        <v>37697</v>
      </c>
      <c r="B1307" s="367" t="s">
        <v>29157</v>
      </c>
      <c r="C1307" s="366" t="s">
        <v>40</v>
      </c>
      <c r="D1307" s="368">
        <v>973.45</v>
      </c>
    </row>
    <row r="1308" spans="1:4" ht="9" customHeight="1">
      <c r="A1308" s="366" t="s">
        <v>37698</v>
      </c>
      <c r="B1308" s="367" t="s">
        <v>29158</v>
      </c>
      <c r="C1308" s="366" t="s">
        <v>40</v>
      </c>
      <c r="D1308" s="368">
        <v>1063.19</v>
      </c>
    </row>
    <row r="1309" spans="1:4" ht="9" customHeight="1">
      <c r="A1309" s="366" t="s">
        <v>37699</v>
      </c>
      <c r="B1309" s="367" t="s">
        <v>29159</v>
      </c>
      <c r="C1309" s="366" t="s">
        <v>40</v>
      </c>
      <c r="D1309" s="368">
        <v>1045.6600000000001</v>
      </c>
    </row>
    <row r="1310" spans="1:4" ht="9" customHeight="1">
      <c r="A1310" s="366" t="s">
        <v>37700</v>
      </c>
      <c r="B1310" s="367" t="s">
        <v>29160</v>
      </c>
      <c r="C1310" s="366" t="s">
        <v>40</v>
      </c>
      <c r="D1310" s="368">
        <v>1135.4000000000001</v>
      </c>
    </row>
    <row r="1311" spans="1:4" ht="9" customHeight="1">
      <c r="A1311" s="366" t="s">
        <v>37701</v>
      </c>
      <c r="B1311" s="367" t="s">
        <v>29161</v>
      </c>
      <c r="C1311" s="366" t="s">
        <v>40</v>
      </c>
      <c r="D1311" s="368">
        <v>1576.68</v>
      </c>
    </row>
    <row r="1312" spans="1:4" ht="9" customHeight="1">
      <c r="A1312" s="366" t="s">
        <v>37702</v>
      </c>
      <c r="B1312" s="367" t="s">
        <v>29162</v>
      </c>
      <c r="C1312" s="366" t="s">
        <v>40</v>
      </c>
      <c r="D1312" s="368">
        <v>1666.42</v>
      </c>
    </row>
    <row r="1313" spans="1:4" ht="9" customHeight="1">
      <c r="A1313" s="366" t="s">
        <v>37703</v>
      </c>
      <c r="B1313" s="367" t="s">
        <v>29163</v>
      </c>
      <c r="C1313" s="366" t="s">
        <v>40</v>
      </c>
      <c r="D1313" s="368">
        <v>1749.19</v>
      </c>
    </row>
    <row r="1314" spans="1:4" ht="9" customHeight="1">
      <c r="A1314" s="366" t="s">
        <v>37704</v>
      </c>
      <c r="B1314" s="367" t="s">
        <v>29164</v>
      </c>
      <c r="C1314" s="366" t="s">
        <v>40</v>
      </c>
      <c r="D1314" s="368">
        <v>1838.94</v>
      </c>
    </row>
    <row r="1315" spans="1:4" ht="9" customHeight="1">
      <c r="A1315" s="366" t="s">
        <v>37705</v>
      </c>
      <c r="B1315" s="367" t="s">
        <v>29165</v>
      </c>
      <c r="C1315" s="366" t="s">
        <v>40</v>
      </c>
      <c r="D1315" s="368">
        <v>1392.75</v>
      </c>
    </row>
    <row r="1316" spans="1:4" ht="9" customHeight="1">
      <c r="A1316" s="366" t="s">
        <v>37706</v>
      </c>
      <c r="B1316" s="367" t="s">
        <v>29166</v>
      </c>
      <c r="C1316" s="366" t="s">
        <v>40</v>
      </c>
      <c r="D1316" s="368">
        <v>1512.78</v>
      </c>
    </row>
    <row r="1317" spans="1:4" ht="9" customHeight="1">
      <c r="A1317" s="366" t="s">
        <v>37707</v>
      </c>
      <c r="B1317" s="367" t="s">
        <v>29167</v>
      </c>
      <c r="C1317" s="366" t="s">
        <v>40</v>
      </c>
      <c r="D1317" s="368">
        <v>1460.31</v>
      </c>
    </row>
    <row r="1318" spans="1:4" ht="9" customHeight="1">
      <c r="A1318" s="366" t="s">
        <v>37708</v>
      </c>
      <c r="B1318" s="367" t="s">
        <v>29168</v>
      </c>
      <c r="C1318" s="366" t="s">
        <v>40</v>
      </c>
      <c r="D1318" s="368">
        <v>1580.34</v>
      </c>
    </row>
    <row r="1319" spans="1:4" ht="9" customHeight="1">
      <c r="A1319" s="366" t="s">
        <v>37709</v>
      </c>
      <c r="B1319" s="367" t="s">
        <v>29169</v>
      </c>
      <c r="C1319" s="366" t="s">
        <v>40</v>
      </c>
      <c r="D1319" s="368">
        <v>1833.53</v>
      </c>
    </row>
    <row r="1320" spans="1:4" ht="9" customHeight="1">
      <c r="A1320" s="366" t="s">
        <v>37710</v>
      </c>
      <c r="B1320" s="367" t="s">
        <v>29170</v>
      </c>
      <c r="C1320" s="366" t="s">
        <v>40</v>
      </c>
      <c r="D1320" s="368">
        <v>1953.57</v>
      </c>
    </row>
    <row r="1321" spans="1:4" ht="9" customHeight="1">
      <c r="A1321" s="366" t="s">
        <v>37711</v>
      </c>
      <c r="B1321" s="367" t="s">
        <v>29171</v>
      </c>
      <c r="C1321" s="366" t="s">
        <v>40</v>
      </c>
      <c r="D1321" s="368">
        <v>2264.42</v>
      </c>
    </row>
    <row r="1322" spans="1:4" ht="9" customHeight="1">
      <c r="A1322" s="366" t="s">
        <v>37712</v>
      </c>
      <c r="B1322" s="367" t="s">
        <v>29172</v>
      </c>
      <c r="C1322" s="366" t="s">
        <v>40</v>
      </c>
      <c r="D1322" s="368">
        <v>2384.46</v>
      </c>
    </row>
    <row r="1323" spans="1:4" ht="9" customHeight="1">
      <c r="A1323" s="366" t="s">
        <v>37713</v>
      </c>
      <c r="B1323" s="367" t="s">
        <v>29173</v>
      </c>
      <c r="C1323" s="366" t="s">
        <v>40</v>
      </c>
      <c r="D1323" s="368">
        <v>2140.2199999999998</v>
      </c>
    </row>
    <row r="1324" spans="1:4" ht="9" customHeight="1">
      <c r="A1324" s="366" t="s">
        <v>37714</v>
      </c>
      <c r="B1324" s="367" t="s">
        <v>29174</v>
      </c>
      <c r="C1324" s="366" t="s">
        <v>40</v>
      </c>
      <c r="D1324" s="368">
        <v>2293.37</v>
      </c>
    </row>
    <row r="1325" spans="1:4" ht="9" customHeight="1">
      <c r="A1325" s="366" t="s">
        <v>37715</v>
      </c>
      <c r="B1325" s="367" t="s">
        <v>29175</v>
      </c>
      <c r="C1325" s="366" t="s">
        <v>40</v>
      </c>
      <c r="D1325" s="368">
        <v>2436.7600000000002</v>
      </c>
    </row>
    <row r="1326" spans="1:4" ht="9" customHeight="1">
      <c r="A1326" s="366" t="s">
        <v>37716</v>
      </c>
      <c r="B1326" s="367" t="s">
        <v>29176</v>
      </c>
      <c r="C1326" s="366" t="s">
        <v>40</v>
      </c>
      <c r="D1326" s="368">
        <v>2589.92</v>
      </c>
    </row>
    <row r="1327" spans="1:4" ht="9" customHeight="1">
      <c r="A1327" s="366" t="s">
        <v>37717</v>
      </c>
      <c r="B1327" s="367" t="s">
        <v>29177</v>
      </c>
      <c r="C1327" s="366" t="s">
        <v>40</v>
      </c>
      <c r="D1327" s="368">
        <v>2946.12</v>
      </c>
    </row>
    <row r="1328" spans="1:4" ht="9" customHeight="1">
      <c r="A1328" s="366" t="s">
        <v>37718</v>
      </c>
      <c r="B1328" s="367" t="s">
        <v>29178</v>
      </c>
      <c r="C1328" s="366" t="s">
        <v>40</v>
      </c>
      <c r="D1328" s="368">
        <v>3099.27</v>
      </c>
    </row>
    <row r="1329" spans="1:4" ht="9" customHeight="1">
      <c r="A1329" s="366" t="s">
        <v>37719</v>
      </c>
      <c r="B1329" s="367" t="s">
        <v>29179</v>
      </c>
      <c r="C1329" s="366" t="s">
        <v>40</v>
      </c>
      <c r="D1329" s="368">
        <v>3002.64</v>
      </c>
    </row>
    <row r="1330" spans="1:4" ht="9" customHeight="1">
      <c r="A1330" s="366" t="s">
        <v>37720</v>
      </c>
      <c r="B1330" s="367" t="s">
        <v>29180</v>
      </c>
      <c r="C1330" s="366" t="s">
        <v>40</v>
      </c>
      <c r="D1330" s="368">
        <v>3155.8</v>
      </c>
    </row>
    <row r="1331" spans="1:4" ht="9" customHeight="1">
      <c r="A1331" s="366" t="s">
        <v>37721</v>
      </c>
      <c r="B1331" s="367" t="s">
        <v>29181</v>
      </c>
      <c r="C1331" s="366" t="s">
        <v>40</v>
      </c>
      <c r="D1331" s="368">
        <v>3121.95</v>
      </c>
    </row>
    <row r="1332" spans="1:4" ht="9" customHeight="1">
      <c r="A1332" s="366" t="s">
        <v>37722</v>
      </c>
      <c r="B1332" s="367" t="s">
        <v>29182</v>
      </c>
      <c r="C1332" s="366" t="s">
        <v>40</v>
      </c>
      <c r="D1332" s="368">
        <v>3319.94</v>
      </c>
    </row>
    <row r="1333" spans="1:4" ht="9" customHeight="1">
      <c r="A1333" s="366" t="s">
        <v>37723</v>
      </c>
      <c r="B1333" s="367" t="s">
        <v>29183</v>
      </c>
      <c r="C1333" s="366" t="s">
        <v>40</v>
      </c>
      <c r="D1333" s="368">
        <v>3332.1</v>
      </c>
    </row>
    <row r="1334" spans="1:4" ht="9" customHeight="1">
      <c r="A1334" s="366" t="s">
        <v>37724</v>
      </c>
      <c r="B1334" s="367" t="s">
        <v>29184</v>
      </c>
      <c r="C1334" s="366" t="s">
        <v>40</v>
      </c>
      <c r="D1334" s="368">
        <v>3530.09</v>
      </c>
    </row>
    <row r="1335" spans="1:4" ht="9" customHeight="1">
      <c r="A1335" s="366" t="s">
        <v>37725</v>
      </c>
      <c r="B1335" s="367" t="s">
        <v>29185</v>
      </c>
      <c r="C1335" s="366" t="s">
        <v>40</v>
      </c>
      <c r="D1335" s="368">
        <v>3878.74</v>
      </c>
    </row>
    <row r="1336" spans="1:4" ht="9" customHeight="1">
      <c r="A1336" s="366" t="s">
        <v>37726</v>
      </c>
      <c r="B1336" s="367" t="s">
        <v>29186</v>
      </c>
      <c r="C1336" s="366" t="s">
        <v>40</v>
      </c>
      <c r="D1336" s="368">
        <v>4076.73</v>
      </c>
    </row>
    <row r="1337" spans="1:4" ht="9" customHeight="1">
      <c r="A1337" s="366" t="s">
        <v>37727</v>
      </c>
      <c r="B1337" s="367" t="s">
        <v>29187</v>
      </c>
      <c r="C1337" s="366" t="s">
        <v>40</v>
      </c>
      <c r="D1337" s="368">
        <v>4771.3999999999996</v>
      </c>
    </row>
    <row r="1338" spans="1:4" ht="9" customHeight="1">
      <c r="A1338" s="366" t="s">
        <v>37728</v>
      </c>
      <c r="B1338" s="367" t="s">
        <v>29188</v>
      </c>
      <c r="C1338" s="366" t="s">
        <v>40</v>
      </c>
      <c r="D1338" s="368">
        <v>4969.3900000000003</v>
      </c>
    </row>
    <row r="1339" spans="1:4" ht="9" customHeight="1">
      <c r="A1339" s="366" t="s">
        <v>37729</v>
      </c>
      <c r="B1339" s="367" t="s">
        <v>29189</v>
      </c>
      <c r="C1339" s="366" t="s">
        <v>40</v>
      </c>
      <c r="D1339" s="368">
        <v>230.4</v>
      </c>
    </row>
    <row r="1340" spans="1:4" ht="9" customHeight="1">
      <c r="A1340" s="366" t="s">
        <v>37730</v>
      </c>
      <c r="B1340" s="367" t="s">
        <v>29190</v>
      </c>
      <c r="C1340" s="366" t="s">
        <v>40</v>
      </c>
      <c r="D1340" s="368">
        <v>252.23</v>
      </c>
    </row>
    <row r="1341" spans="1:4" ht="9" customHeight="1">
      <c r="A1341" s="366" t="s">
        <v>37731</v>
      </c>
      <c r="B1341" s="367" t="s">
        <v>29191</v>
      </c>
      <c r="C1341" s="366" t="s">
        <v>40</v>
      </c>
      <c r="D1341" s="368">
        <v>230.87</v>
      </c>
    </row>
    <row r="1342" spans="1:4" ht="9" customHeight="1">
      <c r="A1342" s="366" t="s">
        <v>37732</v>
      </c>
      <c r="B1342" s="367" t="s">
        <v>29192</v>
      </c>
      <c r="C1342" s="366" t="s">
        <v>40</v>
      </c>
      <c r="D1342" s="368">
        <v>252.69</v>
      </c>
    </row>
    <row r="1343" spans="1:4" ht="9" customHeight="1">
      <c r="A1343" s="366" t="s">
        <v>37733</v>
      </c>
      <c r="B1343" s="367" t="s">
        <v>29193</v>
      </c>
      <c r="C1343" s="366" t="s">
        <v>40</v>
      </c>
      <c r="D1343" s="368">
        <v>235.35</v>
      </c>
    </row>
    <row r="1344" spans="1:4" ht="9" customHeight="1">
      <c r="A1344" s="366" t="s">
        <v>37734</v>
      </c>
      <c r="B1344" s="367" t="s">
        <v>29194</v>
      </c>
      <c r="C1344" s="366" t="s">
        <v>40</v>
      </c>
      <c r="D1344" s="368">
        <v>257.18</v>
      </c>
    </row>
    <row r="1345" spans="1:4" ht="9" customHeight="1">
      <c r="A1345" s="366" t="s">
        <v>37735</v>
      </c>
      <c r="B1345" s="367" t="s">
        <v>29195</v>
      </c>
      <c r="C1345" s="366" t="s">
        <v>40</v>
      </c>
      <c r="D1345" s="368">
        <v>281.10000000000002</v>
      </c>
    </row>
    <row r="1346" spans="1:4" ht="9" customHeight="1">
      <c r="A1346" s="366" t="s">
        <v>37736</v>
      </c>
      <c r="B1346" s="367" t="s">
        <v>29196</v>
      </c>
      <c r="C1346" s="366" t="s">
        <v>40</v>
      </c>
      <c r="D1346" s="368">
        <v>302.92</v>
      </c>
    </row>
    <row r="1347" spans="1:4" ht="9" customHeight="1">
      <c r="A1347" s="366" t="s">
        <v>37737</v>
      </c>
      <c r="B1347" s="367" t="s">
        <v>29197</v>
      </c>
      <c r="C1347" s="366" t="s">
        <v>40</v>
      </c>
      <c r="D1347" s="368">
        <v>371.94</v>
      </c>
    </row>
    <row r="1348" spans="1:4" ht="9" customHeight="1">
      <c r="A1348" s="366" t="s">
        <v>37738</v>
      </c>
      <c r="B1348" s="367" t="s">
        <v>29198</v>
      </c>
      <c r="C1348" s="366" t="s">
        <v>40</v>
      </c>
      <c r="D1348" s="368">
        <v>404.76</v>
      </c>
    </row>
    <row r="1349" spans="1:4" ht="9" customHeight="1">
      <c r="A1349" s="366" t="s">
        <v>37739</v>
      </c>
      <c r="B1349" s="367" t="s">
        <v>29199</v>
      </c>
      <c r="C1349" s="366" t="s">
        <v>40</v>
      </c>
      <c r="D1349" s="368">
        <v>377.96</v>
      </c>
    </row>
    <row r="1350" spans="1:4" ht="9" customHeight="1">
      <c r="A1350" s="366" t="s">
        <v>37740</v>
      </c>
      <c r="B1350" s="367" t="s">
        <v>29200</v>
      </c>
      <c r="C1350" s="366" t="s">
        <v>40</v>
      </c>
      <c r="D1350" s="368">
        <v>410.78</v>
      </c>
    </row>
    <row r="1351" spans="1:4" ht="9" customHeight="1">
      <c r="A1351" s="366" t="s">
        <v>37741</v>
      </c>
      <c r="B1351" s="367" t="s">
        <v>29201</v>
      </c>
      <c r="C1351" s="366" t="s">
        <v>40</v>
      </c>
      <c r="D1351" s="368">
        <v>398.23</v>
      </c>
    </row>
    <row r="1352" spans="1:4" ht="9" customHeight="1">
      <c r="A1352" s="366" t="s">
        <v>37742</v>
      </c>
      <c r="B1352" s="367" t="s">
        <v>29202</v>
      </c>
      <c r="C1352" s="366" t="s">
        <v>40</v>
      </c>
      <c r="D1352" s="368">
        <v>431.06</v>
      </c>
    </row>
    <row r="1353" spans="1:4" ht="9" customHeight="1">
      <c r="A1353" s="366" t="s">
        <v>37743</v>
      </c>
      <c r="B1353" s="367" t="s">
        <v>29203</v>
      </c>
      <c r="C1353" s="366" t="s">
        <v>40</v>
      </c>
      <c r="D1353" s="368">
        <v>474.63</v>
      </c>
    </row>
    <row r="1354" spans="1:4" ht="9" customHeight="1">
      <c r="A1354" s="366" t="s">
        <v>37744</v>
      </c>
      <c r="B1354" s="367" t="s">
        <v>29204</v>
      </c>
      <c r="C1354" s="366" t="s">
        <v>40</v>
      </c>
      <c r="D1354" s="368">
        <v>507.46</v>
      </c>
    </row>
    <row r="1355" spans="1:4" ht="9" customHeight="1">
      <c r="A1355" s="366" t="s">
        <v>37745</v>
      </c>
      <c r="B1355" s="367" t="s">
        <v>29205</v>
      </c>
      <c r="C1355" s="366" t="s">
        <v>40</v>
      </c>
      <c r="D1355" s="368">
        <v>511.38</v>
      </c>
    </row>
    <row r="1356" spans="1:4" ht="9" customHeight="1">
      <c r="A1356" s="366" t="s">
        <v>37746</v>
      </c>
      <c r="B1356" s="367" t="s">
        <v>29206</v>
      </c>
      <c r="C1356" s="366" t="s">
        <v>40</v>
      </c>
      <c r="D1356" s="368">
        <v>556.25</v>
      </c>
    </row>
    <row r="1357" spans="1:4" ht="9" customHeight="1">
      <c r="A1357" s="366" t="s">
        <v>37747</v>
      </c>
      <c r="B1357" s="367" t="s">
        <v>29207</v>
      </c>
      <c r="C1357" s="366" t="s">
        <v>40</v>
      </c>
      <c r="D1357" s="368">
        <v>547.49</v>
      </c>
    </row>
    <row r="1358" spans="1:4" ht="9" customHeight="1">
      <c r="A1358" s="366" t="s">
        <v>37748</v>
      </c>
      <c r="B1358" s="367" t="s">
        <v>29208</v>
      </c>
      <c r="C1358" s="366" t="s">
        <v>40</v>
      </c>
      <c r="D1358" s="368">
        <v>592.36</v>
      </c>
    </row>
    <row r="1359" spans="1:4" ht="9" customHeight="1">
      <c r="A1359" s="366" t="s">
        <v>37749</v>
      </c>
      <c r="B1359" s="367" t="s">
        <v>29209</v>
      </c>
      <c r="C1359" s="366" t="s">
        <v>40</v>
      </c>
      <c r="D1359" s="368">
        <v>813</v>
      </c>
    </row>
    <row r="1360" spans="1:4" ht="9" customHeight="1">
      <c r="A1360" s="366" t="s">
        <v>37750</v>
      </c>
      <c r="B1360" s="367" t="s">
        <v>29210</v>
      </c>
      <c r="C1360" s="366" t="s">
        <v>40</v>
      </c>
      <c r="D1360" s="368">
        <v>857.87</v>
      </c>
    </row>
    <row r="1361" spans="1:4" ht="9" customHeight="1">
      <c r="A1361" s="366" t="s">
        <v>37751</v>
      </c>
      <c r="B1361" s="367" t="s">
        <v>29211</v>
      </c>
      <c r="C1361" s="366" t="s">
        <v>40</v>
      </c>
      <c r="D1361" s="368">
        <v>899.25</v>
      </c>
    </row>
    <row r="1362" spans="1:4" ht="9" customHeight="1">
      <c r="A1362" s="366" t="s">
        <v>37752</v>
      </c>
      <c r="B1362" s="367" t="s">
        <v>29212</v>
      </c>
      <c r="C1362" s="366" t="s">
        <v>40</v>
      </c>
      <c r="D1362" s="368">
        <v>944.12</v>
      </c>
    </row>
    <row r="1363" spans="1:4" ht="9" customHeight="1">
      <c r="A1363" s="366" t="s">
        <v>37753</v>
      </c>
      <c r="B1363" s="367" t="s">
        <v>29213</v>
      </c>
      <c r="C1363" s="366" t="s">
        <v>40</v>
      </c>
      <c r="D1363" s="368">
        <v>722.16</v>
      </c>
    </row>
    <row r="1364" spans="1:4" ht="9" customHeight="1">
      <c r="A1364" s="366" t="s">
        <v>37754</v>
      </c>
      <c r="B1364" s="367" t="s">
        <v>29214</v>
      </c>
      <c r="C1364" s="366" t="s">
        <v>40</v>
      </c>
      <c r="D1364" s="368">
        <v>780.75</v>
      </c>
    </row>
    <row r="1365" spans="1:4" ht="9" customHeight="1">
      <c r="A1365" s="366" t="s">
        <v>37755</v>
      </c>
      <c r="B1365" s="367" t="s">
        <v>29215</v>
      </c>
      <c r="C1365" s="366" t="s">
        <v>40</v>
      </c>
      <c r="D1365" s="368">
        <v>755.94</v>
      </c>
    </row>
    <row r="1366" spans="1:4" ht="9" customHeight="1">
      <c r="A1366" s="366" t="s">
        <v>37756</v>
      </c>
      <c r="B1366" s="367" t="s">
        <v>29216</v>
      </c>
      <c r="C1366" s="366" t="s">
        <v>40</v>
      </c>
      <c r="D1366" s="368">
        <v>814.53</v>
      </c>
    </row>
    <row r="1367" spans="1:4" ht="9" customHeight="1">
      <c r="A1367" s="366" t="s">
        <v>37757</v>
      </c>
      <c r="B1367" s="367" t="s">
        <v>29217</v>
      </c>
      <c r="C1367" s="366" t="s">
        <v>40</v>
      </c>
      <c r="D1367" s="368">
        <v>942.55</v>
      </c>
    </row>
    <row r="1368" spans="1:4" ht="9" customHeight="1">
      <c r="A1368" s="366" t="s">
        <v>37758</v>
      </c>
      <c r="B1368" s="367" t="s">
        <v>29218</v>
      </c>
      <c r="C1368" s="366" t="s">
        <v>40</v>
      </c>
      <c r="D1368" s="368">
        <v>1001.14</v>
      </c>
    </row>
    <row r="1369" spans="1:4" ht="9" customHeight="1">
      <c r="A1369" s="366" t="s">
        <v>37759</v>
      </c>
      <c r="B1369" s="367" t="s">
        <v>29219</v>
      </c>
      <c r="C1369" s="366" t="s">
        <v>40</v>
      </c>
      <c r="D1369" s="368">
        <v>1158</v>
      </c>
    </row>
    <row r="1370" spans="1:4" ht="9" customHeight="1">
      <c r="A1370" s="366" t="s">
        <v>37760</v>
      </c>
      <c r="B1370" s="367" t="s">
        <v>29220</v>
      </c>
      <c r="C1370" s="366" t="s">
        <v>40</v>
      </c>
      <c r="D1370" s="368">
        <v>1216.5899999999999</v>
      </c>
    </row>
    <row r="1371" spans="1:4" ht="9" customHeight="1">
      <c r="A1371" s="366" t="s">
        <v>37761</v>
      </c>
      <c r="B1371" s="367" t="s">
        <v>29221</v>
      </c>
      <c r="C1371" s="366" t="s">
        <v>40</v>
      </c>
      <c r="D1371" s="368">
        <v>1096.31</v>
      </c>
    </row>
    <row r="1372" spans="1:4" ht="9" customHeight="1">
      <c r="A1372" s="366" t="s">
        <v>37762</v>
      </c>
      <c r="B1372" s="367" t="s">
        <v>29222</v>
      </c>
      <c r="C1372" s="366" t="s">
        <v>40</v>
      </c>
      <c r="D1372" s="368">
        <v>1169.5999999999999</v>
      </c>
    </row>
    <row r="1373" spans="1:4" ht="9" customHeight="1">
      <c r="A1373" s="366" t="s">
        <v>37763</v>
      </c>
      <c r="B1373" s="367" t="s">
        <v>29223</v>
      </c>
      <c r="C1373" s="366" t="s">
        <v>40</v>
      </c>
      <c r="D1373" s="368">
        <v>1244.58</v>
      </c>
    </row>
    <row r="1374" spans="1:4" ht="9" customHeight="1">
      <c r="A1374" s="366" t="s">
        <v>37764</v>
      </c>
      <c r="B1374" s="367" t="s">
        <v>29224</v>
      </c>
      <c r="C1374" s="366" t="s">
        <v>40</v>
      </c>
      <c r="D1374" s="368">
        <v>1317.87</v>
      </c>
    </row>
    <row r="1375" spans="1:4" ht="9" customHeight="1">
      <c r="A1375" s="366" t="s">
        <v>37765</v>
      </c>
      <c r="B1375" s="367" t="s">
        <v>29225</v>
      </c>
      <c r="C1375" s="366" t="s">
        <v>40</v>
      </c>
      <c r="D1375" s="368">
        <v>1499.26</v>
      </c>
    </row>
    <row r="1376" spans="1:4" ht="9" customHeight="1">
      <c r="A1376" s="366" t="s">
        <v>37766</v>
      </c>
      <c r="B1376" s="367" t="s">
        <v>29226</v>
      </c>
      <c r="C1376" s="366" t="s">
        <v>40</v>
      </c>
      <c r="D1376" s="368">
        <v>1572.55</v>
      </c>
    </row>
    <row r="1377" spans="1:4" ht="9" customHeight="1">
      <c r="A1377" s="366" t="s">
        <v>37767</v>
      </c>
      <c r="B1377" s="367" t="s">
        <v>29227</v>
      </c>
      <c r="C1377" s="366" t="s">
        <v>40</v>
      </c>
      <c r="D1377" s="368">
        <v>1527.52</v>
      </c>
    </row>
    <row r="1378" spans="1:4" ht="9" customHeight="1">
      <c r="A1378" s="366" t="s">
        <v>37768</v>
      </c>
      <c r="B1378" s="367" t="s">
        <v>29228</v>
      </c>
      <c r="C1378" s="366" t="s">
        <v>40</v>
      </c>
      <c r="D1378" s="368">
        <v>1600.81</v>
      </c>
    </row>
    <row r="1379" spans="1:4" ht="9" customHeight="1">
      <c r="A1379" s="366" t="s">
        <v>37769</v>
      </c>
      <c r="B1379" s="367" t="s">
        <v>29229</v>
      </c>
      <c r="C1379" s="366" t="s">
        <v>40</v>
      </c>
      <c r="D1379" s="368">
        <v>1590.22</v>
      </c>
    </row>
    <row r="1380" spans="1:4" ht="9" customHeight="1">
      <c r="A1380" s="366" t="s">
        <v>37770</v>
      </c>
      <c r="B1380" s="367" t="s">
        <v>29230</v>
      </c>
      <c r="C1380" s="366" t="s">
        <v>40</v>
      </c>
      <c r="D1380" s="368">
        <v>1685.64</v>
      </c>
    </row>
    <row r="1381" spans="1:4" ht="9" customHeight="1">
      <c r="A1381" s="366" t="s">
        <v>37771</v>
      </c>
      <c r="B1381" s="367" t="s">
        <v>29231</v>
      </c>
      <c r="C1381" s="366" t="s">
        <v>40</v>
      </c>
      <c r="D1381" s="368">
        <v>1695.29</v>
      </c>
    </row>
    <row r="1382" spans="1:4" ht="9" customHeight="1">
      <c r="A1382" s="366" t="s">
        <v>37772</v>
      </c>
      <c r="B1382" s="367" t="s">
        <v>29232</v>
      </c>
      <c r="C1382" s="366" t="s">
        <v>40</v>
      </c>
      <c r="D1382" s="368">
        <v>1790.71</v>
      </c>
    </row>
    <row r="1383" spans="1:4" ht="9" customHeight="1">
      <c r="A1383" s="366" t="s">
        <v>37773</v>
      </c>
      <c r="B1383" s="367" t="s">
        <v>29233</v>
      </c>
      <c r="C1383" s="366" t="s">
        <v>40</v>
      </c>
      <c r="D1383" s="368">
        <v>1968.61</v>
      </c>
    </row>
    <row r="1384" spans="1:4" ht="9" customHeight="1">
      <c r="A1384" s="366" t="s">
        <v>37774</v>
      </c>
      <c r="B1384" s="367" t="s">
        <v>29234</v>
      </c>
      <c r="C1384" s="366" t="s">
        <v>40</v>
      </c>
      <c r="D1384" s="368">
        <v>2064.04</v>
      </c>
    </row>
    <row r="1385" spans="1:4" ht="9" customHeight="1">
      <c r="A1385" s="366" t="s">
        <v>37775</v>
      </c>
      <c r="B1385" s="367" t="s">
        <v>29235</v>
      </c>
      <c r="C1385" s="366" t="s">
        <v>40</v>
      </c>
      <c r="D1385" s="368">
        <v>2414.94</v>
      </c>
    </row>
    <row r="1386" spans="1:4" ht="9" customHeight="1">
      <c r="A1386" s="366" t="s">
        <v>37776</v>
      </c>
      <c r="B1386" s="367" t="s">
        <v>29236</v>
      </c>
      <c r="C1386" s="366" t="s">
        <v>40</v>
      </c>
      <c r="D1386" s="368">
        <v>2510.36</v>
      </c>
    </row>
    <row r="1387" spans="1:4" ht="9" customHeight="1">
      <c r="A1387" s="366" t="s">
        <v>37777</v>
      </c>
      <c r="B1387" s="367" t="s">
        <v>29237</v>
      </c>
      <c r="C1387" s="366" t="s">
        <v>40</v>
      </c>
      <c r="D1387" s="368">
        <v>2063.34</v>
      </c>
    </row>
    <row r="1388" spans="1:4" ht="9" customHeight="1">
      <c r="A1388" s="366" t="s">
        <v>37778</v>
      </c>
      <c r="B1388" s="367" t="s">
        <v>29238</v>
      </c>
      <c r="C1388" s="366" t="s">
        <v>40</v>
      </c>
      <c r="D1388" s="368">
        <v>2244.8200000000002</v>
      </c>
    </row>
    <row r="1389" spans="1:4" ht="9" customHeight="1">
      <c r="A1389" s="366" t="s">
        <v>37779</v>
      </c>
      <c r="B1389" s="367" t="s">
        <v>29239</v>
      </c>
      <c r="C1389" s="366" t="s">
        <v>40</v>
      </c>
      <c r="D1389" s="368">
        <v>2164.67</v>
      </c>
    </row>
    <row r="1390" spans="1:4" ht="9" customHeight="1">
      <c r="A1390" s="366" t="s">
        <v>37780</v>
      </c>
      <c r="B1390" s="367" t="s">
        <v>29240</v>
      </c>
      <c r="C1390" s="366" t="s">
        <v>40</v>
      </c>
      <c r="D1390" s="368">
        <v>2346.16</v>
      </c>
    </row>
    <row r="1391" spans="1:4" ht="9" customHeight="1">
      <c r="A1391" s="366" t="s">
        <v>37781</v>
      </c>
      <c r="B1391" s="367" t="s">
        <v>29241</v>
      </c>
      <c r="C1391" s="366" t="s">
        <v>40</v>
      </c>
      <c r="D1391" s="368">
        <v>2724.51</v>
      </c>
    </row>
    <row r="1392" spans="1:4" ht="9" customHeight="1">
      <c r="A1392" s="366" t="s">
        <v>37782</v>
      </c>
      <c r="B1392" s="367" t="s">
        <v>29242</v>
      </c>
      <c r="C1392" s="366" t="s">
        <v>40</v>
      </c>
      <c r="D1392" s="368">
        <v>2905.99</v>
      </c>
    </row>
    <row r="1393" spans="1:4" ht="9" customHeight="1">
      <c r="A1393" s="366" t="s">
        <v>37783</v>
      </c>
      <c r="B1393" s="367" t="s">
        <v>29243</v>
      </c>
      <c r="C1393" s="366" t="s">
        <v>40</v>
      </c>
      <c r="D1393" s="368">
        <v>3370.85</v>
      </c>
    </row>
    <row r="1394" spans="1:4" ht="9" customHeight="1">
      <c r="A1394" s="366" t="s">
        <v>37784</v>
      </c>
      <c r="B1394" s="367" t="s">
        <v>29244</v>
      </c>
      <c r="C1394" s="366" t="s">
        <v>40</v>
      </c>
      <c r="D1394" s="368">
        <v>3552.33</v>
      </c>
    </row>
    <row r="1395" spans="1:4" ht="9" customHeight="1">
      <c r="A1395" s="366" t="s">
        <v>37785</v>
      </c>
      <c r="B1395" s="367" t="s">
        <v>29245</v>
      </c>
      <c r="C1395" s="366" t="s">
        <v>40</v>
      </c>
      <c r="D1395" s="368">
        <v>3183.89</v>
      </c>
    </row>
    <row r="1396" spans="1:4" ht="9" customHeight="1">
      <c r="A1396" s="366" t="s">
        <v>37786</v>
      </c>
      <c r="B1396" s="367" t="s">
        <v>29246</v>
      </c>
      <c r="C1396" s="366" t="s">
        <v>40</v>
      </c>
      <c r="D1396" s="368">
        <v>3416.76</v>
      </c>
    </row>
    <row r="1397" spans="1:4" ht="9" customHeight="1">
      <c r="A1397" s="366" t="s">
        <v>37787</v>
      </c>
      <c r="B1397" s="367" t="s">
        <v>29247</v>
      </c>
      <c r="C1397" s="366" t="s">
        <v>40</v>
      </c>
      <c r="D1397" s="368">
        <v>3628.71</v>
      </c>
    </row>
    <row r="1398" spans="1:4" ht="9" customHeight="1">
      <c r="A1398" s="366" t="s">
        <v>37788</v>
      </c>
      <c r="B1398" s="367" t="s">
        <v>29248</v>
      </c>
      <c r="C1398" s="366" t="s">
        <v>40</v>
      </c>
      <c r="D1398" s="368">
        <v>3861.58</v>
      </c>
    </row>
    <row r="1399" spans="1:4" ht="9" customHeight="1">
      <c r="A1399" s="366" t="s">
        <v>37789</v>
      </c>
      <c r="B1399" s="367" t="s">
        <v>29249</v>
      </c>
      <c r="C1399" s="366" t="s">
        <v>40</v>
      </c>
      <c r="D1399" s="368">
        <v>4392.75</v>
      </c>
    </row>
    <row r="1400" spans="1:4" ht="9" customHeight="1">
      <c r="A1400" s="366" t="s">
        <v>37790</v>
      </c>
      <c r="B1400" s="367" t="s">
        <v>29250</v>
      </c>
      <c r="C1400" s="366" t="s">
        <v>40</v>
      </c>
      <c r="D1400" s="368">
        <v>4625.62</v>
      </c>
    </row>
    <row r="1401" spans="1:4" ht="9" customHeight="1">
      <c r="A1401" s="366" t="s">
        <v>37791</v>
      </c>
      <c r="B1401" s="367" t="s">
        <v>29251</v>
      </c>
      <c r="C1401" s="366" t="s">
        <v>40</v>
      </c>
      <c r="D1401" s="368">
        <v>4477.53</v>
      </c>
    </row>
    <row r="1402" spans="1:4" ht="9" customHeight="1">
      <c r="A1402" s="366" t="s">
        <v>37792</v>
      </c>
      <c r="B1402" s="367" t="s">
        <v>29252</v>
      </c>
      <c r="C1402" s="366" t="s">
        <v>40</v>
      </c>
      <c r="D1402" s="368">
        <v>4710.3999999999996</v>
      </c>
    </row>
    <row r="1403" spans="1:4" ht="9" customHeight="1">
      <c r="A1403" s="366" t="s">
        <v>37793</v>
      </c>
      <c r="B1403" s="367" t="s">
        <v>29253</v>
      </c>
      <c r="C1403" s="366" t="s">
        <v>40</v>
      </c>
      <c r="D1403" s="368">
        <v>4653.93</v>
      </c>
    </row>
    <row r="1404" spans="1:4" ht="9" customHeight="1">
      <c r="A1404" s="366" t="s">
        <v>37794</v>
      </c>
      <c r="B1404" s="367" t="s">
        <v>29254</v>
      </c>
      <c r="C1404" s="366" t="s">
        <v>40</v>
      </c>
      <c r="D1404" s="368">
        <v>4954.6099999999997</v>
      </c>
    </row>
    <row r="1405" spans="1:4" ht="9" customHeight="1">
      <c r="A1405" s="366" t="s">
        <v>37795</v>
      </c>
      <c r="B1405" s="367" t="s">
        <v>29255</v>
      </c>
      <c r="C1405" s="366" t="s">
        <v>40</v>
      </c>
      <c r="D1405" s="368">
        <v>4969.1499999999996</v>
      </c>
    </row>
    <row r="1406" spans="1:4" ht="9" customHeight="1">
      <c r="A1406" s="366" t="s">
        <v>37796</v>
      </c>
      <c r="B1406" s="367" t="s">
        <v>29256</v>
      </c>
      <c r="C1406" s="366" t="s">
        <v>40</v>
      </c>
      <c r="D1406" s="368">
        <v>5269.84</v>
      </c>
    </row>
    <row r="1407" spans="1:4" ht="9" customHeight="1">
      <c r="A1407" s="366" t="s">
        <v>37797</v>
      </c>
      <c r="B1407" s="367" t="s">
        <v>29257</v>
      </c>
      <c r="C1407" s="366" t="s">
        <v>40</v>
      </c>
      <c r="D1407" s="368">
        <v>5789.12</v>
      </c>
    </row>
    <row r="1408" spans="1:4" ht="9" customHeight="1">
      <c r="A1408" s="366" t="s">
        <v>37798</v>
      </c>
      <c r="B1408" s="367" t="s">
        <v>29258</v>
      </c>
      <c r="C1408" s="366" t="s">
        <v>40</v>
      </c>
      <c r="D1408" s="368">
        <v>6089.8</v>
      </c>
    </row>
    <row r="1409" spans="1:4" ht="9" customHeight="1">
      <c r="A1409" s="366" t="s">
        <v>37799</v>
      </c>
      <c r="B1409" s="367" t="s">
        <v>29259</v>
      </c>
      <c r="C1409" s="366" t="s">
        <v>40</v>
      </c>
      <c r="D1409" s="368">
        <v>7128.1</v>
      </c>
    </row>
    <row r="1410" spans="1:4" ht="9" customHeight="1">
      <c r="A1410" s="366" t="s">
        <v>37800</v>
      </c>
      <c r="B1410" s="367" t="s">
        <v>29260</v>
      </c>
      <c r="C1410" s="366" t="s">
        <v>40</v>
      </c>
      <c r="D1410" s="368">
        <v>7428.79</v>
      </c>
    </row>
    <row r="1411" spans="1:4" ht="9" customHeight="1">
      <c r="A1411" s="366" t="s">
        <v>37801</v>
      </c>
      <c r="B1411" s="367" t="s">
        <v>29261</v>
      </c>
      <c r="C1411" s="366" t="s">
        <v>4130</v>
      </c>
      <c r="D1411" s="368">
        <v>38.53</v>
      </c>
    </row>
    <row r="1412" spans="1:4" ht="9" customHeight="1">
      <c r="A1412" s="366" t="s">
        <v>37802</v>
      </c>
      <c r="B1412" s="367" t="s">
        <v>29262</v>
      </c>
      <c r="C1412" s="366" t="s">
        <v>4130</v>
      </c>
      <c r="D1412" s="368">
        <v>52.24</v>
      </c>
    </row>
    <row r="1413" spans="1:4" ht="9" customHeight="1">
      <c r="A1413" s="366" t="s">
        <v>37803</v>
      </c>
      <c r="B1413" s="367" t="s">
        <v>29263</v>
      </c>
      <c r="C1413" s="366" t="s">
        <v>4130</v>
      </c>
      <c r="D1413" s="368">
        <v>46.19</v>
      </c>
    </row>
    <row r="1414" spans="1:4" ht="9" customHeight="1">
      <c r="A1414" s="366" t="s">
        <v>37804</v>
      </c>
      <c r="B1414" s="367" t="s">
        <v>29264</v>
      </c>
      <c r="C1414" s="366" t="s">
        <v>4130</v>
      </c>
      <c r="D1414" s="368">
        <v>62.61</v>
      </c>
    </row>
    <row r="1415" spans="1:4" ht="9" customHeight="1">
      <c r="A1415" s="366" t="s">
        <v>37805</v>
      </c>
      <c r="B1415" s="367" t="s">
        <v>29265</v>
      </c>
      <c r="C1415" s="366" t="s">
        <v>4130</v>
      </c>
      <c r="D1415" s="368">
        <v>53.61</v>
      </c>
    </row>
    <row r="1416" spans="1:4" ht="9" customHeight="1">
      <c r="A1416" s="366" t="s">
        <v>37806</v>
      </c>
      <c r="B1416" s="367" t="s">
        <v>29266</v>
      </c>
      <c r="C1416" s="366" t="s">
        <v>4130</v>
      </c>
      <c r="D1416" s="368">
        <v>72.59</v>
      </c>
    </row>
    <row r="1417" spans="1:4" ht="9" customHeight="1">
      <c r="A1417" s="366" t="s">
        <v>37807</v>
      </c>
      <c r="B1417" s="367" t="s">
        <v>29267</v>
      </c>
      <c r="C1417" s="366" t="s">
        <v>4130</v>
      </c>
      <c r="D1417" s="368">
        <v>62.71</v>
      </c>
    </row>
    <row r="1418" spans="1:4" ht="9" customHeight="1">
      <c r="A1418" s="366" t="s">
        <v>37808</v>
      </c>
      <c r="B1418" s="367" t="s">
        <v>29268</v>
      </c>
      <c r="C1418" s="366" t="s">
        <v>4130</v>
      </c>
      <c r="D1418" s="368">
        <v>85.26</v>
      </c>
    </row>
    <row r="1419" spans="1:4" ht="9" customHeight="1">
      <c r="A1419" s="366" t="s">
        <v>37809</v>
      </c>
      <c r="B1419" s="367" t="s">
        <v>29269</v>
      </c>
      <c r="C1419" s="366" t="s">
        <v>4130</v>
      </c>
      <c r="D1419" s="368">
        <v>13.16</v>
      </c>
    </row>
    <row r="1420" spans="1:4" ht="9" customHeight="1">
      <c r="A1420" s="366" t="s">
        <v>37810</v>
      </c>
      <c r="B1420" s="367" t="s">
        <v>29270</v>
      </c>
      <c r="C1420" s="366" t="s">
        <v>4130</v>
      </c>
      <c r="D1420" s="368">
        <v>17.3</v>
      </c>
    </row>
    <row r="1421" spans="1:4" ht="9" customHeight="1">
      <c r="A1421" s="366" t="s">
        <v>37811</v>
      </c>
      <c r="B1421" s="367" t="s">
        <v>29271</v>
      </c>
      <c r="C1421" s="366" t="s">
        <v>4130</v>
      </c>
      <c r="D1421" s="368">
        <v>15.32</v>
      </c>
    </row>
    <row r="1422" spans="1:4" ht="9" customHeight="1">
      <c r="A1422" s="366" t="s">
        <v>37812</v>
      </c>
      <c r="B1422" s="367" t="s">
        <v>29272</v>
      </c>
      <c r="C1422" s="366" t="s">
        <v>4130</v>
      </c>
      <c r="D1422" s="368">
        <v>20.74</v>
      </c>
    </row>
    <row r="1423" spans="1:4" ht="9" customHeight="1">
      <c r="A1423" s="366" t="s">
        <v>37813</v>
      </c>
      <c r="B1423" s="367" t="s">
        <v>29273</v>
      </c>
      <c r="C1423" s="366" t="s">
        <v>4130</v>
      </c>
      <c r="D1423" s="368">
        <v>20.82</v>
      </c>
    </row>
    <row r="1424" spans="1:4" ht="9" customHeight="1">
      <c r="A1424" s="366" t="s">
        <v>37814</v>
      </c>
      <c r="B1424" s="367" t="s">
        <v>29274</v>
      </c>
      <c r="C1424" s="366" t="s">
        <v>4130</v>
      </c>
      <c r="D1424" s="368">
        <v>27.67</v>
      </c>
    </row>
    <row r="1425" spans="1:4" ht="9" customHeight="1">
      <c r="A1425" s="366" t="s">
        <v>37815</v>
      </c>
      <c r="B1425" s="367" t="s">
        <v>29275</v>
      </c>
      <c r="C1425" s="366" t="s">
        <v>4130</v>
      </c>
      <c r="D1425" s="368">
        <v>23.22</v>
      </c>
    </row>
    <row r="1426" spans="1:4" ht="9" customHeight="1">
      <c r="A1426" s="366" t="s">
        <v>37816</v>
      </c>
      <c r="B1426" s="367" t="s">
        <v>29276</v>
      </c>
      <c r="C1426" s="366" t="s">
        <v>4130</v>
      </c>
      <c r="D1426" s="368">
        <v>31.49</v>
      </c>
    </row>
    <row r="1427" spans="1:4" ht="9" customHeight="1">
      <c r="A1427" s="366" t="s">
        <v>37817</v>
      </c>
      <c r="B1427" s="367" t="s">
        <v>29277</v>
      </c>
      <c r="C1427" s="366" t="s">
        <v>4130</v>
      </c>
      <c r="D1427" s="368">
        <v>28.24</v>
      </c>
    </row>
    <row r="1428" spans="1:4" ht="9" customHeight="1">
      <c r="A1428" s="366" t="s">
        <v>37818</v>
      </c>
      <c r="B1428" s="367" t="s">
        <v>29278</v>
      </c>
      <c r="C1428" s="366" t="s">
        <v>4130</v>
      </c>
      <c r="D1428" s="368">
        <v>37.659999999999997</v>
      </c>
    </row>
    <row r="1429" spans="1:4" ht="9" customHeight="1">
      <c r="A1429" s="366" t="s">
        <v>37819</v>
      </c>
      <c r="B1429" s="367" t="s">
        <v>29279</v>
      </c>
      <c r="C1429" s="366" t="s">
        <v>4130</v>
      </c>
      <c r="D1429" s="368">
        <v>31.35</v>
      </c>
    </row>
    <row r="1430" spans="1:4" ht="9" customHeight="1">
      <c r="A1430" s="366" t="s">
        <v>37820</v>
      </c>
      <c r="B1430" s="367" t="s">
        <v>29280</v>
      </c>
      <c r="C1430" s="366" t="s">
        <v>4130</v>
      </c>
      <c r="D1430" s="368">
        <v>42.63</v>
      </c>
    </row>
    <row r="1431" spans="1:4" ht="9" customHeight="1">
      <c r="A1431" s="366" t="s">
        <v>37821</v>
      </c>
      <c r="B1431" s="367" t="s">
        <v>29281</v>
      </c>
      <c r="C1431" s="366" t="s">
        <v>4130</v>
      </c>
      <c r="D1431" s="368">
        <v>69.41</v>
      </c>
    </row>
    <row r="1432" spans="1:4" ht="9" customHeight="1">
      <c r="A1432" s="366" t="s">
        <v>37822</v>
      </c>
      <c r="B1432" s="367" t="s">
        <v>29282</v>
      </c>
      <c r="C1432" s="366" t="s">
        <v>4130</v>
      </c>
      <c r="D1432" s="368">
        <v>94.1</v>
      </c>
    </row>
    <row r="1433" spans="1:4" ht="9" customHeight="1">
      <c r="A1433" s="366" t="s">
        <v>37823</v>
      </c>
      <c r="B1433" s="367" t="s">
        <v>29283</v>
      </c>
      <c r="C1433" s="366" t="s">
        <v>4130</v>
      </c>
      <c r="D1433" s="368">
        <v>78.739999999999995</v>
      </c>
    </row>
    <row r="1434" spans="1:4" ht="9" customHeight="1">
      <c r="A1434" s="366" t="s">
        <v>37824</v>
      </c>
      <c r="B1434" s="367" t="s">
        <v>29284</v>
      </c>
      <c r="C1434" s="366" t="s">
        <v>4130</v>
      </c>
      <c r="D1434" s="368">
        <v>107.15</v>
      </c>
    </row>
    <row r="1435" spans="1:4" ht="9" customHeight="1">
      <c r="A1435" s="366" t="s">
        <v>37825</v>
      </c>
      <c r="B1435" s="367" t="s">
        <v>29285</v>
      </c>
      <c r="C1435" s="366" t="s">
        <v>4130</v>
      </c>
      <c r="D1435" s="368">
        <v>94.3</v>
      </c>
    </row>
    <row r="1436" spans="1:4" ht="9" customHeight="1">
      <c r="A1436" s="366" t="s">
        <v>37826</v>
      </c>
      <c r="B1436" s="367" t="s">
        <v>29286</v>
      </c>
      <c r="C1436" s="366" t="s">
        <v>4130</v>
      </c>
      <c r="D1436" s="368">
        <v>128.27000000000001</v>
      </c>
    </row>
    <row r="1437" spans="1:4" ht="9" customHeight="1">
      <c r="A1437" s="366" t="s">
        <v>37827</v>
      </c>
      <c r="B1437" s="367" t="s">
        <v>29287</v>
      </c>
      <c r="C1437" s="366" t="s">
        <v>9780</v>
      </c>
      <c r="D1437" s="368">
        <v>114.5</v>
      </c>
    </row>
    <row r="1438" spans="1:4" ht="9" customHeight="1">
      <c r="A1438" s="366" t="s">
        <v>37828</v>
      </c>
      <c r="B1438" s="367" t="s">
        <v>29288</v>
      </c>
      <c r="C1438" s="366" t="s">
        <v>9780</v>
      </c>
      <c r="D1438" s="368">
        <v>112.65</v>
      </c>
    </row>
    <row r="1439" spans="1:4" ht="9" customHeight="1">
      <c r="A1439" s="366" t="s">
        <v>37829</v>
      </c>
      <c r="B1439" s="367" t="s">
        <v>29289</v>
      </c>
      <c r="C1439" s="366" t="s">
        <v>4130</v>
      </c>
      <c r="D1439" s="368">
        <v>14065.48</v>
      </c>
    </row>
    <row r="1440" spans="1:4" ht="9" customHeight="1">
      <c r="A1440" s="366" t="s">
        <v>37830</v>
      </c>
      <c r="B1440" s="367" t="s">
        <v>37831</v>
      </c>
      <c r="C1440" s="366" t="s">
        <v>40</v>
      </c>
      <c r="D1440" s="368">
        <v>148.13</v>
      </c>
    </row>
    <row r="1441" spans="1:4" ht="9" customHeight="1">
      <c r="A1441" s="366" t="s">
        <v>37832</v>
      </c>
      <c r="B1441" s="367" t="s">
        <v>29290</v>
      </c>
      <c r="C1441" s="366" t="s">
        <v>9780</v>
      </c>
      <c r="D1441" s="368">
        <v>4.12</v>
      </c>
    </row>
    <row r="1442" spans="1:4" ht="9" customHeight="1">
      <c r="A1442" s="366" t="s">
        <v>37833</v>
      </c>
      <c r="B1442" s="367" t="s">
        <v>29291</v>
      </c>
      <c r="C1442" s="366" t="s">
        <v>9780</v>
      </c>
      <c r="D1442" s="368">
        <v>40.840000000000003</v>
      </c>
    </row>
    <row r="1443" spans="1:4" ht="9" customHeight="1">
      <c r="A1443" s="366" t="s">
        <v>37834</v>
      </c>
      <c r="B1443" s="367" t="s">
        <v>29292</v>
      </c>
      <c r="C1443" s="366" t="s">
        <v>4130</v>
      </c>
      <c r="D1443" s="368">
        <v>7485.95</v>
      </c>
    </row>
    <row r="1444" spans="1:4" ht="9" customHeight="1">
      <c r="A1444" s="366" t="s">
        <v>37835</v>
      </c>
      <c r="B1444" s="367" t="s">
        <v>29293</v>
      </c>
      <c r="C1444" s="366" t="s">
        <v>4130</v>
      </c>
      <c r="D1444" s="368">
        <v>34498.71</v>
      </c>
    </row>
    <row r="1445" spans="1:4" ht="9" customHeight="1">
      <c r="A1445" s="366" t="s">
        <v>37836</v>
      </c>
      <c r="B1445" s="367" t="s">
        <v>29294</v>
      </c>
      <c r="C1445" s="366" t="s">
        <v>9780</v>
      </c>
      <c r="D1445" s="368">
        <v>30.6</v>
      </c>
    </row>
    <row r="1446" spans="1:4" ht="9" customHeight="1">
      <c r="A1446" s="366" t="s">
        <v>37837</v>
      </c>
      <c r="B1446" s="367" t="s">
        <v>29295</v>
      </c>
      <c r="C1446" s="366" t="s">
        <v>4130</v>
      </c>
      <c r="D1446" s="368">
        <v>522.6</v>
      </c>
    </row>
    <row r="1447" spans="1:4" ht="9" customHeight="1">
      <c r="A1447" s="366" t="s">
        <v>37838</v>
      </c>
      <c r="B1447" s="367" t="s">
        <v>29296</v>
      </c>
      <c r="C1447" s="366" t="s">
        <v>4130</v>
      </c>
      <c r="D1447" s="368">
        <v>102094.78</v>
      </c>
    </row>
    <row r="1448" spans="1:4" ht="9" customHeight="1">
      <c r="A1448" s="366" t="s">
        <v>37839</v>
      </c>
      <c r="B1448" s="367" t="s">
        <v>29297</v>
      </c>
      <c r="C1448" s="366" t="s">
        <v>4130</v>
      </c>
      <c r="D1448" s="368">
        <v>169650.43</v>
      </c>
    </row>
    <row r="1449" spans="1:4" ht="9" customHeight="1">
      <c r="A1449" s="366" t="s">
        <v>37840</v>
      </c>
      <c r="B1449" s="367" t="s">
        <v>29298</v>
      </c>
      <c r="C1449" s="366" t="s">
        <v>4130</v>
      </c>
      <c r="D1449" s="368">
        <v>62085.599999999999</v>
      </c>
    </row>
    <row r="1450" spans="1:4" ht="9" customHeight="1">
      <c r="A1450" s="366" t="s">
        <v>37841</v>
      </c>
      <c r="B1450" s="367" t="s">
        <v>29299</v>
      </c>
      <c r="C1450" s="366" t="s">
        <v>4130</v>
      </c>
      <c r="D1450" s="368">
        <v>72667.08</v>
      </c>
    </row>
    <row r="1451" spans="1:4" ht="9" customHeight="1">
      <c r="A1451" s="366" t="s">
        <v>37842</v>
      </c>
      <c r="B1451" s="367" t="s">
        <v>29300</v>
      </c>
      <c r="C1451" s="366" t="s">
        <v>4130</v>
      </c>
      <c r="D1451" s="368">
        <v>179898.07</v>
      </c>
    </row>
    <row r="1452" spans="1:4" ht="9" customHeight="1">
      <c r="A1452" s="366" t="s">
        <v>37843</v>
      </c>
      <c r="B1452" s="367" t="s">
        <v>29301</v>
      </c>
      <c r="C1452" s="366" t="s">
        <v>4130</v>
      </c>
      <c r="D1452" s="368">
        <v>115840.53</v>
      </c>
    </row>
    <row r="1453" spans="1:4" ht="9" customHeight="1">
      <c r="A1453" s="366" t="s">
        <v>37844</v>
      </c>
      <c r="B1453" s="367" t="s">
        <v>29302</v>
      </c>
      <c r="C1453" s="366" t="s">
        <v>4130</v>
      </c>
      <c r="D1453" s="368">
        <v>104574.8</v>
      </c>
    </row>
    <row r="1454" spans="1:4" ht="9" customHeight="1">
      <c r="A1454" s="366" t="s">
        <v>37845</v>
      </c>
      <c r="B1454" s="367" t="s">
        <v>29303</v>
      </c>
      <c r="C1454" s="366" t="s">
        <v>16948</v>
      </c>
      <c r="D1454" s="368">
        <v>128.32</v>
      </c>
    </row>
    <row r="1455" spans="1:4" ht="18" customHeight="1">
      <c r="A1455" s="366" t="s">
        <v>37846</v>
      </c>
      <c r="B1455" s="367" t="s">
        <v>29304</v>
      </c>
      <c r="C1455" s="366" t="s">
        <v>4130</v>
      </c>
      <c r="D1455" s="368">
        <v>63569.42</v>
      </c>
    </row>
    <row r="1456" spans="1:4" ht="18" customHeight="1">
      <c r="A1456" s="366" t="s">
        <v>37847</v>
      </c>
      <c r="B1456" s="367" t="s">
        <v>29305</v>
      </c>
      <c r="C1456" s="366" t="s">
        <v>4130</v>
      </c>
      <c r="D1456" s="368">
        <v>114878.25</v>
      </c>
    </row>
    <row r="1457" spans="1:4" ht="18" customHeight="1">
      <c r="A1457" s="366" t="s">
        <v>37848</v>
      </c>
      <c r="B1457" s="367" t="s">
        <v>29306</v>
      </c>
      <c r="C1457" s="366" t="s">
        <v>4130</v>
      </c>
      <c r="D1457" s="368">
        <v>32415.03</v>
      </c>
    </row>
    <row r="1458" spans="1:4" ht="18" customHeight="1">
      <c r="A1458" s="366" t="s">
        <v>37849</v>
      </c>
      <c r="B1458" s="367" t="s">
        <v>29307</v>
      </c>
      <c r="C1458" s="366" t="s">
        <v>4130</v>
      </c>
      <c r="D1458" s="368">
        <v>44669.16</v>
      </c>
    </row>
    <row r="1459" spans="1:4" ht="18" customHeight="1">
      <c r="A1459" s="366" t="s">
        <v>37850</v>
      </c>
      <c r="B1459" s="367" t="s">
        <v>29308</v>
      </c>
      <c r="C1459" s="366" t="s">
        <v>4130</v>
      </c>
      <c r="D1459" s="368">
        <v>124525.17</v>
      </c>
    </row>
    <row r="1460" spans="1:4" ht="18" customHeight="1">
      <c r="A1460" s="366" t="s">
        <v>37851</v>
      </c>
      <c r="B1460" s="367" t="s">
        <v>29309</v>
      </c>
      <c r="C1460" s="366" t="s">
        <v>4130</v>
      </c>
      <c r="D1460" s="368">
        <v>89494.09</v>
      </c>
    </row>
    <row r="1461" spans="1:4" ht="18" customHeight="1">
      <c r="A1461" s="366" t="s">
        <v>37852</v>
      </c>
      <c r="B1461" s="367" t="s">
        <v>29310</v>
      </c>
      <c r="C1461" s="366" t="s">
        <v>4130</v>
      </c>
      <c r="D1461" s="368">
        <v>57900.17</v>
      </c>
    </row>
    <row r="1462" spans="1:4" ht="9" customHeight="1">
      <c r="A1462" s="366" t="s">
        <v>37853</v>
      </c>
      <c r="B1462" s="367" t="s">
        <v>29311</v>
      </c>
      <c r="C1462" s="366" t="s">
        <v>40</v>
      </c>
      <c r="D1462" s="368">
        <v>157.26</v>
      </c>
    </row>
    <row r="1463" spans="1:4" ht="9" customHeight="1">
      <c r="A1463" s="366" t="s">
        <v>37854</v>
      </c>
      <c r="B1463" s="367" t="s">
        <v>29312</v>
      </c>
      <c r="C1463" s="366" t="s">
        <v>4130</v>
      </c>
      <c r="D1463" s="368">
        <v>37369.14</v>
      </c>
    </row>
    <row r="1464" spans="1:4" ht="9" customHeight="1">
      <c r="A1464" s="366" t="s">
        <v>37855</v>
      </c>
      <c r="B1464" s="367" t="s">
        <v>29313</v>
      </c>
      <c r="C1464" s="366" t="s">
        <v>4130</v>
      </c>
      <c r="D1464" s="368">
        <v>19308.599999999999</v>
      </c>
    </row>
    <row r="1465" spans="1:4" ht="9" customHeight="1">
      <c r="A1465" s="366" t="s">
        <v>37856</v>
      </c>
      <c r="B1465" s="367" t="s">
        <v>29314</v>
      </c>
      <c r="C1465" s="366" t="s">
        <v>4130</v>
      </c>
      <c r="D1465" s="368">
        <v>12517.76</v>
      </c>
    </row>
    <row r="1466" spans="1:4" ht="9" customHeight="1">
      <c r="A1466" s="366" t="s">
        <v>37857</v>
      </c>
      <c r="B1466" s="367" t="s">
        <v>29315</v>
      </c>
      <c r="C1466" s="366" t="s">
        <v>4130</v>
      </c>
      <c r="D1466" s="368">
        <v>20590.43</v>
      </c>
    </row>
    <row r="1467" spans="1:4" ht="9" customHeight="1">
      <c r="A1467" s="366" t="s">
        <v>37858</v>
      </c>
      <c r="B1467" s="367" t="s">
        <v>29316</v>
      </c>
      <c r="C1467" s="366" t="s">
        <v>4130</v>
      </c>
      <c r="D1467" s="368">
        <v>46075.85</v>
      </c>
    </row>
    <row r="1468" spans="1:4" ht="9" customHeight="1">
      <c r="A1468" s="366" t="s">
        <v>37859</v>
      </c>
      <c r="B1468" s="367" t="s">
        <v>29317</v>
      </c>
      <c r="C1468" s="366" t="s">
        <v>4130</v>
      </c>
      <c r="D1468" s="368">
        <v>35923.01</v>
      </c>
    </row>
    <row r="1469" spans="1:4" ht="9" customHeight="1">
      <c r="A1469" s="366" t="s">
        <v>37860</v>
      </c>
      <c r="B1469" s="367" t="s">
        <v>29318</v>
      </c>
      <c r="C1469" s="366" t="s">
        <v>4130</v>
      </c>
      <c r="D1469" s="368">
        <v>21216.18</v>
      </c>
    </row>
    <row r="1470" spans="1:4" ht="9" customHeight="1">
      <c r="A1470" s="366" t="s">
        <v>37861</v>
      </c>
      <c r="B1470" s="367" t="s">
        <v>29319</v>
      </c>
      <c r="C1470" s="366" t="s">
        <v>4130</v>
      </c>
      <c r="D1470" s="368">
        <v>16268.36</v>
      </c>
    </row>
    <row r="1471" spans="1:4" ht="9" customHeight="1">
      <c r="A1471" s="366" t="s">
        <v>37862</v>
      </c>
      <c r="B1471" s="367" t="s">
        <v>29320</v>
      </c>
      <c r="C1471" s="366" t="s">
        <v>9780</v>
      </c>
      <c r="D1471" s="368">
        <v>3.01</v>
      </c>
    </row>
    <row r="1472" spans="1:4" ht="9" customHeight="1">
      <c r="A1472" s="366" t="s">
        <v>37863</v>
      </c>
      <c r="B1472" s="367" t="s">
        <v>29321</v>
      </c>
      <c r="C1472" s="366" t="s">
        <v>4130</v>
      </c>
      <c r="D1472" s="368">
        <v>1782.42</v>
      </c>
    </row>
    <row r="1473" spans="1:4" ht="9" customHeight="1">
      <c r="A1473" s="366" t="s">
        <v>37864</v>
      </c>
      <c r="B1473" s="367" t="s">
        <v>29322</v>
      </c>
      <c r="C1473" s="366" t="s">
        <v>9780</v>
      </c>
      <c r="D1473" s="368">
        <v>15.58</v>
      </c>
    </row>
    <row r="1474" spans="1:4" ht="9" customHeight="1">
      <c r="A1474" s="366" t="s">
        <v>37865</v>
      </c>
      <c r="B1474" s="367" t="s">
        <v>29323</v>
      </c>
      <c r="C1474" s="366" t="s">
        <v>16948</v>
      </c>
      <c r="D1474" s="368">
        <v>3.18</v>
      </c>
    </row>
    <row r="1475" spans="1:4" ht="9" customHeight="1">
      <c r="A1475" s="366" t="s">
        <v>37866</v>
      </c>
      <c r="B1475" s="367" t="s">
        <v>29324</v>
      </c>
      <c r="C1475" s="366" t="s">
        <v>16948</v>
      </c>
      <c r="D1475" s="368">
        <v>2997.11</v>
      </c>
    </row>
    <row r="1476" spans="1:4" ht="9" customHeight="1">
      <c r="A1476" s="366" t="s">
        <v>37867</v>
      </c>
      <c r="B1476" s="367" t="s">
        <v>29325</v>
      </c>
      <c r="C1476" s="366" t="s">
        <v>16948</v>
      </c>
      <c r="D1476" s="368">
        <v>723.42</v>
      </c>
    </row>
    <row r="1477" spans="1:4" ht="9" customHeight="1">
      <c r="A1477" s="366" t="s">
        <v>37868</v>
      </c>
      <c r="B1477" s="367" t="s">
        <v>29326</v>
      </c>
      <c r="C1477" s="366" t="s">
        <v>16948</v>
      </c>
      <c r="D1477" s="368">
        <v>650.66999999999996</v>
      </c>
    </row>
    <row r="1478" spans="1:4" ht="9" customHeight="1">
      <c r="A1478" s="366" t="s">
        <v>37869</v>
      </c>
      <c r="B1478" s="367" t="s">
        <v>29327</v>
      </c>
      <c r="C1478" s="366" t="s">
        <v>16948</v>
      </c>
      <c r="D1478" s="368">
        <v>573.95000000000005</v>
      </c>
    </row>
    <row r="1479" spans="1:4" ht="9" customHeight="1">
      <c r="A1479" s="366" t="s">
        <v>37870</v>
      </c>
      <c r="B1479" s="367" t="s">
        <v>29328</v>
      </c>
      <c r="C1479" s="366" t="s">
        <v>16948</v>
      </c>
      <c r="D1479" s="368">
        <v>447.86</v>
      </c>
    </row>
    <row r="1480" spans="1:4" ht="9" customHeight="1">
      <c r="A1480" s="366" t="s">
        <v>37871</v>
      </c>
      <c r="B1480" s="367" t="s">
        <v>29329</v>
      </c>
      <c r="C1480" s="366" t="s">
        <v>16948</v>
      </c>
      <c r="D1480" s="368">
        <v>499.83</v>
      </c>
    </row>
    <row r="1481" spans="1:4" ht="9" customHeight="1">
      <c r="A1481" s="366" t="s">
        <v>37872</v>
      </c>
      <c r="B1481" s="367" t="s">
        <v>29330</v>
      </c>
      <c r="C1481" s="366" t="s">
        <v>16948</v>
      </c>
      <c r="D1481" s="368">
        <v>348.57</v>
      </c>
    </row>
    <row r="1482" spans="1:4" ht="9" customHeight="1">
      <c r="A1482" s="366" t="s">
        <v>37873</v>
      </c>
      <c r="B1482" s="367" t="s">
        <v>29331</v>
      </c>
      <c r="C1482" s="366" t="s">
        <v>16948</v>
      </c>
      <c r="D1482" s="368">
        <v>587.48</v>
      </c>
    </row>
    <row r="1483" spans="1:4" ht="9" customHeight="1">
      <c r="A1483" s="366" t="s">
        <v>37874</v>
      </c>
      <c r="B1483" s="367" t="s">
        <v>29332</v>
      </c>
      <c r="C1483" s="366" t="s">
        <v>16948</v>
      </c>
      <c r="D1483" s="368">
        <v>429.57</v>
      </c>
    </row>
    <row r="1484" spans="1:4" ht="9" customHeight="1">
      <c r="A1484" s="366" t="s">
        <v>37875</v>
      </c>
      <c r="B1484" s="367" t="s">
        <v>29333</v>
      </c>
      <c r="C1484" s="366" t="s">
        <v>16948</v>
      </c>
      <c r="D1484" s="368">
        <v>463.64</v>
      </c>
    </row>
    <row r="1485" spans="1:4" ht="9" customHeight="1">
      <c r="A1485" s="366" t="s">
        <v>37876</v>
      </c>
      <c r="B1485" s="367" t="s">
        <v>29334</v>
      </c>
      <c r="C1485" s="366" t="s">
        <v>16948</v>
      </c>
      <c r="D1485" s="368">
        <v>297.73</v>
      </c>
    </row>
    <row r="1486" spans="1:4" ht="9" customHeight="1">
      <c r="A1486" s="366" t="s">
        <v>37877</v>
      </c>
      <c r="B1486" s="367" t="s">
        <v>29335</v>
      </c>
      <c r="C1486" s="366" t="s">
        <v>16948</v>
      </c>
      <c r="D1486" s="368">
        <v>392.2</v>
      </c>
    </row>
    <row r="1487" spans="1:4" ht="9" customHeight="1">
      <c r="A1487" s="366" t="s">
        <v>37878</v>
      </c>
      <c r="B1487" s="367" t="s">
        <v>29336</v>
      </c>
      <c r="C1487" s="366" t="s">
        <v>16948</v>
      </c>
      <c r="D1487" s="368">
        <v>201.04</v>
      </c>
    </row>
    <row r="1488" spans="1:4" ht="9" customHeight="1">
      <c r="A1488" s="366" t="s">
        <v>37879</v>
      </c>
      <c r="B1488" s="367" t="s">
        <v>29337</v>
      </c>
      <c r="C1488" s="366" t="s">
        <v>16948</v>
      </c>
      <c r="D1488" s="368">
        <v>452.25</v>
      </c>
    </row>
    <row r="1489" spans="1:4" ht="9" customHeight="1">
      <c r="A1489" s="366" t="s">
        <v>37880</v>
      </c>
      <c r="B1489" s="367" t="s">
        <v>29338</v>
      </c>
      <c r="C1489" s="366" t="s">
        <v>16948</v>
      </c>
      <c r="D1489" s="368">
        <v>328.65</v>
      </c>
    </row>
    <row r="1490" spans="1:4" ht="9" customHeight="1">
      <c r="A1490" s="366" t="s">
        <v>37881</v>
      </c>
      <c r="B1490" s="367" t="s">
        <v>29339</v>
      </c>
      <c r="C1490" s="366" t="s">
        <v>16948</v>
      </c>
      <c r="D1490" s="368">
        <v>358.38</v>
      </c>
    </row>
    <row r="1491" spans="1:4" ht="9" customHeight="1">
      <c r="A1491" s="366" t="s">
        <v>37882</v>
      </c>
      <c r="B1491" s="367" t="s">
        <v>29340</v>
      </c>
      <c r="C1491" s="366" t="s">
        <v>16948</v>
      </c>
      <c r="D1491" s="368">
        <v>201.85</v>
      </c>
    </row>
    <row r="1492" spans="1:4" ht="9" customHeight="1">
      <c r="A1492" s="366" t="s">
        <v>37883</v>
      </c>
      <c r="B1492" s="367" t="s">
        <v>29341</v>
      </c>
      <c r="C1492" s="366" t="s">
        <v>16948</v>
      </c>
      <c r="D1492" s="368">
        <v>403.2</v>
      </c>
    </row>
    <row r="1493" spans="1:4" ht="9" customHeight="1">
      <c r="A1493" s="366" t="s">
        <v>37884</v>
      </c>
      <c r="B1493" s="367" t="s">
        <v>29342</v>
      </c>
      <c r="C1493" s="366" t="s">
        <v>16948</v>
      </c>
      <c r="D1493" s="368">
        <v>261.22000000000003</v>
      </c>
    </row>
    <row r="1494" spans="1:4" ht="9" customHeight="1">
      <c r="A1494" s="366" t="s">
        <v>37885</v>
      </c>
      <c r="B1494" s="367" t="s">
        <v>29343</v>
      </c>
      <c r="C1494" s="366" t="s">
        <v>16948</v>
      </c>
      <c r="D1494" s="368">
        <v>377.1</v>
      </c>
    </row>
    <row r="1495" spans="1:4" ht="9" customHeight="1">
      <c r="A1495" s="366" t="s">
        <v>37886</v>
      </c>
      <c r="B1495" s="367" t="s">
        <v>29344</v>
      </c>
      <c r="C1495" s="366" t="s">
        <v>16948</v>
      </c>
      <c r="D1495" s="368">
        <v>224.88</v>
      </c>
    </row>
    <row r="1496" spans="1:4" ht="9" customHeight="1">
      <c r="A1496" s="366" t="s">
        <v>37887</v>
      </c>
      <c r="B1496" s="367" t="s">
        <v>29345</v>
      </c>
      <c r="C1496" s="366" t="s">
        <v>16948</v>
      </c>
      <c r="D1496" s="368">
        <v>436.5</v>
      </c>
    </row>
    <row r="1497" spans="1:4" ht="9" customHeight="1">
      <c r="A1497" s="366" t="s">
        <v>37888</v>
      </c>
      <c r="B1497" s="367" t="s">
        <v>29346</v>
      </c>
      <c r="C1497" s="366" t="s">
        <v>16948</v>
      </c>
      <c r="D1497" s="368">
        <v>303.92</v>
      </c>
    </row>
    <row r="1498" spans="1:4" ht="9" customHeight="1">
      <c r="A1498" s="366" t="s">
        <v>37889</v>
      </c>
      <c r="B1498" s="367" t="s">
        <v>29347</v>
      </c>
      <c r="C1498" s="366" t="s">
        <v>16948</v>
      </c>
      <c r="D1498" s="368">
        <v>416.51</v>
      </c>
    </row>
    <row r="1499" spans="1:4" ht="9" customHeight="1">
      <c r="A1499" s="366" t="s">
        <v>37890</v>
      </c>
      <c r="B1499" s="367" t="s">
        <v>29348</v>
      </c>
      <c r="C1499" s="366" t="s">
        <v>16948</v>
      </c>
      <c r="D1499" s="368">
        <v>277.31</v>
      </c>
    </row>
    <row r="1500" spans="1:4" ht="9" customHeight="1">
      <c r="A1500" s="366" t="s">
        <v>37891</v>
      </c>
      <c r="B1500" s="367" t="s">
        <v>29349</v>
      </c>
      <c r="C1500" s="366" t="s">
        <v>16948</v>
      </c>
      <c r="D1500" s="368">
        <v>400.56</v>
      </c>
    </row>
    <row r="1501" spans="1:4" ht="9" customHeight="1">
      <c r="A1501" s="366" t="s">
        <v>37892</v>
      </c>
      <c r="B1501" s="367" t="s">
        <v>29350</v>
      </c>
      <c r="C1501" s="366" t="s">
        <v>16948</v>
      </c>
      <c r="D1501" s="368">
        <v>256.11</v>
      </c>
    </row>
    <row r="1502" spans="1:4" ht="9" customHeight="1">
      <c r="A1502" s="366" t="s">
        <v>37893</v>
      </c>
      <c r="B1502" s="367" t="s">
        <v>29351</v>
      </c>
      <c r="C1502" s="366" t="s">
        <v>16948</v>
      </c>
      <c r="D1502" s="368">
        <v>387.66</v>
      </c>
    </row>
    <row r="1503" spans="1:4" ht="9" customHeight="1">
      <c r="A1503" s="366" t="s">
        <v>37894</v>
      </c>
      <c r="B1503" s="367" t="s">
        <v>29352</v>
      </c>
      <c r="C1503" s="366" t="s">
        <v>16948</v>
      </c>
      <c r="D1503" s="368">
        <v>238.96</v>
      </c>
    </row>
    <row r="1504" spans="1:4" ht="9" customHeight="1">
      <c r="A1504" s="366" t="s">
        <v>37895</v>
      </c>
      <c r="B1504" s="367" t="s">
        <v>29353</v>
      </c>
      <c r="C1504" s="366" t="s">
        <v>16948</v>
      </c>
      <c r="D1504" s="368">
        <v>3649.01</v>
      </c>
    </row>
    <row r="1505" spans="1:4" ht="18" customHeight="1">
      <c r="A1505" s="366" t="s">
        <v>37896</v>
      </c>
      <c r="B1505" s="367" t="s">
        <v>29354</v>
      </c>
      <c r="C1505" s="366" t="s">
        <v>16948</v>
      </c>
      <c r="D1505" s="368">
        <v>11622.03</v>
      </c>
    </row>
    <row r="1506" spans="1:4" ht="9" customHeight="1">
      <c r="A1506" s="366" t="s">
        <v>37897</v>
      </c>
      <c r="B1506" s="367" t="s">
        <v>29355</v>
      </c>
      <c r="C1506" s="366" t="s">
        <v>16948</v>
      </c>
      <c r="D1506" s="368">
        <v>0</v>
      </c>
    </row>
    <row r="1507" spans="1:4" ht="18" customHeight="1">
      <c r="A1507" s="366" t="s">
        <v>37898</v>
      </c>
      <c r="B1507" s="367" t="s">
        <v>29356</v>
      </c>
      <c r="C1507" s="366" t="s">
        <v>16948</v>
      </c>
      <c r="D1507" s="368">
        <v>569.38</v>
      </c>
    </row>
    <row r="1508" spans="1:4" ht="18" customHeight="1">
      <c r="A1508" s="366" t="s">
        <v>37899</v>
      </c>
      <c r="B1508" s="367" t="s">
        <v>29357</v>
      </c>
      <c r="C1508" s="366" t="s">
        <v>16948</v>
      </c>
      <c r="D1508" s="368">
        <v>415.23</v>
      </c>
    </row>
    <row r="1509" spans="1:4" ht="18" customHeight="1">
      <c r="A1509" s="366" t="s">
        <v>37900</v>
      </c>
      <c r="B1509" s="367" t="s">
        <v>29358</v>
      </c>
      <c r="C1509" s="366" t="s">
        <v>16948</v>
      </c>
      <c r="D1509" s="368">
        <v>495.39</v>
      </c>
    </row>
    <row r="1510" spans="1:4" ht="18" customHeight="1">
      <c r="A1510" s="366" t="s">
        <v>37901</v>
      </c>
      <c r="B1510" s="367" t="s">
        <v>29359</v>
      </c>
      <c r="C1510" s="366" t="s">
        <v>16948</v>
      </c>
      <c r="D1510" s="368">
        <v>524.33000000000004</v>
      </c>
    </row>
    <row r="1511" spans="1:4" ht="18" customHeight="1">
      <c r="A1511" s="366" t="s">
        <v>37902</v>
      </c>
      <c r="B1511" s="367" t="s">
        <v>29360</v>
      </c>
      <c r="C1511" s="366" t="s">
        <v>16948</v>
      </c>
      <c r="D1511" s="368">
        <v>556.64</v>
      </c>
    </row>
    <row r="1512" spans="1:4" ht="18" customHeight="1">
      <c r="A1512" s="366" t="s">
        <v>37903</v>
      </c>
      <c r="B1512" s="367" t="s">
        <v>29361</v>
      </c>
      <c r="C1512" s="366" t="s">
        <v>16948</v>
      </c>
      <c r="D1512" s="368">
        <v>592.75</v>
      </c>
    </row>
    <row r="1513" spans="1:4" ht="18" customHeight="1">
      <c r="A1513" s="366" t="s">
        <v>37904</v>
      </c>
      <c r="B1513" s="367" t="s">
        <v>29362</v>
      </c>
      <c r="C1513" s="366" t="s">
        <v>16948</v>
      </c>
      <c r="D1513" s="368">
        <v>633.1</v>
      </c>
    </row>
    <row r="1514" spans="1:4" ht="18" customHeight="1">
      <c r="A1514" s="366" t="s">
        <v>37905</v>
      </c>
      <c r="B1514" s="367" t="s">
        <v>29363</v>
      </c>
      <c r="C1514" s="366" t="s">
        <v>16948</v>
      </c>
      <c r="D1514" s="368">
        <v>678.21</v>
      </c>
    </row>
    <row r="1515" spans="1:4" ht="18" customHeight="1">
      <c r="A1515" s="366" t="s">
        <v>37906</v>
      </c>
      <c r="B1515" s="367" t="s">
        <v>29364</v>
      </c>
      <c r="C1515" s="366" t="s">
        <v>16948</v>
      </c>
      <c r="D1515" s="368">
        <v>744.12</v>
      </c>
    </row>
    <row r="1516" spans="1:4" ht="18" customHeight="1">
      <c r="A1516" s="366" t="s">
        <v>37907</v>
      </c>
      <c r="B1516" s="367" t="s">
        <v>29365</v>
      </c>
      <c r="C1516" s="366" t="s">
        <v>16948</v>
      </c>
      <c r="D1516" s="368">
        <v>239.42</v>
      </c>
    </row>
    <row r="1517" spans="1:4" ht="9" customHeight="1">
      <c r="A1517" s="366" t="s">
        <v>37908</v>
      </c>
      <c r="B1517" s="367" t="s">
        <v>29366</v>
      </c>
      <c r="C1517" s="366" t="s">
        <v>16948</v>
      </c>
      <c r="D1517" s="368">
        <v>382.14</v>
      </c>
    </row>
    <row r="1518" spans="1:4" ht="9" customHeight="1">
      <c r="A1518" s="366" t="s">
        <v>37909</v>
      </c>
      <c r="B1518" s="367" t="s">
        <v>29367</v>
      </c>
      <c r="C1518" s="366" t="s">
        <v>16948</v>
      </c>
      <c r="D1518" s="368">
        <v>535.1</v>
      </c>
    </row>
    <row r="1519" spans="1:4" ht="9" customHeight="1">
      <c r="A1519" s="366" t="s">
        <v>37910</v>
      </c>
      <c r="B1519" s="367" t="s">
        <v>29368</v>
      </c>
      <c r="C1519" s="366" t="s">
        <v>16948</v>
      </c>
      <c r="D1519" s="368">
        <v>569.01</v>
      </c>
    </row>
    <row r="1520" spans="1:4" ht="9" customHeight="1">
      <c r="A1520" s="366" t="s">
        <v>37911</v>
      </c>
      <c r="B1520" s="367" t="s">
        <v>29369</v>
      </c>
      <c r="C1520" s="366" t="s">
        <v>16948</v>
      </c>
      <c r="D1520" s="368">
        <v>438</v>
      </c>
    </row>
    <row r="1521" spans="1:4" ht="9" customHeight="1">
      <c r="A1521" s="366" t="s">
        <v>37912</v>
      </c>
      <c r="B1521" s="367" t="s">
        <v>29370</v>
      </c>
      <c r="C1521" s="366" t="s">
        <v>16948</v>
      </c>
      <c r="D1521" s="368">
        <v>448.14</v>
      </c>
    </row>
    <row r="1522" spans="1:4" ht="9" customHeight="1">
      <c r="A1522" s="366" t="s">
        <v>37913</v>
      </c>
      <c r="B1522" s="367" t="s">
        <v>29371</v>
      </c>
      <c r="C1522" s="366" t="s">
        <v>16948</v>
      </c>
      <c r="D1522" s="368">
        <v>471.82</v>
      </c>
    </row>
    <row r="1523" spans="1:4" ht="9" customHeight="1">
      <c r="A1523" s="366" t="s">
        <v>37914</v>
      </c>
      <c r="B1523" s="367" t="s">
        <v>29372</v>
      </c>
      <c r="C1523" s="366" t="s">
        <v>16948</v>
      </c>
      <c r="D1523" s="368">
        <v>498.24</v>
      </c>
    </row>
    <row r="1524" spans="1:4" ht="9" customHeight="1">
      <c r="A1524" s="366" t="s">
        <v>37915</v>
      </c>
      <c r="B1524" s="367" t="s">
        <v>29373</v>
      </c>
      <c r="C1524" s="366" t="s">
        <v>16948</v>
      </c>
      <c r="D1524" s="368">
        <v>868.63</v>
      </c>
    </row>
    <row r="1525" spans="1:4" ht="9" customHeight="1">
      <c r="A1525" s="366" t="s">
        <v>37916</v>
      </c>
      <c r="B1525" s="367" t="s">
        <v>29374</v>
      </c>
      <c r="C1525" s="366" t="s">
        <v>16948</v>
      </c>
      <c r="D1525" s="368">
        <v>936.9</v>
      </c>
    </row>
    <row r="1526" spans="1:4" ht="9" customHeight="1">
      <c r="A1526" s="366" t="s">
        <v>37917</v>
      </c>
      <c r="B1526" s="367" t="s">
        <v>29375</v>
      </c>
      <c r="C1526" s="366" t="s">
        <v>16948</v>
      </c>
      <c r="D1526" s="368">
        <v>425.81</v>
      </c>
    </row>
    <row r="1527" spans="1:4" ht="9" customHeight="1">
      <c r="A1527" s="366" t="s">
        <v>37918</v>
      </c>
      <c r="B1527" s="367" t="s">
        <v>29376</v>
      </c>
      <c r="C1527" s="366" t="s">
        <v>16948</v>
      </c>
      <c r="D1527" s="368">
        <v>275.73</v>
      </c>
    </row>
    <row r="1528" spans="1:4" ht="9" customHeight="1">
      <c r="A1528" s="366" t="s">
        <v>37919</v>
      </c>
      <c r="B1528" s="367" t="s">
        <v>29377</v>
      </c>
      <c r="C1528" s="366" t="s">
        <v>16948</v>
      </c>
      <c r="D1528" s="368">
        <v>442.05</v>
      </c>
    </row>
    <row r="1529" spans="1:4" ht="9" customHeight="1">
      <c r="A1529" s="366" t="s">
        <v>37920</v>
      </c>
      <c r="B1529" s="367" t="s">
        <v>29378</v>
      </c>
      <c r="C1529" s="366" t="s">
        <v>16948</v>
      </c>
      <c r="D1529" s="368">
        <v>294.49</v>
      </c>
    </row>
    <row r="1530" spans="1:4" ht="9" customHeight="1">
      <c r="A1530" s="366" t="s">
        <v>37921</v>
      </c>
      <c r="B1530" s="367" t="s">
        <v>29379</v>
      </c>
      <c r="C1530" s="366" t="s">
        <v>16948</v>
      </c>
      <c r="D1530" s="368">
        <v>385.74</v>
      </c>
    </row>
    <row r="1531" spans="1:4" ht="9" customHeight="1">
      <c r="A1531" s="366" t="s">
        <v>37922</v>
      </c>
      <c r="B1531" s="367" t="s">
        <v>29380</v>
      </c>
      <c r="C1531" s="366" t="s">
        <v>16948</v>
      </c>
      <c r="D1531" s="368">
        <v>237.54</v>
      </c>
    </row>
    <row r="1532" spans="1:4" ht="9" customHeight="1">
      <c r="A1532" s="366" t="s">
        <v>37923</v>
      </c>
      <c r="B1532" s="367" t="s">
        <v>29381</v>
      </c>
      <c r="C1532" s="366" t="s">
        <v>16948</v>
      </c>
      <c r="D1532" s="368">
        <v>361.49</v>
      </c>
    </row>
    <row r="1533" spans="1:4" ht="9" customHeight="1">
      <c r="A1533" s="366" t="s">
        <v>37924</v>
      </c>
      <c r="B1533" s="367" t="s">
        <v>29382</v>
      </c>
      <c r="C1533" s="366" t="s">
        <v>16948</v>
      </c>
      <c r="D1533" s="368">
        <v>213.29</v>
      </c>
    </row>
    <row r="1534" spans="1:4" ht="9" customHeight="1">
      <c r="A1534" s="366" t="s">
        <v>37925</v>
      </c>
      <c r="B1534" s="367" t="s">
        <v>29383</v>
      </c>
      <c r="C1534" s="366" t="s">
        <v>16948</v>
      </c>
      <c r="D1534" s="368">
        <v>460.27</v>
      </c>
    </row>
    <row r="1535" spans="1:4" ht="9" customHeight="1">
      <c r="A1535" s="366" t="s">
        <v>37926</v>
      </c>
      <c r="B1535" s="367" t="s">
        <v>29384</v>
      </c>
      <c r="C1535" s="366" t="s">
        <v>16948</v>
      </c>
      <c r="D1535" s="368">
        <v>315.52999999999997</v>
      </c>
    </row>
    <row r="1536" spans="1:4" ht="9" customHeight="1">
      <c r="A1536" s="366" t="s">
        <v>37927</v>
      </c>
      <c r="B1536" s="367" t="s">
        <v>29385</v>
      </c>
      <c r="C1536" s="366" t="s">
        <v>16948</v>
      </c>
      <c r="D1536" s="368">
        <v>397.87</v>
      </c>
    </row>
    <row r="1537" spans="1:4" ht="9" customHeight="1">
      <c r="A1537" s="366" t="s">
        <v>37928</v>
      </c>
      <c r="B1537" s="367" t="s">
        <v>29386</v>
      </c>
      <c r="C1537" s="366" t="s">
        <v>16948</v>
      </c>
      <c r="D1537" s="368">
        <v>251.62</v>
      </c>
    </row>
    <row r="1538" spans="1:4" ht="9" customHeight="1">
      <c r="A1538" s="366" t="s">
        <v>37929</v>
      </c>
      <c r="B1538" s="367" t="s">
        <v>29387</v>
      </c>
      <c r="C1538" s="366" t="s">
        <v>16948</v>
      </c>
      <c r="D1538" s="368">
        <v>371.93</v>
      </c>
    </row>
    <row r="1539" spans="1:4" ht="9" customHeight="1">
      <c r="A1539" s="366" t="s">
        <v>37930</v>
      </c>
      <c r="B1539" s="367" t="s">
        <v>29388</v>
      </c>
      <c r="C1539" s="366" t="s">
        <v>16948</v>
      </c>
      <c r="D1539" s="368">
        <v>225.68</v>
      </c>
    </row>
    <row r="1540" spans="1:4" ht="9" customHeight="1">
      <c r="A1540" s="366" t="s">
        <v>37931</v>
      </c>
      <c r="B1540" s="367" t="s">
        <v>29389</v>
      </c>
      <c r="C1540" s="366" t="s">
        <v>16948</v>
      </c>
      <c r="D1540" s="368">
        <v>475.32</v>
      </c>
    </row>
    <row r="1541" spans="1:4" ht="18" customHeight="1">
      <c r="A1541" s="366" t="s">
        <v>37932</v>
      </c>
      <c r="B1541" s="367" t="s">
        <v>29390</v>
      </c>
      <c r="C1541" s="366" t="s">
        <v>16948</v>
      </c>
      <c r="D1541" s="368">
        <v>337.9</v>
      </c>
    </row>
    <row r="1542" spans="1:4" ht="9" customHeight="1">
      <c r="A1542" s="366" t="s">
        <v>37933</v>
      </c>
      <c r="B1542" s="367" t="s">
        <v>29391</v>
      </c>
      <c r="C1542" s="366" t="s">
        <v>16948</v>
      </c>
      <c r="D1542" s="368">
        <v>480.55</v>
      </c>
    </row>
    <row r="1543" spans="1:4" ht="9" customHeight="1">
      <c r="A1543" s="366" t="s">
        <v>37934</v>
      </c>
      <c r="B1543" s="367" t="s">
        <v>29392</v>
      </c>
      <c r="C1543" s="366" t="s">
        <v>16948</v>
      </c>
      <c r="D1543" s="368">
        <v>338.97</v>
      </c>
    </row>
    <row r="1544" spans="1:4" ht="9" customHeight="1">
      <c r="A1544" s="366" t="s">
        <v>37935</v>
      </c>
      <c r="B1544" s="367" t="s">
        <v>29393</v>
      </c>
      <c r="C1544" s="366" t="s">
        <v>16948</v>
      </c>
      <c r="D1544" s="368">
        <v>413.68</v>
      </c>
    </row>
    <row r="1545" spans="1:4" ht="9" customHeight="1">
      <c r="A1545" s="366" t="s">
        <v>37936</v>
      </c>
      <c r="B1545" s="367" t="s">
        <v>29394</v>
      </c>
      <c r="C1545" s="366" t="s">
        <v>16948</v>
      </c>
      <c r="D1545" s="368">
        <v>269.98</v>
      </c>
    </row>
    <row r="1546" spans="1:4" ht="9" customHeight="1">
      <c r="A1546" s="366" t="s">
        <v>37937</v>
      </c>
      <c r="B1546" s="367" t="s">
        <v>29395</v>
      </c>
      <c r="C1546" s="366" t="s">
        <v>16948</v>
      </c>
      <c r="D1546" s="368">
        <v>385.62</v>
      </c>
    </row>
    <row r="1547" spans="1:4" ht="9" customHeight="1">
      <c r="A1547" s="366" t="s">
        <v>37938</v>
      </c>
      <c r="B1547" s="367" t="s">
        <v>29396</v>
      </c>
      <c r="C1547" s="366" t="s">
        <v>16948</v>
      </c>
      <c r="D1547" s="368">
        <v>241.92</v>
      </c>
    </row>
    <row r="1548" spans="1:4" ht="9" customHeight="1">
      <c r="A1548" s="366" t="s">
        <v>37939</v>
      </c>
      <c r="B1548" s="367" t="s">
        <v>29397</v>
      </c>
      <c r="C1548" s="366" t="s">
        <v>16948</v>
      </c>
      <c r="D1548" s="368">
        <v>503.26</v>
      </c>
    </row>
    <row r="1549" spans="1:4" ht="9" customHeight="1">
      <c r="A1549" s="366" t="s">
        <v>37940</v>
      </c>
      <c r="B1549" s="367" t="s">
        <v>29398</v>
      </c>
      <c r="C1549" s="366" t="s">
        <v>16948</v>
      </c>
      <c r="D1549" s="368">
        <v>365.21</v>
      </c>
    </row>
    <row r="1550" spans="1:4" ht="9" customHeight="1">
      <c r="A1550" s="366" t="s">
        <v>37941</v>
      </c>
      <c r="B1550" s="367" t="s">
        <v>29399</v>
      </c>
      <c r="C1550" s="366" t="s">
        <v>16948</v>
      </c>
      <c r="D1550" s="368">
        <v>528.55999999999995</v>
      </c>
    </row>
    <row r="1551" spans="1:4" ht="9" customHeight="1">
      <c r="A1551" s="366" t="s">
        <v>37942</v>
      </c>
      <c r="B1551" s="367" t="s">
        <v>29400</v>
      </c>
      <c r="C1551" s="366" t="s">
        <v>16948</v>
      </c>
      <c r="D1551" s="368">
        <v>394.45</v>
      </c>
    </row>
    <row r="1552" spans="1:4" ht="9" customHeight="1">
      <c r="A1552" s="366" t="s">
        <v>37943</v>
      </c>
      <c r="B1552" s="367" t="s">
        <v>29401</v>
      </c>
      <c r="C1552" s="366" t="s">
        <v>16948</v>
      </c>
      <c r="D1552" s="368">
        <v>443.58</v>
      </c>
    </row>
    <row r="1553" spans="1:4" ht="9" customHeight="1">
      <c r="A1553" s="366" t="s">
        <v>37944</v>
      </c>
      <c r="B1553" s="367" t="s">
        <v>29402</v>
      </c>
      <c r="C1553" s="366" t="s">
        <v>16948</v>
      </c>
      <c r="D1553" s="368">
        <v>302.07</v>
      </c>
    </row>
    <row r="1554" spans="1:4" ht="9" customHeight="1">
      <c r="A1554" s="366" t="s">
        <v>37945</v>
      </c>
      <c r="B1554" s="367" t="s">
        <v>29403</v>
      </c>
      <c r="C1554" s="366" t="s">
        <v>16948</v>
      </c>
      <c r="D1554" s="368">
        <v>428.23</v>
      </c>
    </row>
    <row r="1555" spans="1:4" ht="9" customHeight="1">
      <c r="A1555" s="366" t="s">
        <v>37946</v>
      </c>
      <c r="B1555" s="367" t="s">
        <v>29404</v>
      </c>
      <c r="C1555" s="366" t="s">
        <v>16948</v>
      </c>
      <c r="D1555" s="368">
        <v>286.91000000000003</v>
      </c>
    </row>
    <row r="1556" spans="1:4" ht="9" customHeight="1">
      <c r="A1556" s="366" t="s">
        <v>37947</v>
      </c>
      <c r="B1556" s="367" t="s">
        <v>29405</v>
      </c>
      <c r="C1556" s="366" t="s">
        <v>16948</v>
      </c>
      <c r="D1556" s="368">
        <v>420.28</v>
      </c>
    </row>
    <row r="1557" spans="1:4" ht="9" customHeight="1">
      <c r="A1557" s="366" t="s">
        <v>37948</v>
      </c>
      <c r="B1557" s="367" t="s">
        <v>29406</v>
      </c>
      <c r="C1557" s="366" t="s">
        <v>16948</v>
      </c>
      <c r="D1557" s="368">
        <v>281.08999999999997</v>
      </c>
    </row>
    <row r="1558" spans="1:4" ht="9" customHeight="1">
      <c r="A1558" s="366" t="s">
        <v>37949</v>
      </c>
      <c r="B1558" s="367" t="s">
        <v>29407</v>
      </c>
      <c r="C1558" s="366" t="s">
        <v>16948</v>
      </c>
      <c r="D1558" s="368">
        <v>390.8</v>
      </c>
    </row>
    <row r="1559" spans="1:4" ht="9" customHeight="1">
      <c r="A1559" s="366" t="s">
        <v>37950</v>
      </c>
      <c r="B1559" s="367" t="s">
        <v>29408</v>
      </c>
      <c r="C1559" s="366" t="s">
        <v>16948</v>
      </c>
      <c r="D1559" s="368">
        <v>251.62</v>
      </c>
    </row>
    <row r="1560" spans="1:4" ht="9" customHeight="1">
      <c r="A1560" s="366" t="s">
        <v>37951</v>
      </c>
      <c r="B1560" s="367" t="s">
        <v>29409</v>
      </c>
      <c r="C1560" s="366" t="s">
        <v>16948</v>
      </c>
      <c r="D1560" s="368">
        <v>438.92</v>
      </c>
    </row>
    <row r="1561" spans="1:4" ht="9" customHeight="1">
      <c r="A1561" s="366" t="s">
        <v>37952</v>
      </c>
      <c r="B1561" s="367" t="s">
        <v>29410</v>
      </c>
      <c r="C1561" s="366" t="s">
        <v>16948</v>
      </c>
      <c r="D1561" s="368">
        <v>302.70999999999998</v>
      </c>
    </row>
    <row r="1562" spans="1:4" ht="9" customHeight="1">
      <c r="A1562" s="366" t="s">
        <v>37953</v>
      </c>
      <c r="B1562" s="367" t="s">
        <v>29411</v>
      </c>
      <c r="C1562" s="366" t="s">
        <v>16948</v>
      </c>
      <c r="D1562" s="368">
        <v>406.98</v>
      </c>
    </row>
    <row r="1563" spans="1:4" ht="9" customHeight="1">
      <c r="A1563" s="366" t="s">
        <v>37954</v>
      </c>
      <c r="B1563" s="367" t="s">
        <v>29412</v>
      </c>
      <c r="C1563" s="366" t="s">
        <v>16948</v>
      </c>
      <c r="D1563" s="368">
        <v>270.76</v>
      </c>
    </row>
    <row r="1564" spans="1:4" ht="9" customHeight="1">
      <c r="A1564" s="366" t="s">
        <v>37955</v>
      </c>
      <c r="B1564" s="367" t="s">
        <v>29413</v>
      </c>
      <c r="C1564" s="366" t="s">
        <v>16948</v>
      </c>
      <c r="D1564" s="368">
        <v>462.96</v>
      </c>
    </row>
    <row r="1565" spans="1:4" ht="9" customHeight="1">
      <c r="A1565" s="366" t="s">
        <v>37956</v>
      </c>
      <c r="B1565" s="367" t="s">
        <v>29414</v>
      </c>
      <c r="C1565" s="366" t="s">
        <v>16948</v>
      </c>
      <c r="D1565" s="368">
        <v>330.55</v>
      </c>
    </row>
    <row r="1566" spans="1:4" ht="9" customHeight="1">
      <c r="A1566" s="366" t="s">
        <v>37957</v>
      </c>
      <c r="B1566" s="367" t="s">
        <v>29415</v>
      </c>
      <c r="C1566" s="366" t="s">
        <v>16948</v>
      </c>
      <c r="D1566" s="368">
        <v>427.74</v>
      </c>
    </row>
    <row r="1567" spans="1:4" ht="9" customHeight="1">
      <c r="A1567" s="366" t="s">
        <v>37958</v>
      </c>
      <c r="B1567" s="367" t="s">
        <v>29416</v>
      </c>
      <c r="C1567" s="366" t="s">
        <v>16948</v>
      </c>
      <c r="D1567" s="368">
        <v>295.33999999999997</v>
      </c>
    </row>
    <row r="1568" spans="1:4" ht="9" customHeight="1">
      <c r="A1568" s="366" t="s">
        <v>37959</v>
      </c>
      <c r="B1568" s="367" t="s">
        <v>29417</v>
      </c>
      <c r="C1568" s="366" t="s">
        <v>16948</v>
      </c>
      <c r="D1568" s="368">
        <v>489.77</v>
      </c>
    </row>
    <row r="1569" spans="1:4" ht="9" customHeight="1">
      <c r="A1569" s="366" t="s">
        <v>37960</v>
      </c>
      <c r="B1569" s="367" t="s">
        <v>29418</v>
      </c>
      <c r="C1569" s="366" t="s">
        <v>16948</v>
      </c>
      <c r="D1569" s="368">
        <v>361.63</v>
      </c>
    </row>
    <row r="1570" spans="1:4" ht="9" customHeight="1">
      <c r="A1570" s="366" t="s">
        <v>37961</v>
      </c>
      <c r="B1570" s="367" t="s">
        <v>29419</v>
      </c>
      <c r="C1570" s="366" t="s">
        <v>16948</v>
      </c>
      <c r="D1570" s="368">
        <v>450.95</v>
      </c>
    </row>
    <row r="1571" spans="1:4" ht="9" customHeight="1">
      <c r="A1571" s="366" t="s">
        <v>37962</v>
      </c>
      <c r="B1571" s="367" t="s">
        <v>29420</v>
      </c>
      <c r="C1571" s="366" t="s">
        <v>16948</v>
      </c>
      <c r="D1571" s="368">
        <v>322.81</v>
      </c>
    </row>
    <row r="1572" spans="1:4" ht="18" customHeight="1">
      <c r="A1572" s="366" t="s">
        <v>37963</v>
      </c>
      <c r="B1572" s="367" t="s">
        <v>29421</v>
      </c>
      <c r="C1572" s="366" t="s">
        <v>16948</v>
      </c>
      <c r="D1572" s="368">
        <v>345.5</v>
      </c>
    </row>
    <row r="1573" spans="1:4" ht="18" customHeight="1">
      <c r="A1573" s="366" t="s">
        <v>37964</v>
      </c>
      <c r="B1573" s="367" t="s">
        <v>29422</v>
      </c>
      <c r="C1573" s="366" t="s">
        <v>16948</v>
      </c>
      <c r="D1573" s="368">
        <v>190.83</v>
      </c>
    </row>
    <row r="1574" spans="1:4" ht="9" customHeight="1">
      <c r="A1574" s="366" t="s">
        <v>37965</v>
      </c>
      <c r="B1574" s="367" t="s">
        <v>29423</v>
      </c>
      <c r="C1574" s="366" t="s">
        <v>16948</v>
      </c>
      <c r="D1574" s="368">
        <v>419.93</v>
      </c>
    </row>
    <row r="1575" spans="1:4" ht="18" customHeight="1">
      <c r="A1575" s="366" t="s">
        <v>37966</v>
      </c>
      <c r="B1575" s="367" t="s">
        <v>29424</v>
      </c>
      <c r="C1575" s="366" t="s">
        <v>16948</v>
      </c>
      <c r="D1575" s="368">
        <v>326.44</v>
      </c>
    </row>
    <row r="1576" spans="1:4" ht="9" customHeight="1">
      <c r="A1576" s="366" t="s">
        <v>37967</v>
      </c>
      <c r="B1576" s="367" t="s">
        <v>29425</v>
      </c>
      <c r="C1576" s="366" t="s">
        <v>16948</v>
      </c>
      <c r="D1576" s="368">
        <v>431.34</v>
      </c>
    </row>
    <row r="1577" spans="1:4" ht="9" customHeight="1">
      <c r="A1577" s="366" t="s">
        <v>37968</v>
      </c>
      <c r="B1577" s="367" t="s">
        <v>29426</v>
      </c>
      <c r="C1577" s="366" t="s">
        <v>16948</v>
      </c>
      <c r="D1577" s="368">
        <v>437.46</v>
      </c>
    </row>
    <row r="1578" spans="1:4" ht="9" customHeight="1">
      <c r="A1578" s="366" t="s">
        <v>37969</v>
      </c>
      <c r="B1578" s="367" t="s">
        <v>29427</v>
      </c>
      <c r="C1578" s="366" t="s">
        <v>16948</v>
      </c>
      <c r="D1578" s="368">
        <v>462.52</v>
      </c>
    </row>
    <row r="1579" spans="1:4" ht="9" customHeight="1">
      <c r="A1579" s="366" t="s">
        <v>37970</v>
      </c>
      <c r="B1579" s="367" t="s">
        <v>29428</v>
      </c>
      <c r="C1579" s="366" t="s">
        <v>16948</v>
      </c>
      <c r="D1579" s="368">
        <v>488.93</v>
      </c>
    </row>
    <row r="1580" spans="1:4" ht="9" customHeight="1">
      <c r="A1580" s="366" t="s">
        <v>37971</v>
      </c>
      <c r="B1580" s="367" t="s">
        <v>29429</v>
      </c>
      <c r="C1580" s="366" t="s">
        <v>16948</v>
      </c>
      <c r="D1580" s="368">
        <v>518.46</v>
      </c>
    </row>
    <row r="1581" spans="1:4" ht="9" customHeight="1">
      <c r="A1581" s="366" t="s">
        <v>37972</v>
      </c>
      <c r="B1581" s="367" t="s">
        <v>29430</v>
      </c>
      <c r="C1581" s="366" t="s">
        <v>16948</v>
      </c>
      <c r="D1581" s="368">
        <v>47.26</v>
      </c>
    </row>
    <row r="1582" spans="1:4" ht="9" customHeight="1">
      <c r="A1582" s="366" t="s">
        <v>37973</v>
      </c>
      <c r="B1582" s="367" t="s">
        <v>29431</v>
      </c>
      <c r="C1582" s="366" t="s">
        <v>16948</v>
      </c>
      <c r="D1582" s="368">
        <v>39.61</v>
      </c>
    </row>
    <row r="1583" spans="1:4" ht="9" customHeight="1">
      <c r="A1583" s="366" t="s">
        <v>37974</v>
      </c>
      <c r="B1583" s="367" t="s">
        <v>29432</v>
      </c>
      <c r="C1583" s="366" t="s">
        <v>16948</v>
      </c>
      <c r="D1583" s="368">
        <v>54.16</v>
      </c>
    </row>
    <row r="1584" spans="1:4" ht="9" customHeight="1">
      <c r="A1584" s="366" t="s">
        <v>37975</v>
      </c>
      <c r="B1584" s="367" t="s">
        <v>29433</v>
      </c>
      <c r="C1584" s="366" t="s">
        <v>16948</v>
      </c>
      <c r="D1584" s="368">
        <v>46.72</v>
      </c>
    </row>
    <row r="1585" spans="1:4" ht="18" customHeight="1">
      <c r="A1585" s="366" t="s">
        <v>37976</v>
      </c>
      <c r="B1585" s="367" t="s">
        <v>29434</v>
      </c>
      <c r="C1585" s="366" t="s">
        <v>16948</v>
      </c>
      <c r="D1585" s="368">
        <v>55.95</v>
      </c>
    </row>
    <row r="1586" spans="1:4" ht="9" customHeight="1">
      <c r="A1586" s="366" t="s">
        <v>37977</v>
      </c>
      <c r="B1586" s="367" t="s">
        <v>29435</v>
      </c>
      <c r="C1586" s="366" t="s">
        <v>16948</v>
      </c>
      <c r="D1586" s="368">
        <v>57.94</v>
      </c>
    </row>
    <row r="1587" spans="1:4" ht="9" customHeight="1">
      <c r="A1587" s="366" t="s">
        <v>37978</v>
      </c>
      <c r="B1587" s="367" t="s">
        <v>29436</v>
      </c>
      <c r="C1587" s="366" t="s">
        <v>16948</v>
      </c>
      <c r="D1587" s="368">
        <v>47.81</v>
      </c>
    </row>
    <row r="1588" spans="1:4" ht="9" customHeight="1">
      <c r="A1588" s="366" t="s">
        <v>37979</v>
      </c>
      <c r="B1588" s="367" t="s">
        <v>29437</v>
      </c>
      <c r="C1588" s="366" t="s">
        <v>16948</v>
      </c>
      <c r="D1588" s="368">
        <v>2605.85</v>
      </c>
    </row>
    <row r="1589" spans="1:4" ht="9" customHeight="1">
      <c r="A1589" s="366" t="s">
        <v>37980</v>
      </c>
      <c r="B1589" s="367" t="s">
        <v>29438</v>
      </c>
      <c r="C1589" s="366" t="s">
        <v>16948</v>
      </c>
      <c r="D1589" s="368">
        <v>3294.06</v>
      </c>
    </row>
    <row r="1590" spans="1:4" ht="9" customHeight="1">
      <c r="A1590" s="366" t="s">
        <v>37981</v>
      </c>
      <c r="B1590" s="367" t="s">
        <v>29439</v>
      </c>
      <c r="C1590" s="366" t="s">
        <v>16948</v>
      </c>
      <c r="D1590" s="368">
        <v>565.49</v>
      </c>
    </row>
    <row r="1591" spans="1:4" ht="9" customHeight="1">
      <c r="A1591" s="366" t="s">
        <v>37982</v>
      </c>
      <c r="B1591" s="367" t="s">
        <v>29440</v>
      </c>
      <c r="C1591" s="366" t="s">
        <v>16948</v>
      </c>
      <c r="D1591" s="368">
        <v>598.28</v>
      </c>
    </row>
    <row r="1592" spans="1:4" ht="9" customHeight="1">
      <c r="A1592" s="366" t="s">
        <v>37983</v>
      </c>
      <c r="B1592" s="367" t="s">
        <v>29441</v>
      </c>
      <c r="C1592" s="366" t="s">
        <v>16948</v>
      </c>
      <c r="D1592" s="368">
        <v>634.98</v>
      </c>
    </row>
    <row r="1593" spans="1:4" ht="9" customHeight="1">
      <c r="A1593" s="366" t="s">
        <v>37984</v>
      </c>
      <c r="B1593" s="367" t="s">
        <v>29442</v>
      </c>
      <c r="C1593" s="366" t="s">
        <v>16948</v>
      </c>
      <c r="D1593" s="368">
        <v>580.04</v>
      </c>
    </row>
    <row r="1594" spans="1:4" ht="9" customHeight="1">
      <c r="A1594" s="366" t="s">
        <v>37985</v>
      </c>
      <c r="B1594" s="367" t="s">
        <v>29443</v>
      </c>
      <c r="C1594" s="366" t="s">
        <v>16948</v>
      </c>
      <c r="D1594" s="368">
        <v>721.92</v>
      </c>
    </row>
    <row r="1595" spans="1:4" ht="9" customHeight="1">
      <c r="A1595" s="366" t="s">
        <v>37986</v>
      </c>
      <c r="B1595" s="367" t="s">
        <v>29444</v>
      </c>
      <c r="C1595" s="366" t="s">
        <v>16948</v>
      </c>
      <c r="D1595" s="368">
        <v>659.76</v>
      </c>
    </row>
    <row r="1596" spans="1:4" ht="9" customHeight="1">
      <c r="A1596" s="366" t="s">
        <v>37987</v>
      </c>
      <c r="B1596" s="367" t="s">
        <v>29445</v>
      </c>
      <c r="C1596" s="366" t="s">
        <v>16948</v>
      </c>
      <c r="D1596" s="368">
        <v>869.6</v>
      </c>
    </row>
    <row r="1597" spans="1:4" ht="9" customHeight="1">
      <c r="A1597" s="366" t="s">
        <v>37988</v>
      </c>
      <c r="B1597" s="367" t="s">
        <v>29446</v>
      </c>
      <c r="C1597" s="366" t="s">
        <v>16948</v>
      </c>
      <c r="D1597" s="368">
        <v>1085.06</v>
      </c>
    </row>
    <row r="1598" spans="1:4" ht="9" customHeight="1">
      <c r="A1598" s="366" t="s">
        <v>37989</v>
      </c>
      <c r="B1598" s="367" t="s">
        <v>29447</v>
      </c>
      <c r="C1598" s="366" t="s">
        <v>16948</v>
      </c>
      <c r="D1598" s="368">
        <v>1644.33</v>
      </c>
    </row>
    <row r="1599" spans="1:4" ht="9" customHeight="1">
      <c r="A1599" s="366" t="s">
        <v>37990</v>
      </c>
      <c r="B1599" s="367" t="s">
        <v>29448</v>
      </c>
      <c r="C1599" s="366" t="s">
        <v>16948</v>
      </c>
      <c r="D1599" s="368">
        <v>908.18</v>
      </c>
    </row>
    <row r="1600" spans="1:4" ht="9" customHeight="1">
      <c r="A1600" s="366" t="s">
        <v>37991</v>
      </c>
      <c r="B1600" s="367" t="s">
        <v>29449</v>
      </c>
      <c r="C1600" s="366" t="s">
        <v>16948</v>
      </c>
      <c r="D1600" s="368">
        <v>1131.9000000000001</v>
      </c>
    </row>
    <row r="1601" spans="1:4" ht="9" customHeight="1">
      <c r="A1601" s="366" t="s">
        <v>37992</v>
      </c>
      <c r="B1601" s="367" t="s">
        <v>29450</v>
      </c>
      <c r="C1601" s="366" t="s">
        <v>16948</v>
      </c>
      <c r="D1601" s="368">
        <v>1709.91</v>
      </c>
    </row>
    <row r="1602" spans="1:4" ht="9" customHeight="1">
      <c r="A1602" s="366" t="s">
        <v>37993</v>
      </c>
      <c r="B1602" s="367" t="s">
        <v>29451</v>
      </c>
      <c r="C1602" s="366" t="s">
        <v>16948</v>
      </c>
      <c r="D1602" s="368">
        <v>951.36</v>
      </c>
    </row>
    <row r="1603" spans="1:4" ht="9" customHeight="1">
      <c r="A1603" s="366" t="s">
        <v>37994</v>
      </c>
      <c r="B1603" s="367" t="s">
        <v>29452</v>
      </c>
      <c r="C1603" s="366" t="s">
        <v>16948</v>
      </c>
      <c r="D1603" s="368">
        <v>1184.33</v>
      </c>
    </row>
    <row r="1604" spans="1:4" ht="9" customHeight="1">
      <c r="A1604" s="366" t="s">
        <v>37995</v>
      </c>
      <c r="B1604" s="367" t="s">
        <v>29453</v>
      </c>
      <c r="C1604" s="366" t="s">
        <v>16948</v>
      </c>
      <c r="D1604" s="368">
        <v>1783.31</v>
      </c>
    </row>
    <row r="1605" spans="1:4" ht="9" customHeight="1">
      <c r="A1605" s="366" t="s">
        <v>37996</v>
      </c>
      <c r="B1605" s="367" t="s">
        <v>29454</v>
      </c>
      <c r="C1605" s="366" t="s">
        <v>16948</v>
      </c>
      <c r="D1605" s="368">
        <v>1053.6400000000001</v>
      </c>
    </row>
    <row r="1606" spans="1:4" ht="9" customHeight="1">
      <c r="A1606" s="366" t="s">
        <v>37997</v>
      </c>
      <c r="B1606" s="367" t="s">
        <v>29455</v>
      </c>
      <c r="C1606" s="366" t="s">
        <v>16948</v>
      </c>
      <c r="D1606" s="368">
        <v>1308.53</v>
      </c>
    </row>
    <row r="1607" spans="1:4" ht="9" customHeight="1">
      <c r="A1607" s="366" t="s">
        <v>37998</v>
      </c>
      <c r="B1607" s="367" t="s">
        <v>29456</v>
      </c>
      <c r="C1607" s="366" t="s">
        <v>16948</v>
      </c>
      <c r="D1607" s="368">
        <v>1957.19</v>
      </c>
    </row>
    <row r="1608" spans="1:4" ht="9" customHeight="1">
      <c r="A1608" s="366" t="s">
        <v>37999</v>
      </c>
      <c r="B1608" s="367" t="s">
        <v>29457</v>
      </c>
      <c r="C1608" s="366" t="s">
        <v>16948</v>
      </c>
      <c r="D1608" s="368">
        <v>861.28</v>
      </c>
    </row>
    <row r="1609" spans="1:4" ht="9" customHeight="1">
      <c r="A1609" s="366" t="s">
        <v>38000</v>
      </c>
      <c r="B1609" s="367" t="s">
        <v>29458</v>
      </c>
      <c r="C1609" s="366" t="s">
        <v>16948</v>
      </c>
      <c r="D1609" s="368">
        <v>841.22</v>
      </c>
    </row>
    <row r="1610" spans="1:4" ht="9" customHeight="1">
      <c r="A1610" s="366" t="s">
        <v>38001</v>
      </c>
      <c r="B1610" s="367" t="s">
        <v>29459</v>
      </c>
      <c r="C1610" s="366" t="s">
        <v>16948</v>
      </c>
      <c r="D1610" s="368">
        <v>825.19</v>
      </c>
    </row>
    <row r="1611" spans="1:4" ht="9" customHeight="1">
      <c r="A1611" s="366" t="s">
        <v>38002</v>
      </c>
      <c r="B1611" s="367" t="s">
        <v>29460</v>
      </c>
      <c r="C1611" s="366" t="s">
        <v>16948</v>
      </c>
      <c r="D1611" s="368">
        <v>806.71</v>
      </c>
    </row>
    <row r="1612" spans="1:4" ht="9" customHeight="1">
      <c r="A1612" s="366" t="s">
        <v>38003</v>
      </c>
      <c r="B1612" s="367" t="s">
        <v>29461</v>
      </c>
      <c r="C1612" s="366" t="s">
        <v>16948</v>
      </c>
      <c r="D1612" s="368">
        <v>906.13</v>
      </c>
    </row>
    <row r="1613" spans="1:4" ht="9" customHeight="1">
      <c r="A1613" s="366" t="s">
        <v>38004</v>
      </c>
      <c r="B1613" s="367" t="s">
        <v>29462</v>
      </c>
      <c r="C1613" s="366" t="s">
        <v>16948</v>
      </c>
      <c r="D1613" s="368">
        <v>879.64</v>
      </c>
    </row>
    <row r="1614" spans="1:4" ht="9" customHeight="1">
      <c r="A1614" s="366" t="s">
        <v>38005</v>
      </c>
      <c r="B1614" s="367" t="s">
        <v>29463</v>
      </c>
      <c r="C1614" s="366" t="s">
        <v>16948</v>
      </c>
      <c r="D1614" s="368">
        <v>859.44</v>
      </c>
    </row>
    <row r="1615" spans="1:4" ht="9" customHeight="1">
      <c r="A1615" s="366" t="s">
        <v>38006</v>
      </c>
      <c r="B1615" s="367" t="s">
        <v>29464</v>
      </c>
      <c r="C1615" s="366" t="s">
        <v>16948</v>
      </c>
      <c r="D1615" s="368">
        <v>837.97</v>
      </c>
    </row>
    <row r="1616" spans="1:4" ht="9" customHeight="1">
      <c r="A1616" s="366" t="s">
        <v>38007</v>
      </c>
      <c r="B1616" s="367" t="s">
        <v>29465</v>
      </c>
      <c r="C1616" s="366" t="s">
        <v>16948</v>
      </c>
      <c r="D1616" s="368">
        <v>960.22</v>
      </c>
    </row>
    <row r="1617" spans="1:4" ht="9" customHeight="1">
      <c r="A1617" s="366" t="s">
        <v>38008</v>
      </c>
      <c r="B1617" s="367" t="s">
        <v>29466</v>
      </c>
      <c r="C1617" s="366" t="s">
        <v>16948</v>
      </c>
      <c r="D1617" s="368">
        <v>924.14</v>
      </c>
    </row>
    <row r="1618" spans="1:4" ht="9" customHeight="1">
      <c r="A1618" s="366" t="s">
        <v>38009</v>
      </c>
      <c r="B1618" s="367" t="s">
        <v>29467</v>
      </c>
      <c r="C1618" s="366" t="s">
        <v>16948</v>
      </c>
      <c r="D1618" s="368">
        <v>893.81</v>
      </c>
    </row>
    <row r="1619" spans="1:4" ht="9" customHeight="1">
      <c r="A1619" s="366" t="s">
        <v>38010</v>
      </c>
      <c r="B1619" s="367" t="s">
        <v>29468</v>
      </c>
      <c r="C1619" s="366" t="s">
        <v>16948</v>
      </c>
      <c r="D1619" s="368">
        <v>868.8</v>
      </c>
    </row>
    <row r="1620" spans="1:4" ht="9" customHeight="1">
      <c r="A1620" s="366" t="s">
        <v>38011</v>
      </c>
      <c r="B1620" s="367" t="s">
        <v>29469</v>
      </c>
      <c r="C1620" s="366" t="s">
        <v>16948</v>
      </c>
      <c r="D1620" s="368">
        <v>1028.44</v>
      </c>
    </row>
    <row r="1621" spans="1:4" ht="9" customHeight="1">
      <c r="A1621" s="366" t="s">
        <v>38012</v>
      </c>
      <c r="B1621" s="367" t="s">
        <v>29470</v>
      </c>
      <c r="C1621" s="366" t="s">
        <v>16948</v>
      </c>
      <c r="D1621" s="368">
        <v>976.87</v>
      </c>
    </row>
    <row r="1622" spans="1:4" ht="9" customHeight="1">
      <c r="A1622" s="366" t="s">
        <v>38013</v>
      </c>
      <c r="B1622" s="367" t="s">
        <v>29471</v>
      </c>
      <c r="C1622" s="366" t="s">
        <v>16948</v>
      </c>
      <c r="D1622" s="368">
        <v>941.79</v>
      </c>
    </row>
    <row r="1623" spans="1:4" ht="9" customHeight="1">
      <c r="A1623" s="366" t="s">
        <v>38014</v>
      </c>
      <c r="B1623" s="367" t="s">
        <v>29472</v>
      </c>
      <c r="C1623" s="366" t="s">
        <v>16948</v>
      </c>
      <c r="D1623" s="368">
        <v>906.52</v>
      </c>
    </row>
    <row r="1624" spans="1:4" ht="9" customHeight="1">
      <c r="A1624" s="366" t="s">
        <v>38015</v>
      </c>
      <c r="B1624" s="367" t="s">
        <v>29473</v>
      </c>
      <c r="C1624" s="366" t="s">
        <v>16948</v>
      </c>
      <c r="D1624" s="368">
        <v>1153.8599999999999</v>
      </c>
    </row>
    <row r="1625" spans="1:4" ht="9" customHeight="1">
      <c r="A1625" s="366" t="s">
        <v>38016</v>
      </c>
      <c r="B1625" s="367" t="s">
        <v>29474</v>
      </c>
      <c r="C1625" s="366" t="s">
        <v>16948</v>
      </c>
      <c r="D1625" s="368">
        <v>1125.02</v>
      </c>
    </row>
    <row r="1626" spans="1:4" ht="9" customHeight="1">
      <c r="A1626" s="366" t="s">
        <v>38017</v>
      </c>
      <c r="B1626" s="367" t="s">
        <v>29475</v>
      </c>
      <c r="C1626" s="366" t="s">
        <v>16948</v>
      </c>
      <c r="D1626" s="368">
        <v>1101.95</v>
      </c>
    </row>
    <row r="1627" spans="1:4" ht="9" customHeight="1">
      <c r="A1627" s="366" t="s">
        <v>38018</v>
      </c>
      <c r="B1627" s="367" t="s">
        <v>29476</v>
      </c>
      <c r="C1627" s="366" t="s">
        <v>16948</v>
      </c>
      <c r="D1627" s="368">
        <v>1067.3399999999999</v>
      </c>
    </row>
    <row r="1628" spans="1:4" ht="9" customHeight="1">
      <c r="A1628" s="366" t="s">
        <v>38019</v>
      </c>
      <c r="B1628" s="367" t="s">
        <v>29477</v>
      </c>
      <c r="C1628" s="366" t="s">
        <v>16948</v>
      </c>
      <c r="D1628" s="368">
        <v>1283.1500000000001</v>
      </c>
    </row>
    <row r="1629" spans="1:4" ht="9" customHeight="1">
      <c r="A1629" s="366" t="s">
        <v>38020</v>
      </c>
      <c r="B1629" s="367" t="s">
        <v>29478</v>
      </c>
      <c r="C1629" s="366" t="s">
        <v>16948</v>
      </c>
      <c r="D1629" s="368">
        <v>1247.3499999999999</v>
      </c>
    </row>
    <row r="1630" spans="1:4" ht="9" customHeight="1">
      <c r="A1630" s="366" t="s">
        <v>38021</v>
      </c>
      <c r="B1630" s="367" t="s">
        <v>29479</v>
      </c>
      <c r="C1630" s="366" t="s">
        <v>16948</v>
      </c>
      <c r="D1630" s="368">
        <v>1193.6500000000001</v>
      </c>
    </row>
    <row r="1631" spans="1:4" ht="9" customHeight="1">
      <c r="A1631" s="366" t="s">
        <v>38022</v>
      </c>
      <c r="B1631" s="367" t="s">
        <v>29480</v>
      </c>
      <c r="C1631" s="366" t="s">
        <v>16948</v>
      </c>
      <c r="D1631" s="368">
        <v>1139.95</v>
      </c>
    </row>
    <row r="1632" spans="1:4" ht="9" customHeight="1">
      <c r="A1632" s="366" t="s">
        <v>38023</v>
      </c>
      <c r="B1632" s="367" t="s">
        <v>29481</v>
      </c>
      <c r="C1632" s="366" t="s">
        <v>16948</v>
      </c>
      <c r="D1632" s="368">
        <v>955.07</v>
      </c>
    </row>
    <row r="1633" spans="1:4" ht="9" customHeight="1">
      <c r="A1633" s="366" t="s">
        <v>38024</v>
      </c>
      <c r="B1633" s="367" t="s">
        <v>29482</v>
      </c>
      <c r="C1633" s="366" t="s">
        <v>16948</v>
      </c>
      <c r="D1633" s="368">
        <v>935.01</v>
      </c>
    </row>
    <row r="1634" spans="1:4" ht="9" customHeight="1">
      <c r="A1634" s="366" t="s">
        <v>38025</v>
      </c>
      <c r="B1634" s="367" t="s">
        <v>29483</v>
      </c>
      <c r="C1634" s="366" t="s">
        <v>16948</v>
      </c>
      <c r="D1634" s="368">
        <v>918.97</v>
      </c>
    </row>
    <row r="1635" spans="1:4" ht="9" customHeight="1">
      <c r="A1635" s="366" t="s">
        <v>38026</v>
      </c>
      <c r="B1635" s="367" t="s">
        <v>29484</v>
      </c>
      <c r="C1635" s="366" t="s">
        <v>16948</v>
      </c>
      <c r="D1635" s="368">
        <v>900.5</v>
      </c>
    </row>
    <row r="1636" spans="1:4" ht="9" customHeight="1">
      <c r="A1636" s="366" t="s">
        <v>38027</v>
      </c>
      <c r="B1636" s="367" t="s">
        <v>29485</v>
      </c>
      <c r="C1636" s="366" t="s">
        <v>16948</v>
      </c>
      <c r="D1636" s="368">
        <v>1002.76</v>
      </c>
    </row>
    <row r="1637" spans="1:4" ht="9" customHeight="1">
      <c r="A1637" s="366" t="s">
        <v>38028</v>
      </c>
      <c r="B1637" s="367" t="s">
        <v>29486</v>
      </c>
      <c r="C1637" s="366" t="s">
        <v>16948</v>
      </c>
      <c r="D1637" s="368">
        <v>976.27</v>
      </c>
    </row>
    <row r="1638" spans="1:4" ht="9" customHeight="1">
      <c r="A1638" s="366" t="s">
        <v>38029</v>
      </c>
      <c r="B1638" s="367" t="s">
        <v>29487</v>
      </c>
      <c r="C1638" s="366" t="s">
        <v>16948</v>
      </c>
      <c r="D1638" s="368">
        <v>956.07</v>
      </c>
    </row>
    <row r="1639" spans="1:4" ht="9" customHeight="1">
      <c r="A1639" s="366" t="s">
        <v>38030</v>
      </c>
      <c r="B1639" s="367" t="s">
        <v>29488</v>
      </c>
      <c r="C1639" s="366" t="s">
        <v>16948</v>
      </c>
      <c r="D1639" s="368">
        <v>934.6</v>
      </c>
    </row>
    <row r="1640" spans="1:4" ht="9" customHeight="1">
      <c r="A1640" s="366" t="s">
        <v>38031</v>
      </c>
      <c r="B1640" s="367" t="s">
        <v>29489</v>
      </c>
      <c r="C1640" s="366" t="s">
        <v>16948</v>
      </c>
      <c r="D1640" s="368">
        <v>1059.8699999999999</v>
      </c>
    </row>
    <row r="1641" spans="1:4" ht="9" customHeight="1">
      <c r="A1641" s="366" t="s">
        <v>38032</v>
      </c>
      <c r="B1641" s="367" t="s">
        <v>29490</v>
      </c>
      <c r="C1641" s="366" t="s">
        <v>16948</v>
      </c>
      <c r="D1641" s="368">
        <v>1023.79</v>
      </c>
    </row>
    <row r="1642" spans="1:4" ht="9" customHeight="1">
      <c r="A1642" s="366" t="s">
        <v>38033</v>
      </c>
      <c r="B1642" s="367" t="s">
        <v>29491</v>
      </c>
      <c r="C1642" s="366" t="s">
        <v>16948</v>
      </c>
      <c r="D1642" s="368">
        <v>993.46</v>
      </c>
    </row>
    <row r="1643" spans="1:4" ht="9" customHeight="1">
      <c r="A1643" s="366" t="s">
        <v>38034</v>
      </c>
      <c r="B1643" s="367" t="s">
        <v>29492</v>
      </c>
      <c r="C1643" s="366" t="s">
        <v>16948</v>
      </c>
      <c r="D1643" s="368">
        <v>968.45</v>
      </c>
    </row>
    <row r="1644" spans="1:4" ht="9" customHeight="1">
      <c r="A1644" s="366" t="s">
        <v>38035</v>
      </c>
      <c r="B1644" s="367" t="s">
        <v>29493</v>
      </c>
      <c r="C1644" s="366" t="s">
        <v>16948</v>
      </c>
      <c r="D1644" s="368">
        <v>1131.3</v>
      </c>
    </row>
    <row r="1645" spans="1:4" ht="9" customHeight="1">
      <c r="A1645" s="366" t="s">
        <v>38036</v>
      </c>
      <c r="B1645" s="367" t="s">
        <v>29494</v>
      </c>
      <c r="C1645" s="366" t="s">
        <v>16948</v>
      </c>
      <c r="D1645" s="368">
        <v>1079.74</v>
      </c>
    </row>
    <row r="1646" spans="1:4" ht="9" customHeight="1">
      <c r="A1646" s="366" t="s">
        <v>38037</v>
      </c>
      <c r="B1646" s="367" t="s">
        <v>29495</v>
      </c>
      <c r="C1646" s="366" t="s">
        <v>16948</v>
      </c>
      <c r="D1646" s="368">
        <v>1044.6600000000001</v>
      </c>
    </row>
    <row r="1647" spans="1:4" ht="9" customHeight="1">
      <c r="A1647" s="366" t="s">
        <v>38038</v>
      </c>
      <c r="B1647" s="367" t="s">
        <v>29496</v>
      </c>
      <c r="C1647" s="366" t="s">
        <v>16948</v>
      </c>
      <c r="D1647" s="368">
        <v>1009.39</v>
      </c>
    </row>
    <row r="1648" spans="1:4" ht="9" customHeight="1">
      <c r="A1648" s="366" t="s">
        <v>38039</v>
      </c>
      <c r="B1648" s="367" t="s">
        <v>29497</v>
      </c>
      <c r="C1648" s="366" t="s">
        <v>16948</v>
      </c>
      <c r="D1648" s="368">
        <v>1260.1500000000001</v>
      </c>
    </row>
    <row r="1649" spans="1:4" ht="9" customHeight="1">
      <c r="A1649" s="366" t="s">
        <v>38040</v>
      </c>
      <c r="B1649" s="367" t="s">
        <v>29498</v>
      </c>
      <c r="C1649" s="366" t="s">
        <v>16948</v>
      </c>
      <c r="D1649" s="368">
        <v>1231.31</v>
      </c>
    </row>
    <row r="1650" spans="1:4" ht="9" customHeight="1">
      <c r="A1650" s="366" t="s">
        <v>38041</v>
      </c>
      <c r="B1650" s="367" t="s">
        <v>29499</v>
      </c>
      <c r="C1650" s="366" t="s">
        <v>16948</v>
      </c>
      <c r="D1650" s="368">
        <v>1208.24</v>
      </c>
    </row>
    <row r="1651" spans="1:4" ht="9" customHeight="1">
      <c r="A1651" s="366" t="s">
        <v>38042</v>
      </c>
      <c r="B1651" s="367" t="s">
        <v>29500</v>
      </c>
      <c r="C1651" s="366" t="s">
        <v>16948</v>
      </c>
      <c r="D1651" s="368">
        <v>1173.6400000000001</v>
      </c>
    </row>
    <row r="1652" spans="1:4" ht="9" customHeight="1">
      <c r="A1652" s="366" t="s">
        <v>38043</v>
      </c>
      <c r="B1652" s="367" t="s">
        <v>29501</v>
      </c>
      <c r="C1652" s="366" t="s">
        <v>16948</v>
      </c>
      <c r="D1652" s="368">
        <v>1393.1</v>
      </c>
    </row>
    <row r="1653" spans="1:4" ht="9" customHeight="1">
      <c r="A1653" s="366" t="s">
        <v>38044</v>
      </c>
      <c r="B1653" s="367" t="s">
        <v>29502</v>
      </c>
      <c r="C1653" s="366" t="s">
        <v>16948</v>
      </c>
      <c r="D1653" s="368">
        <v>1357.3</v>
      </c>
    </row>
    <row r="1654" spans="1:4" ht="9" customHeight="1">
      <c r="A1654" s="366" t="s">
        <v>38045</v>
      </c>
      <c r="B1654" s="367" t="s">
        <v>29503</v>
      </c>
      <c r="C1654" s="366" t="s">
        <v>16948</v>
      </c>
      <c r="D1654" s="368">
        <v>1303.6099999999999</v>
      </c>
    </row>
    <row r="1655" spans="1:4" ht="9" customHeight="1">
      <c r="A1655" s="366" t="s">
        <v>38046</v>
      </c>
      <c r="B1655" s="367" t="s">
        <v>29504</v>
      </c>
      <c r="C1655" s="366" t="s">
        <v>16948</v>
      </c>
      <c r="D1655" s="368">
        <v>1249.9100000000001</v>
      </c>
    </row>
    <row r="1656" spans="1:4" ht="9" customHeight="1">
      <c r="A1656" s="366" t="s">
        <v>38047</v>
      </c>
      <c r="B1656" s="367" t="s">
        <v>29505</v>
      </c>
      <c r="C1656" s="366" t="s">
        <v>40</v>
      </c>
      <c r="D1656" s="368">
        <v>4.6100000000000003</v>
      </c>
    </row>
    <row r="1657" spans="1:4" ht="9" customHeight="1">
      <c r="A1657" s="366" t="s">
        <v>38048</v>
      </c>
      <c r="B1657" s="367" t="s">
        <v>29506</v>
      </c>
      <c r="C1657" s="366" t="s">
        <v>40</v>
      </c>
      <c r="D1657" s="368">
        <v>2.2999999999999998</v>
      </c>
    </row>
    <row r="1658" spans="1:4" ht="9" customHeight="1">
      <c r="A1658" s="366" t="s">
        <v>38049</v>
      </c>
      <c r="B1658" s="367" t="s">
        <v>29507</v>
      </c>
      <c r="C1658" s="366" t="s">
        <v>40</v>
      </c>
      <c r="D1658" s="368">
        <v>10.029999999999999</v>
      </c>
    </row>
    <row r="1659" spans="1:4" ht="9" customHeight="1">
      <c r="A1659" s="366" t="s">
        <v>38050</v>
      </c>
      <c r="B1659" s="367" t="s">
        <v>29508</v>
      </c>
      <c r="C1659" s="366" t="s">
        <v>40</v>
      </c>
      <c r="D1659" s="368">
        <v>2.2599999999999998</v>
      </c>
    </row>
    <row r="1660" spans="1:4" ht="9" customHeight="1">
      <c r="A1660" s="366" t="s">
        <v>38051</v>
      </c>
      <c r="B1660" s="367" t="s">
        <v>29509</v>
      </c>
      <c r="C1660" s="366" t="s">
        <v>29510</v>
      </c>
      <c r="D1660" s="368">
        <v>0.19</v>
      </c>
    </row>
    <row r="1661" spans="1:4" ht="9" customHeight="1">
      <c r="A1661" s="366" t="s">
        <v>38052</v>
      </c>
      <c r="B1661" s="367" t="s">
        <v>29511</v>
      </c>
      <c r="C1661" s="366" t="s">
        <v>4130</v>
      </c>
      <c r="D1661" s="368">
        <v>0.15</v>
      </c>
    </row>
    <row r="1662" spans="1:4" ht="9" customHeight="1">
      <c r="A1662" s="366" t="s">
        <v>38053</v>
      </c>
      <c r="B1662" s="367" t="s">
        <v>29512</v>
      </c>
      <c r="C1662" s="366" t="s">
        <v>40</v>
      </c>
      <c r="D1662" s="368">
        <v>4.1100000000000003</v>
      </c>
    </row>
    <row r="1663" spans="1:4" ht="9" customHeight="1">
      <c r="A1663" s="366" t="s">
        <v>38054</v>
      </c>
      <c r="B1663" s="367" t="s">
        <v>29513</v>
      </c>
      <c r="C1663" s="366" t="s">
        <v>40</v>
      </c>
      <c r="D1663" s="368">
        <v>3.1</v>
      </c>
    </row>
    <row r="1664" spans="1:4" ht="9" customHeight="1">
      <c r="A1664" s="366" t="s">
        <v>38055</v>
      </c>
      <c r="B1664" s="367" t="s">
        <v>29514</v>
      </c>
      <c r="C1664" s="366" t="s">
        <v>40</v>
      </c>
      <c r="D1664" s="368">
        <v>4.7</v>
      </c>
    </row>
    <row r="1665" spans="1:4" ht="9" customHeight="1">
      <c r="A1665" s="366" t="s">
        <v>38056</v>
      </c>
      <c r="B1665" s="367" t="s">
        <v>29515</v>
      </c>
      <c r="C1665" s="366" t="s">
        <v>40</v>
      </c>
      <c r="D1665" s="368">
        <v>1.4</v>
      </c>
    </row>
    <row r="1666" spans="1:4" ht="9" customHeight="1">
      <c r="A1666" s="366" t="s">
        <v>38057</v>
      </c>
      <c r="B1666" s="367" t="s">
        <v>29516</v>
      </c>
      <c r="C1666" s="366" t="s">
        <v>40</v>
      </c>
      <c r="D1666" s="368">
        <v>1.62</v>
      </c>
    </row>
    <row r="1667" spans="1:4" ht="9" customHeight="1">
      <c r="A1667" s="366" t="s">
        <v>38058</v>
      </c>
      <c r="B1667" s="367" t="s">
        <v>29517</v>
      </c>
      <c r="C1667" s="366" t="s">
        <v>40</v>
      </c>
      <c r="D1667" s="368">
        <v>1.79</v>
      </c>
    </row>
    <row r="1668" spans="1:4" ht="9" customHeight="1">
      <c r="A1668" s="366" t="s">
        <v>38059</v>
      </c>
      <c r="B1668" s="367" t="s">
        <v>29518</v>
      </c>
      <c r="C1668" s="366" t="s">
        <v>40</v>
      </c>
      <c r="D1668" s="368">
        <v>2.0499999999999998</v>
      </c>
    </row>
    <row r="1669" spans="1:4" ht="9" customHeight="1">
      <c r="A1669" s="366" t="s">
        <v>38060</v>
      </c>
      <c r="B1669" s="367" t="s">
        <v>29519</v>
      </c>
      <c r="C1669" s="366" t="s">
        <v>40</v>
      </c>
      <c r="D1669" s="368">
        <v>2.33</v>
      </c>
    </row>
    <row r="1670" spans="1:4" ht="9" customHeight="1">
      <c r="A1670" s="366" t="s">
        <v>38061</v>
      </c>
      <c r="B1670" s="367" t="s">
        <v>29520</v>
      </c>
      <c r="C1670" s="366" t="s">
        <v>4130</v>
      </c>
      <c r="D1670" s="368">
        <v>0.19</v>
      </c>
    </row>
    <row r="1671" spans="1:4" ht="9" customHeight="1">
      <c r="A1671" s="366" t="s">
        <v>38062</v>
      </c>
      <c r="B1671" s="367" t="s">
        <v>29521</v>
      </c>
      <c r="C1671" s="366" t="s">
        <v>29510</v>
      </c>
      <c r="D1671" s="368">
        <v>0.05</v>
      </c>
    </row>
    <row r="1672" spans="1:4" ht="9" customHeight="1">
      <c r="A1672" s="366" t="s">
        <v>38063</v>
      </c>
      <c r="B1672" s="367" t="s">
        <v>29522</v>
      </c>
      <c r="C1672" s="366" t="s">
        <v>4130</v>
      </c>
      <c r="D1672" s="368">
        <v>7.47</v>
      </c>
    </row>
    <row r="1673" spans="1:4" ht="9" customHeight="1">
      <c r="A1673" s="366" t="s">
        <v>38064</v>
      </c>
      <c r="B1673" s="367" t="s">
        <v>29523</v>
      </c>
      <c r="C1673" s="366" t="s">
        <v>4130</v>
      </c>
      <c r="D1673" s="368">
        <v>7.71</v>
      </c>
    </row>
    <row r="1674" spans="1:4" ht="9" customHeight="1">
      <c r="A1674" s="366" t="s">
        <v>38065</v>
      </c>
      <c r="B1674" s="367" t="s">
        <v>29524</v>
      </c>
      <c r="C1674" s="366" t="s">
        <v>4130</v>
      </c>
      <c r="D1674" s="368">
        <v>7.88</v>
      </c>
    </row>
    <row r="1675" spans="1:4" ht="9" customHeight="1">
      <c r="A1675" s="366" t="s">
        <v>38066</v>
      </c>
      <c r="B1675" s="367" t="s">
        <v>29525</v>
      </c>
      <c r="C1675" s="366" t="s">
        <v>4130</v>
      </c>
      <c r="D1675" s="368">
        <v>7.76</v>
      </c>
    </row>
    <row r="1676" spans="1:4" ht="9" customHeight="1">
      <c r="A1676" s="366" t="s">
        <v>38067</v>
      </c>
      <c r="B1676" s="367" t="s">
        <v>29526</v>
      </c>
      <c r="C1676" s="366" t="s">
        <v>40</v>
      </c>
      <c r="D1676" s="368">
        <v>3.43</v>
      </c>
    </row>
    <row r="1677" spans="1:4" ht="9" customHeight="1">
      <c r="A1677" s="366" t="s">
        <v>38068</v>
      </c>
      <c r="B1677" s="367" t="s">
        <v>29527</v>
      </c>
      <c r="C1677" s="366" t="s">
        <v>4130</v>
      </c>
      <c r="D1677" s="368">
        <v>2.35</v>
      </c>
    </row>
    <row r="1678" spans="1:4" ht="9" customHeight="1">
      <c r="A1678" s="366" t="s">
        <v>38069</v>
      </c>
      <c r="B1678" s="367" t="s">
        <v>29528</v>
      </c>
      <c r="C1678" s="366" t="s">
        <v>4130</v>
      </c>
      <c r="D1678" s="368">
        <v>2.64</v>
      </c>
    </row>
    <row r="1679" spans="1:4" ht="9" customHeight="1">
      <c r="A1679" s="366" t="s">
        <v>38070</v>
      </c>
      <c r="B1679" s="367" t="s">
        <v>29529</v>
      </c>
      <c r="C1679" s="366" t="s">
        <v>4130</v>
      </c>
      <c r="D1679" s="368">
        <v>2.87</v>
      </c>
    </row>
    <row r="1680" spans="1:4" ht="9" customHeight="1">
      <c r="A1680" s="366" t="s">
        <v>38071</v>
      </c>
      <c r="B1680" s="367" t="s">
        <v>29530</v>
      </c>
      <c r="C1680" s="366" t="s">
        <v>4130</v>
      </c>
      <c r="D1680" s="368">
        <v>2.73</v>
      </c>
    </row>
    <row r="1681" spans="1:4" ht="9" customHeight="1">
      <c r="A1681" s="366" t="s">
        <v>38072</v>
      </c>
      <c r="B1681" s="367" t="s">
        <v>29531</v>
      </c>
      <c r="C1681" s="366" t="s">
        <v>40</v>
      </c>
      <c r="D1681" s="368">
        <v>216.06</v>
      </c>
    </row>
    <row r="1682" spans="1:4" ht="9" customHeight="1">
      <c r="A1682" s="366" t="s">
        <v>38073</v>
      </c>
      <c r="B1682" s="367" t="s">
        <v>29532</v>
      </c>
      <c r="C1682" s="366" t="s">
        <v>40</v>
      </c>
      <c r="D1682" s="368">
        <v>479.28</v>
      </c>
    </row>
    <row r="1683" spans="1:4" ht="9" customHeight="1">
      <c r="A1683" s="366" t="s">
        <v>38074</v>
      </c>
      <c r="B1683" s="367" t="s">
        <v>29533</v>
      </c>
      <c r="C1683" s="366" t="s">
        <v>40</v>
      </c>
      <c r="D1683" s="368">
        <v>43.76</v>
      </c>
    </row>
    <row r="1684" spans="1:4" ht="9" customHeight="1">
      <c r="A1684" s="366" t="s">
        <v>38075</v>
      </c>
      <c r="B1684" s="367" t="s">
        <v>29534</v>
      </c>
      <c r="C1684" s="366" t="s">
        <v>40</v>
      </c>
      <c r="D1684" s="368">
        <v>75.09</v>
      </c>
    </row>
    <row r="1685" spans="1:4" ht="9" customHeight="1">
      <c r="A1685" s="366" t="s">
        <v>38076</v>
      </c>
      <c r="B1685" s="367" t="s">
        <v>29535</v>
      </c>
      <c r="C1685" s="366" t="s">
        <v>40</v>
      </c>
      <c r="D1685" s="368">
        <v>113.99</v>
      </c>
    </row>
    <row r="1686" spans="1:4" ht="9" customHeight="1">
      <c r="A1686" s="366" t="s">
        <v>38077</v>
      </c>
      <c r="B1686" s="367" t="s">
        <v>29536</v>
      </c>
      <c r="C1686" s="366" t="s">
        <v>152</v>
      </c>
      <c r="D1686" s="368">
        <v>218.13</v>
      </c>
    </row>
    <row r="1687" spans="1:4" ht="9" customHeight="1">
      <c r="A1687" s="366" t="s">
        <v>38078</v>
      </c>
      <c r="B1687" s="367" t="s">
        <v>29537</v>
      </c>
      <c r="C1687" s="366" t="s">
        <v>152</v>
      </c>
      <c r="D1687" s="368">
        <v>121.14</v>
      </c>
    </row>
    <row r="1688" spans="1:4" ht="9" customHeight="1">
      <c r="A1688" s="366" t="s">
        <v>38079</v>
      </c>
      <c r="B1688" s="367" t="s">
        <v>29538</v>
      </c>
      <c r="C1688" s="366" t="s">
        <v>152</v>
      </c>
      <c r="D1688" s="368">
        <v>199.11</v>
      </c>
    </row>
    <row r="1689" spans="1:4" ht="9" customHeight="1">
      <c r="A1689" s="366" t="s">
        <v>38080</v>
      </c>
      <c r="B1689" s="367" t="s">
        <v>29539</v>
      </c>
      <c r="C1689" s="366" t="s">
        <v>16948</v>
      </c>
      <c r="D1689" s="368">
        <v>500.86</v>
      </c>
    </row>
    <row r="1690" spans="1:4" ht="9" customHeight="1">
      <c r="A1690" s="366" t="s">
        <v>38081</v>
      </c>
      <c r="B1690" s="367" t="s">
        <v>29540</v>
      </c>
      <c r="C1690" s="366" t="s">
        <v>16948</v>
      </c>
      <c r="D1690" s="368">
        <v>340.41</v>
      </c>
    </row>
    <row r="1691" spans="1:4" ht="9" customHeight="1">
      <c r="A1691" s="366" t="s">
        <v>38082</v>
      </c>
      <c r="B1691" s="367" t="s">
        <v>29541</v>
      </c>
      <c r="C1691" s="366" t="s">
        <v>16948</v>
      </c>
      <c r="D1691" s="368">
        <v>255.31</v>
      </c>
    </row>
    <row r="1692" spans="1:4" ht="9" customHeight="1">
      <c r="A1692" s="366" t="s">
        <v>38083</v>
      </c>
      <c r="B1692" s="367" t="s">
        <v>29542</v>
      </c>
      <c r="C1692" s="366" t="s">
        <v>16948</v>
      </c>
      <c r="D1692" s="368">
        <v>165.35</v>
      </c>
    </row>
    <row r="1693" spans="1:4" ht="9" customHeight="1">
      <c r="A1693" s="366" t="s">
        <v>38084</v>
      </c>
      <c r="B1693" s="367" t="s">
        <v>29543</v>
      </c>
      <c r="C1693" s="366" t="s">
        <v>16948</v>
      </c>
      <c r="D1693" s="368">
        <v>161.63999999999999</v>
      </c>
    </row>
    <row r="1694" spans="1:4" ht="9" customHeight="1">
      <c r="A1694" s="366" t="s">
        <v>38085</v>
      </c>
      <c r="B1694" s="367" t="s">
        <v>29544</v>
      </c>
      <c r="C1694" s="366" t="s">
        <v>16948</v>
      </c>
      <c r="D1694" s="368">
        <v>165.26</v>
      </c>
    </row>
    <row r="1695" spans="1:4" ht="9" customHeight="1">
      <c r="A1695" s="366" t="s">
        <v>38086</v>
      </c>
      <c r="B1695" s="367" t="s">
        <v>29545</v>
      </c>
      <c r="C1695" s="366" t="s">
        <v>16948</v>
      </c>
      <c r="D1695" s="368">
        <v>90.3</v>
      </c>
    </row>
    <row r="1696" spans="1:4" ht="9" customHeight="1">
      <c r="A1696" s="366" t="s">
        <v>38087</v>
      </c>
      <c r="B1696" s="367" t="s">
        <v>29546</v>
      </c>
      <c r="C1696" s="366" t="s">
        <v>4130</v>
      </c>
      <c r="D1696" s="368">
        <v>5.75</v>
      </c>
    </row>
    <row r="1697" spans="1:4" ht="9" customHeight="1">
      <c r="A1697" s="366" t="s">
        <v>38088</v>
      </c>
      <c r="B1697" s="367" t="s">
        <v>29547</v>
      </c>
      <c r="C1697" s="366" t="s">
        <v>9780</v>
      </c>
      <c r="D1697" s="368">
        <v>40.89</v>
      </c>
    </row>
    <row r="1698" spans="1:4" ht="9" customHeight="1">
      <c r="A1698" s="366" t="s">
        <v>38089</v>
      </c>
      <c r="B1698" s="367" t="s">
        <v>29548</v>
      </c>
      <c r="C1698" s="366" t="s">
        <v>9780</v>
      </c>
      <c r="D1698" s="368">
        <v>52.55</v>
      </c>
    </row>
    <row r="1699" spans="1:4" ht="9" customHeight="1">
      <c r="A1699" s="366" t="s">
        <v>38090</v>
      </c>
      <c r="B1699" s="367" t="s">
        <v>29549</v>
      </c>
      <c r="C1699" s="366" t="s">
        <v>9780</v>
      </c>
      <c r="D1699" s="368">
        <v>42.99</v>
      </c>
    </row>
    <row r="1700" spans="1:4" ht="9" customHeight="1">
      <c r="A1700" s="366" t="s">
        <v>38091</v>
      </c>
      <c r="B1700" s="367" t="s">
        <v>29550</v>
      </c>
      <c r="C1700" s="366" t="s">
        <v>9780</v>
      </c>
      <c r="D1700" s="368">
        <v>48.7</v>
      </c>
    </row>
    <row r="1701" spans="1:4" ht="9" customHeight="1">
      <c r="A1701" s="366" t="s">
        <v>38092</v>
      </c>
      <c r="B1701" s="367" t="s">
        <v>29551</v>
      </c>
      <c r="C1701" s="366" t="s">
        <v>9780</v>
      </c>
      <c r="D1701" s="368">
        <v>63.18</v>
      </c>
    </row>
    <row r="1702" spans="1:4" ht="9" customHeight="1">
      <c r="A1702" s="366" t="s">
        <v>38093</v>
      </c>
      <c r="B1702" s="367" t="s">
        <v>29552</v>
      </c>
      <c r="C1702" s="366" t="s">
        <v>9780</v>
      </c>
      <c r="D1702" s="368">
        <v>51.77</v>
      </c>
    </row>
    <row r="1703" spans="1:4" ht="9" customHeight="1">
      <c r="A1703" s="366" t="s">
        <v>38094</v>
      </c>
      <c r="B1703" s="367" t="s">
        <v>29553</v>
      </c>
      <c r="C1703" s="366" t="s">
        <v>9780</v>
      </c>
      <c r="D1703" s="368">
        <v>57.08</v>
      </c>
    </row>
    <row r="1704" spans="1:4" ht="9" customHeight="1">
      <c r="A1704" s="366" t="s">
        <v>38095</v>
      </c>
      <c r="B1704" s="367" t="s">
        <v>29554</v>
      </c>
      <c r="C1704" s="366" t="s">
        <v>9780</v>
      </c>
      <c r="D1704" s="368">
        <v>74.19</v>
      </c>
    </row>
    <row r="1705" spans="1:4" ht="9" customHeight="1">
      <c r="A1705" s="366" t="s">
        <v>38096</v>
      </c>
      <c r="B1705" s="367" t="s">
        <v>29555</v>
      </c>
      <c r="C1705" s="366" t="s">
        <v>9780</v>
      </c>
      <c r="D1705" s="368">
        <v>60.49</v>
      </c>
    </row>
    <row r="1706" spans="1:4" ht="9" customHeight="1">
      <c r="A1706" s="366" t="s">
        <v>38097</v>
      </c>
      <c r="B1706" s="367" t="s">
        <v>29556</v>
      </c>
      <c r="C1706" s="366" t="s">
        <v>9780</v>
      </c>
      <c r="D1706" s="368">
        <v>31.4</v>
      </c>
    </row>
    <row r="1707" spans="1:4" ht="9" customHeight="1">
      <c r="A1707" s="366" t="s">
        <v>38098</v>
      </c>
      <c r="B1707" s="367" t="s">
        <v>29557</v>
      </c>
      <c r="C1707" s="366" t="s">
        <v>9780</v>
      </c>
      <c r="D1707" s="368">
        <v>41.99</v>
      </c>
    </row>
    <row r="1708" spans="1:4" ht="9" customHeight="1">
      <c r="A1708" s="366" t="s">
        <v>38099</v>
      </c>
      <c r="B1708" s="367" t="s">
        <v>29558</v>
      </c>
      <c r="C1708" s="366" t="s">
        <v>9780</v>
      </c>
      <c r="D1708" s="368">
        <v>34.82</v>
      </c>
    </row>
    <row r="1709" spans="1:4" ht="9" customHeight="1">
      <c r="A1709" s="366" t="s">
        <v>38100</v>
      </c>
      <c r="B1709" s="367" t="s">
        <v>29559</v>
      </c>
      <c r="C1709" s="366" t="s">
        <v>9780</v>
      </c>
      <c r="D1709" s="368">
        <v>28.42</v>
      </c>
    </row>
    <row r="1710" spans="1:4" ht="9" customHeight="1">
      <c r="A1710" s="366" t="s">
        <v>38101</v>
      </c>
      <c r="B1710" s="367" t="s">
        <v>29560</v>
      </c>
      <c r="C1710" s="366" t="s">
        <v>9780</v>
      </c>
      <c r="D1710" s="368">
        <v>30.48</v>
      </c>
    </row>
    <row r="1711" spans="1:4" ht="9" customHeight="1">
      <c r="A1711" s="366" t="s">
        <v>38102</v>
      </c>
      <c r="B1711" s="367" t="s">
        <v>29561</v>
      </c>
      <c r="C1711" s="366" t="s">
        <v>9780</v>
      </c>
      <c r="D1711" s="368">
        <v>40.24</v>
      </c>
    </row>
    <row r="1712" spans="1:4" ht="9" customHeight="1">
      <c r="A1712" s="366" t="s">
        <v>38103</v>
      </c>
      <c r="B1712" s="367" t="s">
        <v>29562</v>
      </c>
      <c r="C1712" s="366" t="s">
        <v>9780</v>
      </c>
      <c r="D1712" s="368">
        <v>60.1</v>
      </c>
    </row>
    <row r="1713" spans="1:4" ht="9" customHeight="1">
      <c r="A1713" s="366" t="s">
        <v>38104</v>
      </c>
      <c r="B1713" s="367" t="s">
        <v>29563</v>
      </c>
      <c r="C1713" s="366" t="s">
        <v>9780</v>
      </c>
      <c r="D1713" s="368">
        <v>79.739999999999995</v>
      </c>
    </row>
    <row r="1714" spans="1:4" ht="9" customHeight="1">
      <c r="A1714" s="366" t="s">
        <v>38105</v>
      </c>
      <c r="B1714" s="367" t="s">
        <v>29564</v>
      </c>
      <c r="C1714" s="366" t="s">
        <v>9780</v>
      </c>
      <c r="D1714" s="368">
        <v>21.1</v>
      </c>
    </row>
    <row r="1715" spans="1:4" ht="9" customHeight="1">
      <c r="A1715" s="366" t="s">
        <v>38106</v>
      </c>
      <c r="B1715" s="367" t="s">
        <v>29565</v>
      </c>
      <c r="C1715" s="366" t="s">
        <v>9780</v>
      </c>
      <c r="D1715" s="368">
        <v>27.44</v>
      </c>
    </row>
    <row r="1716" spans="1:4" ht="18" customHeight="1">
      <c r="A1716" s="366" t="s">
        <v>38107</v>
      </c>
      <c r="B1716" s="367" t="s">
        <v>29566</v>
      </c>
      <c r="C1716" s="366" t="s">
        <v>9780</v>
      </c>
      <c r="D1716" s="368">
        <v>171.34</v>
      </c>
    </row>
    <row r="1717" spans="1:4" ht="18" customHeight="1">
      <c r="A1717" s="366" t="s">
        <v>38108</v>
      </c>
      <c r="B1717" s="367" t="s">
        <v>29567</v>
      </c>
      <c r="C1717" s="366" t="s">
        <v>9780</v>
      </c>
      <c r="D1717" s="368">
        <v>167.05</v>
      </c>
    </row>
    <row r="1718" spans="1:4" ht="18" customHeight="1">
      <c r="A1718" s="366" t="s">
        <v>38109</v>
      </c>
      <c r="B1718" s="367" t="s">
        <v>29568</v>
      </c>
      <c r="C1718" s="366" t="s">
        <v>9780</v>
      </c>
      <c r="D1718" s="368">
        <v>164.67</v>
      </c>
    </row>
    <row r="1719" spans="1:4" ht="18" customHeight="1">
      <c r="A1719" s="366" t="s">
        <v>38110</v>
      </c>
      <c r="B1719" s="367" t="s">
        <v>29569</v>
      </c>
      <c r="C1719" s="366" t="s">
        <v>9780</v>
      </c>
      <c r="D1719" s="368">
        <v>193.88</v>
      </c>
    </row>
    <row r="1720" spans="1:4" ht="9" customHeight="1">
      <c r="A1720" s="366" t="s">
        <v>38111</v>
      </c>
      <c r="B1720" s="367" t="s">
        <v>29570</v>
      </c>
      <c r="C1720" s="366" t="s">
        <v>16948</v>
      </c>
      <c r="D1720" s="368">
        <v>406.02</v>
      </c>
    </row>
    <row r="1721" spans="1:4" ht="9" customHeight="1">
      <c r="A1721" s="366" t="s">
        <v>38112</v>
      </c>
      <c r="B1721" s="367" t="s">
        <v>29571</v>
      </c>
      <c r="C1721" s="366" t="s">
        <v>16948</v>
      </c>
      <c r="D1721" s="368">
        <v>268.33</v>
      </c>
    </row>
    <row r="1722" spans="1:4" ht="9" customHeight="1">
      <c r="A1722" s="366" t="s">
        <v>38113</v>
      </c>
      <c r="B1722" s="367" t="s">
        <v>29572</v>
      </c>
      <c r="C1722" s="366" t="s">
        <v>9780</v>
      </c>
      <c r="D1722" s="368">
        <v>605.35</v>
      </c>
    </row>
    <row r="1723" spans="1:4" ht="9" customHeight="1">
      <c r="A1723" s="366" t="s">
        <v>38114</v>
      </c>
      <c r="B1723" s="367" t="s">
        <v>29573</v>
      </c>
      <c r="C1723" s="366" t="s">
        <v>9780</v>
      </c>
      <c r="D1723" s="368">
        <v>571.09</v>
      </c>
    </row>
    <row r="1724" spans="1:4" ht="9" customHeight="1">
      <c r="A1724" s="366" t="s">
        <v>38115</v>
      </c>
      <c r="B1724" s="367" t="s">
        <v>29574</v>
      </c>
      <c r="C1724" s="366" t="s">
        <v>16948</v>
      </c>
      <c r="D1724" s="368">
        <v>98.75</v>
      </c>
    </row>
    <row r="1725" spans="1:4" ht="9" customHeight="1">
      <c r="A1725" s="366" t="s">
        <v>38116</v>
      </c>
      <c r="B1725" s="367" t="s">
        <v>29575</v>
      </c>
      <c r="C1725" s="366" t="s">
        <v>9780</v>
      </c>
      <c r="D1725" s="368">
        <v>17.079999999999998</v>
      </c>
    </row>
    <row r="1726" spans="1:4" ht="9" customHeight="1">
      <c r="A1726" s="366" t="s">
        <v>38117</v>
      </c>
      <c r="B1726" s="367" t="s">
        <v>29576</v>
      </c>
      <c r="C1726" s="366" t="s">
        <v>16948</v>
      </c>
      <c r="D1726" s="368">
        <v>745.75</v>
      </c>
    </row>
    <row r="1727" spans="1:4" ht="9" customHeight="1">
      <c r="A1727" s="366" t="s">
        <v>38118</v>
      </c>
      <c r="B1727" s="367" t="s">
        <v>29577</v>
      </c>
      <c r="C1727" s="366" t="s">
        <v>16948</v>
      </c>
      <c r="D1727" s="368">
        <v>398.58</v>
      </c>
    </row>
    <row r="1728" spans="1:4" ht="9" customHeight="1">
      <c r="A1728" s="366" t="s">
        <v>38119</v>
      </c>
      <c r="B1728" s="367" t="s">
        <v>16951</v>
      </c>
      <c r="C1728" s="366" t="s">
        <v>16948</v>
      </c>
      <c r="D1728" s="368">
        <v>546.98</v>
      </c>
    </row>
    <row r="1729" spans="1:4" ht="9" customHeight="1">
      <c r="A1729" s="366" t="s">
        <v>38120</v>
      </c>
      <c r="B1729" s="367" t="s">
        <v>29578</v>
      </c>
      <c r="C1729" s="366" t="s">
        <v>16948</v>
      </c>
      <c r="D1729" s="368">
        <v>375.65</v>
      </c>
    </row>
    <row r="1730" spans="1:4" ht="9" customHeight="1">
      <c r="A1730" s="366" t="s">
        <v>38121</v>
      </c>
      <c r="B1730" s="367" t="s">
        <v>29579</v>
      </c>
      <c r="C1730" s="366" t="s">
        <v>9780</v>
      </c>
      <c r="D1730" s="368">
        <v>13.18</v>
      </c>
    </row>
    <row r="1731" spans="1:4" ht="9" customHeight="1">
      <c r="A1731" s="366" t="s">
        <v>38122</v>
      </c>
      <c r="B1731" s="367" t="s">
        <v>29580</v>
      </c>
      <c r="C1731" s="366" t="s">
        <v>9780</v>
      </c>
      <c r="D1731" s="368">
        <v>3.53</v>
      </c>
    </row>
    <row r="1732" spans="1:4" ht="9" customHeight="1">
      <c r="A1732" s="366" t="s">
        <v>38123</v>
      </c>
      <c r="B1732" s="367" t="s">
        <v>29581</v>
      </c>
      <c r="C1732" s="366" t="s">
        <v>16948</v>
      </c>
      <c r="D1732" s="368">
        <v>7.34</v>
      </c>
    </row>
    <row r="1733" spans="1:4" ht="9" customHeight="1">
      <c r="A1733" s="366" t="s">
        <v>38124</v>
      </c>
      <c r="B1733" s="367" t="s">
        <v>29582</v>
      </c>
      <c r="C1733" s="366" t="s">
        <v>9780</v>
      </c>
      <c r="D1733" s="368">
        <v>16.28</v>
      </c>
    </row>
    <row r="1734" spans="1:4" ht="9" customHeight="1">
      <c r="A1734" s="366" t="s">
        <v>38125</v>
      </c>
      <c r="B1734" s="367" t="s">
        <v>29583</v>
      </c>
      <c r="C1734" s="366" t="s">
        <v>16948</v>
      </c>
      <c r="D1734" s="368">
        <v>74.7</v>
      </c>
    </row>
    <row r="1735" spans="1:4" ht="9" customHeight="1">
      <c r="A1735" s="366" t="s">
        <v>38126</v>
      </c>
      <c r="B1735" s="367" t="s">
        <v>38127</v>
      </c>
      <c r="C1735" s="366" t="s">
        <v>16948</v>
      </c>
      <c r="D1735" s="368">
        <v>56.65</v>
      </c>
    </row>
    <row r="1736" spans="1:4" ht="9" customHeight="1">
      <c r="A1736" s="366" t="s">
        <v>38128</v>
      </c>
      <c r="B1736" s="367" t="s">
        <v>29584</v>
      </c>
      <c r="C1736" s="366" t="s">
        <v>9780</v>
      </c>
      <c r="D1736" s="368">
        <v>1.0900000000000001</v>
      </c>
    </row>
    <row r="1737" spans="1:4" ht="9" customHeight="1">
      <c r="A1737" s="366" t="s">
        <v>38129</v>
      </c>
      <c r="B1737" s="367" t="s">
        <v>29585</v>
      </c>
      <c r="C1737" s="366" t="s">
        <v>40</v>
      </c>
      <c r="D1737" s="368">
        <v>370.27</v>
      </c>
    </row>
    <row r="1738" spans="1:4" ht="9" customHeight="1">
      <c r="A1738" s="366" t="s">
        <v>38130</v>
      </c>
      <c r="B1738" s="367" t="s">
        <v>29586</v>
      </c>
      <c r="C1738" s="366" t="s">
        <v>40</v>
      </c>
      <c r="D1738" s="368">
        <v>97.12</v>
      </c>
    </row>
    <row r="1739" spans="1:4" ht="9" customHeight="1">
      <c r="A1739" s="366" t="s">
        <v>38131</v>
      </c>
      <c r="B1739" s="367" t="s">
        <v>29587</v>
      </c>
      <c r="C1739" s="366" t="s">
        <v>40</v>
      </c>
      <c r="D1739" s="368">
        <v>101.24</v>
      </c>
    </row>
    <row r="1740" spans="1:4" ht="9" customHeight="1">
      <c r="A1740" s="366" t="s">
        <v>38132</v>
      </c>
      <c r="B1740" s="367" t="s">
        <v>29588</v>
      </c>
      <c r="C1740" s="366" t="s">
        <v>40</v>
      </c>
      <c r="D1740" s="368">
        <v>123.25</v>
      </c>
    </row>
    <row r="1741" spans="1:4" ht="9" customHeight="1">
      <c r="A1741" s="366" t="s">
        <v>38133</v>
      </c>
      <c r="B1741" s="367" t="s">
        <v>29589</v>
      </c>
      <c r="C1741" s="366" t="s">
        <v>40</v>
      </c>
      <c r="D1741" s="368">
        <v>150.47999999999999</v>
      </c>
    </row>
    <row r="1742" spans="1:4" ht="9" customHeight="1">
      <c r="A1742" s="366" t="s">
        <v>38134</v>
      </c>
      <c r="B1742" s="367" t="s">
        <v>29590</v>
      </c>
      <c r="C1742" s="366" t="s">
        <v>40</v>
      </c>
      <c r="D1742" s="368">
        <v>153.75</v>
      </c>
    </row>
    <row r="1743" spans="1:4" ht="9" customHeight="1">
      <c r="A1743" s="366" t="s">
        <v>38135</v>
      </c>
      <c r="B1743" s="367" t="s">
        <v>29591</v>
      </c>
      <c r="C1743" s="366" t="s">
        <v>40</v>
      </c>
      <c r="D1743" s="368">
        <v>167.23</v>
      </c>
    </row>
    <row r="1744" spans="1:4" ht="9" customHeight="1">
      <c r="A1744" s="366" t="s">
        <v>38136</v>
      </c>
      <c r="B1744" s="367" t="s">
        <v>29592</v>
      </c>
      <c r="C1744" s="366" t="s">
        <v>40</v>
      </c>
      <c r="D1744" s="368">
        <v>175.66</v>
      </c>
    </row>
    <row r="1745" spans="1:4" ht="9" customHeight="1">
      <c r="A1745" s="366" t="s">
        <v>38137</v>
      </c>
      <c r="B1745" s="367" t="s">
        <v>29593</v>
      </c>
      <c r="C1745" s="366" t="s">
        <v>40</v>
      </c>
      <c r="D1745" s="368">
        <v>195.52</v>
      </c>
    </row>
    <row r="1746" spans="1:4" ht="9" customHeight="1">
      <c r="A1746" s="366" t="s">
        <v>38138</v>
      </c>
      <c r="B1746" s="367" t="s">
        <v>29594</v>
      </c>
      <c r="C1746" s="366" t="s">
        <v>40</v>
      </c>
      <c r="D1746" s="368">
        <v>275.19</v>
      </c>
    </row>
    <row r="1747" spans="1:4" ht="9" customHeight="1">
      <c r="A1747" s="366" t="s">
        <v>38139</v>
      </c>
      <c r="B1747" s="367" t="s">
        <v>29595</v>
      </c>
      <c r="C1747" s="366" t="s">
        <v>40</v>
      </c>
      <c r="D1747" s="368">
        <v>18.010000000000002</v>
      </c>
    </row>
    <row r="1748" spans="1:4" ht="9" customHeight="1">
      <c r="A1748" s="366" t="s">
        <v>38140</v>
      </c>
      <c r="B1748" s="367" t="s">
        <v>29596</v>
      </c>
      <c r="C1748" s="366" t="s">
        <v>40</v>
      </c>
      <c r="D1748" s="368">
        <v>28.62</v>
      </c>
    </row>
    <row r="1749" spans="1:4" ht="9" customHeight="1">
      <c r="A1749" s="366" t="s">
        <v>38141</v>
      </c>
      <c r="B1749" s="367" t="s">
        <v>29597</v>
      </c>
      <c r="C1749" s="366" t="s">
        <v>40</v>
      </c>
      <c r="D1749" s="368">
        <v>34.869999999999997</v>
      </c>
    </row>
    <row r="1750" spans="1:4" ht="9" customHeight="1">
      <c r="A1750" s="366" t="s">
        <v>38142</v>
      </c>
      <c r="B1750" s="367" t="s">
        <v>29598</v>
      </c>
      <c r="C1750" s="366" t="s">
        <v>40</v>
      </c>
      <c r="D1750" s="368">
        <v>0.7</v>
      </c>
    </row>
    <row r="1751" spans="1:4" ht="9" customHeight="1">
      <c r="A1751" s="366" t="s">
        <v>38143</v>
      </c>
      <c r="B1751" s="367" t="s">
        <v>29599</v>
      </c>
      <c r="C1751" s="366" t="s">
        <v>9780</v>
      </c>
      <c r="D1751" s="368">
        <v>12.11</v>
      </c>
    </row>
    <row r="1752" spans="1:4" ht="9" customHeight="1">
      <c r="A1752" s="366" t="s">
        <v>38144</v>
      </c>
      <c r="B1752" s="367" t="s">
        <v>29600</v>
      </c>
      <c r="C1752" s="366" t="s">
        <v>9780</v>
      </c>
      <c r="D1752" s="368">
        <v>3.72</v>
      </c>
    </row>
    <row r="1753" spans="1:4" ht="9" customHeight="1">
      <c r="A1753" s="366" t="s">
        <v>38145</v>
      </c>
      <c r="B1753" s="367" t="s">
        <v>29601</v>
      </c>
      <c r="C1753" s="366" t="s">
        <v>40</v>
      </c>
      <c r="D1753" s="368">
        <v>10.050000000000001</v>
      </c>
    </row>
    <row r="1754" spans="1:4" ht="18" customHeight="1">
      <c r="A1754" s="366" t="s">
        <v>38146</v>
      </c>
      <c r="B1754" s="367" t="s">
        <v>29602</v>
      </c>
      <c r="C1754" s="366" t="s">
        <v>40</v>
      </c>
      <c r="D1754" s="368">
        <v>11.08</v>
      </c>
    </row>
    <row r="1755" spans="1:4" ht="18" customHeight="1">
      <c r="A1755" s="366" t="s">
        <v>38147</v>
      </c>
      <c r="B1755" s="367" t="s">
        <v>29603</v>
      </c>
      <c r="C1755" s="366" t="s">
        <v>16948</v>
      </c>
      <c r="D1755" s="368">
        <v>113.29</v>
      </c>
    </row>
    <row r="1756" spans="1:4" ht="18" customHeight="1">
      <c r="A1756" s="366" t="s">
        <v>38148</v>
      </c>
      <c r="B1756" s="367" t="s">
        <v>29604</v>
      </c>
      <c r="C1756" s="366" t="s">
        <v>16948</v>
      </c>
      <c r="D1756" s="368">
        <v>117.89</v>
      </c>
    </row>
    <row r="1757" spans="1:4" ht="18" customHeight="1">
      <c r="A1757" s="366" t="s">
        <v>38149</v>
      </c>
      <c r="B1757" s="367" t="s">
        <v>29605</v>
      </c>
      <c r="C1757" s="366" t="s">
        <v>16948</v>
      </c>
      <c r="D1757" s="368">
        <v>118.46</v>
      </c>
    </row>
    <row r="1758" spans="1:4" ht="18" customHeight="1">
      <c r="A1758" s="366" t="s">
        <v>38150</v>
      </c>
      <c r="B1758" s="367" t="s">
        <v>29606</v>
      </c>
      <c r="C1758" s="366" t="s">
        <v>16948</v>
      </c>
      <c r="D1758" s="368">
        <v>119.04</v>
      </c>
    </row>
    <row r="1759" spans="1:4" ht="18" customHeight="1">
      <c r="A1759" s="366" t="s">
        <v>38151</v>
      </c>
      <c r="B1759" s="367" t="s">
        <v>29607</v>
      </c>
      <c r="C1759" s="366" t="s">
        <v>16948</v>
      </c>
      <c r="D1759" s="368">
        <v>119.61</v>
      </c>
    </row>
    <row r="1760" spans="1:4" ht="18" customHeight="1">
      <c r="A1760" s="366" t="s">
        <v>38152</v>
      </c>
      <c r="B1760" s="367" t="s">
        <v>29608</v>
      </c>
      <c r="C1760" s="366" t="s">
        <v>16948</v>
      </c>
      <c r="D1760" s="368">
        <v>120.76</v>
      </c>
    </row>
    <row r="1761" spans="1:4" ht="18" customHeight="1">
      <c r="A1761" s="366" t="s">
        <v>38153</v>
      </c>
      <c r="B1761" s="367" t="s">
        <v>29609</v>
      </c>
      <c r="C1761" s="366" t="s">
        <v>16948</v>
      </c>
      <c r="D1761" s="368">
        <v>121.91</v>
      </c>
    </row>
    <row r="1762" spans="1:4" ht="18" customHeight="1">
      <c r="A1762" s="366" t="s">
        <v>38154</v>
      </c>
      <c r="B1762" s="367" t="s">
        <v>29610</v>
      </c>
      <c r="C1762" s="366" t="s">
        <v>16948</v>
      </c>
      <c r="D1762" s="368">
        <v>123.64</v>
      </c>
    </row>
    <row r="1763" spans="1:4" ht="18" customHeight="1">
      <c r="A1763" s="366" t="s">
        <v>38155</v>
      </c>
      <c r="B1763" s="367" t="s">
        <v>29611</v>
      </c>
      <c r="C1763" s="366" t="s">
        <v>16948</v>
      </c>
      <c r="D1763" s="368">
        <v>115.01</v>
      </c>
    </row>
    <row r="1764" spans="1:4" ht="18" customHeight="1">
      <c r="A1764" s="366" t="s">
        <v>38156</v>
      </c>
      <c r="B1764" s="367" t="s">
        <v>29612</v>
      </c>
      <c r="C1764" s="366" t="s">
        <v>16948</v>
      </c>
      <c r="D1764" s="368">
        <v>124.79</v>
      </c>
    </row>
    <row r="1765" spans="1:4" ht="18" customHeight="1">
      <c r="A1765" s="366" t="s">
        <v>38157</v>
      </c>
      <c r="B1765" s="367" t="s">
        <v>29613</v>
      </c>
      <c r="C1765" s="366" t="s">
        <v>16948</v>
      </c>
      <c r="D1765" s="368">
        <v>115.59</v>
      </c>
    </row>
    <row r="1766" spans="1:4" ht="18" customHeight="1">
      <c r="A1766" s="366" t="s">
        <v>38158</v>
      </c>
      <c r="B1766" s="367" t="s">
        <v>29614</v>
      </c>
      <c r="C1766" s="366" t="s">
        <v>16948</v>
      </c>
      <c r="D1766" s="368">
        <v>116.74</v>
      </c>
    </row>
    <row r="1767" spans="1:4" ht="18" customHeight="1">
      <c r="A1767" s="366" t="s">
        <v>38159</v>
      </c>
      <c r="B1767" s="367" t="s">
        <v>29615</v>
      </c>
      <c r="C1767" s="366" t="s">
        <v>16948</v>
      </c>
      <c r="D1767" s="368">
        <v>117.31</v>
      </c>
    </row>
    <row r="1768" spans="1:4" ht="9" customHeight="1">
      <c r="A1768" s="366" t="s">
        <v>38160</v>
      </c>
      <c r="B1768" s="367" t="s">
        <v>29616</v>
      </c>
      <c r="C1768" s="366" t="s">
        <v>16948</v>
      </c>
      <c r="D1768" s="368">
        <v>63.56</v>
      </c>
    </row>
    <row r="1769" spans="1:4" ht="18" customHeight="1">
      <c r="A1769" s="366" t="s">
        <v>38161</v>
      </c>
      <c r="B1769" s="367" t="s">
        <v>29617</v>
      </c>
      <c r="C1769" s="366" t="s">
        <v>16948</v>
      </c>
      <c r="D1769" s="368">
        <v>62.38</v>
      </c>
    </row>
    <row r="1770" spans="1:4" ht="18" customHeight="1">
      <c r="A1770" s="366" t="s">
        <v>38162</v>
      </c>
      <c r="B1770" s="367" t="s">
        <v>29618</v>
      </c>
      <c r="C1770" s="366" t="s">
        <v>16948</v>
      </c>
      <c r="D1770" s="368">
        <v>112.11</v>
      </c>
    </row>
    <row r="1771" spans="1:4" ht="18" customHeight="1">
      <c r="A1771" s="366" t="s">
        <v>38163</v>
      </c>
      <c r="B1771" s="367" t="s">
        <v>29619</v>
      </c>
      <c r="C1771" s="366" t="s">
        <v>16948</v>
      </c>
      <c r="D1771" s="368">
        <v>116.71</v>
      </c>
    </row>
    <row r="1772" spans="1:4" ht="18" customHeight="1">
      <c r="A1772" s="366" t="s">
        <v>38164</v>
      </c>
      <c r="B1772" s="367" t="s">
        <v>29620</v>
      </c>
      <c r="C1772" s="366" t="s">
        <v>16948</v>
      </c>
      <c r="D1772" s="368">
        <v>117.29</v>
      </c>
    </row>
    <row r="1773" spans="1:4" ht="18" customHeight="1">
      <c r="A1773" s="366" t="s">
        <v>38165</v>
      </c>
      <c r="B1773" s="367" t="s">
        <v>29621</v>
      </c>
      <c r="C1773" s="366" t="s">
        <v>16948</v>
      </c>
      <c r="D1773" s="368">
        <v>117.86</v>
      </c>
    </row>
    <row r="1774" spans="1:4" ht="18" customHeight="1">
      <c r="A1774" s="366" t="s">
        <v>38166</v>
      </c>
      <c r="B1774" s="367" t="s">
        <v>29622</v>
      </c>
      <c r="C1774" s="366" t="s">
        <v>16948</v>
      </c>
      <c r="D1774" s="368">
        <v>118.44</v>
      </c>
    </row>
    <row r="1775" spans="1:4" ht="18" customHeight="1">
      <c r="A1775" s="366" t="s">
        <v>38167</v>
      </c>
      <c r="B1775" s="367" t="s">
        <v>29623</v>
      </c>
      <c r="C1775" s="366" t="s">
        <v>16948</v>
      </c>
      <c r="D1775" s="368">
        <v>119.59</v>
      </c>
    </row>
    <row r="1776" spans="1:4" ht="18" customHeight="1">
      <c r="A1776" s="366" t="s">
        <v>38168</v>
      </c>
      <c r="B1776" s="367" t="s">
        <v>29624</v>
      </c>
      <c r="C1776" s="366" t="s">
        <v>16948</v>
      </c>
      <c r="D1776" s="368">
        <v>120.74</v>
      </c>
    </row>
    <row r="1777" spans="1:4" ht="18" customHeight="1">
      <c r="A1777" s="366" t="s">
        <v>38169</v>
      </c>
      <c r="B1777" s="367" t="s">
        <v>29625</v>
      </c>
      <c r="C1777" s="366" t="s">
        <v>16948</v>
      </c>
      <c r="D1777" s="368">
        <v>122.46</v>
      </c>
    </row>
    <row r="1778" spans="1:4" ht="18" customHeight="1">
      <c r="A1778" s="366" t="s">
        <v>38170</v>
      </c>
      <c r="B1778" s="367" t="s">
        <v>29626</v>
      </c>
      <c r="C1778" s="366" t="s">
        <v>16948</v>
      </c>
      <c r="D1778" s="368">
        <v>113.84</v>
      </c>
    </row>
    <row r="1779" spans="1:4" ht="18" customHeight="1">
      <c r="A1779" s="366" t="s">
        <v>38171</v>
      </c>
      <c r="B1779" s="367" t="s">
        <v>29627</v>
      </c>
      <c r="C1779" s="366" t="s">
        <v>16948</v>
      </c>
      <c r="D1779" s="368">
        <v>123.61</v>
      </c>
    </row>
    <row r="1780" spans="1:4" ht="18" customHeight="1">
      <c r="A1780" s="366" t="s">
        <v>38172</v>
      </c>
      <c r="B1780" s="367" t="s">
        <v>29628</v>
      </c>
      <c r="C1780" s="366" t="s">
        <v>16948</v>
      </c>
      <c r="D1780" s="368">
        <v>114.41</v>
      </c>
    </row>
    <row r="1781" spans="1:4" ht="18" customHeight="1">
      <c r="A1781" s="366" t="s">
        <v>38173</v>
      </c>
      <c r="B1781" s="367" t="s">
        <v>29629</v>
      </c>
      <c r="C1781" s="366" t="s">
        <v>16948</v>
      </c>
      <c r="D1781" s="368">
        <v>115.56</v>
      </c>
    </row>
    <row r="1782" spans="1:4" ht="9" customHeight="1">
      <c r="A1782" s="366" t="s">
        <v>38174</v>
      </c>
      <c r="B1782" s="367" t="s">
        <v>29630</v>
      </c>
      <c r="C1782" s="366" t="s">
        <v>16948</v>
      </c>
      <c r="D1782" s="368">
        <v>116.14</v>
      </c>
    </row>
    <row r="1783" spans="1:4" ht="18" customHeight="1">
      <c r="A1783" s="366" t="s">
        <v>38175</v>
      </c>
      <c r="B1783" s="367" t="s">
        <v>29631</v>
      </c>
      <c r="C1783" s="366" t="s">
        <v>16948</v>
      </c>
      <c r="D1783" s="368">
        <v>31.07</v>
      </c>
    </row>
    <row r="1784" spans="1:4" ht="18" customHeight="1">
      <c r="A1784" s="366" t="s">
        <v>38176</v>
      </c>
      <c r="B1784" s="367" t="s">
        <v>29632</v>
      </c>
      <c r="C1784" s="366" t="s">
        <v>16948</v>
      </c>
      <c r="D1784" s="368">
        <v>39.96</v>
      </c>
    </row>
    <row r="1785" spans="1:4" ht="18" customHeight="1">
      <c r="A1785" s="366" t="s">
        <v>38177</v>
      </c>
      <c r="B1785" s="367" t="s">
        <v>29633</v>
      </c>
      <c r="C1785" s="366" t="s">
        <v>16948</v>
      </c>
      <c r="D1785" s="368">
        <v>40.520000000000003</v>
      </c>
    </row>
    <row r="1786" spans="1:4" ht="18" customHeight="1">
      <c r="A1786" s="366" t="s">
        <v>38178</v>
      </c>
      <c r="B1786" s="367" t="s">
        <v>29634</v>
      </c>
      <c r="C1786" s="366" t="s">
        <v>16948</v>
      </c>
      <c r="D1786" s="368">
        <v>40.58</v>
      </c>
    </row>
    <row r="1787" spans="1:4" ht="18" customHeight="1">
      <c r="A1787" s="366" t="s">
        <v>38179</v>
      </c>
      <c r="B1787" s="367" t="s">
        <v>29635</v>
      </c>
      <c r="C1787" s="366" t="s">
        <v>16948</v>
      </c>
      <c r="D1787" s="368">
        <v>40.69</v>
      </c>
    </row>
    <row r="1788" spans="1:4" ht="18" customHeight="1">
      <c r="A1788" s="366" t="s">
        <v>38180</v>
      </c>
      <c r="B1788" s="367" t="s">
        <v>29636</v>
      </c>
      <c r="C1788" s="366" t="s">
        <v>16948</v>
      </c>
      <c r="D1788" s="368">
        <v>40.75</v>
      </c>
    </row>
    <row r="1789" spans="1:4" ht="18" customHeight="1">
      <c r="A1789" s="366" t="s">
        <v>38181</v>
      </c>
      <c r="B1789" s="367" t="s">
        <v>29637</v>
      </c>
      <c r="C1789" s="366" t="s">
        <v>16948</v>
      </c>
      <c r="D1789" s="368">
        <v>40.86</v>
      </c>
    </row>
    <row r="1790" spans="1:4" ht="18" customHeight="1">
      <c r="A1790" s="366" t="s">
        <v>38182</v>
      </c>
      <c r="B1790" s="367" t="s">
        <v>29638</v>
      </c>
      <c r="C1790" s="366" t="s">
        <v>16948</v>
      </c>
      <c r="D1790" s="368">
        <v>40.98</v>
      </c>
    </row>
    <row r="1791" spans="1:4" ht="18" customHeight="1">
      <c r="A1791" s="366" t="s">
        <v>38183</v>
      </c>
      <c r="B1791" s="367" t="s">
        <v>29639</v>
      </c>
      <c r="C1791" s="366" t="s">
        <v>16948</v>
      </c>
      <c r="D1791" s="368">
        <v>41.2</v>
      </c>
    </row>
    <row r="1792" spans="1:4" ht="18" customHeight="1">
      <c r="A1792" s="366" t="s">
        <v>38184</v>
      </c>
      <c r="B1792" s="367" t="s">
        <v>29640</v>
      </c>
      <c r="C1792" s="366" t="s">
        <v>16948</v>
      </c>
      <c r="D1792" s="368">
        <v>40.130000000000003</v>
      </c>
    </row>
    <row r="1793" spans="1:4" ht="18" customHeight="1">
      <c r="A1793" s="366" t="s">
        <v>38185</v>
      </c>
      <c r="B1793" s="367" t="s">
        <v>29641</v>
      </c>
      <c r="C1793" s="366" t="s">
        <v>16948</v>
      </c>
      <c r="D1793" s="368">
        <v>41.37</v>
      </c>
    </row>
    <row r="1794" spans="1:4" ht="18" customHeight="1">
      <c r="A1794" s="366" t="s">
        <v>38186</v>
      </c>
      <c r="B1794" s="367" t="s">
        <v>29642</v>
      </c>
      <c r="C1794" s="366" t="s">
        <v>16948</v>
      </c>
      <c r="D1794" s="368">
        <v>40.24</v>
      </c>
    </row>
    <row r="1795" spans="1:4" ht="18" customHeight="1">
      <c r="A1795" s="366" t="s">
        <v>38187</v>
      </c>
      <c r="B1795" s="367" t="s">
        <v>29643</v>
      </c>
      <c r="C1795" s="366" t="s">
        <v>16948</v>
      </c>
      <c r="D1795" s="368">
        <v>40.35</v>
      </c>
    </row>
    <row r="1796" spans="1:4" ht="18" customHeight="1">
      <c r="A1796" s="366" t="s">
        <v>38188</v>
      </c>
      <c r="B1796" s="367" t="s">
        <v>29644</v>
      </c>
      <c r="C1796" s="366" t="s">
        <v>16948</v>
      </c>
      <c r="D1796" s="368">
        <v>40.409999999999997</v>
      </c>
    </row>
    <row r="1797" spans="1:4" ht="18" customHeight="1">
      <c r="A1797" s="366" t="s">
        <v>38189</v>
      </c>
      <c r="B1797" s="367" t="s">
        <v>29645</v>
      </c>
      <c r="C1797" s="366" t="s">
        <v>16948</v>
      </c>
      <c r="D1797" s="368">
        <v>85</v>
      </c>
    </row>
    <row r="1798" spans="1:4" ht="18" customHeight="1">
      <c r="A1798" s="366" t="s">
        <v>38190</v>
      </c>
      <c r="B1798" s="367" t="s">
        <v>29646</v>
      </c>
      <c r="C1798" s="366" t="s">
        <v>16948</v>
      </c>
      <c r="D1798" s="368">
        <v>85</v>
      </c>
    </row>
    <row r="1799" spans="1:4" ht="18" customHeight="1">
      <c r="A1799" s="366" t="s">
        <v>38191</v>
      </c>
      <c r="B1799" s="367" t="s">
        <v>29647</v>
      </c>
      <c r="C1799" s="366" t="s">
        <v>16948</v>
      </c>
      <c r="D1799" s="368">
        <v>116.7</v>
      </c>
    </row>
    <row r="1800" spans="1:4" ht="18" customHeight="1">
      <c r="A1800" s="366" t="s">
        <v>38192</v>
      </c>
      <c r="B1800" s="367" t="s">
        <v>29648</v>
      </c>
      <c r="C1800" s="366" t="s">
        <v>16948</v>
      </c>
      <c r="D1800" s="368">
        <v>91.47</v>
      </c>
    </row>
    <row r="1801" spans="1:4" ht="18" customHeight="1">
      <c r="A1801" s="366" t="s">
        <v>38193</v>
      </c>
      <c r="B1801" s="367" t="s">
        <v>29649</v>
      </c>
      <c r="C1801" s="366" t="s">
        <v>16948</v>
      </c>
      <c r="D1801" s="368">
        <v>192.46</v>
      </c>
    </row>
    <row r="1802" spans="1:4" ht="18" customHeight="1">
      <c r="A1802" s="366" t="s">
        <v>38194</v>
      </c>
      <c r="B1802" s="367" t="s">
        <v>29650</v>
      </c>
      <c r="C1802" s="366" t="s">
        <v>16948</v>
      </c>
      <c r="D1802" s="368">
        <v>118.28</v>
      </c>
    </row>
    <row r="1803" spans="1:4" ht="18" customHeight="1">
      <c r="A1803" s="366" t="s">
        <v>38195</v>
      </c>
      <c r="B1803" s="367" t="s">
        <v>29651</v>
      </c>
      <c r="C1803" s="366" t="s">
        <v>16948</v>
      </c>
      <c r="D1803" s="368">
        <v>92.52</v>
      </c>
    </row>
    <row r="1804" spans="1:4" ht="18" customHeight="1">
      <c r="A1804" s="366" t="s">
        <v>38196</v>
      </c>
      <c r="B1804" s="367" t="s">
        <v>29652</v>
      </c>
      <c r="C1804" s="366" t="s">
        <v>16948</v>
      </c>
      <c r="D1804" s="368">
        <v>195.62</v>
      </c>
    </row>
    <row r="1805" spans="1:4" ht="18" customHeight="1">
      <c r="A1805" s="366" t="s">
        <v>38197</v>
      </c>
      <c r="B1805" s="367" t="s">
        <v>29653</v>
      </c>
      <c r="C1805" s="366" t="s">
        <v>16948</v>
      </c>
      <c r="D1805" s="368">
        <v>68.59</v>
      </c>
    </row>
    <row r="1806" spans="1:4" ht="9" customHeight="1">
      <c r="A1806" s="366" t="s">
        <v>38198</v>
      </c>
      <c r="B1806" s="367" t="s">
        <v>29654</v>
      </c>
      <c r="C1806" s="366" t="s">
        <v>16948</v>
      </c>
      <c r="D1806" s="368">
        <v>48.15</v>
      </c>
    </row>
    <row r="1807" spans="1:4" ht="9" customHeight="1">
      <c r="A1807" s="366" t="s">
        <v>38199</v>
      </c>
      <c r="B1807" s="367" t="s">
        <v>29655</v>
      </c>
      <c r="C1807" s="366" t="s">
        <v>29656</v>
      </c>
      <c r="D1807" s="368">
        <v>18.84</v>
      </c>
    </row>
    <row r="1808" spans="1:4" ht="9" customHeight="1">
      <c r="A1808" s="366" t="s">
        <v>38200</v>
      </c>
      <c r="B1808" s="367" t="s">
        <v>29657</v>
      </c>
      <c r="C1808" s="366" t="s">
        <v>29656</v>
      </c>
      <c r="D1808" s="368">
        <v>25.12</v>
      </c>
    </row>
    <row r="1809" spans="1:4" ht="9" customHeight="1">
      <c r="A1809" s="366" t="s">
        <v>38201</v>
      </c>
      <c r="B1809" s="367" t="s">
        <v>29658</v>
      </c>
      <c r="C1809" s="366" t="s">
        <v>29656</v>
      </c>
      <c r="D1809" s="368">
        <v>94.31</v>
      </c>
    </row>
    <row r="1810" spans="1:4" ht="9" customHeight="1">
      <c r="A1810" s="366" t="s">
        <v>38202</v>
      </c>
      <c r="B1810" s="367" t="s">
        <v>29659</v>
      </c>
      <c r="C1810" s="366" t="s">
        <v>29656</v>
      </c>
      <c r="D1810" s="368">
        <v>45.42</v>
      </c>
    </row>
    <row r="1811" spans="1:4" ht="9" customHeight="1">
      <c r="A1811" s="366" t="s">
        <v>38203</v>
      </c>
      <c r="B1811" s="367" t="s">
        <v>29660</v>
      </c>
      <c r="C1811" s="366" t="s">
        <v>29656</v>
      </c>
      <c r="D1811" s="368">
        <v>136.25</v>
      </c>
    </row>
    <row r="1812" spans="1:4" ht="18" customHeight="1">
      <c r="A1812" s="366" t="s">
        <v>38204</v>
      </c>
      <c r="B1812" s="367" t="s">
        <v>29661</v>
      </c>
      <c r="C1812" s="366" t="s">
        <v>29656</v>
      </c>
      <c r="D1812" s="368">
        <v>68.12</v>
      </c>
    </row>
    <row r="1813" spans="1:4" ht="18" customHeight="1">
      <c r="A1813" s="366" t="s">
        <v>38205</v>
      </c>
      <c r="B1813" s="367" t="s">
        <v>29662</v>
      </c>
      <c r="C1813" s="366" t="s">
        <v>16948</v>
      </c>
      <c r="D1813" s="368">
        <v>4.62</v>
      </c>
    </row>
    <row r="1814" spans="1:4" ht="18" customHeight="1">
      <c r="A1814" s="366" t="s">
        <v>38206</v>
      </c>
      <c r="B1814" s="367" t="s">
        <v>29663</v>
      </c>
      <c r="C1814" s="366" t="s">
        <v>16948</v>
      </c>
      <c r="D1814" s="368">
        <v>4.8099999999999996</v>
      </c>
    </row>
    <row r="1815" spans="1:4" ht="18" customHeight="1">
      <c r="A1815" s="366" t="s">
        <v>38207</v>
      </c>
      <c r="B1815" s="367" t="s">
        <v>29664</v>
      </c>
      <c r="C1815" s="366" t="s">
        <v>16948</v>
      </c>
      <c r="D1815" s="368">
        <v>5.33</v>
      </c>
    </row>
    <row r="1816" spans="1:4" ht="18" customHeight="1">
      <c r="A1816" s="366" t="s">
        <v>38208</v>
      </c>
      <c r="B1816" s="367" t="s">
        <v>29665</v>
      </c>
      <c r="C1816" s="366" t="s">
        <v>16948</v>
      </c>
      <c r="D1816" s="368">
        <v>5.55</v>
      </c>
    </row>
    <row r="1817" spans="1:4" ht="18" customHeight="1">
      <c r="A1817" s="366" t="s">
        <v>38209</v>
      </c>
      <c r="B1817" s="367" t="s">
        <v>29666</v>
      </c>
      <c r="C1817" s="366" t="s">
        <v>16948</v>
      </c>
      <c r="D1817" s="368">
        <v>5.85</v>
      </c>
    </row>
    <row r="1818" spans="1:4" ht="18" customHeight="1">
      <c r="A1818" s="366" t="s">
        <v>38210</v>
      </c>
      <c r="B1818" s="367" t="s">
        <v>29667</v>
      </c>
      <c r="C1818" s="366" t="s">
        <v>16948</v>
      </c>
      <c r="D1818" s="368">
        <v>30.4</v>
      </c>
    </row>
    <row r="1819" spans="1:4" ht="18" customHeight="1">
      <c r="A1819" s="366" t="s">
        <v>38211</v>
      </c>
      <c r="B1819" s="367" t="s">
        <v>29668</v>
      </c>
      <c r="C1819" s="366" t="s">
        <v>16948</v>
      </c>
      <c r="D1819" s="368">
        <v>31.39</v>
      </c>
    </row>
    <row r="1820" spans="1:4" ht="18" customHeight="1">
      <c r="A1820" s="366" t="s">
        <v>38212</v>
      </c>
      <c r="B1820" s="367" t="s">
        <v>29669</v>
      </c>
      <c r="C1820" s="366" t="s">
        <v>16948</v>
      </c>
      <c r="D1820" s="368">
        <v>33.020000000000003</v>
      </c>
    </row>
    <row r="1821" spans="1:4" ht="18" customHeight="1">
      <c r="A1821" s="366" t="s">
        <v>38213</v>
      </c>
      <c r="B1821" s="367" t="s">
        <v>29670</v>
      </c>
      <c r="C1821" s="366" t="s">
        <v>16948</v>
      </c>
      <c r="D1821" s="368">
        <v>34.71</v>
      </c>
    </row>
    <row r="1822" spans="1:4" ht="18" customHeight="1">
      <c r="A1822" s="366" t="s">
        <v>38214</v>
      </c>
      <c r="B1822" s="367" t="s">
        <v>29671</v>
      </c>
      <c r="C1822" s="366" t="s">
        <v>16948</v>
      </c>
      <c r="D1822" s="368">
        <v>36.630000000000003</v>
      </c>
    </row>
    <row r="1823" spans="1:4" ht="18" customHeight="1">
      <c r="A1823" s="366" t="s">
        <v>38215</v>
      </c>
      <c r="B1823" s="367" t="s">
        <v>29672</v>
      </c>
      <c r="C1823" s="366" t="s">
        <v>16948</v>
      </c>
      <c r="D1823" s="368">
        <v>37.659999999999997</v>
      </c>
    </row>
    <row r="1824" spans="1:4" ht="18" customHeight="1">
      <c r="A1824" s="366" t="s">
        <v>38216</v>
      </c>
      <c r="B1824" s="367" t="s">
        <v>29673</v>
      </c>
      <c r="C1824" s="366" t="s">
        <v>16948</v>
      </c>
      <c r="D1824" s="368">
        <v>38.729999999999997</v>
      </c>
    </row>
    <row r="1825" spans="1:4" ht="18" customHeight="1">
      <c r="A1825" s="366" t="s">
        <v>38217</v>
      </c>
      <c r="B1825" s="367" t="s">
        <v>29674</v>
      </c>
      <c r="C1825" s="366" t="s">
        <v>16948</v>
      </c>
      <c r="D1825" s="368">
        <v>40.159999999999997</v>
      </c>
    </row>
    <row r="1826" spans="1:4" ht="18" customHeight="1">
      <c r="A1826" s="366" t="s">
        <v>38218</v>
      </c>
      <c r="B1826" s="367" t="s">
        <v>29675</v>
      </c>
      <c r="C1826" s="366" t="s">
        <v>16948</v>
      </c>
      <c r="D1826" s="368">
        <v>41.38</v>
      </c>
    </row>
    <row r="1827" spans="1:4" ht="18" customHeight="1">
      <c r="A1827" s="366" t="s">
        <v>38219</v>
      </c>
      <c r="B1827" s="367" t="s">
        <v>29676</v>
      </c>
      <c r="C1827" s="366" t="s">
        <v>16948</v>
      </c>
      <c r="D1827" s="368">
        <v>42.63</v>
      </c>
    </row>
    <row r="1828" spans="1:4" ht="18" customHeight="1">
      <c r="A1828" s="366" t="s">
        <v>38220</v>
      </c>
      <c r="B1828" s="367" t="s">
        <v>29677</v>
      </c>
      <c r="C1828" s="366" t="s">
        <v>16948</v>
      </c>
      <c r="D1828" s="368">
        <v>6.08</v>
      </c>
    </row>
    <row r="1829" spans="1:4" ht="18" customHeight="1">
      <c r="A1829" s="366" t="s">
        <v>38221</v>
      </c>
      <c r="B1829" s="367" t="s">
        <v>29678</v>
      </c>
      <c r="C1829" s="366" t="s">
        <v>16948</v>
      </c>
      <c r="D1829" s="368">
        <v>6.37</v>
      </c>
    </row>
    <row r="1830" spans="1:4" ht="18" customHeight="1">
      <c r="A1830" s="366" t="s">
        <v>38222</v>
      </c>
      <c r="B1830" s="367" t="s">
        <v>29679</v>
      </c>
      <c r="C1830" s="366" t="s">
        <v>16948</v>
      </c>
      <c r="D1830" s="368">
        <v>6.85</v>
      </c>
    </row>
    <row r="1831" spans="1:4" ht="18" customHeight="1">
      <c r="A1831" s="366" t="s">
        <v>38223</v>
      </c>
      <c r="B1831" s="367" t="s">
        <v>29680</v>
      </c>
      <c r="C1831" s="366" t="s">
        <v>16948</v>
      </c>
      <c r="D1831" s="368">
        <v>7.16</v>
      </c>
    </row>
    <row r="1832" spans="1:4" ht="18" customHeight="1">
      <c r="A1832" s="366" t="s">
        <v>38224</v>
      </c>
      <c r="B1832" s="367" t="s">
        <v>29681</v>
      </c>
      <c r="C1832" s="366" t="s">
        <v>16948</v>
      </c>
      <c r="D1832" s="368">
        <v>7.41</v>
      </c>
    </row>
    <row r="1833" spans="1:4" ht="18" customHeight="1">
      <c r="A1833" s="366" t="s">
        <v>38225</v>
      </c>
      <c r="B1833" s="367" t="s">
        <v>29682</v>
      </c>
      <c r="C1833" s="366" t="s">
        <v>16948</v>
      </c>
      <c r="D1833" s="368">
        <v>7.74</v>
      </c>
    </row>
    <row r="1834" spans="1:4" ht="18" customHeight="1">
      <c r="A1834" s="366" t="s">
        <v>38226</v>
      </c>
      <c r="B1834" s="367" t="s">
        <v>29683</v>
      </c>
      <c r="C1834" s="366" t="s">
        <v>16948</v>
      </c>
      <c r="D1834" s="368">
        <v>8.08</v>
      </c>
    </row>
    <row r="1835" spans="1:4" ht="18" customHeight="1">
      <c r="A1835" s="366" t="s">
        <v>38227</v>
      </c>
      <c r="B1835" s="367" t="s">
        <v>29684</v>
      </c>
      <c r="C1835" s="366" t="s">
        <v>16948</v>
      </c>
      <c r="D1835" s="368">
        <v>8.6199999999999992</v>
      </c>
    </row>
    <row r="1836" spans="1:4" ht="18" customHeight="1">
      <c r="A1836" s="366" t="s">
        <v>38228</v>
      </c>
      <c r="B1836" s="367" t="s">
        <v>29685</v>
      </c>
      <c r="C1836" s="366" t="s">
        <v>16948</v>
      </c>
      <c r="D1836" s="368">
        <v>8.94</v>
      </c>
    </row>
    <row r="1837" spans="1:4" ht="18" customHeight="1">
      <c r="A1837" s="366" t="s">
        <v>38229</v>
      </c>
      <c r="B1837" s="367" t="s">
        <v>29686</v>
      </c>
      <c r="C1837" s="366" t="s">
        <v>16948</v>
      </c>
      <c r="D1837" s="368">
        <v>9.26</v>
      </c>
    </row>
    <row r="1838" spans="1:4" ht="18" customHeight="1">
      <c r="A1838" s="366" t="s">
        <v>38230</v>
      </c>
      <c r="B1838" s="367" t="s">
        <v>29687</v>
      </c>
      <c r="C1838" s="366" t="s">
        <v>16948</v>
      </c>
      <c r="D1838" s="368">
        <v>9.6</v>
      </c>
    </row>
    <row r="1839" spans="1:4" ht="18" customHeight="1">
      <c r="A1839" s="366" t="s">
        <v>38231</v>
      </c>
      <c r="B1839" s="367" t="s">
        <v>29688</v>
      </c>
      <c r="C1839" s="366" t="s">
        <v>16948</v>
      </c>
      <c r="D1839" s="368">
        <v>9.86</v>
      </c>
    </row>
    <row r="1840" spans="1:4" ht="18" customHeight="1">
      <c r="A1840" s="366" t="s">
        <v>38232</v>
      </c>
      <c r="B1840" s="367" t="s">
        <v>29689</v>
      </c>
      <c r="C1840" s="366" t="s">
        <v>16948</v>
      </c>
      <c r="D1840" s="368">
        <v>10.46</v>
      </c>
    </row>
    <row r="1841" spans="1:4" ht="18" customHeight="1">
      <c r="A1841" s="366" t="s">
        <v>38233</v>
      </c>
      <c r="B1841" s="367" t="s">
        <v>29690</v>
      </c>
      <c r="C1841" s="366" t="s">
        <v>16948</v>
      </c>
      <c r="D1841" s="368">
        <v>10.8</v>
      </c>
    </row>
    <row r="1842" spans="1:4" ht="18" customHeight="1">
      <c r="A1842" s="366" t="s">
        <v>38234</v>
      </c>
      <c r="B1842" s="367" t="s">
        <v>29691</v>
      </c>
      <c r="C1842" s="366" t="s">
        <v>16948</v>
      </c>
      <c r="D1842" s="368">
        <v>11.14</v>
      </c>
    </row>
    <row r="1843" spans="1:4" ht="18" customHeight="1">
      <c r="A1843" s="366" t="s">
        <v>38235</v>
      </c>
      <c r="B1843" s="367" t="s">
        <v>29692</v>
      </c>
      <c r="C1843" s="366" t="s">
        <v>16948</v>
      </c>
      <c r="D1843" s="368">
        <v>11.48</v>
      </c>
    </row>
    <row r="1844" spans="1:4" ht="18" customHeight="1">
      <c r="A1844" s="366" t="s">
        <v>38236</v>
      </c>
      <c r="B1844" s="367" t="s">
        <v>29693</v>
      </c>
      <c r="C1844" s="366" t="s">
        <v>16948</v>
      </c>
      <c r="D1844" s="368">
        <v>11.84</v>
      </c>
    </row>
    <row r="1845" spans="1:4" ht="18" customHeight="1">
      <c r="A1845" s="366" t="s">
        <v>38237</v>
      </c>
      <c r="B1845" s="367" t="s">
        <v>29694</v>
      </c>
      <c r="C1845" s="366" t="s">
        <v>16948</v>
      </c>
      <c r="D1845" s="368">
        <v>12.46</v>
      </c>
    </row>
    <row r="1846" spans="1:4" ht="18" customHeight="1">
      <c r="A1846" s="366" t="s">
        <v>38238</v>
      </c>
      <c r="B1846" s="367" t="s">
        <v>29695</v>
      </c>
      <c r="C1846" s="366" t="s">
        <v>16948</v>
      </c>
      <c r="D1846" s="368">
        <v>12.81</v>
      </c>
    </row>
    <row r="1847" spans="1:4" ht="18" customHeight="1">
      <c r="A1847" s="366" t="s">
        <v>38239</v>
      </c>
      <c r="B1847" s="367" t="s">
        <v>29696</v>
      </c>
      <c r="C1847" s="366" t="s">
        <v>16948</v>
      </c>
      <c r="D1847" s="368">
        <v>13.17</v>
      </c>
    </row>
    <row r="1848" spans="1:4" ht="18" customHeight="1">
      <c r="A1848" s="366" t="s">
        <v>38240</v>
      </c>
      <c r="B1848" s="367" t="s">
        <v>29697</v>
      </c>
      <c r="C1848" s="366" t="s">
        <v>16948</v>
      </c>
      <c r="D1848" s="368">
        <v>4.01</v>
      </c>
    </row>
    <row r="1849" spans="1:4" ht="18" customHeight="1">
      <c r="A1849" s="366" t="s">
        <v>38241</v>
      </c>
      <c r="B1849" s="367" t="s">
        <v>29698</v>
      </c>
      <c r="C1849" s="366" t="s">
        <v>16948</v>
      </c>
      <c r="D1849" s="368">
        <v>13.53</v>
      </c>
    </row>
    <row r="1850" spans="1:4" ht="18" customHeight="1">
      <c r="A1850" s="366" t="s">
        <v>38242</v>
      </c>
      <c r="B1850" s="367" t="s">
        <v>29699</v>
      </c>
      <c r="C1850" s="366" t="s">
        <v>16948</v>
      </c>
      <c r="D1850" s="368">
        <v>13.98</v>
      </c>
    </row>
    <row r="1851" spans="1:4" ht="18" customHeight="1">
      <c r="A1851" s="366" t="s">
        <v>38243</v>
      </c>
      <c r="B1851" s="367" t="s">
        <v>29700</v>
      </c>
      <c r="C1851" s="366" t="s">
        <v>16948</v>
      </c>
      <c r="D1851" s="368">
        <v>14.64</v>
      </c>
    </row>
    <row r="1852" spans="1:4" ht="18" customHeight="1">
      <c r="A1852" s="366" t="s">
        <v>38244</v>
      </c>
      <c r="B1852" s="367" t="s">
        <v>29701</v>
      </c>
      <c r="C1852" s="366" t="s">
        <v>16948</v>
      </c>
      <c r="D1852" s="368">
        <v>15.03</v>
      </c>
    </row>
    <row r="1853" spans="1:4" ht="18" customHeight="1">
      <c r="A1853" s="366" t="s">
        <v>38245</v>
      </c>
      <c r="B1853" s="367" t="s">
        <v>29702</v>
      </c>
      <c r="C1853" s="366" t="s">
        <v>16948</v>
      </c>
      <c r="D1853" s="368">
        <v>15.52</v>
      </c>
    </row>
    <row r="1854" spans="1:4" ht="18" customHeight="1">
      <c r="A1854" s="366" t="s">
        <v>38246</v>
      </c>
      <c r="B1854" s="367" t="s">
        <v>29703</v>
      </c>
      <c r="C1854" s="366" t="s">
        <v>16948</v>
      </c>
      <c r="D1854" s="368">
        <v>15.96</v>
      </c>
    </row>
    <row r="1855" spans="1:4" ht="18" customHeight="1">
      <c r="A1855" s="366" t="s">
        <v>38247</v>
      </c>
      <c r="B1855" s="367" t="s">
        <v>29704</v>
      </c>
      <c r="C1855" s="366" t="s">
        <v>16948</v>
      </c>
      <c r="D1855" s="368">
        <v>16.489999999999998</v>
      </c>
    </row>
    <row r="1856" spans="1:4" ht="18" customHeight="1">
      <c r="A1856" s="366" t="s">
        <v>38248</v>
      </c>
      <c r="B1856" s="367" t="s">
        <v>29705</v>
      </c>
      <c r="C1856" s="366" t="s">
        <v>16948</v>
      </c>
      <c r="D1856" s="368">
        <v>17.309999999999999</v>
      </c>
    </row>
    <row r="1857" spans="1:4" ht="18" customHeight="1">
      <c r="A1857" s="366" t="s">
        <v>38249</v>
      </c>
      <c r="B1857" s="367" t="s">
        <v>29706</v>
      </c>
      <c r="C1857" s="366" t="s">
        <v>16948</v>
      </c>
      <c r="D1857" s="368">
        <v>17.88</v>
      </c>
    </row>
    <row r="1858" spans="1:4" ht="18" customHeight="1">
      <c r="A1858" s="366" t="s">
        <v>38250</v>
      </c>
      <c r="B1858" s="367" t="s">
        <v>29707</v>
      </c>
      <c r="C1858" s="366" t="s">
        <v>16948</v>
      </c>
      <c r="D1858" s="368">
        <v>18.670000000000002</v>
      </c>
    </row>
    <row r="1859" spans="1:4" ht="18" customHeight="1">
      <c r="A1859" s="366" t="s">
        <v>38251</v>
      </c>
      <c r="B1859" s="367" t="s">
        <v>29708</v>
      </c>
      <c r="C1859" s="366" t="s">
        <v>16948</v>
      </c>
      <c r="D1859" s="368">
        <v>4.18</v>
      </c>
    </row>
    <row r="1860" spans="1:4" ht="18" customHeight="1">
      <c r="A1860" s="366" t="s">
        <v>38252</v>
      </c>
      <c r="B1860" s="367" t="s">
        <v>29709</v>
      </c>
      <c r="C1860" s="366" t="s">
        <v>16948</v>
      </c>
      <c r="D1860" s="368">
        <v>19.43</v>
      </c>
    </row>
    <row r="1861" spans="1:4" ht="18" customHeight="1">
      <c r="A1861" s="366" t="s">
        <v>38253</v>
      </c>
      <c r="B1861" s="367" t="s">
        <v>29710</v>
      </c>
      <c r="C1861" s="366" t="s">
        <v>16948</v>
      </c>
      <c r="D1861" s="368">
        <v>20.399999999999999</v>
      </c>
    </row>
    <row r="1862" spans="1:4" ht="18" customHeight="1">
      <c r="A1862" s="366" t="s">
        <v>38254</v>
      </c>
      <c r="B1862" s="367" t="s">
        <v>29711</v>
      </c>
      <c r="C1862" s="366" t="s">
        <v>16948</v>
      </c>
      <c r="D1862" s="368">
        <v>21.52</v>
      </c>
    </row>
    <row r="1863" spans="1:4" ht="18" customHeight="1">
      <c r="A1863" s="366" t="s">
        <v>38255</v>
      </c>
      <c r="B1863" s="367" t="s">
        <v>29712</v>
      </c>
      <c r="C1863" s="366" t="s">
        <v>16948</v>
      </c>
      <c r="D1863" s="368">
        <v>22.44</v>
      </c>
    </row>
    <row r="1864" spans="1:4" ht="18" customHeight="1">
      <c r="A1864" s="366" t="s">
        <v>38256</v>
      </c>
      <c r="B1864" s="367" t="s">
        <v>29713</v>
      </c>
      <c r="C1864" s="366" t="s">
        <v>16948</v>
      </c>
      <c r="D1864" s="368">
        <v>23.46</v>
      </c>
    </row>
    <row r="1865" spans="1:4" ht="18" customHeight="1">
      <c r="A1865" s="366" t="s">
        <v>38257</v>
      </c>
      <c r="B1865" s="367" t="s">
        <v>29714</v>
      </c>
      <c r="C1865" s="366" t="s">
        <v>16948</v>
      </c>
      <c r="D1865" s="368">
        <v>24.5</v>
      </c>
    </row>
    <row r="1866" spans="1:4" ht="18" customHeight="1">
      <c r="A1866" s="366" t="s">
        <v>38258</v>
      </c>
      <c r="B1866" s="367" t="s">
        <v>29715</v>
      </c>
      <c r="C1866" s="366" t="s">
        <v>16948</v>
      </c>
      <c r="D1866" s="368">
        <v>25.61</v>
      </c>
    </row>
    <row r="1867" spans="1:4" ht="18" customHeight="1">
      <c r="A1867" s="366" t="s">
        <v>38259</v>
      </c>
      <c r="B1867" s="367" t="s">
        <v>29716</v>
      </c>
      <c r="C1867" s="366" t="s">
        <v>16948</v>
      </c>
      <c r="D1867" s="368">
        <v>26.98</v>
      </c>
    </row>
    <row r="1868" spans="1:4" ht="18" customHeight="1">
      <c r="A1868" s="366" t="s">
        <v>38260</v>
      </c>
      <c r="B1868" s="367" t="s">
        <v>29717</v>
      </c>
      <c r="C1868" s="366" t="s">
        <v>16948</v>
      </c>
      <c r="D1868" s="368">
        <v>28.01</v>
      </c>
    </row>
    <row r="1869" spans="1:4" ht="18" customHeight="1">
      <c r="A1869" s="366" t="s">
        <v>38261</v>
      </c>
      <c r="B1869" s="367" t="s">
        <v>29718</v>
      </c>
      <c r="C1869" s="366" t="s">
        <v>16948</v>
      </c>
      <c r="D1869" s="368">
        <v>29.03</v>
      </c>
    </row>
    <row r="1870" spans="1:4" ht="18" customHeight="1">
      <c r="A1870" s="366" t="s">
        <v>38262</v>
      </c>
      <c r="B1870" s="367" t="s">
        <v>29719</v>
      </c>
      <c r="C1870" s="366" t="s">
        <v>16948</v>
      </c>
      <c r="D1870" s="368">
        <v>4.37</v>
      </c>
    </row>
    <row r="1871" spans="1:4" ht="18" customHeight="1">
      <c r="A1871" s="366" t="s">
        <v>38263</v>
      </c>
      <c r="B1871" s="367" t="s">
        <v>29720</v>
      </c>
      <c r="C1871" s="366" t="s">
        <v>16948</v>
      </c>
      <c r="D1871" s="368">
        <v>3.98</v>
      </c>
    </row>
    <row r="1872" spans="1:4" ht="18" customHeight="1">
      <c r="A1872" s="366" t="s">
        <v>38264</v>
      </c>
      <c r="B1872" s="367" t="s">
        <v>29721</v>
      </c>
      <c r="C1872" s="366" t="s">
        <v>16948</v>
      </c>
      <c r="D1872" s="368">
        <v>6.64</v>
      </c>
    </row>
    <row r="1873" spans="1:4" ht="18" customHeight="1">
      <c r="A1873" s="366" t="s">
        <v>38265</v>
      </c>
      <c r="B1873" s="367" t="s">
        <v>29722</v>
      </c>
      <c r="C1873" s="366" t="s">
        <v>16948</v>
      </c>
      <c r="D1873" s="368">
        <v>7.11</v>
      </c>
    </row>
    <row r="1874" spans="1:4" ht="18" customHeight="1">
      <c r="A1874" s="366" t="s">
        <v>38266</v>
      </c>
      <c r="B1874" s="367" t="s">
        <v>29723</v>
      </c>
      <c r="C1874" s="366" t="s">
        <v>16948</v>
      </c>
      <c r="D1874" s="368">
        <v>7.69</v>
      </c>
    </row>
    <row r="1875" spans="1:4" ht="18" customHeight="1">
      <c r="A1875" s="366" t="s">
        <v>38267</v>
      </c>
      <c r="B1875" s="367" t="s">
        <v>29724</v>
      </c>
      <c r="C1875" s="366" t="s">
        <v>16948</v>
      </c>
      <c r="D1875" s="368">
        <v>8.0399999999999991</v>
      </c>
    </row>
    <row r="1876" spans="1:4" ht="18" customHeight="1">
      <c r="A1876" s="366" t="s">
        <v>38268</v>
      </c>
      <c r="B1876" s="367" t="s">
        <v>29725</v>
      </c>
      <c r="C1876" s="366" t="s">
        <v>16948</v>
      </c>
      <c r="D1876" s="368">
        <v>8.42</v>
      </c>
    </row>
    <row r="1877" spans="1:4" ht="18" customHeight="1">
      <c r="A1877" s="366" t="s">
        <v>38269</v>
      </c>
      <c r="B1877" s="367" t="s">
        <v>29726</v>
      </c>
      <c r="C1877" s="366" t="s">
        <v>16948</v>
      </c>
      <c r="D1877" s="368">
        <v>8.86</v>
      </c>
    </row>
    <row r="1878" spans="1:4" ht="18" customHeight="1">
      <c r="A1878" s="366" t="s">
        <v>38270</v>
      </c>
      <c r="B1878" s="367" t="s">
        <v>29727</v>
      </c>
      <c r="C1878" s="366" t="s">
        <v>16948</v>
      </c>
      <c r="D1878" s="368">
        <v>9.2799999999999994</v>
      </c>
    </row>
    <row r="1879" spans="1:4" ht="18" customHeight="1">
      <c r="A1879" s="366" t="s">
        <v>38271</v>
      </c>
      <c r="B1879" s="367" t="s">
        <v>29728</v>
      </c>
      <c r="C1879" s="366" t="s">
        <v>16948</v>
      </c>
      <c r="D1879" s="368">
        <v>9.89</v>
      </c>
    </row>
    <row r="1880" spans="1:4" ht="18" customHeight="1">
      <c r="A1880" s="366" t="s">
        <v>38272</v>
      </c>
      <c r="B1880" s="367" t="s">
        <v>29729</v>
      </c>
      <c r="C1880" s="366" t="s">
        <v>16948</v>
      </c>
      <c r="D1880" s="368">
        <v>10.39</v>
      </c>
    </row>
    <row r="1881" spans="1:4" ht="18" customHeight="1">
      <c r="A1881" s="366" t="s">
        <v>38273</v>
      </c>
      <c r="B1881" s="367" t="s">
        <v>29730</v>
      </c>
      <c r="C1881" s="366" t="s">
        <v>16948</v>
      </c>
      <c r="D1881" s="368">
        <v>10.82</v>
      </c>
    </row>
    <row r="1882" spans="1:4" ht="18" customHeight="1">
      <c r="A1882" s="366" t="s">
        <v>38274</v>
      </c>
      <c r="B1882" s="367" t="s">
        <v>29731</v>
      </c>
      <c r="C1882" s="366" t="s">
        <v>16948</v>
      </c>
      <c r="D1882" s="368">
        <v>11.32</v>
      </c>
    </row>
    <row r="1883" spans="1:4" ht="18" customHeight="1">
      <c r="A1883" s="366" t="s">
        <v>38275</v>
      </c>
      <c r="B1883" s="367" t="s">
        <v>29732</v>
      </c>
      <c r="C1883" s="366" t="s">
        <v>16948</v>
      </c>
      <c r="D1883" s="368">
        <v>11.83</v>
      </c>
    </row>
    <row r="1884" spans="1:4" ht="18" customHeight="1">
      <c r="A1884" s="366" t="s">
        <v>38276</v>
      </c>
      <c r="B1884" s="367" t="s">
        <v>29733</v>
      </c>
      <c r="C1884" s="366" t="s">
        <v>16948</v>
      </c>
      <c r="D1884" s="368">
        <v>12.54</v>
      </c>
    </row>
    <row r="1885" spans="1:4" ht="18" customHeight="1">
      <c r="A1885" s="366" t="s">
        <v>38277</v>
      </c>
      <c r="B1885" s="367" t="s">
        <v>29734</v>
      </c>
      <c r="C1885" s="366" t="s">
        <v>16948</v>
      </c>
      <c r="D1885" s="368">
        <v>13.08</v>
      </c>
    </row>
    <row r="1886" spans="1:4" ht="18" customHeight="1">
      <c r="A1886" s="366" t="s">
        <v>38278</v>
      </c>
      <c r="B1886" s="367" t="s">
        <v>29735</v>
      </c>
      <c r="C1886" s="366" t="s">
        <v>16948</v>
      </c>
      <c r="D1886" s="368">
        <v>13.72</v>
      </c>
    </row>
    <row r="1887" spans="1:4" ht="18" customHeight="1">
      <c r="A1887" s="366" t="s">
        <v>38279</v>
      </c>
      <c r="B1887" s="367" t="s">
        <v>29736</v>
      </c>
      <c r="C1887" s="366" t="s">
        <v>16948</v>
      </c>
      <c r="D1887" s="368">
        <v>5.42</v>
      </c>
    </row>
    <row r="1888" spans="1:4" ht="18" customHeight="1">
      <c r="A1888" s="366" t="s">
        <v>38280</v>
      </c>
      <c r="B1888" s="367" t="s">
        <v>29737</v>
      </c>
      <c r="C1888" s="366" t="s">
        <v>16948</v>
      </c>
      <c r="D1888" s="368">
        <v>5.65</v>
      </c>
    </row>
    <row r="1889" spans="1:4" ht="18" customHeight="1">
      <c r="A1889" s="366" t="s">
        <v>38281</v>
      </c>
      <c r="B1889" s="367" t="s">
        <v>29738</v>
      </c>
      <c r="C1889" s="366" t="s">
        <v>16948</v>
      </c>
      <c r="D1889" s="368">
        <v>6.09</v>
      </c>
    </row>
    <row r="1890" spans="1:4" ht="18" customHeight="1">
      <c r="A1890" s="366" t="s">
        <v>38282</v>
      </c>
      <c r="B1890" s="367" t="s">
        <v>29739</v>
      </c>
      <c r="C1890" s="366" t="s">
        <v>16948</v>
      </c>
      <c r="D1890" s="368">
        <v>5.3</v>
      </c>
    </row>
    <row r="1891" spans="1:4" ht="18" customHeight="1">
      <c r="A1891" s="366" t="s">
        <v>38283</v>
      </c>
      <c r="B1891" s="367" t="s">
        <v>29740</v>
      </c>
      <c r="C1891" s="366" t="s">
        <v>16948</v>
      </c>
      <c r="D1891" s="368">
        <v>4.91</v>
      </c>
    </row>
    <row r="1892" spans="1:4" ht="18" customHeight="1">
      <c r="A1892" s="366" t="s">
        <v>38284</v>
      </c>
      <c r="B1892" s="367" t="s">
        <v>29741</v>
      </c>
      <c r="C1892" s="366" t="s">
        <v>16948</v>
      </c>
      <c r="D1892" s="368">
        <v>5.22</v>
      </c>
    </row>
    <row r="1893" spans="1:4" ht="18" customHeight="1">
      <c r="A1893" s="366" t="s">
        <v>38285</v>
      </c>
      <c r="B1893" s="367" t="s">
        <v>29742</v>
      </c>
      <c r="C1893" s="366" t="s">
        <v>16948</v>
      </c>
      <c r="D1893" s="368">
        <v>5.75</v>
      </c>
    </row>
    <row r="1894" spans="1:4" ht="18" customHeight="1">
      <c r="A1894" s="366" t="s">
        <v>38286</v>
      </c>
      <c r="B1894" s="367" t="s">
        <v>29743</v>
      </c>
      <c r="C1894" s="366" t="s">
        <v>16948</v>
      </c>
      <c r="D1894" s="368">
        <v>6.16</v>
      </c>
    </row>
    <row r="1895" spans="1:4" ht="18" customHeight="1">
      <c r="A1895" s="366" t="s">
        <v>38287</v>
      </c>
      <c r="B1895" s="367" t="s">
        <v>29744</v>
      </c>
      <c r="C1895" s="366" t="s">
        <v>16948</v>
      </c>
      <c r="D1895" s="368">
        <v>6.37</v>
      </c>
    </row>
    <row r="1896" spans="1:4" ht="18" customHeight="1">
      <c r="A1896" s="366" t="s">
        <v>38288</v>
      </c>
      <c r="B1896" s="367" t="s">
        <v>29745</v>
      </c>
      <c r="C1896" s="366" t="s">
        <v>16948</v>
      </c>
      <c r="D1896" s="368">
        <v>6.78</v>
      </c>
    </row>
    <row r="1897" spans="1:4" ht="18" customHeight="1">
      <c r="A1897" s="366" t="s">
        <v>38289</v>
      </c>
      <c r="B1897" s="367" t="s">
        <v>29746</v>
      </c>
      <c r="C1897" s="366" t="s">
        <v>16948</v>
      </c>
      <c r="D1897" s="368">
        <v>7.17</v>
      </c>
    </row>
    <row r="1898" spans="1:4" ht="18" customHeight="1">
      <c r="A1898" s="366" t="s">
        <v>38290</v>
      </c>
      <c r="B1898" s="367" t="s">
        <v>29747</v>
      </c>
      <c r="C1898" s="366" t="s">
        <v>16948</v>
      </c>
      <c r="D1898" s="368">
        <v>7.73</v>
      </c>
    </row>
    <row r="1899" spans="1:4" ht="18" customHeight="1">
      <c r="A1899" s="366" t="s">
        <v>38291</v>
      </c>
      <c r="B1899" s="367" t="s">
        <v>29748</v>
      </c>
      <c r="C1899" s="366" t="s">
        <v>16948</v>
      </c>
      <c r="D1899" s="368">
        <v>8.11</v>
      </c>
    </row>
    <row r="1900" spans="1:4" ht="18" customHeight="1">
      <c r="A1900" s="366" t="s">
        <v>38292</v>
      </c>
      <c r="B1900" s="367" t="s">
        <v>29749</v>
      </c>
      <c r="C1900" s="366" t="s">
        <v>16948</v>
      </c>
      <c r="D1900" s="368">
        <v>8.51</v>
      </c>
    </row>
    <row r="1901" spans="1:4" ht="18" customHeight="1">
      <c r="A1901" s="366" t="s">
        <v>38293</v>
      </c>
      <c r="B1901" s="367" t="s">
        <v>29750</v>
      </c>
      <c r="C1901" s="366" t="s">
        <v>16948</v>
      </c>
      <c r="D1901" s="368">
        <v>8.8699999999999992</v>
      </c>
    </row>
    <row r="1902" spans="1:4" ht="18" customHeight="1">
      <c r="A1902" s="366" t="s">
        <v>38294</v>
      </c>
      <c r="B1902" s="367" t="s">
        <v>29751</v>
      </c>
      <c r="C1902" s="366" t="s">
        <v>16948</v>
      </c>
      <c r="D1902" s="368">
        <v>9.2799999999999994</v>
      </c>
    </row>
    <row r="1903" spans="1:4" ht="18" customHeight="1">
      <c r="A1903" s="366" t="s">
        <v>38295</v>
      </c>
      <c r="B1903" s="367" t="s">
        <v>29752</v>
      </c>
      <c r="C1903" s="366" t="s">
        <v>16948</v>
      </c>
      <c r="D1903" s="368">
        <v>9.98</v>
      </c>
    </row>
    <row r="1904" spans="1:4" ht="18" customHeight="1">
      <c r="A1904" s="366" t="s">
        <v>38296</v>
      </c>
      <c r="B1904" s="367" t="s">
        <v>29753</v>
      </c>
      <c r="C1904" s="366" t="s">
        <v>16948</v>
      </c>
      <c r="D1904" s="368">
        <v>10.42</v>
      </c>
    </row>
    <row r="1905" spans="1:4" ht="18" customHeight="1">
      <c r="A1905" s="366" t="s">
        <v>38297</v>
      </c>
      <c r="B1905" s="367" t="s">
        <v>29754</v>
      </c>
      <c r="C1905" s="366" t="s">
        <v>16948</v>
      </c>
      <c r="D1905" s="368">
        <v>10.89</v>
      </c>
    </row>
    <row r="1906" spans="1:4" ht="18" customHeight="1">
      <c r="A1906" s="366" t="s">
        <v>38298</v>
      </c>
      <c r="B1906" s="367" t="s">
        <v>29755</v>
      </c>
      <c r="C1906" s="366" t="s">
        <v>16948</v>
      </c>
      <c r="D1906" s="368">
        <v>11.4</v>
      </c>
    </row>
    <row r="1907" spans="1:4" ht="18" customHeight="1">
      <c r="A1907" s="366" t="s">
        <v>38299</v>
      </c>
      <c r="B1907" s="367" t="s">
        <v>29756</v>
      </c>
      <c r="C1907" s="366" t="s">
        <v>16948</v>
      </c>
      <c r="D1907" s="368">
        <v>11.94</v>
      </c>
    </row>
    <row r="1908" spans="1:4" ht="18" customHeight="1">
      <c r="A1908" s="366" t="s">
        <v>38300</v>
      </c>
      <c r="B1908" s="367" t="s">
        <v>29757</v>
      </c>
      <c r="C1908" s="366" t="s">
        <v>16948</v>
      </c>
      <c r="D1908" s="368">
        <v>12.71</v>
      </c>
    </row>
    <row r="1909" spans="1:4" ht="18" customHeight="1">
      <c r="A1909" s="366" t="s">
        <v>38301</v>
      </c>
      <c r="B1909" s="367" t="s">
        <v>29758</v>
      </c>
      <c r="C1909" s="366" t="s">
        <v>16948</v>
      </c>
      <c r="D1909" s="368">
        <v>13.29</v>
      </c>
    </row>
    <row r="1910" spans="1:4" ht="18" customHeight="1">
      <c r="A1910" s="366" t="s">
        <v>38302</v>
      </c>
      <c r="B1910" s="367" t="s">
        <v>29759</v>
      </c>
      <c r="C1910" s="366" t="s">
        <v>16948</v>
      </c>
      <c r="D1910" s="368">
        <v>13.91</v>
      </c>
    </row>
    <row r="1911" spans="1:4" ht="18" customHeight="1">
      <c r="A1911" s="366" t="s">
        <v>38303</v>
      </c>
      <c r="B1911" s="367" t="s">
        <v>29760</v>
      </c>
      <c r="C1911" s="366" t="s">
        <v>16948</v>
      </c>
      <c r="D1911" s="368">
        <v>14.72</v>
      </c>
    </row>
    <row r="1912" spans="1:4" ht="18" customHeight="1">
      <c r="A1912" s="366" t="s">
        <v>38304</v>
      </c>
      <c r="B1912" s="367" t="s">
        <v>29761</v>
      </c>
      <c r="C1912" s="366" t="s">
        <v>16948</v>
      </c>
      <c r="D1912" s="368">
        <v>15.52</v>
      </c>
    </row>
    <row r="1913" spans="1:4" ht="18" customHeight="1">
      <c r="A1913" s="366" t="s">
        <v>38305</v>
      </c>
      <c r="B1913" s="367" t="s">
        <v>29762</v>
      </c>
      <c r="C1913" s="366" t="s">
        <v>16948</v>
      </c>
      <c r="D1913" s="368">
        <v>16.64</v>
      </c>
    </row>
    <row r="1914" spans="1:4" ht="18" customHeight="1">
      <c r="A1914" s="366" t="s">
        <v>38306</v>
      </c>
      <c r="B1914" s="367" t="s">
        <v>29763</v>
      </c>
      <c r="C1914" s="366" t="s">
        <v>16948</v>
      </c>
      <c r="D1914" s="368">
        <v>17.690000000000001</v>
      </c>
    </row>
    <row r="1915" spans="1:4" ht="18" customHeight="1">
      <c r="A1915" s="366" t="s">
        <v>38307</v>
      </c>
      <c r="B1915" s="367" t="s">
        <v>29764</v>
      </c>
      <c r="C1915" s="366" t="s">
        <v>16948</v>
      </c>
      <c r="D1915" s="368">
        <v>18.809999999999999</v>
      </c>
    </row>
    <row r="1916" spans="1:4" ht="18" customHeight="1">
      <c r="A1916" s="366" t="s">
        <v>38308</v>
      </c>
      <c r="B1916" s="367" t="s">
        <v>29765</v>
      </c>
      <c r="C1916" s="366" t="s">
        <v>16948</v>
      </c>
      <c r="D1916" s="368">
        <v>4.12</v>
      </c>
    </row>
    <row r="1917" spans="1:4" ht="18" customHeight="1">
      <c r="A1917" s="366" t="s">
        <v>38309</v>
      </c>
      <c r="B1917" s="367" t="s">
        <v>29766</v>
      </c>
      <c r="C1917" s="366" t="s">
        <v>16948</v>
      </c>
      <c r="D1917" s="368">
        <v>20.149999999999999</v>
      </c>
    </row>
    <row r="1918" spans="1:4" ht="18" customHeight="1">
      <c r="A1918" s="366" t="s">
        <v>38310</v>
      </c>
      <c r="B1918" s="367" t="s">
        <v>29767</v>
      </c>
      <c r="C1918" s="366" t="s">
        <v>16948</v>
      </c>
      <c r="D1918" s="368">
        <v>21.61</v>
      </c>
    </row>
    <row r="1919" spans="1:4" ht="18" customHeight="1">
      <c r="A1919" s="366" t="s">
        <v>38311</v>
      </c>
      <c r="B1919" s="367" t="s">
        <v>29768</v>
      </c>
      <c r="C1919" s="366" t="s">
        <v>16948</v>
      </c>
      <c r="D1919" s="368">
        <v>23.55</v>
      </c>
    </row>
    <row r="1920" spans="1:4" ht="18" customHeight="1">
      <c r="A1920" s="366" t="s">
        <v>38312</v>
      </c>
      <c r="B1920" s="367" t="s">
        <v>29769</v>
      </c>
      <c r="C1920" s="366" t="s">
        <v>16948</v>
      </c>
      <c r="D1920" s="368">
        <v>25.39</v>
      </c>
    </row>
    <row r="1921" spans="1:4" ht="18" customHeight="1">
      <c r="A1921" s="366" t="s">
        <v>38313</v>
      </c>
      <c r="B1921" s="367" t="s">
        <v>29770</v>
      </c>
      <c r="C1921" s="366" t="s">
        <v>16948</v>
      </c>
      <c r="D1921" s="368">
        <v>27.12</v>
      </c>
    </row>
    <row r="1922" spans="1:4" ht="18" customHeight="1">
      <c r="A1922" s="366" t="s">
        <v>38314</v>
      </c>
      <c r="B1922" s="367" t="s">
        <v>29771</v>
      </c>
      <c r="C1922" s="366" t="s">
        <v>16948</v>
      </c>
      <c r="D1922" s="368">
        <v>28.82</v>
      </c>
    </row>
    <row r="1923" spans="1:4" ht="18" customHeight="1">
      <c r="A1923" s="366" t="s">
        <v>38315</v>
      </c>
      <c r="B1923" s="367" t="s">
        <v>29772</v>
      </c>
      <c r="C1923" s="366" t="s">
        <v>16948</v>
      </c>
      <c r="D1923" s="368">
        <v>30.71</v>
      </c>
    </row>
    <row r="1924" spans="1:4" ht="18" customHeight="1">
      <c r="A1924" s="366" t="s">
        <v>38316</v>
      </c>
      <c r="B1924" s="367" t="s">
        <v>29773</v>
      </c>
      <c r="C1924" s="366" t="s">
        <v>16948</v>
      </c>
      <c r="D1924" s="368">
        <v>33.020000000000003</v>
      </c>
    </row>
    <row r="1925" spans="1:4" ht="18" customHeight="1">
      <c r="A1925" s="366" t="s">
        <v>38317</v>
      </c>
      <c r="B1925" s="367" t="s">
        <v>29774</v>
      </c>
      <c r="C1925" s="366" t="s">
        <v>16948</v>
      </c>
      <c r="D1925" s="368">
        <v>34.74</v>
      </c>
    </row>
    <row r="1926" spans="1:4" ht="18" customHeight="1">
      <c r="A1926" s="366" t="s">
        <v>38318</v>
      </c>
      <c r="B1926" s="367" t="s">
        <v>29775</v>
      </c>
      <c r="C1926" s="366" t="s">
        <v>16948</v>
      </c>
      <c r="D1926" s="368">
        <v>4.33</v>
      </c>
    </row>
    <row r="1927" spans="1:4" ht="18" customHeight="1">
      <c r="A1927" s="366" t="s">
        <v>38319</v>
      </c>
      <c r="B1927" s="367" t="s">
        <v>29776</v>
      </c>
      <c r="C1927" s="366" t="s">
        <v>16948</v>
      </c>
      <c r="D1927" s="368">
        <v>4.5599999999999996</v>
      </c>
    </row>
    <row r="1928" spans="1:4" ht="18" customHeight="1">
      <c r="A1928" s="366" t="s">
        <v>38320</v>
      </c>
      <c r="B1928" s="367" t="s">
        <v>29777</v>
      </c>
      <c r="C1928" s="366" t="s">
        <v>16948</v>
      </c>
      <c r="D1928" s="368">
        <v>4.0599999999999996</v>
      </c>
    </row>
    <row r="1929" spans="1:4" ht="18" customHeight="1">
      <c r="A1929" s="366" t="s">
        <v>38321</v>
      </c>
      <c r="B1929" s="367" t="s">
        <v>29778</v>
      </c>
      <c r="C1929" s="366" t="s">
        <v>16948</v>
      </c>
      <c r="D1929" s="368">
        <v>4.5999999999999996</v>
      </c>
    </row>
    <row r="1930" spans="1:4" ht="18" customHeight="1">
      <c r="A1930" s="366" t="s">
        <v>38322</v>
      </c>
      <c r="B1930" s="367" t="s">
        <v>29779</v>
      </c>
      <c r="C1930" s="366" t="s">
        <v>16948</v>
      </c>
      <c r="D1930" s="368">
        <v>4.93</v>
      </c>
    </row>
    <row r="1931" spans="1:4" ht="18" customHeight="1">
      <c r="A1931" s="366" t="s">
        <v>38323</v>
      </c>
      <c r="B1931" s="367" t="s">
        <v>29780</v>
      </c>
      <c r="C1931" s="366" t="s">
        <v>16948</v>
      </c>
      <c r="D1931" s="368">
        <v>5.4</v>
      </c>
    </row>
    <row r="1932" spans="1:4" ht="18" customHeight="1">
      <c r="A1932" s="366" t="s">
        <v>38324</v>
      </c>
      <c r="B1932" s="367" t="s">
        <v>29781</v>
      </c>
      <c r="C1932" s="366" t="s">
        <v>16948</v>
      </c>
      <c r="D1932" s="368">
        <v>5.7</v>
      </c>
    </row>
    <row r="1933" spans="1:4" ht="18" customHeight="1">
      <c r="A1933" s="366" t="s">
        <v>38325</v>
      </c>
      <c r="B1933" s="367" t="s">
        <v>29782</v>
      </c>
      <c r="C1933" s="366" t="s">
        <v>16948</v>
      </c>
      <c r="D1933" s="368">
        <v>5.98</v>
      </c>
    </row>
    <row r="1934" spans="1:4" ht="18" customHeight="1">
      <c r="A1934" s="366" t="s">
        <v>38326</v>
      </c>
      <c r="B1934" s="367" t="s">
        <v>29783</v>
      </c>
      <c r="C1934" s="366" t="s">
        <v>16948</v>
      </c>
      <c r="D1934" s="368">
        <v>6.26</v>
      </c>
    </row>
    <row r="1935" spans="1:4" ht="18" customHeight="1">
      <c r="A1935" s="366" t="s">
        <v>38327</v>
      </c>
      <c r="B1935" s="367" t="s">
        <v>29784</v>
      </c>
      <c r="C1935" s="366" t="s">
        <v>16948</v>
      </c>
      <c r="D1935" s="368">
        <v>6.49</v>
      </c>
    </row>
    <row r="1936" spans="1:4" ht="18" customHeight="1">
      <c r="A1936" s="366" t="s">
        <v>38328</v>
      </c>
      <c r="B1936" s="367" t="s">
        <v>29785</v>
      </c>
      <c r="C1936" s="366" t="s">
        <v>16948</v>
      </c>
      <c r="D1936" s="368">
        <v>7.03</v>
      </c>
    </row>
    <row r="1937" spans="1:4" ht="18" customHeight="1">
      <c r="A1937" s="366" t="s">
        <v>38329</v>
      </c>
      <c r="B1937" s="367" t="s">
        <v>29786</v>
      </c>
      <c r="C1937" s="366" t="s">
        <v>16948</v>
      </c>
      <c r="D1937" s="368">
        <v>7.29</v>
      </c>
    </row>
    <row r="1938" spans="1:4" ht="18" customHeight="1">
      <c r="A1938" s="366" t="s">
        <v>38330</v>
      </c>
      <c r="B1938" s="367" t="s">
        <v>29787</v>
      </c>
      <c r="C1938" s="366" t="s">
        <v>16948</v>
      </c>
      <c r="D1938" s="368">
        <v>7.56</v>
      </c>
    </row>
    <row r="1939" spans="1:4" ht="18" customHeight="1">
      <c r="A1939" s="366" t="s">
        <v>38331</v>
      </c>
      <c r="B1939" s="367" t="s">
        <v>29788</v>
      </c>
      <c r="C1939" s="366" t="s">
        <v>16948</v>
      </c>
      <c r="D1939" s="368">
        <v>7.83</v>
      </c>
    </row>
    <row r="1940" spans="1:4" ht="18" customHeight="1">
      <c r="A1940" s="366" t="s">
        <v>38332</v>
      </c>
      <c r="B1940" s="367" t="s">
        <v>29789</v>
      </c>
      <c r="C1940" s="366" t="s">
        <v>16948</v>
      </c>
      <c r="D1940" s="368">
        <v>8.1</v>
      </c>
    </row>
    <row r="1941" spans="1:4" ht="18" customHeight="1">
      <c r="A1941" s="366" t="s">
        <v>38333</v>
      </c>
      <c r="B1941" s="367" t="s">
        <v>29790</v>
      </c>
      <c r="C1941" s="366" t="s">
        <v>16948</v>
      </c>
      <c r="D1941" s="368">
        <v>8.67</v>
      </c>
    </row>
    <row r="1942" spans="1:4" ht="18" customHeight="1">
      <c r="A1942" s="366" t="s">
        <v>38334</v>
      </c>
      <c r="B1942" s="367" t="s">
        <v>29791</v>
      </c>
      <c r="C1942" s="366" t="s">
        <v>16948</v>
      </c>
      <c r="D1942" s="368">
        <v>9</v>
      </c>
    </row>
    <row r="1943" spans="1:4" ht="18" customHeight="1">
      <c r="A1943" s="366" t="s">
        <v>38335</v>
      </c>
      <c r="B1943" s="367" t="s">
        <v>29792</v>
      </c>
      <c r="C1943" s="366" t="s">
        <v>16948</v>
      </c>
      <c r="D1943" s="368">
        <v>9.34</v>
      </c>
    </row>
    <row r="1944" spans="1:4" ht="18" customHeight="1">
      <c r="A1944" s="366" t="s">
        <v>38336</v>
      </c>
      <c r="B1944" s="367" t="s">
        <v>29793</v>
      </c>
      <c r="C1944" s="366" t="s">
        <v>16948</v>
      </c>
      <c r="D1944" s="368">
        <v>9.75</v>
      </c>
    </row>
    <row r="1945" spans="1:4" ht="18" customHeight="1">
      <c r="A1945" s="366" t="s">
        <v>38337</v>
      </c>
      <c r="B1945" s="367" t="s">
        <v>29794</v>
      </c>
      <c r="C1945" s="366" t="s">
        <v>16948</v>
      </c>
      <c r="D1945" s="368">
        <v>10.119999999999999</v>
      </c>
    </row>
    <row r="1946" spans="1:4" ht="18" customHeight="1">
      <c r="A1946" s="366" t="s">
        <v>38338</v>
      </c>
      <c r="B1946" s="367" t="s">
        <v>29795</v>
      </c>
      <c r="C1946" s="366" t="s">
        <v>16948</v>
      </c>
      <c r="D1946" s="368">
        <v>10.74</v>
      </c>
    </row>
    <row r="1947" spans="1:4" ht="18" customHeight="1">
      <c r="A1947" s="366" t="s">
        <v>38339</v>
      </c>
      <c r="B1947" s="367" t="s">
        <v>29796</v>
      </c>
      <c r="C1947" s="366" t="s">
        <v>16948</v>
      </c>
      <c r="D1947" s="368">
        <v>11.2</v>
      </c>
    </row>
    <row r="1948" spans="1:4" ht="18" customHeight="1">
      <c r="A1948" s="366" t="s">
        <v>38340</v>
      </c>
      <c r="B1948" s="367" t="s">
        <v>29797</v>
      </c>
      <c r="C1948" s="366" t="s">
        <v>16948</v>
      </c>
      <c r="D1948" s="368">
        <v>11.68</v>
      </c>
    </row>
    <row r="1949" spans="1:4" ht="18" customHeight="1">
      <c r="A1949" s="366" t="s">
        <v>38341</v>
      </c>
      <c r="B1949" s="367" t="s">
        <v>29798</v>
      </c>
      <c r="C1949" s="366" t="s">
        <v>16948</v>
      </c>
      <c r="D1949" s="368">
        <v>12.18</v>
      </c>
    </row>
    <row r="1950" spans="1:4" ht="18" customHeight="1">
      <c r="A1950" s="366" t="s">
        <v>38342</v>
      </c>
      <c r="B1950" s="367" t="s">
        <v>29799</v>
      </c>
      <c r="C1950" s="366" t="s">
        <v>16948</v>
      </c>
      <c r="D1950" s="368">
        <v>12.7</v>
      </c>
    </row>
    <row r="1951" spans="1:4" ht="18" customHeight="1">
      <c r="A1951" s="366" t="s">
        <v>38343</v>
      </c>
      <c r="B1951" s="367" t="s">
        <v>29800</v>
      </c>
      <c r="C1951" s="366" t="s">
        <v>16948</v>
      </c>
      <c r="D1951" s="368">
        <v>13.49</v>
      </c>
    </row>
    <row r="1952" spans="1:4" ht="18" customHeight="1">
      <c r="A1952" s="366" t="s">
        <v>38344</v>
      </c>
      <c r="B1952" s="367" t="s">
        <v>29801</v>
      </c>
      <c r="C1952" s="366" t="s">
        <v>16948</v>
      </c>
      <c r="D1952" s="368">
        <v>14.2</v>
      </c>
    </row>
    <row r="1953" spans="1:4" ht="18" customHeight="1">
      <c r="A1953" s="366" t="s">
        <v>38345</v>
      </c>
      <c r="B1953" s="367" t="s">
        <v>29802</v>
      </c>
      <c r="C1953" s="366" t="s">
        <v>16948</v>
      </c>
      <c r="D1953" s="368">
        <v>14.96</v>
      </c>
    </row>
    <row r="1954" spans="1:4" ht="18" customHeight="1">
      <c r="A1954" s="366" t="s">
        <v>38346</v>
      </c>
      <c r="B1954" s="367" t="s">
        <v>29803</v>
      </c>
      <c r="C1954" s="366" t="s">
        <v>16948</v>
      </c>
      <c r="D1954" s="368">
        <v>3.67</v>
      </c>
    </row>
    <row r="1955" spans="1:4" ht="18" customHeight="1">
      <c r="A1955" s="366" t="s">
        <v>38347</v>
      </c>
      <c r="B1955" s="367" t="s">
        <v>29804</v>
      </c>
      <c r="C1955" s="366" t="s">
        <v>16948</v>
      </c>
      <c r="D1955" s="368">
        <v>15.91</v>
      </c>
    </row>
    <row r="1956" spans="1:4" ht="18" customHeight="1">
      <c r="A1956" s="366" t="s">
        <v>38348</v>
      </c>
      <c r="B1956" s="367" t="s">
        <v>29805</v>
      </c>
      <c r="C1956" s="366" t="s">
        <v>16948</v>
      </c>
      <c r="D1956" s="368">
        <v>16.91</v>
      </c>
    </row>
    <row r="1957" spans="1:4" ht="18" customHeight="1">
      <c r="A1957" s="366" t="s">
        <v>38349</v>
      </c>
      <c r="B1957" s="367" t="s">
        <v>29806</v>
      </c>
      <c r="C1957" s="366" t="s">
        <v>16948</v>
      </c>
      <c r="D1957" s="368">
        <v>18.32</v>
      </c>
    </row>
    <row r="1958" spans="1:4" ht="18" customHeight="1">
      <c r="A1958" s="366" t="s">
        <v>38350</v>
      </c>
      <c r="B1958" s="367" t="s">
        <v>29807</v>
      </c>
      <c r="C1958" s="366" t="s">
        <v>16948</v>
      </c>
      <c r="D1958" s="368">
        <v>19.3</v>
      </c>
    </row>
    <row r="1959" spans="1:4" ht="18" customHeight="1">
      <c r="A1959" s="366" t="s">
        <v>38351</v>
      </c>
      <c r="B1959" s="367" t="s">
        <v>29808</v>
      </c>
      <c r="C1959" s="366" t="s">
        <v>16948</v>
      </c>
      <c r="D1959" s="368">
        <v>20.440000000000001</v>
      </c>
    </row>
    <row r="1960" spans="1:4" ht="18" customHeight="1">
      <c r="A1960" s="366" t="s">
        <v>38352</v>
      </c>
      <c r="B1960" s="367" t="s">
        <v>29809</v>
      </c>
      <c r="C1960" s="366" t="s">
        <v>16948</v>
      </c>
      <c r="D1960" s="368">
        <v>21.74</v>
      </c>
    </row>
    <row r="1961" spans="1:4" ht="18" customHeight="1">
      <c r="A1961" s="366" t="s">
        <v>38353</v>
      </c>
      <c r="B1961" s="367" t="s">
        <v>29810</v>
      </c>
      <c r="C1961" s="366" t="s">
        <v>16948</v>
      </c>
      <c r="D1961" s="368">
        <v>22.88</v>
      </c>
    </row>
    <row r="1962" spans="1:4" ht="18" customHeight="1">
      <c r="A1962" s="366" t="s">
        <v>38354</v>
      </c>
      <c r="B1962" s="367" t="s">
        <v>29811</v>
      </c>
      <c r="C1962" s="366" t="s">
        <v>16948</v>
      </c>
      <c r="D1962" s="368">
        <v>24.49</v>
      </c>
    </row>
    <row r="1963" spans="1:4" ht="18" customHeight="1">
      <c r="A1963" s="366" t="s">
        <v>38355</v>
      </c>
      <c r="B1963" s="367" t="s">
        <v>29812</v>
      </c>
      <c r="C1963" s="366" t="s">
        <v>16948</v>
      </c>
      <c r="D1963" s="368">
        <v>25.96</v>
      </c>
    </row>
    <row r="1964" spans="1:4" ht="18" customHeight="1">
      <c r="A1964" s="366" t="s">
        <v>38356</v>
      </c>
      <c r="B1964" s="367" t="s">
        <v>29813</v>
      </c>
      <c r="C1964" s="366" t="s">
        <v>16948</v>
      </c>
      <c r="D1964" s="368">
        <v>27.3</v>
      </c>
    </row>
    <row r="1965" spans="1:4" ht="18" customHeight="1">
      <c r="A1965" s="366" t="s">
        <v>38357</v>
      </c>
      <c r="B1965" s="367" t="s">
        <v>29814</v>
      </c>
      <c r="C1965" s="366" t="s">
        <v>16948</v>
      </c>
      <c r="D1965" s="368">
        <v>4.03</v>
      </c>
    </row>
    <row r="1966" spans="1:4" ht="18" customHeight="1">
      <c r="A1966" s="366" t="s">
        <v>38358</v>
      </c>
      <c r="B1966" s="367" t="s">
        <v>29815</v>
      </c>
      <c r="C1966" s="366" t="s">
        <v>16948</v>
      </c>
      <c r="D1966" s="368">
        <v>28.87</v>
      </c>
    </row>
    <row r="1967" spans="1:4" ht="18" customHeight="1">
      <c r="A1967" s="366" t="s">
        <v>38359</v>
      </c>
      <c r="B1967" s="367" t="s">
        <v>29816</v>
      </c>
      <c r="C1967" s="366" t="s">
        <v>16948</v>
      </c>
      <c r="D1967" s="368">
        <v>30.62</v>
      </c>
    </row>
    <row r="1968" spans="1:4" ht="18" customHeight="1">
      <c r="A1968" s="366" t="s">
        <v>38360</v>
      </c>
      <c r="B1968" s="367" t="s">
        <v>29817</v>
      </c>
      <c r="C1968" s="366" t="s">
        <v>16948</v>
      </c>
      <c r="D1968" s="368">
        <v>32.42</v>
      </c>
    </row>
    <row r="1969" spans="1:4" ht="18" customHeight="1">
      <c r="A1969" s="366" t="s">
        <v>38361</v>
      </c>
      <c r="B1969" s="367" t="s">
        <v>29818</v>
      </c>
      <c r="C1969" s="366" t="s">
        <v>16948</v>
      </c>
      <c r="D1969" s="368">
        <v>34.15</v>
      </c>
    </row>
    <row r="1970" spans="1:4" ht="18" customHeight="1">
      <c r="A1970" s="366" t="s">
        <v>38362</v>
      </c>
      <c r="B1970" s="367" t="s">
        <v>29819</v>
      </c>
      <c r="C1970" s="366" t="s">
        <v>16948</v>
      </c>
      <c r="D1970" s="368">
        <v>36.06</v>
      </c>
    </row>
    <row r="1971" spans="1:4" ht="18" customHeight="1">
      <c r="A1971" s="366" t="s">
        <v>38363</v>
      </c>
      <c r="B1971" s="367" t="s">
        <v>29820</v>
      </c>
      <c r="C1971" s="366" t="s">
        <v>16948</v>
      </c>
      <c r="D1971" s="368">
        <v>38.25</v>
      </c>
    </row>
    <row r="1972" spans="1:4" ht="18" customHeight="1">
      <c r="A1972" s="366" t="s">
        <v>38364</v>
      </c>
      <c r="B1972" s="367" t="s">
        <v>29821</v>
      </c>
      <c r="C1972" s="366" t="s">
        <v>16948</v>
      </c>
      <c r="D1972" s="368">
        <v>40.68</v>
      </c>
    </row>
    <row r="1973" spans="1:4" ht="18" customHeight="1">
      <c r="A1973" s="366" t="s">
        <v>38365</v>
      </c>
      <c r="B1973" s="367" t="s">
        <v>29822</v>
      </c>
      <c r="C1973" s="366" t="s">
        <v>16948</v>
      </c>
      <c r="D1973" s="368">
        <v>42.63</v>
      </c>
    </row>
    <row r="1974" spans="1:4" ht="18" customHeight="1">
      <c r="A1974" s="366" t="s">
        <v>38366</v>
      </c>
      <c r="B1974" s="367" t="s">
        <v>29823</v>
      </c>
      <c r="C1974" s="366" t="s">
        <v>16948</v>
      </c>
      <c r="D1974" s="368">
        <v>44.4</v>
      </c>
    </row>
    <row r="1975" spans="1:4" ht="18" customHeight="1">
      <c r="A1975" s="366" t="s">
        <v>38367</v>
      </c>
      <c r="B1975" s="367" t="s">
        <v>29824</v>
      </c>
      <c r="C1975" s="366" t="s">
        <v>16948</v>
      </c>
      <c r="D1975" s="368">
        <v>46.4</v>
      </c>
    </row>
    <row r="1976" spans="1:4" ht="18" customHeight="1">
      <c r="A1976" s="366" t="s">
        <v>38368</v>
      </c>
      <c r="B1976" s="367" t="s">
        <v>29825</v>
      </c>
      <c r="C1976" s="366" t="s">
        <v>16948</v>
      </c>
      <c r="D1976" s="368">
        <v>4.28</v>
      </c>
    </row>
    <row r="1977" spans="1:4" ht="9" customHeight="1">
      <c r="A1977" s="366" t="s">
        <v>38369</v>
      </c>
      <c r="B1977" s="367" t="s">
        <v>29826</v>
      </c>
      <c r="C1977" s="366" t="s">
        <v>16948</v>
      </c>
      <c r="D1977" s="368">
        <v>3.43</v>
      </c>
    </row>
    <row r="1978" spans="1:4" ht="9" customHeight="1">
      <c r="A1978" s="366" t="s">
        <v>38370</v>
      </c>
      <c r="B1978" s="367" t="s">
        <v>29827</v>
      </c>
      <c r="C1978" s="366" t="s">
        <v>16948</v>
      </c>
      <c r="D1978" s="368">
        <v>12.34</v>
      </c>
    </row>
    <row r="1979" spans="1:4" ht="9" customHeight="1">
      <c r="A1979" s="366" t="s">
        <v>38371</v>
      </c>
      <c r="B1979" s="367" t="s">
        <v>29828</v>
      </c>
      <c r="C1979" s="366" t="s">
        <v>16948</v>
      </c>
      <c r="D1979" s="368">
        <v>12.55</v>
      </c>
    </row>
    <row r="1980" spans="1:4" ht="9" customHeight="1">
      <c r="A1980" s="366" t="s">
        <v>38372</v>
      </c>
      <c r="B1980" s="367" t="s">
        <v>29829</v>
      </c>
      <c r="C1980" s="366" t="s">
        <v>16948</v>
      </c>
      <c r="D1980" s="368">
        <v>12.77</v>
      </c>
    </row>
    <row r="1981" spans="1:4" ht="9" customHeight="1">
      <c r="A1981" s="366" t="s">
        <v>38373</v>
      </c>
      <c r="B1981" s="367" t="s">
        <v>29830</v>
      </c>
      <c r="C1981" s="366" t="s">
        <v>16948</v>
      </c>
      <c r="D1981" s="368">
        <v>13</v>
      </c>
    </row>
    <row r="1982" spans="1:4" ht="9" customHeight="1">
      <c r="A1982" s="366" t="s">
        <v>38374</v>
      </c>
      <c r="B1982" s="367" t="s">
        <v>29831</v>
      </c>
      <c r="C1982" s="366" t="s">
        <v>16948</v>
      </c>
      <c r="D1982" s="368">
        <v>13.25</v>
      </c>
    </row>
    <row r="1983" spans="1:4" ht="9" customHeight="1">
      <c r="A1983" s="366" t="s">
        <v>38375</v>
      </c>
      <c r="B1983" s="367" t="s">
        <v>29832</v>
      </c>
      <c r="C1983" s="366" t="s">
        <v>16948</v>
      </c>
      <c r="D1983" s="368">
        <v>13.38</v>
      </c>
    </row>
    <row r="1984" spans="1:4" ht="9" customHeight="1">
      <c r="A1984" s="366" t="s">
        <v>38376</v>
      </c>
      <c r="B1984" s="367" t="s">
        <v>29833</v>
      </c>
      <c r="C1984" s="366" t="s">
        <v>16948</v>
      </c>
      <c r="D1984" s="368">
        <v>8.41</v>
      </c>
    </row>
    <row r="1985" spans="1:4" ht="9" customHeight="1">
      <c r="A1985" s="366" t="s">
        <v>38377</v>
      </c>
      <c r="B1985" s="367" t="s">
        <v>29834</v>
      </c>
      <c r="C1985" s="366" t="s">
        <v>16948</v>
      </c>
      <c r="D1985" s="368">
        <v>8.4700000000000006</v>
      </c>
    </row>
    <row r="1986" spans="1:4" ht="9" customHeight="1">
      <c r="A1986" s="366" t="s">
        <v>38378</v>
      </c>
      <c r="B1986" s="367" t="s">
        <v>29835</v>
      </c>
      <c r="C1986" s="366" t="s">
        <v>16948</v>
      </c>
      <c r="D1986" s="368">
        <v>8.5399999999999991</v>
      </c>
    </row>
    <row r="1987" spans="1:4" ht="9" customHeight="1">
      <c r="A1987" s="366" t="s">
        <v>38379</v>
      </c>
      <c r="B1987" s="367" t="s">
        <v>29836</v>
      </c>
      <c r="C1987" s="366" t="s">
        <v>16948</v>
      </c>
      <c r="D1987" s="368">
        <v>8.61</v>
      </c>
    </row>
    <row r="1988" spans="1:4" ht="9" customHeight="1">
      <c r="A1988" s="366" t="s">
        <v>38380</v>
      </c>
      <c r="B1988" s="367" t="s">
        <v>29837</v>
      </c>
      <c r="C1988" s="366" t="s">
        <v>16948</v>
      </c>
      <c r="D1988" s="368">
        <v>8.68</v>
      </c>
    </row>
    <row r="1989" spans="1:4" ht="9" customHeight="1">
      <c r="A1989" s="366" t="s">
        <v>38381</v>
      </c>
      <c r="B1989" s="367" t="s">
        <v>29838</v>
      </c>
      <c r="C1989" s="366" t="s">
        <v>16948</v>
      </c>
      <c r="D1989" s="368">
        <v>8.7200000000000006</v>
      </c>
    </row>
    <row r="1990" spans="1:4" ht="9" customHeight="1">
      <c r="A1990" s="366" t="s">
        <v>38382</v>
      </c>
      <c r="B1990" s="367" t="s">
        <v>29839</v>
      </c>
      <c r="C1990" s="366" t="s">
        <v>16948</v>
      </c>
      <c r="D1990" s="368">
        <v>11.18</v>
      </c>
    </row>
    <row r="1991" spans="1:4" ht="9" customHeight="1">
      <c r="A1991" s="366" t="s">
        <v>38383</v>
      </c>
      <c r="B1991" s="367" t="s">
        <v>29840</v>
      </c>
      <c r="C1991" s="366" t="s">
        <v>16948</v>
      </c>
      <c r="D1991" s="368">
        <v>11.24</v>
      </c>
    </row>
    <row r="1992" spans="1:4" ht="9" customHeight="1">
      <c r="A1992" s="366" t="s">
        <v>38384</v>
      </c>
      <c r="B1992" s="367" t="s">
        <v>29841</v>
      </c>
      <c r="C1992" s="366" t="s">
        <v>16948</v>
      </c>
      <c r="D1992" s="368">
        <v>11.3</v>
      </c>
    </row>
    <row r="1993" spans="1:4" ht="9" customHeight="1">
      <c r="A1993" s="366" t="s">
        <v>38385</v>
      </c>
      <c r="B1993" s="367" t="s">
        <v>29842</v>
      </c>
      <c r="C1993" s="366" t="s">
        <v>16948</v>
      </c>
      <c r="D1993" s="368">
        <v>11.36</v>
      </c>
    </row>
    <row r="1994" spans="1:4" ht="9" customHeight="1">
      <c r="A1994" s="366" t="s">
        <v>38386</v>
      </c>
      <c r="B1994" s="367" t="s">
        <v>29843</v>
      </c>
      <c r="C1994" s="366" t="s">
        <v>16948</v>
      </c>
      <c r="D1994" s="368">
        <v>11.43</v>
      </c>
    </row>
    <row r="1995" spans="1:4" ht="9" customHeight="1">
      <c r="A1995" s="366" t="s">
        <v>38387</v>
      </c>
      <c r="B1995" s="367" t="s">
        <v>29844</v>
      </c>
      <c r="C1995" s="366" t="s">
        <v>16948</v>
      </c>
      <c r="D1995" s="368">
        <v>11.47</v>
      </c>
    </row>
    <row r="1996" spans="1:4" ht="9" customHeight="1">
      <c r="A1996" s="366" t="s">
        <v>38388</v>
      </c>
      <c r="B1996" s="367" t="s">
        <v>29845</v>
      </c>
      <c r="C1996" s="366" t="s">
        <v>16948</v>
      </c>
      <c r="D1996" s="368">
        <v>8.76</v>
      </c>
    </row>
    <row r="1997" spans="1:4" ht="9" customHeight="1">
      <c r="A1997" s="366" t="s">
        <v>38389</v>
      </c>
      <c r="B1997" s="367" t="s">
        <v>29846</v>
      </c>
      <c r="C1997" s="366" t="s">
        <v>16948</v>
      </c>
      <c r="D1997" s="368">
        <v>8.89</v>
      </c>
    </row>
    <row r="1998" spans="1:4" ht="9" customHeight="1">
      <c r="A1998" s="366" t="s">
        <v>38390</v>
      </c>
      <c r="B1998" s="367" t="s">
        <v>29847</v>
      </c>
      <c r="C1998" s="366" t="s">
        <v>16948</v>
      </c>
      <c r="D1998" s="368">
        <v>9.0299999999999994</v>
      </c>
    </row>
    <row r="1999" spans="1:4" ht="9" customHeight="1">
      <c r="A1999" s="366" t="s">
        <v>38391</v>
      </c>
      <c r="B1999" s="367" t="s">
        <v>29848</v>
      </c>
      <c r="C1999" s="366" t="s">
        <v>16948</v>
      </c>
      <c r="D1999" s="368">
        <v>9.17</v>
      </c>
    </row>
    <row r="2000" spans="1:4" ht="9" customHeight="1">
      <c r="A2000" s="366" t="s">
        <v>38392</v>
      </c>
      <c r="B2000" s="367" t="s">
        <v>29849</v>
      </c>
      <c r="C2000" s="366" t="s">
        <v>16948</v>
      </c>
      <c r="D2000" s="368">
        <v>9.33</v>
      </c>
    </row>
    <row r="2001" spans="1:4" ht="9" customHeight="1">
      <c r="A2001" s="366" t="s">
        <v>38393</v>
      </c>
      <c r="B2001" s="367" t="s">
        <v>29850</v>
      </c>
      <c r="C2001" s="366" t="s">
        <v>16948</v>
      </c>
      <c r="D2001" s="368">
        <v>9.41</v>
      </c>
    </row>
    <row r="2002" spans="1:4" ht="9" customHeight="1">
      <c r="A2002" s="366" t="s">
        <v>38394</v>
      </c>
      <c r="B2002" s="367" t="s">
        <v>29851</v>
      </c>
      <c r="C2002" s="366" t="s">
        <v>16948</v>
      </c>
      <c r="D2002" s="368">
        <v>14.01</v>
      </c>
    </row>
    <row r="2003" spans="1:4" ht="9" customHeight="1">
      <c r="A2003" s="366" t="s">
        <v>38395</v>
      </c>
      <c r="B2003" s="367" t="s">
        <v>29852</v>
      </c>
      <c r="C2003" s="366" t="s">
        <v>16948</v>
      </c>
      <c r="D2003" s="368">
        <v>14.07</v>
      </c>
    </row>
    <row r="2004" spans="1:4" ht="9" customHeight="1">
      <c r="A2004" s="366" t="s">
        <v>38396</v>
      </c>
      <c r="B2004" s="367" t="s">
        <v>29853</v>
      </c>
      <c r="C2004" s="366" t="s">
        <v>16948</v>
      </c>
      <c r="D2004" s="368">
        <v>14.13</v>
      </c>
    </row>
    <row r="2005" spans="1:4" ht="9" customHeight="1">
      <c r="A2005" s="366" t="s">
        <v>38397</v>
      </c>
      <c r="B2005" s="367" t="s">
        <v>29854</v>
      </c>
      <c r="C2005" s="366" t="s">
        <v>16948</v>
      </c>
      <c r="D2005" s="368">
        <v>14.19</v>
      </c>
    </row>
    <row r="2006" spans="1:4" ht="9" customHeight="1">
      <c r="A2006" s="366" t="s">
        <v>38398</v>
      </c>
      <c r="B2006" s="367" t="s">
        <v>29855</v>
      </c>
      <c r="C2006" s="366" t="s">
        <v>16948</v>
      </c>
      <c r="D2006" s="368">
        <v>14.26</v>
      </c>
    </row>
    <row r="2007" spans="1:4" ht="9" customHeight="1">
      <c r="A2007" s="366" t="s">
        <v>38399</v>
      </c>
      <c r="B2007" s="367" t="s">
        <v>29856</v>
      </c>
      <c r="C2007" s="366" t="s">
        <v>16948</v>
      </c>
      <c r="D2007" s="368">
        <v>14.3</v>
      </c>
    </row>
    <row r="2008" spans="1:4" ht="9" customHeight="1">
      <c r="A2008" s="366" t="s">
        <v>38400</v>
      </c>
      <c r="B2008" s="367" t="s">
        <v>29857</v>
      </c>
      <c r="C2008" s="366" t="s">
        <v>16948</v>
      </c>
      <c r="D2008" s="368">
        <v>8.42</v>
      </c>
    </row>
    <row r="2009" spans="1:4" ht="9" customHeight="1">
      <c r="A2009" s="366" t="s">
        <v>38401</v>
      </c>
      <c r="B2009" s="367" t="s">
        <v>29858</v>
      </c>
      <c r="C2009" s="366" t="s">
        <v>16948</v>
      </c>
      <c r="D2009" s="368">
        <v>8.5299999999999994</v>
      </c>
    </row>
    <row r="2010" spans="1:4" ht="9" customHeight="1">
      <c r="A2010" s="366" t="s">
        <v>38402</v>
      </c>
      <c r="B2010" s="367" t="s">
        <v>29859</v>
      </c>
      <c r="C2010" s="366" t="s">
        <v>16948</v>
      </c>
      <c r="D2010" s="368">
        <v>8.64</v>
      </c>
    </row>
    <row r="2011" spans="1:4" ht="9" customHeight="1">
      <c r="A2011" s="366" t="s">
        <v>38403</v>
      </c>
      <c r="B2011" s="367" t="s">
        <v>29860</v>
      </c>
      <c r="C2011" s="366" t="s">
        <v>16948</v>
      </c>
      <c r="D2011" s="368">
        <v>8.76</v>
      </c>
    </row>
    <row r="2012" spans="1:4" ht="9" customHeight="1">
      <c r="A2012" s="366" t="s">
        <v>38404</v>
      </c>
      <c r="B2012" s="367" t="s">
        <v>29861</v>
      </c>
      <c r="C2012" s="366" t="s">
        <v>16948</v>
      </c>
      <c r="D2012" s="368">
        <v>8.89</v>
      </c>
    </row>
    <row r="2013" spans="1:4" ht="9" customHeight="1">
      <c r="A2013" s="366" t="s">
        <v>38405</v>
      </c>
      <c r="B2013" s="367" t="s">
        <v>29862</v>
      </c>
      <c r="C2013" s="366" t="s">
        <v>16948</v>
      </c>
      <c r="D2013" s="368">
        <v>8.9499999999999993</v>
      </c>
    </row>
    <row r="2014" spans="1:4" ht="9" customHeight="1">
      <c r="A2014" s="366" t="s">
        <v>38406</v>
      </c>
      <c r="B2014" s="367" t="s">
        <v>29863</v>
      </c>
      <c r="C2014" s="366" t="s">
        <v>16948</v>
      </c>
      <c r="D2014" s="368">
        <v>8.0399999999999991</v>
      </c>
    </row>
    <row r="2015" spans="1:4" ht="9" customHeight="1">
      <c r="A2015" s="366" t="s">
        <v>38407</v>
      </c>
      <c r="B2015" s="367" t="s">
        <v>29864</v>
      </c>
      <c r="C2015" s="366" t="s">
        <v>16948</v>
      </c>
      <c r="D2015" s="368">
        <v>8.14</v>
      </c>
    </row>
    <row r="2016" spans="1:4" ht="9" customHeight="1">
      <c r="A2016" s="366" t="s">
        <v>38408</v>
      </c>
      <c r="B2016" s="367" t="s">
        <v>29865</v>
      </c>
      <c r="C2016" s="366" t="s">
        <v>16948</v>
      </c>
      <c r="D2016" s="368">
        <v>8.24</v>
      </c>
    </row>
    <row r="2017" spans="1:4" ht="9" customHeight="1">
      <c r="A2017" s="366" t="s">
        <v>38409</v>
      </c>
      <c r="B2017" s="367" t="s">
        <v>29866</v>
      </c>
      <c r="C2017" s="366" t="s">
        <v>16948</v>
      </c>
      <c r="D2017" s="368">
        <v>8.34</v>
      </c>
    </row>
    <row r="2018" spans="1:4" ht="9" customHeight="1">
      <c r="A2018" s="366" t="s">
        <v>38410</v>
      </c>
      <c r="B2018" s="367" t="s">
        <v>29867</v>
      </c>
      <c r="C2018" s="366" t="s">
        <v>16948</v>
      </c>
      <c r="D2018" s="368">
        <v>8.4499999999999993</v>
      </c>
    </row>
    <row r="2019" spans="1:4" ht="9" customHeight="1">
      <c r="A2019" s="366" t="s">
        <v>38411</v>
      </c>
      <c r="B2019" s="367" t="s">
        <v>29868</v>
      </c>
      <c r="C2019" s="366" t="s">
        <v>16948</v>
      </c>
      <c r="D2019" s="368">
        <v>8.51</v>
      </c>
    </row>
    <row r="2020" spans="1:4" ht="9" customHeight="1">
      <c r="A2020" s="366" t="s">
        <v>38412</v>
      </c>
      <c r="B2020" s="367" t="s">
        <v>29869</v>
      </c>
      <c r="C2020" s="366" t="s">
        <v>16948</v>
      </c>
      <c r="D2020" s="368">
        <v>8.9600000000000009</v>
      </c>
    </row>
    <row r="2021" spans="1:4" ht="9" customHeight="1">
      <c r="A2021" s="366" t="s">
        <v>38413</v>
      </c>
      <c r="B2021" s="367" t="s">
        <v>29870</v>
      </c>
      <c r="C2021" s="366" t="s">
        <v>16948</v>
      </c>
      <c r="D2021" s="368">
        <v>9.0500000000000007</v>
      </c>
    </row>
    <row r="2022" spans="1:4" ht="9" customHeight="1">
      <c r="A2022" s="366" t="s">
        <v>38414</v>
      </c>
      <c r="B2022" s="367" t="s">
        <v>29871</v>
      </c>
      <c r="C2022" s="366" t="s">
        <v>16948</v>
      </c>
      <c r="D2022" s="368">
        <v>9.14</v>
      </c>
    </row>
    <row r="2023" spans="1:4" ht="9" customHeight="1">
      <c r="A2023" s="366" t="s">
        <v>38415</v>
      </c>
      <c r="B2023" s="367" t="s">
        <v>29872</v>
      </c>
      <c r="C2023" s="366" t="s">
        <v>16948</v>
      </c>
      <c r="D2023" s="368">
        <v>9.23</v>
      </c>
    </row>
    <row r="2024" spans="1:4" ht="9" customHeight="1">
      <c r="A2024" s="366" t="s">
        <v>38416</v>
      </c>
      <c r="B2024" s="367" t="s">
        <v>29873</v>
      </c>
      <c r="C2024" s="366" t="s">
        <v>16948</v>
      </c>
      <c r="D2024" s="368">
        <v>9.33</v>
      </c>
    </row>
    <row r="2025" spans="1:4" ht="9" customHeight="1">
      <c r="A2025" s="366" t="s">
        <v>38417</v>
      </c>
      <c r="B2025" s="367" t="s">
        <v>29874</v>
      </c>
      <c r="C2025" s="366" t="s">
        <v>16948</v>
      </c>
      <c r="D2025" s="368">
        <v>9.3800000000000008</v>
      </c>
    </row>
    <row r="2026" spans="1:4" ht="9" customHeight="1">
      <c r="A2026" s="366" t="s">
        <v>38418</v>
      </c>
      <c r="B2026" s="367" t="s">
        <v>29875</v>
      </c>
      <c r="C2026" s="366" t="s">
        <v>16948</v>
      </c>
      <c r="D2026" s="368">
        <v>16.75</v>
      </c>
    </row>
    <row r="2027" spans="1:4" ht="9" customHeight="1">
      <c r="A2027" s="366" t="s">
        <v>38419</v>
      </c>
      <c r="B2027" s="367" t="s">
        <v>29876</v>
      </c>
      <c r="C2027" s="366" t="s">
        <v>16948</v>
      </c>
      <c r="D2027" s="368">
        <v>17.059999999999999</v>
      </c>
    </row>
    <row r="2028" spans="1:4" ht="9" customHeight="1">
      <c r="A2028" s="366" t="s">
        <v>38420</v>
      </c>
      <c r="B2028" s="367" t="s">
        <v>29877</v>
      </c>
      <c r="C2028" s="366" t="s">
        <v>16948</v>
      </c>
      <c r="D2028" s="368">
        <v>17.37</v>
      </c>
    </row>
    <row r="2029" spans="1:4" ht="9" customHeight="1">
      <c r="A2029" s="366" t="s">
        <v>38421</v>
      </c>
      <c r="B2029" s="367" t="s">
        <v>29878</v>
      </c>
      <c r="C2029" s="366" t="s">
        <v>16948</v>
      </c>
      <c r="D2029" s="368">
        <v>17.7</v>
      </c>
    </row>
    <row r="2030" spans="1:4" ht="9" customHeight="1">
      <c r="A2030" s="366" t="s">
        <v>38422</v>
      </c>
      <c r="B2030" s="367" t="s">
        <v>29879</v>
      </c>
      <c r="C2030" s="366" t="s">
        <v>16948</v>
      </c>
      <c r="D2030" s="368">
        <v>18.05</v>
      </c>
    </row>
    <row r="2031" spans="1:4" ht="18" customHeight="1">
      <c r="A2031" s="366" t="s">
        <v>38423</v>
      </c>
      <c r="B2031" s="367" t="s">
        <v>29880</v>
      </c>
      <c r="C2031" s="366" t="s">
        <v>16948</v>
      </c>
      <c r="D2031" s="368">
        <v>18.23</v>
      </c>
    </row>
    <row r="2032" spans="1:4" ht="18" customHeight="1">
      <c r="A2032" s="366" t="s">
        <v>38424</v>
      </c>
      <c r="B2032" s="367" t="s">
        <v>29881</v>
      </c>
      <c r="C2032" s="366" t="s">
        <v>16948</v>
      </c>
      <c r="D2032" s="368">
        <v>6.53</v>
      </c>
    </row>
    <row r="2033" spans="1:4" ht="18" customHeight="1">
      <c r="A2033" s="366" t="s">
        <v>38425</v>
      </c>
      <c r="B2033" s="367" t="s">
        <v>29882</v>
      </c>
      <c r="C2033" s="366" t="s">
        <v>16948</v>
      </c>
      <c r="D2033" s="368">
        <v>7</v>
      </c>
    </row>
    <row r="2034" spans="1:4" ht="18" customHeight="1">
      <c r="A2034" s="366" t="s">
        <v>38426</v>
      </c>
      <c r="B2034" s="367" t="s">
        <v>29883</v>
      </c>
      <c r="C2034" s="366" t="s">
        <v>16948</v>
      </c>
      <c r="D2034" s="368">
        <v>7.39</v>
      </c>
    </row>
    <row r="2035" spans="1:4" ht="18" customHeight="1">
      <c r="A2035" s="366" t="s">
        <v>38427</v>
      </c>
      <c r="B2035" s="367" t="s">
        <v>29884</v>
      </c>
      <c r="C2035" s="366" t="s">
        <v>16948</v>
      </c>
      <c r="D2035" s="368">
        <v>7.84</v>
      </c>
    </row>
    <row r="2036" spans="1:4" ht="18" customHeight="1">
      <c r="A2036" s="366" t="s">
        <v>38428</v>
      </c>
      <c r="B2036" s="367" t="s">
        <v>29885</v>
      </c>
      <c r="C2036" s="366" t="s">
        <v>16948</v>
      </c>
      <c r="D2036" s="368">
        <v>8.49</v>
      </c>
    </row>
    <row r="2037" spans="1:4" ht="18" customHeight="1">
      <c r="A2037" s="366" t="s">
        <v>38429</v>
      </c>
      <c r="B2037" s="367" t="s">
        <v>29886</v>
      </c>
      <c r="C2037" s="366" t="s">
        <v>16948</v>
      </c>
      <c r="D2037" s="368">
        <v>8.99</v>
      </c>
    </row>
    <row r="2038" spans="1:4" ht="18" customHeight="1">
      <c r="A2038" s="366" t="s">
        <v>38430</v>
      </c>
      <c r="B2038" s="367" t="s">
        <v>29887</v>
      </c>
      <c r="C2038" s="366" t="s">
        <v>16948</v>
      </c>
      <c r="D2038" s="368">
        <v>9.43</v>
      </c>
    </row>
    <row r="2039" spans="1:4" ht="18" customHeight="1">
      <c r="A2039" s="366" t="s">
        <v>38431</v>
      </c>
      <c r="B2039" s="367" t="s">
        <v>29888</v>
      </c>
      <c r="C2039" s="366" t="s">
        <v>16948</v>
      </c>
      <c r="D2039" s="368">
        <v>10.07</v>
      </c>
    </row>
    <row r="2040" spans="1:4" ht="18" customHeight="1">
      <c r="A2040" s="366" t="s">
        <v>38432</v>
      </c>
      <c r="B2040" s="367" t="s">
        <v>29889</v>
      </c>
      <c r="C2040" s="366" t="s">
        <v>16948</v>
      </c>
      <c r="D2040" s="368">
        <v>11.02</v>
      </c>
    </row>
    <row r="2041" spans="1:4" ht="18" customHeight="1">
      <c r="A2041" s="366" t="s">
        <v>38433</v>
      </c>
      <c r="B2041" s="367" t="s">
        <v>29890</v>
      </c>
      <c r="C2041" s="366" t="s">
        <v>16948</v>
      </c>
      <c r="D2041" s="368">
        <v>11.74</v>
      </c>
    </row>
    <row r="2042" spans="1:4" ht="18" customHeight="1">
      <c r="A2042" s="366" t="s">
        <v>38434</v>
      </c>
      <c r="B2042" s="367" t="s">
        <v>29891</v>
      </c>
      <c r="C2042" s="366" t="s">
        <v>16948</v>
      </c>
      <c r="D2042" s="368">
        <v>12.54</v>
      </c>
    </row>
    <row r="2043" spans="1:4" ht="18" customHeight="1">
      <c r="A2043" s="366" t="s">
        <v>38435</v>
      </c>
      <c r="B2043" s="367" t="s">
        <v>29892</v>
      </c>
      <c r="C2043" s="366" t="s">
        <v>16948</v>
      </c>
      <c r="D2043" s="368">
        <v>14.12</v>
      </c>
    </row>
    <row r="2044" spans="1:4" ht="18" customHeight="1">
      <c r="A2044" s="366" t="s">
        <v>38436</v>
      </c>
      <c r="B2044" s="367" t="s">
        <v>29893</v>
      </c>
      <c r="C2044" s="366" t="s">
        <v>16948</v>
      </c>
      <c r="D2044" s="368">
        <v>16.34</v>
      </c>
    </row>
    <row r="2045" spans="1:4" ht="18" customHeight="1">
      <c r="A2045" s="366" t="s">
        <v>38437</v>
      </c>
      <c r="B2045" s="367" t="s">
        <v>29894</v>
      </c>
      <c r="C2045" s="366" t="s">
        <v>16948</v>
      </c>
      <c r="D2045" s="368">
        <v>18.3</v>
      </c>
    </row>
    <row r="2046" spans="1:4" ht="18" customHeight="1">
      <c r="A2046" s="366" t="s">
        <v>38438</v>
      </c>
      <c r="B2046" s="367" t="s">
        <v>29895</v>
      </c>
      <c r="C2046" s="366" t="s">
        <v>16948</v>
      </c>
      <c r="D2046" s="368">
        <v>20.8</v>
      </c>
    </row>
    <row r="2047" spans="1:4" ht="18" customHeight="1">
      <c r="A2047" s="366" t="s">
        <v>38439</v>
      </c>
      <c r="B2047" s="367" t="s">
        <v>29896</v>
      </c>
      <c r="C2047" s="366" t="s">
        <v>16948</v>
      </c>
      <c r="D2047" s="368">
        <v>23.39</v>
      </c>
    </row>
    <row r="2048" spans="1:4" ht="18" customHeight="1">
      <c r="A2048" s="366" t="s">
        <v>38440</v>
      </c>
      <c r="B2048" s="367" t="s">
        <v>29897</v>
      </c>
      <c r="C2048" s="366" t="s">
        <v>16948</v>
      </c>
      <c r="D2048" s="368">
        <v>26.55</v>
      </c>
    </row>
    <row r="2049" spans="1:4" ht="18" customHeight="1">
      <c r="A2049" s="366" t="s">
        <v>38441</v>
      </c>
      <c r="B2049" s="367" t="s">
        <v>29898</v>
      </c>
      <c r="C2049" s="366" t="s">
        <v>16948</v>
      </c>
      <c r="D2049" s="368">
        <v>29.91</v>
      </c>
    </row>
    <row r="2050" spans="1:4" ht="18" customHeight="1">
      <c r="A2050" s="366" t="s">
        <v>38442</v>
      </c>
      <c r="B2050" s="367" t="s">
        <v>29899</v>
      </c>
      <c r="C2050" s="366" t="s">
        <v>16948</v>
      </c>
      <c r="D2050" s="368">
        <v>32.97</v>
      </c>
    </row>
    <row r="2051" spans="1:4" ht="18" customHeight="1">
      <c r="A2051" s="366" t="s">
        <v>38443</v>
      </c>
      <c r="B2051" s="367" t="s">
        <v>29900</v>
      </c>
      <c r="C2051" s="366" t="s">
        <v>16948</v>
      </c>
      <c r="D2051" s="368">
        <v>37.19</v>
      </c>
    </row>
    <row r="2052" spans="1:4" ht="18" customHeight="1">
      <c r="A2052" s="366" t="s">
        <v>38444</v>
      </c>
      <c r="B2052" s="367" t="s">
        <v>29901</v>
      </c>
      <c r="C2052" s="366" t="s">
        <v>16948</v>
      </c>
      <c r="D2052" s="368">
        <v>41.08</v>
      </c>
    </row>
    <row r="2053" spans="1:4" ht="18" customHeight="1">
      <c r="A2053" s="366" t="s">
        <v>38445</v>
      </c>
      <c r="B2053" s="367" t="s">
        <v>29902</v>
      </c>
      <c r="C2053" s="366" t="s">
        <v>16948</v>
      </c>
      <c r="D2053" s="368">
        <v>45.52</v>
      </c>
    </row>
    <row r="2054" spans="1:4" ht="18" customHeight="1">
      <c r="A2054" s="366" t="s">
        <v>38446</v>
      </c>
      <c r="B2054" s="367" t="s">
        <v>29903</v>
      </c>
      <c r="C2054" s="366" t="s">
        <v>16948</v>
      </c>
      <c r="D2054" s="368">
        <v>51.2</v>
      </c>
    </row>
    <row r="2055" spans="1:4" ht="18" customHeight="1">
      <c r="A2055" s="366" t="s">
        <v>38447</v>
      </c>
      <c r="B2055" s="367" t="s">
        <v>29904</v>
      </c>
      <c r="C2055" s="366" t="s">
        <v>16948</v>
      </c>
      <c r="D2055" s="368">
        <v>53.79</v>
      </c>
    </row>
    <row r="2056" spans="1:4" ht="18" customHeight="1">
      <c r="A2056" s="366" t="s">
        <v>38448</v>
      </c>
      <c r="B2056" s="367" t="s">
        <v>29905</v>
      </c>
      <c r="C2056" s="366" t="s">
        <v>16948</v>
      </c>
      <c r="D2056" s="368">
        <v>5.04</v>
      </c>
    </row>
    <row r="2057" spans="1:4" ht="18" customHeight="1">
      <c r="A2057" s="366" t="s">
        <v>38449</v>
      </c>
      <c r="B2057" s="367" t="s">
        <v>29906</v>
      </c>
      <c r="C2057" s="366" t="s">
        <v>16948</v>
      </c>
      <c r="D2057" s="368">
        <v>5.41</v>
      </c>
    </row>
    <row r="2058" spans="1:4" ht="18" customHeight="1">
      <c r="A2058" s="366" t="s">
        <v>38450</v>
      </c>
      <c r="B2058" s="367" t="s">
        <v>29907</v>
      </c>
      <c r="C2058" s="366" t="s">
        <v>16948</v>
      </c>
      <c r="D2058" s="368">
        <v>5.87</v>
      </c>
    </row>
    <row r="2059" spans="1:4" ht="18" customHeight="1">
      <c r="A2059" s="366" t="s">
        <v>38451</v>
      </c>
      <c r="B2059" s="367" t="s">
        <v>29908</v>
      </c>
      <c r="C2059" s="366" t="s">
        <v>16948</v>
      </c>
      <c r="D2059" s="368">
        <v>4.96</v>
      </c>
    </row>
    <row r="2060" spans="1:4" ht="18" customHeight="1">
      <c r="A2060" s="366" t="s">
        <v>38452</v>
      </c>
      <c r="B2060" s="367" t="s">
        <v>29909</v>
      </c>
      <c r="C2060" s="366" t="s">
        <v>16948</v>
      </c>
      <c r="D2060" s="368">
        <v>7.94</v>
      </c>
    </row>
    <row r="2061" spans="1:4" ht="18" customHeight="1">
      <c r="A2061" s="366" t="s">
        <v>38453</v>
      </c>
      <c r="B2061" s="367" t="s">
        <v>29910</v>
      </c>
      <c r="C2061" s="366" t="s">
        <v>16948</v>
      </c>
      <c r="D2061" s="368">
        <v>8.52</v>
      </c>
    </row>
    <row r="2062" spans="1:4" ht="18" customHeight="1">
      <c r="A2062" s="366" t="s">
        <v>38454</v>
      </c>
      <c r="B2062" s="367" t="s">
        <v>29911</v>
      </c>
      <c r="C2062" s="366" t="s">
        <v>16948</v>
      </c>
      <c r="D2062" s="368">
        <v>9.24</v>
      </c>
    </row>
    <row r="2063" spans="1:4" ht="18" customHeight="1">
      <c r="A2063" s="366" t="s">
        <v>38455</v>
      </c>
      <c r="B2063" s="367" t="s">
        <v>29912</v>
      </c>
      <c r="C2063" s="366" t="s">
        <v>16948</v>
      </c>
      <c r="D2063" s="368">
        <v>9.99</v>
      </c>
    </row>
    <row r="2064" spans="1:4" ht="18" customHeight="1">
      <c r="A2064" s="366" t="s">
        <v>38456</v>
      </c>
      <c r="B2064" s="367" t="s">
        <v>29913</v>
      </c>
      <c r="C2064" s="366" t="s">
        <v>16948</v>
      </c>
      <c r="D2064" s="368">
        <v>11.03</v>
      </c>
    </row>
    <row r="2065" spans="1:4" ht="18" customHeight="1">
      <c r="A2065" s="366" t="s">
        <v>38457</v>
      </c>
      <c r="B2065" s="367" t="s">
        <v>29914</v>
      </c>
      <c r="C2065" s="366" t="s">
        <v>16948</v>
      </c>
      <c r="D2065" s="368">
        <v>12.07</v>
      </c>
    </row>
    <row r="2066" spans="1:4" ht="18" customHeight="1">
      <c r="A2066" s="366" t="s">
        <v>38458</v>
      </c>
      <c r="B2066" s="367" t="s">
        <v>29915</v>
      </c>
      <c r="C2066" s="366" t="s">
        <v>16948</v>
      </c>
      <c r="D2066" s="368">
        <v>15.05</v>
      </c>
    </row>
    <row r="2067" spans="1:4" ht="18" customHeight="1">
      <c r="A2067" s="366" t="s">
        <v>38459</v>
      </c>
      <c r="B2067" s="367" t="s">
        <v>29916</v>
      </c>
      <c r="C2067" s="366" t="s">
        <v>16948</v>
      </c>
      <c r="D2067" s="368">
        <v>5.95</v>
      </c>
    </row>
    <row r="2068" spans="1:4" ht="18" customHeight="1">
      <c r="A2068" s="366" t="s">
        <v>38460</v>
      </c>
      <c r="B2068" s="367" t="s">
        <v>29917</v>
      </c>
      <c r="C2068" s="366" t="s">
        <v>16948</v>
      </c>
      <c r="D2068" s="368">
        <v>6.3</v>
      </c>
    </row>
    <row r="2069" spans="1:4" ht="18" customHeight="1">
      <c r="A2069" s="366" t="s">
        <v>38461</v>
      </c>
      <c r="B2069" s="367" t="s">
        <v>29918</v>
      </c>
      <c r="C2069" s="366" t="s">
        <v>16948</v>
      </c>
      <c r="D2069" s="368">
        <v>7.05</v>
      </c>
    </row>
    <row r="2070" spans="1:4" ht="18" customHeight="1">
      <c r="A2070" s="366" t="s">
        <v>38462</v>
      </c>
      <c r="B2070" s="367" t="s">
        <v>29919</v>
      </c>
      <c r="C2070" s="366" t="s">
        <v>16948</v>
      </c>
      <c r="D2070" s="368">
        <v>5.81</v>
      </c>
    </row>
    <row r="2071" spans="1:4" ht="18" customHeight="1">
      <c r="A2071" s="366" t="s">
        <v>38463</v>
      </c>
      <c r="B2071" s="367" t="s">
        <v>29920</v>
      </c>
      <c r="C2071" s="366" t="s">
        <v>16948</v>
      </c>
      <c r="D2071" s="368">
        <v>5.85</v>
      </c>
    </row>
    <row r="2072" spans="1:4" ht="18" customHeight="1">
      <c r="A2072" s="366" t="s">
        <v>38464</v>
      </c>
      <c r="B2072" s="367" t="s">
        <v>29921</v>
      </c>
      <c r="C2072" s="366" t="s">
        <v>16948</v>
      </c>
      <c r="D2072" s="368">
        <v>6.65</v>
      </c>
    </row>
    <row r="2073" spans="1:4" ht="18" customHeight="1">
      <c r="A2073" s="366" t="s">
        <v>38465</v>
      </c>
      <c r="B2073" s="367" t="s">
        <v>29922</v>
      </c>
      <c r="C2073" s="366" t="s">
        <v>16948</v>
      </c>
      <c r="D2073" s="368">
        <v>7.26</v>
      </c>
    </row>
    <row r="2074" spans="1:4" ht="18" customHeight="1">
      <c r="A2074" s="366" t="s">
        <v>38466</v>
      </c>
      <c r="B2074" s="367" t="s">
        <v>29923</v>
      </c>
      <c r="C2074" s="366" t="s">
        <v>16948</v>
      </c>
      <c r="D2074" s="368">
        <v>8.0299999999999994</v>
      </c>
    </row>
    <row r="2075" spans="1:4" ht="18" customHeight="1">
      <c r="A2075" s="366" t="s">
        <v>38467</v>
      </c>
      <c r="B2075" s="367" t="s">
        <v>29924</v>
      </c>
      <c r="C2075" s="366" t="s">
        <v>16948</v>
      </c>
      <c r="D2075" s="368">
        <v>8.9600000000000009</v>
      </c>
    </row>
    <row r="2076" spans="1:4" ht="18" customHeight="1">
      <c r="A2076" s="366" t="s">
        <v>38468</v>
      </c>
      <c r="B2076" s="367" t="s">
        <v>29925</v>
      </c>
      <c r="C2076" s="366" t="s">
        <v>16948</v>
      </c>
      <c r="D2076" s="368">
        <v>10.43</v>
      </c>
    </row>
    <row r="2077" spans="1:4" ht="18" customHeight="1">
      <c r="A2077" s="366" t="s">
        <v>38469</v>
      </c>
      <c r="B2077" s="367" t="s">
        <v>29926</v>
      </c>
      <c r="C2077" s="366" t="s">
        <v>16948</v>
      </c>
      <c r="D2077" s="368">
        <v>13.26</v>
      </c>
    </row>
    <row r="2078" spans="1:4" ht="18" customHeight="1">
      <c r="A2078" s="366" t="s">
        <v>38470</v>
      </c>
      <c r="B2078" s="367" t="s">
        <v>29927</v>
      </c>
      <c r="C2078" s="366" t="s">
        <v>16948</v>
      </c>
      <c r="D2078" s="368">
        <v>16.47</v>
      </c>
    </row>
    <row r="2079" spans="1:4" ht="18" customHeight="1">
      <c r="A2079" s="366" t="s">
        <v>38471</v>
      </c>
      <c r="B2079" s="367" t="s">
        <v>29928</v>
      </c>
      <c r="C2079" s="366" t="s">
        <v>16948</v>
      </c>
      <c r="D2079" s="368">
        <v>20.56</v>
      </c>
    </row>
    <row r="2080" spans="1:4" ht="18" customHeight="1">
      <c r="A2080" s="366" t="s">
        <v>38472</v>
      </c>
      <c r="B2080" s="367" t="s">
        <v>29929</v>
      </c>
      <c r="C2080" s="366" t="s">
        <v>16948</v>
      </c>
      <c r="D2080" s="368">
        <v>24.89</v>
      </c>
    </row>
    <row r="2081" spans="1:4" ht="18" customHeight="1">
      <c r="A2081" s="366" t="s">
        <v>38473</v>
      </c>
      <c r="B2081" s="367" t="s">
        <v>29930</v>
      </c>
      <c r="C2081" s="366" t="s">
        <v>16948</v>
      </c>
      <c r="D2081" s="368">
        <v>30.97</v>
      </c>
    </row>
    <row r="2082" spans="1:4" ht="18" customHeight="1">
      <c r="A2082" s="366" t="s">
        <v>38474</v>
      </c>
      <c r="B2082" s="367" t="s">
        <v>29931</v>
      </c>
      <c r="C2082" s="366" t="s">
        <v>16948</v>
      </c>
      <c r="D2082" s="368">
        <v>36.96</v>
      </c>
    </row>
    <row r="2083" spans="1:4" ht="18" customHeight="1">
      <c r="A2083" s="366" t="s">
        <v>38475</v>
      </c>
      <c r="B2083" s="367" t="s">
        <v>29932</v>
      </c>
      <c r="C2083" s="366" t="s">
        <v>16948</v>
      </c>
      <c r="D2083" s="368">
        <v>48.07</v>
      </c>
    </row>
    <row r="2084" spans="1:4" ht="18" customHeight="1">
      <c r="A2084" s="366" t="s">
        <v>38476</v>
      </c>
      <c r="B2084" s="367" t="s">
        <v>29933</v>
      </c>
      <c r="C2084" s="366" t="s">
        <v>16948</v>
      </c>
      <c r="D2084" s="368">
        <v>4.76</v>
      </c>
    </row>
    <row r="2085" spans="1:4" ht="18" customHeight="1">
      <c r="A2085" s="366" t="s">
        <v>38477</v>
      </c>
      <c r="B2085" s="367" t="s">
        <v>29934</v>
      </c>
      <c r="C2085" s="366" t="s">
        <v>16948</v>
      </c>
      <c r="D2085" s="368">
        <v>5.08</v>
      </c>
    </row>
    <row r="2086" spans="1:4" ht="18" customHeight="1">
      <c r="A2086" s="366" t="s">
        <v>38478</v>
      </c>
      <c r="B2086" s="367" t="s">
        <v>29935</v>
      </c>
      <c r="C2086" s="366" t="s">
        <v>16948</v>
      </c>
      <c r="D2086" s="368">
        <v>5.41</v>
      </c>
    </row>
    <row r="2087" spans="1:4" ht="18" customHeight="1">
      <c r="A2087" s="366" t="s">
        <v>38479</v>
      </c>
      <c r="B2087" s="367" t="s">
        <v>29936</v>
      </c>
      <c r="C2087" s="366" t="s">
        <v>16948</v>
      </c>
      <c r="D2087" s="368">
        <v>4.34</v>
      </c>
    </row>
    <row r="2088" spans="1:4" ht="18" customHeight="1">
      <c r="A2088" s="366" t="s">
        <v>38480</v>
      </c>
      <c r="B2088" s="367" t="s">
        <v>29937</v>
      </c>
      <c r="C2088" s="366" t="s">
        <v>16948</v>
      </c>
      <c r="D2088" s="368">
        <v>6.47</v>
      </c>
    </row>
    <row r="2089" spans="1:4" ht="18" customHeight="1">
      <c r="A2089" s="366" t="s">
        <v>38481</v>
      </c>
      <c r="B2089" s="367" t="s">
        <v>29938</v>
      </c>
      <c r="C2089" s="366" t="s">
        <v>16948</v>
      </c>
      <c r="D2089" s="368">
        <v>7</v>
      </c>
    </row>
    <row r="2090" spans="1:4" ht="18" customHeight="1">
      <c r="A2090" s="366" t="s">
        <v>38482</v>
      </c>
      <c r="B2090" s="367" t="s">
        <v>29939</v>
      </c>
      <c r="C2090" s="366" t="s">
        <v>16948</v>
      </c>
      <c r="D2090" s="368">
        <v>7.59</v>
      </c>
    </row>
    <row r="2091" spans="1:4" ht="18" customHeight="1">
      <c r="A2091" s="366" t="s">
        <v>38483</v>
      </c>
      <c r="B2091" s="367" t="s">
        <v>29940</v>
      </c>
      <c r="C2091" s="366" t="s">
        <v>16948</v>
      </c>
      <c r="D2091" s="368">
        <v>8.18</v>
      </c>
    </row>
    <row r="2092" spans="1:4" ht="18" customHeight="1">
      <c r="A2092" s="366" t="s">
        <v>38484</v>
      </c>
      <c r="B2092" s="367" t="s">
        <v>29941</v>
      </c>
      <c r="C2092" s="366" t="s">
        <v>16948</v>
      </c>
      <c r="D2092" s="368">
        <v>9.11</v>
      </c>
    </row>
    <row r="2093" spans="1:4" ht="18" customHeight="1">
      <c r="A2093" s="366" t="s">
        <v>38485</v>
      </c>
      <c r="B2093" s="367" t="s">
        <v>29942</v>
      </c>
      <c r="C2093" s="366" t="s">
        <v>16948</v>
      </c>
      <c r="D2093" s="368">
        <v>9.8800000000000008</v>
      </c>
    </row>
    <row r="2094" spans="1:4" ht="18" customHeight="1">
      <c r="A2094" s="366" t="s">
        <v>38486</v>
      </c>
      <c r="B2094" s="367" t="s">
        <v>29943</v>
      </c>
      <c r="C2094" s="366" t="s">
        <v>16948</v>
      </c>
      <c r="D2094" s="368">
        <v>10.88</v>
      </c>
    </row>
    <row r="2095" spans="1:4" ht="18" customHeight="1">
      <c r="A2095" s="366" t="s">
        <v>38487</v>
      </c>
      <c r="B2095" s="367" t="s">
        <v>29944</v>
      </c>
      <c r="C2095" s="366" t="s">
        <v>16948</v>
      </c>
      <c r="D2095" s="368">
        <v>12.1</v>
      </c>
    </row>
    <row r="2096" spans="1:4" ht="18" customHeight="1">
      <c r="A2096" s="366" t="s">
        <v>38488</v>
      </c>
      <c r="B2096" s="367" t="s">
        <v>29945</v>
      </c>
      <c r="C2096" s="366" t="s">
        <v>16948</v>
      </c>
      <c r="D2096" s="368">
        <v>14.77</v>
      </c>
    </row>
    <row r="2097" spans="1:4" ht="18" customHeight="1">
      <c r="A2097" s="366" t="s">
        <v>38489</v>
      </c>
      <c r="B2097" s="367" t="s">
        <v>29946</v>
      </c>
      <c r="C2097" s="366" t="s">
        <v>16948</v>
      </c>
      <c r="D2097" s="368">
        <v>17.38</v>
      </c>
    </row>
    <row r="2098" spans="1:4" ht="18" customHeight="1">
      <c r="A2098" s="366" t="s">
        <v>38490</v>
      </c>
      <c r="B2098" s="367" t="s">
        <v>29947</v>
      </c>
      <c r="C2098" s="366" t="s">
        <v>16948</v>
      </c>
      <c r="D2098" s="368">
        <v>20.53</v>
      </c>
    </row>
    <row r="2099" spans="1:4" ht="18" customHeight="1">
      <c r="A2099" s="366" t="s">
        <v>38491</v>
      </c>
      <c r="B2099" s="367" t="s">
        <v>29948</v>
      </c>
      <c r="C2099" s="366" t="s">
        <v>16948</v>
      </c>
      <c r="D2099" s="368">
        <v>23.99</v>
      </c>
    </row>
    <row r="2100" spans="1:4" ht="18" customHeight="1">
      <c r="A2100" s="366" t="s">
        <v>38492</v>
      </c>
      <c r="B2100" s="367" t="s">
        <v>29949</v>
      </c>
      <c r="C2100" s="366" t="s">
        <v>16948</v>
      </c>
      <c r="D2100" s="368">
        <v>28.42</v>
      </c>
    </row>
    <row r="2101" spans="1:4" ht="18" customHeight="1">
      <c r="A2101" s="366" t="s">
        <v>38493</v>
      </c>
      <c r="B2101" s="367" t="s">
        <v>29950</v>
      </c>
      <c r="C2101" s="366" t="s">
        <v>16948</v>
      </c>
      <c r="D2101" s="368">
        <v>33.200000000000003</v>
      </c>
    </row>
    <row r="2102" spans="1:4" ht="18" customHeight="1">
      <c r="A2102" s="366" t="s">
        <v>38494</v>
      </c>
      <c r="B2102" s="367" t="s">
        <v>29951</v>
      </c>
      <c r="C2102" s="366" t="s">
        <v>16948</v>
      </c>
      <c r="D2102" s="368">
        <v>37.49</v>
      </c>
    </row>
    <row r="2103" spans="1:4" ht="18" customHeight="1">
      <c r="A2103" s="366" t="s">
        <v>38495</v>
      </c>
      <c r="B2103" s="367" t="s">
        <v>29952</v>
      </c>
      <c r="C2103" s="366" t="s">
        <v>16948</v>
      </c>
      <c r="D2103" s="368">
        <v>43.18</v>
      </c>
    </row>
    <row r="2104" spans="1:4" ht="18" customHeight="1">
      <c r="A2104" s="366" t="s">
        <v>38496</v>
      </c>
      <c r="B2104" s="367" t="s">
        <v>29953</v>
      </c>
      <c r="C2104" s="366" t="s">
        <v>16948</v>
      </c>
      <c r="D2104" s="368">
        <v>45.48</v>
      </c>
    </row>
    <row r="2105" spans="1:4" ht="18" customHeight="1">
      <c r="A2105" s="366" t="s">
        <v>38497</v>
      </c>
      <c r="B2105" s="367" t="s">
        <v>29954</v>
      </c>
      <c r="C2105" s="366" t="s">
        <v>16948</v>
      </c>
      <c r="D2105" s="368">
        <v>4.49</v>
      </c>
    </row>
    <row r="2106" spans="1:4" ht="18" customHeight="1">
      <c r="A2106" s="366" t="s">
        <v>38498</v>
      </c>
      <c r="B2106" s="367" t="s">
        <v>29955</v>
      </c>
      <c r="C2106" s="366" t="s">
        <v>16948</v>
      </c>
      <c r="D2106" s="368">
        <v>5.08</v>
      </c>
    </row>
    <row r="2107" spans="1:4" ht="18" customHeight="1">
      <c r="A2107" s="366" t="s">
        <v>38499</v>
      </c>
      <c r="B2107" s="367" t="s">
        <v>29956</v>
      </c>
      <c r="C2107" s="366" t="s">
        <v>16948</v>
      </c>
      <c r="D2107" s="368">
        <v>5.66</v>
      </c>
    </row>
    <row r="2108" spans="1:4" ht="9" customHeight="1">
      <c r="A2108" s="366" t="s">
        <v>38500</v>
      </c>
      <c r="B2108" s="367" t="s">
        <v>29957</v>
      </c>
      <c r="C2108" s="366" t="s">
        <v>16948</v>
      </c>
      <c r="D2108" s="368">
        <v>4.16</v>
      </c>
    </row>
    <row r="2109" spans="1:4" ht="9" customHeight="1">
      <c r="A2109" s="366" t="s">
        <v>38501</v>
      </c>
      <c r="B2109" s="367" t="s">
        <v>29958</v>
      </c>
      <c r="C2109" s="366" t="s">
        <v>16948</v>
      </c>
      <c r="D2109" s="368">
        <v>11.24</v>
      </c>
    </row>
    <row r="2110" spans="1:4" ht="9" customHeight="1">
      <c r="A2110" s="366" t="s">
        <v>38502</v>
      </c>
      <c r="B2110" s="367" t="s">
        <v>29959</v>
      </c>
      <c r="C2110" s="366" t="s">
        <v>16948</v>
      </c>
      <c r="D2110" s="368">
        <v>11.45</v>
      </c>
    </row>
    <row r="2111" spans="1:4" ht="9" customHeight="1">
      <c r="A2111" s="366" t="s">
        <v>38503</v>
      </c>
      <c r="B2111" s="367" t="s">
        <v>29960</v>
      </c>
      <c r="C2111" s="366" t="s">
        <v>16948</v>
      </c>
      <c r="D2111" s="368">
        <v>11.67</v>
      </c>
    </row>
    <row r="2112" spans="1:4" ht="9" customHeight="1">
      <c r="A2112" s="366" t="s">
        <v>38504</v>
      </c>
      <c r="B2112" s="367" t="s">
        <v>29961</v>
      </c>
      <c r="C2112" s="366" t="s">
        <v>16948</v>
      </c>
      <c r="D2112" s="368">
        <v>11.89</v>
      </c>
    </row>
    <row r="2113" spans="1:4" ht="9" customHeight="1">
      <c r="A2113" s="366" t="s">
        <v>38505</v>
      </c>
      <c r="B2113" s="367" t="s">
        <v>29962</v>
      </c>
      <c r="C2113" s="366" t="s">
        <v>16948</v>
      </c>
      <c r="D2113" s="368">
        <v>12.13</v>
      </c>
    </row>
    <row r="2114" spans="1:4" ht="9" customHeight="1">
      <c r="A2114" s="366" t="s">
        <v>38506</v>
      </c>
      <c r="B2114" s="367" t="s">
        <v>29963</v>
      </c>
      <c r="C2114" s="366" t="s">
        <v>16948</v>
      </c>
      <c r="D2114" s="368">
        <v>12.25</v>
      </c>
    </row>
    <row r="2115" spans="1:4" ht="9" customHeight="1">
      <c r="A2115" s="366" t="s">
        <v>38507</v>
      </c>
      <c r="B2115" s="367" t="s">
        <v>29964</v>
      </c>
      <c r="C2115" s="366" t="s">
        <v>16948</v>
      </c>
      <c r="D2115" s="368">
        <v>7.55</v>
      </c>
    </row>
    <row r="2116" spans="1:4" ht="9" customHeight="1">
      <c r="A2116" s="366" t="s">
        <v>38508</v>
      </c>
      <c r="B2116" s="367" t="s">
        <v>29965</v>
      </c>
      <c r="C2116" s="366" t="s">
        <v>16948</v>
      </c>
      <c r="D2116" s="368">
        <v>7.62</v>
      </c>
    </row>
    <row r="2117" spans="1:4" ht="9" customHeight="1">
      <c r="A2117" s="366" t="s">
        <v>38509</v>
      </c>
      <c r="B2117" s="367" t="s">
        <v>29966</v>
      </c>
      <c r="C2117" s="366" t="s">
        <v>16948</v>
      </c>
      <c r="D2117" s="368">
        <v>7.68</v>
      </c>
    </row>
    <row r="2118" spans="1:4" ht="9" customHeight="1">
      <c r="A2118" s="366" t="s">
        <v>38510</v>
      </c>
      <c r="B2118" s="367" t="s">
        <v>29967</v>
      </c>
      <c r="C2118" s="366" t="s">
        <v>16948</v>
      </c>
      <c r="D2118" s="368">
        <v>7.75</v>
      </c>
    </row>
    <row r="2119" spans="1:4" ht="9" customHeight="1">
      <c r="A2119" s="366" t="s">
        <v>38511</v>
      </c>
      <c r="B2119" s="367" t="s">
        <v>29968</v>
      </c>
      <c r="C2119" s="366" t="s">
        <v>16948</v>
      </c>
      <c r="D2119" s="368">
        <v>7.82</v>
      </c>
    </row>
    <row r="2120" spans="1:4" ht="9" customHeight="1">
      <c r="A2120" s="366" t="s">
        <v>38512</v>
      </c>
      <c r="B2120" s="367" t="s">
        <v>29969</v>
      </c>
      <c r="C2120" s="366" t="s">
        <v>16948</v>
      </c>
      <c r="D2120" s="368">
        <v>7.86</v>
      </c>
    </row>
    <row r="2121" spans="1:4" ht="9" customHeight="1">
      <c r="A2121" s="366" t="s">
        <v>38513</v>
      </c>
      <c r="B2121" s="367" t="s">
        <v>29970</v>
      </c>
      <c r="C2121" s="366" t="s">
        <v>16948</v>
      </c>
      <c r="D2121" s="368">
        <v>9.98</v>
      </c>
    </row>
    <row r="2122" spans="1:4" ht="9" customHeight="1">
      <c r="A2122" s="366" t="s">
        <v>38514</v>
      </c>
      <c r="B2122" s="367" t="s">
        <v>29971</v>
      </c>
      <c r="C2122" s="366" t="s">
        <v>16948</v>
      </c>
      <c r="D2122" s="368">
        <v>10.039999999999999</v>
      </c>
    </row>
    <row r="2123" spans="1:4" ht="9" customHeight="1">
      <c r="A2123" s="366" t="s">
        <v>38515</v>
      </c>
      <c r="B2123" s="367" t="s">
        <v>29972</v>
      </c>
      <c r="C2123" s="366" t="s">
        <v>16948</v>
      </c>
      <c r="D2123" s="368">
        <v>10.1</v>
      </c>
    </row>
    <row r="2124" spans="1:4" ht="9" customHeight="1">
      <c r="A2124" s="366" t="s">
        <v>38516</v>
      </c>
      <c r="B2124" s="367" t="s">
        <v>29973</v>
      </c>
      <c r="C2124" s="366" t="s">
        <v>16948</v>
      </c>
      <c r="D2124" s="368">
        <v>10.17</v>
      </c>
    </row>
    <row r="2125" spans="1:4" ht="9" customHeight="1">
      <c r="A2125" s="366" t="s">
        <v>38517</v>
      </c>
      <c r="B2125" s="367" t="s">
        <v>29974</v>
      </c>
      <c r="C2125" s="366" t="s">
        <v>16948</v>
      </c>
      <c r="D2125" s="368">
        <v>10.23</v>
      </c>
    </row>
    <row r="2126" spans="1:4" ht="9" customHeight="1">
      <c r="A2126" s="366" t="s">
        <v>38518</v>
      </c>
      <c r="B2126" s="367" t="s">
        <v>29975</v>
      </c>
      <c r="C2126" s="366" t="s">
        <v>16948</v>
      </c>
      <c r="D2126" s="368">
        <v>10.27</v>
      </c>
    </row>
    <row r="2127" spans="1:4" ht="9" customHeight="1">
      <c r="A2127" s="366" t="s">
        <v>38519</v>
      </c>
      <c r="B2127" s="367" t="s">
        <v>29976</v>
      </c>
      <c r="C2127" s="366" t="s">
        <v>16948</v>
      </c>
      <c r="D2127" s="368">
        <v>7.97</v>
      </c>
    </row>
    <row r="2128" spans="1:4" ht="9" customHeight="1">
      <c r="A2128" s="366" t="s">
        <v>38520</v>
      </c>
      <c r="B2128" s="367" t="s">
        <v>29977</v>
      </c>
      <c r="C2128" s="366" t="s">
        <v>16948</v>
      </c>
      <c r="D2128" s="368">
        <v>8.1</v>
      </c>
    </row>
    <row r="2129" spans="1:4" ht="9" customHeight="1">
      <c r="A2129" s="366" t="s">
        <v>38521</v>
      </c>
      <c r="B2129" s="367" t="s">
        <v>29978</v>
      </c>
      <c r="C2129" s="366" t="s">
        <v>16948</v>
      </c>
      <c r="D2129" s="368">
        <v>8.23</v>
      </c>
    </row>
    <row r="2130" spans="1:4" ht="9" customHeight="1">
      <c r="A2130" s="366" t="s">
        <v>38522</v>
      </c>
      <c r="B2130" s="367" t="s">
        <v>29979</v>
      </c>
      <c r="C2130" s="366" t="s">
        <v>16948</v>
      </c>
      <c r="D2130" s="368">
        <v>8.3699999999999992</v>
      </c>
    </row>
    <row r="2131" spans="1:4" ht="9" customHeight="1">
      <c r="A2131" s="366" t="s">
        <v>38523</v>
      </c>
      <c r="B2131" s="367" t="s">
        <v>29980</v>
      </c>
      <c r="C2131" s="366" t="s">
        <v>16948</v>
      </c>
      <c r="D2131" s="368">
        <v>8.52</v>
      </c>
    </row>
    <row r="2132" spans="1:4" ht="9" customHeight="1">
      <c r="A2132" s="366" t="s">
        <v>38524</v>
      </c>
      <c r="B2132" s="367" t="s">
        <v>29981</v>
      </c>
      <c r="C2132" s="366" t="s">
        <v>16948</v>
      </c>
      <c r="D2132" s="368">
        <v>8.6</v>
      </c>
    </row>
    <row r="2133" spans="1:4" ht="9" customHeight="1">
      <c r="A2133" s="366" t="s">
        <v>38525</v>
      </c>
      <c r="B2133" s="367" t="s">
        <v>29982</v>
      </c>
      <c r="C2133" s="366" t="s">
        <v>16948</v>
      </c>
      <c r="D2133" s="368">
        <v>12.47</v>
      </c>
    </row>
    <row r="2134" spans="1:4" ht="9" customHeight="1">
      <c r="A2134" s="366" t="s">
        <v>38526</v>
      </c>
      <c r="B2134" s="367" t="s">
        <v>29983</v>
      </c>
      <c r="C2134" s="366" t="s">
        <v>16948</v>
      </c>
      <c r="D2134" s="368">
        <v>12.53</v>
      </c>
    </row>
    <row r="2135" spans="1:4" ht="9" customHeight="1">
      <c r="A2135" s="366" t="s">
        <v>38527</v>
      </c>
      <c r="B2135" s="367" t="s">
        <v>29984</v>
      </c>
      <c r="C2135" s="366" t="s">
        <v>16948</v>
      </c>
      <c r="D2135" s="368">
        <v>12.59</v>
      </c>
    </row>
    <row r="2136" spans="1:4" ht="9" customHeight="1">
      <c r="A2136" s="366" t="s">
        <v>38528</v>
      </c>
      <c r="B2136" s="367" t="s">
        <v>29985</v>
      </c>
      <c r="C2136" s="366" t="s">
        <v>16948</v>
      </c>
      <c r="D2136" s="368">
        <v>12.65</v>
      </c>
    </row>
    <row r="2137" spans="1:4" ht="9" customHeight="1">
      <c r="A2137" s="366" t="s">
        <v>38529</v>
      </c>
      <c r="B2137" s="367" t="s">
        <v>29986</v>
      </c>
      <c r="C2137" s="366" t="s">
        <v>16948</v>
      </c>
      <c r="D2137" s="368">
        <v>12.72</v>
      </c>
    </row>
    <row r="2138" spans="1:4" ht="9" customHeight="1">
      <c r="A2138" s="366" t="s">
        <v>38530</v>
      </c>
      <c r="B2138" s="367" t="s">
        <v>29987</v>
      </c>
      <c r="C2138" s="366" t="s">
        <v>16948</v>
      </c>
      <c r="D2138" s="368">
        <v>12.75</v>
      </c>
    </row>
    <row r="2139" spans="1:4" ht="9" customHeight="1">
      <c r="A2139" s="366" t="s">
        <v>38531</v>
      </c>
      <c r="B2139" s="367" t="s">
        <v>29988</v>
      </c>
      <c r="C2139" s="366" t="s">
        <v>16948</v>
      </c>
      <c r="D2139" s="368">
        <v>7.63</v>
      </c>
    </row>
    <row r="2140" spans="1:4" ht="9" customHeight="1">
      <c r="A2140" s="366" t="s">
        <v>38532</v>
      </c>
      <c r="B2140" s="367" t="s">
        <v>29989</v>
      </c>
      <c r="C2140" s="366" t="s">
        <v>16948</v>
      </c>
      <c r="D2140" s="368">
        <v>7.74</v>
      </c>
    </row>
    <row r="2141" spans="1:4" ht="9" customHeight="1">
      <c r="A2141" s="366" t="s">
        <v>38533</v>
      </c>
      <c r="B2141" s="367" t="s">
        <v>29990</v>
      </c>
      <c r="C2141" s="366" t="s">
        <v>16948</v>
      </c>
      <c r="D2141" s="368">
        <v>7.85</v>
      </c>
    </row>
    <row r="2142" spans="1:4" ht="9" customHeight="1">
      <c r="A2142" s="366" t="s">
        <v>38534</v>
      </c>
      <c r="B2142" s="367" t="s">
        <v>29991</v>
      </c>
      <c r="C2142" s="366" t="s">
        <v>16948</v>
      </c>
      <c r="D2142" s="368">
        <v>7.97</v>
      </c>
    </row>
    <row r="2143" spans="1:4" ht="9" customHeight="1">
      <c r="A2143" s="366" t="s">
        <v>38535</v>
      </c>
      <c r="B2143" s="367" t="s">
        <v>29992</v>
      </c>
      <c r="C2143" s="366" t="s">
        <v>16948</v>
      </c>
      <c r="D2143" s="368">
        <v>8.09</v>
      </c>
    </row>
    <row r="2144" spans="1:4" ht="9" customHeight="1">
      <c r="A2144" s="366" t="s">
        <v>38536</v>
      </c>
      <c r="B2144" s="367" t="s">
        <v>29993</v>
      </c>
      <c r="C2144" s="366" t="s">
        <v>16948</v>
      </c>
      <c r="D2144" s="368">
        <v>8.15</v>
      </c>
    </row>
    <row r="2145" spans="1:4" ht="9" customHeight="1">
      <c r="A2145" s="366" t="s">
        <v>38537</v>
      </c>
      <c r="B2145" s="367" t="s">
        <v>29994</v>
      </c>
      <c r="C2145" s="366" t="s">
        <v>16948</v>
      </c>
      <c r="D2145" s="368">
        <v>7.28</v>
      </c>
    </row>
    <row r="2146" spans="1:4" ht="9" customHeight="1">
      <c r="A2146" s="366" t="s">
        <v>38538</v>
      </c>
      <c r="B2146" s="367" t="s">
        <v>29995</v>
      </c>
      <c r="C2146" s="366" t="s">
        <v>16948</v>
      </c>
      <c r="D2146" s="368">
        <v>7.37</v>
      </c>
    </row>
    <row r="2147" spans="1:4" ht="9" customHeight="1">
      <c r="A2147" s="366" t="s">
        <v>38539</v>
      </c>
      <c r="B2147" s="367" t="s">
        <v>29996</v>
      </c>
      <c r="C2147" s="366" t="s">
        <v>16948</v>
      </c>
      <c r="D2147" s="368">
        <v>7.47</v>
      </c>
    </row>
    <row r="2148" spans="1:4" ht="9" customHeight="1">
      <c r="A2148" s="366" t="s">
        <v>38540</v>
      </c>
      <c r="B2148" s="367" t="s">
        <v>29997</v>
      </c>
      <c r="C2148" s="366" t="s">
        <v>16948</v>
      </c>
      <c r="D2148" s="368">
        <v>7.57</v>
      </c>
    </row>
    <row r="2149" spans="1:4" ht="9" customHeight="1">
      <c r="A2149" s="366" t="s">
        <v>38541</v>
      </c>
      <c r="B2149" s="367" t="s">
        <v>29998</v>
      </c>
      <c r="C2149" s="366" t="s">
        <v>16948</v>
      </c>
      <c r="D2149" s="368">
        <v>7.68</v>
      </c>
    </row>
    <row r="2150" spans="1:4" ht="9" customHeight="1">
      <c r="A2150" s="366" t="s">
        <v>38542</v>
      </c>
      <c r="B2150" s="367" t="s">
        <v>29999</v>
      </c>
      <c r="C2150" s="366" t="s">
        <v>16948</v>
      </c>
      <c r="D2150" s="368">
        <v>7.74</v>
      </c>
    </row>
    <row r="2151" spans="1:4" ht="9" customHeight="1">
      <c r="A2151" s="366" t="s">
        <v>38543</v>
      </c>
      <c r="B2151" s="367" t="s">
        <v>30000</v>
      </c>
      <c r="C2151" s="366" t="s">
        <v>16948</v>
      </c>
      <c r="D2151" s="368">
        <v>8.08</v>
      </c>
    </row>
    <row r="2152" spans="1:4" ht="9" customHeight="1">
      <c r="A2152" s="366" t="s">
        <v>38544</v>
      </c>
      <c r="B2152" s="367" t="s">
        <v>30001</v>
      </c>
      <c r="C2152" s="366" t="s">
        <v>16948</v>
      </c>
      <c r="D2152" s="368">
        <v>8.16</v>
      </c>
    </row>
    <row r="2153" spans="1:4" ht="9" customHeight="1">
      <c r="A2153" s="366" t="s">
        <v>38545</v>
      </c>
      <c r="B2153" s="367" t="s">
        <v>30002</v>
      </c>
      <c r="C2153" s="366" t="s">
        <v>16948</v>
      </c>
      <c r="D2153" s="368">
        <v>8.25</v>
      </c>
    </row>
    <row r="2154" spans="1:4" ht="9" customHeight="1">
      <c r="A2154" s="366" t="s">
        <v>38546</v>
      </c>
      <c r="B2154" s="367" t="s">
        <v>30003</v>
      </c>
      <c r="C2154" s="366" t="s">
        <v>16948</v>
      </c>
      <c r="D2154" s="368">
        <v>8.34</v>
      </c>
    </row>
    <row r="2155" spans="1:4" ht="9" customHeight="1">
      <c r="A2155" s="366" t="s">
        <v>38547</v>
      </c>
      <c r="B2155" s="367" t="s">
        <v>30004</v>
      </c>
      <c r="C2155" s="366" t="s">
        <v>16948</v>
      </c>
      <c r="D2155" s="368">
        <v>8.43</v>
      </c>
    </row>
    <row r="2156" spans="1:4" ht="9" customHeight="1">
      <c r="A2156" s="366" t="s">
        <v>38548</v>
      </c>
      <c r="B2156" s="367" t="s">
        <v>30005</v>
      </c>
      <c r="C2156" s="366" t="s">
        <v>16948</v>
      </c>
      <c r="D2156" s="368">
        <v>8.48</v>
      </c>
    </row>
    <row r="2157" spans="1:4" ht="9" customHeight="1">
      <c r="A2157" s="366" t="s">
        <v>38549</v>
      </c>
      <c r="B2157" s="367" t="s">
        <v>30006</v>
      </c>
      <c r="C2157" s="366" t="s">
        <v>16948</v>
      </c>
      <c r="D2157" s="368">
        <v>15.23</v>
      </c>
    </row>
    <row r="2158" spans="1:4" ht="9" customHeight="1">
      <c r="A2158" s="366" t="s">
        <v>38550</v>
      </c>
      <c r="B2158" s="367" t="s">
        <v>30007</v>
      </c>
      <c r="C2158" s="366" t="s">
        <v>16948</v>
      </c>
      <c r="D2158" s="368">
        <v>15.53</v>
      </c>
    </row>
    <row r="2159" spans="1:4" ht="9" customHeight="1">
      <c r="A2159" s="366" t="s">
        <v>38551</v>
      </c>
      <c r="B2159" s="367" t="s">
        <v>30008</v>
      </c>
      <c r="C2159" s="366" t="s">
        <v>16948</v>
      </c>
      <c r="D2159" s="368">
        <v>15.84</v>
      </c>
    </row>
    <row r="2160" spans="1:4" ht="9" customHeight="1">
      <c r="A2160" s="366" t="s">
        <v>38552</v>
      </c>
      <c r="B2160" s="367" t="s">
        <v>30009</v>
      </c>
      <c r="C2160" s="366" t="s">
        <v>16948</v>
      </c>
      <c r="D2160" s="368">
        <v>16.16</v>
      </c>
    </row>
    <row r="2161" spans="1:4" ht="9" customHeight="1">
      <c r="A2161" s="366" t="s">
        <v>38553</v>
      </c>
      <c r="B2161" s="367" t="s">
        <v>30010</v>
      </c>
      <c r="C2161" s="366" t="s">
        <v>16948</v>
      </c>
      <c r="D2161" s="368">
        <v>16.5</v>
      </c>
    </row>
    <row r="2162" spans="1:4" ht="18" customHeight="1">
      <c r="A2162" s="366" t="s">
        <v>38554</v>
      </c>
      <c r="B2162" s="367" t="s">
        <v>30011</v>
      </c>
      <c r="C2162" s="366" t="s">
        <v>16948</v>
      </c>
      <c r="D2162" s="368">
        <v>16.68</v>
      </c>
    </row>
    <row r="2163" spans="1:4" ht="18" customHeight="1">
      <c r="A2163" s="366" t="s">
        <v>38555</v>
      </c>
      <c r="B2163" s="367" t="s">
        <v>30012</v>
      </c>
      <c r="C2163" s="366" t="s">
        <v>16948</v>
      </c>
      <c r="D2163" s="368">
        <v>5.55</v>
      </c>
    </row>
    <row r="2164" spans="1:4" ht="18" customHeight="1">
      <c r="A2164" s="366" t="s">
        <v>38556</v>
      </c>
      <c r="B2164" s="367" t="s">
        <v>30013</v>
      </c>
      <c r="C2164" s="366" t="s">
        <v>16948</v>
      </c>
      <c r="D2164" s="368">
        <v>6.2</v>
      </c>
    </row>
    <row r="2165" spans="1:4" ht="18" customHeight="1">
      <c r="A2165" s="366" t="s">
        <v>38557</v>
      </c>
      <c r="B2165" s="367" t="s">
        <v>30014</v>
      </c>
      <c r="C2165" s="366" t="s">
        <v>16948</v>
      </c>
      <c r="D2165" s="368">
        <v>6.51</v>
      </c>
    </row>
    <row r="2166" spans="1:4" ht="18" customHeight="1">
      <c r="A2166" s="366" t="s">
        <v>38558</v>
      </c>
      <c r="B2166" s="367" t="s">
        <v>30015</v>
      </c>
      <c r="C2166" s="366" t="s">
        <v>16948</v>
      </c>
      <c r="D2166" s="368">
        <v>6.83</v>
      </c>
    </row>
    <row r="2167" spans="1:4" ht="18" customHeight="1">
      <c r="A2167" s="366" t="s">
        <v>38559</v>
      </c>
      <c r="B2167" s="367" t="s">
        <v>30016</v>
      </c>
      <c r="C2167" s="366" t="s">
        <v>16948</v>
      </c>
      <c r="D2167" s="368">
        <v>7.24</v>
      </c>
    </row>
    <row r="2168" spans="1:4" ht="18" customHeight="1">
      <c r="A2168" s="366" t="s">
        <v>38560</v>
      </c>
      <c r="B2168" s="367" t="s">
        <v>30017</v>
      </c>
      <c r="C2168" s="366" t="s">
        <v>16948</v>
      </c>
      <c r="D2168" s="368">
        <v>7.58</v>
      </c>
    </row>
    <row r="2169" spans="1:4" ht="18" customHeight="1">
      <c r="A2169" s="366" t="s">
        <v>38561</v>
      </c>
      <c r="B2169" s="367" t="s">
        <v>30018</v>
      </c>
      <c r="C2169" s="366" t="s">
        <v>16948</v>
      </c>
      <c r="D2169" s="368">
        <v>8.27</v>
      </c>
    </row>
    <row r="2170" spans="1:4" ht="18" customHeight="1">
      <c r="A2170" s="366" t="s">
        <v>38562</v>
      </c>
      <c r="B2170" s="367" t="s">
        <v>30019</v>
      </c>
      <c r="C2170" s="366" t="s">
        <v>16948</v>
      </c>
      <c r="D2170" s="368">
        <v>8.6999999999999993</v>
      </c>
    </row>
    <row r="2171" spans="1:4" ht="18" customHeight="1">
      <c r="A2171" s="366" t="s">
        <v>38563</v>
      </c>
      <c r="B2171" s="367" t="s">
        <v>30020</v>
      </c>
      <c r="C2171" s="366" t="s">
        <v>16948</v>
      </c>
      <c r="D2171" s="368">
        <v>9.15</v>
      </c>
    </row>
    <row r="2172" spans="1:4" ht="18" customHeight="1">
      <c r="A2172" s="366" t="s">
        <v>38564</v>
      </c>
      <c r="B2172" s="367" t="s">
        <v>30021</v>
      </c>
      <c r="C2172" s="366" t="s">
        <v>16948</v>
      </c>
      <c r="D2172" s="368">
        <v>9.6300000000000008</v>
      </c>
    </row>
    <row r="2173" spans="1:4" ht="18" customHeight="1">
      <c r="A2173" s="366" t="s">
        <v>38565</v>
      </c>
      <c r="B2173" s="367" t="s">
        <v>30022</v>
      </c>
      <c r="C2173" s="366" t="s">
        <v>16948</v>
      </c>
      <c r="D2173" s="368">
        <v>10.4</v>
      </c>
    </row>
    <row r="2174" spans="1:4" ht="18" customHeight="1">
      <c r="A2174" s="366" t="s">
        <v>38566</v>
      </c>
      <c r="B2174" s="367" t="s">
        <v>30023</v>
      </c>
      <c r="C2174" s="366" t="s">
        <v>16948</v>
      </c>
      <c r="D2174" s="368">
        <v>10.92</v>
      </c>
    </row>
    <row r="2175" spans="1:4" ht="18" customHeight="1">
      <c r="A2175" s="366" t="s">
        <v>38567</v>
      </c>
      <c r="B2175" s="367" t="s">
        <v>30024</v>
      </c>
      <c r="C2175" s="366" t="s">
        <v>16948</v>
      </c>
      <c r="D2175" s="368">
        <v>10.79</v>
      </c>
    </row>
    <row r="2176" spans="1:4" ht="18" customHeight="1">
      <c r="A2176" s="366" t="s">
        <v>38568</v>
      </c>
      <c r="B2176" s="367" t="s">
        <v>30025</v>
      </c>
      <c r="C2176" s="366" t="s">
        <v>16948</v>
      </c>
      <c r="D2176" s="368">
        <v>11.91</v>
      </c>
    </row>
    <row r="2177" spans="1:4" ht="18" customHeight="1">
      <c r="A2177" s="366" t="s">
        <v>38569</v>
      </c>
      <c r="B2177" s="367" t="s">
        <v>30026</v>
      </c>
      <c r="C2177" s="366" t="s">
        <v>16948</v>
      </c>
      <c r="D2177" s="368">
        <v>12.47</v>
      </c>
    </row>
    <row r="2178" spans="1:4" ht="18" customHeight="1">
      <c r="A2178" s="366" t="s">
        <v>38570</v>
      </c>
      <c r="B2178" s="367" t="s">
        <v>30027</v>
      </c>
      <c r="C2178" s="366" t="s">
        <v>16948</v>
      </c>
      <c r="D2178" s="368">
        <v>13.38</v>
      </c>
    </row>
    <row r="2179" spans="1:4" ht="18" customHeight="1">
      <c r="A2179" s="366" t="s">
        <v>38571</v>
      </c>
      <c r="B2179" s="367" t="s">
        <v>30028</v>
      </c>
      <c r="C2179" s="366" t="s">
        <v>16948</v>
      </c>
      <c r="D2179" s="368">
        <v>13.99</v>
      </c>
    </row>
    <row r="2180" spans="1:4" ht="18" customHeight="1">
      <c r="A2180" s="366" t="s">
        <v>38572</v>
      </c>
      <c r="B2180" s="367" t="s">
        <v>30029</v>
      </c>
      <c r="C2180" s="366" t="s">
        <v>16948</v>
      </c>
      <c r="D2180" s="368">
        <v>14.88</v>
      </c>
    </row>
    <row r="2181" spans="1:4" ht="18" customHeight="1">
      <c r="A2181" s="366" t="s">
        <v>38573</v>
      </c>
      <c r="B2181" s="367" t="s">
        <v>30030</v>
      </c>
      <c r="C2181" s="366" t="s">
        <v>16948</v>
      </c>
      <c r="D2181" s="368">
        <v>16.34</v>
      </c>
    </row>
    <row r="2182" spans="1:4" ht="18" customHeight="1">
      <c r="A2182" s="366" t="s">
        <v>38574</v>
      </c>
      <c r="B2182" s="367" t="s">
        <v>30031</v>
      </c>
      <c r="C2182" s="366" t="s">
        <v>16948</v>
      </c>
      <c r="D2182" s="368">
        <v>18.2</v>
      </c>
    </row>
    <row r="2183" spans="1:4" ht="18" customHeight="1">
      <c r="A2183" s="366" t="s">
        <v>38575</v>
      </c>
      <c r="B2183" s="367" t="s">
        <v>30032</v>
      </c>
      <c r="C2183" s="366" t="s">
        <v>16948</v>
      </c>
      <c r="D2183" s="368">
        <v>20.03</v>
      </c>
    </row>
    <row r="2184" spans="1:4" ht="18" customHeight="1">
      <c r="A2184" s="366" t="s">
        <v>38576</v>
      </c>
      <c r="B2184" s="367" t="s">
        <v>30033</v>
      </c>
      <c r="C2184" s="366" t="s">
        <v>16948</v>
      </c>
      <c r="D2184" s="368">
        <v>22.11</v>
      </c>
    </row>
    <row r="2185" spans="1:4" ht="18" customHeight="1">
      <c r="A2185" s="366" t="s">
        <v>38577</v>
      </c>
      <c r="B2185" s="367" t="s">
        <v>30034</v>
      </c>
      <c r="C2185" s="366" t="s">
        <v>16948</v>
      </c>
      <c r="D2185" s="368">
        <v>24.03</v>
      </c>
    </row>
    <row r="2186" spans="1:4" ht="18" customHeight="1">
      <c r="A2186" s="366" t="s">
        <v>38578</v>
      </c>
      <c r="B2186" s="367" t="s">
        <v>30035</v>
      </c>
      <c r="C2186" s="366" t="s">
        <v>16948</v>
      </c>
      <c r="D2186" s="368">
        <v>26.09</v>
      </c>
    </row>
    <row r="2187" spans="1:4" ht="18" customHeight="1">
      <c r="A2187" s="366" t="s">
        <v>38579</v>
      </c>
      <c r="B2187" s="367" t="s">
        <v>30036</v>
      </c>
      <c r="C2187" s="366" t="s">
        <v>16948</v>
      </c>
      <c r="D2187" s="368">
        <v>28.85</v>
      </c>
    </row>
    <row r="2188" spans="1:4" ht="18" customHeight="1">
      <c r="A2188" s="366" t="s">
        <v>38580</v>
      </c>
      <c r="B2188" s="367" t="s">
        <v>30037</v>
      </c>
      <c r="C2188" s="366" t="s">
        <v>16948</v>
      </c>
      <c r="D2188" s="368">
        <v>4.57</v>
      </c>
    </row>
    <row r="2189" spans="1:4" ht="18" customHeight="1">
      <c r="A2189" s="366" t="s">
        <v>38581</v>
      </c>
      <c r="B2189" s="367" t="s">
        <v>30038</v>
      </c>
      <c r="C2189" s="366" t="s">
        <v>16948</v>
      </c>
      <c r="D2189" s="368">
        <v>31.62</v>
      </c>
    </row>
    <row r="2190" spans="1:4" ht="18" customHeight="1">
      <c r="A2190" s="366" t="s">
        <v>38582</v>
      </c>
      <c r="B2190" s="367" t="s">
        <v>30039</v>
      </c>
      <c r="C2190" s="366" t="s">
        <v>16948</v>
      </c>
      <c r="D2190" s="368">
        <v>34.549999999999997</v>
      </c>
    </row>
    <row r="2191" spans="1:4" ht="18" customHeight="1">
      <c r="A2191" s="366" t="s">
        <v>38583</v>
      </c>
      <c r="B2191" s="367" t="s">
        <v>30040</v>
      </c>
      <c r="C2191" s="366" t="s">
        <v>16948</v>
      </c>
      <c r="D2191" s="368">
        <v>37.369999999999997</v>
      </c>
    </row>
    <row r="2192" spans="1:4" ht="18" customHeight="1">
      <c r="A2192" s="366" t="s">
        <v>38584</v>
      </c>
      <c r="B2192" s="367" t="s">
        <v>30041</v>
      </c>
      <c r="C2192" s="366" t="s">
        <v>16948</v>
      </c>
      <c r="D2192" s="368">
        <v>40.86</v>
      </c>
    </row>
    <row r="2193" spans="1:4" ht="18" customHeight="1">
      <c r="A2193" s="366" t="s">
        <v>38585</v>
      </c>
      <c r="B2193" s="367" t="s">
        <v>30042</v>
      </c>
      <c r="C2193" s="366" t="s">
        <v>16948</v>
      </c>
      <c r="D2193" s="368">
        <v>44.07</v>
      </c>
    </row>
    <row r="2194" spans="1:4" ht="18" customHeight="1">
      <c r="A2194" s="366" t="s">
        <v>38586</v>
      </c>
      <c r="B2194" s="367" t="s">
        <v>30043</v>
      </c>
      <c r="C2194" s="366" t="s">
        <v>16948</v>
      </c>
      <c r="D2194" s="368">
        <v>47.87</v>
      </c>
    </row>
    <row r="2195" spans="1:4" ht="18" customHeight="1">
      <c r="A2195" s="366" t="s">
        <v>38587</v>
      </c>
      <c r="B2195" s="367" t="s">
        <v>30044</v>
      </c>
      <c r="C2195" s="366" t="s">
        <v>16948</v>
      </c>
      <c r="D2195" s="368">
        <v>52.1</v>
      </c>
    </row>
    <row r="2196" spans="1:4" ht="18" customHeight="1">
      <c r="A2196" s="366" t="s">
        <v>38588</v>
      </c>
      <c r="B2196" s="367" t="s">
        <v>30045</v>
      </c>
      <c r="C2196" s="366" t="s">
        <v>16948</v>
      </c>
      <c r="D2196" s="368">
        <v>56.71</v>
      </c>
    </row>
    <row r="2197" spans="1:4" ht="18" customHeight="1">
      <c r="A2197" s="366" t="s">
        <v>38589</v>
      </c>
      <c r="B2197" s="367" t="s">
        <v>30046</v>
      </c>
      <c r="C2197" s="366" t="s">
        <v>16948</v>
      </c>
      <c r="D2197" s="368">
        <v>60.94</v>
      </c>
    </row>
    <row r="2198" spans="1:4" ht="18" customHeight="1">
      <c r="A2198" s="366" t="s">
        <v>38590</v>
      </c>
      <c r="B2198" s="367" t="s">
        <v>30047</v>
      </c>
      <c r="C2198" s="366" t="s">
        <v>16948</v>
      </c>
      <c r="D2198" s="368">
        <v>4.87</v>
      </c>
    </row>
    <row r="2199" spans="1:4" ht="18" customHeight="1">
      <c r="A2199" s="366" t="s">
        <v>38591</v>
      </c>
      <c r="B2199" s="367" t="s">
        <v>30048</v>
      </c>
      <c r="C2199" s="366" t="s">
        <v>16948</v>
      </c>
      <c r="D2199" s="368">
        <v>5.24</v>
      </c>
    </row>
    <row r="2200" spans="1:4" ht="18" customHeight="1">
      <c r="A2200" s="366" t="s">
        <v>38592</v>
      </c>
      <c r="B2200" s="367" t="s">
        <v>30049</v>
      </c>
      <c r="C2200" s="366" t="s">
        <v>16948</v>
      </c>
      <c r="D2200" s="368">
        <v>4.5</v>
      </c>
    </row>
    <row r="2201" spans="1:4" ht="18" customHeight="1">
      <c r="A2201" s="366" t="s">
        <v>38593</v>
      </c>
      <c r="B2201" s="367" t="s">
        <v>30050</v>
      </c>
      <c r="C2201" s="366" t="s">
        <v>16948</v>
      </c>
      <c r="D2201" s="368">
        <v>7.07</v>
      </c>
    </row>
    <row r="2202" spans="1:4" ht="18" customHeight="1">
      <c r="A2202" s="366" t="s">
        <v>38594</v>
      </c>
      <c r="B2202" s="367" t="s">
        <v>30051</v>
      </c>
      <c r="C2202" s="366" t="s">
        <v>16948</v>
      </c>
      <c r="D2202" s="368">
        <v>7.75</v>
      </c>
    </row>
    <row r="2203" spans="1:4" ht="18" customHeight="1">
      <c r="A2203" s="366" t="s">
        <v>38595</v>
      </c>
      <c r="B2203" s="367" t="s">
        <v>30052</v>
      </c>
      <c r="C2203" s="366" t="s">
        <v>16948</v>
      </c>
      <c r="D2203" s="368">
        <v>8.2899999999999991</v>
      </c>
    </row>
    <row r="2204" spans="1:4" ht="18" customHeight="1">
      <c r="A2204" s="366" t="s">
        <v>38596</v>
      </c>
      <c r="B2204" s="367" t="s">
        <v>30053</v>
      </c>
      <c r="C2204" s="366" t="s">
        <v>16948</v>
      </c>
      <c r="D2204" s="368">
        <v>8.7799999999999994</v>
      </c>
    </row>
    <row r="2205" spans="1:4" ht="18" customHeight="1">
      <c r="A2205" s="366" t="s">
        <v>38597</v>
      </c>
      <c r="B2205" s="367" t="s">
        <v>30054</v>
      </c>
      <c r="C2205" s="366" t="s">
        <v>16948</v>
      </c>
      <c r="D2205" s="368">
        <v>9.26</v>
      </c>
    </row>
    <row r="2206" spans="1:4" ht="18" customHeight="1">
      <c r="A2206" s="366" t="s">
        <v>38598</v>
      </c>
      <c r="B2206" s="367" t="s">
        <v>30055</v>
      </c>
      <c r="C2206" s="366" t="s">
        <v>16948</v>
      </c>
      <c r="D2206" s="368">
        <v>9.7200000000000006</v>
      </c>
    </row>
    <row r="2207" spans="1:4" ht="18" customHeight="1">
      <c r="A2207" s="366" t="s">
        <v>38599</v>
      </c>
      <c r="B2207" s="367" t="s">
        <v>30056</v>
      </c>
      <c r="C2207" s="366" t="s">
        <v>16948</v>
      </c>
      <c r="D2207" s="368">
        <v>10.36</v>
      </c>
    </row>
    <row r="2208" spans="1:4" ht="18" customHeight="1">
      <c r="A2208" s="366" t="s">
        <v>38600</v>
      </c>
      <c r="B2208" s="367" t="s">
        <v>30057</v>
      </c>
      <c r="C2208" s="366" t="s">
        <v>16948</v>
      </c>
      <c r="D2208" s="368">
        <v>10.91</v>
      </c>
    </row>
    <row r="2209" spans="1:4" ht="18" customHeight="1">
      <c r="A2209" s="366" t="s">
        <v>38601</v>
      </c>
      <c r="B2209" s="367" t="s">
        <v>30058</v>
      </c>
      <c r="C2209" s="366" t="s">
        <v>16948</v>
      </c>
      <c r="D2209" s="368">
        <v>11.49</v>
      </c>
    </row>
    <row r="2210" spans="1:4" ht="18" customHeight="1">
      <c r="A2210" s="366" t="s">
        <v>38602</v>
      </c>
      <c r="B2210" s="367" t="s">
        <v>30059</v>
      </c>
      <c r="C2210" s="366" t="s">
        <v>16948</v>
      </c>
      <c r="D2210" s="368">
        <v>12.46</v>
      </c>
    </row>
    <row r="2211" spans="1:4" ht="18" customHeight="1">
      <c r="A2211" s="366" t="s">
        <v>38603</v>
      </c>
      <c r="B2211" s="367" t="s">
        <v>30060</v>
      </c>
      <c r="C2211" s="366" t="s">
        <v>16948</v>
      </c>
      <c r="D2211" s="368">
        <v>14.26</v>
      </c>
    </row>
    <row r="2212" spans="1:4" ht="18" customHeight="1">
      <c r="A2212" s="366" t="s">
        <v>38604</v>
      </c>
      <c r="B2212" s="367" t="s">
        <v>30061</v>
      </c>
      <c r="C2212" s="366" t="s">
        <v>16948</v>
      </c>
      <c r="D2212" s="368">
        <v>17.100000000000001</v>
      </c>
    </row>
    <row r="2213" spans="1:4" ht="18" customHeight="1">
      <c r="A2213" s="366" t="s">
        <v>38605</v>
      </c>
      <c r="B2213" s="367" t="s">
        <v>30062</v>
      </c>
      <c r="C2213" s="366" t="s">
        <v>16948</v>
      </c>
      <c r="D2213" s="368">
        <v>5.61</v>
      </c>
    </row>
    <row r="2214" spans="1:4" ht="18" customHeight="1">
      <c r="A2214" s="366" t="s">
        <v>38606</v>
      </c>
      <c r="B2214" s="367" t="s">
        <v>30063</v>
      </c>
      <c r="C2214" s="366" t="s">
        <v>16948</v>
      </c>
      <c r="D2214" s="368">
        <v>6</v>
      </c>
    </row>
    <row r="2215" spans="1:4" ht="18" customHeight="1">
      <c r="A2215" s="366" t="s">
        <v>38607</v>
      </c>
      <c r="B2215" s="367" t="s">
        <v>30064</v>
      </c>
      <c r="C2215" s="366" t="s">
        <v>16948</v>
      </c>
      <c r="D2215" s="368">
        <v>6.47</v>
      </c>
    </row>
    <row r="2216" spans="1:4" ht="18" customHeight="1">
      <c r="A2216" s="366" t="s">
        <v>38608</v>
      </c>
      <c r="B2216" s="367" t="s">
        <v>30065</v>
      </c>
      <c r="C2216" s="366" t="s">
        <v>16948</v>
      </c>
      <c r="D2216" s="368">
        <v>5.46</v>
      </c>
    </row>
    <row r="2217" spans="1:4" ht="18" customHeight="1">
      <c r="A2217" s="366" t="s">
        <v>38609</v>
      </c>
      <c r="B2217" s="367" t="s">
        <v>30066</v>
      </c>
      <c r="C2217" s="366" t="s">
        <v>16948</v>
      </c>
      <c r="D2217" s="368">
        <v>5.56</v>
      </c>
    </row>
    <row r="2218" spans="1:4" ht="18" customHeight="1">
      <c r="A2218" s="366" t="s">
        <v>38610</v>
      </c>
      <c r="B2218" s="367" t="s">
        <v>30067</v>
      </c>
      <c r="C2218" s="366" t="s">
        <v>16948</v>
      </c>
      <c r="D2218" s="368">
        <v>6.28</v>
      </c>
    </row>
    <row r="2219" spans="1:4" ht="18" customHeight="1">
      <c r="A2219" s="366" t="s">
        <v>38611</v>
      </c>
      <c r="B2219" s="367" t="s">
        <v>30068</v>
      </c>
      <c r="C2219" s="366" t="s">
        <v>16948</v>
      </c>
      <c r="D2219" s="368">
        <v>6.76</v>
      </c>
    </row>
    <row r="2220" spans="1:4" ht="18" customHeight="1">
      <c r="A2220" s="366" t="s">
        <v>38612</v>
      </c>
      <c r="B2220" s="367" t="s">
        <v>30069</v>
      </c>
      <c r="C2220" s="366" t="s">
        <v>16948</v>
      </c>
      <c r="D2220" s="368">
        <v>7.2</v>
      </c>
    </row>
    <row r="2221" spans="1:4" ht="18" customHeight="1">
      <c r="A2221" s="366" t="s">
        <v>38613</v>
      </c>
      <c r="B2221" s="367" t="s">
        <v>30070</v>
      </c>
      <c r="C2221" s="366" t="s">
        <v>16948</v>
      </c>
      <c r="D2221" s="368">
        <v>7.75</v>
      </c>
    </row>
    <row r="2222" spans="1:4" ht="18" customHeight="1">
      <c r="A2222" s="366" t="s">
        <v>38614</v>
      </c>
      <c r="B2222" s="367" t="s">
        <v>30071</v>
      </c>
      <c r="C2222" s="366" t="s">
        <v>16948</v>
      </c>
      <c r="D2222" s="368">
        <v>8.2799999999999994</v>
      </c>
    </row>
    <row r="2223" spans="1:4" ht="18" customHeight="1">
      <c r="A2223" s="366" t="s">
        <v>38615</v>
      </c>
      <c r="B2223" s="367" t="s">
        <v>30072</v>
      </c>
      <c r="C2223" s="366" t="s">
        <v>16948</v>
      </c>
      <c r="D2223" s="368">
        <v>9.1199999999999992</v>
      </c>
    </row>
    <row r="2224" spans="1:4" ht="18" customHeight="1">
      <c r="A2224" s="366" t="s">
        <v>38616</v>
      </c>
      <c r="B2224" s="367" t="s">
        <v>30073</v>
      </c>
      <c r="C2224" s="366" t="s">
        <v>16948</v>
      </c>
      <c r="D2224" s="368">
        <v>9.86</v>
      </c>
    </row>
    <row r="2225" spans="1:4" ht="18" customHeight="1">
      <c r="A2225" s="366" t="s">
        <v>38617</v>
      </c>
      <c r="B2225" s="367" t="s">
        <v>30074</v>
      </c>
      <c r="C2225" s="366" t="s">
        <v>16948</v>
      </c>
      <c r="D2225" s="368">
        <v>10.55</v>
      </c>
    </row>
    <row r="2226" spans="1:4" ht="18" customHeight="1">
      <c r="A2226" s="366" t="s">
        <v>38618</v>
      </c>
      <c r="B2226" s="367" t="s">
        <v>30075</v>
      </c>
      <c r="C2226" s="366" t="s">
        <v>16948</v>
      </c>
      <c r="D2226" s="368">
        <v>11.3</v>
      </c>
    </row>
    <row r="2227" spans="1:4" ht="18" customHeight="1">
      <c r="A2227" s="366" t="s">
        <v>38619</v>
      </c>
      <c r="B2227" s="367" t="s">
        <v>30076</v>
      </c>
      <c r="C2227" s="366" t="s">
        <v>16948</v>
      </c>
      <c r="D2227" s="368">
        <v>13.8</v>
      </c>
    </row>
    <row r="2228" spans="1:4" ht="18" customHeight="1">
      <c r="A2228" s="366" t="s">
        <v>38620</v>
      </c>
      <c r="B2228" s="367" t="s">
        <v>30077</v>
      </c>
      <c r="C2228" s="366" t="s">
        <v>16948</v>
      </c>
      <c r="D2228" s="368">
        <v>15.97</v>
      </c>
    </row>
    <row r="2229" spans="1:4" ht="18" customHeight="1">
      <c r="A2229" s="366" t="s">
        <v>38621</v>
      </c>
      <c r="B2229" s="367" t="s">
        <v>30078</v>
      </c>
      <c r="C2229" s="366" t="s">
        <v>16948</v>
      </c>
      <c r="D2229" s="368">
        <v>18.77</v>
      </c>
    </row>
    <row r="2230" spans="1:4" ht="18" customHeight="1">
      <c r="A2230" s="366" t="s">
        <v>38622</v>
      </c>
      <c r="B2230" s="367" t="s">
        <v>30079</v>
      </c>
      <c r="C2230" s="366" t="s">
        <v>16948</v>
      </c>
      <c r="D2230" s="368">
        <v>21.71</v>
      </c>
    </row>
    <row r="2231" spans="1:4" ht="18" customHeight="1">
      <c r="A2231" s="366" t="s">
        <v>38623</v>
      </c>
      <c r="B2231" s="367" t="s">
        <v>30080</v>
      </c>
      <c r="C2231" s="366" t="s">
        <v>16948</v>
      </c>
      <c r="D2231" s="368">
        <v>25.19</v>
      </c>
    </row>
    <row r="2232" spans="1:4" ht="18" customHeight="1">
      <c r="A2232" s="366" t="s">
        <v>38624</v>
      </c>
      <c r="B2232" s="367" t="s">
        <v>30081</v>
      </c>
      <c r="C2232" s="366" t="s">
        <v>16948</v>
      </c>
      <c r="D2232" s="368">
        <v>29.91</v>
      </c>
    </row>
    <row r="2233" spans="1:4" ht="18" customHeight="1">
      <c r="A2233" s="366" t="s">
        <v>38625</v>
      </c>
      <c r="B2233" s="367" t="s">
        <v>30082</v>
      </c>
      <c r="C2233" s="366" t="s">
        <v>16948</v>
      </c>
      <c r="D2233" s="368">
        <v>34.71</v>
      </c>
    </row>
    <row r="2234" spans="1:4" ht="18" customHeight="1">
      <c r="A2234" s="366" t="s">
        <v>38626</v>
      </c>
      <c r="B2234" s="367" t="s">
        <v>30083</v>
      </c>
      <c r="C2234" s="366" t="s">
        <v>16948</v>
      </c>
      <c r="D2234" s="368">
        <v>40.22</v>
      </c>
    </row>
    <row r="2235" spans="1:4" ht="18" customHeight="1">
      <c r="A2235" s="366" t="s">
        <v>38627</v>
      </c>
      <c r="B2235" s="367" t="s">
        <v>30084</v>
      </c>
      <c r="C2235" s="366" t="s">
        <v>16948</v>
      </c>
      <c r="D2235" s="368">
        <v>44</v>
      </c>
    </row>
    <row r="2236" spans="1:4" ht="18" customHeight="1">
      <c r="A2236" s="366" t="s">
        <v>38628</v>
      </c>
      <c r="B2236" s="367" t="s">
        <v>30085</v>
      </c>
      <c r="C2236" s="366" t="s">
        <v>16948</v>
      </c>
      <c r="D2236" s="368">
        <v>48.67</v>
      </c>
    </row>
    <row r="2237" spans="1:4" ht="18" customHeight="1">
      <c r="A2237" s="366" t="s">
        <v>38629</v>
      </c>
      <c r="B2237" s="367" t="s">
        <v>30086</v>
      </c>
      <c r="C2237" s="366" t="s">
        <v>16948</v>
      </c>
      <c r="D2237" s="368">
        <v>4.54</v>
      </c>
    </row>
    <row r="2238" spans="1:4" ht="18" customHeight="1">
      <c r="A2238" s="366" t="s">
        <v>38630</v>
      </c>
      <c r="B2238" s="367" t="s">
        <v>30087</v>
      </c>
      <c r="C2238" s="366" t="s">
        <v>16948</v>
      </c>
      <c r="D2238" s="368">
        <v>4.83</v>
      </c>
    </row>
    <row r="2239" spans="1:4" ht="18" customHeight="1">
      <c r="A2239" s="366" t="s">
        <v>38631</v>
      </c>
      <c r="B2239" s="367" t="s">
        <v>30088</v>
      </c>
      <c r="C2239" s="366" t="s">
        <v>16948</v>
      </c>
      <c r="D2239" s="368">
        <v>5.15</v>
      </c>
    </row>
    <row r="2240" spans="1:4" ht="18" customHeight="1">
      <c r="A2240" s="366" t="s">
        <v>38632</v>
      </c>
      <c r="B2240" s="367" t="s">
        <v>30089</v>
      </c>
      <c r="C2240" s="366" t="s">
        <v>16948</v>
      </c>
      <c r="D2240" s="368">
        <v>4.4800000000000004</v>
      </c>
    </row>
    <row r="2241" spans="1:4" ht="18" customHeight="1">
      <c r="A2241" s="366" t="s">
        <v>38633</v>
      </c>
      <c r="B2241" s="367" t="s">
        <v>30090</v>
      </c>
      <c r="C2241" s="366" t="s">
        <v>16948</v>
      </c>
      <c r="D2241" s="368">
        <v>5.5</v>
      </c>
    </row>
    <row r="2242" spans="1:4" ht="18" customHeight="1">
      <c r="A2242" s="366" t="s">
        <v>38634</v>
      </c>
      <c r="B2242" s="367" t="s">
        <v>30091</v>
      </c>
      <c r="C2242" s="366" t="s">
        <v>16948</v>
      </c>
      <c r="D2242" s="368">
        <v>6.17</v>
      </c>
    </row>
    <row r="2243" spans="1:4" ht="18" customHeight="1">
      <c r="A2243" s="366" t="s">
        <v>38635</v>
      </c>
      <c r="B2243" s="367" t="s">
        <v>30092</v>
      </c>
      <c r="C2243" s="366" t="s">
        <v>16948</v>
      </c>
      <c r="D2243" s="368">
        <v>6.62</v>
      </c>
    </row>
    <row r="2244" spans="1:4" ht="18" customHeight="1">
      <c r="A2244" s="366" t="s">
        <v>38636</v>
      </c>
      <c r="B2244" s="367" t="s">
        <v>30093</v>
      </c>
      <c r="C2244" s="366" t="s">
        <v>16948</v>
      </c>
      <c r="D2244" s="368">
        <v>7.04</v>
      </c>
    </row>
    <row r="2245" spans="1:4" ht="18" customHeight="1">
      <c r="A2245" s="366" t="s">
        <v>38637</v>
      </c>
      <c r="B2245" s="367" t="s">
        <v>30094</v>
      </c>
      <c r="C2245" s="366" t="s">
        <v>16948</v>
      </c>
      <c r="D2245" s="368">
        <v>7.41</v>
      </c>
    </row>
    <row r="2246" spans="1:4" ht="18" customHeight="1">
      <c r="A2246" s="366" t="s">
        <v>38638</v>
      </c>
      <c r="B2246" s="367" t="s">
        <v>30095</v>
      </c>
      <c r="C2246" s="366" t="s">
        <v>16948</v>
      </c>
      <c r="D2246" s="368">
        <v>7.86</v>
      </c>
    </row>
    <row r="2247" spans="1:4" ht="18" customHeight="1">
      <c r="A2247" s="366" t="s">
        <v>38639</v>
      </c>
      <c r="B2247" s="367" t="s">
        <v>30096</v>
      </c>
      <c r="C2247" s="366" t="s">
        <v>16948</v>
      </c>
      <c r="D2247" s="368">
        <v>8.56</v>
      </c>
    </row>
    <row r="2248" spans="1:4" ht="18" customHeight="1">
      <c r="A2248" s="366" t="s">
        <v>38640</v>
      </c>
      <c r="B2248" s="367" t="s">
        <v>30097</v>
      </c>
      <c r="C2248" s="366" t="s">
        <v>16948</v>
      </c>
      <c r="D2248" s="368">
        <v>8.99</v>
      </c>
    </row>
    <row r="2249" spans="1:4" ht="18" customHeight="1">
      <c r="A2249" s="366" t="s">
        <v>38641</v>
      </c>
      <c r="B2249" s="367" t="s">
        <v>30098</v>
      </c>
      <c r="C2249" s="366" t="s">
        <v>16948</v>
      </c>
      <c r="D2249" s="368">
        <v>9.42</v>
      </c>
    </row>
    <row r="2250" spans="1:4" ht="18" customHeight="1">
      <c r="A2250" s="366" t="s">
        <v>38642</v>
      </c>
      <c r="B2250" s="367" t="s">
        <v>30099</v>
      </c>
      <c r="C2250" s="366" t="s">
        <v>16948</v>
      </c>
      <c r="D2250" s="368">
        <v>9.86</v>
      </c>
    </row>
    <row r="2251" spans="1:4" ht="18" customHeight="1">
      <c r="A2251" s="366" t="s">
        <v>38643</v>
      </c>
      <c r="B2251" s="367" t="s">
        <v>30100</v>
      </c>
      <c r="C2251" s="366" t="s">
        <v>16948</v>
      </c>
      <c r="D2251" s="368">
        <v>10.73</v>
      </c>
    </row>
    <row r="2252" spans="1:4" ht="18" customHeight="1">
      <c r="A2252" s="366" t="s">
        <v>38644</v>
      </c>
      <c r="B2252" s="367" t="s">
        <v>30101</v>
      </c>
      <c r="C2252" s="366" t="s">
        <v>16948</v>
      </c>
      <c r="D2252" s="368">
        <v>11.64</v>
      </c>
    </row>
    <row r="2253" spans="1:4" ht="18" customHeight="1">
      <c r="A2253" s="366" t="s">
        <v>38645</v>
      </c>
      <c r="B2253" s="367" t="s">
        <v>30102</v>
      </c>
      <c r="C2253" s="366" t="s">
        <v>16948</v>
      </c>
      <c r="D2253" s="368">
        <v>13.26</v>
      </c>
    </row>
    <row r="2254" spans="1:4" ht="18" customHeight="1">
      <c r="A2254" s="366" t="s">
        <v>38646</v>
      </c>
      <c r="B2254" s="367" t="s">
        <v>30103</v>
      </c>
      <c r="C2254" s="366" t="s">
        <v>16948</v>
      </c>
      <c r="D2254" s="368">
        <v>15.17</v>
      </c>
    </row>
    <row r="2255" spans="1:4" ht="18" customHeight="1">
      <c r="A2255" s="366" t="s">
        <v>38647</v>
      </c>
      <c r="B2255" s="367" t="s">
        <v>30104</v>
      </c>
      <c r="C2255" s="366" t="s">
        <v>16948</v>
      </c>
      <c r="D2255" s="368">
        <v>17.16</v>
      </c>
    </row>
    <row r="2256" spans="1:4" ht="18" customHeight="1">
      <c r="A2256" s="366" t="s">
        <v>38648</v>
      </c>
      <c r="B2256" s="367" t="s">
        <v>30105</v>
      </c>
      <c r="C2256" s="366" t="s">
        <v>16948</v>
      </c>
      <c r="D2256" s="368">
        <v>19.82</v>
      </c>
    </row>
    <row r="2257" spans="1:4" ht="18" customHeight="1">
      <c r="A2257" s="366" t="s">
        <v>38649</v>
      </c>
      <c r="B2257" s="367" t="s">
        <v>30106</v>
      </c>
      <c r="C2257" s="366" t="s">
        <v>16948</v>
      </c>
      <c r="D2257" s="368">
        <v>22.15</v>
      </c>
    </row>
    <row r="2258" spans="1:4" ht="18" customHeight="1">
      <c r="A2258" s="366" t="s">
        <v>38650</v>
      </c>
      <c r="B2258" s="367" t="s">
        <v>30107</v>
      </c>
      <c r="C2258" s="366" t="s">
        <v>16948</v>
      </c>
      <c r="D2258" s="368">
        <v>25.16</v>
      </c>
    </row>
    <row r="2259" spans="1:4" ht="18" customHeight="1">
      <c r="A2259" s="366" t="s">
        <v>38651</v>
      </c>
      <c r="B2259" s="367" t="s">
        <v>30108</v>
      </c>
      <c r="C2259" s="366" t="s">
        <v>16948</v>
      </c>
      <c r="D2259" s="368">
        <v>28.26</v>
      </c>
    </row>
    <row r="2260" spans="1:4" ht="18" customHeight="1">
      <c r="A2260" s="366" t="s">
        <v>38652</v>
      </c>
      <c r="B2260" s="367" t="s">
        <v>30109</v>
      </c>
      <c r="C2260" s="366" t="s">
        <v>16948</v>
      </c>
      <c r="D2260" s="368">
        <v>31.94</v>
      </c>
    </row>
    <row r="2261" spans="1:4" ht="18" customHeight="1">
      <c r="A2261" s="366" t="s">
        <v>38653</v>
      </c>
      <c r="B2261" s="367" t="s">
        <v>30110</v>
      </c>
      <c r="C2261" s="366" t="s">
        <v>16948</v>
      </c>
      <c r="D2261" s="368">
        <v>36.340000000000003</v>
      </c>
    </row>
    <row r="2262" spans="1:4" ht="18" customHeight="1">
      <c r="A2262" s="366" t="s">
        <v>38654</v>
      </c>
      <c r="B2262" s="367" t="s">
        <v>30111</v>
      </c>
      <c r="C2262" s="366" t="s">
        <v>16948</v>
      </c>
      <c r="D2262" s="368">
        <v>40.33</v>
      </c>
    </row>
    <row r="2263" spans="1:4" ht="18" customHeight="1">
      <c r="A2263" s="366" t="s">
        <v>38655</v>
      </c>
      <c r="B2263" s="367" t="s">
        <v>30112</v>
      </c>
      <c r="C2263" s="366" t="s">
        <v>16948</v>
      </c>
      <c r="D2263" s="368">
        <v>45.43</v>
      </c>
    </row>
    <row r="2264" spans="1:4" ht="18" customHeight="1">
      <c r="A2264" s="366" t="s">
        <v>38656</v>
      </c>
      <c r="B2264" s="367" t="s">
        <v>30113</v>
      </c>
      <c r="C2264" s="366" t="s">
        <v>16948</v>
      </c>
      <c r="D2264" s="368">
        <v>49</v>
      </c>
    </row>
    <row r="2265" spans="1:4" ht="18" customHeight="1">
      <c r="A2265" s="366" t="s">
        <v>38657</v>
      </c>
      <c r="B2265" s="367" t="s">
        <v>30114</v>
      </c>
      <c r="C2265" s="366" t="s">
        <v>16948</v>
      </c>
      <c r="D2265" s="368">
        <v>52.18</v>
      </c>
    </row>
    <row r="2266" spans="1:4" ht="18" customHeight="1">
      <c r="A2266" s="366" t="s">
        <v>38658</v>
      </c>
      <c r="B2266" s="367" t="s">
        <v>30115</v>
      </c>
      <c r="C2266" s="366" t="s">
        <v>16948</v>
      </c>
      <c r="D2266" s="368">
        <v>4.13</v>
      </c>
    </row>
    <row r="2267" spans="1:4" ht="18" customHeight="1">
      <c r="A2267" s="366" t="s">
        <v>38659</v>
      </c>
      <c r="B2267" s="367" t="s">
        <v>30116</v>
      </c>
      <c r="C2267" s="366" t="s">
        <v>16948</v>
      </c>
      <c r="D2267" s="368">
        <v>4.62</v>
      </c>
    </row>
    <row r="2268" spans="1:4" ht="18" customHeight="1">
      <c r="A2268" s="366" t="s">
        <v>38660</v>
      </c>
      <c r="B2268" s="367" t="s">
        <v>30117</v>
      </c>
      <c r="C2268" s="366" t="s">
        <v>16948</v>
      </c>
      <c r="D2268" s="368">
        <v>5.1100000000000003</v>
      </c>
    </row>
    <row r="2269" spans="1:4" ht="9" customHeight="1">
      <c r="A2269" s="366" t="s">
        <v>38661</v>
      </c>
      <c r="B2269" s="367" t="s">
        <v>30118</v>
      </c>
      <c r="C2269" s="366" t="s">
        <v>16948</v>
      </c>
      <c r="D2269" s="368">
        <v>3.86</v>
      </c>
    </row>
    <row r="2270" spans="1:4" ht="9" customHeight="1">
      <c r="A2270" s="366" t="s">
        <v>38662</v>
      </c>
      <c r="B2270" s="367" t="s">
        <v>30119</v>
      </c>
      <c r="C2270" s="366" t="s">
        <v>16948</v>
      </c>
      <c r="D2270" s="368">
        <v>11.61</v>
      </c>
    </row>
    <row r="2271" spans="1:4" ht="9" customHeight="1">
      <c r="A2271" s="366" t="s">
        <v>38663</v>
      </c>
      <c r="B2271" s="367" t="s">
        <v>30120</v>
      </c>
      <c r="C2271" s="366" t="s">
        <v>16948</v>
      </c>
      <c r="D2271" s="368">
        <v>11.83</v>
      </c>
    </row>
    <row r="2272" spans="1:4" ht="9" customHeight="1">
      <c r="A2272" s="366" t="s">
        <v>38664</v>
      </c>
      <c r="B2272" s="367" t="s">
        <v>30121</v>
      </c>
      <c r="C2272" s="366" t="s">
        <v>16948</v>
      </c>
      <c r="D2272" s="368">
        <v>12.04</v>
      </c>
    </row>
    <row r="2273" spans="1:4" ht="9" customHeight="1">
      <c r="A2273" s="366" t="s">
        <v>38665</v>
      </c>
      <c r="B2273" s="367" t="s">
        <v>30122</v>
      </c>
      <c r="C2273" s="366" t="s">
        <v>16948</v>
      </c>
      <c r="D2273" s="368">
        <v>12.27</v>
      </c>
    </row>
    <row r="2274" spans="1:4" ht="9" customHeight="1">
      <c r="A2274" s="366" t="s">
        <v>38666</v>
      </c>
      <c r="B2274" s="367" t="s">
        <v>30123</v>
      </c>
      <c r="C2274" s="366" t="s">
        <v>16948</v>
      </c>
      <c r="D2274" s="368">
        <v>12.51</v>
      </c>
    </row>
    <row r="2275" spans="1:4" ht="9" customHeight="1">
      <c r="A2275" s="366" t="s">
        <v>38667</v>
      </c>
      <c r="B2275" s="367" t="s">
        <v>30124</v>
      </c>
      <c r="C2275" s="366" t="s">
        <v>16948</v>
      </c>
      <c r="D2275" s="368">
        <v>12.64</v>
      </c>
    </row>
    <row r="2276" spans="1:4" ht="9" customHeight="1">
      <c r="A2276" s="366" t="s">
        <v>38668</v>
      </c>
      <c r="B2276" s="367" t="s">
        <v>30125</v>
      </c>
      <c r="C2276" s="366" t="s">
        <v>16948</v>
      </c>
      <c r="D2276" s="368">
        <v>7.84</v>
      </c>
    </row>
    <row r="2277" spans="1:4" ht="9" customHeight="1">
      <c r="A2277" s="366" t="s">
        <v>38669</v>
      </c>
      <c r="B2277" s="367" t="s">
        <v>30126</v>
      </c>
      <c r="C2277" s="366" t="s">
        <v>16948</v>
      </c>
      <c r="D2277" s="368">
        <v>7.9</v>
      </c>
    </row>
    <row r="2278" spans="1:4" ht="9" customHeight="1">
      <c r="A2278" s="366" t="s">
        <v>38670</v>
      </c>
      <c r="B2278" s="367" t="s">
        <v>30127</v>
      </c>
      <c r="C2278" s="366" t="s">
        <v>16948</v>
      </c>
      <c r="D2278" s="368">
        <v>7.97</v>
      </c>
    </row>
    <row r="2279" spans="1:4" ht="9" customHeight="1">
      <c r="A2279" s="366" t="s">
        <v>38671</v>
      </c>
      <c r="B2279" s="367" t="s">
        <v>30128</v>
      </c>
      <c r="C2279" s="366" t="s">
        <v>16948</v>
      </c>
      <c r="D2279" s="368">
        <v>8.0399999999999991</v>
      </c>
    </row>
    <row r="2280" spans="1:4" ht="9" customHeight="1">
      <c r="A2280" s="366" t="s">
        <v>38672</v>
      </c>
      <c r="B2280" s="367" t="s">
        <v>30129</v>
      </c>
      <c r="C2280" s="366" t="s">
        <v>16948</v>
      </c>
      <c r="D2280" s="368">
        <v>8.11</v>
      </c>
    </row>
    <row r="2281" spans="1:4" ht="9" customHeight="1">
      <c r="A2281" s="366" t="s">
        <v>38673</v>
      </c>
      <c r="B2281" s="367" t="s">
        <v>30130</v>
      </c>
      <c r="C2281" s="366" t="s">
        <v>16948</v>
      </c>
      <c r="D2281" s="368">
        <v>8.15</v>
      </c>
    </row>
    <row r="2282" spans="1:4" ht="9" customHeight="1">
      <c r="A2282" s="366" t="s">
        <v>38674</v>
      </c>
      <c r="B2282" s="367" t="s">
        <v>30131</v>
      </c>
      <c r="C2282" s="366" t="s">
        <v>16948</v>
      </c>
      <c r="D2282" s="368">
        <v>10.38</v>
      </c>
    </row>
    <row r="2283" spans="1:4" ht="9" customHeight="1">
      <c r="A2283" s="366" t="s">
        <v>38675</v>
      </c>
      <c r="B2283" s="367" t="s">
        <v>30132</v>
      </c>
      <c r="C2283" s="366" t="s">
        <v>16948</v>
      </c>
      <c r="D2283" s="368">
        <v>10.44</v>
      </c>
    </row>
    <row r="2284" spans="1:4" ht="9" customHeight="1">
      <c r="A2284" s="366" t="s">
        <v>38676</v>
      </c>
      <c r="B2284" s="367" t="s">
        <v>30133</v>
      </c>
      <c r="C2284" s="366" t="s">
        <v>16948</v>
      </c>
      <c r="D2284" s="368">
        <v>10.5</v>
      </c>
    </row>
    <row r="2285" spans="1:4" ht="9" customHeight="1">
      <c r="A2285" s="366" t="s">
        <v>38677</v>
      </c>
      <c r="B2285" s="367" t="s">
        <v>30134</v>
      </c>
      <c r="C2285" s="366" t="s">
        <v>16948</v>
      </c>
      <c r="D2285" s="368">
        <v>10.57</v>
      </c>
    </row>
    <row r="2286" spans="1:4" ht="9" customHeight="1">
      <c r="A2286" s="366" t="s">
        <v>38678</v>
      </c>
      <c r="B2286" s="367" t="s">
        <v>30135</v>
      </c>
      <c r="C2286" s="366" t="s">
        <v>16948</v>
      </c>
      <c r="D2286" s="368">
        <v>10.64</v>
      </c>
    </row>
    <row r="2287" spans="1:4" ht="9" customHeight="1">
      <c r="A2287" s="366" t="s">
        <v>38679</v>
      </c>
      <c r="B2287" s="367" t="s">
        <v>30136</v>
      </c>
      <c r="C2287" s="366" t="s">
        <v>16948</v>
      </c>
      <c r="D2287" s="368">
        <v>10.67</v>
      </c>
    </row>
    <row r="2288" spans="1:4" ht="9" customHeight="1">
      <c r="A2288" s="366" t="s">
        <v>38680</v>
      </c>
      <c r="B2288" s="367" t="s">
        <v>30137</v>
      </c>
      <c r="C2288" s="366" t="s">
        <v>16948</v>
      </c>
      <c r="D2288" s="368">
        <v>8.23</v>
      </c>
    </row>
    <row r="2289" spans="1:4" ht="9" customHeight="1">
      <c r="A2289" s="366" t="s">
        <v>38681</v>
      </c>
      <c r="B2289" s="367" t="s">
        <v>30138</v>
      </c>
      <c r="C2289" s="366" t="s">
        <v>16948</v>
      </c>
      <c r="D2289" s="368">
        <v>8.3699999999999992</v>
      </c>
    </row>
    <row r="2290" spans="1:4" ht="9" customHeight="1">
      <c r="A2290" s="366" t="s">
        <v>38682</v>
      </c>
      <c r="B2290" s="367" t="s">
        <v>30139</v>
      </c>
      <c r="C2290" s="366" t="s">
        <v>16948</v>
      </c>
      <c r="D2290" s="368">
        <v>8.5</v>
      </c>
    </row>
    <row r="2291" spans="1:4" ht="9" customHeight="1">
      <c r="A2291" s="366" t="s">
        <v>38683</v>
      </c>
      <c r="B2291" s="367" t="s">
        <v>30140</v>
      </c>
      <c r="C2291" s="366" t="s">
        <v>16948</v>
      </c>
      <c r="D2291" s="368">
        <v>8.64</v>
      </c>
    </row>
    <row r="2292" spans="1:4" ht="9" customHeight="1">
      <c r="A2292" s="366" t="s">
        <v>38684</v>
      </c>
      <c r="B2292" s="367" t="s">
        <v>30141</v>
      </c>
      <c r="C2292" s="366" t="s">
        <v>16948</v>
      </c>
      <c r="D2292" s="368">
        <v>8.8000000000000007</v>
      </c>
    </row>
    <row r="2293" spans="1:4" ht="9" customHeight="1">
      <c r="A2293" s="366" t="s">
        <v>38685</v>
      </c>
      <c r="B2293" s="367" t="s">
        <v>30142</v>
      </c>
      <c r="C2293" s="366" t="s">
        <v>16948</v>
      </c>
      <c r="D2293" s="368">
        <v>8.8800000000000008</v>
      </c>
    </row>
    <row r="2294" spans="1:4" ht="9" customHeight="1">
      <c r="A2294" s="366" t="s">
        <v>38686</v>
      </c>
      <c r="B2294" s="367" t="s">
        <v>30143</v>
      </c>
      <c r="C2294" s="366" t="s">
        <v>16948</v>
      </c>
      <c r="D2294" s="368">
        <v>12.99</v>
      </c>
    </row>
    <row r="2295" spans="1:4" ht="9" customHeight="1">
      <c r="A2295" s="366" t="s">
        <v>38687</v>
      </c>
      <c r="B2295" s="367" t="s">
        <v>30144</v>
      </c>
      <c r="C2295" s="366" t="s">
        <v>16948</v>
      </c>
      <c r="D2295" s="368">
        <v>13.05</v>
      </c>
    </row>
    <row r="2296" spans="1:4" ht="9" customHeight="1">
      <c r="A2296" s="366" t="s">
        <v>38688</v>
      </c>
      <c r="B2296" s="367" t="s">
        <v>30145</v>
      </c>
      <c r="C2296" s="366" t="s">
        <v>16948</v>
      </c>
      <c r="D2296" s="368">
        <v>13.11</v>
      </c>
    </row>
    <row r="2297" spans="1:4" ht="9" customHeight="1">
      <c r="A2297" s="366" t="s">
        <v>38689</v>
      </c>
      <c r="B2297" s="367" t="s">
        <v>30146</v>
      </c>
      <c r="C2297" s="366" t="s">
        <v>16948</v>
      </c>
      <c r="D2297" s="368">
        <v>13.17</v>
      </c>
    </row>
    <row r="2298" spans="1:4" ht="9" customHeight="1">
      <c r="A2298" s="366" t="s">
        <v>38690</v>
      </c>
      <c r="B2298" s="367" t="s">
        <v>30147</v>
      </c>
      <c r="C2298" s="366" t="s">
        <v>16948</v>
      </c>
      <c r="D2298" s="368">
        <v>13.24</v>
      </c>
    </row>
    <row r="2299" spans="1:4" ht="9" customHeight="1">
      <c r="A2299" s="366" t="s">
        <v>38691</v>
      </c>
      <c r="B2299" s="367" t="s">
        <v>30148</v>
      </c>
      <c r="C2299" s="366" t="s">
        <v>16948</v>
      </c>
      <c r="D2299" s="368">
        <v>13.27</v>
      </c>
    </row>
    <row r="2300" spans="1:4" ht="9" customHeight="1">
      <c r="A2300" s="366" t="s">
        <v>38692</v>
      </c>
      <c r="B2300" s="367" t="s">
        <v>30149</v>
      </c>
      <c r="C2300" s="366" t="s">
        <v>16948</v>
      </c>
      <c r="D2300" s="368">
        <v>7.9</v>
      </c>
    </row>
    <row r="2301" spans="1:4" ht="9" customHeight="1">
      <c r="A2301" s="366" t="s">
        <v>38693</v>
      </c>
      <c r="B2301" s="367" t="s">
        <v>30150</v>
      </c>
      <c r="C2301" s="366" t="s">
        <v>16948</v>
      </c>
      <c r="D2301" s="368">
        <v>8.01</v>
      </c>
    </row>
    <row r="2302" spans="1:4" ht="9" customHeight="1">
      <c r="A2302" s="366" t="s">
        <v>38694</v>
      </c>
      <c r="B2302" s="367" t="s">
        <v>30151</v>
      </c>
      <c r="C2302" s="366" t="s">
        <v>16948</v>
      </c>
      <c r="D2302" s="368">
        <v>8.1199999999999992</v>
      </c>
    </row>
    <row r="2303" spans="1:4" ht="9" customHeight="1">
      <c r="A2303" s="366" t="s">
        <v>38695</v>
      </c>
      <c r="B2303" s="367" t="s">
        <v>30152</v>
      </c>
      <c r="C2303" s="366" t="s">
        <v>16948</v>
      </c>
      <c r="D2303" s="368">
        <v>8.24</v>
      </c>
    </row>
    <row r="2304" spans="1:4" ht="9" customHeight="1">
      <c r="A2304" s="366" t="s">
        <v>38696</v>
      </c>
      <c r="B2304" s="367" t="s">
        <v>30153</v>
      </c>
      <c r="C2304" s="366" t="s">
        <v>16948</v>
      </c>
      <c r="D2304" s="368">
        <v>8.36</v>
      </c>
    </row>
    <row r="2305" spans="1:4" ht="9" customHeight="1">
      <c r="A2305" s="366" t="s">
        <v>38697</v>
      </c>
      <c r="B2305" s="367" t="s">
        <v>30154</v>
      </c>
      <c r="C2305" s="366" t="s">
        <v>16948</v>
      </c>
      <c r="D2305" s="368">
        <v>8.43</v>
      </c>
    </row>
    <row r="2306" spans="1:4" ht="9" customHeight="1">
      <c r="A2306" s="366" t="s">
        <v>38698</v>
      </c>
      <c r="B2306" s="367" t="s">
        <v>30155</v>
      </c>
      <c r="C2306" s="366" t="s">
        <v>16948</v>
      </c>
      <c r="D2306" s="368">
        <v>7.54</v>
      </c>
    </row>
    <row r="2307" spans="1:4" ht="9" customHeight="1">
      <c r="A2307" s="366" t="s">
        <v>38699</v>
      </c>
      <c r="B2307" s="367" t="s">
        <v>30156</v>
      </c>
      <c r="C2307" s="366" t="s">
        <v>16948</v>
      </c>
      <c r="D2307" s="368">
        <v>7.63</v>
      </c>
    </row>
    <row r="2308" spans="1:4" ht="9" customHeight="1">
      <c r="A2308" s="366" t="s">
        <v>38700</v>
      </c>
      <c r="B2308" s="367" t="s">
        <v>30157</v>
      </c>
      <c r="C2308" s="366" t="s">
        <v>16948</v>
      </c>
      <c r="D2308" s="368">
        <v>7.73</v>
      </c>
    </row>
    <row r="2309" spans="1:4" ht="9" customHeight="1">
      <c r="A2309" s="366" t="s">
        <v>38701</v>
      </c>
      <c r="B2309" s="367" t="s">
        <v>30158</v>
      </c>
      <c r="C2309" s="366" t="s">
        <v>16948</v>
      </c>
      <c r="D2309" s="368">
        <v>7.83</v>
      </c>
    </row>
    <row r="2310" spans="1:4" ht="9" customHeight="1">
      <c r="A2310" s="366" t="s">
        <v>38702</v>
      </c>
      <c r="B2310" s="367" t="s">
        <v>30159</v>
      </c>
      <c r="C2310" s="366" t="s">
        <v>16948</v>
      </c>
      <c r="D2310" s="368">
        <v>7.94</v>
      </c>
    </row>
    <row r="2311" spans="1:4" ht="9" customHeight="1">
      <c r="A2311" s="366" t="s">
        <v>38703</v>
      </c>
      <c r="B2311" s="367" t="s">
        <v>30160</v>
      </c>
      <c r="C2311" s="366" t="s">
        <v>16948</v>
      </c>
      <c r="D2311" s="368">
        <v>8</v>
      </c>
    </row>
    <row r="2312" spans="1:4" ht="9" customHeight="1">
      <c r="A2312" s="366" t="s">
        <v>38704</v>
      </c>
      <c r="B2312" s="367" t="s">
        <v>30161</v>
      </c>
      <c r="C2312" s="366" t="s">
        <v>16948</v>
      </c>
      <c r="D2312" s="368">
        <v>8.3800000000000008</v>
      </c>
    </row>
    <row r="2313" spans="1:4" ht="9" customHeight="1">
      <c r="A2313" s="366" t="s">
        <v>38705</v>
      </c>
      <c r="B2313" s="367" t="s">
        <v>30162</v>
      </c>
      <c r="C2313" s="366" t="s">
        <v>16948</v>
      </c>
      <c r="D2313" s="368">
        <v>8.4600000000000009</v>
      </c>
    </row>
    <row r="2314" spans="1:4" ht="9" customHeight="1">
      <c r="A2314" s="366" t="s">
        <v>38706</v>
      </c>
      <c r="B2314" s="367" t="s">
        <v>30163</v>
      </c>
      <c r="C2314" s="366" t="s">
        <v>16948</v>
      </c>
      <c r="D2314" s="368">
        <v>8.5500000000000007</v>
      </c>
    </row>
    <row r="2315" spans="1:4" ht="9" customHeight="1">
      <c r="A2315" s="366" t="s">
        <v>38707</v>
      </c>
      <c r="B2315" s="367" t="s">
        <v>30164</v>
      </c>
      <c r="C2315" s="366" t="s">
        <v>16948</v>
      </c>
      <c r="D2315" s="368">
        <v>8.64</v>
      </c>
    </row>
    <row r="2316" spans="1:4" ht="9" customHeight="1">
      <c r="A2316" s="366" t="s">
        <v>38708</v>
      </c>
      <c r="B2316" s="367" t="s">
        <v>30165</v>
      </c>
      <c r="C2316" s="366" t="s">
        <v>16948</v>
      </c>
      <c r="D2316" s="368">
        <v>8.74</v>
      </c>
    </row>
    <row r="2317" spans="1:4" ht="9" customHeight="1">
      <c r="A2317" s="366" t="s">
        <v>38709</v>
      </c>
      <c r="B2317" s="367" t="s">
        <v>30166</v>
      </c>
      <c r="C2317" s="366" t="s">
        <v>16948</v>
      </c>
      <c r="D2317" s="368">
        <v>8.7899999999999991</v>
      </c>
    </row>
    <row r="2318" spans="1:4" ht="9" customHeight="1">
      <c r="A2318" s="366" t="s">
        <v>38710</v>
      </c>
      <c r="B2318" s="367" t="s">
        <v>30167</v>
      </c>
      <c r="C2318" s="366" t="s">
        <v>16948</v>
      </c>
      <c r="D2318" s="368">
        <v>15.75</v>
      </c>
    </row>
    <row r="2319" spans="1:4" ht="9" customHeight="1">
      <c r="A2319" s="366" t="s">
        <v>38711</v>
      </c>
      <c r="B2319" s="367" t="s">
        <v>30168</v>
      </c>
      <c r="C2319" s="366" t="s">
        <v>16948</v>
      </c>
      <c r="D2319" s="368">
        <v>16.05</v>
      </c>
    </row>
    <row r="2320" spans="1:4" ht="9" customHeight="1">
      <c r="A2320" s="366" t="s">
        <v>38712</v>
      </c>
      <c r="B2320" s="367" t="s">
        <v>30169</v>
      </c>
      <c r="C2320" s="366" t="s">
        <v>16948</v>
      </c>
      <c r="D2320" s="368">
        <v>16.36</v>
      </c>
    </row>
    <row r="2321" spans="1:4" ht="9" customHeight="1">
      <c r="A2321" s="366" t="s">
        <v>38713</v>
      </c>
      <c r="B2321" s="367" t="s">
        <v>30170</v>
      </c>
      <c r="C2321" s="366" t="s">
        <v>16948</v>
      </c>
      <c r="D2321" s="368">
        <v>16.690000000000001</v>
      </c>
    </row>
    <row r="2322" spans="1:4" ht="9" customHeight="1">
      <c r="A2322" s="366" t="s">
        <v>38714</v>
      </c>
      <c r="B2322" s="367" t="s">
        <v>30171</v>
      </c>
      <c r="C2322" s="366" t="s">
        <v>16948</v>
      </c>
      <c r="D2322" s="368">
        <v>17.03</v>
      </c>
    </row>
    <row r="2323" spans="1:4" ht="18" customHeight="1">
      <c r="A2323" s="366" t="s">
        <v>38715</v>
      </c>
      <c r="B2323" s="367" t="s">
        <v>30172</v>
      </c>
      <c r="C2323" s="366" t="s">
        <v>16948</v>
      </c>
      <c r="D2323" s="368">
        <v>17.21</v>
      </c>
    </row>
    <row r="2324" spans="1:4" ht="18" customHeight="1">
      <c r="A2324" s="366" t="s">
        <v>38716</v>
      </c>
      <c r="B2324" s="367" t="s">
        <v>30173</v>
      </c>
      <c r="C2324" s="366" t="s">
        <v>16948</v>
      </c>
      <c r="D2324" s="368">
        <v>19.079999999999998</v>
      </c>
    </row>
    <row r="2325" spans="1:4" ht="18" customHeight="1">
      <c r="A2325" s="366" t="s">
        <v>38717</v>
      </c>
      <c r="B2325" s="367" t="s">
        <v>30174</v>
      </c>
      <c r="C2325" s="366" t="s">
        <v>16948</v>
      </c>
      <c r="D2325" s="368">
        <v>24.03</v>
      </c>
    </row>
    <row r="2326" spans="1:4" ht="18" customHeight="1">
      <c r="A2326" s="366" t="s">
        <v>38718</v>
      </c>
      <c r="B2326" s="367" t="s">
        <v>30175</v>
      </c>
      <c r="C2326" s="366" t="s">
        <v>16948</v>
      </c>
      <c r="D2326" s="368">
        <v>30.1</v>
      </c>
    </row>
    <row r="2327" spans="1:4" ht="18" customHeight="1">
      <c r="A2327" s="366" t="s">
        <v>38719</v>
      </c>
      <c r="B2327" s="367" t="s">
        <v>30176</v>
      </c>
      <c r="C2327" s="366" t="s">
        <v>16948</v>
      </c>
      <c r="D2327" s="368">
        <v>36.79</v>
      </c>
    </row>
    <row r="2328" spans="1:4" ht="18" customHeight="1">
      <c r="A2328" s="366" t="s">
        <v>38720</v>
      </c>
      <c r="B2328" s="367" t="s">
        <v>30177</v>
      </c>
      <c r="C2328" s="366" t="s">
        <v>16948</v>
      </c>
      <c r="D2328" s="368">
        <v>44.2</v>
      </c>
    </row>
    <row r="2329" spans="1:4" ht="18" customHeight="1">
      <c r="A2329" s="366" t="s">
        <v>38721</v>
      </c>
      <c r="B2329" s="367" t="s">
        <v>30178</v>
      </c>
      <c r="C2329" s="366" t="s">
        <v>16948</v>
      </c>
      <c r="D2329" s="368">
        <v>51.69</v>
      </c>
    </row>
    <row r="2330" spans="1:4" ht="18" customHeight="1">
      <c r="A2330" s="366" t="s">
        <v>38722</v>
      </c>
      <c r="B2330" s="367" t="s">
        <v>30179</v>
      </c>
      <c r="C2330" s="366" t="s">
        <v>16948</v>
      </c>
      <c r="D2330" s="368">
        <v>8.9499999999999993</v>
      </c>
    </row>
    <row r="2331" spans="1:4" ht="18" customHeight="1">
      <c r="A2331" s="366" t="s">
        <v>38723</v>
      </c>
      <c r="B2331" s="367" t="s">
        <v>30180</v>
      </c>
      <c r="C2331" s="366" t="s">
        <v>16948</v>
      </c>
      <c r="D2331" s="368">
        <v>10.43</v>
      </c>
    </row>
    <row r="2332" spans="1:4" ht="18" customHeight="1">
      <c r="A2332" s="366" t="s">
        <v>38724</v>
      </c>
      <c r="B2332" s="367" t="s">
        <v>30181</v>
      </c>
      <c r="C2332" s="366" t="s">
        <v>16948</v>
      </c>
      <c r="D2332" s="368">
        <v>13.01</v>
      </c>
    </row>
    <row r="2333" spans="1:4" ht="18" customHeight="1">
      <c r="A2333" s="366" t="s">
        <v>38725</v>
      </c>
      <c r="B2333" s="367" t="s">
        <v>30182</v>
      </c>
      <c r="C2333" s="366" t="s">
        <v>16948</v>
      </c>
      <c r="D2333" s="368">
        <v>8.2899999999999991</v>
      </c>
    </row>
    <row r="2334" spans="1:4" ht="18" customHeight="1">
      <c r="A2334" s="366" t="s">
        <v>38726</v>
      </c>
      <c r="B2334" s="367" t="s">
        <v>30183</v>
      </c>
      <c r="C2334" s="366" t="s">
        <v>16948</v>
      </c>
      <c r="D2334" s="368">
        <v>23.17</v>
      </c>
    </row>
    <row r="2335" spans="1:4" ht="18" customHeight="1">
      <c r="A2335" s="366" t="s">
        <v>38727</v>
      </c>
      <c r="B2335" s="367" t="s">
        <v>30184</v>
      </c>
      <c r="C2335" s="366" t="s">
        <v>16948</v>
      </c>
      <c r="D2335" s="368">
        <v>31.24</v>
      </c>
    </row>
    <row r="2336" spans="1:4" ht="18" customHeight="1">
      <c r="A2336" s="366" t="s">
        <v>38728</v>
      </c>
      <c r="B2336" s="367" t="s">
        <v>30185</v>
      </c>
      <c r="C2336" s="366" t="s">
        <v>16948</v>
      </c>
      <c r="D2336" s="368">
        <v>7.6</v>
      </c>
    </row>
    <row r="2337" spans="1:4" ht="18" customHeight="1">
      <c r="A2337" s="366" t="s">
        <v>38729</v>
      </c>
      <c r="B2337" s="367" t="s">
        <v>30186</v>
      </c>
      <c r="C2337" s="366" t="s">
        <v>16948</v>
      </c>
      <c r="D2337" s="368">
        <v>11.03</v>
      </c>
    </row>
    <row r="2338" spans="1:4" ht="18" customHeight="1">
      <c r="A2338" s="366" t="s">
        <v>38730</v>
      </c>
      <c r="B2338" s="367" t="s">
        <v>30187</v>
      </c>
      <c r="C2338" s="366" t="s">
        <v>16948</v>
      </c>
      <c r="D2338" s="368">
        <v>16.809999999999999</v>
      </c>
    </row>
    <row r="2339" spans="1:4" ht="9" customHeight="1">
      <c r="A2339" s="366" t="s">
        <v>38731</v>
      </c>
      <c r="B2339" s="367" t="s">
        <v>30188</v>
      </c>
      <c r="C2339" s="366" t="s">
        <v>16948</v>
      </c>
      <c r="D2339" s="368">
        <v>7.01</v>
      </c>
    </row>
    <row r="2340" spans="1:4" ht="18" customHeight="1">
      <c r="A2340" s="366" t="s">
        <v>38732</v>
      </c>
      <c r="B2340" s="367" t="s">
        <v>30189</v>
      </c>
      <c r="C2340" s="366" t="s">
        <v>16948</v>
      </c>
      <c r="D2340" s="368">
        <v>7.1</v>
      </c>
    </row>
    <row r="2341" spans="1:4" ht="18" customHeight="1">
      <c r="A2341" s="366" t="s">
        <v>38733</v>
      </c>
      <c r="B2341" s="367" t="s">
        <v>30190</v>
      </c>
      <c r="C2341" s="366" t="s">
        <v>16948</v>
      </c>
      <c r="D2341" s="368">
        <v>34.090000000000003</v>
      </c>
    </row>
    <row r="2342" spans="1:4" ht="18" customHeight="1">
      <c r="A2342" s="366" t="s">
        <v>38734</v>
      </c>
      <c r="B2342" s="367" t="s">
        <v>30191</v>
      </c>
      <c r="C2342" s="366" t="s">
        <v>16948</v>
      </c>
      <c r="D2342" s="368">
        <v>41.55</v>
      </c>
    </row>
    <row r="2343" spans="1:4" ht="18" customHeight="1">
      <c r="A2343" s="366" t="s">
        <v>38735</v>
      </c>
      <c r="B2343" s="367" t="s">
        <v>30192</v>
      </c>
      <c r="C2343" s="366" t="s">
        <v>16948</v>
      </c>
      <c r="D2343" s="368">
        <v>10.02</v>
      </c>
    </row>
    <row r="2344" spans="1:4" ht="18" customHeight="1">
      <c r="A2344" s="366" t="s">
        <v>38736</v>
      </c>
      <c r="B2344" s="367" t="s">
        <v>30193</v>
      </c>
      <c r="C2344" s="366" t="s">
        <v>16948</v>
      </c>
      <c r="D2344" s="368">
        <v>16.350000000000001</v>
      </c>
    </row>
    <row r="2345" spans="1:4" ht="18" customHeight="1">
      <c r="A2345" s="366" t="s">
        <v>38737</v>
      </c>
      <c r="B2345" s="367" t="s">
        <v>30194</v>
      </c>
      <c r="C2345" s="366" t="s">
        <v>16948</v>
      </c>
      <c r="D2345" s="368">
        <v>24.45</v>
      </c>
    </row>
    <row r="2346" spans="1:4" ht="18" customHeight="1">
      <c r="A2346" s="366" t="s">
        <v>38738</v>
      </c>
      <c r="B2346" s="367" t="s">
        <v>30195</v>
      </c>
      <c r="C2346" s="366" t="s">
        <v>16948</v>
      </c>
      <c r="D2346" s="368">
        <v>25.28</v>
      </c>
    </row>
    <row r="2347" spans="1:4" ht="18" customHeight="1">
      <c r="A2347" s="366" t="s">
        <v>38739</v>
      </c>
      <c r="B2347" s="367" t="s">
        <v>30196</v>
      </c>
      <c r="C2347" s="366" t="s">
        <v>16948</v>
      </c>
      <c r="D2347" s="368">
        <v>32.54</v>
      </c>
    </row>
    <row r="2348" spans="1:4" ht="18" customHeight="1">
      <c r="A2348" s="366" t="s">
        <v>38740</v>
      </c>
      <c r="B2348" s="367" t="s">
        <v>30197</v>
      </c>
      <c r="C2348" s="366" t="s">
        <v>16948</v>
      </c>
      <c r="D2348" s="368">
        <v>41.77</v>
      </c>
    </row>
    <row r="2349" spans="1:4" ht="18" customHeight="1">
      <c r="A2349" s="366" t="s">
        <v>38741</v>
      </c>
      <c r="B2349" s="367" t="s">
        <v>30198</v>
      </c>
      <c r="C2349" s="366" t="s">
        <v>16948</v>
      </c>
      <c r="D2349" s="368">
        <v>45.46</v>
      </c>
    </row>
    <row r="2350" spans="1:4" ht="18" customHeight="1">
      <c r="A2350" s="366" t="s">
        <v>38742</v>
      </c>
      <c r="B2350" s="367" t="s">
        <v>30199</v>
      </c>
      <c r="C2350" s="366" t="s">
        <v>16948</v>
      </c>
      <c r="D2350" s="368">
        <v>11.57</v>
      </c>
    </row>
    <row r="2351" spans="1:4" ht="18" customHeight="1">
      <c r="A2351" s="366" t="s">
        <v>38743</v>
      </c>
      <c r="B2351" s="367" t="s">
        <v>30200</v>
      </c>
      <c r="C2351" s="366" t="s">
        <v>16948</v>
      </c>
      <c r="D2351" s="368">
        <v>14.88</v>
      </c>
    </row>
    <row r="2352" spans="1:4" ht="18" customHeight="1">
      <c r="A2352" s="366" t="s">
        <v>38744</v>
      </c>
      <c r="B2352" s="367" t="s">
        <v>30201</v>
      </c>
      <c r="C2352" s="366" t="s">
        <v>16948</v>
      </c>
      <c r="D2352" s="368">
        <v>19.07</v>
      </c>
    </row>
    <row r="2353" spans="1:4" ht="9" customHeight="1">
      <c r="A2353" s="366" t="s">
        <v>38745</v>
      </c>
      <c r="B2353" s="367" t="s">
        <v>30202</v>
      </c>
      <c r="C2353" s="366" t="s">
        <v>16948</v>
      </c>
      <c r="D2353" s="368">
        <v>8.3699999999999992</v>
      </c>
    </row>
    <row r="2354" spans="1:4" ht="9" customHeight="1">
      <c r="A2354" s="366" t="s">
        <v>38746</v>
      </c>
      <c r="B2354" s="367" t="s">
        <v>30203</v>
      </c>
      <c r="C2354" s="366" t="s">
        <v>16948</v>
      </c>
      <c r="D2354" s="368">
        <v>10.85</v>
      </c>
    </row>
    <row r="2355" spans="1:4" ht="9" customHeight="1">
      <c r="A2355" s="366" t="s">
        <v>38747</v>
      </c>
      <c r="B2355" s="367" t="s">
        <v>30204</v>
      </c>
      <c r="C2355" s="366" t="s">
        <v>16948</v>
      </c>
      <c r="D2355" s="368">
        <v>11.07</v>
      </c>
    </row>
    <row r="2356" spans="1:4" ht="9" customHeight="1">
      <c r="A2356" s="366" t="s">
        <v>38748</v>
      </c>
      <c r="B2356" s="367" t="s">
        <v>30205</v>
      </c>
      <c r="C2356" s="366" t="s">
        <v>16948</v>
      </c>
      <c r="D2356" s="368">
        <v>11.29</v>
      </c>
    </row>
    <row r="2357" spans="1:4" ht="9" customHeight="1">
      <c r="A2357" s="366" t="s">
        <v>38749</v>
      </c>
      <c r="B2357" s="367" t="s">
        <v>30206</v>
      </c>
      <c r="C2357" s="366" t="s">
        <v>16948</v>
      </c>
      <c r="D2357" s="368">
        <v>11.52</v>
      </c>
    </row>
    <row r="2358" spans="1:4" ht="9" customHeight="1">
      <c r="A2358" s="366" t="s">
        <v>38750</v>
      </c>
      <c r="B2358" s="367" t="s">
        <v>30207</v>
      </c>
      <c r="C2358" s="366" t="s">
        <v>16948</v>
      </c>
      <c r="D2358" s="368">
        <v>11.77</v>
      </c>
    </row>
    <row r="2359" spans="1:4" ht="9" customHeight="1">
      <c r="A2359" s="366" t="s">
        <v>38751</v>
      </c>
      <c r="B2359" s="367" t="s">
        <v>30208</v>
      </c>
      <c r="C2359" s="366" t="s">
        <v>16948</v>
      </c>
      <c r="D2359" s="368">
        <v>11.9</v>
      </c>
    </row>
    <row r="2360" spans="1:4" ht="9" customHeight="1">
      <c r="A2360" s="366" t="s">
        <v>38752</v>
      </c>
      <c r="B2360" s="367" t="s">
        <v>30209</v>
      </c>
      <c r="C2360" s="366" t="s">
        <v>16948</v>
      </c>
      <c r="D2360" s="368">
        <v>7.18</v>
      </c>
    </row>
    <row r="2361" spans="1:4" ht="9" customHeight="1">
      <c r="A2361" s="366" t="s">
        <v>38753</v>
      </c>
      <c r="B2361" s="367" t="s">
        <v>30210</v>
      </c>
      <c r="C2361" s="366" t="s">
        <v>16948</v>
      </c>
      <c r="D2361" s="368">
        <v>7.24</v>
      </c>
    </row>
    <row r="2362" spans="1:4" ht="9" customHeight="1">
      <c r="A2362" s="366" t="s">
        <v>38754</v>
      </c>
      <c r="B2362" s="367" t="s">
        <v>30211</v>
      </c>
      <c r="C2362" s="366" t="s">
        <v>16948</v>
      </c>
      <c r="D2362" s="368">
        <v>7.31</v>
      </c>
    </row>
    <row r="2363" spans="1:4" ht="9" customHeight="1">
      <c r="A2363" s="366" t="s">
        <v>38755</v>
      </c>
      <c r="B2363" s="367" t="s">
        <v>30212</v>
      </c>
      <c r="C2363" s="366" t="s">
        <v>16948</v>
      </c>
      <c r="D2363" s="368">
        <v>7.38</v>
      </c>
    </row>
    <row r="2364" spans="1:4" ht="9" customHeight="1">
      <c r="A2364" s="366" t="s">
        <v>38756</v>
      </c>
      <c r="B2364" s="367" t="s">
        <v>30213</v>
      </c>
      <c r="C2364" s="366" t="s">
        <v>16948</v>
      </c>
      <c r="D2364" s="368">
        <v>7.45</v>
      </c>
    </row>
    <row r="2365" spans="1:4" ht="9" customHeight="1">
      <c r="A2365" s="366" t="s">
        <v>38757</v>
      </c>
      <c r="B2365" s="367" t="s">
        <v>30214</v>
      </c>
      <c r="C2365" s="366" t="s">
        <v>16948</v>
      </c>
      <c r="D2365" s="368">
        <v>7.49</v>
      </c>
    </row>
    <row r="2366" spans="1:4" ht="9" customHeight="1">
      <c r="A2366" s="366" t="s">
        <v>38758</v>
      </c>
      <c r="B2366" s="367" t="s">
        <v>30215</v>
      </c>
      <c r="C2366" s="366" t="s">
        <v>16948</v>
      </c>
      <c r="D2366" s="368">
        <v>9.42</v>
      </c>
    </row>
    <row r="2367" spans="1:4" ht="9" customHeight="1">
      <c r="A2367" s="366" t="s">
        <v>38759</v>
      </c>
      <c r="B2367" s="367" t="s">
        <v>30216</v>
      </c>
      <c r="C2367" s="366" t="s">
        <v>16948</v>
      </c>
      <c r="D2367" s="368">
        <v>9.48</v>
      </c>
    </row>
    <row r="2368" spans="1:4" ht="9" customHeight="1">
      <c r="A2368" s="366" t="s">
        <v>38760</v>
      </c>
      <c r="B2368" s="367" t="s">
        <v>30217</v>
      </c>
      <c r="C2368" s="366" t="s">
        <v>16948</v>
      </c>
      <c r="D2368" s="368">
        <v>9.5399999999999991</v>
      </c>
    </row>
    <row r="2369" spans="1:4" ht="9" customHeight="1">
      <c r="A2369" s="366" t="s">
        <v>38761</v>
      </c>
      <c r="B2369" s="367" t="s">
        <v>30218</v>
      </c>
      <c r="C2369" s="366" t="s">
        <v>16948</v>
      </c>
      <c r="D2369" s="368">
        <v>9.61</v>
      </c>
    </row>
    <row r="2370" spans="1:4" ht="9" customHeight="1">
      <c r="A2370" s="366" t="s">
        <v>38762</v>
      </c>
      <c r="B2370" s="367" t="s">
        <v>30219</v>
      </c>
      <c r="C2370" s="366" t="s">
        <v>16948</v>
      </c>
      <c r="D2370" s="368">
        <v>9.68</v>
      </c>
    </row>
    <row r="2371" spans="1:4" ht="9" customHeight="1">
      <c r="A2371" s="366" t="s">
        <v>38763</v>
      </c>
      <c r="B2371" s="367" t="s">
        <v>30220</v>
      </c>
      <c r="C2371" s="366" t="s">
        <v>16948</v>
      </c>
      <c r="D2371" s="368">
        <v>9.7200000000000006</v>
      </c>
    </row>
    <row r="2372" spans="1:4" ht="9" customHeight="1">
      <c r="A2372" s="366" t="s">
        <v>38764</v>
      </c>
      <c r="B2372" s="367" t="s">
        <v>30221</v>
      </c>
      <c r="C2372" s="366" t="s">
        <v>16948</v>
      </c>
      <c r="D2372" s="368">
        <v>7.68</v>
      </c>
    </row>
    <row r="2373" spans="1:4" ht="9" customHeight="1">
      <c r="A2373" s="366" t="s">
        <v>38765</v>
      </c>
      <c r="B2373" s="367" t="s">
        <v>30222</v>
      </c>
      <c r="C2373" s="366" t="s">
        <v>16948</v>
      </c>
      <c r="D2373" s="368">
        <v>7.81</v>
      </c>
    </row>
    <row r="2374" spans="1:4" ht="9" customHeight="1">
      <c r="A2374" s="366" t="s">
        <v>38766</v>
      </c>
      <c r="B2374" s="367" t="s">
        <v>30223</v>
      </c>
      <c r="C2374" s="366" t="s">
        <v>16948</v>
      </c>
      <c r="D2374" s="368">
        <v>7.95</v>
      </c>
    </row>
    <row r="2375" spans="1:4" ht="9" customHeight="1">
      <c r="A2375" s="366" t="s">
        <v>38767</v>
      </c>
      <c r="B2375" s="367" t="s">
        <v>30224</v>
      </c>
      <c r="C2375" s="366" t="s">
        <v>16948</v>
      </c>
      <c r="D2375" s="368">
        <v>8.1</v>
      </c>
    </row>
    <row r="2376" spans="1:4" ht="9" customHeight="1">
      <c r="A2376" s="366" t="s">
        <v>38768</v>
      </c>
      <c r="B2376" s="367" t="s">
        <v>30225</v>
      </c>
      <c r="C2376" s="366" t="s">
        <v>16948</v>
      </c>
      <c r="D2376" s="368">
        <v>8.25</v>
      </c>
    </row>
    <row r="2377" spans="1:4" ht="9" customHeight="1">
      <c r="A2377" s="366" t="s">
        <v>38769</v>
      </c>
      <c r="B2377" s="367" t="s">
        <v>30226</v>
      </c>
      <c r="C2377" s="366" t="s">
        <v>16948</v>
      </c>
      <c r="D2377" s="368">
        <v>8.33</v>
      </c>
    </row>
    <row r="2378" spans="1:4" ht="9" customHeight="1">
      <c r="A2378" s="366" t="s">
        <v>38770</v>
      </c>
      <c r="B2378" s="367" t="s">
        <v>30227</v>
      </c>
      <c r="C2378" s="366" t="s">
        <v>16948</v>
      </c>
      <c r="D2378" s="368">
        <v>11.72</v>
      </c>
    </row>
    <row r="2379" spans="1:4" ht="9" customHeight="1">
      <c r="A2379" s="366" t="s">
        <v>38771</v>
      </c>
      <c r="B2379" s="367" t="s">
        <v>30228</v>
      </c>
      <c r="C2379" s="366" t="s">
        <v>16948</v>
      </c>
      <c r="D2379" s="368">
        <v>11.78</v>
      </c>
    </row>
    <row r="2380" spans="1:4" ht="9" customHeight="1">
      <c r="A2380" s="366" t="s">
        <v>38772</v>
      </c>
      <c r="B2380" s="367" t="s">
        <v>30229</v>
      </c>
      <c r="C2380" s="366" t="s">
        <v>16948</v>
      </c>
      <c r="D2380" s="368">
        <v>11.85</v>
      </c>
    </row>
    <row r="2381" spans="1:4" ht="9" customHeight="1">
      <c r="A2381" s="366" t="s">
        <v>38773</v>
      </c>
      <c r="B2381" s="367" t="s">
        <v>30230</v>
      </c>
      <c r="C2381" s="366" t="s">
        <v>16948</v>
      </c>
      <c r="D2381" s="368">
        <v>11.91</v>
      </c>
    </row>
    <row r="2382" spans="1:4" ht="9" customHeight="1">
      <c r="A2382" s="366" t="s">
        <v>38774</v>
      </c>
      <c r="B2382" s="367" t="s">
        <v>30231</v>
      </c>
      <c r="C2382" s="366" t="s">
        <v>16948</v>
      </c>
      <c r="D2382" s="368">
        <v>11.98</v>
      </c>
    </row>
    <row r="2383" spans="1:4" ht="9" customHeight="1">
      <c r="A2383" s="366" t="s">
        <v>38775</v>
      </c>
      <c r="B2383" s="367" t="s">
        <v>30232</v>
      </c>
      <c r="C2383" s="366" t="s">
        <v>16948</v>
      </c>
      <c r="D2383" s="368">
        <v>12.01</v>
      </c>
    </row>
    <row r="2384" spans="1:4" ht="9" customHeight="1">
      <c r="A2384" s="366" t="s">
        <v>38776</v>
      </c>
      <c r="B2384" s="367" t="s">
        <v>30233</v>
      </c>
      <c r="C2384" s="366" t="s">
        <v>16948</v>
      </c>
      <c r="D2384" s="368">
        <v>7.33</v>
      </c>
    </row>
    <row r="2385" spans="1:4" ht="9" customHeight="1">
      <c r="A2385" s="366" t="s">
        <v>38777</v>
      </c>
      <c r="B2385" s="367" t="s">
        <v>30234</v>
      </c>
      <c r="C2385" s="366" t="s">
        <v>16948</v>
      </c>
      <c r="D2385" s="368">
        <v>7.44</v>
      </c>
    </row>
    <row r="2386" spans="1:4" ht="9" customHeight="1">
      <c r="A2386" s="366" t="s">
        <v>38778</v>
      </c>
      <c r="B2386" s="367" t="s">
        <v>30235</v>
      </c>
      <c r="C2386" s="366" t="s">
        <v>16948</v>
      </c>
      <c r="D2386" s="368">
        <v>7.55</v>
      </c>
    </row>
    <row r="2387" spans="1:4" ht="9" customHeight="1">
      <c r="A2387" s="366" t="s">
        <v>38779</v>
      </c>
      <c r="B2387" s="367" t="s">
        <v>30236</v>
      </c>
      <c r="C2387" s="366" t="s">
        <v>16948</v>
      </c>
      <c r="D2387" s="368">
        <v>7.67</v>
      </c>
    </row>
    <row r="2388" spans="1:4" ht="9" customHeight="1">
      <c r="A2388" s="366" t="s">
        <v>38780</v>
      </c>
      <c r="B2388" s="367" t="s">
        <v>30237</v>
      </c>
      <c r="C2388" s="366" t="s">
        <v>16948</v>
      </c>
      <c r="D2388" s="368">
        <v>7.8</v>
      </c>
    </row>
    <row r="2389" spans="1:4" ht="9" customHeight="1">
      <c r="A2389" s="366" t="s">
        <v>38781</v>
      </c>
      <c r="B2389" s="367" t="s">
        <v>30238</v>
      </c>
      <c r="C2389" s="366" t="s">
        <v>16948</v>
      </c>
      <c r="D2389" s="368">
        <v>7.86</v>
      </c>
    </row>
    <row r="2390" spans="1:4" ht="9" customHeight="1">
      <c r="A2390" s="366" t="s">
        <v>38782</v>
      </c>
      <c r="B2390" s="367" t="s">
        <v>30239</v>
      </c>
      <c r="C2390" s="366" t="s">
        <v>16948</v>
      </c>
      <c r="D2390" s="368">
        <v>6.98</v>
      </c>
    </row>
    <row r="2391" spans="1:4" ht="9" customHeight="1">
      <c r="A2391" s="366" t="s">
        <v>38783</v>
      </c>
      <c r="B2391" s="367" t="s">
        <v>30240</v>
      </c>
      <c r="C2391" s="366" t="s">
        <v>16948</v>
      </c>
      <c r="D2391" s="368">
        <v>7.07</v>
      </c>
    </row>
    <row r="2392" spans="1:4" ht="9" customHeight="1">
      <c r="A2392" s="366" t="s">
        <v>38784</v>
      </c>
      <c r="B2392" s="367" t="s">
        <v>30241</v>
      </c>
      <c r="C2392" s="366" t="s">
        <v>16948</v>
      </c>
      <c r="D2392" s="368">
        <v>7.17</v>
      </c>
    </row>
    <row r="2393" spans="1:4" ht="9" customHeight="1">
      <c r="A2393" s="366" t="s">
        <v>38785</v>
      </c>
      <c r="B2393" s="367" t="s">
        <v>30242</v>
      </c>
      <c r="C2393" s="366" t="s">
        <v>16948</v>
      </c>
      <c r="D2393" s="368">
        <v>7.28</v>
      </c>
    </row>
    <row r="2394" spans="1:4" ht="9" customHeight="1">
      <c r="A2394" s="366" t="s">
        <v>38786</v>
      </c>
      <c r="B2394" s="367" t="s">
        <v>30243</v>
      </c>
      <c r="C2394" s="366" t="s">
        <v>16948</v>
      </c>
      <c r="D2394" s="368">
        <v>7.39</v>
      </c>
    </row>
    <row r="2395" spans="1:4" ht="9" customHeight="1">
      <c r="A2395" s="366" t="s">
        <v>38787</v>
      </c>
      <c r="B2395" s="367" t="s">
        <v>30244</v>
      </c>
      <c r="C2395" s="366" t="s">
        <v>16948</v>
      </c>
      <c r="D2395" s="368">
        <v>7.45</v>
      </c>
    </row>
    <row r="2396" spans="1:4" ht="9" customHeight="1">
      <c r="A2396" s="366" t="s">
        <v>38788</v>
      </c>
      <c r="B2396" s="367" t="s">
        <v>30245</v>
      </c>
      <c r="C2396" s="366" t="s">
        <v>16948</v>
      </c>
      <c r="D2396" s="368">
        <v>7.7</v>
      </c>
    </row>
    <row r="2397" spans="1:4" ht="9" customHeight="1">
      <c r="A2397" s="366" t="s">
        <v>38789</v>
      </c>
      <c r="B2397" s="367" t="s">
        <v>30246</v>
      </c>
      <c r="C2397" s="366" t="s">
        <v>16948</v>
      </c>
      <c r="D2397" s="368">
        <v>7.78</v>
      </c>
    </row>
    <row r="2398" spans="1:4" ht="9" customHeight="1">
      <c r="A2398" s="366" t="s">
        <v>38790</v>
      </c>
      <c r="B2398" s="367" t="s">
        <v>30247</v>
      </c>
      <c r="C2398" s="366" t="s">
        <v>16948</v>
      </c>
      <c r="D2398" s="368">
        <v>7.87</v>
      </c>
    </row>
    <row r="2399" spans="1:4" ht="9" customHeight="1">
      <c r="A2399" s="366" t="s">
        <v>38791</v>
      </c>
      <c r="B2399" s="367" t="s">
        <v>30248</v>
      </c>
      <c r="C2399" s="366" t="s">
        <v>16948</v>
      </c>
      <c r="D2399" s="368">
        <v>7.97</v>
      </c>
    </row>
    <row r="2400" spans="1:4" ht="9" customHeight="1">
      <c r="A2400" s="366" t="s">
        <v>38792</v>
      </c>
      <c r="B2400" s="367" t="s">
        <v>30249</v>
      </c>
      <c r="C2400" s="366" t="s">
        <v>16948</v>
      </c>
      <c r="D2400" s="368">
        <v>8.07</v>
      </c>
    </row>
    <row r="2401" spans="1:4" ht="9" customHeight="1">
      <c r="A2401" s="366" t="s">
        <v>38793</v>
      </c>
      <c r="B2401" s="367" t="s">
        <v>30250</v>
      </c>
      <c r="C2401" s="366" t="s">
        <v>16948</v>
      </c>
      <c r="D2401" s="368">
        <v>8.1199999999999992</v>
      </c>
    </row>
    <row r="2402" spans="1:4" ht="9" customHeight="1">
      <c r="A2402" s="366" t="s">
        <v>38794</v>
      </c>
      <c r="B2402" s="367" t="s">
        <v>30251</v>
      </c>
      <c r="C2402" s="366" t="s">
        <v>16948</v>
      </c>
      <c r="D2402" s="368">
        <v>14.67</v>
      </c>
    </row>
    <row r="2403" spans="1:4" ht="9" customHeight="1">
      <c r="A2403" s="366" t="s">
        <v>38795</v>
      </c>
      <c r="B2403" s="367" t="s">
        <v>30252</v>
      </c>
      <c r="C2403" s="366" t="s">
        <v>16948</v>
      </c>
      <c r="D2403" s="368">
        <v>14.98</v>
      </c>
    </row>
    <row r="2404" spans="1:4" ht="9" customHeight="1">
      <c r="A2404" s="366" t="s">
        <v>38796</v>
      </c>
      <c r="B2404" s="367" t="s">
        <v>30253</v>
      </c>
      <c r="C2404" s="366" t="s">
        <v>16948</v>
      </c>
      <c r="D2404" s="368">
        <v>15.29</v>
      </c>
    </row>
    <row r="2405" spans="1:4" ht="9" customHeight="1">
      <c r="A2405" s="366" t="s">
        <v>38797</v>
      </c>
      <c r="B2405" s="367" t="s">
        <v>30254</v>
      </c>
      <c r="C2405" s="366" t="s">
        <v>16948</v>
      </c>
      <c r="D2405" s="368">
        <v>15.63</v>
      </c>
    </row>
    <row r="2406" spans="1:4" ht="9" customHeight="1">
      <c r="A2406" s="366" t="s">
        <v>38798</v>
      </c>
      <c r="B2406" s="367" t="s">
        <v>30255</v>
      </c>
      <c r="C2406" s="366" t="s">
        <v>16948</v>
      </c>
      <c r="D2406" s="368">
        <v>15.98</v>
      </c>
    </row>
    <row r="2407" spans="1:4" ht="18" customHeight="1">
      <c r="A2407" s="366" t="s">
        <v>38799</v>
      </c>
      <c r="B2407" s="367" t="s">
        <v>30256</v>
      </c>
      <c r="C2407" s="366" t="s">
        <v>16948</v>
      </c>
      <c r="D2407" s="368">
        <v>16.170000000000002</v>
      </c>
    </row>
    <row r="2408" spans="1:4" ht="18" customHeight="1">
      <c r="A2408" s="366" t="s">
        <v>38800</v>
      </c>
      <c r="B2408" s="367" t="s">
        <v>30257</v>
      </c>
      <c r="C2408" s="366" t="s">
        <v>16948</v>
      </c>
      <c r="D2408" s="368">
        <v>8.44</v>
      </c>
    </row>
    <row r="2409" spans="1:4" ht="18" customHeight="1">
      <c r="A2409" s="366" t="s">
        <v>38801</v>
      </c>
      <c r="B2409" s="367" t="s">
        <v>30258</v>
      </c>
      <c r="C2409" s="366" t="s">
        <v>16948</v>
      </c>
      <c r="D2409" s="368">
        <v>9.11</v>
      </c>
    </row>
    <row r="2410" spans="1:4" ht="18" customHeight="1">
      <c r="A2410" s="366" t="s">
        <v>38802</v>
      </c>
      <c r="B2410" s="367" t="s">
        <v>30259</v>
      </c>
      <c r="C2410" s="366" t="s">
        <v>16948</v>
      </c>
      <c r="D2410" s="368">
        <v>9.7899999999999991</v>
      </c>
    </row>
    <row r="2411" spans="1:4" ht="18" customHeight="1">
      <c r="A2411" s="366" t="s">
        <v>38803</v>
      </c>
      <c r="B2411" s="367" t="s">
        <v>30260</v>
      </c>
      <c r="C2411" s="366" t="s">
        <v>16948</v>
      </c>
      <c r="D2411" s="368">
        <v>10.91</v>
      </c>
    </row>
    <row r="2412" spans="1:4" ht="18" customHeight="1">
      <c r="A2412" s="366" t="s">
        <v>38804</v>
      </c>
      <c r="B2412" s="367" t="s">
        <v>30261</v>
      </c>
      <c r="C2412" s="366" t="s">
        <v>16948</v>
      </c>
      <c r="D2412" s="368">
        <v>12.43</v>
      </c>
    </row>
    <row r="2413" spans="1:4" ht="18" customHeight="1">
      <c r="A2413" s="366" t="s">
        <v>38805</v>
      </c>
      <c r="B2413" s="367" t="s">
        <v>30262</v>
      </c>
      <c r="C2413" s="366" t="s">
        <v>16948</v>
      </c>
      <c r="D2413" s="368">
        <v>14.71</v>
      </c>
    </row>
    <row r="2414" spans="1:4" ht="18" customHeight="1">
      <c r="A2414" s="366" t="s">
        <v>38806</v>
      </c>
      <c r="B2414" s="367" t="s">
        <v>30263</v>
      </c>
      <c r="C2414" s="366" t="s">
        <v>16948</v>
      </c>
      <c r="D2414" s="368">
        <v>17.27</v>
      </c>
    </row>
    <row r="2415" spans="1:4" ht="18" customHeight="1">
      <c r="A2415" s="366" t="s">
        <v>38807</v>
      </c>
      <c r="B2415" s="367" t="s">
        <v>30264</v>
      </c>
      <c r="C2415" s="366" t="s">
        <v>16948</v>
      </c>
      <c r="D2415" s="368">
        <v>20.28</v>
      </c>
    </row>
    <row r="2416" spans="1:4" ht="18" customHeight="1">
      <c r="A2416" s="366" t="s">
        <v>38808</v>
      </c>
      <c r="B2416" s="367" t="s">
        <v>30265</v>
      </c>
      <c r="C2416" s="366" t="s">
        <v>16948</v>
      </c>
      <c r="D2416" s="368">
        <v>23.63</v>
      </c>
    </row>
    <row r="2417" spans="1:4" ht="18" customHeight="1">
      <c r="A2417" s="366" t="s">
        <v>38809</v>
      </c>
      <c r="B2417" s="367" t="s">
        <v>30266</v>
      </c>
      <c r="C2417" s="366" t="s">
        <v>16948</v>
      </c>
      <c r="D2417" s="368">
        <v>27.3</v>
      </c>
    </row>
    <row r="2418" spans="1:4" ht="18" customHeight="1">
      <c r="A2418" s="366" t="s">
        <v>38810</v>
      </c>
      <c r="B2418" s="367" t="s">
        <v>30267</v>
      </c>
      <c r="C2418" s="366" t="s">
        <v>16948</v>
      </c>
      <c r="D2418" s="368">
        <v>31.46</v>
      </c>
    </row>
    <row r="2419" spans="1:4" ht="18" customHeight="1">
      <c r="A2419" s="366" t="s">
        <v>38811</v>
      </c>
      <c r="B2419" s="367" t="s">
        <v>30268</v>
      </c>
      <c r="C2419" s="366" t="s">
        <v>16948</v>
      </c>
      <c r="D2419" s="368">
        <v>36.46</v>
      </c>
    </row>
    <row r="2420" spans="1:4" ht="18" customHeight="1">
      <c r="A2420" s="366" t="s">
        <v>38812</v>
      </c>
      <c r="B2420" s="367" t="s">
        <v>30269</v>
      </c>
      <c r="C2420" s="366" t="s">
        <v>16948</v>
      </c>
      <c r="D2420" s="368">
        <v>40.880000000000003</v>
      </c>
    </row>
    <row r="2421" spans="1:4" ht="18" customHeight="1">
      <c r="A2421" s="366" t="s">
        <v>38813</v>
      </c>
      <c r="B2421" s="367" t="s">
        <v>30270</v>
      </c>
      <c r="C2421" s="366" t="s">
        <v>16948</v>
      </c>
      <c r="D2421" s="368">
        <v>46.61</v>
      </c>
    </row>
    <row r="2422" spans="1:4" ht="18" customHeight="1">
      <c r="A2422" s="366" t="s">
        <v>38814</v>
      </c>
      <c r="B2422" s="367" t="s">
        <v>30271</v>
      </c>
      <c r="C2422" s="366" t="s">
        <v>16948</v>
      </c>
      <c r="D2422" s="368">
        <v>50.54</v>
      </c>
    </row>
    <row r="2423" spans="1:4" ht="18" customHeight="1">
      <c r="A2423" s="366" t="s">
        <v>38815</v>
      </c>
      <c r="B2423" s="367" t="s">
        <v>30272</v>
      </c>
      <c r="C2423" s="366" t="s">
        <v>16948</v>
      </c>
      <c r="D2423" s="368">
        <v>6.17</v>
      </c>
    </row>
    <row r="2424" spans="1:4" ht="18" customHeight="1">
      <c r="A2424" s="366" t="s">
        <v>38816</v>
      </c>
      <c r="B2424" s="367" t="s">
        <v>30273</v>
      </c>
      <c r="C2424" s="366" t="s">
        <v>16948</v>
      </c>
      <c r="D2424" s="368">
        <v>6.88</v>
      </c>
    </row>
    <row r="2425" spans="1:4" ht="18" customHeight="1">
      <c r="A2425" s="366" t="s">
        <v>38817</v>
      </c>
      <c r="B2425" s="367" t="s">
        <v>30274</v>
      </c>
      <c r="C2425" s="366" t="s">
        <v>16948</v>
      </c>
      <c r="D2425" s="368">
        <v>7.49</v>
      </c>
    </row>
    <row r="2426" spans="1:4" ht="18" customHeight="1">
      <c r="A2426" s="366" t="s">
        <v>38818</v>
      </c>
      <c r="B2426" s="367" t="s">
        <v>30275</v>
      </c>
      <c r="C2426" s="366" t="s">
        <v>16948</v>
      </c>
      <c r="D2426" s="368">
        <v>5.94</v>
      </c>
    </row>
    <row r="2427" spans="1:4" ht="18" customHeight="1">
      <c r="A2427" s="366" t="s">
        <v>38819</v>
      </c>
      <c r="B2427" s="367" t="s">
        <v>30276</v>
      </c>
      <c r="C2427" s="366" t="s">
        <v>16948</v>
      </c>
      <c r="D2427" s="368">
        <v>10.71</v>
      </c>
    </row>
    <row r="2428" spans="1:4" ht="18" customHeight="1">
      <c r="A2428" s="366" t="s">
        <v>38820</v>
      </c>
      <c r="B2428" s="367" t="s">
        <v>30277</v>
      </c>
      <c r="C2428" s="366" t="s">
        <v>16948</v>
      </c>
      <c r="D2428" s="368">
        <v>13.28</v>
      </c>
    </row>
    <row r="2429" spans="1:4" ht="18" customHeight="1">
      <c r="A2429" s="366" t="s">
        <v>38821</v>
      </c>
      <c r="B2429" s="367" t="s">
        <v>30278</v>
      </c>
      <c r="C2429" s="366" t="s">
        <v>16948</v>
      </c>
      <c r="D2429" s="368">
        <v>17.21</v>
      </c>
    </row>
    <row r="2430" spans="1:4" ht="18" customHeight="1">
      <c r="A2430" s="366" t="s">
        <v>38822</v>
      </c>
      <c r="B2430" s="367" t="s">
        <v>30279</v>
      </c>
      <c r="C2430" s="366" t="s">
        <v>16948</v>
      </c>
      <c r="D2430" s="368">
        <v>6.51</v>
      </c>
    </row>
    <row r="2431" spans="1:4" ht="18" customHeight="1">
      <c r="A2431" s="366" t="s">
        <v>38823</v>
      </c>
      <c r="B2431" s="367" t="s">
        <v>30280</v>
      </c>
      <c r="C2431" s="366" t="s">
        <v>16948</v>
      </c>
      <c r="D2431" s="368">
        <v>7.25</v>
      </c>
    </row>
    <row r="2432" spans="1:4" ht="18" customHeight="1">
      <c r="A2432" s="366" t="s">
        <v>38824</v>
      </c>
      <c r="B2432" s="367" t="s">
        <v>30281</v>
      </c>
      <c r="C2432" s="366" t="s">
        <v>16948</v>
      </c>
      <c r="D2432" s="368">
        <v>8.58</v>
      </c>
    </row>
    <row r="2433" spans="1:4" ht="18" customHeight="1">
      <c r="A2433" s="366" t="s">
        <v>38825</v>
      </c>
      <c r="B2433" s="367" t="s">
        <v>30282</v>
      </c>
      <c r="C2433" s="366" t="s">
        <v>16948</v>
      </c>
      <c r="D2433" s="368">
        <v>6.3</v>
      </c>
    </row>
    <row r="2434" spans="1:4" ht="18" customHeight="1">
      <c r="A2434" s="366" t="s">
        <v>38826</v>
      </c>
      <c r="B2434" s="367" t="s">
        <v>30283</v>
      </c>
      <c r="C2434" s="366" t="s">
        <v>16948</v>
      </c>
      <c r="D2434" s="368">
        <v>9.36</v>
      </c>
    </row>
    <row r="2435" spans="1:4" ht="18" customHeight="1">
      <c r="A2435" s="366" t="s">
        <v>38827</v>
      </c>
      <c r="B2435" s="367" t="s">
        <v>30284</v>
      </c>
      <c r="C2435" s="366" t="s">
        <v>16948</v>
      </c>
      <c r="D2435" s="368">
        <v>12.36</v>
      </c>
    </row>
    <row r="2436" spans="1:4" ht="18" customHeight="1">
      <c r="A2436" s="366" t="s">
        <v>38828</v>
      </c>
      <c r="B2436" s="367" t="s">
        <v>30285</v>
      </c>
      <c r="C2436" s="366" t="s">
        <v>16948</v>
      </c>
      <c r="D2436" s="368">
        <v>15.88</v>
      </c>
    </row>
    <row r="2437" spans="1:4" ht="18" customHeight="1">
      <c r="A2437" s="366" t="s">
        <v>38829</v>
      </c>
      <c r="B2437" s="367" t="s">
        <v>30286</v>
      </c>
      <c r="C2437" s="366" t="s">
        <v>16948</v>
      </c>
      <c r="D2437" s="368">
        <v>20.62</v>
      </c>
    </row>
    <row r="2438" spans="1:4" ht="18" customHeight="1">
      <c r="A2438" s="366" t="s">
        <v>38830</v>
      </c>
      <c r="B2438" s="367" t="s">
        <v>30287</v>
      </c>
      <c r="C2438" s="366" t="s">
        <v>16948</v>
      </c>
      <c r="D2438" s="368">
        <v>26.58</v>
      </c>
    </row>
    <row r="2439" spans="1:4" ht="18" customHeight="1">
      <c r="A2439" s="366" t="s">
        <v>38831</v>
      </c>
      <c r="B2439" s="367" t="s">
        <v>30288</v>
      </c>
      <c r="C2439" s="366" t="s">
        <v>16948</v>
      </c>
      <c r="D2439" s="368">
        <v>32.57</v>
      </c>
    </row>
    <row r="2440" spans="1:4" ht="18" customHeight="1">
      <c r="A2440" s="366" t="s">
        <v>38832</v>
      </c>
      <c r="B2440" s="367" t="s">
        <v>30289</v>
      </c>
      <c r="C2440" s="366" t="s">
        <v>16948</v>
      </c>
      <c r="D2440" s="368">
        <v>37.24</v>
      </c>
    </row>
    <row r="2441" spans="1:4" ht="18" customHeight="1">
      <c r="A2441" s="366" t="s">
        <v>38833</v>
      </c>
      <c r="B2441" s="367" t="s">
        <v>30290</v>
      </c>
      <c r="C2441" s="366" t="s">
        <v>16948</v>
      </c>
      <c r="D2441" s="368">
        <v>5.66</v>
      </c>
    </row>
    <row r="2442" spans="1:4" ht="18" customHeight="1">
      <c r="A2442" s="366" t="s">
        <v>38834</v>
      </c>
      <c r="B2442" s="367" t="s">
        <v>30291</v>
      </c>
      <c r="C2442" s="366" t="s">
        <v>16948</v>
      </c>
      <c r="D2442" s="368">
        <v>6.14</v>
      </c>
    </row>
    <row r="2443" spans="1:4" ht="18" customHeight="1">
      <c r="A2443" s="366" t="s">
        <v>38835</v>
      </c>
      <c r="B2443" s="367" t="s">
        <v>30292</v>
      </c>
      <c r="C2443" s="366" t="s">
        <v>16948</v>
      </c>
      <c r="D2443" s="368">
        <v>6.98</v>
      </c>
    </row>
    <row r="2444" spans="1:4" ht="18" customHeight="1">
      <c r="A2444" s="366" t="s">
        <v>38836</v>
      </c>
      <c r="B2444" s="367" t="s">
        <v>30293</v>
      </c>
      <c r="C2444" s="366" t="s">
        <v>16948</v>
      </c>
      <c r="D2444" s="368">
        <v>5.54</v>
      </c>
    </row>
    <row r="2445" spans="1:4" ht="18" customHeight="1">
      <c r="A2445" s="366" t="s">
        <v>38837</v>
      </c>
      <c r="B2445" s="367" t="s">
        <v>30294</v>
      </c>
      <c r="C2445" s="366" t="s">
        <v>16948</v>
      </c>
      <c r="D2445" s="368">
        <v>9.48</v>
      </c>
    </row>
    <row r="2446" spans="1:4" ht="18" customHeight="1">
      <c r="A2446" s="366" t="s">
        <v>38838</v>
      </c>
      <c r="B2446" s="367" t="s">
        <v>30295</v>
      </c>
      <c r="C2446" s="366" t="s">
        <v>16948</v>
      </c>
      <c r="D2446" s="368">
        <v>10.98</v>
      </c>
    </row>
    <row r="2447" spans="1:4" ht="18" customHeight="1">
      <c r="A2447" s="366" t="s">
        <v>38839</v>
      </c>
      <c r="B2447" s="367" t="s">
        <v>30296</v>
      </c>
      <c r="C2447" s="366" t="s">
        <v>16948</v>
      </c>
      <c r="D2447" s="368">
        <v>12.65</v>
      </c>
    </row>
    <row r="2448" spans="1:4" ht="18" customHeight="1">
      <c r="A2448" s="366" t="s">
        <v>38840</v>
      </c>
      <c r="B2448" s="367" t="s">
        <v>30297</v>
      </c>
      <c r="C2448" s="366" t="s">
        <v>16948</v>
      </c>
      <c r="D2448" s="368">
        <v>15.05</v>
      </c>
    </row>
    <row r="2449" spans="1:4" ht="18" customHeight="1">
      <c r="A2449" s="366" t="s">
        <v>38841</v>
      </c>
      <c r="B2449" s="367" t="s">
        <v>30298</v>
      </c>
      <c r="C2449" s="366" t="s">
        <v>16948</v>
      </c>
      <c r="D2449" s="368">
        <v>18.63</v>
      </c>
    </row>
    <row r="2450" spans="1:4" ht="18" customHeight="1">
      <c r="A2450" s="366" t="s">
        <v>38842</v>
      </c>
      <c r="B2450" s="367" t="s">
        <v>30299</v>
      </c>
      <c r="C2450" s="366" t="s">
        <v>16948</v>
      </c>
      <c r="D2450" s="368">
        <v>22.7</v>
      </c>
    </row>
    <row r="2451" spans="1:4" ht="18" customHeight="1">
      <c r="A2451" s="366" t="s">
        <v>38843</v>
      </c>
      <c r="B2451" s="367" t="s">
        <v>30300</v>
      </c>
      <c r="C2451" s="366" t="s">
        <v>16948</v>
      </c>
      <c r="D2451" s="368">
        <v>27.2</v>
      </c>
    </row>
    <row r="2452" spans="1:4" ht="18" customHeight="1">
      <c r="A2452" s="366" t="s">
        <v>38844</v>
      </c>
      <c r="B2452" s="367" t="s">
        <v>30301</v>
      </c>
      <c r="C2452" s="366" t="s">
        <v>16948</v>
      </c>
      <c r="D2452" s="368">
        <v>32.44</v>
      </c>
    </row>
    <row r="2453" spans="1:4" ht="18" customHeight="1">
      <c r="A2453" s="366" t="s">
        <v>38845</v>
      </c>
      <c r="B2453" s="367" t="s">
        <v>30302</v>
      </c>
      <c r="C2453" s="366" t="s">
        <v>16948</v>
      </c>
      <c r="D2453" s="368">
        <v>38.65</v>
      </c>
    </row>
    <row r="2454" spans="1:4" ht="18" customHeight="1">
      <c r="A2454" s="366" t="s">
        <v>38846</v>
      </c>
      <c r="B2454" s="367" t="s">
        <v>30303</v>
      </c>
      <c r="C2454" s="366" t="s">
        <v>16948</v>
      </c>
      <c r="D2454" s="368">
        <v>41.37</v>
      </c>
    </row>
    <row r="2455" spans="1:4" ht="18" customHeight="1">
      <c r="A2455" s="366" t="s">
        <v>38847</v>
      </c>
      <c r="B2455" s="367" t="s">
        <v>30304</v>
      </c>
      <c r="C2455" s="366" t="s">
        <v>16948</v>
      </c>
      <c r="D2455" s="368">
        <v>5.49</v>
      </c>
    </row>
    <row r="2456" spans="1:4" ht="18" customHeight="1">
      <c r="A2456" s="366" t="s">
        <v>38848</v>
      </c>
      <c r="B2456" s="367" t="s">
        <v>30305</v>
      </c>
      <c r="C2456" s="366" t="s">
        <v>16948</v>
      </c>
      <c r="D2456" s="368">
        <v>6.52</v>
      </c>
    </row>
    <row r="2457" spans="1:4" ht="18" customHeight="1">
      <c r="A2457" s="366" t="s">
        <v>38849</v>
      </c>
      <c r="B2457" s="367" t="s">
        <v>30306</v>
      </c>
      <c r="C2457" s="366" t="s">
        <v>16948</v>
      </c>
      <c r="D2457" s="368">
        <v>7.76</v>
      </c>
    </row>
    <row r="2458" spans="1:4" ht="9" customHeight="1">
      <c r="A2458" s="366" t="s">
        <v>38850</v>
      </c>
      <c r="B2458" s="367" t="s">
        <v>30307</v>
      </c>
      <c r="C2458" s="366" t="s">
        <v>16948</v>
      </c>
      <c r="D2458" s="368">
        <v>4.91</v>
      </c>
    </row>
    <row r="2459" spans="1:4" ht="9" customHeight="1">
      <c r="A2459" s="366" t="s">
        <v>38851</v>
      </c>
      <c r="B2459" s="367" t="s">
        <v>30308</v>
      </c>
      <c r="C2459" s="366" t="s">
        <v>16948</v>
      </c>
      <c r="D2459" s="368">
        <v>10.97</v>
      </c>
    </row>
    <row r="2460" spans="1:4" ht="9" customHeight="1">
      <c r="A2460" s="366" t="s">
        <v>38852</v>
      </c>
      <c r="B2460" s="367" t="s">
        <v>30309</v>
      </c>
      <c r="C2460" s="366" t="s">
        <v>16948</v>
      </c>
      <c r="D2460" s="368">
        <v>11.19</v>
      </c>
    </row>
    <row r="2461" spans="1:4" ht="9" customHeight="1">
      <c r="A2461" s="366" t="s">
        <v>38853</v>
      </c>
      <c r="B2461" s="367" t="s">
        <v>30310</v>
      </c>
      <c r="C2461" s="366" t="s">
        <v>16948</v>
      </c>
      <c r="D2461" s="368">
        <v>11.4</v>
      </c>
    </row>
    <row r="2462" spans="1:4" ht="9" customHeight="1">
      <c r="A2462" s="366" t="s">
        <v>38854</v>
      </c>
      <c r="B2462" s="367" t="s">
        <v>30311</v>
      </c>
      <c r="C2462" s="366" t="s">
        <v>16948</v>
      </c>
      <c r="D2462" s="368">
        <v>11.63</v>
      </c>
    </row>
    <row r="2463" spans="1:4" ht="9" customHeight="1">
      <c r="A2463" s="366" t="s">
        <v>38855</v>
      </c>
      <c r="B2463" s="367" t="s">
        <v>30312</v>
      </c>
      <c r="C2463" s="366" t="s">
        <v>16948</v>
      </c>
      <c r="D2463" s="368">
        <v>11.87</v>
      </c>
    </row>
    <row r="2464" spans="1:4" ht="9" customHeight="1">
      <c r="A2464" s="366" t="s">
        <v>38856</v>
      </c>
      <c r="B2464" s="367" t="s">
        <v>30313</v>
      </c>
      <c r="C2464" s="366" t="s">
        <v>16948</v>
      </c>
      <c r="D2464" s="368">
        <v>12</v>
      </c>
    </row>
    <row r="2465" spans="1:4" ht="9" customHeight="1">
      <c r="A2465" s="366" t="s">
        <v>38857</v>
      </c>
      <c r="B2465" s="367" t="s">
        <v>30314</v>
      </c>
      <c r="C2465" s="366" t="s">
        <v>16948</v>
      </c>
      <c r="D2465" s="368">
        <v>7.31</v>
      </c>
    </row>
    <row r="2466" spans="1:4" ht="9" customHeight="1">
      <c r="A2466" s="366" t="s">
        <v>38858</v>
      </c>
      <c r="B2466" s="367" t="s">
        <v>30315</v>
      </c>
      <c r="C2466" s="366" t="s">
        <v>16948</v>
      </c>
      <c r="D2466" s="368">
        <v>7.37</v>
      </c>
    </row>
    <row r="2467" spans="1:4" ht="9" customHeight="1">
      <c r="A2467" s="366" t="s">
        <v>38859</v>
      </c>
      <c r="B2467" s="367" t="s">
        <v>30316</v>
      </c>
      <c r="C2467" s="366" t="s">
        <v>16948</v>
      </c>
      <c r="D2467" s="368">
        <v>7.44</v>
      </c>
    </row>
    <row r="2468" spans="1:4" ht="9" customHeight="1">
      <c r="A2468" s="366" t="s">
        <v>38860</v>
      </c>
      <c r="B2468" s="367" t="s">
        <v>30317</v>
      </c>
      <c r="C2468" s="366" t="s">
        <v>16948</v>
      </c>
      <c r="D2468" s="368">
        <v>7.5</v>
      </c>
    </row>
    <row r="2469" spans="1:4" ht="9" customHeight="1">
      <c r="A2469" s="366" t="s">
        <v>38861</v>
      </c>
      <c r="B2469" s="367" t="s">
        <v>30318</v>
      </c>
      <c r="C2469" s="366" t="s">
        <v>16948</v>
      </c>
      <c r="D2469" s="368">
        <v>7.58</v>
      </c>
    </row>
    <row r="2470" spans="1:4" ht="9" customHeight="1">
      <c r="A2470" s="366" t="s">
        <v>38862</v>
      </c>
      <c r="B2470" s="367" t="s">
        <v>30319</v>
      </c>
      <c r="C2470" s="366" t="s">
        <v>16948</v>
      </c>
      <c r="D2470" s="368">
        <v>7.62</v>
      </c>
    </row>
    <row r="2471" spans="1:4" ht="9" customHeight="1">
      <c r="A2471" s="366" t="s">
        <v>38863</v>
      </c>
      <c r="B2471" s="367" t="s">
        <v>30320</v>
      </c>
      <c r="C2471" s="366" t="s">
        <v>16948</v>
      </c>
      <c r="D2471" s="368">
        <v>9.6199999999999992</v>
      </c>
    </row>
    <row r="2472" spans="1:4" ht="9" customHeight="1">
      <c r="A2472" s="366" t="s">
        <v>38864</v>
      </c>
      <c r="B2472" s="367" t="s">
        <v>30321</v>
      </c>
      <c r="C2472" s="366" t="s">
        <v>16948</v>
      </c>
      <c r="D2472" s="368">
        <v>9.68</v>
      </c>
    </row>
    <row r="2473" spans="1:4" ht="9" customHeight="1">
      <c r="A2473" s="366" t="s">
        <v>38865</v>
      </c>
      <c r="B2473" s="367" t="s">
        <v>30322</v>
      </c>
      <c r="C2473" s="366" t="s">
        <v>16948</v>
      </c>
      <c r="D2473" s="368">
        <v>9.74</v>
      </c>
    </row>
    <row r="2474" spans="1:4" ht="9" customHeight="1">
      <c r="A2474" s="366" t="s">
        <v>38866</v>
      </c>
      <c r="B2474" s="367" t="s">
        <v>30323</v>
      </c>
      <c r="C2474" s="366" t="s">
        <v>16948</v>
      </c>
      <c r="D2474" s="368">
        <v>9.81</v>
      </c>
    </row>
    <row r="2475" spans="1:4" ht="9" customHeight="1">
      <c r="A2475" s="366" t="s">
        <v>38867</v>
      </c>
      <c r="B2475" s="367" t="s">
        <v>30324</v>
      </c>
      <c r="C2475" s="366" t="s">
        <v>16948</v>
      </c>
      <c r="D2475" s="368">
        <v>9.8800000000000008</v>
      </c>
    </row>
    <row r="2476" spans="1:4" ht="9" customHeight="1">
      <c r="A2476" s="366" t="s">
        <v>38868</v>
      </c>
      <c r="B2476" s="367" t="s">
        <v>30325</v>
      </c>
      <c r="C2476" s="366" t="s">
        <v>16948</v>
      </c>
      <c r="D2476" s="368">
        <v>9.91</v>
      </c>
    </row>
    <row r="2477" spans="1:4" ht="9" customHeight="1">
      <c r="A2477" s="366" t="s">
        <v>38869</v>
      </c>
      <c r="B2477" s="367" t="s">
        <v>30326</v>
      </c>
      <c r="C2477" s="366" t="s">
        <v>16948</v>
      </c>
      <c r="D2477" s="368">
        <v>7.77</v>
      </c>
    </row>
    <row r="2478" spans="1:4" ht="9" customHeight="1">
      <c r="A2478" s="366" t="s">
        <v>38870</v>
      </c>
      <c r="B2478" s="367" t="s">
        <v>30327</v>
      </c>
      <c r="C2478" s="366" t="s">
        <v>16948</v>
      </c>
      <c r="D2478" s="368">
        <v>7.9</v>
      </c>
    </row>
    <row r="2479" spans="1:4" ht="9" customHeight="1">
      <c r="A2479" s="366" t="s">
        <v>38871</v>
      </c>
      <c r="B2479" s="367" t="s">
        <v>30328</v>
      </c>
      <c r="C2479" s="366" t="s">
        <v>16948</v>
      </c>
      <c r="D2479" s="368">
        <v>8.0399999999999991</v>
      </c>
    </row>
    <row r="2480" spans="1:4" ht="9" customHeight="1">
      <c r="A2480" s="366" t="s">
        <v>38872</v>
      </c>
      <c r="B2480" s="367" t="s">
        <v>30329</v>
      </c>
      <c r="C2480" s="366" t="s">
        <v>16948</v>
      </c>
      <c r="D2480" s="368">
        <v>8.18</v>
      </c>
    </row>
    <row r="2481" spans="1:4" ht="9" customHeight="1">
      <c r="A2481" s="366" t="s">
        <v>38873</v>
      </c>
      <c r="B2481" s="367" t="s">
        <v>30330</v>
      </c>
      <c r="C2481" s="366" t="s">
        <v>16948</v>
      </c>
      <c r="D2481" s="368">
        <v>8.33</v>
      </c>
    </row>
    <row r="2482" spans="1:4" ht="9" customHeight="1">
      <c r="A2482" s="366" t="s">
        <v>38874</v>
      </c>
      <c r="B2482" s="367" t="s">
        <v>30331</v>
      </c>
      <c r="C2482" s="366" t="s">
        <v>16948</v>
      </c>
      <c r="D2482" s="368">
        <v>8.41</v>
      </c>
    </row>
    <row r="2483" spans="1:4" ht="9" customHeight="1">
      <c r="A2483" s="366" t="s">
        <v>38875</v>
      </c>
      <c r="B2483" s="367" t="s">
        <v>30332</v>
      </c>
      <c r="C2483" s="366" t="s">
        <v>16948</v>
      </c>
      <c r="D2483" s="368">
        <v>12</v>
      </c>
    </row>
    <row r="2484" spans="1:4" ht="9" customHeight="1">
      <c r="A2484" s="366" t="s">
        <v>38876</v>
      </c>
      <c r="B2484" s="367" t="s">
        <v>30333</v>
      </c>
      <c r="C2484" s="366" t="s">
        <v>16948</v>
      </c>
      <c r="D2484" s="368">
        <v>12.05</v>
      </c>
    </row>
    <row r="2485" spans="1:4" ht="9" customHeight="1">
      <c r="A2485" s="366" t="s">
        <v>38877</v>
      </c>
      <c r="B2485" s="367" t="s">
        <v>30334</v>
      </c>
      <c r="C2485" s="366" t="s">
        <v>16948</v>
      </c>
      <c r="D2485" s="368">
        <v>12.12</v>
      </c>
    </row>
    <row r="2486" spans="1:4" ht="9" customHeight="1">
      <c r="A2486" s="366" t="s">
        <v>38878</v>
      </c>
      <c r="B2486" s="367" t="s">
        <v>30335</v>
      </c>
      <c r="C2486" s="366" t="s">
        <v>16948</v>
      </c>
      <c r="D2486" s="368">
        <v>12.18</v>
      </c>
    </row>
    <row r="2487" spans="1:4" ht="9" customHeight="1">
      <c r="A2487" s="366" t="s">
        <v>38879</v>
      </c>
      <c r="B2487" s="367" t="s">
        <v>30336</v>
      </c>
      <c r="C2487" s="366" t="s">
        <v>16948</v>
      </c>
      <c r="D2487" s="368">
        <v>12.24</v>
      </c>
    </row>
    <row r="2488" spans="1:4" ht="9" customHeight="1">
      <c r="A2488" s="366" t="s">
        <v>38880</v>
      </c>
      <c r="B2488" s="367" t="s">
        <v>30337</v>
      </c>
      <c r="C2488" s="366" t="s">
        <v>16948</v>
      </c>
      <c r="D2488" s="368">
        <v>12.28</v>
      </c>
    </row>
    <row r="2489" spans="1:4" ht="9" customHeight="1">
      <c r="A2489" s="366" t="s">
        <v>38881</v>
      </c>
      <c r="B2489" s="367" t="s">
        <v>30338</v>
      </c>
      <c r="C2489" s="366" t="s">
        <v>16948</v>
      </c>
      <c r="D2489" s="368">
        <v>7.43</v>
      </c>
    </row>
    <row r="2490" spans="1:4" ht="9" customHeight="1">
      <c r="A2490" s="366" t="s">
        <v>38882</v>
      </c>
      <c r="B2490" s="367" t="s">
        <v>30339</v>
      </c>
      <c r="C2490" s="366" t="s">
        <v>16948</v>
      </c>
      <c r="D2490" s="368">
        <v>7.54</v>
      </c>
    </row>
    <row r="2491" spans="1:4" ht="9" customHeight="1">
      <c r="A2491" s="366" t="s">
        <v>38883</v>
      </c>
      <c r="B2491" s="367" t="s">
        <v>30340</v>
      </c>
      <c r="C2491" s="366" t="s">
        <v>16948</v>
      </c>
      <c r="D2491" s="368">
        <v>7.65</v>
      </c>
    </row>
    <row r="2492" spans="1:4" ht="9" customHeight="1">
      <c r="A2492" s="366" t="s">
        <v>38884</v>
      </c>
      <c r="B2492" s="367" t="s">
        <v>30341</v>
      </c>
      <c r="C2492" s="366" t="s">
        <v>16948</v>
      </c>
      <c r="D2492" s="368">
        <v>7.77</v>
      </c>
    </row>
    <row r="2493" spans="1:4" ht="9" customHeight="1">
      <c r="A2493" s="366" t="s">
        <v>38885</v>
      </c>
      <c r="B2493" s="367" t="s">
        <v>30342</v>
      </c>
      <c r="C2493" s="366" t="s">
        <v>16948</v>
      </c>
      <c r="D2493" s="368">
        <v>7.89</v>
      </c>
    </row>
    <row r="2494" spans="1:4" ht="9" customHeight="1">
      <c r="A2494" s="366" t="s">
        <v>38886</v>
      </c>
      <c r="B2494" s="367" t="s">
        <v>30343</v>
      </c>
      <c r="C2494" s="366" t="s">
        <v>16948</v>
      </c>
      <c r="D2494" s="368">
        <v>7.96</v>
      </c>
    </row>
    <row r="2495" spans="1:4" ht="9" customHeight="1">
      <c r="A2495" s="366" t="s">
        <v>38887</v>
      </c>
      <c r="B2495" s="367" t="s">
        <v>30344</v>
      </c>
      <c r="C2495" s="366" t="s">
        <v>16948</v>
      </c>
      <c r="D2495" s="368">
        <v>7.08</v>
      </c>
    </row>
    <row r="2496" spans="1:4" ht="9" customHeight="1">
      <c r="A2496" s="366" t="s">
        <v>38888</v>
      </c>
      <c r="B2496" s="367" t="s">
        <v>30345</v>
      </c>
      <c r="C2496" s="366" t="s">
        <v>16948</v>
      </c>
      <c r="D2496" s="368">
        <v>7.17</v>
      </c>
    </row>
    <row r="2497" spans="1:4" ht="9" customHeight="1">
      <c r="A2497" s="366" t="s">
        <v>38889</v>
      </c>
      <c r="B2497" s="367" t="s">
        <v>30346</v>
      </c>
      <c r="C2497" s="366" t="s">
        <v>16948</v>
      </c>
      <c r="D2497" s="368">
        <v>7.27</v>
      </c>
    </row>
    <row r="2498" spans="1:4" ht="9" customHeight="1">
      <c r="A2498" s="366" t="s">
        <v>38890</v>
      </c>
      <c r="B2498" s="367" t="s">
        <v>30347</v>
      </c>
      <c r="C2498" s="366" t="s">
        <v>16948</v>
      </c>
      <c r="D2498" s="368">
        <v>7.37</v>
      </c>
    </row>
    <row r="2499" spans="1:4" ht="9" customHeight="1">
      <c r="A2499" s="366" t="s">
        <v>38891</v>
      </c>
      <c r="B2499" s="367" t="s">
        <v>30348</v>
      </c>
      <c r="C2499" s="366" t="s">
        <v>16948</v>
      </c>
      <c r="D2499" s="368">
        <v>7.48</v>
      </c>
    </row>
    <row r="2500" spans="1:4" ht="9" customHeight="1">
      <c r="A2500" s="366" t="s">
        <v>38892</v>
      </c>
      <c r="B2500" s="367" t="s">
        <v>30349</v>
      </c>
      <c r="C2500" s="366" t="s">
        <v>16948</v>
      </c>
      <c r="D2500" s="368">
        <v>7.54</v>
      </c>
    </row>
    <row r="2501" spans="1:4" ht="9" customHeight="1">
      <c r="A2501" s="366" t="s">
        <v>38893</v>
      </c>
      <c r="B2501" s="367" t="s">
        <v>30350</v>
      </c>
      <c r="C2501" s="366" t="s">
        <v>16948</v>
      </c>
      <c r="D2501" s="368">
        <v>7.83</v>
      </c>
    </row>
    <row r="2502" spans="1:4" ht="9" customHeight="1">
      <c r="A2502" s="366" t="s">
        <v>38894</v>
      </c>
      <c r="B2502" s="367" t="s">
        <v>30351</v>
      </c>
      <c r="C2502" s="366" t="s">
        <v>16948</v>
      </c>
      <c r="D2502" s="368">
        <v>7.91</v>
      </c>
    </row>
    <row r="2503" spans="1:4" ht="9" customHeight="1">
      <c r="A2503" s="366" t="s">
        <v>38895</v>
      </c>
      <c r="B2503" s="367" t="s">
        <v>30352</v>
      </c>
      <c r="C2503" s="366" t="s">
        <v>16948</v>
      </c>
      <c r="D2503" s="368">
        <v>8</v>
      </c>
    </row>
    <row r="2504" spans="1:4" ht="9" customHeight="1">
      <c r="A2504" s="366" t="s">
        <v>38896</v>
      </c>
      <c r="B2504" s="367" t="s">
        <v>30353</v>
      </c>
      <c r="C2504" s="366" t="s">
        <v>16948</v>
      </c>
      <c r="D2504" s="368">
        <v>8.09</v>
      </c>
    </row>
    <row r="2505" spans="1:4" ht="9" customHeight="1">
      <c r="A2505" s="366" t="s">
        <v>38897</v>
      </c>
      <c r="B2505" s="367" t="s">
        <v>30354</v>
      </c>
      <c r="C2505" s="366" t="s">
        <v>16948</v>
      </c>
      <c r="D2505" s="368">
        <v>8.19</v>
      </c>
    </row>
    <row r="2506" spans="1:4" ht="9" customHeight="1">
      <c r="A2506" s="366" t="s">
        <v>38898</v>
      </c>
      <c r="B2506" s="367" t="s">
        <v>30355</v>
      </c>
      <c r="C2506" s="366" t="s">
        <v>16948</v>
      </c>
      <c r="D2506" s="368">
        <v>8.24</v>
      </c>
    </row>
    <row r="2507" spans="1:4" ht="9" customHeight="1">
      <c r="A2507" s="366" t="s">
        <v>38899</v>
      </c>
      <c r="B2507" s="367" t="s">
        <v>30356</v>
      </c>
      <c r="C2507" s="366" t="s">
        <v>16948</v>
      </c>
      <c r="D2507" s="368">
        <v>14.85</v>
      </c>
    </row>
    <row r="2508" spans="1:4" ht="9" customHeight="1">
      <c r="A2508" s="366" t="s">
        <v>38900</v>
      </c>
      <c r="B2508" s="367" t="s">
        <v>30357</v>
      </c>
      <c r="C2508" s="366" t="s">
        <v>16948</v>
      </c>
      <c r="D2508" s="368">
        <v>15.15</v>
      </c>
    </row>
    <row r="2509" spans="1:4" ht="9" customHeight="1">
      <c r="A2509" s="366" t="s">
        <v>38901</v>
      </c>
      <c r="B2509" s="367" t="s">
        <v>30358</v>
      </c>
      <c r="C2509" s="366" t="s">
        <v>16948</v>
      </c>
      <c r="D2509" s="368">
        <v>15.46</v>
      </c>
    </row>
    <row r="2510" spans="1:4" ht="9" customHeight="1">
      <c r="A2510" s="366" t="s">
        <v>38902</v>
      </c>
      <c r="B2510" s="367" t="s">
        <v>30359</v>
      </c>
      <c r="C2510" s="366" t="s">
        <v>16948</v>
      </c>
      <c r="D2510" s="368">
        <v>15.79</v>
      </c>
    </row>
    <row r="2511" spans="1:4" ht="9" customHeight="1">
      <c r="A2511" s="366" t="s">
        <v>38903</v>
      </c>
      <c r="B2511" s="367" t="s">
        <v>30360</v>
      </c>
      <c r="C2511" s="366" t="s">
        <v>16948</v>
      </c>
      <c r="D2511" s="368">
        <v>16.14</v>
      </c>
    </row>
    <row r="2512" spans="1:4" ht="18" customHeight="1">
      <c r="A2512" s="366" t="s">
        <v>38904</v>
      </c>
      <c r="B2512" s="367" t="s">
        <v>30361</v>
      </c>
      <c r="C2512" s="366" t="s">
        <v>16948</v>
      </c>
      <c r="D2512" s="368">
        <v>16.32</v>
      </c>
    </row>
    <row r="2513" spans="1:4" ht="18" customHeight="1">
      <c r="A2513" s="366" t="s">
        <v>38905</v>
      </c>
      <c r="B2513" s="367" t="s">
        <v>30362</v>
      </c>
      <c r="C2513" s="366" t="s">
        <v>16948</v>
      </c>
      <c r="D2513" s="368">
        <v>13.84</v>
      </c>
    </row>
    <row r="2514" spans="1:4" ht="18" customHeight="1">
      <c r="A2514" s="366" t="s">
        <v>38906</v>
      </c>
      <c r="B2514" s="367" t="s">
        <v>30363</v>
      </c>
      <c r="C2514" s="366" t="s">
        <v>16948</v>
      </c>
      <c r="D2514" s="368">
        <v>15.61</v>
      </c>
    </row>
    <row r="2515" spans="1:4" ht="18" customHeight="1">
      <c r="A2515" s="366" t="s">
        <v>38907</v>
      </c>
      <c r="B2515" s="367" t="s">
        <v>30364</v>
      </c>
      <c r="C2515" s="366" t="s">
        <v>16948</v>
      </c>
      <c r="D2515" s="368">
        <v>15.93</v>
      </c>
    </row>
    <row r="2516" spans="1:4" ht="18" customHeight="1">
      <c r="A2516" s="366" t="s">
        <v>38908</v>
      </c>
      <c r="B2516" s="367" t="s">
        <v>30365</v>
      </c>
      <c r="C2516" s="366" t="s">
        <v>16948</v>
      </c>
      <c r="D2516" s="368">
        <v>16.25</v>
      </c>
    </row>
    <row r="2517" spans="1:4" ht="18" customHeight="1">
      <c r="A2517" s="366" t="s">
        <v>38909</v>
      </c>
      <c r="B2517" s="367" t="s">
        <v>30366</v>
      </c>
      <c r="C2517" s="366" t="s">
        <v>16948</v>
      </c>
      <c r="D2517" s="368">
        <v>18.12</v>
      </c>
    </row>
    <row r="2518" spans="1:4" ht="18" customHeight="1">
      <c r="A2518" s="366" t="s">
        <v>38910</v>
      </c>
      <c r="B2518" s="367" t="s">
        <v>30367</v>
      </c>
      <c r="C2518" s="366" t="s">
        <v>16948</v>
      </c>
      <c r="D2518" s="368">
        <v>18.55</v>
      </c>
    </row>
    <row r="2519" spans="1:4" ht="18" customHeight="1">
      <c r="A2519" s="366" t="s">
        <v>38911</v>
      </c>
      <c r="B2519" s="367" t="s">
        <v>30368</v>
      </c>
      <c r="C2519" s="366" t="s">
        <v>16948</v>
      </c>
      <c r="D2519" s="368">
        <v>18.98</v>
      </c>
    </row>
    <row r="2520" spans="1:4" ht="18" customHeight="1">
      <c r="A2520" s="366" t="s">
        <v>38912</v>
      </c>
      <c r="B2520" s="367" t="s">
        <v>30369</v>
      </c>
      <c r="C2520" s="366" t="s">
        <v>16948</v>
      </c>
      <c r="D2520" s="368">
        <v>14.4</v>
      </c>
    </row>
    <row r="2521" spans="1:4" ht="18" customHeight="1">
      <c r="A2521" s="366" t="s">
        <v>38913</v>
      </c>
      <c r="B2521" s="367" t="s">
        <v>30370</v>
      </c>
      <c r="C2521" s="366" t="s">
        <v>16948</v>
      </c>
      <c r="D2521" s="368">
        <v>14.88</v>
      </c>
    </row>
    <row r="2522" spans="1:4" ht="18" customHeight="1">
      <c r="A2522" s="366" t="s">
        <v>38914</v>
      </c>
      <c r="B2522" s="367" t="s">
        <v>30371</v>
      </c>
      <c r="C2522" s="366" t="s">
        <v>16948</v>
      </c>
      <c r="D2522" s="368">
        <v>15.21</v>
      </c>
    </row>
    <row r="2523" spans="1:4" ht="18" customHeight="1">
      <c r="A2523" s="366" t="s">
        <v>38915</v>
      </c>
      <c r="B2523" s="367" t="s">
        <v>30372</v>
      </c>
      <c r="C2523" s="366" t="s">
        <v>16948</v>
      </c>
      <c r="D2523" s="368">
        <v>19.2</v>
      </c>
    </row>
    <row r="2524" spans="1:4" ht="18" customHeight="1">
      <c r="A2524" s="366" t="s">
        <v>38916</v>
      </c>
      <c r="B2524" s="367" t="s">
        <v>30373</v>
      </c>
      <c r="C2524" s="366" t="s">
        <v>16948</v>
      </c>
      <c r="D2524" s="368">
        <v>18.7</v>
      </c>
    </row>
    <row r="2525" spans="1:4" ht="18" customHeight="1">
      <c r="A2525" s="366" t="s">
        <v>38917</v>
      </c>
      <c r="B2525" s="367" t="s">
        <v>30374</v>
      </c>
      <c r="C2525" s="366" t="s">
        <v>16948</v>
      </c>
      <c r="D2525" s="368">
        <v>18.989999999999998</v>
      </c>
    </row>
    <row r="2526" spans="1:4" ht="18" customHeight="1">
      <c r="A2526" s="366" t="s">
        <v>38918</v>
      </c>
      <c r="B2526" s="367" t="s">
        <v>30375</v>
      </c>
      <c r="C2526" s="366" t="s">
        <v>16948</v>
      </c>
      <c r="D2526" s="368">
        <v>19.2</v>
      </c>
    </row>
    <row r="2527" spans="1:4" ht="18" customHeight="1">
      <c r="A2527" s="366" t="s">
        <v>38919</v>
      </c>
      <c r="B2527" s="367" t="s">
        <v>30376</v>
      </c>
      <c r="C2527" s="366" t="s">
        <v>16948</v>
      </c>
      <c r="D2527" s="368">
        <v>19.489999999999998</v>
      </c>
    </row>
    <row r="2528" spans="1:4" ht="18" customHeight="1">
      <c r="A2528" s="366" t="s">
        <v>38920</v>
      </c>
      <c r="B2528" s="367" t="s">
        <v>30377</v>
      </c>
      <c r="C2528" s="366" t="s">
        <v>16948</v>
      </c>
      <c r="D2528" s="368">
        <v>19.77</v>
      </c>
    </row>
    <row r="2529" spans="1:4" ht="18" customHeight="1">
      <c r="A2529" s="366" t="s">
        <v>38921</v>
      </c>
      <c r="B2529" s="367" t="s">
        <v>30378</v>
      </c>
      <c r="C2529" s="366" t="s">
        <v>16948</v>
      </c>
      <c r="D2529" s="368">
        <v>20.2</v>
      </c>
    </row>
    <row r="2530" spans="1:4" ht="18" customHeight="1">
      <c r="A2530" s="366" t="s">
        <v>38922</v>
      </c>
      <c r="B2530" s="367" t="s">
        <v>30379</v>
      </c>
      <c r="C2530" s="366" t="s">
        <v>16948</v>
      </c>
      <c r="D2530" s="368">
        <v>22.54</v>
      </c>
    </row>
    <row r="2531" spans="1:4" ht="18" customHeight="1">
      <c r="A2531" s="366" t="s">
        <v>38923</v>
      </c>
      <c r="B2531" s="367" t="s">
        <v>30380</v>
      </c>
      <c r="C2531" s="366" t="s">
        <v>16948</v>
      </c>
      <c r="D2531" s="368">
        <v>17.489999999999998</v>
      </c>
    </row>
    <row r="2532" spans="1:4" ht="18" customHeight="1">
      <c r="A2532" s="366" t="s">
        <v>38924</v>
      </c>
      <c r="B2532" s="367" t="s">
        <v>30381</v>
      </c>
      <c r="C2532" s="366" t="s">
        <v>16948</v>
      </c>
      <c r="D2532" s="368">
        <v>17.84</v>
      </c>
    </row>
    <row r="2533" spans="1:4" ht="18" customHeight="1">
      <c r="A2533" s="366" t="s">
        <v>38925</v>
      </c>
      <c r="B2533" s="367" t="s">
        <v>30382</v>
      </c>
      <c r="C2533" s="366" t="s">
        <v>16948</v>
      </c>
      <c r="D2533" s="368">
        <v>15.51</v>
      </c>
    </row>
    <row r="2534" spans="1:4" ht="18" customHeight="1">
      <c r="A2534" s="366" t="s">
        <v>38926</v>
      </c>
      <c r="B2534" s="367" t="s">
        <v>30383</v>
      </c>
      <c r="C2534" s="366" t="s">
        <v>16948</v>
      </c>
      <c r="D2534" s="368">
        <v>18.2</v>
      </c>
    </row>
    <row r="2535" spans="1:4" ht="18" customHeight="1">
      <c r="A2535" s="366" t="s">
        <v>38927</v>
      </c>
      <c r="B2535" s="367" t="s">
        <v>30384</v>
      </c>
      <c r="C2535" s="366" t="s">
        <v>16948</v>
      </c>
      <c r="D2535" s="368">
        <v>18.420000000000002</v>
      </c>
    </row>
    <row r="2536" spans="1:4" ht="18" customHeight="1">
      <c r="A2536" s="366" t="s">
        <v>38928</v>
      </c>
      <c r="B2536" s="367" t="s">
        <v>30385</v>
      </c>
      <c r="C2536" s="366" t="s">
        <v>16948</v>
      </c>
      <c r="D2536" s="368">
        <v>22.86</v>
      </c>
    </row>
    <row r="2537" spans="1:4" ht="18" customHeight="1">
      <c r="A2537" s="366" t="s">
        <v>38929</v>
      </c>
      <c r="B2537" s="367" t="s">
        <v>30386</v>
      </c>
      <c r="C2537" s="366" t="s">
        <v>16948</v>
      </c>
      <c r="D2537" s="368">
        <v>17.920000000000002</v>
      </c>
    </row>
    <row r="2538" spans="1:4" ht="18" customHeight="1">
      <c r="A2538" s="366" t="s">
        <v>38930</v>
      </c>
      <c r="B2538" s="367" t="s">
        <v>30387</v>
      </c>
      <c r="C2538" s="366" t="s">
        <v>16948</v>
      </c>
      <c r="D2538" s="368">
        <v>18.059999999999999</v>
      </c>
    </row>
    <row r="2539" spans="1:4" ht="18" customHeight="1">
      <c r="A2539" s="366" t="s">
        <v>38931</v>
      </c>
      <c r="B2539" s="367" t="s">
        <v>30388</v>
      </c>
      <c r="C2539" s="366" t="s">
        <v>16948</v>
      </c>
      <c r="D2539" s="368">
        <v>18.2</v>
      </c>
    </row>
    <row r="2540" spans="1:4" ht="18" customHeight="1">
      <c r="A2540" s="366" t="s">
        <v>38932</v>
      </c>
      <c r="B2540" s="367" t="s">
        <v>30389</v>
      </c>
      <c r="C2540" s="366" t="s">
        <v>16948</v>
      </c>
      <c r="D2540" s="368">
        <v>18.350000000000001</v>
      </c>
    </row>
    <row r="2541" spans="1:4" ht="18" customHeight="1">
      <c r="A2541" s="366" t="s">
        <v>38933</v>
      </c>
      <c r="B2541" s="367" t="s">
        <v>30390</v>
      </c>
      <c r="C2541" s="366" t="s">
        <v>16948</v>
      </c>
      <c r="D2541" s="368">
        <v>18.559999999999999</v>
      </c>
    </row>
    <row r="2542" spans="1:4" ht="18" customHeight="1">
      <c r="A2542" s="366" t="s">
        <v>38934</v>
      </c>
      <c r="B2542" s="367" t="s">
        <v>30391</v>
      </c>
      <c r="C2542" s="366" t="s">
        <v>16948</v>
      </c>
      <c r="D2542" s="368">
        <v>18.850000000000001</v>
      </c>
    </row>
    <row r="2543" spans="1:4" ht="18" customHeight="1">
      <c r="A2543" s="366" t="s">
        <v>38935</v>
      </c>
      <c r="B2543" s="367" t="s">
        <v>30392</v>
      </c>
      <c r="C2543" s="366" t="s">
        <v>16948</v>
      </c>
      <c r="D2543" s="368">
        <v>19.27</v>
      </c>
    </row>
    <row r="2544" spans="1:4" ht="18" customHeight="1">
      <c r="A2544" s="366" t="s">
        <v>38936</v>
      </c>
      <c r="B2544" s="367" t="s">
        <v>30393</v>
      </c>
      <c r="C2544" s="366" t="s">
        <v>16948</v>
      </c>
      <c r="D2544" s="368">
        <v>15.51</v>
      </c>
    </row>
    <row r="2545" spans="1:4" ht="18" customHeight="1">
      <c r="A2545" s="366" t="s">
        <v>38937</v>
      </c>
      <c r="B2545" s="367" t="s">
        <v>30394</v>
      </c>
      <c r="C2545" s="366" t="s">
        <v>16948</v>
      </c>
      <c r="D2545" s="368">
        <v>17.34</v>
      </c>
    </row>
    <row r="2546" spans="1:4" ht="18" customHeight="1">
      <c r="A2546" s="366" t="s">
        <v>38938</v>
      </c>
      <c r="B2546" s="367" t="s">
        <v>30395</v>
      </c>
      <c r="C2546" s="366" t="s">
        <v>16948</v>
      </c>
      <c r="D2546" s="368">
        <v>15.26</v>
      </c>
    </row>
    <row r="2547" spans="1:4" ht="18" customHeight="1">
      <c r="A2547" s="366" t="s">
        <v>38939</v>
      </c>
      <c r="B2547" s="367" t="s">
        <v>30396</v>
      </c>
      <c r="C2547" s="366" t="s">
        <v>16948</v>
      </c>
      <c r="D2547" s="368">
        <v>17.559999999999999</v>
      </c>
    </row>
    <row r="2548" spans="1:4" ht="18" customHeight="1">
      <c r="A2548" s="366" t="s">
        <v>38940</v>
      </c>
      <c r="B2548" s="367" t="s">
        <v>30397</v>
      </c>
      <c r="C2548" s="366" t="s">
        <v>16948</v>
      </c>
      <c r="D2548" s="368">
        <v>17.7</v>
      </c>
    </row>
    <row r="2549" spans="1:4" ht="18" customHeight="1">
      <c r="A2549" s="366" t="s">
        <v>38941</v>
      </c>
      <c r="B2549" s="367" t="s">
        <v>30398</v>
      </c>
      <c r="C2549" s="366" t="s">
        <v>16948</v>
      </c>
      <c r="D2549" s="368">
        <v>19.559999999999999</v>
      </c>
    </row>
    <row r="2550" spans="1:4" ht="18" customHeight="1">
      <c r="A2550" s="366" t="s">
        <v>38942</v>
      </c>
      <c r="B2550" s="367" t="s">
        <v>30399</v>
      </c>
      <c r="C2550" s="366" t="s">
        <v>16948</v>
      </c>
      <c r="D2550" s="368">
        <v>17.63</v>
      </c>
    </row>
    <row r="2551" spans="1:4" ht="18" customHeight="1">
      <c r="A2551" s="366" t="s">
        <v>38943</v>
      </c>
      <c r="B2551" s="367" t="s">
        <v>30400</v>
      </c>
      <c r="C2551" s="366" t="s">
        <v>16948</v>
      </c>
      <c r="D2551" s="368">
        <v>17.77</v>
      </c>
    </row>
    <row r="2552" spans="1:4" ht="18" customHeight="1">
      <c r="A2552" s="366" t="s">
        <v>38944</v>
      </c>
      <c r="B2552" s="367" t="s">
        <v>30401</v>
      </c>
      <c r="C2552" s="366" t="s">
        <v>16948</v>
      </c>
      <c r="D2552" s="368">
        <v>17.920000000000002</v>
      </c>
    </row>
    <row r="2553" spans="1:4" ht="18" customHeight="1">
      <c r="A2553" s="366" t="s">
        <v>38945</v>
      </c>
      <c r="B2553" s="367" t="s">
        <v>30402</v>
      </c>
      <c r="C2553" s="366" t="s">
        <v>16948</v>
      </c>
      <c r="D2553" s="368">
        <v>18.059999999999999</v>
      </c>
    </row>
    <row r="2554" spans="1:4" ht="18" customHeight="1">
      <c r="A2554" s="366" t="s">
        <v>38946</v>
      </c>
      <c r="B2554" s="367" t="s">
        <v>30403</v>
      </c>
      <c r="C2554" s="366" t="s">
        <v>16948</v>
      </c>
      <c r="D2554" s="368">
        <v>18.13</v>
      </c>
    </row>
    <row r="2555" spans="1:4" ht="18" customHeight="1">
      <c r="A2555" s="366" t="s">
        <v>38947</v>
      </c>
      <c r="B2555" s="367" t="s">
        <v>30404</v>
      </c>
      <c r="C2555" s="366" t="s">
        <v>16948</v>
      </c>
      <c r="D2555" s="368">
        <v>18.420000000000002</v>
      </c>
    </row>
    <row r="2556" spans="1:4" ht="18" customHeight="1">
      <c r="A2556" s="366" t="s">
        <v>38948</v>
      </c>
      <c r="B2556" s="367" t="s">
        <v>30405</v>
      </c>
      <c r="C2556" s="366" t="s">
        <v>16948</v>
      </c>
      <c r="D2556" s="368">
        <v>18.77</v>
      </c>
    </row>
    <row r="2557" spans="1:4" ht="18" customHeight="1">
      <c r="A2557" s="366" t="s">
        <v>38949</v>
      </c>
      <c r="B2557" s="367" t="s">
        <v>30406</v>
      </c>
      <c r="C2557" s="366" t="s">
        <v>16948</v>
      </c>
      <c r="D2557" s="368">
        <v>15.41</v>
      </c>
    </row>
    <row r="2558" spans="1:4" ht="18" customHeight="1">
      <c r="A2558" s="366" t="s">
        <v>38950</v>
      </c>
      <c r="B2558" s="367" t="s">
        <v>30407</v>
      </c>
      <c r="C2558" s="366" t="s">
        <v>16948</v>
      </c>
      <c r="D2558" s="368">
        <v>17.13</v>
      </c>
    </row>
    <row r="2559" spans="1:4" ht="18" customHeight="1">
      <c r="A2559" s="366" t="s">
        <v>38951</v>
      </c>
      <c r="B2559" s="367" t="s">
        <v>30408</v>
      </c>
      <c r="C2559" s="366" t="s">
        <v>16948</v>
      </c>
      <c r="D2559" s="368">
        <v>15.16</v>
      </c>
    </row>
    <row r="2560" spans="1:4" ht="18" customHeight="1">
      <c r="A2560" s="366" t="s">
        <v>38952</v>
      </c>
      <c r="B2560" s="367" t="s">
        <v>30409</v>
      </c>
      <c r="C2560" s="366" t="s">
        <v>16948</v>
      </c>
      <c r="D2560" s="368">
        <v>17.34</v>
      </c>
    </row>
    <row r="2561" spans="1:4" ht="18" customHeight="1">
      <c r="A2561" s="366" t="s">
        <v>38953</v>
      </c>
      <c r="B2561" s="367" t="s">
        <v>30410</v>
      </c>
      <c r="C2561" s="366" t="s">
        <v>16948</v>
      </c>
      <c r="D2561" s="368">
        <v>17.489999999999998</v>
      </c>
    </row>
    <row r="2562" spans="1:4" ht="9" customHeight="1">
      <c r="A2562" s="366" t="s">
        <v>38954</v>
      </c>
      <c r="B2562" s="367" t="s">
        <v>30411</v>
      </c>
      <c r="C2562" s="366" t="s">
        <v>16948</v>
      </c>
      <c r="D2562" s="368">
        <v>18.989999999999998</v>
      </c>
    </row>
    <row r="2563" spans="1:4" ht="18" customHeight="1">
      <c r="A2563" s="366" t="s">
        <v>38955</v>
      </c>
      <c r="B2563" s="367" t="s">
        <v>30412</v>
      </c>
      <c r="C2563" s="366" t="s">
        <v>16948</v>
      </c>
      <c r="D2563" s="368">
        <v>8.01</v>
      </c>
    </row>
    <row r="2564" spans="1:4" ht="18" customHeight="1">
      <c r="A2564" s="366" t="s">
        <v>38956</v>
      </c>
      <c r="B2564" s="367" t="s">
        <v>30413</v>
      </c>
      <c r="C2564" s="366" t="s">
        <v>16948</v>
      </c>
      <c r="D2564" s="368">
        <v>10.6</v>
      </c>
    </row>
    <row r="2565" spans="1:4" ht="18" customHeight="1">
      <c r="A2565" s="366" t="s">
        <v>38957</v>
      </c>
      <c r="B2565" s="367" t="s">
        <v>30414</v>
      </c>
      <c r="C2565" s="366" t="s">
        <v>16948</v>
      </c>
      <c r="D2565" s="368">
        <v>10.88</v>
      </c>
    </row>
    <row r="2566" spans="1:4" ht="18" customHeight="1">
      <c r="A2566" s="366" t="s">
        <v>38958</v>
      </c>
      <c r="B2566" s="367" t="s">
        <v>30415</v>
      </c>
      <c r="C2566" s="366" t="s">
        <v>16948</v>
      </c>
      <c r="D2566" s="368">
        <v>11.94</v>
      </c>
    </row>
    <row r="2567" spans="1:4" ht="18" customHeight="1">
      <c r="A2567" s="366" t="s">
        <v>38959</v>
      </c>
      <c r="B2567" s="367" t="s">
        <v>30416</v>
      </c>
      <c r="C2567" s="366" t="s">
        <v>16948</v>
      </c>
      <c r="D2567" s="368">
        <v>12.24</v>
      </c>
    </row>
    <row r="2568" spans="1:4" ht="18" customHeight="1">
      <c r="A2568" s="366" t="s">
        <v>38960</v>
      </c>
      <c r="B2568" s="367" t="s">
        <v>30417</v>
      </c>
      <c r="C2568" s="366" t="s">
        <v>16948</v>
      </c>
      <c r="D2568" s="368">
        <v>12.46</v>
      </c>
    </row>
    <row r="2569" spans="1:4" ht="18" customHeight="1">
      <c r="A2569" s="366" t="s">
        <v>38961</v>
      </c>
      <c r="B2569" s="367" t="s">
        <v>30418</v>
      </c>
      <c r="C2569" s="366" t="s">
        <v>16948</v>
      </c>
      <c r="D2569" s="368">
        <v>12.91</v>
      </c>
    </row>
    <row r="2570" spans="1:4" ht="18" customHeight="1">
      <c r="A2570" s="366" t="s">
        <v>38962</v>
      </c>
      <c r="B2570" s="367" t="s">
        <v>30419</v>
      </c>
      <c r="C2570" s="366" t="s">
        <v>16948</v>
      </c>
      <c r="D2570" s="368">
        <v>14.5</v>
      </c>
    </row>
    <row r="2571" spans="1:4" ht="18" customHeight="1">
      <c r="A2571" s="366" t="s">
        <v>38963</v>
      </c>
      <c r="B2571" s="367" t="s">
        <v>30420</v>
      </c>
      <c r="C2571" s="366" t="s">
        <v>16948</v>
      </c>
      <c r="D2571" s="368">
        <v>9.42</v>
      </c>
    </row>
    <row r="2572" spans="1:4" ht="18" customHeight="1">
      <c r="A2572" s="366" t="s">
        <v>38964</v>
      </c>
      <c r="B2572" s="367" t="s">
        <v>30421</v>
      </c>
      <c r="C2572" s="366" t="s">
        <v>16948</v>
      </c>
      <c r="D2572" s="368">
        <v>14.88</v>
      </c>
    </row>
    <row r="2573" spans="1:4" ht="18" customHeight="1">
      <c r="A2573" s="366" t="s">
        <v>38965</v>
      </c>
      <c r="B2573" s="367" t="s">
        <v>30422</v>
      </c>
      <c r="C2573" s="366" t="s">
        <v>16948</v>
      </c>
      <c r="D2573" s="368">
        <v>9.76</v>
      </c>
    </row>
    <row r="2574" spans="1:4" ht="18" customHeight="1">
      <c r="A2574" s="366" t="s">
        <v>38966</v>
      </c>
      <c r="B2574" s="367" t="s">
        <v>30423</v>
      </c>
      <c r="C2574" s="366" t="s">
        <v>16948</v>
      </c>
      <c r="D2574" s="368">
        <v>8.15</v>
      </c>
    </row>
    <row r="2575" spans="1:4" ht="18" customHeight="1">
      <c r="A2575" s="366" t="s">
        <v>38967</v>
      </c>
      <c r="B2575" s="367" t="s">
        <v>30424</v>
      </c>
      <c r="C2575" s="366" t="s">
        <v>16948</v>
      </c>
      <c r="D2575" s="368">
        <v>10.039999999999999</v>
      </c>
    </row>
    <row r="2576" spans="1:4" ht="18" customHeight="1">
      <c r="A2576" s="366" t="s">
        <v>38968</v>
      </c>
      <c r="B2576" s="367" t="s">
        <v>30425</v>
      </c>
      <c r="C2576" s="366" t="s">
        <v>16948</v>
      </c>
      <c r="D2576" s="368">
        <v>10.32</v>
      </c>
    </row>
    <row r="2577" spans="1:4" ht="18" customHeight="1">
      <c r="A2577" s="366" t="s">
        <v>38969</v>
      </c>
      <c r="B2577" s="367" t="s">
        <v>30426</v>
      </c>
      <c r="C2577" s="366" t="s">
        <v>16948</v>
      </c>
      <c r="D2577" s="368">
        <v>9.76</v>
      </c>
    </row>
    <row r="2578" spans="1:4" ht="18" customHeight="1">
      <c r="A2578" s="366" t="s">
        <v>38970</v>
      </c>
      <c r="B2578" s="367" t="s">
        <v>30427</v>
      </c>
      <c r="C2578" s="366" t="s">
        <v>16948</v>
      </c>
      <c r="D2578" s="368">
        <v>9.93</v>
      </c>
    </row>
    <row r="2579" spans="1:4" ht="18" customHeight="1">
      <c r="A2579" s="366" t="s">
        <v>38971</v>
      </c>
      <c r="B2579" s="367" t="s">
        <v>30428</v>
      </c>
      <c r="C2579" s="366" t="s">
        <v>16948</v>
      </c>
      <c r="D2579" s="368">
        <v>10.1</v>
      </c>
    </row>
    <row r="2580" spans="1:4" ht="18" customHeight="1">
      <c r="A2580" s="366" t="s">
        <v>38972</v>
      </c>
      <c r="B2580" s="367" t="s">
        <v>30429</v>
      </c>
      <c r="C2580" s="366" t="s">
        <v>16948</v>
      </c>
      <c r="D2580" s="368">
        <v>10.27</v>
      </c>
    </row>
    <row r="2581" spans="1:4" ht="18" customHeight="1">
      <c r="A2581" s="366" t="s">
        <v>38973</v>
      </c>
      <c r="B2581" s="367" t="s">
        <v>30430</v>
      </c>
      <c r="C2581" s="366" t="s">
        <v>16948</v>
      </c>
      <c r="D2581" s="368">
        <v>10.43</v>
      </c>
    </row>
    <row r="2582" spans="1:4" ht="18" customHeight="1">
      <c r="A2582" s="366" t="s">
        <v>38974</v>
      </c>
      <c r="B2582" s="367" t="s">
        <v>30431</v>
      </c>
      <c r="C2582" s="366" t="s">
        <v>16948</v>
      </c>
      <c r="D2582" s="368">
        <v>10.72</v>
      </c>
    </row>
    <row r="2583" spans="1:4" ht="18" customHeight="1">
      <c r="A2583" s="366" t="s">
        <v>38975</v>
      </c>
      <c r="B2583" s="367" t="s">
        <v>30432</v>
      </c>
      <c r="C2583" s="366" t="s">
        <v>16948</v>
      </c>
      <c r="D2583" s="368">
        <v>12.01</v>
      </c>
    </row>
    <row r="2584" spans="1:4" ht="18" customHeight="1">
      <c r="A2584" s="366" t="s">
        <v>38976</v>
      </c>
      <c r="B2584" s="367" t="s">
        <v>30433</v>
      </c>
      <c r="C2584" s="366" t="s">
        <v>16948</v>
      </c>
      <c r="D2584" s="368">
        <v>8.15</v>
      </c>
    </row>
    <row r="2585" spans="1:4" ht="18" customHeight="1">
      <c r="A2585" s="366" t="s">
        <v>38977</v>
      </c>
      <c r="B2585" s="367" t="s">
        <v>30434</v>
      </c>
      <c r="C2585" s="366" t="s">
        <v>16948</v>
      </c>
      <c r="D2585" s="368">
        <v>12.31</v>
      </c>
    </row>
    <row r="2586" spans="1:4" ht="18" customHeight="1">
      <c r="A2586" s="366" t="s">
        <v>38978</v>
      </c>
      <c r="B2586" s="367" t="s">
        <v>30435</v>
      </c>
      <c r="C2586" s="366" t="s">
        <v>16948</v>
      </c>
      <c r="D2586" s="368">
        <v>9.1999999999999993</v>
      </c>
    </row>
    <row r="2587" spans="1:4" ht="18" customHeight="1">
      <c r="A2587" s="366" t="s">
        <v>38979</v>
      </c>
      <c r="B2587" s="367" t="s">
        <v>30436</v>
      </c>
      <c r="C2587" s="366" t="s">
        <v>16948</v>
      </c>
      <c r="D2587" s="368">
        <v>7.89</v>
      </c>
    </row>
    <row r="2588" spans="1:4" ht="18" customHeight="1">
      <c r="A2588" s="366" t="s">
        <v>38980</v>
      </c>
      <c r="B2588" s="367" t="s">
        <v>30437</v>
      </c>
      <c r="C2588" s="366" t="s">
        <v>16948</v>
      </c>
      <c r="D2588" s="368">
        <v>9.42</v>
      </c>
    </row>
    <row r="2589" spans="1:4" ht="18" customHeight="1">
      <c r="A2589" s="366" t="s">
        <v>38981</v>
      </c>
      <c r="B2589" s="367" t="s">
        <v>30438</v>
      </c>
      <c r="C2589" s="366" t="s">
        <v>16948</v>
      </c>
      <c r="D2589" s="368">
        <v>9.59</v>
      </c>
    </row>
    <row r="2590" spans="1:4" ht="18" customHeight="1">
      <c r="A2590" s="366" t="s">
        <v>38982</v>
      </c>
      <c r="B2590" s="367" t="s">
        <v>30439</v>
      </c>
      <c r="C2590" s="366" t="s">
        <v>16948</v>
      </c>
      <c r="D2590" s="368">
        <v>9.48</v>
      </c>
    </row>
    <row r="2591" spans="1:4" ht="18" customHeight="1">
      <c r="A2591" s="366" t="s">
        <v>38983</v>
      </c>
      <c r="B2591" s="367" t="s">
        <v>30440</v>
      </c>
      <c r="C2591" s="366" t="s">
        <v>16948</v>
      </c>
      <c r="D2591" s="368">
        <v>9.65</v>
      </c>
    </row>
    <row r="2592" spans="1:4" ht="18" customHeight="1">
      <c r="A2592" s="366" t="s">
        <v>38984</v>
      </c>
      <c r="B2592" s="367" t="s">
        <v>30441</v>
      </c>
      <c r="C2592" s="366" t="s">
        <v>16948</v>
      </c>
      <c r="D2592" s="368">
        <v>9.76</v>
      </c>
    </row>
    <row r="2593" spans="1:4" ht="18" customHeight="1">
      <c r="A2593" s="366" t="s">
        <v>38985</v>
      </c>
      <c r="B2593" s="367" t="s">
        <v>30442</v>
      </c>
      <c r="C2593" s="366" t="s">
        <v>16948</v>
      </c>
      <c r="D2593" s="368">
        <v>9.93</v>
      </c>
    </row>
    <row r="2594" spans="1:4" ht="18" customHeight="1">
      <c r="A2594" s="366" t="s">
        <v>38986</v>
      </c>
      <c r="B2594" s="367" t="s">
        <v>30443</v>
      </c>
      <c r="C2594" s="366" t="s">
        <v>16948</v>
      </c>
      <c r="D2594" s="368">
        <v>10.039999999999999</v>
      </c>
    </row>
    <row r="2595" spans="1:4" ht="18" customHeight="1">
      <c r="A2595" s="366" t="s">
        <v>38987</v>
      </c>
      <c r="B2595" s="367" t="s">
        <v>30444</v>
      </c>
      <c r="C2595" s="366" t="s">
        <v>16948</v>
      </c>
      <c r="D2595" s="368">
        <v>10.32</v>
      </c>
    </row>
    <row r="2596" spans="1:4" ht="18" customHeight="1">
      <c r="A2596" s="366" t="s">
        <v>38988</v>
      </c>
      <c r="B2596" s="367" t="s">
        <v>30445</v>
      </c>
      <c r="C2596" s="366" t="s">
        <v>16948</v>
      </c>
      <c r="D2596" s="368">
        <v>10.66</v>
      </c>
    </row>
    <row r="2597" spans="1:4" ht="18" customHeight="1">
      <c r="A2597" s="366" t="s">
        <v>38989</v>
      </c>
      <c r="B2597" s="367" t="s">
        <v>30446</v>
      </c>
      <c r="C2597" s="366" t="s">
        <v>16948</v>
      </c>
      <c r="D2597" s="368">
        <v>8.0399999999999991</v>
      </c>
    </row>
    <row r="2598" spans="1:4" ht="18" customHeight="1">
      <c r="A2598" s="366" t="s">
        <v>38990</v>
      </c>
      <c r="B2598" s="367" t="s">
        <v>30447</v>
      </c>
      <c r="C2598" s="366" t="s">
        <v>16948</v>
      </c>
      <c r="D2598" s="368">
        <v>10.88</v>
      </c>
    </row>
    <row r="2599" spans="1:4" ht="18" customHeight="1">
      <c r="A2599" s="366" t="s">
        <v>38991</v>
      </c>
      <c r="B2599" s="367" t="s">
        <v>30448</v>
      </c>
      <c r="C2599" s="366" t="s">
        <v>16948</v>
      </c>
      <c r="D2599" s="368">
        <v>9.0299999999999994</v>
      </c>
    </row>
    <row r="2600" spans="1:4" ht="18" customHeight="1">
      <c r="A2600" s="366" t="s">
        <v>38992</v>
      </c>
      <c r="B2600" s="367" t="s">
        <v>30449</v>
      </c>
      <c r="C2600" s="366" t="s">
        <v>16948</v>
      </c>
      <c r="D2600" s="368">
        <v>7.81</v>
      </c>
    </row>
    <row r="2601" spans="1:4" ht="18" customHeight="1">
      <c r="A2601" s="366" t="s">
        <v>38993</v>
      </c>
      <c r="B2601" s="367" t="s">
        <v>30450</v>
      </c>
      <c r="C2601" s="366" t="s">
        <v>16948</v>
      </c>
      <c r="D2601" s="368">
        <v>9.1999999999999993</v>
      </c>
    </row>
    <row r="2602" spans="1:4" ht="9" customHeight="1">
      <c r="A2602" s="366" t="s">
        <v>38994</v>
      </c>
      <c r="B2602" s="367" t="s">
        <v>30451</v>
      </c>
      <c r="C2602" s="366" t="s">
        <v>16948</v>
      </c>
      <c r="D2602" s="368">
        <v>9.3699999999999992</v>
      </c>
    </row>
    <row r="2603" spans="1:4" ht="18" customHeight="1">
      <c r="A2603" s="366" t="s">
        <v>38995</v>
      </c>
      <c r="B2603" s="367" t="s">
        <v>30452</v>
      </c>
      <c r="C2603" s="366" t="s">
        <v>16948</v>
      </c>
      <c r="D2603" s="368">
        <v>2.79</v>
      </c>
    </row>
    <row r="2604" spans="1:4" ht="18" customHeight="1">
      <c r="A2604" s="366" t="s">
        <v>38996</v>
      </c>
      <c r="B2604" s="367" t="s">
        <v>30453</v>
      </c>
      <c r="C2604" s="366" t="s">
        <v>16948</v>
      </c>
      <c r="D2604" s="368">
        <v>14.75</v>
      </c>
    </row>
    <row r="2605" spans="1:4" ht="18" customHeight="1">
      <c r="A2605" s="366" t="s">
        <v>38997</v>
      </c>
      <c r="B2605" s="367" t="s">
        <v>30454</v>
      </c>
      <c r="C2605" s="366" t="s">
        <v>16948</v>
      </c>
      <c r="D2605" s="368">
        <v>18.47</v>
      </c>
    </row>
    <row r="2606" spans="1:4" ht="18" customHeight="1">
      <c r="A2606" s="366" t="s">
        <v>38998</v>
      </c>
      <c r="B2606" s="367" t="s">
        <v>30455</v>
      </c>
      <c r="C2606" s="366" t="s">
        <v>16948</v>
      </c>
      <c r="D2606" s="368">
        <v>18.91</v>
      </c>
    </row>
    <row r="2607" spans="1:4" ht="18" customHeight="1">
      <c r="A2607" s="366" t="s">
        <v>38999</v>
      </c>
      <c r="B2607" s="367" t="s">
        <v>30456</v>
      </c>
      <c r="C2607" s="366" t="s">
        <v>16948</v>
      </c>
      <c r="D2607" s="368">
        <v>19.239999999999998</v>
      </c>
    </row>
    <row r="2608" spans="1:4" ht="18" customHeight="1">
      <c r="A2608" s="366" t="s">
        <v>39000</v>
      </c>
      <c r="B2608" s="367" t="s">
        <v>30457</v>
      </c>
      <c r="C2608" s="366" t="s">
        <v>16948</v>
      </c>
      <c r="D2608" s="368">
        <v>19.579999999999998</v>
      </c>
    </row>
    <row r="2609" spans="1:4" ht="18" customHeight="1">
      <c r="A2609" s="366" t="s">
        <v>39001</v>
      </c>
      <c r="B2609" s="367" t="s">
        <v>30458</v>
      </c>
      <c r="C2609" s="366" t="s">
        <v>16948</v>
      </c>
      <c r="D2609" s="368">
        <v>20.02</v>
      </c>
    </row>
    <row r="2610" spans="1:4" ht="18" customHeight="1">
      <c r="A2610" s="366" t="s">
        <v>39002</v>
      </c>
      <c r="B2610" s="367" t="s">
        <v>30459</v>
      </c>
      <c r="C2610" s="366" t="s">
        <v>16948</v>
      </c>
      <c r="D2610" s="368">
        <v>20.350000000000001</v>
      </c>
    </row>
    <row r="2611" spans="1:4" ht="18" customHeight="1">
      <c r="A2611" s="366" t="s">
        <v>39003</v>
      </c>
      <c r="B2611" s="367" t="s">
        <v>30460</v>
      </c>
      <c r="C2611" s="366" t="s">
        <v>16948</v>
      </c>
      <c r="D2611" s="368">
        <v>15.27</v>
      </c>
    </row>
    <row r="2612" spans="1:4" ht="18" customHeight="1">
      <c r="A2612" s="366" t="s">
        <v>39004</v>
      </c>
      <c r="B2612" s="367" t="s">
        <v>30461</v>
      </c>
      <c r="C2612" s="366" t="s">
        <v>16948</v>
      </c>
      <c r="D2612" s="368">
        <v>15.71</v>
      </c>
    </row>
    <row r="2613" spans="1:4" ht="18" customHeight="1">
      <c r="A2613" s="366" t="s">
        <v>39005</v>
      </c>
      <c r="B2613" s="367" t="s">
        <v>30462</v>
      </c>
      <c r="C2613" s="366" t="s">
        <v>16948</v>
      </c>
      <c r="D2613" s="368">
        <v>18.14</v>
      </c>
    </row>
    <row r="2614" spans="1:4" ht="9" customHeight="1">
      <c r="A2614" s="366" t="s">
        <v>39006</v>
      </c>
      <c r="B2614" s="367" t="s">
        <v>30463</v>
      </c>
      <c r="C2614" s="366" t="s">
        <v>16948</v>
      </c>
      <c r="D2614" s="368">
        <v>20.57</v>
      </c>
    </row>
    <row r="2615" spans="1:4" ht="9" customHeight="1">
      <c r="A2615" s="366" t="s">
        <v>39007</v>
      </c>
      <c r="B2615" s="367" t="s">
        <v>30464</v>
      </c>
      <c r="C2615" s="366" t="s">
        <v>16948</v>
      </c>
      <c r="D2615" s="368">
        <v>18.260000000000002</v>
      </c>
    </row>
    <row r="2616" spans="1:4" ht="9" customHeight="1">
      <c r="A2616" s="366" t="s">
        <v>39008</v>
      </c>
      <c r="B2616" s="367" t="s">
        <v>30465</v>
      </c>
      <c r="C2616" s="366" t="s">
        <v>16948</v>
      </c>
      <c r="D2616" s="368">
        <v>18.88</v>
      </c>
    </row>
    <row r="2617" spans="1:4" ht="9" customHeight="1">
      <c r="A2617" s="366" t="s">
        <v>39009</v>
      </c>
      <c r="B2617" s="367" t="s">
        <v>30466</v>
      </c>
      <c r="C2617" s="366" t="s">
        <v>16948</v>
      </c>
      <c r="D2617" s="368">
        <v>19.510000000000002</v>
      </c>
    </row>
    <row r="2618" spans="1:4" ht="9" customHeight="1">
      <c r="A2618" s="366" t="s">
        <v>39010</v>
      </c>
      <c r="B2618" s="367" t="s">
        <v>30467</v>
      </c>
      <c r="C2618" s="366" t="s">
        <v>16948</v>
      </c>
      <c r="D2618" s="368">
        <v>20.170000000000002</v>
      </c>
    </row>
    <row r="2619" spans="1:4" ht="9" customHeight="1">
      <c r="A2619" s="366" t="s">
        <v>39011</v>
      </c>
      <c r="B2619" s="367" t="s">
        <v>30468</v>
      </c>
      <c r="C2619" s="366" t="s">
        <v>16948</v>
      </c>
      <c r="D2619" s="368">
        <v>20.87</v>
      </c>
    </row>
    <row r="2620" spans="1:4" ht="9" customHeight="1">
      <c r="A2620" s="366" t="s">
        <v>39012</v>
      </c>
      <c r="B2620" s="367" t="s">
        <v>30469</v>
      </c>
      <c r="C2620" s="366" t="s">
        <v>16948</v>
      </c>
      <c r="D2620" s="368">
        <v>21.24</v>
      </c>
    </row>
    <row r="2621" spans="1:4" ht="9" customHeight="1">
      <c r="A2621" s="366" t="s">
        <v>39013</v>
      </c>
      <c r="B2621" s="367" t="s">
        <v>30470</v>
      </c>
      <c r="C2621" s="366" t="s">
        <v>16948</v>
      </c>
      <c r="D2621" s="368">
        <v>10.11</v>
      </c>
    </row>
    <row r="2622" spans="1:4" ht="9" customHeight="1">
      <c r="A2622" s="366" t="s">
        <v>39014</v>
      </c>
      <c r="B2622" s="367" t="s">
        <v>30471</v>
      </c>
      <c r="C2622" s="366" t="s">
        <v>16948</v>
      </c>
      <c r="D2622" s="368">
        <v>10.3</v>
      </c>
    </row>
    <row r="2623" spans="1:4" ht="9" customHeight="1">
      <c r="A2623" s="366" t="s">
        <v>39015</v>
      </c>
      <c r="B2623" s="367" t="s">
        <v>30472</v>
      </c>
      <c r="C2623" s="366" t="s">
        <v>16948</v>
      </c>
      <c r="D2623" s="368">
        <v>10.48</v>
      </c>
    </row>
    <row r="2624" spans="1:4" ht="9" customHeight="1">
      <c r="A2624" s="366" t="s">
        <v>39016</v>
      </c>
      <c r="B2624" s="367" t="s">
        <v>30473</v>
      </c>
      <c r="C2624" s="366" t="s">
        <v>16948</v>
      </c>
      <c r="D2624" s="368">
        <v>10.68</v>
      </c>
    </row>
    <row r="2625" spans="1:4" ht="9" customHeight="1">
      <c r="A2625" s="366" t="s">
        <v>39017</v>
      </c>
      <c r="B2625" s="367" t="s">
        <v>30474</v>
      </c>
      <c r="C2625" s="366" t="s">
        <v>16948</v>
      </c>
      <c r="D2625" s="368">
        <v>10.89</v>
      </c>
    </row>
    <row r="2626" spans="1:4" ht="9" customHeight="1">
      <c r="A2626" s="366" t="s">
        <v>39018</v>
      </c>
      <c r="B2626" s="367" t="s">
        <v>30475</v>
      </c>
      <c r="C2626" s="366" t="s">
        <v>16948</v>
      </c>
      <c r="D2626" s="368">
        <v>11</v>
      </c>
    </row>
    <row r="2627" spans="1:4" ht="9" customHeight="1">
      <c r="A2627" s="366" t="s">
        <v>39019</v>
      </c>
      <c r="B2627" s="367" t="s">
        <v>30476</v>
      </c>
      <c r="C2627" s="366" t="s">
        <v>16948</v>
      </c>
      <c r="D2627" s="368">
        <v>12.15</v>
      </c>
    </row>
    <row r="2628" spans="1:4" ht="9" customHeight="1">
      <c r="A2628" s="366" t="s">
        <v>39020</v>
      </c>
      <c r="B2628" s="367" t="s">
        <v>30477</v>
      </c>
      <c r="C2628" s="366" t="s">
        <v>16948</v>
      </c>
      <c r="D2628" s="368">
        <v>12.33</v>
      </c>
    </row>
    <row r="2629" spans="1:4" ht="9" customHeight="1">
      <c r="A2629" s="366" t="s">
        <v>39021</v>
      </c>
      <c r="B2629" s="367" t="s">
        <v>30478</v>
      </c>
      <c r="C2629" s="366" t="s">
        <v>16948</v>
      </c>
      <c r="D2629" s="368">
        <v>12.5</v>
      </c>
    </row>
    <row r="2630" spans="1:4" ht="9" customHeight="1">
      <c r="A2630" s="366" t="s">
        <v>39022</v>
      </c>
      <c r="B2630" s="367" t="s">
        <v>30479</v>
      </c>
      <c r="C2630" s="366" t="s">
        <v>16948</v>
      </c>
      <c r="D2630" s="368">
        <v>12.69</v>
      </c>
    </row>
    <row r="2631" spans="1:4" ht="9" customHeight="1">
      <c r="A2631" s="366" t="s">
        <v>39023</v>
      </c>
      <c r="B2631" s="367" t="s">
        <v>30480</v>
      </c>
      <c r="C2631" s="366" t="s">
        <v>16948</v>
      </c>
      <c r="D2631" s="368">
        <v>12.89</v>
      </c>
    </row>
    <row r="2632" spans="1:4" ht="9" customHeight="1">
      <c r="A2632" s="366" t="s">
        <v>39024</v>
      </c>
      <c r="B2632" s="367" t="s">
        <v>30481</v>
      </c>
      <c r="C2632" s="366" t="s">
        <v>16948</v>
      </c>
      <c r="D2632" s="368">
        <v>13</v>
      </c>
    </row>
    <row r="2633" spans="1:4" ht="9" customHeight="1">
      <c r="A2633" s="366" t="s">
        <v>39025</v>
      </c>
      <c r="B2633" s="367" t="s">
        <v>30482</v>
      </c>
      <c r="C2633" s="366" t="s">
        <v>16948</v>
      </c>
      <c r="D2633" s="368">
        <v>12.69</v>
      </c>
    </row>
    <row r="2634" spans="1:4" ht="9" customHeight="1">
      <c r="A2634" s="366" t="s">
        <v>39026</v>
      </c>
      <c r="B2634" s="367" t="s">
        <v>30483</v>
      </c>
      <c r="C2634" s="366" t="s">
        <v>16948</v>
      </c>
      <c r="D2634" s="368">
        <v>13.08</v>
      </c>
    </row>
    <row r="2635" spans="1:4" ht="9" customHeight="1">
      <c r="A2635" s="366" t="s">
        <v>39027</v>
      </c>
      <c r="B2635" s="367" t="s">
        <v>30484</v>
      </c>
      <c r="C2635" s="366" t="s">
        <v>16948</v>
      </c>
      <c r="D2635" s="368">
        <v>13.47</v>
      </c>
    </row>
    <row r="2636" spans="1:4" ht="9" customHeight="1">
      <c r="A2636" s="366" t="s">
        <v>39028</v>
      </c>
      <c r="B2636" s="367" t="s">
        <v>30485</v>
      </c>
      <c r="C2636" s="366" t="s">
        <v>16948</v>
      </c>
      <c r="D2636" s="368">
        <v>13.88</v>
      </c>
    </row>
    <row r="2637" spans="1:4" ht="9" customHeight="1">
      <c r="A2637" s="366" t="s">
        <v>39029</v>
      </c>
      <c r="B2637" s="367" t="s">
        <v>30486</v>
      </c>
      <c r="C2637" s="366" t="s">
        <v>16948</v>
      </c>
      <c r="D2637" s="368">
        <v>14.32</v>
      </c>
    </row>
    <row r="2638" spans="1:4" ht="9" customHeight="1">
      <c r="A2638" s="366" t="s">
        <v>39030</v>
      </c>
      <c r="B2638" s="367" t="s">
        <v>30487</v>
      </c>
      <c r="C2638" s="366" t="s">
        <v>16948</v>
      </c>
      <c r="D2638" s="368">
        <v>14.56</v>
      </c>
    </row>
    <row r="2639" spans="1:4" ht="9" customHeight="1">
      <c r="A2639" s="366" t="s">
        <v>39031</v>
      </c>
      <c r="B2639" s="367" t="s">
        <v>30488</v>
      </c>
      <c r="C2639" s="366" t="s">
        <v>16948</v>
      </c>
      <c r="D2639" s="368">
        <v>14.34</v>
      </c>
    </row>
    <row r="2640" spans="1:4" ht="9" customHeight="1">
      <c r="A2640" s="366" t="s">
        <v>39032</v>
      </c>
      <c r="B2640" s="367" t="s">
        <v>30489</v>
      </c>
      <c r="C2640" s="366" t="s">
        <v>16948</v>
      </c>
      <c r="D2640" s="368">
        <v>14.51</v>
      </c>
    </row>
    <row r="2641" spans="1:4" ht="9" customHeight="1">
      <c r="A2641" s="366" t="s">
        <v>39033</v>
      </c>
      <c r="B2641" s="367" t="s">
        <v>30490</v>
      </c>
      <c r="C2641" s="366" t="s">
        <v>16948</v>
      </c>
      <c r="D2641" s="368">
        <v>14.68</v>
      </c>
    </row>
    <row r="2642" spans="1:4" ht="9" customHeight="1">
      <c r="A2642" s="366" t="s">
        <v>39034</v>
      </c>
      <c r="B2642" s="367" t="s">
        <v>30491</v>
      </c>
      <c r="C2642" s="366" t="s">
        <v>16948</v>
      </c>
      <c r="D2642" s="368">
        <v>14.86</v>
      </c>
    </row>
    <row r="2643" spans="1:4" ht="9" customHeight="1">
      <c r="A2643" s="366" t="s">
        <v>39035</v>
      </c>
      <c r="B2643" s="367" t="s">
        <v>30492</v>
      </c>
      <c r="C2643" s="366" t="s">
        <v>16948</v>
      </c>
      <c r="D2643" s="368">
        <v>15.06</v>
      </c>
    </row>
    <row r="2644" spans="1:4" ht="9" customHeight="1">
      <c r="A2644" s="366" t="s">
        <v>39036</v>
      </c>
      <c r="B2644" s="367" t="s">
        <v>30493</v>
      </c>
      <c r="C2644" s="366" t="s">
        <v>16948</v>
      </c>
      <c r="D2644" s="368">
        <v>15.16</v>
      </c>
    </row>
    <row r="2645" spans="1:4" ht="9" customHeight="1">
      <c r="A2645" s="366" t="s">
        <v>39037</v>
      </c>
      <c r="B2645" s="367" t="s">
        <v>30494</v>
      </c>
      <c r="C2645" s="366" t="s">
        <v>16948</v>
      </c>
      <c r="D2645" s="368">
        <v>11.61</v>
      </c>
    </row>
    <row r="2646" spans="1:4" ht="9" customHeight="1">
      <c r="A2646" s="366" t="s">
        <v>39038</v>
      </c>
      <c r="B2646" s="367" t="s">
        <v>30495</v>
      </c>
      <c r="C2646" s="366" t="s">
        <v>16948</v>
      </c>
      <c r="D2646" s="368">
        <v>11.93</v>
      </c>
    </row>
    <row r="2647" spans="1:4" ht="9" customHeight="1">
      <c r="A2647" s="366" t="s">
        <v>39039</v>
      </c>
      <c r="B2647" s="367" t="s">
        <v>30496</v>
      </c>
      <c r="C2647" s="366" t="s">
        <v>16948</v>
      </c>
      <c r="D2647" s="368">
        <v>12.25</v>
      </c>
    </row>
    <row r="2648" spans="1:4" ht="9" customHeight="1">
      <c r="A2648" s="366" t="s">
        <v>39040</v>
      </c>
      <c r="B2648" s="367" t="s">
        <v>30497</v>
      </c>
      <c r="C2648" s="366" t="s">
        <v>16948</v>
      </c>
      <c r="D2648" s="368">
        <v>12.59</v>
      </c>
    </row>
    <row r="2649" spans="1:4" ht="9" customHeight="1">
      <c r="A2649" s="366" t="s">
        <v>39041</v>
      </c>
      <c r="B2649" s="367" t="s">
        <v>30498</v>
      </c>
      <c r="C2649" s="366" t="s">
        <v>16948</v>
      </c>
      <c r="D2649" s="368">
        <v>12.95</v>
      </c>
    </row>
    <row r="2650" spans="1:4" ht="9" customHeight="1">
      <c r="A2650" s="366" t="s">
        <v>39042</v>
      </c>
      <c r="B2650" s="367" t="s">
        <v>30499</v>
      </c>
      <c r="C2650" s="366" t="s">
        <v>16948</v>
      </c>
      <c r="D2650" s="368">
        <v>13.14</v>
      </c>
    </row>
    <row r="2651" spans="1:4" ht="9" customHeight="1">
      <c r="A2651" s="366" t="s">
        <v>39043</v>
      </c>
      <c r="B2651" s="367" t="s">
        <v>30500</v>
      </c>
      <c r="C2651" s="366" t="s">
        <v>16948</v>
      </c>
      <c r="D2651" s="368">
        <v>10.87</v>
      </c>
    </row>
    <row r="2652" spans="1:4" ht="9" customHeight="1">
      <c r="A2652" s="366" t="s">
        <v>39044</v>
      </c>
      <c r="B2652" s="367" t="s">
        <v>30501</v>
      </c>
      <c r="C2652" s="366" t="s">
        <v>16948</v>
      </c>
      <c r="D2652" s="368">
        <v>11.14</v>
      </c>
    </row>
    <row r="2653" spans="1:4" ht="9" customHeight="1">
      <c r="A2653" s="366" t="s">
        <v>39045</v>
      </c>
      <c r="B2653" s="367" t="s">
        <v>30502</v>
      </c>
      <c r="C2653" s="366" t="s">
        <v>16948</v>
      </c>
      <c r="D2653" s="368">
        <v>11.43</v>
      </c>
    </row>
    <row r="2654" spans="1:4" ht="9" customHeight="1">
      <c r="A2654" s="366" t="s">
        <v>39046</v>
      </c>
      <c r="B2654" s="367" t="s">
        <v>30503</v>
      </c>
      <c r="C2654" s="366" t="s">
        <v>16948</v>
      </c>
      <c r="D2654" s="368">
        <v>11.73</v>
      </c>
    </row>
    <row r="2655" spans="1:4" ht="9" customHeight="1">
      <c r="A2655" s="366" t="s">
        <v>39047</v>
      </c>
      <c r="B2655" s="367" t="s">
        <v>30504</v>
      </c>
      <c r="C2655" s="366" t="s">
        <v>16948</v>
      </c>
      <c r="D2655" s="368">
        <v>12.04</v>
      </c>
    </row>
    <row r="2656" spans="1:4" ht="9" customHeight="1">
      <c r="A2656" s="366" t="s">
        <v>39048</v>
      </c>
      <c r="B2656" s="367" t="s">
        <v>30505</v>
      </c>
      <c r="C2656" s="366" t="s">
        <v>16948</v>
      </c>
      <c r="D2656" s="368">
        <v>12.22</v>
      </c>
    </row>
    <row r="2657" spans="1:4" ht="9" customHeight="1">
      <c r="A2657" s="366" t="s">
        <v>39049</v>
      </c>
      <c r="B2657" s="367" t="s">
        <v>30506</v>
      </c>
      <c r="C2657" s="366" t="s">
        <v>16948</v>
      </c>
      <c r="D2657" s="368">
        <v>11.28</v>
      </c>
    </row>
    <row r="2658" spans="1:4" ht="9" customHeight="1">
      <c r="A2658" s="366" t="s">
        <v>39050</v>
      </c>
      <c r="B2658" s="367" t="s">
        <v>30507</v>
      </c>
      <c r="C2658" s="366" t="s">
        <v>16948</v>
      </c>
      <c r="D2658" s="368">
        <v>11.53</v>
      </c>
    </row>
    <row r="2659" spans="1:4" ht="9" customHeight="1">
      <c r="A2659" s="366" t="s">
        <v>39051</v>
      </c>
      <c r="B2659" s="367" t="s">
        <v>30508</v>
      </c>
      <c r="C2659" s="366" t="s">
        <v>16948</v>
      </c>
      <c r="D2659" s="368">
        <v>11.78</v>
      </c>
    </row>
    <row r="2660" spans="1:4" ht="9" customHeight="1">
      <c r="A2660" s="366" t="s">
        <v>39052</v>
      </c>
      <c r="B2660" s="367" t="s">
        <v>30509</v>
      </c>
      <c r="C2660" s="366" t="s">
        <v>16948</v>
      </c>
      <c r="D2660" s="368">
        <v>12.05</v>
      </c>
    </row>
    <row r="2661" spans="1:4" ht="9" customHeight="1">
      <c r="A2661" s="366" t="s">
        <v>39053</v>
      </c>
      <c r="B2661" s="367" t="s">
        <v>30510</v>
      </c>
      <c r="C2661" s="366" t="s">
        <v>16948</v>
      </c>
      <c r="D2661" s="368">
        <v>12.33</v>
      </c>
    </row>
    <row r="2662" spans="1:4" ht="9" customHeight="1">
      <c r="A2662" s="366" t="s">
        <v>39054</v>
      </c>
      <c r="B2662" s="367" t="s">
        <v>30511</v>
      </c>
      <c r="C2662" s="366" t="s">
        <v>16948</v>
      </c>
      <c r="D2662" s="368">
        <v>12.48</v>
      </c>
    </row>
    <row r="2663" spans="1:4" ht="9" customHeight="1">
      <c r="A2663" s="366" t="s">
        <v>39055</v>
      </c>
      <c r="B2663" s="367" t="s">
        <v>30512</v>
      </c>
      <c r="C2663" s="366" t="s">
        <v>16948</v>
      </c>
      <c r="D2663" s="368">
        <v>24.14</v>
      </c>
    </row>
    <row r="2664" spans="1:4" ht="9" customHeight="1">
      <c r="A2664" s="366" t="s">
        <v>39056</v>
      </c>
      <c r="B2664" s="367" t="s">
        <v>30513</v>
      </c>
      <c r="C2664" s="366" t="s">
        <v>16948</v>
      </c>
      <c r="D2664" s="368">
        <v>25.02</v>
      </c>
    </row>
    <row r="2665" spans="1:4" ht="9" customHeight="1">
      <c r="A2665" s="366" t="s">
        <v>39057</v>
      </c>
      <c r="B2665" s="367" t="s">
        <v>30514</v>
      </c>
      <c r="C2665" s="366" t="s">
        <v>16948</v>
      </c>
      <c r="D2665" s="368">
        <v>25.92</v>
      </c>
    </row>
    <row r="2666" spans="1:4" ht="9" customHeight="1">
      <c r="A2666" s="366" t="s">
        <v>39058</v>
      </c>
      <c r="B2666" s="367" t="s">
        <v>30515</v>
      </c>
      <c r="C2666" s="366" t="s">
        <v>16948</v>
      </c>
      <c r="D2666" s="368">
        <v>26.87</v>
      </c>
    </row>
    <row r="2667" spans="1:4" ht="9" customHeight="1">
      <c r="A2667" s="366" t="s">
        <v>39059</v>
      </c>
      <c r="B2667" s="367" t="s">
        <v>30516</v>
      </c>
      <c r="C2667" s="366" t="s">
        <v>16948</v>
      </c>
      <c r="D2667" s="368">
        <v>27.86</v>
      </c>
    </row>
    <row r="2668" spans="1:4" ht="9" customHeight="1">
      <c r="A2668" s="366" t="s">
        <v>39060</v>
      </c>
      <c r="B2668" s="367" t="s">
        <v>30517</v>
      </c>
      <c r="C2668" s="366" t="s">
        <v>16948</v>
      </c>
      <c r="D2668" s="368">
        <v>28.39</v>
      </c>
    </row>
    <row r="2669" spans="1:4" ht="9" customHeight="1">
      <c r="A2669" s="366" t="s">
        <v>39061</v>
      </c>
      <c r="B2669" s="367" t="s">
        <v>30518</v>
      </c>
      <c r="C2669" s="366" t="s">
        <v>9780</v>
      </c>
      <c r="D2669" s="368">
        <v>113.09</v>
      </c>
    </row>
    <row r="2670" spans="1:4" ht="9" customHeight="1">
      <c r="A2670" s="366" t="s">
        <v>39062</v>
      </c>
      <c r="B2670" s="367" t="s">
        <v>30519</v>
      </c>
      <c r="C2670" s="366" t="s">
        <v>9780</v>
      </c>
      <c r="D2670" s="368">
        <v>110.74</v>
      </c>
    </row>
    <row r="2671" spans="1:4" ht="9" customHeight="1">
      <c r="A2671" s="366" t="s">
        <v>39063</v>
      </c>
      <c r="B2671" s="367" t="s">
        <v>30520</v>
      </c>
      <c r="C2671" s="366" t="s">
        <v>9780</v>
      </c>
      <c r="D2671" s="368">
        <v>7.9</v>
      </c>
    </row>
    <row r="2672" spans="1:4" ht="9" customHeight="1">
      <c r="A2672" s="366" t="s">
        <v>39064</v>
      </c>
      <c r="B2672" s="367" t="s">
        <v>30521</v>
      </c>
      <c r="C2672" s="366" t="s">
        <v>9780</v>
      </c>
      <c r="D2672" s="368">
        <v>16.440000000000001</v>
      </c>
    </row>
    <row r="2673" spans="1:4" ht="9" customHeight="1">
      <c r="A2673" s="366" t="s">
        <v>39065</v>
      </c>
      <c r="B2673" s="367" t="s">
        <v>30522</v>
      </c>
      <c r="C2673" s="366" t="s">
        <v>4130</v>
      </c>
      <c r="D2673" s="368">
        <v>2336.5500000000002</v>
      </c>
    </row>
    <row r="2674" spans="1:4" ht="9" customHeight="1">
      <c r="A2674" s="366" t="s">
        <v>39066</v>
      </c>
      <c r="B2674" s="367" t="s">
        <v>30523</v>
      </c>
      <c r="C2674" s="366" t="s">
        <v>4130</v>
      </c>
      <c r="D2674" s="368">
        <v>2221.14</v>
      </c>
    </row>
    <row r="2675" spans="1:4" ht="9" customHeight="1">
      <c r="A2675" s="366" t="s">
        <v>39067</v>
      </c>
      <c r="B2675" s="367" t="s">
        <v>30524</v>
      </c>
      <c r="C2675" s="366" t="s">
        <v>4130</v>
      </c>
      <c r="D2675" s="368">
        <v>2707.6</v>
      </c>
    </row>
    <row r="2676" spans="1:4" ht="9" customHeight="1">
      <c r="A2676" s="366" t="s">
        <v>39068</v>
      </c>
      <c r="B2676" s="367" t="s">
        <v>30525</v>
      </c>
      <c r="C2676" s="366" t="s">
        <v>4130</v>
      </c>
      <c r="D2676" s="368">
        <v>2577.44</v>
      </c>
    </row>
    <row r="2677" spans="1:4" ht="9" customHeight="1">
      <c r="A2677" s="366" t="s">
        <v>39069</v>
      </c>
      <c r="B2677" s="367" t="s">
        <v>30526</v>
      </c>
      <c r="C2677" s="366" t="s">
        <v>4130</v>
      </c>
      <c r="D2677" s="368">
        <v>1686.14</v>
      </c>
    </row>
    <row r="2678" spans="1:4" ht="9" customHeight="1">
      <c r="A2678" s="366" t="s">
        <v>39070</v>
      </c>
      <c r="B2678" s="367" t="s">
        <v>30527</v>
      </c>
      <c r="C2678" s="366" t="s">
        <v>4130</v>
      </c>
      <c r="D2678" s="368">
        <v>1570.73</v>
      </c>
    </row>
    <row r="2679" spans="1:4" ht="9" customHeight="1">
      <c r="A2679" s="366" t="s">
        <v>39071</v>
      </c>
      <c r="B2679" s="367" t="s">
        <v>30528</v>
      </c>
      <c r="C2679" s="366" t="s">
        <v>4130</v>
      </c>
      <c r="D2679" s="368">
        <v>2057.19</v>
      </c>
    </row>
    <row r="2680" spans="1:4" ht="9" customHeight="1">
      <c r="A2680" s="366" t="s">
        <v>39072</v>
      </c>
      <c r="B2680" s="367" t="s">
        <v>30529</v>
      </c>
      <c r="C2680" s="366" t="s">
        <v>4130</v>
      </c>
      <c r="D2680" s="368">
        <v>1927.02</v>
      </c>
    </row>
    <row r="2681" spans="1:4" ht="9" customHeight="1">
      <c r="A2681" s="366" t="s">
        <v>39073</v>
      </c>
      <c r="B2681" s="367" t="s">
        <v>30530</v>
      </c>
      <c r="C2681" s="366" t="s">
        <v>4130</v>
      </c>
      <c r="D2681" s="368">
        <v>2433.23</v>
      </c>
    </row>
    <row r="2682" spans="1:4" ht="9" customHeight="1">
      <c r="A2682" s="366" t="s">
        <v>39074</v>
      </c>
      <c r="B2682" s="367" t="s">
        <v>30531</v>
      </c>
      <c r="C2682" s="366" t="s">
        <v>4130</v>
      </c>
      <c r="D2682" s="368">
        <v>2286.8000000000002</v>
      </c>
    </row>
    <row r="2683" spans="1:4" ht="9" customHeight="1">
      <c r="A2683" s="366" t="s">
        <v>39075</v>
      </c>
      <c r="B2683" s="367" t="s">
        <v>30532</v>
      </c>
      <c r="C2683" s="366" t="s">
        <v>4130</v>
      </c>
      <c r="D2683" s="368">
        <v>2804.28</v>
      </c>
    </row>
    <row r="2684" spans="1:4" ht="9" customHeight="1">
      <c r="A2684" s="366" t="s">
        <v>39076</v>
      </c>
      <c r="B2684" s="367" t="s">
        <v>30533</v>
      </c>
      <c r="C2684" s="366" t="s">
        <v>4130</v>
      </c>
      <c r="D2684" s="368">
        <v>2643.1</v>
      </c>
    </row>
    <row r="2685" spans="1:4" ht="9" customHeight="1">
      <c r="A2685" s="366" t="s">
        <v>39077</v>
      </c>
      <c r="B2685" s="367" t="s">
        <v>30534</v>
      </c>
      <c r="C2685" s="366" t="s">
        <v>4130</v>
      </c>
      <c r="D2685" s="368">
        <v>947.18</v>
      </c>
    </row>
    <row r="2686" spans="1:4" ht="9" customHeight="1">
      <c r="A2686" s="366" t="s">
        <v>39078</v>
      </c>
      <c r="B2686" s="367" t="s">
        <v>30535</v>
      </c>
      <c r="C2686" s="366" t="s">
        <v>4130</v>
      </c>
      <c r="D2686" s="368">
        <v>883.58</v>
      </c>
    </row>
    <row r="2687" spans="1:4" ht="9" customHeight="1">
      <c r="A2687" s="366" t="s">
        <v>39079</v>
      </c>
      <c r="B2687" s="367" t="s">
        <v>30536</v>
      </c>
      <c r="C2687" s="366" t="s">
        <v>4130</v>
      </c>
      <c r="D2687" s="368">
        <v>1173.6600000000001</v>
      </c>
    </row>
    <row r="2688" spans="1:4" ht="9" customHeight="1">
      <c r="A2688" s="366" t="s">
        <v>39080</v>
      </c>
      <c r="B2688" s="367" t="s">
        <v>30537</v>
      </c>
      <c r="C2688" s="366" t="s">
        <v>4130</v>
      </c>
      <c r="D2688" s="368">
        <v>1101.1199999999999</v>
      </c>
    </row>
    <row r="2689" spans="1:4" ht="9" customHeight="1">
      <c r="A2689" s="366" t="s">
        <v>39081</v>
      </c>
      <c r="B2689" s="367" t="s">
        <v>30538</v>
      </c>
      <c r="C2689" s="366" t="s">
        <v>4130</v>
      </c>
      <c r="D2689" s="368">
        <v>870.38</v>
      </c>
    </row>
    <row r="2690" spans="1:4" ht="9" customHeight="1">
      <c r="A2690" s="366" t="s">
        <v>39082</v>
      </c>
      <c r="B2690" s="367" t="s">
        <v>30539</v>
      </c>
      <c r="C2690" s="366" t="s">
        <v>4130</v>
      </c>
      <c r="D2690" s="368">
        <v>806.78</v>
      </c>
    </row>
    <row r="2691" spans="1:4" ht="9" customHeight="1">
      <c r="A2691" s="366" t="s">
        <v>39083</v>
      </c>
      <c r="B2691" s="367" t="s">
        <v>30540</v>
      </c>
      <c r="C2691" s="366" t="s">
        <v>4130</v>
      </c>
      <c r="D2691" s="368">
        <v>1096.8599999999999</v>
      </c>
    </row>
    <row r="2692" spans="1:4" ht="9" customHeight="1">
      <c r="A2692" s="366" t="s">
        <v>39084</v>
      </c>
      <c r="B2692" s="367" t="s">
        <v>30541</v>
      </c>
      <c r="C2692" s="366" t="s">
        <v>4130</v>
      </c>
      <c r="D2692" s="368">
        <v>1024.32</v>
      </c>
    </row>
    <row r="2693" spans="1:4" ht="9" customHeight="1">
      <c r="A2693" s="366" t="s">
        <v>39085</v>
      </c>
      <c r="B2693" s="367" t="s">
        <v>30542</v>
      </c>
      <c r="C2693" s="366" t="s">
        <v>4130</v>
      </c>
      <c r="D2693" s="368">
        <v>1323.33</v>
      </c>
    </row>
    <row r="2694" spans="1:4" ht="9" customHeight="1">
      <c r="A2694" s="366" t="s">
        <v>39086</v>
      </c>
      <c r="B2694" s="367" t="s">
        <v>30543</v>
      </c>
      <c r="C2694" s="366" t="s">
        <v>4130</v>
      </c>
      <c r="D2694" s="368">
        <v>1241.8599999999999</v>
      </c>
    </row>
    <row r="2695" spans="1:4" ht="9" customHeight="1">
      <c r="A2695" s="366" t="s">
        <v>39087</v>
      </c>
      <c r="B2695" s="367" t="s">
        <v>30544</v>
      </c>
      <c r="C2695" s="366" t="s">
        <v>4130</v>
      </c>
      <c r="D2695" s="368">
        <v>1549.8</v>
      </c>
    </row>
    <row r="2696" spans="1:4" ht="9" customHeight="1">
      <c r="A2696" s="366" t="s">
        <v>39088</v>
      </c>
      <c r="B2696" s="367" t="s">
        <v>30545</v>
      </c>
      <c r="C2696" s="366" t="s">
        <v>4130</v>
      </c>
      <c r="D2696" s="368">
        <v>1459.4</v>
      </c>
    </row>
    <row r="2697" spans="1:4" ht="9" customHeight="1">
      <c r="A2697" s="366" t="s">
        <v>39089</v>
      </c>
      <c r="B2697" s="367" t="s">
        <v>30546</v>
      </c>
      <c r="C2697" s="366" t="s">
        <v>4130</v>
      </c>
      <c r="D2697" s="368">
        <v>192.95</v>
      </c>
    </row>
    <row r="2698" spans="1:4" ht="9" customHeight="1">
      <c r="A2698" s="366" t="s">
        <v>39090</v>
      </c>
      <c r="B2698" s="367" t="s">
        <v>30547</v>
      </c>
      <c r="C2698" s="366" t="s">
        <v>4130</v>
      </c>
      <c r="D2698" s="368">
        <v>169.93</v>
      </c>
    </row>
    <row r="2699" spans="1:4" ht="9" customHeight="1">
      <c r="A2699" s="366" t="s">
        <v>39091</v>
      </c>
      <c r="B2699" s="367" t="s">
        <v>30548</v>
      </c>
      <c r="C2699" s="366" t="s">
        <v>4130</v>
      </c>
      <c r="D2699" s="368">
        <v>192.95</v>
      </c>
    </row>
    <row r="2700" spans="1:4" ht="9" customHeight="1">
      <c r="A2700" s="366" t="s">
        <v>39092</v>
      </c>
      <c r="B2700" s="367" t="s">
        <v>30549</v>
      </c>
      <c r="C2700" s="366" t="s">
        <v>4130</v>
      </c>
      <c r="D2700" s="368">
        <v>169.93</v>
      </c>
    </row>
    <row r="2701" spans="1:4" ht="9" customHeight="1">
      <c r="A2701" s="366" t="s">
        <v>39093</v>
      </c>
      <c r="B2701" s="367" t="s">
        <v>30550</v>
      </c>
      <c r="C2701" s="366" t="s">
        <v>4130</v>
      </c>
      <c r="D2701" s="368">
        <v>242.35</v>
      </c>
    </row>
    <row r="2702" spans="1:4" ht="9" customHeight="1">
      <c r="A2702" s="366" t="s">
        <v>39094</v>
      </c>
      <c r="B2702" s="367" t="s">
        <v>30551</v>
      </c>
      <c r="C2702" s="366" t="s">
        <v>4130</v>
      </c>
      <c r="D2702" s="368">
        <v>212.25</v>
      </c>
    </row>
    <row r="2703" spans="1:4" ht="9" customHeight="1">
      <c r="A2703" s="366" t="s">
        <v>39095</v>
      </c>
      <c r="B2703" s="367" t="s">
        <v>30552</v>
      </c>
      <c r="C2703" s="366" t="s">
        <v>4130</v>
      </c>
      <c r="D2703" s="368">
        <v>242.35</v>
      </c>
    </row>
    <row r="2704" spans="1:4" ht="9" customHeight="1">
      <c r="A2704" s="366" t="s">
        <v>39096</v>
      </c>
      <c r="B2704" s="367" t="s">
        <v>30553</v>
      </c>
      <c r="C2704" s="366" t="s">
        <v>4130</v>
      </c>
      <c r="D2704" s="368">
        <v>212.25</v>
      </c>
    </row>
    <row r="2705" spans="1:4" ht="9" customHeight="1">
      <c r="A2705" s="366" t="s">
        <v>39097</v>
      </c>
      <c r="B2705" s="367" t="s">
        <v>30554</v>
      </c>
      <c r="C2705" s="366" t="s">
        <v>4130</v>
      </c>
      <c r="D2705" s="368">
        <v>20.92</v>
      </c>
    </row>
    <row r="2706" spans="1:4" ht="9" customHeight="1">
      <c r="A2706" s="366" t="s">
        <v>39098</v>
      </c>
      <c r="B2706" s="367" t="s">
        <v>30555</v>
      </c>
      <c r="C2706" s="366" t="s">
        <v>4130</v>
      </c>
      <c r="D2706" s="368">
        <v>17.68</v>
      </c>
    </row>
    <row r="2707" spans="1:4" ht="9" customHeight="1">
      <c r="A2707" s="366" t="s">
        <v>39099</v>
      </c>
      <c r="B2707" s="367" t="s">
        <v>30556</v>
      </c>
      <c r="C2707" s="366" t="s">
        <v>4130</v>
      </c>
      <c r="D2707" s="368">
        <v>21.73</v>
      </c>
    </row>
    <row r="2708" spans="1:4" ht="9" customHeight="1">
      <c r="A2708" s="366" t="s">
        <v>39100</v>
      </c>
      <c r="B2708" s="367" t="s">
        <v>30557</v>
      </c>
      <c r="C2708" s="366" t="s">
        <v>4130</v>
      </c>
      <c r="D2708" s="368">
        <v>18.48</v>
      </c>
    </row>
    <row r="2709" spans="1:4" ht="9" customHeight="1">
      <c r="A2709" s="366" t="s">
        <v>39101</v>
      </c>
      <c r="B2709" s="367" t="s">
        <v>30558</v>
      </c>
      <c r="C2709" s="366" t="s">
        <v>4130</v>
      </c>
      <c r="D2709" s="368">
        <v>137.54</v>
      </c>
    </row>
    <row r="2710" spans="1:4" ht="9" customHeight="1">
      <c r="A2710" s="366" t="s">
        <v>39102</v>
      </c>
      <c r="B2710" s="367" t="s">
        <v>30559</v>
      </c>
      <c r="C2710" s="366" t="s">
        <v>4130</v>
      </c>
      <c r="D2710" s="368">
        <v>123.38</v>
      </c>
    </row>
    <row r="2711" spans="1:4" ht="9" customHeight="1">
      <c r="A2711" s="366" t="s">
        <v>39103</v>
      </c>
      <c r="B2711" s="367" t="s">
        <v>30560</v>
      </c>
      <c r="C2711" s="366" t="s">
        <v>4130</v>
      </c>
      <c r="D2711" s="368">
        <v>3607.34</v>
      </c>
    </row>
    <row r="2712" spans="1:4" ht="9" customHeight="1">
      <c r="A2712" s="366" t="s">
        <v>39104</v>
      </c>
      <c r="B2712" s="367" t="s">
        <v>30561</v>
      </c>
      <c r="C2712" s="366" t="s">
        <v>4130</v>
      </c>
      <c r="D2712" s="368">
        <v>3269.39</v>
      </c>
    </row>
    <row r="2713" spans="1:4" ht="9" customHeight="1">
      <c r="A2713" s="366" t="s">
        <v>39105</v>
      </c>
      <c r="B2713" s="367" t="s">
        <v>30562</v>
      </c>
      <c r="C2713" s="366" t="s">
        <v>4130</v>
      </c>
      <c r="D2713" s="368">
        <v>3931.46</v>
      </c>
    </row>
    <row r="2714" spans="1:4" ht="9" customHeight="1">
      <c r="A2714" s="366" t="s">
        <v>39106</v>
      </c>
      <c r="B2714" s="367" t="s">
        <v>30563</v>
      </c>
      <c r="C2714" s="366" t="s">
        <v>4130</v>
      </c>
      <c r="D2714" s="368">
        <v>3606.83</v>
      </c>
    </row>
    <row r="2715" spans="1:4" ht="9" customHeight="1">
      <c r="A2715" s="366" t="s">
        <v>39107</v>
      </c>
      <c r="B2715" s="367" t="s">
        <v>30564</v>
      </c>
      <c r="C2715" s="366" t="s">
        <v>4130</v>
      </c>
      <c r="D2715" s="368">
        <v>3563.13</v>
      </c>
    </row>
    <row r="2716" spans="1:4" ht="9" customHeight="1">
      <c r="A2716" s="366" t="s">
        <v>39108</v>
      </c>
      <c r="B2716" s="367" t="s">
        <v>30565</v>
      </c>
      <c r="C2716" s="366" t="s">
        <v>4130</v>
      </c>
      <c r="D2716" s="368">
        <v>3239.94</v>
      </c>
    </row>
    <row r="2717" spans="1:4" ht="9" customHeight="1">
      <c r="A2717" s="366" t="s">
        <v>39109</v>
      </c>
      <c r="B2717" s="367" t="s">
        <v>30566</v>
      </c>
      <c r="C2717" s="366" t="s">
        <v>4130</v>
      </c>
      <c r="D2717" s="368">
        <v>3887.26</v>
      </c>
    </row>
    <row r="2718" spans="1:4" ht="9" customHeight="1">
      <c r="A2718" s="366" t="s">
        <v>39110</v>
      </c>
      <c r="B2718" s="367" t="s">
        <v>30567</v>
      </c>
      <c r="C2718" s="366" t="s">
        <v>4130</v>
      </c>
      <c r="D2718" s="368">
        <v>3577.38</v>
      </c>
    </row>
    <row r="2719" spans="1:4" ht="9" customHeight="1">
      <c r="A2719" s="366" t="s">
        <v>39111</v>
      </c>
      <c r="B2719" s="367" t="s">
        <v>30568</v>
      </c>
      <c r="C2719" s="366" t="s">
        <v>4130</v>
      </c>
      <c r="D2719" s="368">
        <v>3518.93</v>
      </c>
    </row>
    <row r="2720" spans="1:4" ht="9" customHeight="1">
      <c r="A2720" s="366" t="s">
        <v>39112</v>
      </c>
      <c r="B2720" s="367" t="s">
        <v>30569</v>
      </c>
      <c r="C2720" s="366" t="s">
        <v>4130</v>
      </c>
      <c r="D2720" s="368">
        <v>3210.49</v>
      </c>
    </row>
    <row r="2721" spans="1:4" ht="9" customHeight="1">
      <c r="A2721" s="366" t="s">
        <v>39113</v>
      </c>
      <c r="B2721" s="367" t="s">
        <v>30570</v>
      </c>
      <c r="C2721" s="366" t="s">
        <v>4130</v>
      </c>
      <c r="D2721" s="368">
        <v>3843.05</v>
      </c>
    </row>
    <row r="2722" spans="1:4" ht="9" customHeight="1">
      <c r="A2722" s="366" t="s">
        <v>39114</v>
      </c>
      <c r="B2722" s="367" t="s">
        <v>30571</v>
      </c>
      <c r="C2722" s="366" t="s">
        <v>4130</v>
      </c>
      <c r="D2722" s="368">
        <v>3547.93</v>
      </c>
    </row>
    <row r="2723" spans="1:4" ht="9" customHeight="1">
      <c r="A2723" s="366" t="s">
        <v>39115</v>
      </c>
      <c r="B2723" s="367" t="s">
        <v>30572</v>
      </c>
      <c r="C2723" s="366" t="s">
        <v>4130</v>
      </c>
      <c r="D2723" s="368">
        <v>3474.72</v>
      </c>
    </row>
    <row r="2724" spans="1:4" ht="9" customHeight="1">
      <c r="A2724" s="366" t="s">
        <v>39116</v>
      </c>
      <c r="B2724" s="367" t="s">
        <v>30573</v>
      </c>
      <c r="C2724" s="366" t="s">
        <v>4130</v>
      </c>
      <c r="D2724" s="368">
        <v>3181.04</v>
      </c>
    </row>
    <row r="2725" spans="1:4" ht="9" customHeight="1">
      <c r="A2725" s="366" t="s">
        <v>39117</v>
      </c>
      <c r="B2725" s="367" t="s">
        <v>30574</v>
      </c>
      <c r="C2725" s="366" t="s">
        <v>4130</v>
      </c>
      <c r="D2725" s="368">
        <v>3798.85</v>
      </c>
    </row>
    <row r="2726" spans="1:4" ht="9" customHeight="1">
      <c r="A2726" s="366" t="s">
        <v>39118</v>
      </c>
      <c r="B2726" s="367" t="s">
        <v>30575</v>
      </c>
      <c r="C2726" s="366" t="s">
        <v>4130</v>
      </c>
      <c r="D2726" s="368">
        <v>3518.48</v>
      </c>
    </row>
    <row r="2727" spans="1:4" ht="9" customHeight="1">
      <c r="A2727" s="366" t="s">
        <v>39119</v>
      </c>
      <c r="B2727" s="367" t="s">
        <v>30576</v>
      </c>
      <c r="C2727" s="366" t="s">
        <v>4130</v>
      </c>
      <c r="D2727" s="368">
        <v>4651.6400000000003</v>
      </c>
    </row>
    <row r="2728" spans="1:4" ht="9" customHeight="1">
      <c r="A2728" s="366" t="s">
        <v>39120</v>
      </c>
      <c r="B2728" s="367" t="s">
        <v>30577</v>
      </c>
      <c r="C2728" s="366" t="s">
        <v>4130</v>
      </c>
      <c r="D2728" s="368">
        <v>4232.53</v>
      </c>
    </row>
    <row r="2729" spans="1:4" ht="9" customHeight="1">
      <c r="A2729" s="366" t="s">
        <v>39121</v>
      </c>
      <c r="B2729" s="367" t="s">
        <v>30578</v>
      </c>
      <c r="C2729" s="366" t="s">
        <v>4130</v>
      </c>
      <c r="D2729" s="368">
        <v>4975.76</v>
      </c>
    </row>
    <row r="2730" spans="1:4" ht="9" customHeight="1">
      <c r="A2730" s="366" t="s">
        <v>39122</v>
      </c>
      <c r="B2730" s="367" t="s">
        <v>30579</v>
      </c>
      <c r="C2730" s="366" t="s">
        <v>4130</v>
      </c>
      <c r="D2730" s="368">
        <v>4569.97</v>
      </c>
    </row>
    <row r="2731" spans="1:4" ht="9" customHeight="1">
      <c r="A2731" s="366" t="s">
        <v>39123</v>
      </c>
      <c r="B2731" s="367" t="s">
        <v>30580</v>
      </c>
      <c r="C2731" s="366" t="s">
        <v>4130</v>
      </c>
      <c r="D2731" s="368">
        <v>4607.43</v>
      </c>
    </row>
    <row r="2732" spans="1:4" ht="9" customHeight="1">
      <c r="A2732" s="366" t="s">
        <v>39124</v>
      </c>
      <c r="B2732" s="367" t="s">
        <v>30581</v>
      </c>
      <c r="C2732" s="366" t="s">
        <v>4130</v>
      </c>
      <c r="D2732" s="368">
        <v>4203.08</v>
      </c>
    </row>
    <row r="2733" spans="1:4" ht="9" customHeight="1">
      <c r="A2733" s="366" t="s">
        <v>39125</v>
      </c>
      <c r="B2733" s="367" t="s">
        <v>30582</v>
      </c>
      <c r="C2733" s="366" t="s">
        <v>4130</v>
      </c>
      <c r="D2733" s="368">
        <v>4931.5600000000004</v>
      </c>
    </row>
    <row r="2734" spans="1:4" ht="9" customHeight="1">
      <c r="A2734" s="366" t="s">
        <v>39126</v>
      </c>
      <c r="B2734" s="367" t="s">
        <v>30583</v>
      </c>
      <c r="C2734" s="366" t="s">
        <v>4130</v>
      </c>
      <c r="D2734" s="368">
        <v>4540.53</v>
      </c>
    </row>
    <row r="2735" spans="1:4" ht="9" customHeight="1">
      <c r="A2735" s="366" t="s">
        <v>39127</v>
      </c>
      <c r="B2735" s="367" t="s">
        <v>30584</v>
      </c>
      <c r="C2735" s="366" t="s">
        <v>4130</v>
      </c>
      <c r="D2735" s="368">
        <v>4563.2299999999996</v>
      </c>
    </row>
    <row r="2736" spans="1:4" ht="9" customHeight="1">
      <c r="A2736" s="366" t="s">
        <v>39128</v>
      </c>
      <c r="B2736" s="367" t="s">
        <v>30585</v>
      </c>
      <c r="C2736" s="366" t="s">
        <v>4130</v>
      </c>
      <c r="D2736" s="368">
        <v>4173.63</v>
      </c>
    </row>
    <row r="2737" spans="1:4" ht="9" customHeight="1">
      <c r="A2737" s="366" t="s">
        <v>39129</v>
      </c>
      <c r="B2737" s="367" t="s">
        <v>30586</v>
      </c>
      <c r="C2737" s="366" t="s">
        <v>4130</v>
      </c>
      <c r="D2737" s="368">
        <v>4887.3500000000004</v>
      </c>
    </row>
    <row r="2738" spans="1:4" ht="9" customHeight="1">
      <c r="A2738" s="366" t="s">
        <v>39130</v>
      </c>
      <c r="B2738" s="367" t="s">
        <v>30587</v>
      </c>
      <c r="C2738" s="366" t="s">
        <v>4130</v>
      </c>
      <c r="D2738" s="368">
        <v>4511.08</v>
      </c>
    </row>
    <row r="2739" spans="1:4" ht="9" customHeight="1">
      <c r="A2739" s="366" t="s">
        <v>39131</v>
      </c>
      <c r="B2739" s="367" t="s">
        <v>30588</v>
      </c>
      <c r="C2739" s="366" t="s">
        <v>4130</v>
      </c>
      <c r="D2739" s="368">
        <v>4519.0200000000004</v>
      </c>
    </row>
    <row r="2740" spans="1:4" ht="9" customHeight="1">
      <c r="A2740" s="366" t="s">
        <v>39132</v>
      </c>
      <c r="B2740" s="367" t="s">
        <v>30589</v>
      </c>
      <c r="C2740" s="366" t="s">
        <v>4130</v>
      </c>
      <c r="D2740" s="368">
        <v>4144.1899999999996</v>
      </c>
    </row>
    <row r="2741" spans="1:4" ht="9" customHeight="1">
      <c r="A2741" s="366" t="s">
        <v>39133</v>
      </c>
      <c r="B2741" s="367" t="s">
        <v>30590</v>
      </c>
      <c r="C2741" s="366" t="s">
        <v>4130</v>
      </c>
      <c r="D2741" s="368">
        <v>4843.1499999999996</v>
      </c>
    </row>
    <row r="2742" spans="1:4" ht="9" customHeight="1">
      <c r="A2742" s="366" t="s">
        <v>39134</v>
      </c>
      <c r="B2742" s="367" t="s">
        <v>30591</v>
      </c>
      <c r="C2742" s="366" t="s">
        <v>4130</v>
      </c>
      <c r="D2742" s="368">
        <v>4481.63</v>
      </c>
    </row>
    <row r="2743" spans="1:4" ht="9" customHeight="1">
      <c r="A2743" s="366" t="s">
        <v>39135</v>
      </c>
      <c r="B2743" s="367" t="s">
        <v>30592</v>
      </c>
      <c r="C2743" s="366" t="s">
        <v>4130</v>
      </c>
      <c r="D2743" s="368">
        <v>5542.94</v>
      </c>
    </row>
    <row r="2744" spans="1:4" ht="9" customHeight="1">
      <c r="A2744" s="366" t="s">
        <v>39136</v>
      </c>
      <c r="B2744" s="367" t="s">
        <v>30593</v>
      </c>
      <c r="C2744" s="366" t="s">
        <v>4130</v>
      </c>
      <c r="D2744" s="368">
        <v>5042.68</v>
      </c>
    </row>
    <row r="2745" spans="1:4" ht="9" customHeight="1">
      <c r="A2745" s="366" t="s">
        <v>39137</v>
      </c>
      <c r="B2745" s="367" t="s">
        <v>30594</v>
      </c>
      <c r="C2745" s="366" t="s">
        <v>4130</v>
      </c>
      <c r="D2745" s="368">
        <v>5867.07</v>
      </c>
    </row>
    <row r="2746" spans="1:4" ht="9" customHeight="1">
      <c r="A2746" s="366" t="s">
        <v>39138</v>
      </c>
      <c r="B2746" s="367" t="s">
        <v>30595</v>
      </c>
      <c r="C2746" s="366" t="s">
        <v>4130</v>
      </c>
      <c r="D2746" s="368">
        <v>5380.12</v>
      </c>
    </row>
    <row r="2747" spans="1:4" ht="9" customHeight="1">
      <c r="A2747" s="366" t="s">
        <v>39139</v>
      </c>
      <c r="B2747" s="367" t="s">
        <v>30596</v>
      </c>
      <c r="C2747" s="366" t="s">
        <v>4130</v>
      </c>
      <c r="D2747" s="368">
        <v>5498.74</v>
      </c>
    </row>
    <row r="2748" spans="1:4" ht="9" customHeight="1">
      <c r="A2748" s="366" t="s">
        <v>39140</v>
      </c>
      <c r="B2748" s="367" t="s">
        <v>30597</v>
      </c>
      <c r="C2748" s="366" t="s">
        <v>4130</v>
      </c>
      <c r="D2748" s="368">
        <v>5013.2299999999996</v>
      </c>
    </row>
    <row r="2749" spans="1:4" ht="9" customHeight="1">
      <c r="A2749" s="366" t="s">
        <v>39141</v>
      </c>
      <c r="B2749" s="367" t="s">
        <v>30598</v>
      </c>
      <c r="C2749" s="366" t="s">
        <v>4130</v>
      </c>
      <c r="D2749" s="368">
        <v>5822.86</v>
      </c>
    </row>
    <row r="2750" spans="1:4" ht="9" customHeight="1">
      <c r="A2750" s="366" t="s">
        <v>39142</v>
      </c>
      <c r="B2750" s="367" t="s">
        <v>30599</v>
      </c>
      <c r="C2750" s="366" t="s">
        <v>4130</v>
      </c>
      <c r="D2750" s="368">
        <v>5350.67</v>
      </c>
    </row>
    <row r="2751" spans="1:4" ht="9" customHeight="1">
      <c r="A2751" s="366" t="s">
        <v>39143</v>
      </c>
      <c r="B2751" s="367" t="s">
        <v>30600</v>
      </c>
      <c r="C2751" s="366" t="s">
        <v>4130</v>
      </c>
      <c r="D2751" s="368">
        <v>5454.53</v>
      </c>
    </row>
    <row r="2752" spans="1:4" ht="9" customHeight="1">
      <c r="A2752" s="366" t="s">
        <v>39144</v>
      </c>
      <c r="B2752" s="367" t="s">
        <v>30601</v>
      </c>
      <c r="C2752" s="366" t="s">
        <v>4130</v>
      </c>
      <c r="D2752" s="368">
        <v>4983.78</v>
      </c>
    </row>
    <row r="2753" spans="1:4" ht="9" customHeight="1">
      <c r="A2753" s="366" t="s">
        <v>39145</v>
      </c>
      <c r="B2753" s="367" t="s">
        <v>30602</v>
      </c>
      <c r="C2753" s="366" t="s">
        <v>4130</v>
      </c>
      <c r="D2753" s="368">
        <v>5778.66</v>
      </c>
    </row>
    <row r="2754" spans="1:4" ht="9" customHeight="1">
      <c r="A2754" s="366" t="s">
        <v>39146</v>
      </c>
      <c r="B2754" s="367" t="s">
        <v>30603</v>
      </c>
      <c r="C2754" s="366" t="s">
        <v>4130</v>
      </c>
      <c r="D2754" s="368">
        <v>5321.22</v>
      </c>
    </row>
    <row r="2755" spans="1:4" ht="9" customHeight="1">
      <c r="A2755" s="366" t="s">
        <v>39147</v>
      </c>
      <c r="B2755" s="367" t="s">
        <v>30604</v>
      </c>
      <c r="C2755" s="366" t="s">
        <v>4130</v>
      </c>
      <c r="D2755" s="368">
        <v>5410.33</v>
      </c>
    </row>
    <row r="2756" spans="1:4" ht="9" customHeight="1">
      <c r="A2756" s="366" t="s">
        <v>39148</v>
      </c>
      <c r="B2756" s="367" t="s">
        <v>30605</v>
      </c>
      <c r="C2756" s="366" t="s">
        <v>4130</v>
      </c>
      <c r="D2756" s="368">
        <v>4954.33</v>
      </c>
    </row>
    <row r="2757" spans="1:4" ht="9" customHeight="1">
      <c r="A2757" s="366" t="s">
        <v>39149</v>
      </c>
      <c r="B2757" s="367" t="s">
        <v>30606</v>
      </c>
      <c r="C2757" s="366" t="s">
        <v>4130</v>
      </c>
      <c r="D2757" s="368">
        <v>5690.25</v>
      </c>
    </row>
    <row r="2758" spans="1:4" ht="9" customHeight="1">
      <c r="A2758" s="366" t="s">
        <v>39150</v>
      </c>
      <c r="B2758" s="367" t="s">
        <v>30607</v>
      </c>
      <c r="C2758" s="366" t="s">
        <v>4130</v>
      </c>
      <c r="D2758" s="368">
        <v>5262.32</v>
      </c>
    </row>
    <row r="2759" spans="1:4" ht="9" customHeight="1">
      <c r="A2759" s="366" t="s">
        <v>39151</v>
      </c>
      <c r="B2759" s="367" t="s">
        <v>30608</v>
      </c>
      <c r="C2759" s="366" t="s">
        <v>4130</v>
      </c>
      <c r="D2759" s="368">
        <v>6638.48</v>
      </c>
    </row>
    <row r="2760" spans="1:4" ht="9" customHeight="1">
      <c r="A2760" s="366" t="s">
        <v>39152</v>
      </c>
      <c r="B2760" s="367" t="s">
        <v>30609</v>
      </c>
      <c r="C2760" s="366" t="s">
        <v>4130</v>
      </c>
      <c r="D2760" s="368">
        <v>6057.06</v>
      </c>
    </row>
    <row r="2761" spans="1:4" ht="9" customHeight="1">
      <c r="A2761" s="366" t="s">
        <v>39153</v>
      </c>
      <c r="B2761" s="367" t="s">
        <v>30610</v>
      </c>
      <c r="C2761" s="366" t="s">
        <v>4130</v>
      </c>
      <c r="D2761" s="368">
        <v>6962.61</v>
      </c>
    </row>
    <row r="2762" spans="1:4" ht="9" customHeight="1">
      <c r="A2762" s="366" t="s">
        <v>39154</v>
      </c>
      <c r="B2762" s="367" t="s">
        <v>30611</v>
      </c>
      <c r="C2762" s="366" t="s">
        <v>4130</v>
      </c>
      <c r="D2762" s="368">
        <v>6394.5</v>
      </c>
    </row>
    <row r="2763" spans="1:4" ht="9" customHeight="1">
      <c r="A2763" s="366" t="s">
        <v>39155</v>
      </c>
      <c r="B2763" s="367" t="s">
        <v>30612</v>
      </c>
      <c r="C2763" s="366" t="s">
        <v>4130</v>
      </c>
      <c r="D2763" s="368">
        <v>6594.28</v>
      </c>
    </row>
    <row r="2764" spans="1:4" ht="9" customHeight="1">
      <c r="A2764" s="366" t="s">
        <v>39156</v>
      </c>
      <c r="B2764" s="367" t="s">
        <v>30613</v>
      </c>
      <c r="C2764" s="366" t="s">
        <v>4130</v>
      </c>
      <c r="D2764" s="368">
        <v>6027.61</v>
      </c>
    </row>
    <row r="2765" spans="1:4" ht="9" customHeight="1">
      <c r="A2765" s="366" t="s">
        <v>39157</v>
      </c>
      <c r="B2765" s="367" t="s">
        <v>30614</v>
      </c>
      <c r="C2765" s="366" t="s">
        <v>4130</v>
      </c>
      <c r="D2765" s="368">
        <v>6918.4</v>
      </c>
    </row>
    <row r="2766" spans="1:4" ht="9" customHeight="1">
      <c r="A2766" s="366" t="s">
        <v>39158</v>
      </c>
      <c r="B2766" s="367" t="s">
        <v>30615</v>
      </c>
      <c r="C2766" s="366" t="s">
        <v>4130</v>
      </c>
      <c r="D2766" s="368">
        <v>6365.05</v>
      </c>
    </row>
    <row r="2767" spans="1:4" ht="9" customHeight="1">
      <c r="A2767" s="366" t="s">
        <v>39159</v>
      </c>
      <c r="B2767" s="367" t="s">
        <v>30616</v>
      </c>
      <c r="C2767" s="366" t="s">
        <v>4130</v>
      </c>
      <c r="D2767" s="368">
        <v>6550.07</v>
      </c>
    </row>
    <row r="2768" spans="1:4" ht="9" customHeight="1">
      <c r="A2768" s="366" t="s">
        <v>39160</v>
      </c>
      <c r="B2768" s="367" t="s">
        <v>30617</v>
      </c>
      <c r="C2768" s="366" t="s">
        <v>4130</v>
      </c>
      <c r="D2768" s="368">
        <v>5998.16</v>
      </c>
    </row>
    <row r="2769" spans="1:4" ht="9" customHeight="1">
      <c r="A2769" s="366" t="s">
        <v>39161</v>
      </c>
      <c r="B2769" s="367" t="s">
        <v>30618</v>
      </c>
      <c r="C2769" s="366" t="s">
        <v>4130</v>
      </c>
      <c r="D2769" s="368">
        <v>6874.2</v>
      </c>
    </row>
    <row r="2770" spans="1:4" ht="9" customHeight="1">
      <c r="A2770" s="366" t="s">
        <v>39162</v>
      </c>
      <c r="B2770" s="367" t="s">
        <v>30619</v>
      </c>
      <c r="C2770" s="366" t="s">
        <v>4130</v>
      </c>
      <c r="D2770" s="368">
        <v>6335.61</v>
      </c>
    </row>
    <row r="2771" spans="1:4" ht="9" customHeight="1">
      <c r="A2771" s="366" t="s">
        <v>39163</v>
      </c>
      <c r="B2771" s="367" t="s">
        <v>30620</v>
      </c>
      <c r="C2771" s="366" t="s">
        <v>4130</v>
      </c>
      <c r="D2771" s="368">
        <v>6505.87</v>
      </c>
    </row>
    <row r="2772" spans="1:4" ht="9" customHeight="1">
      <c r="A2772" s="366" t="s">
        <v>39164</v>
      </c>
      <c r="B2772" s="367" t="s">
        <v>30621</v>
      </c>
      <c r="C2772" s="366" t="s">
        <v>4130</v>
      </c>
      <c r="D2772" s="368">
        <v>5968.71</v>
      </c>
    </row>
    <row r="2773" spans="1:4" ht="9" customHeight="1">
      <c r="A2773" s="366" t="s">
        <v>39165</v>
      </c>
      <c r="B2773" s="367" t="s">
        <v>30622</v>
      </c>
      <c r="C2773" s="366" t="s">
        <v>4130</v>
      </c>
      <c r="D2773" s="368">
        <v>6829.99</v>
      </c>
    </row>
    <row r="2774" spans="1:4" ht="9" customHeight="1">
      <c r="A2774" s="366" t="s">
        <v>39166</v>
      </c>
      <c r="B2774" s="367" t="s">
        <v>30623</v>
      </c>
      <c r="C2774" s="366" t="s">
        <v>4130</v>
      </c>
      <c r="D2774" s="368">
        <v>6306.16</v>
      </c>
    </row>
    <row r="2775" spans="1:4" ht="9" customHeight="1">
      <c r="A2775" s="366" t="s">
        <v>39167</v>
      </c>
      <c r="B2775" s="367" t="s">
        <v>30624</v>
      </c>
      <c r="C2775" s="366" t="s">
        <v>4130</v>
      </c>
      <c r="D2775" s="368">
        <v>7570.63</v>
      </c>
    </row>
    <row r="2776" spans="1:4" ht="9" customHeight="1">
      <c r="A2776" s="366" t="s">
        <v>39168</v>
      </c>
      <c r="B2776" s="367" t="s">
        <v>30625</v>
      </c>
      <c r="C2776" s="366" t="s">
        <v>4130</v>
      </c>
      <c r="D2776" s="368">
        <v>6908.05</v>
      </c>
    </row>
    <row r="2777" spans="1:4" ht="9" customHeight="1">
      <c r="A2777" s="366" t="s">
        <v>39169</v>
      </c>
      <c r="B2777" s="367" t="s">
        <v>30626</v>
      </c>
      <c r="C2777" s="366" t="s">
        <v>4130</v>
      </c>
      <c r="D2777" s="368">
        <v>7894.75</v>
      </c>
    </row>
    <row r="2778" spans="1:4" ht="9" customHeight="1">
      <c r="A2778" s="366" t="s">
        <v>39170</v>
      </c>
      <c r="B2778" s="367" t="s">
        <v>30627</v>
      </c>
      <c r="C2778" s="366" t="s">
        <v>4130</v>
      </c>
      <c r="D2778" s="368">
        <v>7245.49</v>
      </c>
    </row>
    <row r="2779" spans="1:4" ht="9" customHeight="1">
      <c r="A2779" s="366" t="s">
        <v>39171</v>
      </c>
      <c r="B2779" s="367" t="s">
        <v>30628</v>
      </c>
      <c r="C2779" s="366" t="s">
        <v>4130</v>
      </c>
      <c r="D2779" s="368">
        <v>7526.42</v>
      </c>
    </row>
    <row r="2780" spans="1:4" ht="9" customHeight="1">
      <c r="A2780" s="366" t="s">
        <v>39172</v>
      </c>
      <c r="B2780" s="367" t="s">
        <v>30629</v>
      </c>
      <c r="C2780" s="366" t="s">
        <v>4130</v>
      </c>
      <c r="D2780" s="368">
        <v>6878.6</v>
      </c>
    </row>
    <row r="2781" spans="1:4" ht="9" customHeight="1">
      <c r="A2781" s="366" t="s">
        <v>39173</v>
      </c>
      <c r="B2781" s="367" t="s">
        <v>30630</v>
      </c>
      <c r="C2781" s="366" t="s">
        <v>4130</v>
      </c>
      <c r="D2781" s="368">
        <v>7850.55</v>
      </c>
    </row>
    <row r="2782" spans="1:4" ht="9" customHeight="1">
      <c r="A2782" s="366" t="s">
        <v>39174</v>
      </c>
      <c r="B2782" s="367" t="s">
        <v>30631</v>
      </c>
      <c r="C2782" s="366" t="s">
        <v>4130</v>
      </c>
      <c r="D2782" s="368">
        <v>7216.04</v>
      </c>
    </row>
    <row r="2783" spans="1:4" ht="9" customHeight="1">
      <c r="A2783" s="366" t="s">
        <v>39175</v>
      </c>
      <c r="B2783" s="367" t="s">
        <v>30632</v>
      </c>
      <c r="C2783" s="366" t="s">
        <v>4130</v>
      </c>
      <c r="D2783" s="368">
        <v>7482.22</v>
      </c>
    </row>
    <row r="2784" spans="1:4" ht="9" customHeight="1">
      <c r="A2784" s="366" t="s">
        <v>39176</v>
      </c>
      <c r="B2784" s="367" t="s">
        <v>30633</v>
      </c>
      <c r="C2784" s="366" t="s">
        <v>4130</v>
      </c>
      <c r="D2784" s="368">
        <v>6849.15</v>
      </c>
    </row>
    <row r="2785" spans="1:4" ht="9" customHeight="1">
      <c r="A2785" s="366" t="s">
        <v>39177</v>
      </c>
      <c r="B2785" s="367" t="s">
        <v>30634</v>
      </c>
      <c r="C2785" s="366" t="s">
        <v>4130</v>
      </c>
      <c r="D2785" s="368">
        <v>7806.34</v>
      </c>
    </row>
    <row r="2786" spans="1:4" ht="9" customHeight="1">
      <c r="A2786" s="366" t="s">
        <v>39178</v>
      </c>
      <c r="B2786" s="367" t="s">
        <v>30635</v>
      </c>
      <c r="C2786" s="366" t="s">
        <v>4130</v>
      </c>
      <c r="D2786" s="368">
        <v>7186.59</v>
      </c>
    </row>
    <row r="2787" spans="1:4" ht="9" customHeight="1">
      <c r="A2787" s="366" t="s">
        <v>39179</v>
      </c>
      <c r="B2787" s="367" t="s">
        <v>30636</v>
      </c>
      <c r="C2787" s="366" t="s">
        <v>4130</v>
      </c>
      <c r="D2787" s="368">
        <v>7438.01</v>
      </c>
    </row>
    <row r="2788" spans="1:4" ht="9" customHeight="1">
      <c r="A2788" s="366" t="s">
        <v>39180</v>
      </c>
      <c r="B2788" s="367" t="s">
        <v>30637</v>
      </c>
      <c r="C2788" s="366" t="s">
        <v>4130</v>
      </c>
      <c r="D2788" s="368">
        <v>6819.7</v>
      </c>
    </row>
    <row r="2789" spans="1:4" ht="9" customHeight="1">
      <c r="A2789" s="366" t="s">
        <v>39181</v>
      </c>
      <c r="B2789" s="367" t="s">
        <v>30638</v>
      </c>
      <c r="C2789" s="366" t="s">
        <v>4130</v>
      </c>
      <c r="D2789" s="368">
        <v>7762.14</v>
      </c>
    </row>
    <row r="2790" spans="1:4" ht="9" customHeight="1">
      <c r="A2790" s="366" t="s">
        <v>39182</v>
      </c>
      <c r="B2790" s="367" t="s">
        <v>30639</v>
      </c>
      <c r="C2790" s="366" t="s">
        <v>4130</v>
      </c>
      <c r="D2790" s="368">
        <v>7157.14</v>
      </c>
    </row>
    <row r="2791" spans="1:4" ht="9" customHeight="1">
      <c r="A2791" s="366" t="s">
        <v>39183</v>
      </c>
      <c r="B2791" s="367" t="s">
        <v>30640</v>
      </c>
      <c r="C2791" s="366" t="s">
        <v>4130</v>
      </c>
      <c r="D2791" s="368">
        <v>3344.02</v>
      </c>
    </row>
    <row r="2792" spans="1:4" ht="9" customHeight="1">
      <c r="A2792" s="366" t="s">
        <v>39184</v>
      </c>
      <c r="B2792" s="367" t="s">
        <v>30641</v>
      </c>
      <c r="C2792" s="366" t="s">
        <v>4130</v>
      </c>
      <c r="D2792" s="368">
        <v>3010.53</v>
      </c>
    </row>
    <row r="2793" spans="1:4" ht="9" customHeight="1">
      <c r="A2793" s="366" t="s">
        <v>39185</v>
      </c>
      <c r="B2793" s="367" t="s">
        <v>30642</v>
      </c>
      <c r="C2793" s="366" t="s">
        <v>4130</v>
      </c>
      <c r="D2793" s="368">
        <v>3299.81</v>
      </c>
    </row>
    <row r="2794" spans="1:4" ht="9" customHeight="1">
      <c r="A2794" s="366" t="s">
        <v>39186</v>
      </c>
      <c r="B2794" s="367" t="s">
        <v>30643</v>
      </c>
      <c r="C2794" s="366" t="s">
        <v>4130</v>
      </c>
      <c r="D2794" s="368">
        <v>2981.08</v>
      </c>
    </row>
    <row r="2795" spans="1:4" ht="9" customHeight="1">
      <c r="A2795" s="366" t="s">
        <v>39187</v>
      </c>
      <c r="B2795" s="367" t="s">
        <v>30644</v>
      </c>
      <c r="C2795" s="366" t="s">
        <v>4130</v>
      </c>
      <c r="D2795" s="368">
        <v>3260.03</v>
      </c>
    </row>
    <row r="2796" spans="1:4" ht="9" customHeight="1">
      <c r="A2796" s="366" t="s">
        <v>39188</v>
      </c>
      <c r="B2796" s="367" t="s">
        <v>30645</v>
      </c>
      <c r="C2796" s="366" t="s">
        <v>4130</v>
      </c>
      <c r="D2796" s="368">
        <v>2954.58</v>
      </c>
    </row>
    <row r="2797" spans="1:4" ht="9" customHeight="1">
      <c r="A2797" s="366" t="s">
        <v>39189</v>
      </c>
      <c r="B2797" s="367" t="s">
        <v>30646</v>
      </c>
      <c r="C2797" s="366" t="s">
        <v>4130</v>
      </c>
      <c r="D2797" s="368">
        <v>3211.4</v>
      </c>
    </row>
    <row r="2798" spans="1:4" ht="9" customHeight="1">
      <c r="A2798" s="366" t="s">
        <v>39190</v>
      </c>
      <c r="B2798" s="367" t="s">
        <v>30647</v>
      </c>
      <c r="C2798" s="366" t="s">
        <v>4130</v>
      </c>
      <c r="D2798" s="368">
        <v>2922.19</v>
      </c>
    </row>
    <row r="2799" spans="1:4" ht="9" customHeight="1">
      <c r="A2799" s="366" t="s">
        <v>39191</v>
      </c>
      <c r="B2799" s="367" t="s">
        <v>30648</v>
      </c>
      <c r="C2799" s="366" t="s">
        <v>4130</v>
      </c>
      <c r="D2799" s="368">
        <v>4388.32</v>
      </c>
    </row>
    <row r="2800" spans="1:4" ht="9" customHeight="1">
      <c r="A2800" s="366" t="s">
        <v>39192</v>
      </c>
      <c r="B2800" s="367" t="s">
        <v>30649</v>
      </c>
      <c r="C2800" s="366" t="s">
        <v>4130</v>
      </c>
      <c r="D2800" s="368">
        <v>3973.68</v>
      </c>
    </row>
    <row r="2801" spans="1:4" ht="9" customHeight="1">
      <c r="A2801" s="366" t="s">
        <v>39193</v>
      </c>
      <c r="B2801" s="367" t="s">
        <v>30650</v>
      </c>
      <c r="C2801" s="366" t="s">
        <v>4130</v>
      </c>
      <c r="D2801" s="368">
        <v>4344.12</v>
      </c>
    </row>
    <row r="2802" spans="1:4" ht="9" customHeight="1">
      <c r="A2802" s="366" t="s">
        <v>39194</v>
      </c>
      <c r="B2802" s="367" t="s">
        <v>30651</v>
      </c>
      <c r="C2802" s="366" t="s">
        <v>4130</v>
      </c>
      <c r="D2802" s="368">
        <v>3944.23</v>
      </c>
    </row>
    <row r="2803" spans="1:4" ht="9" customHeight="1">
      <c r="A2803" s="366" t="s">
        <v>39195</v>
      </c>
      <c r="B2803" s="367" t="s">
        <v>30652</v>
      </c>
      <c r="C2803" s="366" t="s">
        <v>4130</v>
      </c>
      <c r="D2803" s="368">
        <v>4304.33</v>
      </c>
    </row>
    <row r="2804" spans="1:4" ht="9" customHeight="1">
      <c r="A2804" s="366" t="s">
        <v>39196</v>
      </c>
      <c r="B2804" s="367" t="s">
        <v>30653</v>
      </c>
      <c r="C2804" s="366" t="s">
        <v>4130</v>
      </c>
      <c r="D2804" s="368">
        <v>3917.72</v>
      </c>
    </row>
    <row r="2805" spans="1:4" ht="9" customHeight="1">
      <c r="A2805" s="366" t="s">
        <v>39197</v>
      </c>
      <c r="B2805" s="367" t="s">
        <v>30654</v>
      </c>
      <c r="C2805" s="366" t="s">
        <v>4130</v>
      </c>
      <c r="D2805" s="368">
        <v>4432.53</v>
      </c>
    </row>
    <row r="2806" spans="1:4" ht="9" customHeight="1">
      <c r="A2806" s="366" t="s">
        <v>39198</v>
      </c>
      <c r="B2806" s="367" t="s">
        <v>30655</v>
      </c>
      <c r="C2806" s="366" t="s">
        <v>4130</v>
      </c>
      <c r="D2806" s="368">
        <v>4003.13</v>
      </c>
    </row>
    <row r="2807" spans="1:4" ht="9" customHeight="1">
      <c r="A2807" s="366" t="s">
        <v>39199</v>
      </c>
      <c r="B2807" s="367" t="s">
        <v>30656</v>
      </c>
      <c r="C2807" s="366" t="s">
        <v>4130</v>
      </c>
      <c r="D2807" s="368">
        <v>5279.62</v>
      </c>
    </row>
    <row r="2808" spans="1:4" ht="9" customHeight="1">
      <c r="A2808" s="366" t="s">
        <v>39200</v>
      </c>
      <c r="B2808" s="367" t="s">
        <v>30657</v>
      </c>
      <c r="C2808" s="366" t="s">
        <v>4130</v>
      </c>
      <c r="D2808" s="368">
        <v>4783.82</v>
      </c>
    </row>
    <row r="2809" spans="1:4" ht="9" customHeight="1">
      <c r="A2809" s="366" t="s">
        <v>39201</v>
      </c>
      <c r="B2809" s="367" t="s">
        <v>30658</v>
      </c>
      <c r="C2809" s="366" t="s">
        <v>4130</v>
      </c>
      <c r="D2809" s="368">
        <v>5235.42</v>
      </c>
    </row>
    <row r="2810" spans="1:4" ht="9" customHeight="1">
      <c r="A2810" s="366" t="s">
        <v>39202</v>
      </c>
      <c r="B2810" s="367" t="s">
        <v>30659</v>
      </c>
      <c r="C2810" s="366" t="s">
        <v>4130</v>
      </c>
      <c r="D2810" s="368">
        <v>4754.37</v>
      </c>
    </row>
    <row r="2811" spans="1:4" ht="9" customHeight="1">
      <c r="A2811" s="366" t="s">
        <v>39203</v>
      </c>
      <c r="B2811" s="367" t="s">
        <v>30660</v>
      </c>
      <c r="C2811" s="366" t="s">
        <v>4130</v>
      </c>
      <c r="D2811" s="368">
        <v>5195.63</v>
      </c>
    </row>
    <row r="2812" spans="1:4" ht="9" customHeight="1">
      <c r="A2812" s="366" t="s">
        <v>39204</v>
      </c>
      <c r="B2812" s="367" t="s">
        <v>30661</v>
      </c>
      <c r="C2812" s="366" t="s">
        <v>4130</v>
      </c>
      <c r="D2812" s="368">
        <v>4727.87</v>
      </c>
    </row>
    <row r="2813" spans="1:4" ht="9" customHeight="1">
      <c r="A2813" s="366" t="s">
        <v>39205</v>
      </c>
      <c r="B2813" s="367" t="s">
        <v>30662</v>
      </c>
      <c r="C2813" s="366" t="s">
        <v>4130</v>
      </c>
      <c r="D2813" s="368">
        <v>5147.01</v>
      </c>
    </row>
    <row r="2814" spans="1:4" ht="9" customHeight="1">
      <c r="A2814" s="366" t="s">
        <v>39206</v>
      </c>
      <c r="B2814" s="367" t="s">
        <v>30663</v>
      </c>
      <c r="C2814" s="366" t="s">
        <v>4130</v>
      </c>
      <c r="D2814" s="368">
        <v>4695.47</v>
      </c>
    </row>
    <row r="2815" spans="1:4" ht="9" customHeight="1">
      <c r="A2815" s="366" t="s">
        <v>39207</v>
      </c>
      <c r="B2815" s="367" t="s">
        <v>30664</v>
      </c>
      <c r="C2815" s="366" t="s">
        <v>4130</v>
      </c>
      <c r="D2815" s="368">
        <v>6375.17</v>
      </c>
    </row>
    <row r="2816" spans="1:4" ht="9" customHeight="1">
      <c r="A2816" s="366" t="s">
        <v>39208</v>
      </c>
      <c r="B2816" s="367" t="s">
        <v>30665</v>
      </c>
      <c r="C2816" s="366" t="s">
        <v>4130</v>
      </c>
      <c r="D2816" s="368">
        <v>5798.21</v>
      </c>
    </row>
    <row r="2817" spans="1:4" ht="9" customHeight="1">
      <c r="A2817" s="366" t="s">
        <v>39209</v>
      </c>
      <c r="B2817" s="367" t="s">
        <v>30666</v>
      </c>
      <c r="C2817" s="366" t="s">
        <v>4130</v>
      </c>
      <c r="D2817" s="368">
        <v>6330.96</v>
      </c>
    </row>
    <row r="2818" spans="1:4" ht="9" customHeight="1">
      <c r="A2818" s="366" t="s">
        <v>39210</v>
      </c>
      <c r="B2818" s="367" t="s">
        <v>30667</v>
      </c>
      <c r="C2818" s="366" t="s">
        <v>4130</v>
      </c>
      <c r="D2818" s="368">
        <v>5768.76</v>
      </c>
    </row>
    <row r="2819" spans="1:4" ht="9" customHeight="1">
      <c r="A2819" s="366" t="s">
        <v>39211</v>
      </c>
      <c r="B2819" s="367" t="s">
        <v>30668</v>
      </c>
      <c r="C2819" s="366" t="s">
        <v>4130</v>
      </c>
      <c r="D2819" s="368">
        <v>6291.18</v>
      </c>
    </row>
    <row r="2820" spans="1:4" ht="9" customHeight="1">
      <c r="A2820" s="366" t="s">
        <v>39212</v>
      </c>
      <c r="B2820" s="367" t="s">
        <v>30669</v>
      </c>
      <c r="C2820" s="366" t="s">
        <v>4130</v>
      </c>
      <c r="D2820" s="368">
        <v>5742.25</v>
      </c>
    </row>
    <row r="2821" spans="1:4" ht="9" customHeight="1">
      <c r="A2821" s="366" t="s">
        <v>39213</v>
      </c>
      <c r="B2821" s="367" t="s">
        <v>30670</v>
      </c>
      <c r="C2821" s="366" t="s">
        <v>4130</v>
      </c>
      <c r="D2821" s="368">
        <v>6242.55</v>
      </c>
    </row>
    <row r="2822" spans="1:4" ht="9" customHeight="1">
      <c r="A2822" s="366" t="s">
        <v>39214</v>
      </c>
      <c r="B2822" s="367" t="s">
        <v>30671</v>
      </c>
      <c r="C2822" s="366" t="s">
        <v>4130</v>
      </c>
      <c r="D2822" s="368">
        <v>5709.86</v>
      </c>
    </row>
    <row r="2823" spans="1:4" ht="9" customHeight="1">
      <c r="A2823" s="366" t="s">
        <v>39215</v>
      </c>
      <c r="B2823" s="367" t="s">
        <v>30672</v>
      </c>
      <c r="C2823" s="366" t="s">
        <v>4130</v>
      </c>
      <c r="D2823" s="368">
        <v>6334.8</v>
      </c>
    </row>
    <row r="2824" spans="1:4" ht="9" customHeight="1">
      <c r="A2824" s="366" t="s">
        <v>39216</v>
      </c>
      <c r="B2824" s="367" t="s">
        <v>30673</v>
      </c>
      <c r="C2824" s="366" t="s">
        <v>4130</v>
      </c>
      <c r="D2824" s="368">
        <v>6001.31</v>
      </c>
    </row>
    <row r="2825" spans="1:4" ht="9" customHeight="1">
      <c r="A2825" s="366" t="s">
        <v>39217</v>
      </c>
      <c r="B2825" s="367" t="s">
        <v>30674</v>
      </c>
      <c r="C2825" s="366" t="s">
        <v>4130</v>
      </c>
      <c r="D2825" s="368">
        <v>7263.1</v>
      </c>
    </row>
    <row r="2826" spans="1:4" ht="9" customHeight="1">
      <c r="A2826" s="366" t="s">
        <v>39218</v>
      </c>
      <c r="B2826" s="367" t="s">
        <v>30675</v>
      </c>
      <c r="C2826" s="366" t="s">
        <v>4130</v>
      </c>
      <c r="D2826" s="368">
        <v>6619.74</v>
      </c>
    </row>
    <row r="2827" spans="1:4" ht="9" customHeight="1">
      <c r="A2827" s="366" t="s">
        <v>39219</v>
      </c>
      <c r="B2827" s="367" t="s">
        <v>30676</v>
      </c>
      <c r="C2827" s="366" t="s">
        <v>4130</v>
      </c>
      <c r="D2827" s="368">
        <v>7223.32</v>
      </c>
    </row>
    <row r="2828" spans="1:4" ht="9" customHeight="1">
      <c r="A2828" s="366" t="s">
        <v>39220</v>
      </c>
      <c r="B2828" s="367" t="s">
        <v>30677</v>
      </c>
      <c r="C2828" s="366" t="s">
        <v>4130</v>
      </c>
      <c r="D2828" s="368">
        <v>6593.24</v>
      </c>
    </row>
    <row r="2829" spans="1:4" ht="9" customHeight="1">
      <c r="A2829" s="366" t="s">
        <v>39221</v>
      </c>
      <c r="B2829" s="367" t="s">
        <v>30678</v>
      </c>
      <c r="C2829" s="366" t="s">
        <v>4130</v>
      </c>
      <c r="D2829" s="368">
        <v>7174.69</v>
      </c>
    </row>
    <row r="2830" spans="1:4" ht="9" customHeight="1">
      <c r="A2830" s="366" t="s">
        <v>39222</v>
      </c>
      <c r="B2830" s="367" t="s">
        <v>30679</v>
      </c>
      <c r="C2830" s="366" t="s">
        <v>4130</v>
      </c>
      <c r="D2830" s="368">
        <v>6560.84</v>
      </c>
    </row>
    <row r="2831" spans="1:4" ht="9" customHeight="1">
      <c r="A2831" s="366" t="s">
        <v>39223</v>
      </c>
      <c r="B2831" s="367" t="s">
        <v>30680</v>
      </c>
      <c r="C2831" s="366" t="s">
        <v>4130</v>
      </c>
      <c r="D2831" s="368">
        <v>1518.04</v>
      </c>
    </row>
    <row r="2832" spans="1:4" ht="9" customHeight="1">
      <c r="A2832" s="366" t="s">
        <v>39224</v>
      </c>
      <c r="B2832" s="367" t="s">
        <v>30681</v>
      </c>
      <c r="C2832" s="366" t="s">
        <v>4130</v>
      </c>
      <c r="D2832" s="368">
        <v>1309.98</v>
      </c>
    </row>
    <row r="2833" spans="1:4" ht="9" customHeight="1">
      <c r="A2833" s="366" t="s">
        <v>39225</v>
      </c>
      <c r="B2833" s="367" t="s">
        <v>30682</v>
      </c>
      <c r="C2833" s="366" t="s">
        <v>4130</v>
      </c>
      <c r="D2833" s="368">
        <v>1491.52</v>
      </c>
    </row>
    <row r="2834" spans="1:4" ht="9" customHeight="1">
      <c r="A2834" s="366" t="s">
        <v>39226</v>
      </c>
      <c r="B2834" s="367" t="s">
        <v>30683</v>
      </c>
      <c r="C2834" s="366" t="s">
        <v>4130</v>
      </c>
      <c r="D2834" s="368">
        <v>1292.31</v>
      </c>
    </row>
    <row r="2835" spans="1:4" ht="9" customHeight="1">
      <c r="A2835" s="366" t="s">
        <v>39227</v>
      </c>
      <c r="B2835" s="367" t="s">
        <v>30684</v>
      </c>
      <c r="C2835" s="366" t="s">
        <v>4130</v>
      </c>
      <c r="D2835" s="368">
        <v>2043.79</v>
      </c>
    </row>
    <row r="2836" spans="1:4" ht="9" customHeight="1">
      <c r="A2836" s="366" t="s">
        <v>39228</v>
      </c>
      <c r="B2836" s="367" t="s">
        <v>30685</v>
      </c>
      <c r="C2836" s="366" t="s">
        <v>4130</v>
      </c>
      <c r="D2836" s="368">
        <v>1757.52</v>
      </c>
    </row>
    <row r="2837" spans="1:4" ht="9" customHeight="1">
      <c r="A2837" s="366" t="s">
        <v>39229</v>
      </c>
      <c r="B2837" s="367" t="s">
        <v>30686</v>
      </c>
      <c r="C2837" s="366" t="s">
        <v>4130</v>
      </c>
      <c r="D2837" s="368">
        <v>2633.68</v>
      </c>
    </row>
    <row r="2838" spans="1:4" ht="9" customHeight="1">
      <c r="A2838" s="366" t="s">
        <v>39230</v>
      </c>
      <c r="B2838" s="367" t="s">
        <v>30687</v>
      </c>
      <c r="C2838" s="366" t="s">
        <v>4130</v>
      </c>
      <c r="D2838" s="368">
        <v>2273.63</v>
      </c>
    </row>
    <row r="2839" spans="1:4" ht="9" customHeight="1">
      <c r="A2839" s="366" t="s">
        <v>39231</v>
      </c>
      <c r="B2839" s="367" t="s">
        <v>30688</v>
      </c>
      <c r="C2839" s="366" t="s">
        <v>4130</v>
      </c>
      <c r="D2839" s="368">
        <v>3136.76</v>
      </c>
    </row>
    <row r="2840" spans="1:4" ht="9" customHeight="1">
      <c r="A2840" s="366" t="s">
        <v>39232</v>
      </c>
      <c r="B2840" s="367" t="s">
        <v>30689</v>
      </c>
      <c r="C2840" s="366" t="s">
        <v>4130</v>
      </c>
      <c r="D2840" s="368">
        <v>2720.64</v>
      </c>
    </row>
    <row r="2841" spans="1:4" ht="9" customHeight="1">
      <c r="A2841" s="366" t="s">
        <v>39233</v>
      </c>
      <c r="B2841" s="367" t="s">
        <v>30690</v>
      </c>
      <c r="C2841" s="366" t="s">
        <v>4130</v>
      </c>
      <c r="D2841" s="368">
        <v>4025.59</v>
      </c>
    </row>
    <row r="2842" spans="1:4" ht="9" customHeight="1">
      <c r="A2842" s="366" t="s">
        <v>39234</v>
      </c>
      <c r="B2842" s="367" t="s">
        <v>30691</v>
      </c>
      <c r="C2842" s="366" t="s">
        <v>4130</v>
      </c>
      <c r="D2842" s="368">
        <v>3522.41</v>
      </c>
    </row>
    <row r="2843" spans="1:4" ht="9" customHeight="1">
      <c r="A2843" s="366" t="s">
        <v>39235</v>
      </c>
      <c r="B2843" s="367" t="s">
        <v>30692</v>
      </c>
      <c r="C2843" s="366" t="s">
        <v>4130</v>
      </c>
      <c r="D2843" s="368">
        <v>1813.52</v>
      </c>
    </row>
    <row r="2844" spans="1:4" ht="9" customHeight="1">
      <c r="A2844" s="366" t="s">
        <v>39236</v>
      </c>
      <c r="B2844" s="367" t="s">
        <v>30693</v>
      </c>
      <c r="C2844" s="366" t="s">
        <v>4130</v>
      </c>
      <c r="D2844" s="368">
        <v>1565.62</v>
      </c>
    </row>
    <row r="2845" spans="1:4" ht="9" customHeight="1">
      <c r="A2845" s="366" t="s">
        <v>39237</v>
      </c>
      <c r="B2845" s="367" t="s">
        <v>30694</v>
      </c>
      <c r="C2845" s="366" t="s">
        <v>4130</v>
      </c>
      <c r="D2845" s="368">
        <v>1782.58</v>
      </c>
    </row>
    <row r="2846" spans="1:4" ht="9" customHeight="1">
      <c r="A2846" s="366" t="s">
        <v>39238</v>
      </c>
      <c r="B2846" s="367" t="s">
        <v>30695</v>
      </c>
      <c r="C2846" s="366" t="s">
        <v>4130</v>
      </c>
      <c r="D2846" s="368">
        <v>1545.01</v>
      </c>
    </row>
    <row r="2847" spans="1:4" ht="9" customHeight="1">
      <c r="A2847" s="366" t="s">
        <v>39239</v>
      </c>
      <c r="B2847" s="367" t="s">
        <v>30696</v>
      </c>
      <c r="C2847" s="366" t="s">
        <v>4130</v>
      </c>
      <c r="D2847" s="368">
        <v>2383.4</v>
      </c>
    </row>
    <row r="2848" spans="1:4" ht="9" customHeight="1">
      <c r="A2848" s="366" t="s">
        <v>39240</v>
      </c>
      <c r="B2848" s="367" t="s">
        <v>30697</v>
      </c>
      <c r="C2848" s="366" t="s">
        <v>4130</v>
      </c>
      <c r="D2848" s="368">
        <v>2048.44</v>
      </c>
    </row>
    <row r="2849" spans="1:4" ht="9" customHeight="1">
      <c r="A2849" s="366" t="s">
        <v>39241</v>
      </c>
      <c r="B2849" s="367" t="s">
        <v>30698</v>
      </c>
      <c r="C2849" s="366" t="s">
        <v>4130</v>
      </c>
      <c r="D2849" s="368">
        <v>2996.22</v>
      </c>
    </row>
    <row r="2850" spans="1:4" ht="9" customHeight="1">
      <c r="A2850" s="366" t="s">
        <v>39242</v>
      </c>
      <c r="B2850" s="367" t="s">
        <v>30699</v>
      </c>
      <c r="C2850" s="366" t="s">
        <v>4130</v>
      </c>
      <c r="D2850" s="368">
        <v>2584.5300000000002</v>
      </c>
    </row>
    <row r="2851" spans="1:4" ht="9" customHeight="1">
      <c r="A2851" s="366" t="s">
        <v>39243</v>
      </c>
      <c r="B2851" s="367" t="s">
        <v>30700</v>
      </c>
      <c r="C2851" s="366" t="s">
        <v>4130</v>
      </c>
      <c r="D2851" s="368">
        <v>3526.65</v>
      </c>
    </row>
    <row r="2852" spans="1:4" ht="9" customHeight="1">
      <c r="A2852" s="366" t="s">
        <v>39244</v>
      </c>
      <c r="B2852" s="367" t="s">
        <v>30701</v>
      </c>
      <c r="C2852" s="366" t="s">
        <v>4130</v>
      </c>
      <c r="D2852" s="368">
        <v>3054.46</v>
      </c>
    </row>
    <row r="2853" spans="1:4" ht="9" customHeight="1">
      <c r="A2853" s="366" t="s">
        <v>39245</v>
      </c>
      <c r="B2853" s="367" t="s">
        <v>30702</v>
      </c>
      <c r="C2853" s="366" t="s">
        <v>4130</v>
      </c>
      <c r="D2853" s="368">
        <v>4356.1899999999996</v>
      </c>
    </row>
    <row r="2854" spans="1:4" ht="9" customHeight="1">
      <c r="A2854" s="366" t="s">
        <v>39246</v>
      </c>
      <c r="B2854" s="367" t="s">
        <v>30703</v>
      </c>
      <c r="C2854" s="366" t="s">
        <v>4130</v>
      </c>
      <c r="D2854" s="368">
        <v>3792.51</v>
      </c>
    </row>
    <row r="2855" spans="1:4" ht="9" customHeight="1">
      <c r="A2855" s="366" t="s">
        <v>39247</v>
      </c>
      <c r="B2855" s="367" t="s">
        <v>30704</v>
      </c>
      <c r="C2855" s="366" t="s">
        <v>4130</v>
      </c>
      <c r="D2855" s="368">
        <v>2113.42</v>
      </c>
    </row>
    <row r="2856" spans="1:4" ht="9" customHeight="1">
      <c r="A2856" s="366" t="s">
        <v>39248</v>
      </c>
      <c r="B2856" s="367" t="s">
        <v>30705</v>
      </c>
      <c r="C2856" s="366" t="s">
        <v>4130</v>
      </c>
      <c r="D2856" s="368">
        <v>1824.2</v>
      </c>
    </row>
    <row r="2857" spans="1:4" ht="9" customHeight="1">
      <c r="A2857" s="366" t="s">
        <v>39249</v>
      </c>
      <c r="B2857" s="367" t="s">
        <v>30706</v>
      </c>
      <c r="C2857" s="366" t="s">
        <v>4130</v>
      </c>
      <c r="D2857" s="368">
        <v>2086.9</v>
      </c>
    </row>
    <row r="2858" spans="1:4" ht="9" customHeight="1">
      <c r="A2858" s="366" t="s">
        <v>39250</v>
      </c>
      <c r="B2858" s="367" t="s">
        <v>30707</v>
      </c>
      <c r="C2858" s="366" t="s">
        <v>4130</v>
      </c>
      <c r="D2858" s="368">
        <v>1806.53</v>
      </c>
    </row>
    <row r="2859" spans="1:4" ht="9" customHeight="1">
      <c r="A2859" s="366" t="s">
        <v>39251</v>
      </c>
      <c r="B2859" s="367" t="s">
        <v>30708</v>
      </c>
      <c r="C2859" s="366" t="s">
        <v>4130</v>
      </c>
      <c r="D2859" s="368">
        <v>2736.28</v>
      </c>
    </row>
    <row r="2860" spans="1:4" ht="9" customHeight="1">
      <c r="A2860" s="366" t="s">
        <v>39252</v>
      </c>
      <c r="B2860" s="367" t="s">
        <v>30709</v>
      </c>
      <c r="C2860" s="366" t="s">
        <v>4130</v>
      </c>
      <c r="D2860" s="368">
        <v>2348.19</v>
      </c>
    </row>
    <row r="2861" spans="1:4" ht="9" customHeight="1">
      <c r="A2861" s="366" t="s">
        <v>39253</v>
      </c>
      <c r="B2861" s="367" t="s">
        <v>30710</v>
      </c>
      <c r="C2861" s="366" t="s">
        <v>4130</v>
      </c>
      <c r="D2861" s="368">
        <v>3380.87</v>
      </c>
    </row>
    <row r="2862" spans="1:4" ht="9" customHeight="1">
      <c r="A2862" s="366" t="s">
        <v>39254</v>
      </c>
      <c r="B2862" s="367" t="s">
        <v>30711</v>
      </c>
      <c r="C2862" s="366" t="s">
        <v>4130</v>
      </c>
      <c r="D2862" s="368">
        <v>2910.15</v>
      </c>
    </row>
    <row r="2863" spans="1:4" ht="9" customHeight="1">
      <c r="A2863" s="366" t="s">
        <v>39255</v>
      </c>
      <c r="B2863" s="367" t="s">
        <v>30712</v>
      </c>
      <c r="C2863" s="366" t="s">
        <v>4130</v>
      </c>
      <c r="D2863" s="368">
        <v>3934.23</v>
      </c>
    </row>
    <row r="2864" spans="1:4" ht="9" customHeight="1">
      <c r="A2864" s="366" t="s">
        <v>39256</v>
      </c>
      <c r="B2864" s="367" t="s">
        <v>30713</v>
      </c>
      <c r="C2864" s="366" t="s">
        <v>4130</v>
      </c>
      <c r="D2864" s="368">
        <v>3400.07</v>
      </c>
    </row>
    <row r="2865" spans="1:4" ht="9" customHeight="1">
      <c r="A2865" s="366" t="s">
        <v>39257</v>
      </c>
      <c r="B2865" s="367" t="s">
        <v>30714</v>
      </c>
      <c r="C2865" s="366" t="s">
        <v>4130</v>
      </c>
      <c r="D2865" s="368">
        <v>4807</v>
      </c>
    </row>
    <row r="2866" spans="1:4" ht="9" customHeight="1">
      <c r="A2866" s="366" t="s">
        <v>39258</v>
      </c>
      <c r="B2866" s="367" t="s">
        <v>30715</v>
      </c>
      <c r="C2866" s="366" t="s">
        <v>4130</v>
      </c>
      <c r="D2866" s="368">
        <v>4173.97</v>
      </c>
    </row>
    <row r="2867" spans="1:4" ht="9" customHeight="1">
      <c r="A2867" s="366" t="s">
        <v>39259</v>
      </c>
      <c r="B2867" s="367" t="s">
        <v>30716</v>
      </c>
      <c r="C2867" s="366" t="s">
        <v>16948</v>
      </c>
      <c r="D2867" s="368">
        <v>134.77000000000001</v>
      </c>
    </row>
    <row r="2868" spans="1:4" ht="9" customHeight="1">
      <c r="A2868" s="366" t="s">
        <v>39260</v>
      </c>
      <c r="B2868" s="367" t="s">
        <v>30717</v>
      </c>
      <c r="C2868" s="366" t="s">
        <v>16948</v>
      </c>
      <c r="D2868" s="368">
        <v>16.79</v>
      </c>
    </row>
    <row r="2869" spans="1:4" ht="9" customHeight="1">
      <c r="A2869" s="366" t="s">
        <v>39261</v>
      </c>
      <c r="B2869" s="367" t="s">
        <v>30718</v>
      </c>
      <c r="C2869" s="366" t="s">
        <v>16948</v>
      </c>
      <c r="D2869" s="368">
        <v>147.19999999999999</v>
      </c>
    </row>
    <row r="2870" spans="1:4" ht="18" customHeight="1">
      <c r="A2870" s="366" t="s">
        <v>39262</v>
      </c>
      <c r="B2870" s="367" t="s">
        <v>30719</v>
      </c>
      <c r="C2870" s="366" t="s">
        <v>16948</v>
      </c>
      <c r="D2870" s="368">
        <v>67.430000000000007</v>
      </c>
    </row>
    <row r="2871" spans="1:4" ht="18" customHeight="1">
      <c r="A2871" s="366" t="s">
        <v>39263</v>
      </c>
      <c r="B2871" s="367" t="s">
        <v>30720</v>
      </c>
      <c r="C2871" s="366" t="s">
        <v>40</v>
      </c>
      <c r="D2871" s="368">
        <v>853.89</v>
      </c>
    </row>
    <row r="2872" spans="1:4" ht="18" customHeight="1">
      <c r="A2872" s="366" t="s">
        <v>39264</v>
      </c>
      <c r="B2872" s="367" t="s">
        <v>30721</v>
      </c>
      <c r="C2872" s="366" t="s">
        <v>40</v>
      </c>
      <c r="D2872" s="368">
        <v>1313.46</v>
      </c>
    </row>
    <row r="2873" spans="1:4" ht="18" customHeight="1">
      <c r="A2873" s="366" t="s">
        <v>39265</v>
      </c>
      <c r="B2873" s="367" t="s">
        <v>30722</v>
      </c>
      <c r="C2873" s="366" t="s">
        <v>40</v>
      </c>
      <c r="D2873" s="368">
        <v>1722.93</v>
      </c>
    </row>
    <row r="2874" spans="1:4" ht="18" customHeight="1">
      <c r="A2874" s="366" t="s">
        <v>39266</v>
      </c>
      <c r="B2874" s="367" t="s">
        <v>30723</v>
      </c>
      <c r="C2874" s="366" t="s">
        <v>40</v>
      </c>
      <c r="D2874" s="368">
        <v>2335.71</v>
      </c>
    </row>
    <row r="2875" spans="1:4" ht="18" customHeight="1">
      <c r="A2875" s="366" t="s">
        <v>39267</v>
      </c>
      <c r="B2875" s="367" t="s">
        <v>30724</v>
      </c>
      <c r="C2875" s="366" t="s">
        <v>40</v>
      </c>
      <c r="D2875" s="368">
        <v>446.32</v>
      </c>
    </row>
    <row r="2876" spans="1:4" ht="18" customHeight="1">
      <c r="A2876" s="366" t="s">
        <v>39268</v>
      </c>
      <c r="B2876" s="367" t="s">
        <v>30725</v>
      </c>
      <c r="C2876" s="366" t="s">
        <v>40</v>
      </c>
      <c r="D2876" s="368">
        <v>967.25</v>
      </c>
    </row>
    <row r="2877" spans="1:4" ht="18" customHeight="1">
      <c r="A2877" s="366" t="s">
        <v>39269</v>
      </c>
      <c r="B2877" s="367" t="s">
        <v>30726</v>
      </c>
      <c r="C2877" s="366" t="s">
        <v>40</v>
      </c>
      <c r="D2877" s="368">
        <v>1901.69</v>
      </c>
    </row>
    <row r="2878" spans="1:4" ht="18" customHeight="1">
      <c r="A2878" s="366" t="s">
        <v>39270</v>
      </c>
      <c r="B2878" s="367" t="s">
        <v>30727</v>
      </c>
      <c r="C2878" s="366" t="s">
        <v>40</v>
      </c>
      <c r="D2878" s="368">
        <v>580.67999999999995</v>
      </c>
    </row>
    <row r="2879" spans="1:4" ht="18" customHeight="1">
      <c r="A2879" s="366" t="s">
        <v>39271</v>
      </c>
      <c r="B2879" s="367" t="s">
        <v>30728</v>
      </c>
      <c r="C2879" s="366" t="s">
        <v>40</v>
      </c>
      <c r="D2879" s="368">
        <v>713.13</v>
      </c>
    </row>
    <row r="2880" spans="1:4" ht="18" customHeight="1">
      <c r="A2880" s="366" t="s">
        <v>39272</v>
      </c>
      <c r="B2880" s="367" t="s">
        <v>30729</v>
      </c>
      <c r="C2880" s="366" t="s">
        <v>40</v>
      </c>
      <c r="D2880" s="368">
        <v>892.19</v>
      </c>
    </row>
    <row r="2881" spans="1:4" ht="18" customHeight="1">
      <c r="A2881" s="366" t="s">
        <v>39273</v>
      </c>
      <c r="B2881" s="367" t="s">
        <v>30730</v>
      </c>
      <c r="C2881" s="366" t="s">
        <v>40</v>
      </c>
      <c r="D2881" s="368">
        <v>301.18</v>
      </c>
    </row>
    <row r="2882" spans="1:4" ht="18" customHeight="1">
      <c r="A2882" s="366" t="s">
        <v>39274</v>
      </c>
      <c r="B2882" s="367" t="s">
        <v>30731</v>
      </c>
      <c r="C2882" s="366" t="s">
        <v>40</v>
      </c>
      <c r="D2882" s="368">
        <v>324.97000000000003</v>
      </c>
    </row>
    <row r="2883" spans="1:4" ht="18" customHeight="1">
      <c r="A2883" s="366" t="s">
        <v>39275</v>
      </c>
      <c r="B2883" s="367" t="s">
        <v>30732</v>
      </c>
      <c r="C2883" s="366" t="s">
        <v>40</v>
      </c>
      <c r="D2883" s="368">
        <v>275.86</v>
      </c>
    </row>
    <row r="2884" spans="1:4" ht="18" customHeight="1">
      <c r="A2884" s="366" t="s">
        <v>39276</v>
      </c>
      <c r="B2884" s="367" t="s">
        <v>30733</v>
      </c>
      <c r="C2884" s="366" t="s">
        <v>40</v>
      </c>
      <c r="D2884" s="368">
        <v>436.52</v>
      </c>
    </row>
    <row r="2885" spans="1:4" ht="18" customHeight="1">
      <c r="A2885" s="366" t="s">
        <v>39277</v>
      </c>
      <c r="B2885" s="367" t="s">
        <v>30734</v>
      </c>
      <c r="C2885" s="366" t="s">
        <v>40</v>
      </c>
      <c r="D2885" s="368">
        <v>459.17</v>
      </c>
    </row>
    <row r="2886" spans="1:4" ht="18" customHeight="1">
      <c r="A2886" s="366" t="s">
        <v>39278</v>
      </c>
      <c r="B2886" s="367" t="s">
        <v>30735</v>
      </c>
      <c r="C2886" s="366" t="s">
        <v>40</v>
      </c>
      <c r="D2886" s="368">
        <v>776.14</v>
      </c>
    </row>
    <row r="2887" spans="1:4" ht="18" customHeight="1">
      <c r="A2887" s="366" t="s">
        <v>39279</v>
      </c>
      <c r="B2887" s="367" t="s">
        <v>30736</v>
      </c>
      <c r="C2887" s="366" t="s">
        <v>40</v>
      </c>
      <c r="D2887" s="368">
        <v>798.78</v>
      </c>
    </row>
    <row r="2888" spans="1:4" ht="18" customHeight="1">
      <c r="A2888" s="366" t="s">
        <v>39280</v>
      </c>
      <c r="B2888" s="367" t="s">
        <v>30737</v>
      </c>
      <c r="C2888" s="366" t="s">
        <v>40</v>
      </c>
      <c r="D2888" s="368">
        <v>777.63</v>
      </c>
    </row>
    <row r="2889" spans="1:4" ht="18" customHeight="1">
      <c r="A2889" s="366" t="s">
        <v>39281</v>
      </c>
      <c r="B2889" s="367" t="s">
        <v>30738</v>
      </c>
      <c r="C2889" s="366" t="s">
        <v>40</v>
      </c>
      <c r="D2889" s="368">
        <v>834.16</v>
      </c>
    </row>
    <row r="2890" spans="1:4" ht="18" customHeight="1">
      <c r="A2890" s="366" t="s">
        <v>39282</v>
      </c>
      <c r="B2890" s="367" t="s">
        <v>30739</v>
      </c>
      <c r="C2890" s="366" t="s">
        <v>40</v>
      </c>
      <c r="D2890" s="368">
        <v>798.79</v>
      </c>
    </row>
    <row r="2891" spans="1:4" ht="18" customHeight="1">
      <c r="A2891" s="366" t="s">
        <v>39283</v>
      </c>
      <c r="B2891" s="367" t="s">
        <v>30740</v>
      </c>
      <c r="C2891" s="366" t="s">
        <v>40</v>
      </c>
      <c r="D2891" s="368">
        <v>855.78</v>
      </c>
    </row>
    <row r="2892" spans="1:4" ht="18" customHeight="1">
      <c r="A2892" s="366" t="s">
        <v>39284</v>
      </c>
      <c r="B2892" s="367" t="s">
        <v>30741</v>
      </c>
      <c r="C2892" s="366" t="s">
        <v>40</v>
      </c>
      <c r="D2892" s="368">
        <v>834.96</v>
      </c>
    </row>
    <row r="2893" spans="1:4" ht="18" customHeight="1">
      <c r="A2893" s="366" t="s">
        <v>39285</v>
      </c>
      <c r="B2893" s="367" t="s">
        <v>30742</v>
      </c>
      <c r="C2893" s="366" t="s">
        <v>40</v>
      </c>
      <c r="D2893" s="368">
        <v>901.15</v>
      </c>
    </row>
    <row r="2894" spans="1:4" ht="18" customHeight="1">
      <c r="A2894" s="366" t="s">
        <v>39286</v>
      </c>
      <c r="B2894" s="367" t="s">
        <v>30743</v>
      </c>
      <c r="C2894" s="366" t="s">
        <v>40</v>
      </c>
      <c r="D2894" s="368">
        <v>1039.24</v>
      </c>
    </row>
    <row r="2895" spans="1:4" ht="18" customHeight="1">
      <c r="A2895" s="366" t="s">
        <v>39287</v>
      </c>
      <c r="B2895" s="367" t="s">
        <v>30744</v>
      </c>
      <c r="C2895" s="366" t="s">
        <v>40</v>
      </c>
      <c r="D2895" s="368">
        <v>1114.6400000000001</v>
      </c>
    </row>
    <row r="2896" spans="1:4" ht="18" customHeight="1">
      <c r="A2896" s="366" t="s">
        <v>39288</v>
      </c>
      <c r="B2896" s="367" t="s">
        <v>30745</v>
      </c>
      <c r="C2896" s="366" t="s">
        <v>40</v>
      </c>
      <c r="D2896" s="368">
        <v>1096.47</v>
      </c>
    </row>
    <row r="2897" spans="1:4" ht="18" customHeight="1">
      <c r="A2897" s="366" t="s">
        <v>39289</v>
      </c>
      <c r="B2897" s="367" t="s">
        <v>30746</v>
      </c>
      <c r="C2897" s="366" t="s">
        <v>40</v>
      </c>
      <c r="D2897" s="368">
        <v>1158.06</v>
      </c>
    </row>
    <row r="2898" spans="1:4" ht="18" customHeight="1">
      <c r="A2898" s="366" t="s">
        <v>39290</v>
      </c>
      <c r="B2898" s="367" t="s">
        <v>30747</v>
      </c>
      <c r="C2898" s="366" t="s">
        <v>40</v>
      </c>
      <c r="D2898" s="368">
        <v>1318.29</v>
      </c>
    </row>
    <row r="2899" spans="1:4" ht="18" customHeight="1">
      <c r="A2899" s="366" t="s">
        <v>39291</v>
      </c>
      <c r="B2899" s="367" t="s">
        <v>30748</v>
      </c>
      <c r="C2899" s="366" t="s">
        <v>40</v>
      </c>
      <c r="D2899" s="368">
        <v>1398.29</v>
      </c>
    </row>
    <row r="2900" spans="1:4" ht="18" customHeight="1">
      <c r="A2900" s="366" t="s">
        <v>39292</v>
      </c>
      <c r="B2900" s="367" t="s">
        <v>30749</v>
      </c>
      <c r="C2900" s="366" t="s">
        <v>40</v>
      </c>
      <c r="D2900" s="368">
        <v>4581.99</v>
      </c>
    </row>
    <row r="2901" spans="1:4" ht="9" customHeight="1">
      <c r="A2901" s="366" t="s">
        <v>39293</v>
      </c>
      <c r="B2901" s="367" t="s">
        <v>30750</v>
      </c>
      <c r="C2901" s="366" t="s">
        <v>40</v>
      </c>
      <c r="D2901" s="368">
        <v>4660.6099999999997</v>
      </c>
    </row>
    <row r="2902" spans="1:4" ht="9" customHeight="1">
      <c r="A2902" s="366" t="s">
        <v>39294</v>
      </c>
      <c r="B2902" s="367" t="s">
        <v>30751</v>
      </c>
      <c r="C2902" s="366" t="s">
        <v>40</v>
      </c>
      <c r="D2902" s="368">
        <v>130.35</v>
      </c>
    </row>
    <row r="2903" spans="1:4" ht="9" customHeight="1">
      <c r="A2903" s="366" t="s">
        <v>39295</v>
      </c>
      <c r="B2903" s="367" t="s">
        <v>30752</v>
      </c>
      <c r="C2903" s="366" t="s">
        <v>40</v>
      </c>
      <c r="D2903" s="368">
        <v>154.28</v>
      </c>
    </row>
    <row r="2904" spans="1:4" ht="9" customHeight="1">
      <c r="A2904" s="366" t="s">
        <v>39296</v>
      </c>
      <c r="B2904" s="367" t="s">
        <v>30753</v>
      </c>
      <c r="C2904" s="366" t="s">
        <v>40</v>
      </c>
      <c r="D2904" s="368">
        <v>184.31</v>
      </c>
    </row>
    <row r="2905" spans="1:4" ht="9" customHeight="1">
      <c r="A2905" s="366" t="s">
        <v>39297</v>
      </c>
      <c r="B2905" s="367" t="s">
        <v>30754</v>
      </c>
      <c r="C2905" s="366" t="s">
        <v>40</v>
      </c>
      <c r="D2905" s="368">
        <v>210.27</v>
      </c>
    </row>
    <row r="2906" spans="1:4" ht="9" customHeight="1">
      <c r="A2906" s="366" t="s">
        <v>39298</v>
      </c>
      <c r="B2906" s="367" t="s">
        <v>30755</v>
      </c>
      <c r="C2906" s="366" t="s">
        <v>40</v>
      </c>
      <c r="D2906" s="368">
        <v>236.23</v>
      </c>
    </row>
    <row r="2907" spans="1:4" ht="9" customHeight="1">
      <c r="A2907" s="366" t="s">
        <v>39299</v>
      </c>
      <c r="B2907" s="367" t="s">
        <v>30756</v>
      </c>
      <c r="C2907" s="366" t="s">
        <v>40</v>
      </c>
      <c r="D2907" s="368">
        <v>292.23</v>
      </c>
    </row>
    <row r="2908" spans="1:4" ht="9" customHeight="1">
      <c r="A2908" s="366" t="s">
        <v>39300</v>
      </c>
      <c r="B2908" s="367" t="s">
        <v>30757</v>
      </c>
      <c r="C2908" s="366" t="s">
        <v>40</v>
      </c>
      <c r="D2908" s="368">
        <v>342.11</v>
      </c>
    </row>
    <row r="2909" spans="1:4" ht="9" customHeight="1">
      <c r="A2909" s="366" t="s">
        <v>39301</v>
      </c>
      <c r="B2909" s="367" t="s">
        <v>30758</v>
      </c>
      <c r="C2909" s="366" t="s">
        <v>40</v>
      </c>
      <c r="D2909" s="368">
        <v>58.33</v>
      </c>
    </row>
    <row r="2910" spans="1:4" ht="9" customHeight="1">
      <c r="A2910" s="366" t="s">
        <v>39302</v>
      </c>
      <c r="B2910" s="367" t="s">
        <v>30759</v>
      </c>
      <c r="C2910" s="366" t="s">
        <v>40</v>
      </c>
      <c r="D2910" s="368">
        <v>47.81</v>
      </c>
    </row>
    <row r="2911" spans="1:4" ht="9" customHeight="1">
      <c r="A2911" s="366" t="s">
        <v>39303</v>
      </c>
      <c r="B2911" s="367" t="s">
        <v>30760</v>
      </c>
      <c r="C2911" s="366" t="s">
        <v>40</v>
      </c>
      <c r="D2911" s="368">
        <v>73.930000000000007</v>
      </c>
    </row>
    <row r="2912" spans="1:4" ht="9" customHeight="1">
      <c r="A2912" s="366" t="s">
        <v>39304</v>
      </c>
      <c r="B2912" s="367" t="s">
        <v>30761</v>
      </c>
      <c r="C2912" s="366" t="s">
        <v>40</v>
      </c>
      <c r="D2912" s="368">
        <v>59.29</v>
      </c>
    </row>
    <row r="2913" spans="1:4" ht="9" customHeight="1">
      <c r="A2913" s="366" t="s">
        <v>39305</v>
      </c>
      <c r="B2913" s="367" t="s">
        <v>30762</v>
      </c>
      <c r="C2913" s="366" t="s">
        <v>4130</v>
      </c>
      <c r="D2913" s="368">
        <v>1479.15</v>
      </c>
    </row>
    <row r="2914" spans="1:4" ht="9" customHeight="1">
      <c r="A2914" s="366" t="s">
        <v>39306</v>
      </c>
      <c r="B2914" s="367" t="s">
        <v>30763</v>
      </c>
      <c r="C2914" s="366" t="s">
        <v>4130</v>
      </c>
      <c r="D2914" s="368">
        <v>1432.81</v>
      </c>
    </row>
    <row r="2915" spans="1:4" ht="9" customHeight="1">
      <c r="A2915" s="366" t="s">
        <v>39307</v>
      </c>
      <c r="B2915" s="367" t="s">
        <v>30764</v>
      </c>
      <c r="C2915" s="366" t="s">
        <v>4130</v>
      </c>
      <c r="D2915" s="368">
        <v>1725.48</v>
      </c>
    </row>
    <row r="2916" spans="1:4" ht="9" customHeight="1">
      <c r="A2916" s="366" t="s">
        <v>39308</v>
      </c>
      <c r="B2916" s="367" t="s">
        <v>30765</v>
      </c>
      <c r="C2916" s="366" t="s">
        <v>4130</v>
      </c>
      <c r="D2916" s="368">
        <v>1670.75</v>
      </c>
    </row>
    <row r="2917" spans="1:4" ht="9" customHeight="1">
      <c r="A2917" s="366" t="s">
        <v>39309</v>
      </c>
      <c r="B2917" s="367" t="s">
        <v>30766</v>
      </c>
      <c r="C2917" s="366" t="s">
        <v>4130</v>
      </c>
      <c r="D2917" s="368">
        <v>1965.69</v>
      </c>
    </row>
    <row r="2918" spans="1:4" ht="9" customHeight="1">
      <c r="A2918" s="366" t="s">
        <v>39310</v>
      </c>
      <c r="B2918" s="367" t="s">
        <v>30767</v>
      </c>
      <c r="C2918" s="366" t="s">
        <v>4130</v>
      </c>
      <c r="D2918" s="368">
        <v>1904.09</v>
      </c>
    </row>
    <row r="2919" spans="1:4" ht="9" customHeight="1">
      <c r="A2919" s="366" t="s">
        <v>39311</v>
      </c>
      <c r="B2919" s="367" t="s">
        <v>30768</v>
      </c>
      <c r="C2919" s="366" t="s">
        <v>4130</v>
      </c>
      <c r="D2919" s="368">
        <v>2211.98</v>
      </c>
    </row>
    <row r="2920" spans="1:4" ht="9" customHeight="1">
      <c r="A2920" s="366" t="s">
        <v>39312</v>
      </c>
      <c r="B2920" s="367" t="s">
        <v>30769</v>
      </c>
      <c r="C2920" s="366" t="s">
        <v>4130</v>
      </c>
      <c r="D2920" s="368">
        <v>2141.9899999999998</v>
      </c>
    </row>
    <row r="2921" spans="1:4" ht="9" customHeight="1">
      <c r="A2921" s="366" t="s">
        <v>39313</v>
      </c>
      <c r="B2921" s="367" t="s">
        <v>30770</v>
      </c>
      <c r="C2921" s="366" t="s">
        <v>4130</v>
      </c>
      <c r="D2921" s="368">
        <v>2452.1799999999998</v>
      </c>
    </row>
    <row r="2922" spans="1:4" ht="9" customHeight="1">
      <c r="A2922" s="366" t="s">
        <v>39314</v>
      </c>
      <c r="B2922" s="367" t="s">
        <v>30771</v>
      </c>
      <c r="C2922" s="366" t="s">
        <v>4130</v>
      </c>
      <c r="D2922" s="368">
        <v>2375.34</v>
      </c>
    </row>
    <row r="2923" spans="1:4" ht="9" customHeight="1">
      <c r="A2923" s="366" t="s">
        <v>39315</v>
      </c>
      <c r="B2923" s="367" t="s">
        <v>30772</v>
      </c>
      <c r="C2923" s="366" t="s">
        <v>4130</v>
      </c>
      <c r="D2923" s="368">
        <v>2698.51</v>
      </c>
    </row>
    <row r="2924" spans="1:4" ht="9" customHeight="1">
      <c r="A2924" s="366" t="s">
        <v>39316</v>
      </c>
      <c r="B2924" s="367" t="s">
        <v>30773</v>
      </c>
      <c r="C2924" s="366" t="s">
        <v>4130</v>
      </c>
      <c r="D2924" s="368">
        <v>2613.2800000000002</v>
      </c>
    </row>
    <row r="2925" spans="1:4" ht="9" customHeight="1">
      <c r="A2925" s="366" t="s">
        <v>39317</v>
      </c>
      <c r="B2925" s="367" t="s">
        <v>30774</v>
      </c>
      <c r="C2925" s="366" t="s">
        <v>4130</v>
      </c>
      <c r="D2925" s="368">
        <v>2938.71</v>
      </c>
    </row>
    <row r="2926" spans="1:4" ht="9" customHeight="1">
      <c r="A2926" s="366" t="s">
        <v>39318</v>
      </c>
      <c r="B2926" s="367" t="s">
        <v>30775</v>
      </c>
      <c r="C2926" s="366" t="s">
        <v>4130</v>
      </c>
      <c r="D2926" s="368">
        <v>2846.62</v>
      </c>
    </row>
    <row r="2927" spans="1:4" ht="9" customHeight="1">
      <c r="A2927" s="366" t="s">
        <v>39319</v>
      </c>
      <c r="B2927" s="367" t="s">
        <v>30776</v>
      </c>
      <c r="C2927" s="366" t="s">
        <v>16948</v>
      </c>
      <c r="D2927" s="368">
        <v>64.489999999999995</v>
      </c>
    </row>
    <row r="2928" spans="1:4" ht="9" customHeight="1">
      <c r="A2928" s="366" t="s">
        <v>39320</v>
      </c>
      <c r="B2928" s="367" t="s">
        <v>30777</v>
      </c>
      <c r="C2928" s="366" t="s">
        <v>40</v>
      </c>
      <c r="D2928" s="368">
        <v>23.67</v>
      </c>
    </row>
    <row r="2929" spans="1:4" ht="9" customHeight="1">
      <c r="A2929" s="366" t="s">
        <v>39321</v>
      </c>
      <c r="B2929" s="367" t="s">
        <v>30778</v>
      </c>
      <c r="C2929" s="366" t="s">
        <v>40</v>
      </c>
      <c r="D2929" s="368">
        <v>20.3</v>
      </c>
    </row>
    <row r="2930" spans="1:4" ht="9" customHeight="1">
      <c r="A2930" s="366" t="s">
        <v>39322</v>
      </c>
      <c r="B2930" s="367" t="s">
        <v>30779</v>
      </c>
      <c r="C2930" s="366" t="s">
        <v>40</v>
      </c>
      <c r="D2930" s="368">
        <v>204.38</v>
      </c>
    </row>
    <row r="2931" spans="1:4" ht="9" customHeight="1">
      <c r="A2931" s="366" t="s">
        <v>39323</v>
      </c>
      <c r="B2931" s="367" t="s">
        <v>30780</v>
      </c>
      <c r="C2931" s="366" t="s">
        <v>40</v>
      </c>
      <c r="D2931" s="368">
        <v>166.02</v>
      </c>
    </row>
    <row r="2932" spans="1:4" ht="9" customHeight="1">
      <c r="A2932" s="366" t="s">
        <v>39324</v>
      </c>
      <c r="B2932" s="367" t="s">
        <v>30781</v>
      </c>
      <c r="C2932" s="366" t="s">
        <v>40</v>
      </c>
      <c r="D2932" s="368">
        <v>261.58</v>
      </c>
    </row>
    <row r="2933" spans="1:4" ht="9" customHeight="1">
      <c r="A2933" s="366" t="s">
        <v>39325</v>
      </c>
      <c r="B2933" s="367" t="s">
        <v>30782</v>
      </c>
      <c r="C2933" s="366" t="s">
        <v>40</v>
      </c>
      <c r="D2933" s="368">
        <v>223.21</v>
      </c>
    </row>
    <row r="2934" spans="1:4" ht="9" customHeight="1">
      <c r="A2934" s="366" t="s">
        <v>39326</v>
      </c>
      <c r="B2934" s="367" t="s">
        <v>30783</v>
      </c>
      <c r="C2934" s="366" t="s">
        <v>40</v>
      </c>
      <c r="D2934" s="368">
        <v>434.61</v>
      </c>
    </row>
    <row r="2935" spans="1:4" ht="9" customHeight="1">
      <c r="A2935" s="366" t="s">
        <v>39327</v>
      </c>
      <c r="B2935" s="367" t="s">
        <v>30784</v>
      </c>
      <c r="C2935" s="366" t="s">
        <v>40</v>
      </c>
      <c r="D2935" s="368">
        <v>347.55</v>
      </c>
    </row>
    <row r="2936" spans="1:4" ht="9" customHeight="1">
      <c r="A2936" s="366" t="s">
        <v>39328</v>
      </c>
      <c r="B2936" s="367" t="s">
        <v>30785</v>
      </c>
      <c r="C2936" s="366" t="s">
        <v>40</v>
      </c>
      <c r="D2936" s="368">
        <v>592.96</v>
      </c>
    </row>
    <row r="2937" spans="1:4" ht="9" customHeight="1">
      <c r="A2937" s="366" t="s">
        <v>39329</v>
      </c>
      <c r="B2937" s="367" t="s">
        <v>30786</v>
      </c>
      <c r="C2937" s="366" t="s">
        <v>40</v>
      </c>
      <c r="D2937" s="368">
        <v>505.9</v>
      </c>
    </row>
    <row r="2938" spans="1:4" ht="9" customHeight="1">
      <c r="A2938" s="366" t="s">
        <v>39330</v>
      </c>
      <c r="B2938" s="367" t="s">
        <v>30787</v>
      </c>
      <c r="C2938" s="366" t="s">
        <v>40</v>
      </c>
      <c r="D2938" s="368">
        <v>608.58000000000004</v>
      </c>
    </row>
    <row r="2939" spans="1:4" ht="9" customHeight="1">
      <c r="A2939" s="366" t="s">
        <v>39331</v>
      </c>
      <c r="B2939" s="367" t="s">
        <v>30788</v>
      </c>
      <c r="C2939" s="366" t="s">
        <v>40</v>
      </c>
      <c r="D2939" s="368">
        <v>487.58</v>
      </c>
    </row>
    <row r="2940" spans="1:4" ht="9" customHeight="1">
      <c r="A2940" s="366" t="s">
        <v>39332</v>
      </c>
      <c r="B2940" s="367" t="s">
        <v>30789</v>
      </c>
      <c r="C2940" s="366" t="s">
        <v>40</v>
      </c>
      <c r="D2940" s="368">
        <v>798.31</v>
      </c>
    </row>
    <row r="2941" spans="1:4" ht="9" customHeight="1">
      <c r="A2941" s="366" t="s">
        <v>39333</v>
      </c>
      <c r="B2941" s="367" t="s">
        <v>30790</v>
      </c>
      <c r="C2941" s="366" t="s">
        <v>40</v>
      </c>
      <c r="D2941" s="368">
        <v>677.31</v>
      </c>
    </row>
    <row r="2942" spans="1:4" ht="9" customHeight="1">
      <c r="A2942" s="366" t="s">
        <v>39334</v>
      </c>
      <c r="B2942" s="367" t="s">
        <v>30791</v>
      </c>
      <c r="C2942" s="366" t="s">
        <v>40</v>
      </c>
      <c r="D2942" s="368">
        <v>792.32</v>
      </c>
    </row>
    <row r="2943" spans="1:4" ht="9" customHeight="1">
      <c r="A2943" s="366" t="s">
        <v>39335</v>
      </c>
      <c r="B2943" s="367" t="s">
        <v>30792</v>
      </c>
      <c r="C2943" s="366" t="s">
        <v>40</v>
      </c>
      <c r="D2943" s="368">
        <v>634.42999999999995</v>
      </c>
    </row>
    <row r="2944" spans="1:4" ht="9" customHeight="1">
      <c r="A2944" s="366" t="s">
        <v>39336</v>
      </c>
      <c r="B2944" s="367" t="s">
        <v>30793</v>
      </c>
      <c r="C2944" s="366" t="s">
        <v>40</v>
      </c>
      <c r="D2944" s="368">
        <v>1014.62</v>
      </c>
    </row>
    <row r="2945" spans="1:4" ht="9" customHeight="1">
      <c r="A2945" s="366" t="s">
        <v>39337</v>
      </c>
      <c r="B2945" s="367" t="s">
        <v>30794</v>
      </c>
      <c r="C2945" s="366" t="s">
        <v>40</v>
      </c>
      <c r="D2945" s="368">
        <v>856.73</v>
      </c>
    </row>
    <row r="2946" spans="1:4" ht="9" customHeight="1">
      <c r="A2946" s="366" t="s">
        <v>39338</v>
      </c>
      <c r="B2946" s="367" t="s">
        <v>30795</v>
      </c>
      <c r="C2946" s="366" t="s">
        <v>40</v>
      </c>
      <c r="D2946" s="368">
        <v>998.91</v>
      </c>
    </row>
    <row r="2947" spans="1:4" ht="9" customHeight="1">
      <c r="A2947" s="366" t="s">
        <v>39339</v>
      </c>
      <c r="B2947" s="367" t="s">
        <v>30796</v>
      </c>
      <c r="C2947" s="366" t="s">
        <v>40</v>
      </c>
      <c r="D2947" s="368">
        <v>801.18</v>
      </c>
    </row>
    <row r="2948" spans="1:4" ht="9" customHeight="1">
      <c r="A2948" s="366" t="s">
        <v>39340</v>
      </c>
      <c r="B2948" s="367" t="s">
        <v>30797</v>
      </c>
      <c r="C2948" s="366" t="s">
        <v>40</v>
      </c>
      <c r="D2948" s="368">
        <v>1246.9000000000001</v>
      </c>
    </row>
    <row r="2949" spans="1:4" ht="9" customHeight="1">
      <c r="A2949" s="366" t="s">
        <v>39341</v>
      </c>
      <c r="B2949" s="367" t="s">
        <v>30798</v>
      </c>
      <c r="C2949" s="366" t="s">
        <v>40</v>
      </c>
      <c r="D2949" s="368">
        <v>1049.17</v>
      </c>
    </row>
    <row r="2950" spans="1:4" ht="9" customHeight="1">
      <c r="A2950" s="366" t="s">
        <v>39342</v>
      </c>
      <c r="B2950" s="367" t="s">
        <v>30799</v>
      </c>
      <c r="C2950" s="366" t="s">
        <v>40</v>
      </c>
      <c r="D2950" s="368">
        <v>1300.05</v>
      </c>
    </row>
    <row r="2951" spans="1:4" ht="9" customHeight="1">
      <c r="A2951" s="366" t="s">
        <v>39343</v>
      </c>
      <c r="B2951" s="367" t="s">
        <v>30800</v>
      </c>
      <c r="C2951" s="366" t="s">
        <v>40</v>
      </c>
      <c r="D2951" s="368">
        <v>1043.29</v>
      </c>
    </row>
    <row r="2952" spans="1:4" ht="9" customHeight="1">
      <c r="A2952" s="366" t="s">
        <v>39344</v>
      </c>
      <c r="B2952" s="367" t="s">
        <v>30801</v>
      </c>
      <c r="C2952" s="366" t="s">
        <v>40</v>
      </c>
      <c r="D2952" s="368">
        <v>1628.13</v>
      </c>
    </row>
    <row r="2953" spans="1:4" ht="9" customHeight="1">
      <c r="A2953" s="366" t="s">
        <v>39345</v>
      </c>
      <c r="B2953" s="367" t="s">
        <v>30802</v>
      </c>
      <c r="C2953" s="366" t="s">
        <v>40</v>
      </c>
      <c r="D2953" s="368">
        <v>1371.38</v>
      </c>
    </row>
    <row r="2954" spans="1:4" ht="9" customHeight="1">
      <c r="A2954" s="366" t="s">
        <v>39346</v>
      </c>
      <c r="B2954" s="367" t="s">
        <v>30803</v>
      </c>
      <c r="C2954" s="366" t="s">
        <v>40</v>
      </c>
      <c r="D2954" s="368">
        <v>1639.36</v>
      </c>
    </row>
    <row r="2955" spans="1:4" ht="9" customHeight="1">
      <c r="A2955" s="366" t="s">
        <v>39347</v>
      </c>
      <c r="B2955" s="367" t="s">
        <v>30804</v>
      </c>
      <c r="C2955" s="366" t="s">
        <v>40</v>
      </c>
      <c r="D2955" s="368">
        <v>1302.92</v>
      </c>
    </row>
    <row r="2956" spans="1:4" ht="9" customHeight="1">
      <c r="A2956" s="366" t="s">
        <v>39348</v>
      </c>
      <c r="B2956" s="367" t="s">
        <v>30805</v>
      </c>
      <c r="C2956" s="366" t="s">
        <v>40</v>
      </c>
      <c r="D2956" s="368">
        <v>1943.35</v>
      </c>
    </row>
    <row r="2957" spans="1:4" ht="9" customHeight="1">
      <c r="A2957" s="366" t="s">
        <v>39349</v>
      </c>
      <c r="B2957" s="367" t="s">
        <v>30806</v>
      </c>
      <c r="C2957" s="366" t="s">
        <v>40</v>
      </c>
      <c r="D2957" s="368">
        <v>1606.91</v>
      </c>
    </row>
    <row r="2958" spans="1:4" ht="9" customHeight="1">
      <c r="A2958" s="366" t="s">
        <v>39350</v>
      </c>
      <c r="B2958" s="367" t="s">
        <v>30807</v>
      </c>
      <c r="C2958" s="366" t="s">
        <v>40</v>
      </c>
      <c r="D2958" s="368">
        <v>2113.8200000000002</v>
      </c>
    </row>
    <row r="2959" spans="1:4" ht="9" customHeight="1">
      <c r="A2959" s="366" t="s">
        <v>39351</v>
      </c>
      <c r="B2959" s="367" t="s">
        <v>30808</v>
      </c>
      <c r="C2959" s="366" t="s">
        <v>40</v>
      </c>
      <c r="D2959" s="368">
        <v>1682.95</v>
      </c>
    </row>
    <row r="2960" spans="1:4" ht="9" customHeight="1">
      <c r="A2960" s="366" t="s">
        <v>39352</v>
      </c>
      <c r="B2960" s="367" t="s">
        <v>30809</v>
      </c>
      <c r="C2960" s="366" t="s">
        <v>40</v>
      </c>
      <c r="D2960" s="368">
        <v>2469.31</v>
      </c>
    </row>
    <row r="2961" spans="1:4" ht="9" customHeight="1">
      <c r="A2961" s="366" t="s">
        <v>39353</v>
      </c>
      <c r="B2961" s="367" t="s">
        <v>30810</v>
      </c>
      <c r="C2961" s="366" t="s">
        <v>40</v>
      </c>
      <c r="D2961" s="368">
        <v>2038.44</v>
      </c>
    </row>
    <row r="2962" spans="1:4" ht="9" customHeight="1">
      <c r="A2962" s="366" t="s">
        <v>39354</v>
      </c>
      <c r="B2962" s="367" t="s">
        <v>30811</v>
      </c>
      <c r="C2962" s="366" t="s">
        <v>40</v>
      </c>
      <c r="D2962" s="368">
        <v>2863.47</v>
      </c>
    </row>
    <row r="2963" spans="1:4" ht="9" customHeight="1">
      <c r="A2963" s="366" t="s">
        <v>39355</v>
      </c>
      <c r="B2963" s="367" t="s">
        <v>30812</v>
      </c>
      <c r="C2963" s="366" t="s">
        <v>40</v>
      </c>
      <c r="D2963" s="368">
        <v>2283.56</v>
      </c>
    </row>
    <row r="2964" spans="1:4" ht="9" customHeight="1">
      <c r="A2964" s="366" t="s">
        <v>39356</v>
      </c>
      <c r="B2964" s="367" t="s">
        <v>30813</v>
      </c>
      <c r="C2964" s="366" t="s">
        <v>40</v>
      </c>
      <c r="D2964" s="368">
        <v>3308.6</v>
      </c>
    </row>
    <row r="2965" spans="1:4" ht="9" customHeight="1">
      <c r="A2965" s="366" t="s">
        <v>39357</v>
      </c>
      <c r="B2965" s="367" t="s">
        <v>30814</v>
      </c>
      <c r="C2965" s="366" t="s">
        <v>40</v>
      </c>
      <c r="D2965" s="368">
        <v>2728.69</v>
      </c>
    </row>
    <row r="2966" spans="1:4" ht="9" customHeight="1">
      <c r="A2966" s="366" t="s">
        <v>39358</v>
      </c>
      <c r="B2966" s="367" t="s">
        <v>30815</v>
      </c>
      <c r="C2966" s="366" t="s">
        <v>40</v>
      </c>
      <c r="D2966" s="368">
        <v>242.01</v>
      </c>
    </row>
    <row r="2967" spans="1:4" ht="9" customHeight="1">
      <c r="A2967" s="366" t="s">
        <v>39359</v>
      </c>
      <c r="B2967" s="367" t="s">
        <v>30816</v>
      </c>
      <c r="C2967" s="366" t="s">
        <v>40</v>
      </c>
      <c r="D2967" s="368">
        <v>216.19</v>
      </c>
    </row>
    <row r="2968" spans="1:4" ht="9" customHeight="1">
      <c r="A2968" s="366" t="s">
        <v>39360</v>
      </c>
      <c r="B2968" s="367" t="s">
        <v>30817</v>
      </c>
      <c r="C2968" s="366" t="s">
        <v>40</v>
      </c>
      <c r="D2968" s="368">
        <v>151.18</v>
      </c>
    </row>
    <row r="2969" spans="1:4" ht="9" customHeight="1">
      <c r="A2969" s="366" t="s">
        <v>39361</v>
      </c>
      <c r="B2969" s="367" t="s">
        <v>30818</v>
      </c>
      <c r="C2969" s="366" t="s">
        <v>40</v>
      </c>
      <c r="D2969" s="368">
        <v>130.97</v>
      </c>
    </row>
    <row r="2970" spans="1:4" ht="9" customHeight="1">
      <c r="A2970" s="366" t="s">
        <v>39362</v>
      </c>
      <c r="B2970" s="367" t="s">
        <v>30819</v>
      </c>
      <c r="C2970" s="366" t="s">
        <v>40</v>
      </c>
      <c r="D2970" s="368">
        <v>219.76</v>
      </c>
    </row>
    <row r="2971" spans="1:4" ht="9" customHeight="1">
      <c r="A2971" s="366" t="s">
        <v>39363</v>
      </c>
      <c r="B2971" s="367" t="s">
        <v>30820</v>
      </c>
      <c r="C2971" s="366" t="s">
        <v>40</v>
      </c>
      <c r="D2971" s="368">
        <v>199.54</v>
      </c>
    </row>
    <row r="2972" spans="1:4" ht="9" customHeight="1">
      <c r="A2972" s="366" t="s">
        <v>39364</v>
      </c>
      <c r="B2972" s="367" t="s">
        <v>30821</v>
      </c>
      <c r="C2972" s="366" t="s">
        <v>40</v>
      </c>
      <c r="D2972" s="368">
        <v>674.06</v>
      </c>
    </row>
    <row r="2973" spans="1:4" ht="9" customHeight="1">
      <c r="A2973" s="366" t="s">
        <v>39365</v>
      </c>
      <c r="B2973" s="367" t="s">
        <v>30822</v>
      </c>
      <c r="C2973" s="366" t="s">
        <v>40</v>
      </c>
      <c r="D2973" s="368">
        <v>671.11</v>
      </c>
    </row>
    <row r="2974" spans="1:4" ht="9" customHeight="1">
      <c r="A2974" s="366" t="s">
        <v>39366</v>
      </c>
      <c r="B2974" s="367" t="s">
        <v>30823</v>
      </c>
      <c r="C2974" s="366" t="s">
        <v>40</v>
      </c>
      <c r="D2974" s="368">
        <v>487.62</v>
      </c>
    </row>
    <row r="2975" spans="1:4" ht="9" customHeight="1">
      <c r="A2975" s="366" t="s">
        <v>39367</v>
      </c>
      <c r="B2975" s="367" t="s">
        <v>30824</v>
      </c>
      <c r="C2975" s="366" t="s">
        <v>40</v>
      </c>
      <c r="D2975" s="368">
        <v>435.97</v>
      </c>
    </row>
    <row r="2976" spans="1:4" ht="9" customHeight="1">
      <c r="A2976" s="366" t="s">
        <v>39368</v>
      </c>
      <c r="B2976" s="367" t="s">
        <v>30825</v>
      </c>
      <c r="C2976" s="366" t="s">
        <v>40</v>
      </c>
      <c r="D2976" s="368">
        <v>627.55999999999995</v>
      </c>
    </row>
    <row r="2977" spans="1:4" ht="9" customHeight="1">
      <c r="A2977" s="366" t="s">
        <v>39369</v>
      </c>
      <c r="B2977" s="367" t="s">
        <v>30826</v>
      </c>
      <c r="C2977" s="366" t="s">
        <v>40</v>
      </c>
      <c r="D2977" s="368">
        <v>575.91999999999996</v>
      </c>
    </row>
    <row r="2978" spans="1:4" ht="9" customHeight="1">
      <c r="A2978" s="366" t="s">
        <v>39370</v>
      </c>
      <c r="B2978" s="367" t="s">
        <v>30827</v>
      </c>
      <c r="C2978" s="366" t="s">
        <v>40</v>
      </c>
      <c r="D2978" s="368">
        <v>552.04999999999995</v>
      </c>
    </row>
    <row r="2979" spans="1:4" ht="9" customHeight="1">
      <c r="A2979" s="366" t="s">
        <v>39371</v>
      </c>
      <c r="B2979" s="367" t="s">
        <v>30828</v>
      </c>
      <c r="C2979" s="366" t="s">
        <v>40</v>
      </c>
      <c r="D2979" s="368">
        <v>490.07</v>
      </c>
    </row>
    <row r="2980" spans="1:4" ht="9" customHeight="1">
      <c r="A2980" s="366" t="s">
        <v>39372</v>
      </c>
      <c r="B2980" s="367" t="s">
        <v>30829</v>
      </c>
      <c r="C2980" s="366" t="s">
        <v>40</v>
      </c>
      <c r="D2980" s="368">
        <v>699.54</v>
      </c>
    </row>
    <row r="2981" spans="1:4" ht="9" customHeight="1">
      <c r="A2981" s="366" t="s">
        <v>39373</v>
      </c>
      <c r="B2981" s="367" t="s">
        <v>30830</v>
      </c>
      <c r="C2981" s="366" t="s">
        <v>40</v>
      </c>
      <c r="D2981" s="368">
        <v>637.57000000000005</v>
      </c>
    </row>
    <row r="2982" spans="1:4" ht="9" customHeight="1">
      <c r="A2982" s="366" t="s">
        <v>39374</v>
      </c>
      <c r="B2982" s="367" t="s">
        <v>30831</v>
      </c>
      <c r="C2982" s="366" t="s">
        <v>4130</v>
      </c>
      <c r="D2982" s="368">
        <v>356.77</v>
      </c>
    </row>
    <row r="2983" spans="1:4" ht="9" customHeight="1">
      <c r="A2983" s="366" t="s">
        <v>39375</v>
      </c>
      <c r="B2983" s="367" t="s">
        <v>30832</v>
      </c>
      <c r="C2983" s="366" t="s">
        <v>4130</v>
      </c>
      <c r="D2983" s="368">
        <v>434.49</v>
      </c>
    </row>
    <row r="2984" spans="1:4" ht="9" customHeight="1">
      <c r="A2984" s="366" t="s">
        <v>39376</v>
      </c>
      <c r="B2984" s="367" t="s">
        <v>30833</v>
      </c>
      <c r="C2984" s="366" t="s">
        <v>4130</v>
      </c>
      <c r="D2984" s="368">
        <v>366.05</v>
      </c>
    </row>
    <row r="2985" spans="1:4" ht="9" customHeight="1">
      <c r="A2985" s="366" t="s">
        <v>39377</v>
      </c>
      <c r="B2985" s="367" t="s">
        <v>30834</v>
      </c>
      <c r="C2985" s="366" t="s">
        <v>4130</v>
      </c>
      <c r="D2985" s="368">
        <v>447.47</v>
      </c>
    </row>
    <row r="2986" spans="1:4" ht="9" customHeight="1">
      <c r="A2986" s="366" t="s">
        <v>39378</v>
      </c>
      <c r="B2986" s="367" t="s">
        <v>30835</v>
      </c>
      <c r="C2986" s="366" t="s">
        <v>4130</v>
      </c>
      <c r="D2986" s="368">
        <v>1119.6400000000001</v>
      </c>
    </row>
    <row r="2987" spans="1:4" ht="9" customHeight="1">
      <c r="A2987" s="366" t="s">
        <v>39379</v>
      </c>
      <c r="B2987" s="367" t="s">
        <v>30836</v>
      </c>
      <c r="C2987" s="366" t="s">
        <v>4130</v>
      </c>
      <c r="D2987" s="368">
        <v>1361.93</v>
      </c>
    </row>
    <row r="2988" spans="1:4" ht="9" customHeight="1">
      <c r="A2988" s="366" t="s">
        <v>39380</v>
      </c>
      <c r="B2988" s="367" t="s">
        <v>30837</v>
      </c>
      <c r="C2988" s="366" t="s">
        <v>4130</v>
      </c>
      <c r="D2988" s="368">
        <v>1570.41</v>
      </c>
    </row>
    <row r="2989" spans="1:4" ht="9" customHeight="1">
      <c r="A2989" s="366" t="s">
        <v>39381</v>
      </c>
      <c r="B2989" s="367" t="s">
        <v>30838</v>
      </c>
      <c r="C2989" s="366" t="s">
        <v>4130</v>
      </c>
      <c r="D2989" s="368">
        <v>1946.14</v>
      </c>
    </row>
    <row r="2990" spans="1:4" ht="9" customHeight="1">
      <c r="A2990" s="366" t="s">
        <v>39382</v>
      </c>
      <c r="B2990" s="367" t="s">
        <v>30839</v>
      </c>
      <c r="C2990" s="366" t="s">
        <v>4130</v>
      </c>
      <c r="D2990" s="368">
        <v>2087.73</v>
      </c>
    </row>
    <row r="2991" spans="1:4" ht="9" customHeight="1">
      <c r="A2991" s="366" t="s">
        <v>39383</v>
      </c>
      <c r="B2991" s="367" t="s">
        <v>30840</v>
      </c>
      <c r="C2991" s="366" t="s">
        <v>4130</v>
      </c>
      <c r="D2991" s="368">
        <v>2625.08</v>
      </c>
    </row>
    <row r="2992" spans="1:4" ht="9" customHeight="1">
      <c r="A2992" s="366" t="s">
        <v>39384</v>
      </c>
      <c r="B2992" s="367" t="s">
        <v>30841</v>
      </c>
      <c r="C2992" s="366" t="s">
        <v>4130</v>
      </c>
      <c r="D2992" s="368">
        <v>2639.7</v>
      </c>
    </row>
    <row r="2993" spans="1:4" ht="9" customHeight="1">
      <c r="A2993" s="366" t="s">
        <v>39385</v>
      </c>
      <c r="B2993" s="367" t="s">
        <v>30842</v>
      </c>
      <c r="C2993" s="366" t="s">
        <v>4130</v>
      </c>
      <c r="D2993" s="368">
        <v>3355.74</v>
      </c>
    </row>
    <row r="2994" spans="1:4" ht="9" customHeight="1">
      <c r="A2994" s="366" t="s">
        <v>39386</v>
      </c>
      <c r="B2994" s="367" t="s">
        <v>30843</v>
      </c>
      <c r="C2994" s="366" t="s">
        <v>4130</v>
      </c>
      <c r="D2994" s="368">
        <v>3699.66</v>
      </c>
    </row>
    <row r="2995" spans="1:4" ht="9" customHeight="1">
      <c r="A2995" s="366" t="s">
        <v>39387</v>
      </c>
      <c r="B2995" s="367" t="s">
        <v>30844</v>
      </c>
      <c r="C2995" s="366" t="s">
        <v>4130</v>
      </c>
      <c r="D2995" s="368">
        <v>4783.49</v>
      </c>
    </row>
    <row r="2996" spans="1:4" ht="9" customHeight="1">
      <c r="A2996" s="366" t="s">
        <v>39388</v>
      </c>
      <c r="B2996" s="367" t="s">
        <v>30845</v>
      </c>
      <c r="C2996" s="366" t="s">
        <v>4130</v>
      </c>
      <c r="D2996" s="368">
        <v>2669.92</v>
      </c>
    </row>
    <row r="2997" spans="1:4" ht="9" customHeight="1">
      <c r="A2997" s="366" t="s">
        <v>39389</v>
      </c>
      <c r="B2997" s="367" t="s">
        <v>30846</v>
      </c>
      <c r="C2997" s="366" t="s">
        <v>4130</v>
      </c>
      <c r="D2997" s="368">
        <v>3407.48</v>
      </c>
    </row>
    <row r="2998" spans="1:4" ht="9" customHeight="1">
      <c r="A2998" s="366" t="s">
        <v>39390</v>
      </c>
      <c r="B2998" s="367" t="s">
        <v>30847</v>
      </c>
      <c r="C2998" s="366" t="s">
        <v>4130</v>
      </c>
      <c r="D2998" s="368">
        <v>3416.32</v>
      </c>
    </row>
    <row r="2999" spans="1:4" ht="9" customHeight="1">
      <c r="A2999" s="366" t="s">
        <v>39391</v>
      </c>
      <c r="B2999" s="367" t="s">
        <v>30848</v>
      </c>
      <c r="C2999" s="366" t="s">
        <v>4130</v>
      </c>
      <c r="D2999" s="368">
        <v>4408.96</v>
      </c>
    </row>
    <row r="3000" spans="1:4" ht="9" customHeight="1">
      <c r="A3000" s="366" t="s">
        <v>39392</v>
      </c>
      <c r="B3000" s="367" t="s">
        <v>30849</v>
      </c>
      <c r="C3000" s="366" t="s">
        <v>4130</v>
      </c>
      <c r="D3000" s="368">
        <v>4751.1400000000003</v>
      </c>
    </row>
    <row r="3001" spans="1:4" ht="9" customHeight="1">
      <c r="A3001" s="366" t="s">
        <v>39393</v>
      </c>
      <c r="B3001" s="367" t="s">
        <v>30850</v>
      </c>
      <c r="C3001" s="366" t="s">
        <v>4130</v>
      </c>
      <c r="D3001" s="368">
        <v>6219.86</v>
      </c>
    </row>
    <row r="3002" spans="1:4" ht="9" customHeight="1">
      <c r="A3002" s="366" t="s">
        <v>39394</v>
      </c>
      <c r="B3002" s="367" t="s">
        <v>30851</v>
      </c>
      <c r="C3002" s="366" t="s">
        <v>4130</v>
      </c>
      <c r="D3002" s="368">
        <v>3255.78</v>
      </c>
    </row>
    <row r="3003" spans="1:4" ht="9" customHeight="1">
      <c r="A3003" s="366" t="s">
        <v>39395</v>
      </c>
      <c r="B3003" s="367" t="s">
        <v>30852</v>
      </c>
      <c r="C3003" s="366" t="s">
        <v>4130</v>
      </c>
      <c r="D3003" s="368">
        <v>4195.8</v>
      </c>
    </row>
    <row r="3004" spans="1:4" ht="9" customHeight="1">
      <c r="A3004" s="366" t="s">
        <v>39396</v>
      </c>
      <c r="B3004" s="367" t="s">
        <v>30853</v>
      </c>
      <c r="C3004" s="366" t="s">
        <v>4130</v>
      </c>
      <c r="D3004" s="368">
        <v>4192.96</v>
      </c>
    </row>
    <row r="3005" spans="1:4" ht="9" customHeight="1">
      <c r="A3005" s="366" t="s">
        <v>39397</v>
      </c>
      <c r="B3005" s="367" t="s">
        <v>30854</v>
      </c>
      <c r="C3005" s="366" t="s">
        <v>4130</v>
      </c>
      <c r="D3005" s="368">
        <v>5462.96</v>
      </c>
    </row>
    <row r="3006" spans="1:4" ht="9" customHeight="1">
      <c r="A3006" s="366" t="s">
        <v>39398</v>
      </c>
      <c r="B3006" s="367" t="s">
        <v>30855</v>
      </c>
      <c r="C3006" s="366" t="s">
        <v>4130</v>
      </c>
      <c r="D3006" s="368">
        <v>6146.22</v>
      </c>
    </row>
    <row r="3007" spans="1:4" ht="9" customHeight="1">
      <c r="A3007" s="366" t="s">
        <v>39399</v>
      </c>
      <c r="B3007" s="367" t="s">
        <v>30856</v>
      </c>
      <c r="C3007" s="366" t="s">
        <v>4130</v>
      </c>
      <c r="D3007" s="368">
        <v>8125.89</v>
      </c>
    </row>
    <row r="3008" spans="1:4" ht="9" customHeight="1">
      <c r="A3008" s="366" t="s">
        <v>39400</v>
      </c>
      <c r="B3008" s="367" t="s">
        <v>30857</v>
      </c>
      <c r="C3008" s="366" t="s">
        <v>4130</v>
      </c>
      <c r="D3008" s="368">
        <v>509.06</v>
      </c>
    </row>
    <row r="3009" spans="1:4" ht="9" customHeight="1">
      <c r="A3009" s="366" t="s">
        <v>39401</v>
      </c>
      <c r="B3009" s="367" t="s">
        <v>30858</v>
      </c>
      <c r="C3009" s="366" t="s">
        <v>4130</v>
      </c>
      <c r="D3009" s="368">
        <v>454.46</v>
      </c>
    </row>
    <row r="3010" spans="1:4" ht="9" customHeight="1">
      <c r="A3010" s="366" t="s">
        <v>39402</v>
      </c>
      <c r="B3010" s="367" t="s">
        <v>30859</v>
      </c>
      <c r="C3010" s="366" t="s">
        <v>4130</v>
      </c>
      <c r="D3010" s="368">
        <v>208.36</v>
      </c>
    </row>
    <row r="3011" spans="1:4" ht="9" customHeight="1">
      <c r="A3011" s="366" t="s">
        <v>39403</v>
      </c>
      <c r="B3011" s="367" t="s">
        <v>30860</v>
      </c>
      <c r="C3011" s="366" t="s">
        <v>4130</v>
      </c>
      <c r="D3011" s="368">
        <v>142.27000000000001</v>
      </c>
    </row>
    <row r="3012" spans="1:4" ht="9" customHeight="1">
      <c r="A3012" s="366" t="s">
        <v>39404</v>
      </c>
      <c r="B3012" s="367" t="s">
        <v>30861</v>
      </c>
      <c r="C3012" s="366" t="s">
        <v>4130</v>
      </c>
      <c r="D3012" s="368">
        <v>247.35</v>
      </c>
    </row>
    <row r="3013" spans="1:4" ht="9" customHeight="1">
      <c r="A3013" s="366" t="s">
        <v>39405</v>
      </c>
      <c r="B3013" s="367" t="s">
        <v>30862</v>
      </c>
      <c r="C3013" s="366" t="s">
        <v>4130</v>
      </c>
      <c r="D3013" s="368">
        <v>168.87</v>
      </c>
    </row>
    <row r="3014" spans="1:4" ht="9" customHeight="1">
      <c r="A3014" s="366" t="s">
        <v>39406</v>
      </c>
      <c r="B3014" s="367" t="s">
        <v>30863</v>
      </c>
      <c r="C3014" s="366" t="s">
        <v>4130</v>
      </c>
      <c r="D3014" s="368">
        <v>295.27999999999997</v>
      </c>
    </row>
    <row r="3015" spans="1:4" ht="9" customHeight="1">
      <c r="A3015" s="366" t="s">
        <v>39407</v>
      </c>
      <c r="B3015" s="367" t="s">
        <v>30864</v>
      </c>
      <c r="C3015" s="366" t="s">
        <v>4130</v>
      </c>
      <c r="D3015" s="368">
        <v>201.65</v>
      </c>
    </row>
    <row r="3016" spans="1:4" ht="9" customHeight="1">
      <c r="A3016" s="366" t="s">
        <v>39408</v>
      </c>
      <c r="B3016" s="367" t="s">
        <v>30865</v>
      </c>
      <c r="C3016" s="366" t="s">
        <v>4130</v>
      </c>
      <c r="D3016" s="368">
        <v>364.32</v>
      </c>
    </row>
    <row r="3017" spans="1:4" ht="9" customHeight="1">
      <c r="A3017" s="366" t="s">
        <v>39409</v>
      </c>
      <c r="B3017" s="367" t="s">
        <v>30866</v>
      </c>
      <c r="C3017" s="366" t="s">
        <v>4130</v>
      </c>
      <c r="D3017" s="368">
        <v>248.66</v>
      </c>
    </row>
    <row r="3018" spans="1:4" ht="9" customHeight="1">
      <c r="A3018" s="366" t="s">
        <v>39410</v>
      </c>
      <c r="B3018" s="367" t="s">
        <v>30867</v>
      </c>
      <c r="C3018" s="366" t="s">
        <v>40</v>
      </c>
      <c r="D3018" s="368">
        <v>29.41</v>
      </c>
    </row>
    <row r="3019" spans="1:4" ht="9" customHeight="1">
      <c r="A3019" s="366" t="s">
        <v>39411</v>
      </c>
      <c r="B3019" s="367" t="s">
        <v>30868</v>
      </c>
      <c r="C3019" s="366" t="s">
        <v>40</v>
      </c>
      <c r="D3019" s="368">
        <v>61.38</v>
      </c>
    </row>
    <row r="3020" spans="1:4" ht="9" customHeight="1">
      <c r="A3020" s="366" t="s">
        <v>39412</v>
      </c>
      <c r="B3020" s="367" t="s">
        <v>30869</v>
      </c>
      <c r="C3020" s="366" t="s">
        <v>40</v>
      </c>
      <c r="D3020" s="368">
        <v>86.03</v>
      </c>
    </row>
    <row r="3021" spans="1:4" ht="9" customHeight="1">
      <c r="A3021" s="366" t="s">
        <v>39413</v>
      </c>
      <c r="B3021" s="367" t="s">
        <v>30870</v>
      </c>
      <c r="C3021" s="366" t="s">
        <v>40</v>
      </c>
      <c r="D3021" s="368">
        <v>88.52</v>
      </c>
    </row>
    <row r="3022" spans="1:4" ht="9" customHeight="1">
      <c r="A3022" s="366" t="s">
        <v>39414</v>
      </c>
      <c r="B3022" s="367" t="s">
        <v>30871</v>
      </c>
      <c r="C3022" s="366" t="s">
        <v>40</v>
      </c>
      <c r="D3022" s="368">
        <v>69.52</v>
      </c>
    </row>
    <row r="3023" spans="1:4" ht="9" customHeight="1">
      <c r="A3023" s="366" t="s">
        <v>39415</v>
      </c>
      <c r="B3023" s="367" t="s">
        <v>30872</v>
      </c>
      <c r="C3023" s="366" t="s">
        <v>40</v>
      </c>
      <c r="D3023" s="368">
        <v>164.47</v>
      </c>
    </row>
    <row r="3024" spans="1:4" ht="9" customHeight="1">
      <c r="A3024" s="366" t="s">
        <v>39416</v>
      </c>
      <c r="B3024" s="367" t="s">
        <v>30873</v>
      </c>
      <c r="C3024" s="366" t="s">
        <v>40</v>
      </c>
      <c r="D3024" s="368">
        <v>132.24</v>
      </c>
    </row>
    <row r="3025" spans="1:4" ht="9" customHeight="1">
      <c r="A3025" s="366" t="s">
        <v>39417</v>
      </c>
      <c r="B3025" s="367" t="s">
        <v>30874</v>
      </c>
      <c r="C3025" s="366" t="s">
        <v>40</v>
      </c>
      <c r="D3025" s="368">
        <v>30.47</v>
      </c>
    </row>
    <row r="3026" spans="1:4" ht="9" customHeight="1">
      <c r="A3026" s="366" t="s">
        <v>39418</v>
      </c>
      <c r="B3026" s="367" t="s">
        <v>30875</v>
      </c>
      <c r="C3026" s="366" t="s">
        <v>40</v>
      </c>
      <c r="D3026" s="368">
        <v>35.93</v>
      </c>
    </row>
    <row r="3027" spans="1:4" ht="9" customHeight="1">
      <c r="A3027" s="366" t="s">
        <v>39419</v>
      </c>
      <c r="B3027" s="367" t="s">
        <v>30876</v>
      </c>
      <c r="C3027" s="366" t="s">
        <v>40</v>
      </c>
      <c r="D3027" s="368">
        <v>46.85</v>
      </c>
    </row>
    <row r="3028" spans="1:4" ht="9" customHeight="1">
      <c r="A3028" s="366" t="s">
        <v>39420</v>
      </c>
      <c r="B3028" s="367" t="s">
        <v>30877</v>
      </c>
      <c r="C3028" s="366" t="s">
        <v>40</v>
      </c>
      <c r="D3028" s="368">
        <v>60.49</v>
      </c>
    </row>
    <row r="3029" spans="1:4" ht="9" customHeight="1">
      <c r="A3029" s="366" t="s">
        <v>39421</v>
      </c>
      <c r="B3029" s="367" t="s">
        <v>30878</v>
      </c>
      <c r="C3029" s="366" t="s">
        <v>40</v>
      </c>
      <c r="D3029" s="368">
        <v>326.58999999999997</v>
      </c>
    </row>
    <row r="3030" spans="1:4" ht="9" customHeight="1">
      <c r="A3030" s="366" t="s">
        <v>39422</v>
      </c>
      <c r="B3030" s="367" t="s">
        <v>30879</v>
      </c>
      <c r="C3030" s="366" t="s">
        <v>40</v>
      </c>
      <c r="D3030" s="368">
        <v>105.83</v>
      </c>
    </row>
    <row r="3031" spans="1:4" ht="9" customHeight="1">
      <c r="A3031" s="366" t="s">
        <v>39423</v>
      </c>
      <c r="B3031" s="367" t="s">
        <v>30880</v>
      </c>
      <c r="C3031" s="366" t="s">
        <v>40</v>
      </c>
      <c r="D3031" s="368">
        <v>92.53</v>
      </c>
    </row>
    <row r="3032" spans="1:4" ht="9" customHeight="1">
      <c r="A3032" s="366" t="s">
        <v>39424</v>
      </c>
      <c r="B3032" s="367" t="s">
        <v>30881</v>
      </c>
      <c r="C3032" s="366" t="s">
        <v>40</v>
      </c>
      <c r="D3032" s="368">
        <v>109.88</v>
      </c>
    </row>
    <row r="3033" spans="1:4" ht="9" customHeight="1">
      <c r="A3033" s="366" t="s">
        <v>39425</v>
      </c>
      <c r="B3033" s="367" t="s">
        <v>30882</v>
      </c>
      <c r="C3033" s="366" t="s">
        <v>40</v>
      </c>
      <c r="D3033" s="368">
        <v>99.94</v>
      </c>
    </row>
    <row r="3034" spans="1:4" ht="9" customHeight="1">
      <c r="A3034" s="366" t="s">
        <v>39426</v>
      </c>
      <c r="B3034" s="367" t="s">
        <v>30883</v>
      </c>
      <c r="C3034" s="366" t="s">
        <v>40</v>
      </c>
      <c r="D3034" s="368">
        <v>120.25</v>
      </c>
    </row>
    <row r="3035" spans="1:4" ht="9" customHeight="1">
      <c r="A3035" s="366" t="s">
        <v>39427</v>
      </c>
      <c r="B3035" s="367" t="s">
        <v>30884</v>
      </c>
      <c r="C3035" s="366" t="s">
        <v>40</v>
      </c>
      <c r="D3035" s="368">
        <v>106.95</v>
      </c>
    </row>
    <row r="3036" spans="1:4" ht="9" customHeight="1">
      <c r="A3036" s="366" t="s">
        <v>39428</v>
      </c>
      <c r="B3036" s="367" t="s">
        <v>30885</v>
      </c>
      <c r="C3036" s="366" t="s">
        <v>40</v>
      </c>
      <c r="D3036" s="368">
        <v>124.3</v>
      </c>
    </row>
    <row r="3037" spans="1:4" ht="9" customHeight="1">
      <c r="A3037" s="366" t="s">
        <v>39429</v>
      </c>
      <c r="B3037" s="367" t="s">
        <v>30886</v>
      </c>
      <c r="C3037" s="366" t="s">
        <v>40</v>
      </c>
      <c r="D3037" s="368">
        <v>114.36</v>
      </c>
    </row>
    <row r="3038" spans="1:4" ht="9" customHeight="1">
      <c r="A3038" s="366" t="s">
        <v>39430</v>
      </c>
      <c r="B3038" s="367" t="s">
        <v>30887</v>
      </c>
      <c r="C3038" s="366" t="s">
        <v>40</v>
      </c>
      <c r="D3038" s="368">
        <v>80.31</v>
      </c>
    </row>
    <row r="3039" spans="1:4" ht="9" customHeight="1">
      <c r="A3039" s="366" t="s">
        <v>39431</v>
      </c>
      <c r="B3039" s="367" t="s">
        <v>30888</v>
      </c>
      <c r="C3039" s="366" t="s">
        <v>40</v>
      </c>
      <c r="D3039" s="368">
        <v>66.11</v>
      </c>
    </row>
    <row r="3040" spans="1:4" ht="9" customHeight="1">
      <c r="A3040" s="366" t="s">
        <v>39432</v>
      </c>
      <c r="B3040" s="367" t="s">
        <v>30889</v>
      </c>
      <c r="C3040" s="366" t="s">
        <v>40</v>
      </c>
      <c r="D3040" s="368">
        <v>65.89</v>
      </c>
    </row>
    <row r="3041" spans="1:4" ht="9" customHeight="1">
      <c r="A3041" s="366" t="s">
        <v>39433</v>
      </c>
      <c r="B3041" s="367" t="s">
        <v>30890</v>
      </c>
      <c r="C3041" s="366" t="s">
        <v>40</v>
      </c>
      <c r="D3041" s="368">
        <v>51.69</v>
      </c>
    </row>
    <row r="3042" spans="1:4" ht="9" customHeight="1">
      <c r="A3042" s="366" t="s">
        <v>39434</v>
      </c>
      <c r="B3042" s="367" t="s">
        <v>30891</v>
      </c>
      <c r="C3042" s="366" t="s">
        <v>40</v>
      </c>
      <c r="D3042" s="368">
        <v>107.88</v>
      </c>
    </row>
    <row r="3043" spans="1:4" ht="9" customHeight="1">
      <c r="A3043" s="366" t="s">
        <v>39435</v>
      </c>
      <c r="B3043" s="367" t="s">
        <v>30892</v>
      </c>
      <c r="C3043" s="366" t="s">
        <v>40</v>
      </c>
      <c r="D3043" s="368">
        <v>86.34</v>
      </c>
    </row>
    <row r="3044" spans="1:4" ht="9" customHeight="1">
      <c r="A3044" s="366" t="s">
        <v>39436</v>
      </c>
      <c r="B3044" s="367" t="s">
        <v>30893</v>
      </c>
      <c r="C3044" s="366" t="s">
        <v>40</v>
      </c>
      <c r="D3044" s="368">
        <v>132.86000000000001</v>
      </c>
    </row>
    <row r="3045" spans="1:4" ht="9" customHeight="1">
      <c r="A3045" s="366" t="s">
        <v>39437</v>
      </c>
      <c r="B3045" s="367" t="s">
        <v>30894</v>
      </c>
      <c r="C3045" s="366" t="s">
        <v>40</v>
      </c>
      <c r="D3045" s="368">
        <v>61.86</v>
      </c>
    </row>
    <row r="3046" spans="1:4" ht="9" customHeight="1">
      <c r="A3046" s="366" t="s">
        <v>39438</v>
      </c>
      <c r="B3046" s="367" t="s">
        <v>30895</v>
      </c>
      <c r="C3046" s="366" t="s">
        <v>40</v>
      </c>
      <c r="D3046" s="368">
        <v>142.26</v>
      </c>
    </row>
    <row r="3047" spans="1:4" ht="18" customHeight="1">
      <c r="A3047" s="366" t="s">
        <v>39439</v>
      </c>
      <c r="B3047" s="367" t="s">
        <v>30896</v>
      </c>
      <c r="C3047" s="366" t="s">
        <v>40</v>
      </c>
      <c r="D3047" s="368">
        <v>60.18</v>
      </c>
    </row>
    <row r="3048" spans="1:4" ht="18" customHeight="1">
      <c r="A3048" s="366" t="s">
        <v>39440</v>
      </c>
      <c r="B3048" s="367" t="s">
        <v>30897</v>
      </c>
      <c r="C3048" s="366" t="s">
        <v>40</v>
      </c>
      <c r="D3048" s="368">
        <v>204.82</v>
      </c>
    </row>
    <row r="3049" spans="1:4" ht="18" customHeight="1">
      <c r="A3049" s="366" t="s">
        <v>39441</v>
      </c>
      <c r="B3049" s="367" t="s">
        <v>30898</v>
      </c>
      <c r="C3049" s="366" t="s">
        <v>40</v>
      </c>
      <c r="D3049" s="368">
        <v>110.24</v>
      </c>
    </row>
    <row r="3050" spans="1:4" ht="18" customHeight="1">
      <c r="A3050" s="366" t="s">
        <v>39442</v>
      </c>
      <c r="B3050" s="367" t="s">
        <v>30899</v>
      </c>
      <c r="C3050" s="366" t="s">
        <v>40</v>
      </c>
      <c r="D3050" s="368">
        <v>179.9</v>
      </c>
    </row>
    <row r="3051" spans="1:4" ht="18" customHeight="1">
      <c r="A3051" s="366" t="s">
        <v>39443</v>
      </c>
      <c r="B3051" s="367" t="s">
        <v>30900</v>
      </c>
      <c r="C3051" s="366" t="s">
        <v>40</v>
      </c>
      <c r="D3051" s="368">
        <v>109.25</v>
      </c>
    </row>
    <row r="3052" spans="1:4" ht="18" customHeight="1">
      <c r="A3052" s="366" t="s">
        <v>39444</v>
      </c>
      <c r="B3052" s="367" t="s">
        <v>30901</v>
      </c>
      <c r="C3052" s="366" t="s">
        <v>40</v>
      </c>
      <c r="D3052" s="368">
        <v>218.76</v>
      </c>
    </row>
    <row r="3053" spans="1:4" ht="18" customHeight="1">
      <c r="A3053" s="366" t="s">
        <v>39445</v>
      </c>
      <c r="B3053" s="367" t="s">
        <v>30902</v>
      </c>
      <c r="C3053" s="366" t="s">
        <v>40</v>
      </c>
      <c r="D3053" s="368">
        <v>107.55</v>
      </c>
    </row>
    <row r="3054" spans="1:4" ht="18" customHeight="1">
      <c r="A3054" s="366" t="s">
        <v>39446</v>
      </c>
      <c r="B3054" s="367" t="s">
        <v>30903</v>
      </c>
      <c r="C3054" s="366" t="s">
        <v>40</v>
      </c>
      <c r="D3054" s="368">
        <v>189.67</v>
      </c>
    </row>
    <row r="3055" spans="1:4" ht="9" customHeight="1">
      <c r="A3055" s="366" t="s">
        <v>39447</v>
      </c>
      <c r="B3055" s="367" t="s">
        <v>30904</v>
      </c>
      <c r="C3055" s="366" t="s">
        <v>40</v>
      </c>
      <c r="D3055" s="368">
        <v>107.37</v>
      </c>
    </row>
    <row r="3056" spans="1:4" ht="9" customHeight="1">
      <c r="A3056" s="366" t="s">
        <v>39448</v>
      </c>
      <c r="B3056" s="367" t="s">
        <v>30905</v>
      </c>
      <c r="C3056" s="366" t="s">
        <v>40</v>
      </c>
      <c r="D3056" s="368">
        <v>126.31</v>
      </c>
    </row>
    <row r="3057" spans="1:4" ht="9" customHeight="1">
      <c r="A3057" s="366" t="s">
        <v>39449</v>
      </c>
      <c r="B3057" s="367" t="s">
        <v>30906</v>
      </c>
      <c r="C3057" s="366" t="s">
        <v>40</v>
      </c>
      <c r="D3057" s="368">
        <v>82.31</v>
      </c>
    </row>
    <row r="3058" spans="1:4" ht="9" customHeight="1">
      <c r="A3058" s="366" t="s">
        <v>39450</v>
      </c>
      <c r="B3058" s="367" t="s">
        <v>30907</v>
      </c>
      <c r="C3058" s="366" t="s">
        <v>40</v>
      </c>
      <c r="D3058" s="368">
        <v>143.05000000000001</v>
      </c>
    </row>
    <row r="3059" spans="1:4" ht="9" customHeight="1">
      <c r="A3059" s="366" t="s">
        <v>39451</v>
      </c>
      <c r="B3059" s="367" t="s">
        <v>30908</v>
      </c>
      <c r="C3059" s="366" t="s">
        <v>40</v>
      </c>
      <c r="D3059" s="368">
        <v>89.81</v>
      </c>
    </row>
    <row r="3060" spans="1:4" ht="9" customHeight="1">
      <c r="A3060" s="366" t="s">
        <v>39452</v>
      </c>
      <c r="B3060" s="367" t="s">
        <v>30909</v>
      </c>
      <c r="C3060" s="366" t="s">
        <v>40</v>
      </c>
      <c r="D3060" s="368">
        <v>166.05</v>
      </c>
    </row>
    <row r="3061" spans="1:4" ht="9" customHeight="1">
      <c r="A3061" s="366" t="s">
        <v>39453</v>
      </c>
      <c r="B3061" s="367" t="s">
        <v>30910</v>
      </c>
      <c r="C3061" s="366" t="s">
        <v>40</v>
      </c>
      <c r="D3061" s="368">
        <v>122.95</v>
      </c>
    </row>
    <row r="3062" spans="1:4" ht="9" customHeight="1">
      <c r="A3062" s="366" t="s">
        <v>39454</v>
      </c>
      <c r="B3062" s="367" t="s">
        <v>30911</v>
      </c>
      <c r="C3062" s="366" t="s">
        <v>40</v>
      </c>
      <c r="D3062" s="368">
        <v>157.9</v>
      </c>
    </row>
    <row r="3063" spans="1:4" ht="9" customHeight="1">
      <c r="A3063" s="366" t="s">
        <v>39455</v>
      </c>
      <c r="B3063" s="367" t="s">
        <v>30912</v>
      </c>
      <c r="C3063" s="366" t="s">
        <v>40</v>
      </c>
      <c r="D3063" s="368">
        <v>122.96</v>
      </c>
    </row>
    <row r="3064" spans="1:4" ht="9" customHeight="1">
      <c r="A3064" s="366" t="s">
        <v>39456</v>
      </c>
      <c r="B3064" s="367" t="s">
        <v>30913</v>
      </c>
      <c r="C3064" s="366" t="s">
        <v>40</v>
      </c>
      <c r="D3064" s="368">
        <v>182.79</v>
      </c>
    </row>
    <row r="3065" spans="1:4" ht="9" customHeight="1">
      <c r="A3065" s="366" t="s">
        <v>39457</v>
      </c>
      <c r="B3065" s="367" t="s">
        <v>30914</v>
      </c>
      <c r="C3065" s="366" t="s">
        <v>40</v>
      </c>
      <c r="D3065" s="368">
        <v>130.44999999999999</v>
      </c>
    </row>
    <row r="3066" spans="1:4" ht="9" customHeight="1">
      <c r="A3066" s="366" t="s">
        <v>39458</v>
      </c>
      <c r="B3066" s="367" t="s">
        <v>30915</v>
      </c>
      <c r="C3066" s="366" t="s">
        <v>40</v>
      </c>
      <c r="D3066" s="368">
        <v>171.79</v>
      </c>
    </row>
    <row r="3067" spans="1:4" ht="9" customHeight="1">
      <c r="A3067" s="366" t="s">
        <v>39459</v>
      </c>
      <c r="B3067" s="367" t="s">
        <v>30916</v>
      </c>
      <c r="C3067" s="366" t="s">
        <v>40</v>
      </c>
      <c r="D3067" s="368">
        <v>129.76</v>
      </c>
    </row>
    <row r="3068" spans="1:4" ht="9" customHeight="1">
      <c r="A3068" s="366" t="s">
        <v>39460</v>
      </c>
      <c r="B3068" s="367" t="s">
        <v>30917</v>
      </c>
      <c r="C3068" s="366" t="s">
        <v>40</v>
      </c>
      <c r="D3068" s="368">
        <v>53.24</v>
      </c>
    </row>
    <row r="3069" spans="1:4" ht="9" customHeight="1">
      <c r="A3069" s="366" t="s">
        <v>39461</v>
      </c>
      <c r="B3069" s="367" t="s">
        <v>30918</v>
      </c>
      <c r="C3069" s="366" t="s">
        <v>40</v>
      </c>
      <c r="D3069" s="368">
        <v>70.14</v>
      </c>
    </row>
    <row r="3070" spans="1:4" ht="9" customHeight="1">
      <c r="A3070" s="366" t="s">
        <v>39462</v>
      </c>
      <c r="B3070" s="367" t="s">
        <v>30919</v>
      </c>
      <c r="C3070" s="366" t="s">
        <v>40</v>
      </c>
      <c r="D3070" s="368">
        <v>125.73</v>
      </c>
    </row>
    <row r="3071" spans="1:4" ht="9" customHeight="1">
      <c r="A3071" s="366" t="s">
        <v>39463</v>
      </c>
      <c r="B3071" s="367" t="s">
        <v>30920</v>
      </c>
      <c r="C3071" s="366" t="s">
        <v>40</v>
      </c>
      <c r="D3071" s="368">
        <v>140.19999999999999</v>
      </c>
    </row>
    <row r="3072" spans="1:4" ht="9" customHeight="1">
      <c r="A3072" s="366" t="s">
        <v>39464</v>
      </c>
      <c r="B3072" s="367" t="s">
        <v>30921</v>
      </c>
      <c r="C3072" s="366" t="s">
        <v>40</v>
      </c>
      <c r="D3072" s="368">
        <v>59.66</v>
      </c>
    </row>
    <row r="3073" spans="1:4" ht="9" customHeight="1">
      <c r="A3073" s="366" t="s">
        <v>39465</v>
      </c>
      <c r="B3073" s="367" t="s">
        <v>30922</v>
      </c>
      <c r="C3073" s="366" t="s">
        <v>40</v>
      </c>
      <c r="D3073" s="368">
        <v>34.119999999999997</v>
      </c>
    </row>
    <row r="3074" spans="1:4" ht="9" customHeight="1">
      <c r="A3074" s="366" t="s">
        <v>39466</v>
      </c>
      <c r="B3074" s="367" t="s">
        <v>30923</v>
      </c>
      <c r="C3074" s="366" t="s">
        <v>40</v>
      </c>
      <c r="D3074" s="368">
        <v>46.57</v>
      </c>
    </row>
    <row r="3075" spans="1:4" ht="9" customHeight="1">
      <c r="A3075" s="366" t="s">
        <v>39467</v>
      </c>
      <c r="B3075" s="367" t="s">
        <v>30924</v>
      </c>
      <c r="C3075" s="366" t="s">
        <v>40</v>
      </c>
      <c r="D3075" s="368">
        <v>24.39</v>
      </c>
    </row>
    <row r="3076" spans="1:4" ht="9" customHeight="1">
      <c r="A3076" s="366" t="s">
        <v>39468</v>
      </c>
      <c r="B3076" s="367" t="s">
        <v>30925</v>
      </c>
      <c r="C3076" s="366" t="s">
        <v>40</v>
      </c>
      <c r="D3076" s="368">
        <v>39.369999999999997</v>
      </c>
    </row>
    <row r="3077" spans="1:4" ht="9" customHeight="1">
      <c r="A3077" s="366" t="s">
        <v>39469</v>
      </c>
      <c r="B3077" s="367" t="s">
        <v>30926</v>
      </c>
      <c r="C3077" s="366" t="s">
        <v>40</v>
      </c>
      <c r="D3077" s="368">
        <v>28.02</v>
      </c>
    </row>
    <row r="3078" spans="1:4" ht="9" customHeight="1">
      <c r="A3078" s="366" t="s">
        <v>39470</v>
      </c>
      <c r="B3078" s="367" t="s">
        <v>30927</v>
      </c>
      <c r="C3078" s="366" t="s">
        <v>40</v>
      </c>
      <c r="D3078" s="368">
        <v>23.87</v>
      </c>
    </row>
    <row r="3079" spans="1:4" ht="9" customHeight="1">
      <c r="A3079" s="366" t="s">
        <v>39471</v>
      </c>
      <c r="B3079" s="367" t="s">
        <v>30928</v>
      </c>
      <c r="C3079" s="366" t="s">
        <v>40</v>
      </c>
      <c r="D3079" s="368">
        <v>12.51</v>
      </c>
    </row>
    <row r="3080" spans="1:4" ht="9" customHeight="1">
      <c r="A3080" s="366" t="s">
        <v>39472</v>
      </c>
      <c r="B3080" s="367" t="s">
        <v>30929</v>
      </c>
      <c r="C3080" s="366" t="s">
        <v>40</v>
      </c>
      <c r="D3080" s="368">
        <v>73.7</v>
      </c>
    </row>
    <row r="3081" spans="1:4" ht="9" customHeight="1">
      <c r="A3081" s="366" t="s">
        <v>39473</v>
      </c>
      <c r="B3081" s="367" t="s">
        <v>30930</v>
      </c>
      <c r="C3081" s="366" t="s">
        <v>40</v>
      </c>
      <c r="D3081" s="368">
        <v>58.98</v>
      </c>
    </row>
    <row r="3082" spans="1:4" ht="9" customHeight="1">
      <c r="A3082" s="366" t="s">
        <v>39474</v>
      </c>
      <c r="B3082" s="367" t="s">
        <v>30931</v>
      </c>
      <c r="C3082" s="366" t="s">
        <v>40</v>
      </c>
      <c r="D3082" s="368">
        <v>60.61</v>
      </c>
    </row>
    <row r="3083" spans="1:4" ht="9" customHeight="1">
      <c r="A3083" s="366" t="s">
        <v>39475</v>
      </c>
      <c r="B3083" s="367" t="s">
        <v>30932</v>
      </c>
      <c r="C3083" s="366" t="s">
        <v>40</v>
      </c>
      <c r="D3083" s="368">
        <v>49.25</v>
      </c>
    </row>
    <row r="3084" spans="1:4" ht="9" customHeight="1">
      <c r="A3084" s="366" t="s">
        <v>39476</v>
      </c>
      <c r="B3084" s="367" t="s">
        <v>30933</v>
      </c>
      <c r="C3084" s="366" t="s">
        <v>4130</v>
      </c>
      <c r="D3084" s="368">
        <v>18.18</v>
      </c>
    </row>
    <row r="3085" spans="1:4" ht="9" customHeight="1">
      <c r="A3085" s="366" t="s">
        <v>39477</v>
      </c>
      <c r="B3085" s="367" t="s">
        <v>30934</v>
      </c>
      <c r="C3085" s="366" t="s">
        <v>4130</v>
      </c>
      <c r="D3085" s="368">
        <v>15.81</v>
      </c>
    </row>
    <row r="3086" spans="1:4" ht="9" customHeight="1">
      <c r="A3086" s="366" t="s">
        <v>39478</v>
      </c>
      <c r="B3086" s="367" t="s">
        <v>30935</v>
      </c>
      <c r="C3086" s="366" t="s">
        <v>152</v>
      </c>
      <c r="D3086" s="368">
        <v>63.12</v>
      </c>
    </row>
    <row r="3087" spans="1:4" ht="9" customHeight="1">
      <c r="A3087" s="366" t="s">
        <v>39479</v>
      </c>
      <c r="B3087" s="367" t="s">
        <v>30936</v>
      </c>
      <c r="C3087" s="366" t="s">
        <v>4130</v>
      </c>
      <c r="D3087" s="368">
        <v>55.67</v>
      </c>
    </row>
    <row r="3088" spans="1:4" ht="9" customHeight="1">
      <c r="A3088" s="366" t="s">
        <v>39480</v>
      </c>
      <c r="B3088" s="367" t="s">
        <v>30937</v>
      </c>
      <c r="C3088" s="366" t="s">
        <v>4130</v>
      </c>
      <c r="D3088" s="368">
        <v>39.44</v>
      </c>
    </row>
    <row r="3089" spans="1:4" ht="9" customHeight="1">
      <c r="A3089" s="366" t="s">
        <v>39481</v>
      </c>
      <c r="B3089" s="367" t="s">
        <v>30938</v>
      </c>
      <c r="C3089" s="366" t="s">
        <v>4130</v>
      </c>
      <c r="D3089" s="368">
        <v>68.930000000000007</v>
      </c>
    </row>
    <row r="3090" spans="1:4" ht="9" customHeight="1">
      <c r="A3090" s="366" t="s">
        <v>39482</v>
      </c>
      <c r="B3090" s="367" t="s">
        <v>30939</v>
      </c>
      <c r="C3090" s="366" t="s">
        <v>4130</v>
      </c>
      <c r="D3090" s="368">
        <v>48.27</v>
      </c>
    </row>
    <row r="3091" spans="1:4" ht="9" customHeight="1">
      <c r="A3091" s="366" t="s">
        <v>39483</v>
      </c>
      <c r="B3091" s="367" t="s">
        <v>30940</v>
      </c>
      <c r="C3091" s="366" t="s">
        <v>4130</v>
      </c>
      <c r="D3091" s="368">
        <v>1749.02</v>
      </c>
    </row>
    <row r="3092" spans="1:4" ht="9" customHeight="1">
      <c r="A3092" s="366" t="s">
        <v>39484</v>
      </c>
      <c r="B3092" s="367" t="s">
        <v>30941</v>
      </c>
      <c r="C3092" s="366" t="s">
        <v>4130</v>
      </c>
      <c r="D3092" s="368">
        <v>1452.28</v>
      </c>
    </row>
    <row r="3093" spans="1:4" ht="9" customHeight="1">
      <c r="A3093" s="366" t="s">
        <v>39485</v>
      </c>
      <c r="B3093" s="367" t="s">
        <v>30942</v>
      </c>
      <c r="C3093" s="366" t="s">
        <v>4130</v>
      </c>
      <c r="D3093" s="368">
        <v>1495.27</v>
      </c>
    </row>
    <row r="3094" spans="1:4" ht="9" customHeight="1">
      <c r="A3094" s="366" t="s">
        <v>39486</v>
      </c>
      <c r="B3094" s="367" t="s">
        <v>30943</v>
      </c>
      <c r="C3094" s="366" t="s">
        <v>4130</v>
      </c>
      <c r="D3094" s="368">
        <v>1200.1500000000001</v>
      </c>
    </row>
    <row r="3095" spans="1:4" ht="9" customHeight="1">
      <c r="A3095" s="366" t="s">
        <v>39487</v>
      </c>
      <c r="B3095" s="367" t="s">
        <v>30944</v>
      </c>
      <c r="C3095" s="366" t="s">
        <v>40</v>
      </c>
      <c r="D3095" s="368">
        <v>6.51</v>
      </c>
    </row>
    <row r="3096" spans="1:4" ht="18" customHeight="1">
      <c r="A3096" s="366" t="s">
        <v>39488</v>
      </c>
      <c r="B3096" s="367" t="s">
        <v>30945</v>
      </c>
      <c r="C3096" s="366" t="s">
        <v>16948</v>
      </c>
      <c r="D3096" s="368">
        <v>16.059999999999999</v>
      </c>
    </row>
    <row r="3097" spans="1:4" ht="18" customHeight="1">
      <c r="A3097" s="366" t="s">
        <v>39489</v>
      </c>
      <c r="B3097" s="367" t="s">
        <v>30946</v>
      </c>
      <c r="C3097" s="366" t="s">
        <v>16948</v>
      </c>
      <c r="D3097" s="368">
        <v>27.24</v>
      </c>
    </row>
    <row r="3098" spans="1:4" ht="18" customHeight="1">
      <c r="A3098" s="366" t="s">
        <v>39490</v>
      </c>
      <c r="B3098" s="367" t="s">
        <v>30947</v>
      </c>
      <c r="C3098" s="366" t="s">
        <v>16948</v>
      </c>
      <c r="D3098" s="368">
        <v>22.47</v>
      </c>
    </row>
    <row r="3099" spans="1:4" ht="18" customHeight="1">
      <c r="A3099" s="366" t="s">
        <v>39491</v>
      </c>
      <c r="B3099" s="367" t="s">
        <v>30948</v>
      </c>
      <c r="C3099" s="366" t="s">
        <v>16948</v>
      </c>
      <c r="D3099" s="368">
        <v>15.37</v>
      </c>
    </row>
    <row r="3100" spans="1:4" ht="18" customHeight="1">
      <c r="A3100" s="366" t="s">
        <v>39492</v>
      </c>
      <c r="B3100" s="367" t="s">
        <v>30949</v>
      </c>
      <c r="C3100" s="366" t="s">
        <v>16948</v>
      </c>
      <c r="D3100" s="368">
        <v>11.23</v>
      </c>
    </row>
    <row r="3101" spans="1:4" ht="9" customHeight="1">
      <c r="A3101" s="366" t="s">
        <v>39493</v>
      </c>
      <c r="B3101" s="367" t="s">
        <v>30950</v>
      </c>
      <c r="C3101" s="366" t="s">
        <v>16948</v>
      </c>
      <c r="D3101" s="368">
        <v>47.31</v>
      </c>
    </row>
    <row r="3102" spans="1:4" ht="9" customHeight="1">
      <c r="A3102" s="366" t="s">
        <v>39494</v>
      </c>
      <c r="B3102" s="367" t="s">
        <v>30951</v>
      </c>
      <c r="C3102" s="366" t="s">
        <v>4135</v>
      </c>
      <c r="D3102" s="368">
        <v>13.45</v>
      </c>
    </row>
    <row r="3103" spans="1:4" ht="9" customHeight="1">
      <c r="A3103" s="366" t="s">
        <v>39495</v>
      </c>
      <c r="B3103" s="367" t="s">
        <v>30952</v>
      </c>
      <c r="C3103" s="366" t="s">
        <v>4135</v>
      </c>
      <c r="D3103" s="368">
        <v>23.57</v>
      </c>
    </row>
    <row r="3104" spans="1:4" ht="9" customHeight="1">
      <c r="A3104" s="366" t="s">
        <v>39496</v>
      </c>
      <c r="B3104" s="367" t="s">
        <v>30953</v>
      </c>
      <c r="C3104" s="366" t="s">
        <v>40</v>
      </c>
      <c r="D3104" s="368">
        <v>13.53</v>
      </c>
    </row>
    <row r="3105" spans="1:4" ht="9" customHeight="1">
      <c r="A3105" s="366" t="s">
        <v>39497</v>
      </c>
      <c r="B3105" s="367" t="s">
        <v>30954</v>
      </c>
      <c r="C3105" s="366" t="s">
        <v>4130</v>
      </c>
      <c r="D3105" s="368">
        <v>104.23</v>
      </c>
    </row>
    <row r="3106" spans="1:4" ht="9" customHeight="1">
      <c r="A3106" s="366" t="s">
        <v>39498</v>
      </c>
      <c r="B3106" s="367" t="s">
        <v>30955</v>
      </c>
      <c r="C3106" s="366" t="s">
        <v>4130</v>
      </c>
      <c r="D3106" s="368">
        <v>98.85</v>
      </c>
    </row>
    <row r="3107" spans="1:4" ht="9" customHeight="1">
      <c r="A3107" s="366" t="s">
        <v>39499</v>
      </c>
      <c r="B3107" s="367" t="s">
        <v>30956</v>
      </c>
      <c r="C3107" s="366" t="s">
        <v>16948</v>
      </c>
      <c r="D3107" s="368">
        <v>121.95</v>
      </c>
    </row>
    <row r="3108" spans="1:4" ht="9" customHeight="1">
      <c r="A3108" s="366" t="s">
        <v>39500</v>
      </c>
      <c r="B3108" s="367" t="s">
        <v>30957</v>
      </c>
      <c r="C3108" s="366" t="s">
        <v>16948</v>
      </c>
      <c r="D3108" s="368">
        <v>119.32</v>
      </c>
    </row>
    <row r="3109" spans="1:4" ht="9" customHeight="1">
      <c r="A3109" s="366" t="s">
        <v>39501</v>
      </c>
      <c r="B3109" s="367" t="s">
        <v>30958</v>
      </c>
      <c r="C3109" s="366" t="s">
        <v>16948</v>
      </c>
      <c r="D3109" s="368">
        <v>14.7</v>
      </c>
    </row>
    <row r="3110" spans="1:4" ht="9" customHeight="1">
      <c r="A3110" s="366" t="s">
        <v>39502</v>
      </c>
      <c r="B3110" s="367" t="s">
        <v>30959</v>
      </c>
      <c r="C3110" s="366" t="s">
        <v>16948</v>
      </c>
      <c r="D3110" s="368">
        <v>12.07</v>
      </c>
    </row>
    <row r="3111" spans="1:4" ht="9" customHeight="1">
      <c r="A3111" s="366" t="s">
        <v>39503</v>
      </c>
      <c r="B3111" s="367" t="s">
        <v>30960</v>
      </c>
      <c r="C3111" s="366" t="s">
        <v>16948</v>
      </c>
      <c r="D3111" s="368">
        <v>144.35</v>
      </c>
    </row>
    <row r="3112" spans="1:4" ht="9" customHeight="1">
      <c r="A3112" s="366" t="s">
        <v>39504</v>
      </c>
      <c r="B3112" s="367" t="s">
        <v>30961</v>
      </c>
      <c r="C3112" s="366" t="s">
        <v>16948</v>
      </c>
      <c r="D3112" s="368">
        <v>71.45</v>
      </c>
    </row>
    <row r="3113" spans="1:4" ht="9" customHeight="1">
      <c r="A3113" s="366" t="s">
        <v>39505</v>
      </c>
      <c r="B3113" s="367" t="s">
        <v>30962</v>
      </c>
      <c r="C3113" s="366" t="s">
        <v>16948</v>
      </c>
      <c r="D3113" s="368">
        <v>130.99</v>
      </c>
    </row>
    <row r="3114" spans="1:4" ht="9" customHeight="1">
      <c r="A3114" s="366" t="s">
        <v>39506</v>
      </c>
      <c r="B3114" s="367" t="s">
        <v>30963</v>
      </c>
      <c r="C3114" s="366" t="s">
        <v>40</v>
      </c>
      <c r="D3114" s="368">
        <v>107.88</v>
      </c>
    </row>
    <row r="3115" spans="1:4" ht="9" customHeight="1">
      <c r="A3115" s="366" t="s">
        <v>39507</v>
      </c>
      <c r="B3115" s="367" t="s">
        <v>30964</v>
      </c>
      <c r="C3115" s="366" t="s">
        <v>40</v>
      </c>
      <c r="D3115" s="368">
        <v>92.76</v>
      </c>
    </row>
    <row r="3116" spans="1:4" ht="9" customHeight="1">
      <c r="A3116" s="366" t="s">
        <v>39508</v>
      </c>
      <c r="B3116" s="367" t="s">
        <v>30965</v>
      </c>
      <c r="C3116" s="366" t="s">
        <v>40</v>
      </c>
      <c r="D3116" s="368">
        <v>72.5</v>
      </c>
    </row>
    <row r="3117" spans="1:4" ht="9" customHeight="1">
      <c r="A3117" s="366" t="s">
        <v>39509</v>
      </c>
      <c r="B3117" s="367" t="s">
        <v>30966</v>
      </c>
      <c r="C3117" s="366" t="s">
        <v>40</v>
      </c>
      <c r="D3117" s="368">
        <v>57.31</v>
      </c>
    </row>
    <row r="3118" spans="1:4" ht="9" customHeight="1">
      <c r="A3118" s="366" t="s">
        <v>39510</v>
      </c>
      <c r="B3118" s="367" t="s">
        <v>30967</v>
      </c>
      <c r="C3118" s="366" t="s">
        <v>40</v>
      </c>
      <c r="D3118" s="368">
        <v>79.77</v>
      </c>
    </row>
    <row r="3119" spans="1:4" ht="9" customHeight="1">
      <c r="A3119" s="366" t="s">
        <v>39511</v>
      </c>
      <c r="B3119" s="367" t="s">
        <v>30968</v>
      </c>
      <c r="C3119" s="366" t="s">
        <v>40</v>
      </c>
      <c r="D3119" s="368">
        <v>66.989999999999995</v>
      </c>
    </row>
    <row r="3120" spans="1:4" ht="9" customHeight="1">
      <c r="A3120" s="366" t="s">
        <v>39512</v>
      </c>
      <c r="B3120" s="367" t="s">
        <v>30969</v>
      </c>
      <c r="C3120" s="366" t="s">
        <v>40</v>
      </c>
      <c r="D3120" s="368">
        <v>61.88</v>
      </c>
    </row>
    <row r="3121" spans="1:4" ht="9" customHeight="1">
      <c r="A3121" s="366" t="s">
        <v>39513</v>
      </c>
      <c r="B3121" s="367" t="s">
        <v>30970</v>
      </c>
      <c r="C3121" s="366" t="s">
        <v>40</v>
      </c>
      <c r="D3121" s="368">
        <v>49.04</v>
      </c>
    </row>
    <row r="3122" spans="1:4" ht="9" customHeight="1">
      <c r="A3122" s="366" t="s">
        <v>39514</v>
      </c>
      <c r="B3122" s="367" t="s">
        <v>30971</v>
      </c>
      <c r="C3122" s="366" t="s">
        <v>40</v>
      </c>
      <c r="D3122" s="368">
        <v>62.12</v>
      </c>
    </row>
    <row r="3123" spans="1:4" ht="9" customHeight="1">
      <c r="A3123" s="366" t="s">
        <v>39515</v>
      </c>
      <c r="B3123" s="367" t="s">
        <v>30972</v>
      </c>
      <c r="C3123" s="366" t="s">
        <v>40</v>
      </c>
      <c r="D3123" s="368">
        <v>55.92</v>
      </c>
    </row>
    <row r="3124" spans="1:4" ht="9" customHeight="1">
      <c r="A3124" s="366" t="s">
        <v>39516</v>
      </c>
      <c r="B3124" s="367" t="s">
        <v>30973</v>
      </c>
      <c r="C3124" s="366" t="s">
        <v>40</v>
      </c>
      <c r="D3124" s="368">
        <v>29.3</v>
      </c>
    </row>
    <row r="3125" spans="1:4" ht="9" customHeight="1">
      <c r="A3125" s="366" t="s">
        <v>39517</v>
      </c>
      <c r="B3125" s="367" t="s">
        <v>30974</v>
      </c>
      <c r="C3125" s="366" t="s">
        <v>40</v>
      </c>
      <c r="D3125" s="368">
        <v>23.08</v>
      </c>
    </row>
    <row r="3126" spans="1:4" ht="9" customHeight="1">
      <c r="A3126" s="366" t="s">
        <v>39518</v>
      </c>
      <c r="B3126" s="367" t="s">
        <v>30975</v>
      </c>
      <c r="C3126" s="366" t="s">
        <v>40</v>
      </c>
      <c r="D3126" s="368">
        <v>40.119999999999997</v>
      </c>
    </row>
    <row r="3127" spans="1:4" ht="9" customHeight="1">
      <c r="A3127" s="366" t="s">
        <v>39519</v>
      </c>
      <c r="B3127" s="367" t="s">
        <v>30976</v>
      </c>
      <c r="C3127" s="366" t="s">
        <v>40</v>
      </c>
      <c r="D3127" s="368">
        <v>35.56</v>
      </c>
    </row>
    <row r="3128" spans="1:4" ht="9" customHeight="1">
      <c r="A3128" s="366" t="s">
        <v>39520</v>
      </c>
      <c r="B3128" s="367" t="s">
        <v>30977</v>
      </c>
      <c r="C3128" s="366" t="s">
        <v>40</v>
      </c>
      <c r="D3128" s="368">
        <v>21.88</v>
      </c>
    </row>
    <row r="3129" spans="1:4" ht="9" customHeight="1">
      <c r="A3129" s="366" t="s">
        <v>39521</v>
      </c>
      <c r="B3129" s="367" t="s">
        <v>30978</v>
      </c>
      <c r="C3129" s="366" t="s">
        <v>40</v>
      </c>
      <c r="D3129" s="368">
        <v>17.3</v>
      </c>
    </row>
    <row r="3130" spans="1:4" ht="9" customHeight="1">
      <c r="A3130" s="366" t="s">
        <v>39522</v>
      </c>
      <c r="B3130" s="367" t="s">
        <v>30979</v>
      </c>
      <c r="C3130" s="366" t="s">
        <v>40</v>
      </c>
      <c r="D3130" s="368">
        <v>53.91</v>
      </c>
    </row>
    <row r="3131" spans="1:4" ht="9" customHeight="1">
      <c r="A3131" s="366" t="s">
        <v>39523</v>
      </c>
      <c r="B3131" s="367" t="s">
        <v>30980</v>
      </c>
      <c r="C3131" s="366" t="s">
        <v>40</v>
      </c>
      <c r="D3131" s="368">
        <v>48.99</v>
      </c>
    </row>
    <row r="3132" spans="1:4" ht="9" customHeight="1">
      <c r="A3132" s="366" t="s">
        <v>39524</v>
      </c>
      <c r="B3132" s="367" t="s">
        <v>30981</v>
      </c>
      <c r="C3132" s="366" t="s">
        <v>40</v>
      </c>
      <c r="D3132" s="368">
        <v>23.06</v>
      </c>
    </row>
    <row r="3133" spans="1:4" ht="9" customHeight="1">
      <c r="A3133" s="366" t="s">
        <v>39525</v>
      </c>
      <c r="B3133" s="367" t="s">
        <v>30982</v>
      </c>
      <c r="C3133" s="366" t="s">
        <v>40</v>
      </c>
      <c r="D3133" s="368">
        <v>18.11</v>
      </c>
    </row>
    <row r="3134" spans="1:4" ht="9" customHeight="1">
      <c r="A3134" s="366" t="s">
        <v>39526</v>
      </c>
      <c r="B3134" s="367" t="s">
        <v>30983</v>
      </c>
      <c r="C3134" s="366" t="s">
        <v>40</v>
      </c>
      <c r="D3134" s="368">
        <v>31.19</v>
      </c>
    </row>
    <row r="3135" spans="1:4" ht="9" customHeight="1">
      <c r="A3135" s="366" t="s">
        <v>39527</v>
      </c>
      <c r="B3135" s="367" t="s">
        <v>30984</v>
      </c>
      <c r="C3135" s="366" t="s">
        <v>40</v>
      </c>
      <c r="D3135" s="368">
        <v>27.87</v>
      </c>
    </row>
    <row r="3136" spans="1:4" ht="9" customHeight="1">
      <c r="A3136" s="366" t="s">
        <v>39528</v>
      </c>
      <c r="B3136" s="367" t="s">
        <v>30985</v>
      </c>
      <c r="C3136" s="366" t="s">
        <v>40</v>
      </c>
      <c r="D3136" s="368">
        <v>15.78</v>
      </c>
    </row>
    <row r="3137" spans="1:4" ht="9" customHeight="1">
      <c r="A3137" s="366" t="s">
        <v>39529</v>
      </c>
      <c r="B3137" s="367" t="s">
        <v>30986</v>
      </c>
      <c r="C3137" s="366" t="s">
        <v>40</v>
      </c>
      <c r="D3137" s="368">
        <v>12.44</v>
      </c>
    </row>
    <row r="3138" spans="1:4" ht="9" customHeight="1">
      <c r="A3138" s="366" t="s">
        <v>39530</v>
      </c>
      <c r="B3138" s="367" t="s">
        <v>30987</v>
      </c>
      <c r="C3138" s="366" t="s">
        <v>40</v>
      </c>
      <c r="D3138" s="368">
        <v>52.38</v>
      </c>
    </row>
    <row r="3139" spans="1:4" ht="9" customHeight="1">
      <c r="A3139" s="366" t="s">
        <v>39531</v>
      </c>
      <c r="B3139" s="367" t="s">
        <v>30988</v>
      </c>
      <c r="C3139" s="366" t="s">
        <v>40</v>
      </c>
      <c r="D3139" s="368">
        <v>46.69</v>
      </c>
    </row>
    <row r="3140" spans="1:4" ht="9" customHeight="1">
      <c r="A3140" s="366" t="s">
        <v>39532</v>
      </c>
      <c r="B3140" s="367" t="s">
        <v>30989</v>
      </c>
      <c r="C3140" s="366" t="s">
        <v>40</v>
      </c>
      <c r="D3140" s="368">
        <v>26.88</v>
      </c>
    </row>
    <row r="3141" spans="1:4" ht="9" customHeight="1">
      <c r="A3141" s="366" t="s">
        <v>39533</v>
      </c>
      <c r="B3141" s="367" t="s">
        <v>30990</v>
      </c>
      <c r="C3141" s="366" t="s">
        <v>40</v>
      </c>
      <c r="D3141" s="368">
        <v>21.16</v>
      </c>
    </row>
    <row r="3142" spans="1:4" ht="9" customHeight="1">
      <c r="A3142" s="366" t="s">
        <v>39534</v>
      </c>
      <c r="B3142" s="367" t="s">
        <v>30991</v>
      </c>
      <c r="C3142" s="366" t="s">
        <v>40</v>
      </c>
      <c r="D3142" s="368">
        <v>88.55</v>
      </c>
    </row>
    <row r="3143" spans="1:4" ht="9" customHeight="1">
      <c r="A3143" s="366" t="s">
        <v>39535</v>
      </c>
      <c r="B3143" s="367" t="s">
        <v>30992</v>
      </c>
      <c r="C3143" s="366" t="s">
        <v>40</v>
      </c>
      <c r="D3143" s="368">
        <v>77.91</v>
      </c>
    </row>
    <row r="3144" spans="1:4" ht="9" customHeight="1">
      <c r="A3144" s="366" t="s">
        <v>39536</v>
      </c>
      <c r="B3144" s="367" t="s">
        <v>30993</v>
      </c>
      <c r="C3144" s="366" t="s">
        <v>40</v>
      </c>
      <c r="D3144" s="368">
        <v>49.06</v>
      </c>
    </row>
    <row r="3145" spans="1:4" ht="9" customHeight="1">
      <c r="A3145" s="366" t="s">
        <v>39537</v>
      </c>
      <c r="B3145" s="367" t="s">
        <v>30994</v>
      </c>
      <c r="C3145" s="366" t="s">
        <v>40</v>
      </c>
      <c r="D3145" s="368">
        <v>38.369999999999997</v>
      </c>
    </row>
    <row r="3146" spans="1:4" ht="9" customHeight="1">
      <c r="A3146" s="366" t="s">
        <v>39538</v>
      </c>
      <c r="B3146" s="367" t="s">
        <v>30995</v>
      </c>
      <c r="C3146" s="366" t="s">
        <v>40</v>
      </c>
      <c r="D3146" s="368">
        <v>15.37</v>
      </c>
    </row>
    <row r="3147" spans="1:4" ht="9" customHeight="1">
      <c r="A3147" s="366" t="s">
        <v>39539</v>
      </c>
      <c r="B3147" s="367" t="s">
        <v>30996</v>
      </c>
      <c r="C3147" s="366" t="s">
        <v>40</v>
      </c>
      <c r="D3147" s="368">
        <v>39.909999999999997</v>
      </c>
    </row>
    <row r="3148" spans="1:4" ht="9" customHeight="1">
      <c r="A3148" s="366" t="s">
        <v>39540</v>
      </c>
      <c r="B3148" s="367" t="s">
        <v>30997</v>
      </c>
      <c r="C3148" s="366" t="s">
        <v>40</v>
      </c>
      <c r="D3148" s="368">
        <v>50.8</v>
      </c>
    </row>
    <row r="3149" spans="1:4" ht="9" customHeight="1">
      <c r="A3149" s="366" t="s">
        <v>39541</v>
      </c>
      <c r="B3149" s="367" t="s">
        <v>30998</v>
      </c>
      <c r="C3149" s="366" t="s">
        <v>40</v>
      </c>
      <c r="D3149" s="368">
        <v>65.27</v>
      </c>
    </row>
    <row r="3150" spans="1:4" ht="9" customHeight="1">
      <c r="A3150" s="366" t="s">
        <v>39542</v>
      </c>
      <c r="B3150" s="367" t="s">
        <v>30999</v>
      </c>
      <c r="C3150" s="366" t="s">
        <v>4130</v>
      </c>
      <c r="D3150" s="368">
        <v>2054.52</v>
      </c>
    </row>
    <row r="3151" spans="1:4" ht="9" customHeight="1">
      <c r="A3151" s="366" t="s">
        <v>39543</v>
      </c>
      <c r="B3151" s="367" t="s">
        <v>31000</v>
      </c>
      <c r="C3151" s="366" t="s">
        <v>4130</v>
      </c>
      <c r="D3151" s="368">
        <v>1797.77</v>
      </c>
    </row>
    <row r="3152" spans="1:4" ht="9" customHeight="1">
      <c r="A3152" s="366" t="s">
        <v>39544</v>
      </c>
      <c r="B3152" s="367" t="s">
        <v>31001</v>
      </c>
      <c r="C3152" s="366" t="s">
        <v>4130</v>
      </c>
      <c r="D3152" s="368">
        <v>2023.58</v>
      </c>
    </row>
    <row r="3153" spans="1:4" ht="9" customHeight="1">
      <c r="A3153" s="366" t="s">
        <v>39545</v>
      </c>
      <c r="B3153" s="367" t="s">
        <v>31002</v>
      </c>
      <c r="C3153" s="366" t="s">
        <v>4130</v>
      </c>
      <c r="D3153" s="368">
        <v>1777.15</v>
      </c>
    </row>
    <row r="3154" spans="1:4" ht="9" customHeight="1">
      <c r="A3154" s="366" t="s">
        <v>39546</v>
      </c>
      <c r="B3154" s="367" t="s">
        <v>31003</v>
      </c>
      <c r="C3154" s="366" t="s">
        <v>4130</v>
      </c>
      <c r="D3154" s="368">
        <v>2322.75</v>
      </c>
    </row>
    <row r="3155" spans="1:4" ht="9" customHeight="1">
      <c r="A3155" s="366" t="s">
        <v>39547</v>
      </c>
      <c r="B3155" s="367" t="s">
        <v>31004</v>
      </c>
      <c r="C3155" s="366" t="s">
        <v>4130</v>
      </c>
      <c r="D3155" s="368">
        <v>2015.82</v>
      </c>
    </row>
    <row r="3156" spans="1:4" ht="9" customHeight="1">
      <c r="A3156" s="366" t="s">
        <v>39548</v>
      </c>
      <c r="B3156" s="367" t="s">
        <v>31005</v>
      </c>
      <c r="C3156" s="366" t="s">
        <v>4130</v>
      </c>
      <c r="D3156" s="368">
        <v>2783.12</v>
      </c>
    </row>
    <row r="3157" spans="1:4" ht="9" customHeight="1">
      <c r="A3157" s="366" t="s">
        <v>39549</v>
      </c>
      <c r="B3157" s="367" t="s">
        <v>31006</v>
      </c>
      <c r="C3157" s="366" t="s">
        <v>4130</v>
      </c>
      <c r="D3157" s="368">
        <v>2417.17</v>
      </c>
    </row>
    <row r="3158" spans="1:4" ht="9" customHeight="1">
      <c r="A3158" s="366" t="s">
        <v>39550</v>
      </c>
      <c r="B3158" s="367" t="s">
        <v>31007</v>
      </c>
      <c r="C3158" s="366" t="s">
        <v>4130</v>
      </c>
      <c r="D3158" s="368">
        <v>3281.82</v>
      </c>
    </row>
    <row r="3159" spans="1:4" ht="9" customHeight="1">
      <c r="A3159" s="366" t="s">
        <v>39551</v>
      </c>
      <c r="B3159" s="367" t="s">
        <v>31008</v>
      </c>
      <c r="C3159" s="366" t="s">
        <v>4130</v>
      </c>
      <c r="D3159" s="368">
        <v>2855.37</v>
      </c>
    </row>
    <row r="3160" spans="1:4" ht="9" customHeight="1">
      <c r="A3160" s="366" t="s">
        <v>39552</v>
      </c>
      <c r="B3160" s="367" t="s">
        <v>31009</v>
      </c>
      <c r="C3160" s="366" t="s">
        <v>4130</v>
      </c>
      <c r="D3160" s="368">
        <v>4092.44</v>
      </c>
    </row>
    <row r="3161" spans="1:4" ht="9" customHeight="1">
      <c r="A3161" s="366" t="s">
        <v>39553</v>
      </c>
      <c r="B3161" s="367" t="s">
        <v>31010</v>
      </c>
      <c r="C3161" s="366" t="s">
        <v>4130</v>
      </c>
      <c r="D3161" s="368">
        <v>3575.98</v>
      </c>
    </row>
    <row r="3162" spans="1:4" ht="9" customHeight="1">
      <c r="A3162" s="366" t="s">
        <v>39554</v>
      </c>
      <c r="B3162" s="367" t="s">
        <v>31011</v>
      </c>
      <c r="C3162" s="366" t="s">
        <v>4130</v>
      </c>
      <c r="D3162" s="368">
        <v>2379.9699999999998</v>
      </c>
    </row>
    <row r="3163" spans="1:4" ht="9" customHeight="1">
      <c r="A3163" s="366" t="s">
        <v>39555</v>
      </c>
      <c r="B3163" s="367" t="s">
        <v>31012</v>
      </c>
      <c r="C3163" s="366" t="s">
        <v>4130</v>
      </c>
      <c r="D3163" s="368">
        <v>2080.4299999999998</v>
      </c>
    </row>
    <row r="3164" spans="1:4" ht="9" customHeight="1">
      <c r="A3164" s="366" t="s">
        <v>39556</v>
      </c>
      <c r="B3164" s="367" t="s">
        <v>31013</v>
      </c>
      <c r="C3164" s="366" t="s">
        <v>4130</v>
      </c>
      <c r="D3164" s="368">
        <v>2353.4499999999998</v>
      </c>
    </row>
    <row r="3165" spans="1:4" ht="9" customHeight="1">
      <c r="A3165" s="366" t="s">
        <v>39557</v>
      </c>
      <c r="B3165" s="367" t="s">
        <v>31014</v>
      </c>
      <c r="C3165" s="366" t="s">
        <v>4130</v>
      </c>
      <c r="D3165" s="368">
        <v>2062.7600000000002</v>
      </c>
    </row>
    <row r="3166" spans="1:4" ht="9" customHeight="1">
      <c r="A3166" s="366" t="s">
        <v>39558</v>
      </c>
      <c r="B3166" s="367" t="s">
        <v>31015</v>
      </c>
      <c r="C3166" s="366" t="s">
        <v>4130</v>
      </c>
      <c r="D3166" s="368">
        <v>2673.83</v>
      </c>
    </row>
    <row r="3167" spans="1:4" ht="9" customHeight="1">
      <c r="A3167" s="366" t="s">
        <v>39559</v>
      </c>
      <c r="B3167" s="367" t="s">
        <v>31016</v>
      </c>
      <c r="C3167" s="366" t="s">
        <v>4130</v>
      </c>
      <c r="D3167" s="368">
        <v>2316.73</v>
      </c>
    </row>
    <row r="3168" spans="1:4" ht="9" customHeight="1">
      <c r="A3168" s="366" t="s">
        <v>39560</v>
      </c>
      <c r="B3168" s="367" t="s">
        <v>31017</v>
      </c>
      <c r="C3168" s="366" t="s">
        <v>4130</v>
      </c>
      <c r="D3168" s="368">
        <v>3007.77</v>
      </c>
    </row>
    <row r="3169" spans="1:4" ht="9" customHeight="1">
      <c r="A3169" s="366" t="s">
        <v>39561</v>
      </c>
      <c r="B3169" s="367" t="s">
        <v>31018</v>
      </c>
      <c r="C3169" s="366" t="s">
        <v>4130</v>
      </c>
      <c r="D3169" s="368">
        <v>2588.6999999999998</v>
      </c>
    </row>
    <row r="3170" spans="1:4" ht="9" customHeight="1">
      <c r="A3170" s="366" t="s">
        <v>39562</v>
      </c>
      <c r="B3170" s="367" t="s">
        <v>31019</v>
      </c>
      <c r="C3170" s="366" t="s">
        <v>4130</v>
      </c>
      <c r="D3170" s="368">
        <v>3671.72</v>
      </c>
    </row>
    <row r="3171" spans="1:4" ht="9" customHeight="1">
      <c r="A3171" s="366" t="s">
        <v>39563</v>
      </c>
      <c r="B3171" s="367" t="s">
        <v>31020</v>
      </c>
      <c r="C3171" s="366" t="s">
        <v>4130</v>
      </c>
      <c r="D3171" s="368">
        <v>3189.2</v>
      </c>
    </row>
    <row r="3172" spans="1:4" ht="9" customHeight="1">
      <c r="A3172" s="366" t="s">
        <v>39564</v>
      </c>
      <c r="B3172" s="367" t="s">
        <v>31021</v>
      </c>
      <c r="C3172" s="366" t="s">
        <v>4130</v>
      </c>
      <c r="D3172" s="368">
        <v>4521.16</v>
      </c>
    </row>
    <row r="3173" spans="1:4" ht="9" customHeight="1">
      <c r="A3173" s="366" t="s">
        <v>39565</v>
      </c>
      <c r="B3173" s="367" t="s">
        <v>31022</v>
      </c>
      <c r="C3173" s="366" t="s">
        <v>4130</v>
      </c>
      <c r="D3173" s="368">
        <v>3942.72</v>
      </c>
    </row>
    <row r="3174" spans="1:4" ht="9" customHeight="1">
      <c r="A3174" s="366" t="s">
        <v>39566</v>
      </c>
      <c r="B3174" s="367" t="s">
        <v>31023</v>
      </c>
      <c r="C3174" s="366" t="s">
        <v>4130</v>
      </c>
      <c r="D3174" s="368">
        <v>2723.11</v>
      </c>
    </row>
    <row r="3175" spans="1:4" ht="9" customHeight="1">
      <c r="A3175" s="366" t="s">
        <v>39567</v>
      </c>
      <c r="B3175" s="367" t="s">
        <v>31024</v>
      </c>
      <c r="C3175" s="366" t="s">
        <v>4130</v>
      </c>
      <c r="D3175" s="368">
        <v>2374.87</v>
      </c>
    </row>
    <row r="3176" spans="1:4" ht="9" customHeight="1">
      <c r="A3176" s="366" t="s">
        <v>39568</v>
      </c>
      <c r="B3176" s="367" t="s">
        <v>31025</v>
      </c>
      <c r="C3176" s="366" t="s">
        <v>4130</v>
      </c>
      <c r="D3176" s="368">
        <v>2696.59</v>
      </c>
    </row>
    <row r="3177" spans="1:4" ht="9" customHeight="1">
      <c r="A3177" s="366" t="s">
        <v>39569</v>
      </c>
      <c r="B3177" s="367" t="s">
        <v>31026</v>
      </c>
      <c r="C3177" s="366" t="s">
        <v>4130</v>
      </c>
      <c r="D3177" s="368">
        <v>2357.1999999999998</v>
      </c>
    </row>
    <row r="3178" spans="1:4" ht="9" customHeight="1">
      <c r="A3178" s="366" t="s">
        <v>39570</v>
      </c>
      <c r="B3178" s="367" t="s">
        <v>31027</v>
      </c>
      <c r="C3178" s="366" t="s">
        <v>4130</v>
      </c>
      <c r="D3178" s="368">
        <v>3042.59</v>
      </c>
    </row>
    <row r="3179" spans="1:4" ht="9" customHeight="1">
      <c r="A3179" s="366" t="s">
        <v>39571</v>
      </c>
      <c r="B3179" s="367" t="s">
        <v>31028</v>
      </c>
      <c r="C3179" s="366" t="s">
        <v>4130</v>
      </c>
      <c r="D3179" s="368">
        <v>2629.42</v>
      </c>
    </row>
    <row r="3180" spans="1:4" ht="9" customHeight="1">
      <c r="A3180" s="366" t="s">
        <v>39572</v>
      </c>
      <c r="B3180" s="367" t="s">
        <v>31029</v>
      </c>
      <c r="C3180" s="366" t="s">
        <v>4130</v>
      </c>
      <c r="D3180" s="368">
        <v>3534.73</v>
      </c>
    </row>
    <row r="3181" spans="1:4" ht="9" customHeight="1">
      <c r="A3181" s="366" t="s">
        <v>39573</v>
      </c>
      <c r="B3181" s="367" t="s">
        <v>31030</v>
      </c>
      <c r="C3181" s="366" t="s">
        <v>4130</v>
      </c>
      <c r="D3181" s="368">
        <v>3056.64</v>
      </c>
    </row>
    <row r="3182" spans="1:4" ht="9" customHeight="1">
      <c r="A3182" s="366" t="s">
        <v>39574</v>
      </c>
      <c r="B3182" s="367" t="s">
        <v>31031</v>
      </c>
      <c r="C3182" s="366" t="s">
        <v>4130</v>
      </c>
      <c r="D3182" s="368">
        <v>4079.3</v>
      </c>
    </row>
    <row r="3183" spans="1:4" ht="9" customHeight="1">
      <c r="A3183" s="366" t="s">
        <v>39575</v>
      </c>
      <c r="B3183" s="367" t="s">
        <v>31032</v>
      </c>
      <c r="C3183" s="366" t="s">
        <v>4130</v>
      </c>
      <c r="D3183" s="368">
        <v>3534.8</v>
      </c>
    </row>
    <row r="3184" spans="1:4" ht="9" customHeight="1">
      <c r="A3184" s="366" t="s">
        <v>39576</v>
      </c>
      <c r="B3184" s="367" t="s">
        <v>31033</v>
      </c>
      <c r="C3184" s="366" t="s">
        <v>4130</v>
      </c>
      <c r="D3184" s="368">
        <v>4967.55</v>
      </c>
    </row>
    <row r="3185" spans="1:4" ht="9" customHeight="1">
      <c r="A3185" s="366" t="s">
        <v>39577</v>
      </c>
      <c r="B3185" s="367" t="s">
        <v>31034</v>
      </c>
      <c r="C3185" s="366" t="s">
        <v>4130</v>
      </c>
      <c r="D3185" s="368">
        <v>4321.24</v>
      </c>
    </row>
    <row r="3186" spans="1:4" ht="9" customHeight="1">
      <c r="A3186" s="366" t="s">
        <v>39578</v>
      </c>
      <c r="B3186" s="367" t="s">
        <v>31035</v>
      </c>
      <c r="C3186" s="366" t="s">
        <v>16948</v>
      </c>
      <c r="D3186" s="368">
        <v>17.52</v>
      </c>
    </row>
    <row r="3187" spans="1:4" ht="9" customHeight="1">
      <c r="A3187" s="366" t="s">
        <v>39579</v>
      </c>
      <c r="B3187" s="367" t="s">
        <v>31036</v>
      </c>
      <c r="C3187" s="366" t="s">
        <v>40</v>
      </c>
      <c r="D3187" s="368">
        <v>77.03</v>
      </c>
    </row>
    <row r="3188" spans="1:4" ht="18" customHeight="1">
      <c r="A3188" s="366" t="s">
        <v>39580</v>
      </c>
      <c r="B3188" s="367" t="s">
        <v>31037</v>
      </c>
      <c r="C3188" s="366" t="s">
        <v>40</v>
      </c>
      <c r="D3188" s="368">
        <v>56.52</v>
      </c>
    </row>
    <row r="3189" spans="1:4" ht="18" customHeight="1">
      <c r="A3189" s="366" t="s">
        <v>39581</v>
      </c>
      <c r="B3189" s="367" t="s">
        <v>31038</v>
      </c>
      <c r="C3189" s="366" t="s">
        <v>40</v>
      </c>
      <c r="D3189" s="368">
        <v>90.65</v>
      </c>
    </row>
    <row r="3190" spans="1:4" ht="9" customHeight="1">
      <c r="A3190" s="366" t="s">
        <v>39582</v>
      </c>
      <c r="B3190" s="367" t="s">
        <v>31039</v>
      </c>
      <c r="C3190" s="366" t="s">
        <v>40</v>
      </c>
      <c r="D3190" s="368">
        <v>70.05</v>
      </c>
    </row>
    <row r="3191" spans="1:4" ht="9" customHeight="1">
      <c r="A3191" s="366" t="s">
        <v>39583</v>
      </c>
      <c r="B3191" s="367" t="s">
        <v>31040</v>
      </c>
      <c r="C3191" s="366" t="s">
        <v>40</v>
      </c>
      <c r="D3191" s="368">
        <v>103.67</v>
      </c>
    </row>
    <row r="3192" spans="1:4" ht="18" customHeight="1">
      <c r="A3192" s="366" t="s">
        <v>39584</v>
      </c>
      <c r="B3192" s="367" t="s">
        <v>31041</v>
      </c>
      <c r="C3192" s="366" t="s">
        <v>40</v>
      </c>
      <c r="D3192" s="368">
        <v>76.040000000000006</v>
      </c>
    </row>
    <row r="3193" spans="1:4" ht="18" customHeight="1">
      <c r="A3193" s="366" t="s">
        <v>39585</v>
      </c>
      <c r="B3193" s="367" t="s">
        <v>31042</v>
      </c>
      <c r="C3193" s="366" t="s">
        <v>40</v>
      </c>
      <c r="D3193" s="368">
        <v>122.14</v>
      </c>
    </row>
    <row r="3194" spans="1:4" ht="9" customHeight="1">
      <c r="A3194" s="366" t="s">
        <v>39586</v>
      </c>
      <c r="B3194" s="367" t="s">
        <v>31043</v>
      </c>
      <c r="C3194" s="366" t="s">
        <v>40</v>
      </c>
      <c r="D3194" s="368">
        <v>94.38</v>
      </c>
    </row>
    <row r="3195" spans="1:4" ht="9" customHeight="1">
      <c r="A3195" s="366" t="s">
        <v>39587</v>
      </c>
      <c r="B3195" s="367" t="s">
        <v>31044</v>
      </c>
      <c r="C3195" s="366" t="s">
        <v>40</v>
      </c>
      <c r="D3195" s="368">
        <v>61.47</v>
      </c>
    </row>
    <row r="3196" spans="1:4" ht="18" customHeight="1">
      <c r="A3196" s="366" t="s">
        <v>39588</v>
      </c>
      <c r="B3196" s="367" t="s">
        <v>31045</v>
      </c>
      <c r="C3196" s="366" t="s">
        <v>40</v>
      </c>
      <c r="D3196" s="368">
        <v>47.47</v>
      </c>
    </row>
    <row r="3197" spans="1:4" ht="18" customHeight="1">
      <c r="A3197" s="366" t="s">
        <v>39589</v>
      </c>
      <c r="B3197" s="367" t="s">
        <v>31046</v>
      </c>
      <c r="C3197" s="366" t="s">
        <v>40</v>
      </c>
      <c r="D3197" s="368">
        <v>70.89</v>
      </c>
    </row>
    <row r="3198" spans="1:4" ht="9" customHeight="1">
      <c r="A3198" s="366" t="s">
        <v>39590</v>
      </c>
      <c r="B3198" s="367" t="s">
        <v>31047</v>
      </c>
      <c r="C3198" s="366" t="s">
        <v>40</v>
      </c>
      <c r="D3198" s="368">
        <v>56.83</v>
      </c>
    </row>
    <row r="3199" spans="1:4" ht="9" customHeight="1">
      <c r="A3199" s="366" t="s">
        <v>39591</v>
      </c>
      <c r="B3199" s="367" t="s">
        <v>31048</v>
      </c>
      <c r="C3199" s="366" t="s">
        <v>40</v>
      </c>
      <c r="D3199" s="368">
        <v>83.77</v>
      </c>
    </row>
    <row r="3200" spans="1:4" ht="18" customHeight="1">
      <c r="A3200" s="366" t="s">
        <v>39592</v>
      </c>
      <c r="B3200" s="367" t="s">
        <v>31049</v>
      </c>
      <c r="C3200" s="366" t="s">
        <v>40</v>
      </c>
      <c r="D3200" s="368">
        <v>64.13</v>
      </c>
    </row>
    <row r="3201" spans="1:4" ht="18" customHeight="1">
      <c r="A3201" s="366" t="s">
        <v>39593</v>
      </c>
      <c r="B3201" s="367" t="s">
        <v>31050</v>
      </c>
      <c r="C3201" s="366" t="s">
        <v>40</v>
      </c>
      <c r="D3201" s="368">
        <v>97.12</v>
      </c>
    </row>
    <row r="3202" spans="1:4" ht="9" customHeight="1">
      <c r="A3202" s="366" t="s">
        <v>39594</v>
      </c>
      <c r="B3202" s="367" t="s">
        <v>31051</v>
      </c>
      <c r="C3202" s="366" t="s">
        <v>40</v>
      </c>
      <c r="D3202" s="368">
        <v>77.39</v>
      </c>
    </row>
    <row r="3203" spans="1:4" ht="9" customHeight="1">
      <c r="A3203" s="366" t="s">
        <v>39595</v>
      </c>
      <c r="B3203" s="367" t="s">
        <v>31052</v>
      </c>
      <c r="C3203" s="366" t="s">
        <v>40</v>
      </c>
      <c r="D3203" s="368">
        <v>14.08</v>
      </c>
    </row>
    <row r="3204" spans="1:4" ht="9" customHeight="1">
      <c r="A3204" s="366" t="s">
        <v>39596</v>
      </c>
      <c r="B3204" s="367" t="s">
        <v>31053</v>
      </c>
      <c r="C3204" s="366" t="s">
        <v>40</v>
      </c>
      <c r="D3204" s="368">
        <v>19.489999999999998</v>
      </c>
    </row>
    <row r="3205" spans="1:4" ht="9" customHeight="1">
      <c r="A3205" s="366" t="s">
        <v>39597</v>
      </c>
      <c r="B3205" s="367" t="s">
        <v>31054</v>
      </c>
      <c r="C3205" s="366" t="s">
        <v>40</v>
      </c>
      <c r="D3205" s="368">
        <v>7.22</v>
      </c>
    </row>
    <row r="3206" spans="1:4" ht="9" customHeight="1">
      <c r="A3206" s="366" t="s">
        <v>39598</v>
      </c>
      <c r="B3206" s="367" t="s">
        <v>31055</v>
      </c>
      <c r="C3206" s="366" t="s">
        <v>40</v>
      </c>
      <c r="D3206" s="368">
        <v>9.1999999999999993</v>
      </c>
    </row>
    <row r="3207" spans="1:4" ht="9" customHeight="1">
      <c r="A3207" s="366" t="s">
        <v>39599</v>
      </c>
      <c r="B3207" s="367" t="s">
        <v>31056</v>
      </c>
      <c r="C3207" s="366" t="s">
        <v>40</v>
      </c>
      <c r="D3207" s="368">
        <v>59.07</v>
      </c>
    </row>
    <row r="3208" spans="1:4" ht="18" customHeight="1">
      <c r="A3208" s="366" t="s">
        <v>39600</v>
      </c>
      <c r="B3208" s="367" t="s">
        <v>31057</v>
      </c>
      <c r="C3208" s="366" t="s">
        <v>40</v>
      </c>
      <c r="D3208" s="368">
        <v>43.51</v>
      </c>
    </row>
    <row r="3209" spans="1:4" ht="18" customHeight="1">
      <c r="A3209" s="366" t="s">
        <v>39601</v>
      </c>
      <c r="B3209" s="367" t="s">
        <v>31058</v>
      </c>
      <c r="C3209" s="366" t="s">
        <v>40</v>
      </c>
      <c r="D3209" s="368">
        <v>68.73</v>
      </c>
    </row>
    <row r="3210" spans="1:4" ht="9" customHeight="1">
      <c r="A3210" s="366" t="s">
        <v>39602</v>
      </c>
      <c r="B3210" s="367" t="s">
        <v>31059</v>
      </c>
      <c r="C3210" s="366" t="s">
        <v>40</v>
      </c>
      <c r="D3210" s="368">
        <v>53.11</v>
      </c>
    </row>
    <row r="3211" spans="1:4" ht="9" customHeight="1">
      <c r="A3211" s="366" t="s">
        <v>39603</v>
      </c>
      <c r="B3211" s="367" t="s">
        <v>31060</v>
      </c>
      <c r="C3211" s="366" t="s">
        <v>40</v>
      </c>
      <c r="D3211" s="368">
        <v>78.989999999999995</v>
      </c>
    </row>
    <row r="3212" spans="1:4" ht="18" customHeight="1">
      <c r="A3212" s="366" t="s">
        <v>39604</v>
      </c>
      <c r="B3212" s="367" t="s">
        <v>31061</v>
      </c>
      <c r="C3212" s="366" t="s">
        <v>40</v>
      </c>
      <c r="D3212" s="368">
        <v>58.16</v>
      </c>
    </row>
    <row r="3213" spans="1:4" ht="18" customHeight="1">
      <c r="A3213" s="366" t="s">
        <v>39605</v>
      </c>
      <c r="B3213" s="367" t="s">
        <v>31062</v>
      </c>
      <c r="C3213" s="366" t="s">
        <v>40</v>
      </c>
      <c r="D3213" s="368">
        <v>92.08</v>
      </c>
    </row>
    <row r="3214" spans="1:4" ht="9" customHeight="1">
      <c r="A3214" s="366" t="s">
        <v>39606</v>
      </c>
      <c r="B3214" s="367" t="s">
        <v>31063</v>
      </c>
      <c r="C3214" s="366" t="s">
        <v>40</v>
      </c>
      <c r="D3214" s="368">
        <v>71.150000000000006</v>
      </c>
    </row>
    <row r="3215" spans="1:4" ht="9" customHeight="1">
      <c r="A3215" s="366" t="s">
        <v>39607</v>
      </c>
      <c r="B3215" s="367" t="s">
        <v>31064</v>
      </c>
      <c r="C3215" s="366" t="s">
        <v>40</v>
      </c>
      <c r="D3215" s="368">
        <v>10.02</v>
      </c>
    </row>
    <row r="3216" spans="1:4" ht="9" customHeight="1">
      <c r="A3216" s="366" t="s">
        <v>39608</v>
      </c>
      <c r="B3216" s="367" t="s">
        <v>31065</v>
      </c>
      <c r="C3216" s="366" t="s">
        <v>40</v>
      </c>
      <c r="D3216" s="368">
        <v>14.02</v>
      </c>
    </row>
    <row r="3217" spans="1:4" ht="9" customHeight="1">
      <c r="A3217" s="366" t="s">
        <v>39609</v>
      </c>
      <c r="B3217" s="367" t="s">
        <v>31066</v>
      </c>
      <c r="C3217" s="366" t="s">
        <v>40</v>
      </c>
      <c r="D3217" s="368">
        <v>18.47</v>
      </c>
    </row>
    <row r="3218" spans="1:4" ht="9" customHeight="1">
      <c r="A3218" s="366" t="s">
        <v>39610</v>
      </c>
      <c r="B3218" s="367" t="s">
        <v>31067</v>
      </c>
      <c r="C3218" s="366" t="s">
        <v>40</v>
      </c>
      <c r="D3218" s="368">
        <v>27.71</v>
      </c>
    </row>
    <row r="3219" spans="1:4" ht="9" customHeight="1">
      <c r="A3219" s="366" t="s">
        <v>39611</v>
      </c>
      <c r="B3219" s="367" t="s">
        <v>31068</v>
      </c>
      <c r="C3219" s="366" t="s">
        <v>40</v>
      </c>
      <c r="D3219" s="368">
        <v>62.83</v>
      </c>
    </row>
    <row r="3220" spans="1:4" ht="18" customHeight="1">
      <c r="A3220" s="366" t="s">
        <v>39612</v>
      </c>
      <c r="B3220" s="367" t="s">
        <v>31069</v>
      </c>
      <c r="C3220" s="366" t="s">
        <v>40</v>
      </c>
      <c r="D3220" s="368">
        <v>48.87</v>
      </c>
    </row>
    <row r="3221" spans="1:4" ht="18" customHeight="1">
      <c r="A3221" s="366" t="s">
        <v>39613</v>
      </c>
      <c r="B3221" s="367" t="s">
        <v>31070</v>
      </c>
      <c r="C3221" s="366" t="s">
        <v>40</v>
      </c>
      <c r="D3221" s="368">
        <v>71.709999999999994</v>
      </c>
    </row>
    <row r="3222" spans="1:4" ht="9" customHeight="1">
      <c r="A3222" s="366" t="s">
        <v>39614</v>
      </c>
      <c r="B3222" s="367" t="s">
        <v>31071</v>
      </c>
      <c r="C3222" s="366" t="s">
        <v>40</v>
      </c>
      <c r="D3222" s="368">
        <v>57.69</v>
      </c>
    </row>
    <row r="3223" spans="1:4" ht="9" customHeight="1">
      <c r="A3223" s="366" t="s">
        <v>39615</v>
      </c>
      <c r="B3223" s="367" t="s">
        <v>31072</v>
      </c>
      <c r="C3223" s="366" t="s">
        <v>40</v>
      </c>
      <c r="D3223" s="368">
        <v>62.89</v>
      </c>
    </row>
    <row r="3224" spans="1:4" ht="18" customHeight="1">
      <c r="A3224" s="366" t="s">
        <v>39616</v>
      </c>
      <c r="B3224" s="367" t="s">
        <v>31073</v>
      </c>
      <c r="C3224" s="366" t="s">
        <v>40</v>
      </c>
      <c r="D3224" s="368">
        <v>48.61</v>
      </c>
    </row>
    <row r="3225" spans="1:4" ht="18" customHeight="1">
      <c r="A3225" s="366" t="s">
        <v>39617</v>
      </c>
      <c r="B3225" s="367" t="s">
        <v>31074</v>
      </c>
      <c r="C3225" s="366" t="s">
        <v>40</v>
      </c>
      <c r="D3225" s="368">
        <v>71.989999999999995</v>
      </c>
    </row>
    <row r="3226" spans="1:4" ht="9" customHeight="1">
      <c r="A3226" s="366" t="s">
        <v>39618</v>
      </c>
      <c r="B3226" s="367" t="s">
        <v>31075</v>
      </c>
      <c r="C3226" s="366" t="s">
        <v>40</v>
      </c>
      <c r="D3226" s="368">
        <v>57.64</v>
      </c>
    </row>
    <row r="3227" spans="1:4" ht="9" customHeight="1">
      <c r="A3227" s="366" t="s">
        <v>39619</v>
      </c>
      <c r="B3227" s="367" t="s">
        <v>31076</v>
      </c>
      <c r="C3227" s="366" t="s">
        <v>40</v>
      </c>
      <c r="D3227" s="368">
        <v>89.97</v>
      </c>
    </row>
    <row r="3228" spans="1:4" ht="18" customHeight="1">
      <c r="A3228" s="366" t="s">
        <v>39620</v>
      </c>
      <c r="B3228" s="367" t="s">
        <v>31077</v>
      </c>
      <c r="C3228" s="366" t="s">
        <v>40</v>
      </c>
      <c r="D3228" s="368">
        <v>73.790000000000006</v>
      </c>
    </row>
    <row r="3229" spans="1:4" ht="18" customHeight="1">
      <c r="A3229" s="366" t="s">
        <v>39621</v>
      </c>
      <c r="B3229" s="367" t="s">
        <v>31078</v>
      </c>
      <c r="C3229" s="366" t="s">
        <v>40</v>
      </c>
      <c r="D3229" s="368">
        <v>81.8</v>
      </c>
    </row>
    <row r="3230" spans="1:4" ht="9" customHeight="1">
      <c r="A3230" s="366" t="s">
        <v>39622</v>
      </c>
      <c r="B3230" s="367" t="s">
        <v>31079</v>
      </c>
      <c r="C3230" s="366" t="s">
        <v>40</v>
      </c>
      <c r="D3230" s="368">
        <v>65.55</v>
      </c>
    </row>
    <row r="3231" spans="1:4" ht="9" customHeight="1">
      <c r="A3231" s="366" t="s">
        <v>39623</v>
      </c>
      <c r="B3231" s="367" t="s">
        <v>31080</v>
      </c>
      <c r="C3231" s="366" t="s">
        <v>40</v>
      </c>
      <c r="D3231" s="368">
        <v>76.25</v>
      </c>
    </row>
    <row r="3232" spans="1:4" ht="18" customHeight="1">
      <c r="A3232" s="366" t="s">
        <v>39624</v>
      </c>
      <c r="B3232" s="367" t="s">
        <v>31081</v>
      </c>
      <c r="C3232" s="366" t="s">
        <v>40</v>
      </c>
      <c r="D3232" s="368">
        <v>59.02</v>
      </c>
    </row>
    <row r="3233" spans="1:4" ht="18" customHeight="1">
      <c r="A3233" s="366" t="s">
        <v>39625</v>
      </c>
      <c r="B3233" s="367" t="s">
        <v>31082</v>
      </c>
      <c r="C3233" s="366" t="s">
        <v>40</v>
      </c>
      <c r="D3233" s="368">
        <v>87.26</v>
      </c>
    </row>
    <row r="3234" spans="1:4" ht="9" customHeight="1">
      <c r="A3234" s="366" t="s">
        <v>39626</v>
      </c>
      <c r="B3234" s="367" t="s">
        <v>31083</v>
      </c>
      <c r="C3234" s="366" t="s">
        <v>40</v>
      </c>
      <c r="D3234" s="368">
        <v>69.95</v>
      </c>
    </row>
    <row r="3235" spans="1:4" ht="9" customHeight="1">
      <c r="A3235" s="366" t="s">
        <v>39627</v>
      </c>
      <c r="B3235" s="367" t="s">
        <v>31084</v>
      </c>
      <c r="C3235" s="366" t="s">
        <v>40</v>
      </c>
      <c r="D3235" s="368">
        <v>78.5</v>
      </c>
    </row>
    <row r="3236" spans="1:4" ht="18" customHeight="1">
      <c r="A3236" s="366" t="s">
        <v>39628</v>
      </c>
      <c r="B3236" s="367" t="s">
        <v>31085</v>
      </c>
      <c r="C3236" s="366" t="s">
        <v>40</v>
      </c>
      <c r="D3236" s="368">
        <v>60.78</v>
      </c>
    </row>
    <row r="3237" spans="1:4" ht="18" customHeight="1">
      <c r="A3237" s="366" t="s">
        <v>39629</v>
      </c>
      <c r="B3237" s="367" t="s">
        <v>31086</v>
      </c>
      <c r="C3237" s="366" t="s">
        <v>40</v>
      </c>
      <c r="D3237" s="368">
        <v>89.83</v>
      </c>
    </row>
    <row r="3238" spans="1:4" ht="9" customHeight="1">
      <c r="A3238" s="366" t="s">
        <v>39630</v>
      </c>
      <c r="B3238" s="367" t="s">
        <v>31087</v>
      </c>
      <c r="C3238" s="366" t="s">
        <v>40</v>
      </c>
      <c r="D3238" s="368">
        <v>72.03</v>
      </c>
    </row>
    <row r="3239" spans="1:4" ht="9" customHeight="1">
      <c r="A3239" s="366" t="s">
        <v>39631</v>
      </c>
      <c r="B3239" s="367" t="s">
        <v>31088</v>
      </c>
      <c r="C3239" s="366" t="s">
        <v>40</v>
      </c>
      <c r="D3239" s="368">
        <v>89.69</v>
      </c>
    </row>
    <row r="3240" spans="1:4" ht="18" customHeight="1">
      <c r="A3240" s="366" t="s">
        <v>39632</v>
      </c>
      <c r="B3240" s="367" t="s">
        <v>31089</v>
      </c>
      <c r="C3240" s="366" t="s">
        <v>40</v>
      </c>
      <c r="D3240" s="368">
        <v>69.19</v>
      </c>
    </row>
    <row r="3241" spans="1:4" ht="18" customHeight="1">
      <c r="A3241" s="366" t="s">
        <v>39633</v>
      </c>
      <c r="B3241" s="367" t="s">
        <v>31090</v>
      </c>
      <c r="C3241" s="366" t="s">
        <v>40</v>
      </c>
      <c r="D3241" s="368">
        <v>102.8</v>
      </c>
    </row>
    <row r="3242" spans="1:4" ht="9" customHeight="1">
      <c r="A3242" s="366" t="s">
        <v>39634</v>
      </c>
      <c r="B3242" s="367" t="s">
        <v>31091</v>
      </c>
      <c r="C3242" s="366" t="s">
        <v>40</v>
      </c>
      <c r="D3242" s="368">
        <v>82.22</v>
      </c>
    </row>
    <row r="3243" spans="1:4" ht="9" customHeight="1">
      <c r="A3243" s="366" t="s">
        <v>39635</v>
      </c>
      <c r="B3243" s="367" t="s">
        <v>31092</v>
      </c>
      <c r="C3243" s="366" t="s">
        <v>40</v>
      </c>
      <c r="D3243" s="368">
        <v>92.08</v>
      </c>
    </row>
    <row r="3244" spans="1:4" ht="18" customHeight="1">
      <c r="A3244" s="366" t="s">
        <v>39636</v>
      </c>
      <c r="B3244" s="367" t="s">
        <v>31093</v>
      </c>
      <c r="C3244" s="366" t="s">
        <v>40</v>
      </c>
      <c r="D3244" s="368">
        <v>71.05</v>
      </c>
    </row>
    <row r="3245" spans="1:4" ht="18" customHeight="1">
      <c r="A3245" s="366" t="s">
        <v>39637</v>
      </c>
      <c r="B3245" s="367" t="s">
        <v>31094</v>
      </c>
      <c r="C3245" s="366" t="s">
        <v>40</v>
      </c>
      <c r="D3245" s="368">
        <v>105.55</v>
      </c>
    </row>
    <row r="3246" spans="1:4" ht="9" customHeight="1">
      <c r="A3246" s="366" t="s">
        <v>39638</v>
      </c>
      <c r="B3246" s="367" t="s">
        <v>31095</v>
      </c>
      <c r="C3246" s="366" t="s">
        <v>40</v>
      </c>
      <c r="D3246" s="368">
        <v>84.43</v>
      </c>
    </row>
    <row r="3247" spans="1:4" ht="9" customHeight="1">
      <c r="A3247" s="366" t="s">
        <v>39639</v>
      </c>
      <c r="B3247" s="367" t="s">
        <v>31096</v>
      </c>
      <c r="C3247" s="366" t="s">
        <v>40</v>
      </c>
      <c r="D3247" s="368">
        <v>60.54</v>
      </c>
    </row>
    <row r="3248" spans="1:4" ht="18" customHeight="1">
      <c r="A3248" s="366" t="s">
        <v>39640</v>
      </c>
      <c r="B3248" s="367" t="s">
        <v>31097</v>
      </c>
      <c r="C3248" s="366" t="s">
        <v>40</v>
      </c>
      <c r="D3248" s="368">
        <v>49.79</v>
      </c>
    </row>
    <row r="3249" spans="1:4" ht="18" customHeight="1">
      <c r="A3249" s="366" t="s">
        <v>39641</v>
      </c>
      <c r="B3249" s="367" t="s">
        <v>31098</v>
      </c>
      <c r="C3249" s="366" t="s">
        <v>40</v>
      </c>
      <c r="D3249" s="368">
        <v>55.37</v>
      </c>
    </row>
    <row r="3250" spans="1:4" ht="9" customHeight="1">
      <c r="A3250" s="366" t="s">
        <v>39642</v>
      </c>
      <c r="B3250" s="367" t="s">
        <v>31099</v>
      </c>
      <c r="C3250" s="366" t="s">
        <v>40</v>
      </c>
      <c r="D3250" s="368">
        <v>44.58</v>
      </c>
    </row>
    <row r="3251" spans="1:4" ht="9" customHeight="1">
      <c r="A3251" s="366" t="s">
        <v>39643</v>
      </c>
      <c r="B3251" s="367" t="s">
        <v>31100</v>
      </c>
      <c r="C3251" s="366" t="s">
        <v>40</v>
      </c>
      <c r="D3251" s="368">
        <v>50.96</v>
      </c>
    </row>
    <row r="3252" spans="1:4" ht="18" customHeight="1">
      <c r="A3252" s="366" t="s">
        <v>39644</v>
      </c>
      <c r="B3252" s="367" t="s">
        <v>31101</v>
      </c>
      <c r="C3252" s="366" t="s">
        <v>40</v>
      </c>
      <c r="D3252" s="368">
        <v>39.700000000000003</v>
      </c>
    </row>
    <row r="3253" spans="1:4" ht="18" customHeight="1">
      <c r="A3253" s="366" t="s">
        <v>39645</v>
      </c>
      <c r="B3253" s="367" t="s">
        <v>31102</v>
      </c>
      <c r="C3253" s="366" t="s">
        <v>40</v>
      </c>
      <c r="D3253" s="368">
        <v>58.1</v>
      </c>
    </row>
    <row r="3254" spans="1:4" ht="9" customHeight="1">
      <c r="A3254" s="366" t="s">
        <v>39646</v>
      </c>
      <c r="B3254" s="367" t="s">
        <v>31103</v>
      </c>
      <c r="C3254" s="366" t="s">
        <v>40</v>
      </c>
      <c r="D3254" s="368">
        <v>46.79</v>
      </c>
    </row>
    <row r="3255" spans="1:4" ht="9" customHeight="1">
      <c r="A3255" s="366" t="s">
        <v>39647</v>
      </c>
      <c r="B3255" s="367" t="s">
        <v>31104</v>
      </c>
      <c r="C3255" s="366" t="s">
        <v>40</v>
      </c>
      <c r="D3255" s="368">
        <v>52.63</v>
      </c>
    </row>
    <row r="3256" spans="1:4" ht="18" customHeight="1">
      <c r="A3256" s="366" t="s">
        <v>39648</v>
      </c>
      <c r="B3256" s="367" t="s">
        <v>31105</v>
      </c>
      <c r="C3256" s="366" t="s">
        <v>40</v>
      </c>
      <c r="D3256" s="368">
        <v>41.03</v>
      </c>
    </row>
    <row r="3257" spans="1:4" ht="18" customHeight="1">
      <c r="A3257" s="366" t="s">
        <v>39649</v>
      </c>
      <c r="B3257" s="367" t="s">
        <v>31106</v>
      </c>
      <c r="C3257" s="366" t="s">
        <v>40</v>
      </c>
      <c r="D3257" s="368">
        <v>59.99</v>
      </c>
    </row>
    <row r="3258" spans="1:4" ht="9" customHeight="1">
      <c r="A3258" s="366" t="s">
        <v>39650</v>
      </c>
      <c r="B3258" s="367" t="s">
        <v>31107</v>
      </c>
      <c r="C3258" s="366" t="s">
        <v>40</v>
      </c>
      <c r="D3258" s="368">
        <v>48.34</v>
      </c>
    </row>
    <row r="3259" spans="1:4" ht="9" customHeight="1">
      <c r="A3259" s="366" t="s">
        <v>39651</v>
      </c>
      <c r="B3259" s="367" t="s">
        <v>31108</v>
      </c>
      <c r="C3259" s="366" t="s">
        <v>40</v>
      </c>
      <c r="D3259" s="368">
        <v>74.36</v>
      </c>
    </row>
    <row r="3260" spans="1:4" ht="18" customHeight="1">
      <c r="A3260" s="366" t="s">
        <v>39652</v>
      </c>
      <c r="B3260" s="367" t="s">
        <v>31109</v>
      </c>
      <c r="C3260" s="366" t="s">
        <v>40</v>
      </c>
      <c r="D3260" s="368">
        <v>61.19</v>
      </c>
    </row>
    <row r="3261" spans="1:4" ht="18" customHeight="1">
      <c r="A3261" s="366" t="s">
        <v>39653</v>
      </c>
      <c r="B3261" s="367" t="s">
        <v>31110</v>
      </c>
      <c r="C3261" s="366" t="s">
        <v>40</v>
      </c>
      <c r="D3261" s="368">
        <v>67.569999999999993</v>
      </c>
    </row>
    <row r="3262" spans="1:4" ht="9" customHeight="1">
      <c r="A3262" s="366" t="s">
        <v>39654</v>
      </c>
      <c r="B3262" s="367" t="s">
        <v>31111</v>
      </c>
      <c r="C3262" s="366" t="s">
        <v>40</v>
      </c>
      <c r="D3262" s="368">
        <v>54.34</v>
      </c>
    </row>
    <row r="3263" spans="1:4" ht="9" customHeight="1">
      <c r="A3263" s="366" t="s">
        <v>39655</v>
      </c>
      <c r="B3263" s="367" t="s">
        <v>31112</v>
      </c>
      <c r="C3263" s="366" t="s">
        <v>40</v>
      </c>
      <c r="D3263" s="368">
        <v>17.62</v>
      </c>
    </row>
    <row r="3264" spans="1:4" ht="9" customHeight="1">
      <c r="A3264" s="366" t="s">
        <v>39656</v>
      </c>
      <c r="B3264" s="367" t="s">
        <v>31113</v>
      </c>
      <c r="C3264" s="366" t="s">
        <v>40</v>
      </c>
      <c r="D3264" s="368">
        <v>22.13</v>
      </c>
    </row>
    <row r="3265" spans="1:4" ht="9" customHeight="1">
      <c r="A3265" s="366" t="s">
        <v>39657</v>
      </c>
      <c r="B3265" s="367" t="s">
        <v>31114</v>
      </c>
      <c r="C3265" s="366" t="s">
        <v>40</v>
      </c>
      <c r="D3265" s="368">
        <v>14.66</v>
      </c>
    </row>
    <row r="3266" spans="1:4" ht="9" customHeight="1">
      <c r="A3266" s="366" t="s">
        <v>39658</v>
      </c>
      <c r="B3266" s="367" t="s">
        <v>31115</v>
      </c>
      <c r="C3266" s="366" t="s">
        <v>40</v>
      </c>
      <c r="D3266" s="368">
        <v>7.7</v>
      </c>
    </row>
    <row r="3267" spans="1:4" ht="9" customHeight="1">
      <c r="A3267" s="366" t="s">
        <v>39659</v>
      </c>
      <c r="B3267" s="367" t="s">
        <v>31116</v>
      </c>
      <c r="C3267" s="366" t="s">
        <v>40</v>
      </c>
      <c r="D3267" s="368">
        <v>9.73</v>
      </c>
    </row>
    <row r="3268" spans="1:4" ht="9" customHeight="1">
      <c r="A3268" s="366" t="s">
        <v>39660</v>
      </c>
      <c r="B3268" s="367" t="s">
        <v>31117</v>
      </c>
      <c r="C3268" s="366" t="s">
        <v>40</v>
      </c>
      <c r="D3268" s="368">
        <v>6.79</v>
      </c>
    </row>
    <row r="3269" spans="1:4" ht="9" customHeight="1">
      <c r="A3269" s="366" t="s">
        <v>39661</v>
      </c>
      <c r="B3269" s="367" t="s">
        <v>31118</v>
      </c>
      <c r="C3269" s="366" t="s">
        <v>40</v>
      </c>
      <c r="D3269" s="368">
        <v>0.12</v>
      </c>
    </row>
    <row r="3270" spans="1:4" ht="9" customHeight="1">
      <c r="A3270" s="366" t="s">
        <v>39662</v>
      </c>
      <c r="B3270" s="367" t="s">
        <v>31119</v>
      </c>
      <c r="C3270" s="366" t="s">
        <v>40</v>
      </c>
      <c r="D3270" s="368">
        <v>198.81</v>
      </c>
    </row>
    <row r="3271" spans="1:4" ht="9" customHeight="1">
      <c r="A3271" s="366" t="s">
        <v>39663</v>
      </c>
      <c r="B3271" s="367" t="s">
        <v>31120</v>
      </c>
      <c r="C3271" s="366" t="s">
        <v>40</v>
      </c>
      <c r="D3271" s="368">
        <v>149.66</v>
      </c>
    </row>
    <row r="3272" spans="1:4" ht="9" customHeight="1">
      <c r="A3272" s="366" t="s">
        <v>39664</v>
      </c>
      <c r="B3272" s="367" t="s">
        <v>31121</v>
      </c>
      <c r="C3272" s="366" t="s">
        <v>40</v>
      </c>
      <c r="D3272" s="368">
        <v>243.14</v>
      </c>
    </row>
    <row r="3273" spans="1:4" ht="9" customHeight="1">
      <c r="A3273" s="366" t="s">
        <v>39665</v>
      </c>
      <c r="B3273" s="367" t="s">
        <v>31122</v>
      </c>
      <c r="C3273" s="366" t="s">
        <v>40</v>
      </c>
      <c r="D3273" s="368">
        <v>182.66</v>
      </c>
    </row>
    <row r="3274" spans="1:4" ht="9" customHeight="1">
      <c r="A3274" s="366" t="s">
        <v>39666</v>
      </c>
      <c r="B3274" s="367" t="s">
        <v>31123</v>
      </c>
      <c r="C3274" s="366" t="s">
        <v>40</v>
      </c>
      <c r="D3274" s="368">
        <v>510.5</v>
      </c>
    </row>
    <row r="3275" spans="1:4" ht="9" customHeight="1">
      <c r="A3275" s="366" t="s">
        <v>39667</v>
      </c>
      <c r="B3275" s="367" t="s">
        <v>31124</v>
      </c>
      <c r="C3275" s="366" t="s">
        <v>40</v>
      </c>
      <c r="D3275" s="368">
        <v>462.29</v>
      </c>
    </row>
    <row r="3276" spans="1:4" ht="9" customHeight="1">
      <c r="A3276" s="366" t="s">
        <v>39668</v>
      </c>
      <c r="B3276" s="367" t="s">
        <v>31125</v>
      </c>
      <c r="C3276" s="366" t="s">
        <v>40</v>
      </c>
      <c r="D3276" s="368">
        <v>438.74</v>
      </c>
    </row>
    <row r="3277" spans="1:4" ht="9" customHeight="1">
      <c r="A3277" s="366" t="s">
        <v>39669</v>
      </c>
      <c r="B3277" s="367" t="s">
        <v>31126</v>
      </c>
      <c r="C3277" s="366" t="s">
        <v>40</v>
      </c>
      <c r="D3277" s="368">
        <v>394.87</v>
      </c>
    </row>
    <row r="3278" spans="1:4" ht="9" customHeight="1">
      <c r="A3278" s="366" t="s">
        <v>39670</v>
      </c>
      <c r="B3278" s="367" t="s">
        <v>31127</v>
      </c>
      <c r="C3278" s="366" t="s">
        <v>40</v>
      </c>
      <c r="D3278" s="368">
        <v>390.86</v>
      </c>
    </row>
    <row r="3279" spans="1:4" ht="9" customHeight="1">
      <c r="A3279" s="366" t="s">
        <v>39671</v>
      </c>
      <c r="B3279" s="367" t="s">
        <v>31128</v>
      </c>
      <c r="C3279" s="366" t="s">
        <v>40</v>
      </c>
      <c r="D3279" s="368">
        <v>349.88</v>
      </c>
    </row>
    <row r="3280" spans="1:4" ht="9" customHeight="1">
      <c r="A3280" s="366" t="s">
        <v>39672</v>
      </c>
      <c r="B3280" s="367" t="s">
        <v>31129</v>
      </c>
      <c r="C3280" s="366" t="s">
        <v>40</v>
      </c>
      <c r="D3280" s="368">
        <v>366.85</v>
      </c>
    </row>
    <row r="3281" spans="1:4" ht="9" customHeight="1">
      <c r="A3281" s="366" t="s">
        <v>39673</v>
      </c>
      <c r="B3281" s="367" t="s">
        <v>31130</v>
      </c>
      <c r="C3281" s="366" t="s">
        <v>40</v>
      </c>
      <c r="D3281" s="368">
        <v>327.32</v>
      </c>
    </row>
    <row r="3282" spans="1:4" ht="9" customHeight="1">
      <c r="A3282" s="366" t="s">
        <v>39674</v>
      </c>
      <c r="B3282" s="367" t="s">
        <v>31131</v>
      </c>
      <c r="C3282" s="366" t="s">
        <v>40</v>
      </c>
      <c r="D3282" s="368">
        <v>196.09</v>
      </c>
    </row>
    <row r="3283" spans="1:4" ht="9" customHeight="1">
      <c r="A3283" s="366" t="s">
        <v>39675</v>
      </c>
      <c r="B3283" s="367" t="s">
        <v>31132</v>
      </c>
      <c r="C3283" s="366" t="s">
        <v>40</v>
      </c>
      <c r="D3283" s="368">
        <v>264.7</v>
      </c>
    </row>
    <row r="3284" spans="1:4" ht="9" customHeight="1">
      <c r="A3284" s="366" t="s">
        <v>39676</v>
      </c>
      <c r="B3284" s="367" t="s">
        <v>31133</v>
      </c>
      <c r="C3284" s="366" t="s">
        <v>40</v>
      </c>
      <c r="D3284" s="368">
        <v>363.43</v>
      </c>
    </row>
    <row r="3285" spans="1:4" ht="9" customHeight="1">
      <c r="A3285" s="366" t="s">
        <v>39677</v>
      </c>
      <c r="B3285" s="367" t="s">
        <v>31134</v>
      </c>
      <c r="C3285" s="366" t="s">
        <v>40</v>
      </c>
      <c r="D3285" s="368">
        <v>531</v>
      </c>
    </row>
    <row r="3286" spans="1:4" ht="9" customHeight="1">
      <c r="A3286" s="366" t="s">
        <v>39678</v>
      </c>
      <c r="B3286" s="367" t="s">
        <v>31135</v>
      </c>
      <c r="C3286" s="366" t="s">
        <v>40</v>
      </c>
      <c r="D3286" s="368">
        <v>861.88</v>
      </c>
    </row>
    <row r="3287" spans="1:4" ht="9" customHeight="1">
      <c r="A3287" s="366" t="s">
        <v>39679</v>
      </c>
      <c r="B3287" s="367" t="s">
        <v>31136</v>
      </c>
      <c r="C3287" s="366" t="s">
        <v>40</v>
      </c>
      <c r="D3287" s="368">
        <v>1294.72</v>
      </c>
    </row>
    <row r="3288" spans="1:4" ht="18" customHeight="1">
      <c r="A3288" s="366" t="s">
        <v>39680</v>
      </c>
      <c r="B3288" s="367" t="s">
        <v>31137</v>
      </c>
      <c r="C3288" s="366" t="s">
        <v>40</v>
      </c>
      <c r="D3288" s="368">
        <v>175.16</v>
      </c>
    </row>
    <row r="3289" spans="1:4" ht="9" customHeight="1">
      <c r="A3289" s="366" t="s">
        <v>39681</v>
      </c>
      <c r="B3289" s="367" t="s">
        <v>31138</v>
      </c>
      <c r="C3289" s="366" t="s">
        <v>40</v>
      </c>
      <c r="D3289" s="368">
        <v>154.6</v>
      </c>
    </row>
    <row r="3290" spans="1:4" ht="18" customHeight="1">
      <c r="A3290" s="366" t="s">
        <v>39682</v>
      </c>
      <c r="B3290" s="367" t="s">
        <v>31139</v>
      </c>
      <c r="C3290" s="366" t="s">
        <v>40</v>
      </c>
      <c r="D3290" s="368">
        <v>256.67</v>
      </c>
    </row>
    <row r="3291" spans="1:4" ht="9" customHeight="1">
      <c r="A3291" s="366" t="s">
        <v>39683</v>
      </c>
      <c r="B3291" s="367" t="s">
        <v>31140</v>
      </c>
      <c r="C3291" s="366" t="s">
        <v>40</v>
      </c>
      <c r="D3291" s="368">
        <v>224.13</v>
      </c>
    </row>
    <row r="3292" spans="1:4" ht="18" customHeight="1">
      <c r="A3292" s="366" t="s">
        <v>39684</v>
      </c>
      <c r="B3292" s="367" t="s">
        <v>31141</v>
      </c>
      <c r="C3292" s="366" t="s">
        <v>40</v>
      </c>
      <c r="D3292" s="368">
        <v>419.48</v>
      </c>
    </row>
    <row r="3293" spans="1:4" ht="9" customHeight="1">
      <c r="A3293" s="366" t="s">
        <v>39685</v>
      </c>
      <c r="B3293" s="367" t="s">
        <v>31142</v>
      </c>
      <c r="C3293" s="366" t="s">
        <v>40</v>
      </c>
      <c r="D3293" s="368">
        <v>374.89</v>
      </c>
    </row>
    <row r="3294" spans="1:4" ht="18" customHeight="1">
      <c r="A3294" s="366" t="s">
        <v>39686</v>
      </c>
      <c r="B3294" s="367" t="s">
        <v>31143</v>
      </c>
      <c r="C3294" s="366" t="s">
        <v>40</v>
      </c>
      <c r="D3294" s="368">
        <v>557.48</v>
      </c>
    </row>
    <row r="3295" spans="1:4" ht="9" customHeight="1">
      <c r="A3295" s="366" t="s">
        <v>39687</v>
      </c>
      <c r="B3295" s="367" t="s">
        <v>31144</v>
      </c>
      <c r="C3295" s="366" t="s">
        <v>40</v>
      </c>
      <c r="D3295" s="368">
        <v>492.29</v>
      </c>
    </row>
    <row r="3296" spans="1:4" ht="18" customHeight="1">
      <c r="A3296" s="366" t="s">
        <v>39688</v>
      </c>
      <c r="B3296" s="367" t="s">
        <v>31145</v>
      </c>
      <c r="C3296" s="366" t="s">
        <v>40</v>
      </c>
      <c r="D3296" s="368">
        <v>864.95</v>
      </c>
    </row>
    <row r="3297" spans="1:4" ht="9" customHeight="1">
      <c r="A3297" s="366" t="s">
        <v>39689</v>
      </c>
      <c r="B3297" s="367" t="s">
        <v>31146</v>
      </c>
      <c r="C3297" s="366" t="s">
        <v>40</v>
      </c>
      <c r="D3297" s="368">
        <v>762.88</v>
      </c>
    </row>
    <row r="3298" spans="1:4" ht="9" customHeight="1">
      <c r="A3298" s="366" t="s">
        <v>39690</v>
      </c>
      <c r="B3298" s="367" t="s">
        <v>31147</v>
      </c>
      <c r="C3298" s="366" t="s">
        <v>40</v>
      </c>
      <c r="D3298" s="368">
        <v>200.74</v>
      </c>
    </row>
    <row r="3299" spans="1:4" ht="9" customHeight="1">
      <c r="A3299" s="366" t="s">
        <v>39691</v>
      </c>
      <c r="B3299" s="367" t="s">
        <v>31148</v>
      </c>
      <c r="C3299" s="366" t="s">
        <v>40</v>
      </c>
      <c r="D3299" s="368">
        <v>270.72000000000003</v>
      </c>
    </row>
    <row r="3300" spans="1:4" ht="9" customHeight="1">
      <c r="A3300" s="366" t="s">
        <v>39692</v>
      </c>
      <c r="B3300" s="367" t="s">
        <v>31149</v>
      </c>
      <c r="C3300" s="366" t="s">
        <v>40</v>
      </c>
      <c r="D3300" s="368">
        <v>399.54</v>
      </c>
    </row>
    <row r="3301" spans="1:4" ht="9" customHeight="1">
      <c r="A3301" s="366" t="s">
        <v>39693</v>
      </c>
      <c r="B3301" s="367" t="s">
        <v>31150</v>
      </c>
      <c r="C3301" s="366" t="s">
        <v>40</v>
      </c>
      <c r="D3301" s="368">
        <v>564.77</v>
      </c>
    </row>
    <row r="3302" spans="1:4" ht="9" customHeight="1">
      <c r="A3302" s="366" t="s">
        <v>39694</v>
      </c>
      <c r="B3302" s="367" t="s">
        <v>31151</v>
      </c>
      <c r="C3302" s="366" t="s">
        <v>40</v>
      </c>
      <c r="D3302" s="368">
        <v>1010.15</v>
      </c>
    </row>
    <row r="3303" spans="1:4" ht="9" customHeight="1">
      <c r="A3303" s="366" t="s">
        <v>39695</v>
      </c>
      <c r="B3303" s="367" t="s">
        <v>31152</v>
      </c>
      <c r="C3303" s="366" t="s">
        <v>40</v>
      </c>
      <c r="D3303" s="368">
        <v>1399.79</v>
      </c>
    </row>
    <row r="3304" spans="1:4" ht="18" customHeight="1">
      <c r="A3304" s="366" t="s">
        <v>39696</v>
      </c>
      <c r="B3304" s="367" t="s">
        <v>31153</v>
      </c>
      <c r="C3304" s="366" t="s">
        <v>40</v>
      </c>
      <c r="D3304" s="368">
        <v>188.35</v>
      </c>
    </row>
    <row r="3305" spans="1:4" ht="9" customHeight="1">
      <c r="A3305" s="366" t="s">
        <v>39697</v>
      </c>
      <c r="B3305" s="367" t="s">
        <v>31154</v>
      </c>
      <c r="C3305" s="366" t="s">
        <v>40</v>
      </c>
      <c r="D3305" s="368">
        <v>167.81</v>
      </c>
    </row>
    <row r="3306" spans="1:4" ht="18" customHeight="1">
      <c r="A3306" s="366" t="s">
        <v>39698</v>
      </c>
      <c r="B3306" s="367" t="s">
        <v>31155</v>
      </c>
      <c r="C3306" s="366" t="s">
        <v>40</v>
      </c>
      <c r="D3306" s="368">
        <v>309.39999999999998</v>
      </c>
    </row>
    <row r="3307" spans="1:4" ht="9" customHeight="1">
      <c r="A3307" s="366" t="s">
        <v>39699</v>
      </c>
      <c r="B3307" s="367" t="s">
        <v>31156</v>
      </c>
      <c r="C3307" s="366" t="s">
        <v>40</v>
      </c>
      <c r="D3307" s="368">
        <v>276.94</v>
      </c>
    </row>
    <row r="3308" spans="1:4" ht="18" customHeight="1">
      <c r="A3308" s="366" t="s">
        <v>39700</v>
      </c>
      <c r="B3308" s="367" t="s">
        <v>31157</v>
      </c>
      <c r="C3308" s="366" t="s">
        <v>40</v>
      </c>
      <c r="D3308" s="368">
        <v>472.21</v>
      </c>
    </row>
    <row r="3309" spans="1:4" ht="9" customHeight="1">
      <c r="A3309" s="366" t="s">
        <v>39701</v>
      </c>
      <c r="B3309" s="367" t="s">
        <v>31158</v>
      </c>
      <c r="C3309" s="366" t="s">
        <v>40</v>
      </c>
      <c r="D3309" s="368">
        <v>427.7</v>
      </c>
    </row>
    <row r="3310" spans="1:4" ht="18" customHeight="1">
      <c r="A3310" s="366" t="s">
        <v>39702</v>
      </c>
      <c r="B3310" s="367" t="s">
        <v>31159</v>
      </c>
      <c r="C3310" s="366" t="s">
        <v>40</v>
      </c>
      <c r="D3310" s="368">
        <v>676.13</v>
      </c>
    </row>
    <row r="3311" spans="1:4" ht="9" customHeight="1">
      <c r="A3311" s="366" t="s">
        <v>39703</v>
      </c>
      <c r="B3311" s="367" t="s">
        <v>31160</v>
      </c>
      <c r="C3311" s="366" t="s">
        <v>40</v>
      </c>
      <c r="D3311" s="368">
        <v>611.11</v>
      </c>
    </row>
    <row r="3312" spans="1:4" ht="18" customHeight="1">
      <c r="A3312" s="366" t="s">
        <v>39704</v>
      </c>
      <c r="B3312" s="367" t="s">
        <v>31161</v>
      </c>
      <c r="C3312" s="366" t="s">
        <v>40</v>
      </c>
      <c r="D3312" s="368">
        <v>1049.52</v>
      </c>
    </row>
    <row r="3313" spans="1:4" ht="9" customHeight="1">
      <c r="A3313" s="366" t="s">
        <v>39705</v>
      </c>
      <c r="B3313" s="367" t="s">
        <v>31162</v>
      </c>
      <c r="C3313" s="366" t="s">
        <v>40</v>
      </c>
      <c r="D3313" s="368">
        <v>947.72</v>
      </c>
    </row>
    <row r="3314" spans="1:4" ht="9" customHeight="1">
      <c r="A3314" s="366" t="s">
        <v>39706</v>
      </c>
      <c r="B3314" s="367" t="s">
        <v>31163</v>
      </c>
      <c r="C3314" s="366" t="s">
        <v>40</v>
      </c>
      <c r="D3314" s="368">
        <v>216.86</v>
      </c>
    </row>
    <row r="3315" spans="1:4" ht="9" customHeight="1">
      <c r="A3315" s="366" t="s">
        <v>39707</v>
      </c>
      <c r="B3315" s="367" t="s">
        <v>31164</v>
      </c>
      <c r="C3315" s="366" t="s">
        <v>40</v>
      </c>
      <c r="D3315" s="368">
        <v>290.99</v>
      </c>
    </row>
    <row r="3316" spans="1:4" ht="9" customHeight="1">
      <c r="A3316" s="366" t="s">
        <v>39708</v>
      </c>
      <c r="B3316" s="367" t="s">
        <v>31165</v>
      </c>
      <c r="C3316" s="366" t="s">
        <v>40</v>
      </c>
      <c r="D3316" s="368">
        <v>665.34</v>
      </c>
    </row>
    <row r="3317" spans="1:4" ht="9" customHeight="1">
      <c r="A3317" s="366" t="s">
        <v>39709</v>
      </c>
      <c r="B3317" s="367" t="s">
        <v>31166</v>
      </c>
      <c r="C3317" s="366" t="s">
        <v>40</v>
      </c>
      <c r="D3317" s="368">
        <v>752.42</v>
      </c>
    </row>
    <row r="3318" spans="1:4" ht="9" customHeight="1">
      <c r="A3318" s="366" t="s">
        <v>39710</v>
      </c>
      <c r="B3318" s="367" t="s">
        <v>31167</v>
      </c>
      <c r="C3318" s="366" t="s">
        <v>40</v>
      </c>
      <c r="D3318" s="368">
        <v>1267.05</v>
      </c>
    </row>
    <row r="3319" spans="1:4" ht="9" customHeight="1">
      <c r="A3319" s="366" t="s">
        <v>39711</v>
      </c>
      <c r="B3319" s="367" t="s">
        <v>31168</v>
      </c>
      <c r="C3319" s="366" t="s">
        <v>40</v>
      </c>
      <c r="D3319" s="368">
        <v>1677.21</v>
      </c>
    </row>
    <row r="3320" spans="1:4" ht="18" customHeight="1">
      <c r="A3320" s="366" t="s">
        <v>39712</v>
      </c>
      <c r="B3320" s="367" t="s">
        <v>31169</v>
      </c>
      <c r="C3320" s="366" t="s">
        <v>40</v>
      </c>
      <c r="D3320" s="368">
        <v>254.26</v>
      </c>
    </row>
    <row r="3321" spans="1:4" ht="9" customHeight="1">
      <c r="A3321" s="366" t="s">
        <v>39713</v>
      </c>
      <c r="B3321" s="367" t="s">
        <v>31170</v>
      </c>
      <c r="C3321" s="366" t="s">
        <v>40</v>
      </c>
      <c r="D3321" s="368">
        <v>233.82</v>
      </c>
    </row>
    <row r="3322" spans="1:4" ht="18" customHeight="1">
      <c r="A3322" s="366" t="s">
        <v>39714</v>
      </c>
      <c r="B3322" s="367" t="s">
        <v>31171</v>
      </c>
      <c r="C3322" s="366" t="s">
        <v>40</v>
      </c>
      <c r="D3322" s="368">
        <v>413.67</v>
      </c>
    </row>
    <row r="3323" spans="1:4" ht="9" customHeight="1">
      <c r="A3323" s="366" t="s">
        <v>39715</v>
      </c>
      <c r="B3323" s="367" t="s">
        <v>31172</v>
      </c>
      <c r="C3323" s="366" t="s">
        <v>40</v>
      </c>
      <c r="D3323" s="368">
        <v>377.35</v>
      </c>
    </row>
    <row r="3324" spans="1:4" ht="18" customHeight="1">
      <c r="A3324" s="366" t="s">
        <v>39716</v>
      </c>
      <c r="B3324" s="367" t="s">
        <v>31173</v>
      </c>
      <c r="C3324" s="366" t="s">
        <v>40</v>
      </c>
      <c r="D3324" s="368">
        <v>575.36</v>
      </c>
    </row>
    <row r="3325" spans="1:4" ht="9" customHeight="1">
      <c r="A3325" s="366" t="s">
        <v>39717</v>
      </c>
      <c r="B3325" s="367" t="s">
        <v>31174</v>
      </c>
      <c r="C3325" s="366" t="s">
        <v>40</v>
      </c>
      <c r="D3325" s="368">
        <v>518.54999999999995</v>
      </c>
    </row>
    <row r="3326" spans="1:4" ht="18" customHeight="1">
      <c r="A3326" s="366" t="s">
        <v>39718</v>
      </c>
      <c r="B3326" s="367" t="s">
        <v>31175</v>
      </c>
      <c r="C3326" s="366" t="s">
        <v>40</v>
      </c>
      <c r="D3326" s="368">
        <v>860.99</v>
      </c>
    </row>
    <row r="3327" spans="1:4" ht="9" customHeight="1">
      <c r="A3327" s="366" t="s">
        <v>39719</v>
      </c>
      <c r="B3327" s="367" t="s">
        <v>31176</v>
      </c>
      <c r="C3327" s="366" t="s">
        <v>40</v>
      </c>
      <c r="D3327" s="368">
        <v>774.11</v>
      </c>
    </row>
    <row r="3328" spans="1:4" ht="18" customHeight="1">
      <c r="A3328" s="366" t="s">
        <v>39720</v>
      </c>
      <c r="B3328" s="367" t="s">
        <v>31177</v>
      </c>
      <c r="C3328" s="366" t="s">
        <v>40</v>
      </c>
      <c r="D3328" s="368">
        <v>1347.83</v>
      </c>
    </row>
    <row r="3329" spans="1:4" ht="9" customHeight="1">
      <c r="A3329" s="366" t="s">
        <v>39721</v>
      </c>
      <c r="B3329" s="367" t="s">
        <v>31178</v>
      </c>
      <c r="C3329" s="366" t="s">
        <v>40</v>
      </c>
      <c r="D3329" s="368">
        <v>1212.8699999999999</v>
      </c>
    </row>
    <row r="3330" spans="1:4" ht="9" customHeight="1">
      <c r="A3330" s="366" t="s">
        <v>39722</v>
      </c>
      <c r="B3330" s="367" t="s">
        <v>31179</v>
      </c>
      <c r="C3330" s="366" t="s">
        <v>40</v>
      </c>
      <c r="D3330" s="368">
        <v>304.73</v>
      </c>
    </row>
    <row r="3331" spans="1:4" ht="9" customHeight="1">
      <c r="A3331" s="366" t="s">
        <v>39723</v>
      </c>
      <c r="B3331" s="367" t="s">
        <v>31180</v>
      </c>
      <c r="C3331" s="366" t="s">
        <v>40</v>
      </c>
      <c r="D3331" s="368">
        <v>368.27</v>
      </c>
    </row>
    <row r="3332" spans="1:4" ht="9" customHeight="1">
      <c r="A3332" s="366" t="s">
        <v>39724</v>
      </c>
      <c r="B3332" s="367" t="s">
        <v>31181</v>
      </c>
      <c r="C3332" s="366" t="s">
        <v>40</v>
      </c>
      <c r="D3332" s="368">
        <v>752.25</v>
      </c>
    </row>
    <row r="3333" spans="1:4" ht="9" customHeight="1">
      <c r="A3333" s="366" t="s">
        <v>39725</v>
      </c>
      <c r="B3333" s="367" t="s">
        <v>31182</v>
      </c>
      <c r="C3333" s="366" t="s">
        <v>40</v>
      </c>
      <c r="D3333" s="368">
        <v>968.83</v>
      </c>
    </row>
    <row r="3334" spans="1:4" ht="9" customHeight="1">
      <c r="A3334" s="366" t="s">
        <v>39726</v>
      </c>
      <c r="B3334" s="367" t="s">
        <v>31183</v>
      </c>
      <c r="C3334" s="366" t="s">
        <v>40</v>
      </c>
      <c r="D3334" s="368">
        <v>1296.74</v>
      </c>
    </row>
    <row r="3335" spans="1:4" ht="9" customHeight="1">
      <c r="A3335" s="366" t="s">
        <v>39727</v>
      </c>
      <c r="B3335" s="367" t="s">
        <v>31184</v>
      </c>
      <c r="C3335" s="366" t="s">
        <v>40</v>
      </c>
      <c r="D3335" s="368">
        <v>2124.23</v>
      </c>
    </row>
    <row r="3336" spans="1:4" ht="18" customHeight="1">
      <c r="A3336" s="366" t="s">
        <v>39728</v>
      </c>
      <c r="B3336" s="367" t="s">
        <v>31185</v>
      </c>
      <c r="C3336" s="366" t="s">
        <v>40</v>
      </c>
      <c r="D3336" s="368">
        <v>305.85000000000002</v>
      </c>
    </row>
    <row r="3337" spans="1:4" ht="9" customHeight="1">
      <c r="A3337" s="366" t="s">
        <v>39729</v>
      </c>
      <c r="B3337" s="367" t="s">
        <v>31186</v>
      </c>
      <c r="C3337" s="366" t="s">
        <v>40</v>
      </c>
      <c r="D3337" s="368">
        <v>281.47000000000003</v>
      </c>
    </row>
    <row r="3338" spans="1:4" ht="18" customHeight="1">
      <c r="A3338" s="366" t="s">
        <v>39730</v>
      </c>
      <c r="B3338" s="367" t="s">
        <v>31187</v>
      </c>
      <c r="C3338" s="366" t="s">
        <v>40</v>
      </c>
      <c r="D3338" s="368">
        <v>476.39</v>
      </c>
    </row>
    <row r="3339" spans="1:4" ht="9" customHeight="1">
      <c r="A3339" s="366" t="s">
        <v>39731</v>
      </c>
      <c r="B3339" s="367" t="s">
        <v>31188</v>
      </c>
      <c r="C3339" s="366" t="s">
        <v>40</v>
      </c>
      <c r="D3339" s="368">
        <v>432.42</v>
      </c>
    </row>
    <row r="3340" spans="1:4" ht="18" customHeight="1">
      <c r="A3340" s="366" t="s">
        <v>39732</v>
      </c>
      <c r="B3340" s="367" t="s">
        <v>31189</v>
      </c>
      <c r="C3340" s="366" t="s">
        <v>40</v>
      </c>
      <c r="D3340" s="368">
        <v>709.85</v>
      </c>
    </row>
    <row r="3341" spans="1:4" ht="9" customHeight="1">
      <c r="A3341" s="366" t="s">
        <v>39733</v>
      </c>
      <c r="B3341" s="367" t="s">
        <v>31190</v>
      </c>
      <c r="C3341" s="366" t="s">
        <v>40</v>
      </c>
      <c r="D3341" s="368">
        <v>643.53</v>
      </c>
    </row>
    <row r="3342" spans="1:4" ht="18" customHeight="1">
      <c r="A3342" s="366" t="s">
        <v>39734</v>
      </c>
      <c r="B3342" s="367" t="s">
        <v>31191</v>
      </c>
      <c r="C3342" s="366" t="s">
        <v>40</v>
      </c>
      <c r="D3342" s="368">
        <v>1015.33</v>
      </c>
    </row>
    <row r="3343" spans="1:4" ht="9" customHeight="1">
      <c r="A3343" s="366" t="s">
        <v>39735</v>
      </c>
      <c r="B3343" s="367" t="s">
        <v>31192</v>
      </c>
      <c r="C3343" s="366" t="s">
        <v>40</v>
      </c>
      <c r="D3343" s="368">
        <v>916.75</v>
      </c>
    </row>
    <row r="3344" spans="1:4" ht="18" customHeight="1">
      <c r="A3344" s="366" t="s">
        <v>39736</v>
      </c>
      <c r="B3344" s="367" t="s">
        <v>31193</v>
      </c>
      <c r="C3344" s="366" t="s">
        <v>40</v>
      </c>
      <c r="D3344" s="368">
        <v>1586.78</v>
      </c>
    </row>
    <row r="3345" spans="1:4" ht="9" customHeight="1">
      <c r="A3345" s="366" t="s">
        <v>39737</v>
      </c>
      <c r="B3345" s="367" t="s">
        <v>31194</v>
      </c>
      <c r="C3345" s="366" t="s">
        <v>40</v>
      </c>
      <c r="D3345" s="368">
        <v>1447.21</v>
      </c>
    </row>
    <row r="3346" spans="1:4" ht="9" customHeight="1">
      <c r="A3346" s="366" t="s">
        <v>39738</v>
      </c>
      <c r="B3346" s="367" t="s">
        <v>31195</v>
      </c>
      <c r="C3346" s="366" t="s">
        <v>40</v>
      </c>
      <c r="D3346" s="368">
        <v>87.19</v>
      </c>
    </row>
    <row r="3347" spans="1:4" ht="9" customHeight="1">
      <c r="A3347" s="366" t="s">
        <v>39739</v>
      </c>
      <c r="B3347" s="367" t="s">
        <v>31196</v>
      </c>
      <c r="C3347" s="366" t="s">
        <v>40</v>
      </c>
      <c r="D3347" s="368">
        <v>9.17</v>
      </c>
    </row>
    <row r="3348" spans="1:4" ht="9" customHeight="1">
      <c r="A3348" s="366" t="s">
        <v>39740</v>
      </c>
      <c r="B3348" s="367" t="s">
        <v>31197</v>
      </c>
      <c r="C3348" s="366" t="s">
        <v>40</v>
      </c>
      <c r="D3348" s="368">
        <v>14.14</v>
      </c>
    </row>
    <row r="3349" spans="1:4" ht="9" customHeight="1">
      <c r="A3349" s="366" t="s">
        <v>39741</v>
      </c>
      <c r="B3349" s="367" t="s">
        <v>31198</v>
      </c>
      <c r="C3349" s="366" t="s">
        <v>40</v>
      </c>
      <c r="D3349" s="368">
        <v>1323.07</v>
      </c>
    </row>
    <row r="3350" spans="1:4" ht="9" customHeight="1">
      <c r="A3350" s="366" t="s">
        <v>39742</v>
      </c>
      <c r="B3350" s="367" t="s">
        <v>31199</v>
      </c>
      <c r="C3350" s="366" t="s">
        <v>40</v>
      </c>
      <c r="D3350" s="368">
        <v>1393.82</v>
      </c>
    </row>
    <row r="3351" spans="1:4" ht="9" customHeight="1">
      <c r="A3351" s="366" t="s">
        <v>39743</v>
      </c>
      <c r="B3351" s="367" t="s">
        <v>31200</v>
      </c>
      <c r="C3351" s="366" t="s">
        <v>40</v>
      </c>
      <c r="D3351" s="368">
        <v>1760.97</v>
      </c>
    </row>
    <row r="3352" spans="1:4" ht="9" customHeight="1">
      <c r="A3352" s="366" t="s">
        <v>39744</v>
      </c>
      <c r="B3352" s="367" t="s">
        <v>31201</v>
      </c>
      <c r="C3352" s="366" t="s">
        <v>40</v>
      </c>
      <c r="D3352" s="368">
        <v>2078.9699999999998</v>
      </c>
    </row>
    <row r="3353" spans="1:4" ht="9" customHeight="1">
      <c r="A3353" s="366" t="s">
        <v>39745</v>
      </c>
      <c r="B3353" s="367" t="s">
        <v>31202</v>
      </c>
      <c r="C3353" s="366" t="s">
        <v>40</v>
      </c>
      <c r="D3353" s="368">
        <v>7206.05</v>
      </c>
    </row>
    <row r="3354" spans="1:4" ht="9" customHeight="1">
      <c r="A3354" s="366" t="s">
        <v>39746</v>
      </c>
      <c r="B3354" s="367" t="s">
        <v>31203</v>
      </c>
      <c r="C3354" s="366" t="s">
        <v>40</v>
      </c>
      <c r="D3354" s="368">
        <v>8719.24</v>
      </c>
    </row>
    <row r="3355" spans="1:4" ht="9" customHeight="1">
      <c r="A3355" s="366" t="s">
        <v>39747</v>
      </c>
      <c r="B3355" s="367" t="s">
        <v>31204</v>
      </c>
      <c r="C3355" s="366" t="s">
        <v>40</v>
      </c>
      <c r="D3355" s="368">
        <v>14590.7</v>
      </c>
    </row>
    <row r="3356" spans="1:4" ht="9" customHeight="1">
      <c r="A3356" s="366" t="s">
        <v>39748</v>
      </c>
      <c r="B3356" s="367" t="s">
        <v>31205</v>
      </c>
      <c r="C3356" s="366" t="s">
        <v>40</v>
      </c>
      <c r="D3356" s="368">
        <v>20528.23</v>
      </c>
    </row>
    <row r="3357" spans="1:4" ht="9" customHeight="1">
      <c r="A3357" s="366" t="s">
        <v>39749</v>
      </c>
      <c r="B3357" s="367" t="s">
        <v>31206</v>
      </c>
      <c r="C3357" s="366" t="s">
        <v>40</v>
      </c>
      <c r="D3357" s="368">
        <v>213</v>
      </c>
    </row>
    <row r="3358" spans="1:4" ht="9" customHeight="1">
      <c r="A3358" s="366" t="s">
        <v>39750</v>
      </c>
      <c r="B3358" s="367" t="s">
        <v>31207</v>
      </c>
      <c r="C3358" s="366" t="s">
        <v>40</v>
      </c>
      <c r="D3358" s="368">
        <v>237.31</v>
      </c>
    </row>
    <row r="3359" spans="1:4" ht="9" customHeight="1">
      <c r="A3359" s="366" t="s">
        <v>39751</v>
      </c>
      <c r="B3359" s="367" t="s">
        <v>31208</v>
      </c>
      <c r="C3359" s="366" t="s">
        <v>40</v>
      </c>
      <c r="D3359" s="368">
        <v>344.88</v>
      </c>
    </row>
    <row r="3360" spans="1:4" ht="9" customHeight="1">
      <c r="A3360" s="366" t="s">
        <v>39752</v>
      </c>
      <c r="B3360" s="367" t="s">
        <v>31209</v>
      </c>
      <c r="C3360" s="366" t="s">
        <v>40</v>
      </c>
      <c r="D3360" s="368">
        <v>507.95</v>
      </c>
    </row>
    <row r="3361" spans="1:4" ht="9" customHeight="1">
      <c r="A3361" s="366" t="s">
        <v>39753</v>
      </c>
      <c r="B3361" s="367" t="s">
        <v>31210</v>
      </c>
      <c r="C3361" s="366" t="s">
        <v>40</v>
      </c>
      <c r="D3361" s="368">
        <v>669.17</v>
      </c>
    </row>
    <row r="3362" spans="1:4" ht="9" customHeight="1">
      <c r="A3362" s="366" t="s">
        <v>39754</v>
      </c>
      <c r="B3362" s="367" t="s">
        <v>31211</v>
      </c>
      <c r="C3362" s="366" t="s">
        <v>40</v>
      </c>
      <c r="D3362" s="368">
        <v>742.96</v>
      </c>
    </row>
    <row r="3363" spans="1:4" ht="9" customHeight="1">
      <c r="A3363" s="366" t="s">
        <v>39755</v>
      </c>
      <c r="B3363" s="367" t="s">
        <v>31212</v>
      </c>
      <c r="C3363" s="366" t="s">
        <v>40</v>
      </c>
      <c r="D3363" s="368">
        <v>999.12</v>
      </c>
    </row>
    <row r="3364" spans="1:4" ht="9" customHeight="1">
      <c r="A3364" s="366" t="s">
        <v>39756</v>
      </c>
      <c r="B3364" s="367" t="s">
        <v>31213</v>
      </c>
      <c r="C3364" s="366" t="s">
        <v>40</v>
      </c>
      <c r="D3364" s="368">
        <v>12.39</v>
      </c>
    </row>
    <row r="3365" spans="1:4" ht="9" customHeight="1">
      <c r="A3365" s="366" t="s">
        <v>39757</v>
      </c>
      <c r="B3365" s="367" t="s">
        <v>31214</v>
      </c>
      <c r="C3365" s="366" t="s">
        <v>40</v>
      </c>
      <c r="D3365" s="368">
        <v>15.19</v>
      </c>
    </row>
    <row r="3366" spans="1:4" ht="18" customHeight="1">
      <c r="A3366" s="366" t="s">
        <v>39758</v>
      </c>
      <c r="B3366" s="367" t="s">
        <v>31215</v>
      </c>
      <c r="C3366" s="366" t="s">
        <v>40</v>
      </c>
      <c r="D3366" s="368">
        <v>101.75</v>
      </c>
    </row>
    <row r="3367" spans="1:4" ht="9" customHeight="1">
      <c r="A3367" s="366" t="s">
        <v>39759</v>
      </c>
      <c r="B3367" s="367" t="s">
        <v>31216</v>
      </c>
      <c r="C3367" s="366" t="s">
        <v>40</v>
      </c>
      <c r="D3367" s="368">
        <v>82.92</v>
      </c>
    </row>
    <row r="3368" spans="1:4" ht="18" customHeight="1">
      <c r="A3368" s="366" t="s">
        <v>39760</v>
      </c>
      <c r="B3368" s="367" t="s">
        <v>31217</v>
      </c>
      <c r="C3368" s="366" t="s">
        <v>40</v>
      </c>
      <c r="D3368" s="368">
        <v>126.37</v>
      </c>
    </row>
    <row r="3369" spans="1:4" ht="9" customHeight="1">
      <c r="A3369" s="366" t="s">
        <v>39761</v>
      </c>
      <c r="B3369" s="367" t="s">
        <v>31218</v>
      </c>
      <c r="C3369" s="366" t="s">
        <v>40</v>
      </c>
      <c r="D3369" s="368">
        <v>102.82</v>
      </c>
    </row>
    <row r="3370" spans="1:4" ht="9" customHeight="1">
      <c r="A3370" s="366" t="s">
        <v>39762</v>
      </c>
      <c r="B3370" s="367" t="s">
        <v>31219</v>
      </c>
      <c r="C3370" s="366" t="s">
        <v>40</v>
      </c>
      <c r="D3370" s="368">
        <v>38.35</v>
      </c>
    </row>
    <row r="3371" spans="1:4" ht="9" customHeight="1">
      <c r="A3371" s="366" t="s">
        <v>39763</v>
      </c>
      <c r="B3371" s="367" t="s">
        <v>31220</v>
      </c>
      <c r="C3371" s="366" t="s">
        <v>40</v>
      </c>
      <c r="D3371" s="368">
        <v>48.31</v>
      </c>
    </row>
    <row r="3372" spans="1:4" ht="9" customHeight="1">
      <c r="A3372" s="366" t="s">
        <v>39764</v>
      </c>
      <c r="B3372" s="367" t="s">
        <v>31221</v>
      </c>
      <c r="C3372" s="366" t="s">
        <v>40</v>
      </c>
      <c r="D3372" s="368">
        <v>12.39</v>
      </c>
    </row>
    <row r="3373" spans="1:4" ht="9" customHeight="1">
      <c r="A3373" s="366" t="s">
        <v>39765</v>
      </c>
      <c r="B3373" s="367" t="s">
        <v>31222</v>
      </c>
      <c r="C3373" s="366" t="s">
        <v>40</v>
      </c>
      <c r="D3373" s="368">
        <v>15.19</v>
      </c>
    </row>
    <row r="3374" spans="1:4" ht="18" customHeight="1">
      <c r="A3374" s="366" t="s">
        <v>39766</v>
      </c>
      <c r="B3374" s="367" t="s">
        <v>31223</v>
      </c>
      <c r="C3374" s="366" t="s">
        <v>40</v>
      </c>
      <c r="D3374" s="368">
        <v>101.75</v>
      </c>
    </row>
    <row r="3375" spans="1:4" ht="9" customHeight="1">
      <c r="A3375" s="366" t="s">
        <v>39767</v>
      </c>
      <c r="B3375" s="367" t="s">
        <v>31224</v>
      </c>
      <c r="C3375" s="366" t="s">
        <v>40</v>
      </c>
      <c r="D3375" s="368">
        <v>82.92</v>
      </c>
    </row>
    <row r="3376" spans="1:4" ht="18" customHeight="1">
      <c r="A3376" s="366" t="s">
        <v>39768</v>
      </c>
      <c r="B3376" s="367" t="s">
        <v>31225</v>
      </c>
      <c r="C3376" s="366" t="s">
        <v>40</v>
      </c>
      <c r="D3376" s="368">
        <v>126.37</v>
      </c>
    </row>
    <row r="3377" spans="1:4" ht="9" customHeight="1">
      <c r="A3377" s="366" t="s">
        <v>39769</v>
      </c>
      <c r="B3377" s="367" t="s">
        <v>31226</v>
      </c>
      <c r="C3377" s="366" t="s">
        <v>40</v>
      </c>
      <c r="D3377" s="368">
        <v>102.82</v>
      </c>
    </row>
    <row r="3378" spans="1:4" ht="9" customHeight="1">
      <c r="A3378" s="366" t="s">
        <v>39770</v>
      </c>
      <c r="B3378" s="367" t="s">
        <v>31227</v>
      </c>
      <c r="C3378" s="366" t="s">
        <v>40</v>
      </c>
      <c r="D3378" s="368">
        <v>38.35</v>
      </c>
    </row>
    <row r="3379" spans="1:4" ht="18" customHeight="1">
      <c r="A3379" s="366" t="s">
        <v>39771</v>
      </c>
      <c r="B3379" s="367" t="s">
        <v>31228</v>
      </c>
      <c r="C3379" s="366" t="s">
        <v>40</v>
      </c>
      <c r="D3379" s="368">
        <v>48.31</v>
      </c>
    </row>
    <row r="3380" spans="1:4" ht="18" customHeight="1">
      <c r="A3380" s="366" t="s">
        <v>39772</v>
      </c>
      <c r="B3380" s="367" t="s">
        <v>31229</v>
      </c>
      <c r="C3380" s="366" t="s">
        <v>9780</v>
      </c>
      <c r="D3380" s="368">
        <v>509.43</v>
      </c>
    </row>
    <row r="3381" spans="1:4" ht="18" customHeight="1">
      <c r="A3381" s="366" t="s">
        <v>39773</v>
      </c>
      <c r="B3381" s="367" t="s">
        <v>31230</v>
      </c>
      <c r="C3381" s="366" t="s">
        <v>9780</v>
      </c>
      <c r="D3381" s="368">
        <v>577.05999999999995</v>
      </c>
    </row>
    <row r="3382" spans="1:4" ht="18" customHeight="1">
      <c r="A3382" s="366" t="s">
        <v>39774</v>
      </c>
      <c r="B3382" s="367" t="s">
        <v>31231</v>
      </c>
      <c r="C3382" s="366" t="s">
        <v>9780</v>
      </c>
      <c r="D3382" s="368">
        <v>644.69000000000005</v>
      </c>
    </row>
    <row r="3383" spans="1:4" ht="9" customHeight="1">
      <c r="A3383" s="366" t="s">
        <v>39775</v>
      </c>
      <c r="B3383" s="367" t="s">
        <v>31232</v>
      </c>
      <c r="C3383" s="366" t="s">
        <v>9780</v>
      </c>
      <c r="D3383" s="368">
        <v>207.87</v>
      </c>
    </row>
    <row r="3384" spans="1:4" ht="9" customHeight="1">
      <c r="A3384" s="366" t="s">
        <v>39776</v>
      </c>
      <c r="B3384" s="367" t="s">
        <v>31233</v>
      </c>
      <c r="C3384" s="366" t="s">
        <v>16948</v>
      </c>
      <c r="D3384" s="368">
        <v>32.369999999999997</v>
      </c>
    </row>
    <row r="3385" spans="1:4" ht="9" customHeight="1">
      <c r="A3385" s="366" t="s">
        <v>39777</v>
      </c>
      <c r="B3385" s="367" t="s">
        <v>31234</v>
      </c>
      <c r="C3385" s="366" t="s">
        <v>16948</v>
      </c>
      <c r="D3385" s="368">
        <v>23.05</v>
      </c>
    </row>
    <row r="3386" spans="1:4" ht="9" customHeight="1">
      <c r="A3386" s="366" t="s">
        <v>39778</v>
      </c>
      <c r="B3386" s="367" t="s">
        <v>31235</v>
      </c>
      <c r="C3386" s="366" t="s">
        <v>16948</v>
      </c>
      <c r="D3386" s="368">
        <v>20.76</v>
      </c>
    </row>
    <row r="3387" spans="1:4" ht="9" customHeight="1">
      <c r="A3387" s="366" t="s">
        <v>39779</v>
      </c>
      <c r="B3387" s="367" t="s">
        <v>31236</v>
      </c>
      <c r="C3387" s="366" t="s">
        <v>16948</v>
      </c>
      <c r="D3387" s="368">
        <v>20.420000000000002</v>
      </c>
    </row>
    <row r="3388" spans="1:4" ht="9" customHeight="1">
      <c r="A3388" s="366" t="s">
        <v>39780</v>
      </c>
      <c r="B3388" s="367" t="s">
        <v>31237</v>
      </c>
      <c r="C3388" s="366" t="s">
        <v>16948</v>
      </c>
      <c r="D3388" s="368">
        <v>49.95</v>
      </c>
    </row>
    <row r="3389" spans="1:4" ht="9" customHeight="1">
      <c r="A3389" s="366" t="s">
        <v>39781</v>
      </c>
      <c r="B3389" s="367" t="s">
        <v>31238</v>
      </c>
      <c r="C3389" s="366" t="s">
        <v>16948</v>
      </c>
      <c r="D3389" s="368">
        <v>36.18</v>
      </c>
    </row>
    <row r="3390" spans="1:4" ht="9" customHeight="1">
      <c r="A3390" s="366" t="s">
        <v>39782</v>
      </c>
      <c r="B3390" s="367" t="s">
        <v>31239</v>
      </c>
      <c r="C3390" s="366" t="s">
        <v>16948</v>
      </c>
      <c r="D3390" s="368">
        <v>33.29</v>
      </c>
    </row>
    <row r="3391" spans="1:4" ht="18" customHeight="1">
      <c r="A3391" s="366" t="s">
        <v>39783</v>
      </c>
      <c r="B3391" s="367" t="s">
        <v>31240</v>
      </c>
      <c r="C3391" s="366" t="s">
        <v>16948</v>
      </c>
      <c r="D3391" s="368">
        <v>33.86</v>
      </c>
    </row>
    <row r="3392" spans="1:4" ht="18" customHeight="1">
      <c r="A3392" s="366" t="s">
        <v>39784</v>
      </c>
      <c r="B3392" s="367" t="s">
        <v>31241</v>
      </c>
      <c r="C3392" s="366" t="s">
        <v>9780</v>
      </c>
      <c r="D3392" s="368">
        <v>142.54</v>
      </c>
    </row>
    <row r="3393" spans="1:4" ht="18" customHeight="1">
      <c r="A3393" s="366" t="s">
        <v>39785</v>
      </c>
      <c r="B3393" s="367" t="s">
        <v>31242</v>
      </c>
      <c r="C3393" s="366" t="s">
        <v>9780</v>
      </c>
      <c r="D3393" s="368">
        <v>202.63</v>
      </c>
    </row>
    <row r="3394" spans="1:4" ht="18" customHeight="1">
      <c r="A3394" s="366" t="s">
        <v>39786</v>
      </c>
      <c r="B3394" s="367" t="s">
        <v>31243</v>
      </c>
      <c r="C3394" s="366" t="s">
        <v>16948</v>
      </c>
      <c r="D3394" s="368">
        <v>2.98</v>
      </c>
    </row>
    <row r="3395" spans="1:4" ht="18" customHeight="1">
      <c r="A3395" s="366" t="s">
        <v>39787</v>
      </c>
      <c r="B3395" s="367" t="s">
        <v>31244</v>
      </c>
      <c r="C3395" s="366" t="s">
        <v>4130</v>
      </c>
      <c r="D3395" s="368">
        <v>15.28</v>
      </c>
    </row>
    <row r="3396" spans="1:4" ht="9" customHeight="1">
      <c r="A3396" s="366" t="s">
        <v>39788</v>
      </c>
      <c r="B3396" s="367" t="s">
        <v>31245</v>
      </c>
      <c r="C3396" s="366" t="s">
        <v>4130</v>
      </c>
      <c r="D3396" s="368">
        <v>11.82</v>
      </c>
    </row>
    <row r="3397" spans="1:4" ht="9" customHeight="1">
      <c r="A3397" s="366" t="s">
        <v>39789</v>
      </c>
      <c r="B3397" s="367" t="s">
        <v>31246</v>
      </c>
      <c r="C3397" s="366" t="s">
        <v>16948</v>
      </c>
      <c r="D3397" s="368">
        <v>54.79</v>
      </c>
    </row>
    <row r="3398" spans="1:4" ht="9" customHeight="1">
      <c r="A3398" s="366" t="s">
        <v>39790</v>
      </c>
      <c r="B3398" s="367" t="s">
        <v>31247</v>
      </c>
      <c r="C3398" s="366" t="s">
        <v>40</v>
      </c>
      <c r="D3398" s="368">
        <v>35.869999999999997</v>
      </c>
    </row>
    <row r="3399" spans="1:4" ht="9" customHeight="1">
      <c r="A3399" s="366" t="s">
        <v>39791</v>
      </c>
      <c r="B3399" s="367" t="s">
        <v>31248</v>
      </c>
      <c r="C3399" s="366" t="s">
        <v>40</v>
      </c>
      <c r="D3399" s="368">
        <v>18.149999999999999</v>
      </c>
    </row>
    <row r="3400" spans="1:4" ht="9" customHeight="1">
      <c r="A3400" s="366" t="s">
        <v>39792</v>
      </c>
      <c r="B3400" s="367" t="s">
        <v>31249</v>
      </c>
      <c r="C3400" s="366" t="s">
        <v>40</v>
      </c>
      <c r="D3400" s="368">
        <v>23.68</v>
      </c>
    </row>
    <row r="3401" spans="1:4" ht="9" customHeight="1">
      <c r="A3401" s="366" t="s">
        <v>39793</v>
      </c>
      <c r="B3401" s="367" t="s">
        <v>31250</v>
      </c>
      <c r="C3401" s="366" t="s">
        <v>40</v>
      </c>
      <c r="D3401" s="368">
        <v>29.2</v>
      </c>
    </row>
    <row r="3402" spans="1:4" ht="9" customHeight="1">
      <c r="A3402" s="366" t="s">
        <v>39794</v>
      </c>
      <c r="B3402" s="367" t="s">
        <v>31251</v>
      </c>
      <c r="C3402" s="366" t="s">
        <v>40</v>
      </c>
      <c r="D3402" s="368">
        <v>47.32</v>
      </c>
    </row>
    <row r="3403" spans="1:4" ht="18" customHeight="1">
      <c r="A3403" s="366" t="s">
        <v>39795</v>
      </c>
      <c r="B3403" s="367" t="s">
        <v>31252</v>
      </c>
      <c r="C3403" s="366" t="s">
        <v>152</v>
      </c>
      <c r="D3403" s="368">
        <v>0.65</v>
      </c>
    </row>
    <row r="3404" spans="1:4" ht="18" customHeight="1">
      <c r="A3404" s="366" t="s">
        <v>39796</v>
      </c>
      <c r="B3404" s="367" t="s">
        <v>31253</v>
      </c>
      <c r="C3404" s="366" t="s">
        <v>40</v>
      </c>
      <c r="D3404" s="368">
        <v>1609.36</v>
      </c>
    </row>
    <row r="3405" spans="1:4" ht="9" customHeight="1">
      <c r="A3405" s="366" t="s">
        <v>39797</v>
      </c>
      <c r="B3405" s="367" t="s">
        <v>31254</v>
      </c>
      <c r="C3405" s="366" t="s">
        <v>40</v>
      </c>
      <c r="D3405" s="368">
        <v>1960.71</v>
      </c>
    </row>
    <row r="3406" spans="1:4" ht="9" customHeight="1">
      <c r="A3406" s="366" t="s">
        <v>39798</v>
      </c>
      <c r="B3406" s="367" t="s">
        <v>31255</v>
      </c>
      <c r="C3406" s="366" t="s">
        <v>40</v>
      </c>
      <c r="D3406" s="368">
        <v>376.59</v>
      </c>
    </row>
    <row r="3407" spans="1:4" ht="9" customHeight="1">
      <c r="A3407" s="366" t="s">
        <v>39799</v>
      </c>
      <c r="B3407" s="367" t="s">
        <v>31256</v>
      </c>
      <c r="C3407" s="366" t="s">
        <v>16948</v>
      </c>
      <c r="D3407" s="368">
        <v>127.3</v>
      </c>
    </row>
    <row r="3408" spans="1:4" ht="9" customHeight="1">
      <c r="A3408" s="366" t="s">
        <v>39800</v>
      </c>
      <c r="B3408" s="367" t="s">
        <v>31257</v>
      </c>
      <c r="C3408" s="366" t="s">
        <v>40</v>
      </c>
      <c r="D3408" s="368">
        <v>246.13</v>
      </c>
    </row>
    <row r="3409" spans="1:4" ht="9" customHeight="1">
      <c r="A3409" s="366" t="s">
        <v>39801</v>
      </c>
      <c r="B3409" s="367" t="s">
        <v>31258</v>
      </c>
      <c r="C3409" s="366" t="s">
        <v>152</v>
      </c>
      <c r="D3409" s="368">
        <v>12.1</v>
      </c>
    </row>
    <row r="3410" spans="1:4" ht="9" customHeight="1">
      <c r="A3410" s="366" t="s">
        <v>39802</v>
      </c>
      <c r="B3410" s="367" t="s">
        <v>31259</v>
      </c>
      <c r="C3410" s="366" t="s">
        <v>16948</v>
      </c>
      <c r="D3410" s="368">
        <v>226.68</v>
      </c>
    </row>
    <row r="3411" spans="1:4" ht="9" customHeight="1">
      <c r="A3411" s="366" t="s">
        <v>39803</v>
      </c>
      <c r="B3411" s="367" t="s">
        <v>31260</v>
      </c>
      <c r="C3411" s="366" t="s">
        <v>16948</v>
      </c>
      <c r="D3411" s="368">
        <v>530.79</v>
      </c>
    </row>
    <row r="3412" spans="1:4" ht="9" customHeight="1">
      <c r="A3412" s="366" t="s">
        <v>39804</v>
      </c>
      <c r="B3412" s="367" t="s">
        <v>31261</v>
      </c>
      <c r="C3412" s="366" t="s">
        <v>16948</v>
      </c>
      <c r="D3412" s="368">
        <v>80.88</v>
      </c>
    </row>
    <row r="3413" spans="1:4" ht="9" customHeight="1">
      <c r="A3413" s="366" t="s">
        <v>39805</v>
      </c>
      <c r="B3413" s="367" t="s">
        <v>31262</v>
      </c>
      <c r="C3413" s="366" t="s">
        <v>40</v>
      </c>
      <c r="D3413" s="368">
        <v>6878.51</v>
      </c>
    </row>
    <row r="3414" spans="1:4" ht="9" customHeight="1">
      <c r="A3414" s="366" t="s">
        <v>39806</v>
      </c>
      <c r="B3414" s="367" t="s">
        <v>31263</v>
      </c>
      <c r="C3414" s="366" t="s">
        <v>40</v>
      </c>
      <c r="D3414" s="368">
        <v>6667.59</v>
      </c>
    </row>
    <row r="3415" spans="1:4" ht="9" customHeight="1">
      <c r="A3415" s="366" t="s">
        <v>39807</v>
      </c>
      <c r="B3415" s="367" t="s">
        <v>31264</v>
      </c>
      <c r="C3415" s="366" t="s">
        <v>40</v>
      </c>
      <c r="D3415" s="368">
        <v>6928.94</v>
      </c>
    </row>
    <row r="3416" spans="1:4" ht="9" customHeight="1">
      <c r="A3416" s="366" t="s">
        <v>39808</v>
      </c>
      <c r="B3416" s="367" t="s">
        <v>31265</v>
      </c>
      <c r="C3416" s="366" t="s">
        <v>40</v>
      </c>
      <c r="D3416" s="368">
        <v>6710.2</v>
      </c>
    </row>
    <row r="3417" spans="1:4" ht="9" customHeight="1">
      <c r="A3417" s="366" t="s">
        <v>39809</v>
      </c>
      <c r="B3417" s="367" t="s">
        <v>31266</v>
      </c>
      <c r="C3417" s="366" t="s">
        <v>40</v>
      </c>
      <c r="D3417" s="368">
        <v>6981.39</v>
      </c>
    </row>
    <row r="3418" spans="1:4" ht="9" customHeight="1">
      <c r="A3418" s="366" t="s">
        <v>39810</v>
      </c>
      <c r="B3418" s="367" t="s">
        <v>31267</v>
      </c>
      <c r="C3418" s="366" t="s">
        <v>40</v>
      </c>
      <c r="D3418" s="368">
        <v>6754.25</v>
      </c>
    </row>
    <row r="3419" spans="1:4" ht="9" customHeight="1">
      <c r="A3419" s="366" t="s">
        <v>39811</v>
      </c>
      <c r="B3419" s="367" t="s">
        <v>31268</v>
      </c>
      <c r="C3419" s="366" t="s">
        <v>40</v>
      </c>
      <c r="D3419" s="368">
        <v>7033.22</v>
      </c>
    </row>
    <row r="3420" spans="1:4" ht="9" customHeight="1">
      <c r="A3420" s="366" t="s">
        <v>39812</v>
      </c>
      <c r="B3420" s="367" t="s">
        <v>31269</v>
      </c>
      <c r="C3420" s="366" t="s">
        <v>40</v>
      </c>
      <c r="D3420" s="368">
        <v>6796.99</v>
      </c>
    </row>
    <row r="3421" spans="1:4" ht="9" customHeight="1">
      <c r="A3421" s="366" t="s">
        <v>39813</v>
      </c>
      <c r="B3421" s="367" t="s">
        <v>31270</v>
      </c>
      <c r="C3421" s="366" t="s">
        <v>40</v>
      </c>
      <c r="D3421" s="368">
        <v>7085.95</v>
      </c>
    </row>
    <row r="3422" spans="1:4" ht="9" customHeight="1">
      <c r="A3422" s="366" t="s">
        <v>39814</v>
      </c>
      <c r="B3422" s="367" t="s">
        <v>31271</v>
      </c>
      <c r="C3422" s="366" t="s">
        <v>40</v>
      </c>
      <c r="D3422" s="368">
        <v>6839.88</v>
      </c>
    </row>
    <row r="3423" spans="1:4" ht="9" customHeight="1">
      <c r="A3423" s="366" t="s">
        <v>39815</v>
      </c>
      <c r="B3423" s="367" t="s">
        <v>31272</v>
      </c>
      <c r="C3423" s="366" t="s">
        <v>40</v>
      </c>
      <c r="D3423" s="368">
        <v>9528.5</v>
      </c>
    </row>
    <row r="3424" spans="1:4" ht="9" customHeight="1">
      <c r="A3424" s="366" t="s">
        <v>39816</v>
      </c>
      <c r="B3424" s="367" t="s">
        <v>31273</v>
      </c>
      <c r="C3424" s="366" t="s">
        <v>40</v>
      </c>
      <c r="D3424" s="368">
        <v>9309.77</v>
      </c>
    </row>
    <row r="3425" spans="1:4" ht="9" customHeight="1">
      <c r="A3425" s="366" t="s">
        <v>39817</v>
      </c>
      <c r="B3425" s="367" t="s">
        <v>31274</v>
      </c>
      <c r="C3425" s="366" t="s">
        <v>40</v>
      </c>
      <c r="D3425" s="368">
        <v>9628.26</v>
      </c>
    </row>
    <row r="3426" spans="1:4" ht="9" customHeight="1">
      <c r="A3426" s="366" t="s">
        <v>39818</v>
      </c>
      <c r="B3426" s="367" t="s">
        <v>31275</v>
      </c>
      <c r="C3426" s="366" t="s">
        <v>40</v>
      </c>
      <c r="D3426" s="368">
        <v>9401.1200000000008</v>
      </c>
    </row>
    <row r="3427" spans="1:4" ht="9" customHeight="1">
      <c r="A3427" s="366" t="s">
        <v>39819</v>
      </c>
      <c r="B3427" s="367" t="s">
        <v>31276</v>
      </c>
      <c r="C3427" s="366" t="s">
        <v>40</v>
      </c>
      <c r="D3427" s="368">
        <v>9725.91</v>
      </c>
    </row>
    <row r="3428" spans="1:4" ht="9" customHeight="1">
      <c r="A3428" s="366" t="s">
        <v>39820</v>
      </c>
      <c r="B3428" s="367" t="s">
        <v>31277</v>
      </c>
      <c r="C3428" s="366" t="s">
        <v>40</v>
      </c>
      <c r="D3428" s="368">
        <v>9489.68</v>
      </c>
    </row>
    <row r="3429" spans="1:4" ht="9" customHeight="1">
      <c r="A3429" s="366" t="s">
        <v>39821</v>
      </c>
      <c r="B3429" s="367" t="s">
        <v>31278</v>
      </c>
      <c r="C3429" s="366" t="s">
        <v>40</v>
      </c>
      <c r="D3429" s="368">
        <v>9827.24</v>
      </c>
    </row>
    <row r="3430" spans="1:4" ht="9" customHeight="1">
      <c r="A3430" s="366" t="s">
        <v>39822</v>
      </c>
      <c r="B3430" s="367" t="s">
        <v>31279</v>
      </c>
      <c r="C3430" s="366" t="s">
        <v>40</v>
      </c>
      <c r="D3430" s="368">
        <v>9581.17</v>
      </c>
    </row>
    <row r="3431" spans="1:4" ht="9" customHeight="1">
      <c r="A3431" s="366" t="s">
        <v>39823</v>
      </c>
      <c r="B3431" s="367" t="s">
        <v>31280</v>
      </c>
      <c r="C3431" s="366" t="s">
        <v>40</v>
      </c>
      <c r="D3431" s="368">
        <v>2343.9699999999998</v>
      </c>
    </row>
    <row r="3432" spans="1:4" ht="9" customHeight="1">
      <c r="A3432" s="366" t="s">
        <v>39824</v>
      </c>
      <c r="B3432" s="367" t="s">
        <v>31281</v>
      </c>
      <c r="C3432" s="366" t="s">
        <v>40</v>
      </c>
      <c r="D3432" s="368">
        <v>2159.42</v>
      </c>
    </row>
    <row r="3433" spans="1:4" ht="9" customHeight="1">
      <c r="A3433" s="366" t="s">
        <v>39825</v>
      </c>
      <c r="B3433" s="367" t="s">
        <v>31282</v>
      </c>
      <c r="C3433" s="366" t="s">
        <v>40</v>
      </c>
      <c r="D3433" s="368">
        <v>945.15</v>
      </c>
    </row>
    <row r="3434" spans="1:4" ht="9" customHeight="1">
      <c r="A3434" s="366" t="s">
        <v>39826</v>
      </c>
      <c r="B3434" s="367" t="s">
        <v>31283</v>
      </c>
      <c r="C3434" s="366" t="s">
        <v>40</v>
      </c>
      <c r="D3434" s="368">
        <v>789.74</v>
      </c>
    </row>
    <row r="3435" spans="1:4" ht="9" customHeight="1">
      <c r="A3435" s="366" t="s">
        <v>39827</v>
      </c>
      <c r="B3435" s="367" t="s">
        <v>31284</v>
      </c>
      <c r="C3435" s="366" t="s">
        <v>40</v>
      </c>
      <c r="D3435" s="368">
        <v>1146.57</v>
      </c>
    </row>
    <row r="3436" spans="1:4" ht="9" customHeight="1">
      <c r="A3436" s="366" t="s">
        <v>39828</v>
      </c>
      <c r="B3436" s="367" t="s">
        <v>31285</v>
      </c>
      <c r="C3436" s="366" t="s">
        <v>40</v>
      </c>
      <c r="D3436" s="368">
        <v>986.96</v>
      </c>
    </row>
    <row r="3437" spans="1:4" ht="9" customHeight="1">
      <c r="A3437" s="366" t="s">
        <v>39829</v>
      </c>
      <c r="B3437" s="367" t="s">
        <v>31286</v>
      </c>
      <c r="C3437" s="366" t="s">
        <v>40</v>
      </c>
      <c r="D3437" s="368">
        <v>1301.8800000000001</v>
      </c>
    </row>
    <row r="3438" spans="1:4" ht="9" customHeight="1">
      <c r="A3438" s="366" t="s">
        <v>39830</v>
      </c>
      <c r="B3438" s="367" t="s">
        <v>31287</v>
      </c>
      <c r="C3438" s="366" t="s">
        <v>40</v>
      </c>
      <c r="D3438" s="368">
        <v>1137.83</v>
      </c>
    </row>
    <row r="3439" spans="1:4" ht="9" customHeight="1">
      <c r="A3439" s="366" t="s">
        <v>39831</v>
      </c>
      <c r="B3439" s="367" t="s">
        <v>31288</v>
      </c>
      <c r="C3439" s="366" t="s">
        <v>40</v>
      </c>
      <c r="D3439" s="368">
        <v>1513.46</v>
      </c>
    </row>
    <row r="3440" spans="1:4" ht="9" customHeight="1">
      <c r="A3440" s="366" t="s">
        <v>39832</v>
      </c>
      <c r="B3440" s="367" t="s">
        <v>31289</v>
      </c>
      <c r="C3440" s="366" t="s">
        <v>40</v>
      </c>
      <c r="D3440" s="368">
        <v>1344.73</v>
      </c>
    </row>
    <row r="3441" spans="1:4" ht="9" customHeight="1">
      <c r="A3441" s="366" t="s">
        <v>39833</v>
      </c>
      <c r="B3441" s="367" t="s">
        <v>31290</v>
      </c>
      <c r="C3441" s="366" t="s">
        <v>40</v>
      </c>
      <c r="D3441" s="368">
        <v>1822.26</v>
      </c>
    </row>
    <row r="3442" spans="1:4" ht="9" customHeight="1">
      <c r="A3442" s="366" t="s">
        <v>39834</v>
      </c>
      <c r="B3442" s="367" t="s">
        <v>31291</v>
      </c>
      <c r="C3442" s="366" t="s">
        <v>40</v>
      </c>
      <c r="D3442" s="368">
        <v>1648.57</v>
      </c>
    </row>
    <row r="3443" spans="1:4" ht="9" customHeight="1">
      <c r="A3443" s="366" t="s">
        <v>39835</v>
      </c>
      <c r="B3443" s="367" t="s">
        <v>31292</v>
      </c>
      <c r="C3443" s="366" t="s">
        <v>40</v>
      </c>
      <c r="D3443" s="368">
        <v>1839.88</v>
      </c>
    </row>
    <row r="3444" spans="1:4" ht="9" customHeight="1">
      <c r="A3444" s="366" t="s">
        <v>39836</v>
      </c>
      <c r="B3444" s="367" t="s">
        <v>31293</v>
      </c>
      <c r="C3444" s="366" t="s">
        <v>40</v>
      </c>
      <c r="D3444" s="368">
        <v>1660.92</v>
      </c>
    </row>
    <row r="3445" spans="1:4" ht="9" customHeight="1">
      <c r="A3445" s="366" t="s">
        <v>39837</v>
      </c>
      <c r="B3445" s="367" t="s">
        <v>31294</v>
      </c>
      <c r="C3445" s="366" t="s">
        <v>40</v>
      </c>
      <c r="D3445" s="368">
        <v>2958.04</v>
      </c>
    </row>
    <row r="3446" spans="1:4" ht="9" customHeight="1">
      <c r="A3446" s="366" t="s">
        <v>39838</v>
      </c>
      <c r="B3446" s="367" t="s">
        <v>31295</v>
      </c>
      <c r="C3446" s="366" t="s">
        <v>40</v>
      </c>
      <c r="D3446" s="368">
        <v>2773.49</v>
      </c>
    </row>
    <row r="3447" spans="1:4" ht="9" customHeight="1">
      <c r="A3447" s="366" t="s">
        <v>39839</v>
      </c>
      <c r="B3447" s="367" t="s">
        <v>31296</v>
      </c>
      <c r="C3447" s="366" t="s">
        <v>40</v>
      </c>
      <c r="D3447" s="368">
        <v>2982.05</v>
      </c>
    </row>
    <row r="3448" spans="1:4" ht="9" customHeight="1">
      <c r="A3448" s="366" t="s">
        <v>39840</v>
      </c>
      <c r="B3448" s="367" t="s">
        <v>31297</v>
      </c>
      <c r="C3448" s="366" t="s">
        <v>40</v>
      </c>
      <c r="D3448" s="368">
        <v>2791.54</v>
      </c>
    </row>
    <row r="3449" spans="1:4" ht="9" customHeight="1">
      <c r="A3449" s="366" t="s">
        <v>39841</v>
      </c>
      <c r="B3449" s="367" t="s">
        <v>31298</v>
      </c>
      <c r="C3449" s="366" t="s">
        <v>40</v>
      </c>
      <c r="D3449" s="368">
        <v>3006.18</v>
      </c>
    </row>
    <row r="3450" spans="1:4" ht="9" customHeight="1">
      <c r="A3450" s="366" t="s">
        <v>39842</v>
      </c>
      <c r="B3450" s="367" t="s">
        <v>31299</v>
      </c>
      <c r="C3450" s="366" t="s">
        <v>40</v>
      </c>
      <c r="D3450" s="368">
        <v>2809.32</v>
      </c>
    </row>
    <row r="3451" spans="1:4" ht="9" customHeight="1">
      <c r="A3451" s="366" t="s">
        <v>39843</v>
      </c>
      <c r="B3451" s="367" t="s">
        <v>31300</v>
      </c>
      <c r="C3451" s="366" t="s">
        <v>40</v>
      </c>
      <c r="D3451" s="368">
        <v>1900.59</v>
      </c>
    </row>
    <row r="3452" spans="1:4" ht="9" customHeight="1">
      <c r="A3452" s="366" t="s">
        <v>39844</v>
      </c>
      <c r="B3452" s="367" t="s">
        <v>31301</v>
      </c>
      <c r="C3452" s="366" t="s">
        <v>40</v>
      </c>
      <c r="D3452" s="368">
        <v>1731.86</v>
      </c>
    </row>
    <row r="3453" spans="1:4" ht="9" customHeight="1">
      <c r="A3453" s="366" t="s">
        <v>39845</v>
      </c>
      <c r="B3453" s="367" t="s">
        <v>31302</v>
      </c>
      <c r="C3453" s="366" t="s">
        <v>40</v>
      </c>
      <c r="D3453" s="368">
        <v>2293.81</v>
      </c>
    </row>
    <row r="3454" spans="1:4" ht="9" customHeight="1">
      <c r="A3454" s="366" t="s">
        <v>39846</v>
      </c>
      <c r="B3454" s="367" t="s">
        <v>31303</v>
      </c>
      <c r="C3454" s="366" t="s">
        <v>40</v>
      </c>
      <c r="D3454" s="368">
        <v>2120.12</v>
      </c>
    </row>
    <row r="3455" spans="1:4" ht="9" customHeight="1">
      <c r="A3455" s="366" t="s">
        <v>39847</v>
      </c>
      <c r="B3455" s="367" t="s">
        <v>31304</v>
      </c>
      <c r="C3455" s="366" t="s">
        <v>40</v>
      </c>
      <c r="D3455" s="368">
        <v>2317.06</v>
      </c>
    </row>
    <row r="3456" spans="1:4" ht="9" customHeight="1">
      <c r="A3456" s="366" t="s">
        <v>39848</v>
      </c>
      <c r="B3456" s="367" t="s">
        <v>31305</v>
      </c>
      <c r="C3456" s="366" t="s">
        <v>40</v>
      </c>
      <c r="D3456" s="368">
        <v>2138.09</v>
      </c>
    </row>
    <row r="3457" spans="1:4" ht="9" customHeight="1">
      <c r="A3457" s="366" t="s">
        <v>39849</v>
      </c>
      <c r="B3457" s="367" t="s">
        <v>31306</v>
      </c>
      <c r="C3457" s="366" t="s">
        <v>40</v>
      </c>
      <c r="D3457" s="368">
        <v>3531.95</v>
      </c>
    </row>
    <row r="3458" spans="1:4" ht="9" customHeight="1">
      <c r="A3458" s="366" t="s">
        <v>39850</v>
      </c>
      <c r="B3458" s="367" t="s">
        <v>31307</v>
      </c>
      <c r="C3458" s="366" t="s">
        <v>40</v>
      </c>
      <c r="D3458" s="368">
        <v>3347.4</v>
      </c>
    </row>
    <row r="3459" spans="1:4" ht="9" customHeight="1">
      <c r="A3459" s="366" t="s">
        <v>39851</v>
      </c>
      <c r="B3459" s="367" t="s">
        <v>31308</v>
      </c>
      <c r="C3459" s="366" t="s">
        <v>40</v>
      </c>
      <c r="D3459" s="368">
        <v>3563.1</v>
      </c>
    </row>
    <row r="3460" spans="1:4" ht="9" customHeight="1">
      <c r="A3460" s="366" t="s">
        <v>39852</v>
      </c>
      <c r="B3460" s="367" t="s">
        <v>31309</v>
      </c>
      <c r="C3460" s="366" t="s">
        <v>40</v>
      </c>
      <c r="D3460" s="368">
        <v>3372.59</v>
      </c>
    </row>
    <row r="3461" spans="1:4" ht="9" customHeight="1">
      <c r="A3461" s="366" t="s">
        <v>39853</v>
      </c>
      <c r="B3461" s="367" t="s">
        <v>31310</v>
      </c>
      <c r="C3461" s="366" t="s">
        <v>40</v>
      </c>
      <c r="D3461" s="368">
        <v>3594.03</v>
      </c>
    </row>
    <row r="3462" spans="1:4" ht="9" customHeight="1">
      <c r="A3462" s="366" t="s">
        <v>39854</v>
      </c>
      <c r="B3462" s="367" t="s">
        <v>31311</v>
      </c>
      <c r="C3462" s="366" t="s">
        <v>40</v>
      </c>
      <c r="D3462" s="368">
        <v>3397.17</v>
      </c>
    </row>
    <row r="3463" spans="1:4" ht="9" customHeight="1">
      <c r="A3463" s="366" t="s">
        <v>39855</v>
      </c>
      <c r="B3463" s="367" t="s">
        <v>31312</v>
      </c>
      <c r="C3463" s="366" t="s">
        <v>40</v>
      </c>
      <c r="D3463" s="368">
        <v>5092.51</v>
      </c>
    </row>
    <row r="3464" spans="1:4" ht="9" customHeight="1">
      <c r="A3464" s="366" t="s">
        <v>39856</v>
      </c>
      <c r="B3464" s="367" t="s">
        <v>31313</v>
      </c>
      <c r="C3464" s="366" t="s">
        <v>40</v>
      </c>
      <c r="D3464" s="368">
        <v>4888.87</v>
      </c>
    </row>
    <row r="3465" spans="1:4" ht="9" customHeight="1">
      <c r="A3465" s="366" t="s">
        <v>39857</v>
      </c>
      <c r="B3465" s="367" t="s">
        <v>31314</v>
      </c>
      <c r="C3465" s="366" t="s">
        <v>40</v>
      </c>
      <c r="D3465" s="368">
        <v>5125.18</v>
      </c>
    </row>
    <row r="3466" spans="1:4" ht="9" customHeight="1">
      <c r="A3466" s="366" t="s">
        <v>39858</v>
      </c>
      <c r="B3466" s="367" t="s">
        <v>31315</v>
      </c>
      <c r="C3466" s="366" t="s">
        <v>40</v>
      </c>
      <c r="D3466" s="368">
        <v>4914.26</v>
      </c>
    </row>
    <row r="3467" spans="1:4" ht="9" customHeight="1">
      <c r="A3467" s="366" t="s">
        <v>39859</v>
      </c>
      <c r="B3467" s="367" t="s">
        <v>31316</v>
      </c>
      <c r="C3467" s="366" t="s">
        <v>40</v>
      </c>
      <c r="D3467" s="368">
        <v>5157.66</v>
      </c>
    </row>
    <row r="3468" spans="1:4" ht="9" customHeight="1">
      <c r="A3468" s="366" t="s">
        <v>39860</v>
      </c>
      <c r="B3468" s="367" t="s">
        <v>31317</v>
      </c>
      <c r="C3468" s="366" t="s">
        <v>40</v>
      </c>
      <c r="D3468" s="368">
        <v>4938.93</v>
      </c>
    </row>
    <row r="3469" spans="1:4" ht="9" customHeight="1">
      <c r="A3469" s="366" t="s">
        <v>39861</v>
      </c>
      <c r="B3469" s="367" t="s">
        <v>31318</v>
      </c>
      <c r="C3469" s="366" t="s">
        <v>40</v>
      </c>
      <c r="D3469" s="368">
        <v>2768.3</v>
      </c>
    </row>
    <row r="3470" spans="1:4" ht="9" customHeight="1">
      <c r="A3470" s="366" t="s">
        <v>39862</v>
      </c>
      <c r="B3470" s="367" t="s">
        <v>31319</v>
      </c>
      <c r="C3470" s="366" t="s">
        <v>40</v>
      </c>
      <c r="D3470" s="368">
        <v>2589.33</v>
      </c>
    </row>
    <row r="3471" spans="1:4" ht="9" customHeight="1">
      <c r="A3471" s="366" t="s">
        <v>39863</v>
      </c>
      <c r="B3471" s="367" t="s">
        <v>31320</v>
      </c>
      <c r="C3471" s="366" t="s">
        <v>40</v>
      </c>
      <c r="D3471" s="368">
        <v>65.27</v>
      </c>
    </row>
    <row r="3472" spans="1:4" ht="9" customHeight="1">
      <c r="A3472" s="366" t="s">
        <v>39864</v>
      </c>
      <c r="B3472" s="367" t="s">
        <v>31321</v>
      </c>
      <c r="C3472" s="366" t="s">
        <v>40</v>
      </c>
      <c r="D3472" s="368">
        <v>50.27</v>
      </c>
    </row>
    <row r="3473" spans="1:4" ht="9" customHeight="1">
      <c r="A3473" s="366" t="s">
        <v>39865</v>
      </c>
      <c r="B3473" s="367" t="s">
        <v>31322</v>
      </c>
      <c r="C3473" s="366" t="s">
        <v>40</v>
      </c>
      <c r="D3473" s="368">
        <v>80.66</v>
      </c>
    </row>
    <row r="3474" spans="1:4" ht="9" customHeight="1">
      <c r="A3474" s="366" t="s">
        <v>39866</v>
      </c>
      <c r="B3474" s="367" t="s">
        <v>31323</v>
      </c>
      <c r="C3474" s="366" t="s">
        <v>40</v>
      </c>
      <c r="D3474" s="368">
        <v>59.06</v>
      </c>
    </row>
    <row r="3475" spans="1:4" ht="9" customHeight="1">
      <c r="A3475" s="366" t="s">
        <v>39867</v>
      </c>
      <c r="B3475" s="367" t="s">
        <v>31324</v>
      </c>
      <c r="C3475" s="366" t="s">
        <v>40</v>
      </c>
      <c r="D3475" s="368">
        <v>98.57</v>
      </c>
    </row>
    <row r="3476" spans="1:4" ht="9" customHeight="1">
      <c r="A3476" s="366" t="s">
        <v>39868</v>
      </c>
      <c r="B3476" s="367" t="s">
        <v>31325</v>
      </c>
      <c r="C3476" s="366" t="s">
        <v>40</v>
      </c>
      <c r="D3476" s="368">
        <v>69.17</v>
      </c>
    </row>
    <row r="3477" spans="1:4" ht="9" customHeight="1">
      <c r="A3477" s="366" t="s">
        <v>39869</v>
      </c>
      <c r="B3477" s="367" t="s">
        <v>31326</v>
      </c>
      <c r="C3477" s="366" t="s">
        <v>40</v>
      </c>
      <c r="D3477" s="368">
        <v>119.8</v>
      </c>
    </row>
    <row r="3478" spans="1:4" ht="9" customHeight="1">
      <c r="A3478" s="366" t="s">
        <v>39870</v>
      </c>
      <c r="B3478" s="367" t="s">
        <v>31327</v>
      </c>
      <c r="C3478" s="366" t="s">
        <v>40</v>
      </c>
      <c r="D3478" s="368">
        <v>81.42</v>
      </c>
    </row>
    <row r="3479" spans="1:4" ht="9" customHeight="1">
      <c r="A3479" s="366" t="s">
        <v>39871</v>
      </c>
      <c r="B3479" s="367" t="s">
        <v>31328</v>
      </c>
      <c r="C3479" s="366" t="s">
        <v>40</v>
      </c>
      <c r="D3479" s="368">
        <v>6629.19</v>
      </c>
    </row>
    <row r="3480" spans="1:4" ht="9" customHeight="1">
      <c r="A3480" s="366" t="s">
        <v>39872</v>
      </c>
      <c r="B3480" s="367" t="s">
        <v>31329</v>
      </c>
      <c r="C3480" s="366" t="s">
        <v>40</v>
      </c>
      <c r="D3480" s="368">
        <v>6669.86</v>
      </c>
    </row>
    <row r="3481" spans="1:4" ht="9" customHeight="1">
      <c r="A3481" s="366" t="s">
        <v>39873</v>
      </c>
      <c r="B3481" s="367" t="s">
        <v>31330</v>
      </c>
      <c r="C3481" s="366" t="s">
        <v>40</v>
      </c>
      <c r="D3481" s="368">
        <v>6711.86</v>
      </c>
    </row>
    <row r="3482" spans="1:4" ht="9" customHeight="1">
      <c r="A3482" s="366" t="s">
        <v>39874</v>
      </c>
      <c r="B3482" s="367" t="s">
        <v>31331</v>
      </c>
      <c r="C3482" s="366" t="s">
        <v>40</v>
      </c>
      <c r="D3482" s="368">
        <v>6752.53</v>
      </c>
    </row>
    <row r="3483" spans="1:4" ht="9" customHeight="1">
      <c r="A3483" s="366" t="s">
        <v>39875</v>
      </c>
      <c r="B3483" s="367" t="s">
        <v>31332</v>
      </c>
      <c r="C3483" s="366" t="s">
        <v>40</v>
      </c>
      <c r="D3483" s="368">
        <v>6793.26</v>
      </c>
    </row>
    <row r="3484" spans="1:4" ht="9" customHeight="1">
      <c r="A3484" s="366" t="s">
        <v>39876</v>
      </c>
      <c r="B3484" s="367" t="s">
        <v>31333</v>
      </c>
      <c r="C3484" s="366" t="s">
        <v>40</v>
      </c>
      <c r="D3484" s="368">
        <v>9261.75</v>
      </c>
    </row>
    <row r="3485" spans="1:4" ht="9" customHeight="1">
      <c r="A3485" s="366" t="s">
        <v>39877</v>
      </c>
      <c r="B3485" s="367" t="s">
        <v>31334</v>
      </c>
      <c r="C3485" s="366" t="s">
        <v>40</v>
      </c>
      <c r="D3485" s="368">
        <v>9350.5499999999993</v>
      </c>
    </row>
    <row r="3486" spans="1:4" ht="9" customHeight="1">
      <c r="A3486" s="366" t="s">
        <v>39878</v>
      </c>
      <c r="B3486" s="367" t="s">
        <v>31335</v>
      </c>
      <c r="C3486" s="366" t="s">
        <v>40</v>
      </c>
      <c r="D3486" s="368">
        <v>9436.5499999999993</v>
      </c>
    </row>
    <row r="3487" spans="1:4" ht="9" customHeight="1">
      <c r="A3487" s="366" t="s">
        <v>39879</v>
      </c>
      <c r="B3487" s="367" t="s">
        <v>31336</v>
      </c>
      <c r="C3487" s="366" t="s">
        <v>40</v>
      </c>
      <c r="D3487" s="368">
        <v>9525.34</v>
      </c>
    </row>
    <row r="3488" spans="1:4" ht="9" customHeight="1">
      <c r="A3488" s="366" t="s">
        <v>39880</v>
      </c>
      <c r="B3488" s="367" t="s">
        <v>31337</v>
      </c>
      <c r="C3488" s="366" t="s">
        <v>40</v>
      </c>
      <c r="D3488" s="368">
        <v>2135.59</v>
      </c>
    </row>
    <row r="3489" spans="1:4" ht="9" customHeight="1">
      <c r="A3489" s="366" t="s">
        <v>39881</v>
      </c>
      <c r="B3489" s="367" t="s">
        <v>31338</v>
      </c>
      <c r="C3489" s="366" t="s">
        <v>40</v>
      </c>
      <c r="D3489" s="368">
        <v>771.57</v>
      </c>
    </row>
    <row r="3490" spans="1:4" ht="9" customHeight="1">
      <c r="A3490" s="366" t="s">
        <v>39882</v>
      </c>
      <c r="B3490" s="367" t="s">
        <v>31339</v>
      </c>
      <c r="C3490" s="366" t="s">
        <v>40</v>
      </c>
      <c r="D3490" s="368">
        <v>967.92</v>
      </c>
    </row>
    <row r="3491" spans="1:4" ht="9" customHeight="1">
      <c r="A3491" s="366" t="s">
        <v>39883</v>
      </c>
      <c r="B3491" s="367" t="s">
        <v>31340</v>
      </c>
      <c r="C3491" s="366" t="s">
        <v>40</v>
      </c>
      <c r="D3491" s="368">
        <v>1117.9000000000001</v>
      </c>
    </row>
    <row r="3492" spans="1:4" ht="9" customHeight="1">
      <c r="A3492" s="366" t="s">
        <v>39884</v>
      </c>
      <c r="B3492" s="367" t="s">
        <v>31341</v>
      </c>
      <c r="C3492" s="366" t="s">
        <v>40</v>
      </c>
      <c r="D3492" s="368">
        <v>1323.86</v>
      </c>
    </row>
    <row r="3493" spans="1:4" ht="9" customHeight="1">
      <c r="A3493" s="366" t="s">
        <v>39885</v>
      </c>
      <c r="B3493" s="367" t="s">
        <v>31342</v>
      </c>
      <c r="C3493" s="366" t="s">
        <v>40</v>
      </c>
      <c r="D3493" s="368">
        <v>1626.75</v>
      </c>
    </row>
    <row r="3494" spans="1:4" ht="9" customHeight="1">
      <c r="A3494" s="366" t="s">
        <v>39886</v>
      </c>
      <c r="B3494" s="367" t="s">
        <v>31343</v>
      </c>
      <c r="C3494" s="366" t="s">
        <v>40</v>
      </c>
      <c r="D3494" s="368">
        <v>1638.11</v>
      </c>
    </row>
    <row r="3495" spans="1:4" ht="9" customHeight="1">
      <c r="A3495" s="366" t="s">
        <v>39887</v>
      </c>
      <c r="B3495" s="367" t="s">
        <v>31344</v>
      </c>
      <c r="C3495" s="366" t="s">
        <v>40</v>
      </c>
      <c r="D3495" s="368">
        <v>2747.92</v>
      </c>
    </row>
    <row r="3496" spans="1:4" ht="9" customHeight="1">
      <c r="A3496" s="366" t="s">
        <v>39888</v>
      </c>
      <c r="B3496" s="367" t="s">
        <v>31345</v>
      </c>
      <c r="C3496" s="366" t="s">
        <v>40</v>
      </c>
      <c r="D3496" s="368">
        <v>2764.73</v>
      </c>
    </row>
    <row r="3497" spans="1:4" ht="9" customHeight="1">
      <c r="A3497" s="366" t="s">
        <v>39889</v>
      </c>
      <c r="B3497" s="367" t="s">
        <v>31346</v>
      </c>
      <c r="C3497" s="366" t="s">
        <v>40</v>
      </c>
      <c r="D3497" s="368">
        <v>2781.25</v>
      </c>
    </row>
    <row r="3498" spans="1:4" ht="9" customHeight="1">
      <c r="A3498" s="366" t="s">
        <v>39890</v>
      </c>
      <c r="B3498" s="367" t="s">
        <v>31347</v>
      </c>
      <c r="C3498" s="366" t="s">
        <v>40</v>
      </c>
      <c r="D3498" s="368">
        <v>1709.76</v>
      </c>
    </row>
    <row r="3499" spans="1:4" ht="9" customHeight="1">
      <c r="A3499" s="366" t="s">
        <v>39891</v>
      </c>
      <c r="B3499" s="367" t="s">
        <v>31348</v>
      </c>
      <c r="C3499" s="366" t="s">
        <v>40</v>
      </c>
      <c r="D3499" s="368">
        <v>2096.9</v>
      </c>
    </row>
    <row r="3500" spans="1:4" ht="9" customHeight="1">
      <c r="A3500" s="366" t="s">
        <v>39892</v>
      </c>
      <c r="B3500" s="367" t="s">
        <v>31349</v>
      </c>
      <c r="C3500" s="366" t="s">
        <v>40</v>
      </c>
      <c r="D3500" s="368">
        <v>2113.71</v>
      </c>
    </row>
    <row r="3501" spans="1:4" ht="9" customHeight="1">
      <c r="A3501" s="366" t="s">
        <v>39893</v>
      </c>
      <c r="B3501" s="367" t="s">
        <v>31350</v>
      </c>
      <c r="C3501" s="366" t="s">
        <v>40</v>
      </c>
      <c r="D3501" s="368">
        <v>3320.15</v>
      </c>
    </row>
    <row r="3502" spans="1:4" ht="9" customHeight="1">
      <c r="A3502" s="366" t="s">
        <v>39894</v>
      </c>
      <c r="B3502" s="367" t="s">
        <v>31351</v>
      </c>
      <c r="C3502" s="366" t="s">
        <v>40</v>
      </c>
      <c r="D3502" s="368">
        <v>3343.93</v>
      </c>
    </row>
    <row r="3503" spans="1:4" ht="9" customHeight="1">
      <c r="A3503" s="366" t="s">
        <v>39895</v>
      </c>
      <c r="B3503" s="367" t="s">
        <v>31352</v>
      </c>
      <c r="C3503" s="366" t="s">
        <v>40</v>
      </c>
      <c r="D3503" s="368">
        <v>3367.09</v>
      </c>
    </row>
    <row r="3504" spans="1:4" ht="9" customHeight="1">
      <c r="A3504" s="366" t="s">
        <v>39896</v>
      </c>
      <c r="B3504" s="367" t="s">
        <v>31353</v>
      </c>
      <c r="C3504" s="366" t="s">
        <v>40</v>
      </c>
      <c r="D3504" s="368">
        <v>4857.3100000000004</v>
      </c>
    </row>
    <row r="3505" spans="1:4" ht="9" customHeight="1">
      <c r="A3505" s="366" t="s">
        <v>39897</v>
      </c>
      <c r="B3505" s="367" t="s">
        <v>31354</v>
      </c>
      <c r="C3505" s="366" t="s">
        <v>40</v>
      </c>
      <c r="D3505" s="368">
        <v>4881.16</v>
      </c>
    </row>
    <row r="3506" spans="1:4" ht="9" customHeight="1">
      <c r="A3506" s="366" t="s">
        <v>39898</v>
      </c>
      <c r="B3506" s="367" t="s">
        <v>31355</v>
      </c>
      <c r="C3506" s="366" t="s">
        <v>40</v>
      </c>
      <c r="D3506" s="368">
        <v>4904.25</v>
      </c>
    </row>
    <row r="3507" spans="1:4" ht="9" customHeight="1">
      <c r="A3507" s="366" t="s">
        <v>39899</v>
      </c>
      <c r="B3507" s="367" t="s">
        <v>31356</v>
      </c>
      <c r="C3507" s="366" t="s">
        <v>40</v>
      </c>
      <c r="D3507" s="368">
        <v>2563.4299999999998</v>
      </c>
    </row>
    <row r="3508" spans="1:4" ht="18" customHeight="1">
      <c r="A3508" s="366" t="s">
        <v>39900</v>
      </c>
      <c r="B3508" s="367" t="s">
        <v>31357</v>
      </c>
      <c r="C3508" s="366" t="s">
        <v>152</v>
      </c>
      <c r="D3508" s="368">
        <v>12.38</v>
      </c>
    </row>
    <row r="3509" spans="1:4" ht="18" customHeight="1">
      <c r="A3509" s="366" t="s">
        <v>39901</v>
      </c>
      <c r="B3509" s="367" t="s">
        <v>31358</v>
      </c>
      <c r="C3509" s="366" t="s">
        <v>40</v>
      </c>
      <c r="D3509" s="368">
        <v>2121.73</v>
      </c>
    </row>
    <row r="3510" spans="1:4" ht="18" customHeight="1">
      <c r="A3510" s="366" t="s">
        <v>39902</v>
      </c>
      <c r="B3510" s="367" t="s">
        <v>31359</v>
      </c>
      <c r="C3510" s="366" t="s">
        <v>40</v>
      </c>
      <c r="D3510" s="368">
        <v>2194.71</v>
      </c>
    </row>
    <row r="3511" spans="1:4" ht="18" customHeight="1">
      <c r="A3511" s="366" t="s">
        <v>39903</v>
      </c>
      <c r="B3511" s="367" t="s">
        <v>31360</v>
      </c>
      <c r="C3511" s="366" t="s">
        <v>40</v>
      </c>
      <c r="D3511" s="368">
        <v>2312.2399999999998</v>
      </c>
    </row>
    <row r="3512" spans="1:4" ht="18" customHeight="1">
      <c r="A3512" s="366" t="s">
        <v>39904</v>
      </c>
      <c r="B3512" s="367" t="s">
        <v>31361</v>
      </c>
      <c r="C3512" s="366" t="s">
        <v>40</v>
      </c>
      <c r="D3512" s="368">
        <v>2481.61</v>
      </c>
    </row>
    <row r="3513" spans="1:4" ht="18" customHeight="1">
      <c r="A3513" s="366" t="s">
        <v>39905</v>
      </c>
      <c r="B3513" s="367" t="s">
        <v>31362</v>
      </c>
      <c r="C3513" s="366" t="s">
        <v>40</v>
      </c>
      <c r="D3513" s="368">
        <v>2568.56</v>
      </c>
    </row>
    <row r="3514" spans="1:4" ht="18" customHeight="1">
      <c r="A3514" s="366" t="s">
        <v>39906</v>
      </c>
      <c r="B3514" s="367" t="s">
        <v>31363</v>
      </c>
      <c r="C3514" s="366" t="s">
        <v>40</v>
      </c>
      <c r="D3514" s="368">
        <v>2677.83</v>
      </c>
    </row>
    <row r="3515" spans="1:4" ht="18" customHeight="1">
      <c r="A3515" s="366" t="s">
        <v>39907</v>
      </c>
      <c r="B3515" s="367" t="s">
        <v>31364</v>
      </c>
      <c r="C3515" s="366" t="s">
        <v>40</v>
      </c>
      <c r="D3515" s="368">
        <v>2847.8</v>
      </c>
    </row>
    <row r="3516" spans="1:4" ht="18" customHeight="1">
      <c r="A3516" s="366" t="s">
        <v>39908</v>
      </c>
      <c r="B3516" s="367" t="s">
        <v>31365</v>
      </c>
      <c r="C3516" s="366" t="s">
        <v>40</v>
      </c>
      <c r="D3516" s="368">
        <v>2929.04</v>
      </c>
    </row>
    <row r="3517" spans="1:4" ht="18" customHeight="1">
      <c r="A3517" s="366" t="s">
        <v>39909</v>
      </c>
      <c r="B3517" s="367" t="s">
        <v>31366</v>
      </c>
      <c r="C3517" s="366" t="s">
        <v>40</v>
      </c>
      <c r="D3517" s="368">
        <v>3082.35</v>
      </c>
    </row>
    <row r="3518" spans="1:4" ht="18" customHeight="1">
      <c r="A3518" s="366" t="s">
        <v>39910</v>
      </c>
      <c r="B3518" s="367" t="s">
        <v>31367</v>
      </c>
      <c r="C3518" s="366" t="s">
        <v>40</v>
      </c>
      <c r="D3518" s="368">
        <v>1690.87</v>
      </c>
    </row>
    <row r="3519" spans="1:4" ht="18" customHeight="1">
      <c r="A3519" s="366" t="s">
        <v>39911</v>
      </c>
      <c r="B3519" s="367" t="s">
        <v>31368</v>
      </c>
      <c r="C3519" s="366" t="s">
        <v>40</v>
      </c>
      <c r="D3519" s="368">
        <v>1781.15</v>
      </c>
    </row>
    <row r="3520" spans="1:4" ht="18" customHeight="1">
      <c r="A3520" s="366" t="s">
        <v>39912</v>
      </c>
      <c r="B3520" s="367" t="s">
        <v>31369</v>
      </c>
      <c r="C3520" s="366" t="s">
        <v>40</v>
      </c>
      <c r="D3520" s="368">
        <v>1908</v>
      </c>
    </row>
    <row r="3521" spans="1:4" ht="18" customHeight="1">
      <c r="A3521" s="366" t="s">
        <v>39913</v>
      </c>
      <c r="B3521" s="367" t="s">
        <v>31370</v>
      </c>
      <c r="C3521" s="366" t="s">
        <v>40</v>
      </c>
      <c r="D3521" s="368">
        <v>1995.16</v>
      </c>
    </row>
    <row r="3522" spans="1:4" ht="18" customHeight="1">
      <c r="A3522" s="366" t="s">
        <v>39914</v>
      </c>
      <c r="B3522" s="367" t="s">
        <v>31371</v>
      </c>
      <c r="C3522" s="366" t="s">
        <v>40</v>
      </c>
      <c r="D3522" s="368">
        <v>3900.32</v>
      </c>
    </row>
    <row r="3523" spans="1:4" ht="18" customHeight="1">
      <c r="A3523" s="366" t="s">
        <v>39915</v>
      </c>
      <c r="B3523" s="367" t="s">
        <v>31372</v>
      </c>
      <c r="C3523" s="366" t="s">
        <v>40</v>
      </c>
      <c r="D3523" s="368">
        <v>4130.72</v>
      </c>
    </row>
    <row r="3524" spans="1:4" ht="18" customHeight="1">
      <c r="A3524" s="366" t="s">
        <v>39916</v>
      </c>
      <c r="B3524" s="367" t="s">
        <v>31373</v>
      </c>
      <c r="C3524" s="366" t="s">
        <v>40</v>
      </c>
      <c r="D3524" s="368">
        <v>4298.45</v>
      </c>
    </row>
    <row r="3525" spans="1:4" ht="18" customHeight="1">
      <c r="A3525" s="366" t="s">
        <v>39917</v>
      </c>
      <c r="B3525" s="367" t="s">
        <v>31374</v>
      </c>
      <c r="C3525" s="366" t="s">
        <v>40</v>
      </c>
      <c r="D3525" s="368">
        <v>4508.1099999999997</v>
      </c>
    </row>
    <row r="3526" spans="1:4" ht="18" customHeight="1">
      <c r="A3526" s="366" t="s">
        <v>39918</v>
      </c>
      <c r="B3526" s="367" t="s">
        <v>31375</v>
      </c>
      <c r="C3526" s="366" t="s">
        <v>40</v>
      </c>
      <c r="D3526" s="368">
        <v>4629.0600000000004</v>
      </c>
    </row>
    <row r="3527" spans="1:4" ht="18" customHeight="1">
      <c r="A3527" s="366" t="s">
        <v>39919</v>
      </c>
      <c r="B3527" s="367" t="s">
        <v>31376</v>
      </c>
      <c r="C3527" s="366" t="s">
        <v>40</v>
      </c>
      <c r="D3527" s="368">
        <v>4893.4399999999996</v>
      </c>
    </row>
    <row r="3528" spans="1:4" ht="18" customHeight="1">
      <c r="A3528" s="366" t="s">
        <v>39920</v>
      </c>
      <c r="B3528" s="367" t="s">
        <v>31377</v>
      </c>
      <c r="C3528" s="366" t="s">
        <v>40</v>
      </c>
      <c r="D3528" s="368">
        <v>5302.35</v>
      </c>
    </row>
    <row r="3529" spans="1:4" ht="18" customHeight="1">
      <c r="A3529" s="366" t="s">
        <v>39921</v>
      </c>
      <c r="B3529" s="367" t="s">
        <v>31378</v>
      </c>
      <c r="C3529" s="366" t="s">
        <v>40</v>
      </c>
      <c r="D3529" s="368">
        <v>5540.34</v>
      </c>
    </row>
    <row r="3530" spans="1:4" ht="18" customHeight="1">
      <c r="A3530" s="366" t="s">
        <v>39922</v>
      </c>
      <c r="B3530" s="367" t="s">
        <v>31379</v>
      </c>
      <c r="C3530" s="366" t="s">
        <v>40</v>
      </c>
      <c r="D3530" s="368">
        <v>5794.06</v>
      </c>
    </row>
    <row r="3531" spans="1:4" ht="18" customHeight="1">
      <c r="A3531" s="366" t="s">
        <v>39923</v>
      </c>
      <c r="B3531" s="367" t="s">
        <v>31380</v>
      </c>
      <c r="C3531" s="366" t="s">
        <v>40</v>
      </c>
      <c r="D3531" s="368">
        <v>3100.34</v>
      </c>
    </row>
    <row r="3532" spans="1:4" ht="18" customHeight="1">
      <c r="A3532" s="366" t="s">
        <v>39924</v>
      </c>
      <c r="B3532" s="367" t="s">
        <v>31381</v>
      </c>
      <c r="C3532" s="366" t="s">
        <v>40</v>
      </c>
      <c r="D3532" s="368">
        <v>3260.06</v>
      </c>
    </row>
    <row r="3533" spans="1:4" ht="18" customHeight="1">
      <c r="A3533" s="366" t="s">
        <v>39925</v>
      </c>
      <c r="B3533" s="367" t="s">
        <v>31382</v>
      </c>
      <c r="C3533" s="366" t="s">
        <v>40</v>
      </c>
      <c r="D3533" s="368">
        <v>3424.78</v>
      </c>
    </row>
    <row r="3534" spans="1:4" ht="9" customHeight="1">
      <c r="A3534" s="366" t="s">
        <v>39926</v>
      </c>
      <c r="B3534" s="367" t="s">
        <v>31383</v>
      </c>
      <c r="C3534" s="366" t="s">
        <v>40</v>
      </c>
      <c r="D3534" s="368">
        <v>3622.47</v>
      </c>
    </row>
    <row r="3535" spans="1:4" ht="9" customHeight="1">
      <c r="A3535" s="366" t="s">
        <v>39927</v>
      </c>
      <c r="B3535" s="367" t="s">
        <v>31384</v>
      </c>
      <c r="C3535" s="366" t="s">
        <v>40</v>
      </c>
      <c r="D3535" s="368">
        <v>334.15</v>
      </c>
    </row>
    <row r="3536" spans="1:4" ht="9" customHeight="1">
      <c r="A3536" s="366" t="s">
        <v>39928</v>
      </c>
      <c r="B3536" s="367" t="s">
        <v>31385</v>
      </c>
      <c r="C3536" s="366" t="s">
        <v>40</v>
      </c>
      <c r="D3536" s="368">
        <v>345.38</v>
      </c>
    </row>
    <row r="3537" spans="1:4" ht="9" customHeight="1">
      <c r="A3537" s="366" t="s">
        <v>39929</v>
      </c>
      <c r="B3537" s="367" t="s">
        <v>31386</v>
      </c>
      <c r="C3537" s="366" t="s">
        <v>40</v>
      </c>
      <c r="D3537" s="368">
        <v>363.72</v>
      </c>
    </row>
    <row r="3538" spans="1:4" ht="9" customHeight="1">
      <c r="A3538" s="366" t="s">
        <v>39930</v>
      </c>
      <c r="B3538" s="367" t="s">
        <v>31387</v>
      </c>
      <c r="C3538" s="366" t="s">
        <v>40</v>
      </c>
      <c r="D3538" s="368">
        <v>377.06</v>
      </c>
    </row>
    <row r="3539" spans="1:4" ht="9" customHeight="1">
      <c r="A3539" s="366" t="s">
        <v>39931</v>
      </c>
      <c r="B3539" s="367" t="s">
        <v>31388</v>
      </c>
      <c r="C3539" s="366" t="s">
        <v>40</v>
      </c>
      <c r="D3539" s="368">
        <v>391.43</v>
      </c>
    </row>
    <row r="3540" spans="1:4" ht="9" customHeight="1">
      <c r="A3540" s="366" t="s">
        <v>39932</v>
      </c>
      <c r="B3540" s="367" t="s">
        <v>31389</v>
      </c>
      <c r="C3540" s="366" t="s">
        <v>40</v>
      </c>
      <c r="D3540" s="368">
        <v>406.93</v>
      </c>
    </row>
    <row r="3541" spans="1:4" ht="9" customHeight="1">
      <c r="A3541" s="366" t="s">
        <v>39933</v>
      </c>
      <c r="B3541" s="367" t="s">
        <v>31390</v>
      </c>
      <c r="C3541" s="366" t="s">
        <v>40</v>
      </c>
      <c r="D3541" s="368">
        <v>424.8</v>
      </c>
    </row>
    <row r="3542" spans="1:4" ht="9" customHeight="1">
      <c r="A3542" s="366" t="s">
        <v>39934</v>
      </c>
      <c r="B3542" s="367" t="s">
        <v>31391</v>
      </c>
      <c r="C3542" s="366" t="s">
        <v>40</v>
      </c>
      <c r="D3542" s="368">
        <v>443.13</v>
      </c>
    </row>
    <row r="3543" spans="1:4" ht="9" customHeight="1">
      <c r="A3543" s="366" t="s">
        <v>39935</v>
      </c>
      <c r="B3543" s="367" t="s">
        <v>31392</v>
      </c>
      <c r="C3543" s="366" t="s">
        <v>40</v>
      </c>
      <c r="D3543" s="368">
        <v>452.89</v>
      </c>
    </row>
    <row r="3544" spans="1:4" ht="9" customHeight="1">
      <c r="A3544" s="366" t="s">
        <v>39936</v>
      </c>
      <c r="B3544" s="367" t="s">
        <v>31393</v>
      </c>
      <c r="C3544" s="366" t="s">
        <v>40</v>
      </c>
      <c r="D3544" s="368">
        <v>278.17</v>
      </c>
    </row>
    <row r="3545" spans="1:4" ht="9" customHeight="1">
      <c r="A3545" s="366" t="s">
        <v>39937</v>
      </c>
      <c r="B3545" s="367" t="s">
        <v>31394</v>
      </c>
      <c r="C3545" s="366" t="s">
        <v>40</v>
      </c>
      <c r="D3545" s="368">
        <v>290.97000000000003</v>
      </c>
    </row>
    <row r="3546" spans="1:4" ht="9" customHeight="1">
      <c r="A3546" s="366" t="s">
        <v>39938</v>
      </c>
      <c r="B3546" s="367" t="s">
        <v>31395</v>
      </c>
      <c r="C3546" s="366" t="s">
        <v>40</v>
      </c>
      <c r="D3546" s="368">
        <v>303.88</v>
      </c>
    </row>
    <row r="3547" spans="1:4" ht="9" customHeight="1">
      <c r="A3547" s="366" t="s">
        <v>39939</v>
      </c>
      <c r="B3547" s="367" t="s">
        <v>31396</v>
      </c>
      <c r="C3547" s="366" t="s">
        <v>40</v>
      </c>
      <c r="D3547" s="368">
        <v>317.99</v>
      </c>
    </row>
    <row r="3548" spans="1:4" ht="9" customHeight="1">
      <c r="A3548" s="366" t="s">
        <v>39940</v>
      </c>
      <c r="B3548" s="367" t="s">
        <v>31397</v>
      </c>
      <c r="C3548" s="366" t="s">
        <v>16948</v>
      </c>
      <c r="D3548" s="368">
        <v>240.49</v>
      </c>
    </row>
    <row r="3549" spans="1:4" ht="9" customHeight="1">
      <c r="A3549" s="366" t="s">
        <v>39941</v>
      </c>
      <c r="B3549" s="367" t="s">
        <v>31398</v>
      </c>
      <c r="C3549" s="366" t="s">
        <v>40</v>
      </c>
      <c r="D3549" s="368">
        <v>39.630000000000003</v>
      </c>
    </row>
    <row r="3550" spans="1:4" ht="9" customHeight="1">
      <c r="A3550" s="366" t="s">
        <v>39942</v>
      </c>
      <c r="B3550" s="367" t="s">
        <v>31399</v>
      </c>
      <c r="C3550" s="366" t="s">
        <v>40</v>
      </c>
      <c r="D3550" s="368">
        <v>52.84</v>
      </c>
    </row>
    <row r="3551" spans="1:4" ht="9" customHeight="1">
      <c r="A3551" s="366" t="s">
        <v>39943</v>
      </c>
      <c r="B3551" s="367" t="s">
        <v>31400</v>
      </c>
      <c r="C3551" s="366" t="s">
        <v>16948</v>
      </c>
      <c r="D3551" s="368">
        <v>744.72</v>
      </c>
    </row>
    <row r="3552" spans="1:4" ht="9" customHeight="1">
      <c r="A3552" s="366" t="s">
        <v>39944</v>
      </c>
      <c r="B3552" s="367" t="s">
        <v>31401</v>
      </c>
      <c r="C3552" s="366" t="s">
        <v>40</v>
      </c>
      <c r="D3552" s="368">
        <v>503.05</v>
      </c>
    </row>
    <row r="3553" spans="1:4" ht="9" customHeight="1">
      <c r="A3553" s="366" t="s">
        <v>39945</v>
      </c>
      <c r="B3553" s="367" t="s">
        <v>31402</v>
      </c>
      <c r="C3553" s="366" t="s">
        <v>40</v>
      </c>
      <c r="D3553" s="368">
        <v>288.23</v>
      </c>
    </row>
    <row r="3554" spans="1:4" ht="9" customHeight="1">
      <c r="A3554" s="366" t="s">
        <v>39946</v>
      </c>
      <c r="B3554" s="367" t="s">
        <v>31403</v>
      </c>
      <c r="C3554" s="366" t="s">
        <v>40</v>
      </c>
      <c r="D3554" s="368">
        <v>419.73</v>
      </c>
    </row>
    <row r="3555" spans="1:4" ht="9" customHeight="1">
      <c r="A3555" s="366" t="s">
        <v>39947</v>
      </c>
      <c r="B3555" s="367" t="s">
        <v>31404</v>
      </c>
      <c r="C3555" s="366" t="s">
        <v>40</v>
      </c>
      <c r="D3555" s="368">
        <v>500</v>
      </c>
    </row>
    <row r="3556" spans="1:4" ht="9" customHeight="1">
      <c r="A3556" s="366" t="s">
        <v>39948</v>
      </c>
      <c r="B3556" s="367" t="s">
        <v>31405</v>
      </c>
      <c r="C3556" s="366" t="s">
        <v>40</v>
      </c>
      <c r="D3556" s="368">
        <v>628.19000000000005</v>
      </c>
    </row>
    <row r="3557" spans="1:4" ht="9" customHeight="1">
      <c r="A3557" s="366" t="s">
        <v>39949</v>
      </c>
      <c r="B3557" s="367" t="s">
        <v>31406</v>
      </c>
      <c r="C3557" s="366" t="s">
        <v>40</v>
      </c>
      <c r="D3557" s="368">
        <v>744.16</v>
      </c>
    </row>
    <row r="3558" spans="1:4" ht="9" customHeight="1">
      <c r="A3558" s="366" t="s">
        <v>39950</v>
      </c>
      <c r="B3558" s="367" t="s">
        <v>31407</v>
      </c>
      <c r="C3558" s="366" t="s">
        <v>40</v>
      </c>
      <c r="D3558" s="368">
        <v>126.41</v>
      </c>
    </row>
    <row r="3559" spans="1:4" ht="9" customHeight="1">
      <c r="A3559" s="366" t="s">
        <v>39951</v>
      </c>
      <c r="B3559" s="367" t="s">
        <v>31408</v>
      </c>
      <c r="C3559" s="366" t="s">
        <v>40</v>
      </c>
      <c r="D3559" s="368">
        <v>137.91</v>
      </c>
    </row>
    <row r="3560" spans="1:4" ht="9" customHeight="1">
      <c r="A3560" s="366" t="s">
        <v>39952</v>
      </c>
      <c r="B3560" s="367" t="s">
        <v>31409</v>
      </c>
      <c r="C3560" s="366" t="s">
        <v>40</v>
      </c>
      <c r="D3560" s="368">
        <v>151.69999999999999</v>
      </c>
    </row>
    <row r="3561" spans="1:4" ht="9" customHeight="1">
      <c r="A3561" s="366" t="s">
        <v>39953</v>
      </c>
      <c r="B3561" s="367" t="s">
        <v>31410</v>
      </c>
      <c r="C3561" s="366" t="s">
        <v>40</v>
      </c>
      <c r="D3561" s="368">
        <v>176.39</v>
      </c>
    </row>
    <row r="3562" spans="1:4" ht="9" customHeight="1">
      <c r="A3562" s="366" t="s">
        <v>39954</v>
      </c>
      <c r="B3562" s="367" t="s">
        <v>31411</v>
      </c>
      <c r="C3562" s="366" t="s">
        <v>40</v>
      </c>
      <c r="D3562" s="368">
        <v>216.71</v>
      </c>
    </row>
    <row r="3563" spans="1:4" ht="9" customHeight="1">
      <c r="A3563" s="366" t="s">
        <v>39955</v>
      </c>
      <c r="B3563" s="367" t="s">
        <v>31412</v>
      </c>
      <c r="C3563" s="366" t="s">
        <v>40</v>
      </c>
      <c r="D3563" s="368">
        <v>303.39999999999998</v>
      </c>
    </row>
    <row r="3564" spans="1:4" ht="9" customHeight="1">
      <c r="A3564" s="366" t="s">
        <v>39956</v>
      </c>
      <c r="B3564" s="367" t="s">
        <v>31413</v>
      </c>
      <c r="C3564" s="366" t="s">
        <v>16948</v>
      </c>
      <c r="D3564" s="368">
        <v>192.66</v>
      </c>
    </row>
    <row r="3565" spans="1:4" ht="9" customHeight="1">
      <c r="A3565" s="366" t="s">
        <v>39957</v>
      </c>
      <c r="B3565" s="367" t="s">
        <v>31414</v>
      </c>
      <c r="C3565" s="366" t="s">
        <v>16948</v>
      </c>
      <c r="D3565" s="368">
        <v>231.01</v>
      </c>
    </row>
    <row r="3566" spans="1:4" ht="9" customHeight="1">
      <c r="A3566" s="366" t="s">
        <v>39958</v>
      </c>
      <c r="B3566" s="367" t="s">
        <v>31415</v>
      </c>
      <c r="C3566" s="366" t="s">
        <v>40</v>
      </c>
      <c r="D3566" s="368">
        <v>323.43</v>
      </c>
    </row>
    <row r="3567" spans="1:4" ht="9" customHeight="1">
      <c r="A3567" s="366" t="s">
        <v>39959</v>
      </c>
      <c r="B3567" s="367" t="s">
        <v>31416</v>
      </c>
      <c r="C3567" s="366" t="s">
        <v>152</v>
      </c>
      <c r="D3567" s="368">
        <v>15.6</v>
      </c>
    </row>
    <row r="3568" spans="1:4" ht="9" customHeight="1">
      <c r="A3568" s="366" t="s">
        <v>39960</v>
      </c>
      <c r="B3568" s="367" t="s">
        <v>31417</v>
      </c>
      <c r="C3568" s="366" t="s">
        <v>152</v>
      </c>
      <c r="D3568" s="368">
        <v>16.21</v>
      </c>
    </row>
    <row r="3569" spans="1:4" ht="9" customHeight="1">
      <c r="A3569" s="366" t="s">
        <v>39961</v>
      </c>
      <c r="B3569" s="367" t="s">
        <v>31418</v>
      </c>
      <c r="C3569" s="366" t="s">
        <v>152</v>
      </c>
      <c r="D3569" s="368">
        <v>2.8</v>
      </c>
    </row>
    <row r="3570" spans="1:4" ht="9" customHeight="1">
      <c r="A3570" s="366" t="s">
        <v>39962</v>
      </c>
      <c r="B3570" s="367" t="s">
        <v>31419</v>
      </c>
      <c r="C3570" s="366" t="s">
        <v>152</v>
      </c>
      <c r="D3570" s="368">
        <v>1.89</v>
      </c>
    </row>
    <row r="3571" spans="1:4" ht="9" customHeight="1">
      <c r="A3571" s="366" t="s">
        <v>39963</v>
      </c>
      <c r="B3571" s="367" t="s">
        <v>31420</v>
      </c>
      <c r="C3571" s="366" t="s">
        <v>40</v>
      </c>
      <c r="D3571" s="368">
        <v>333.27</v>
      </c>
    </row>
    <row r="3572" spans="1:4" ht="9" customHeight="1">
      <c r="A3572" s="366" t="s">
        <v>39964</v>
      </c>
      <c r="B3572" s="367" t="s">
        <v>31421</v>
      </c>
      <c r="C3572" s="366" t="s">
        <v>40</v>
      </c>
      <c r="D3572" s="368">
        <v>410.42</v>
      </c>
    </row>
    <row r="3573" spans="1:4" ht="9" customHeight="1">
      <c r="A3573" s="366" t="s">
        <v>39965</v>
      </c>
      <c r="B3573" s="367" t="s">
        <v>31422</v>
      </c>
      <c r="C3573" s="366" t="s">
        <v>40</v>
      </c>
      <c r="D3573" s="368">
        <v>624.94000000000005</v>
      </c>
    </row>
    <row r="3574" spans="1:4" ht="9" customHeight="1">
      <c r="A3574" s="366" t="s">
        <v>39966</v>
      </c>
      <c r="B3574" s="367" t="s">
        <v>31423</v>
      </c>
      <c r="C3574" s="366" t="s">
        <v>40</v>
      </c>
      <c r="D3574" s="368">
        <v>674.47</v>
      </c>
    </row>
    <row r="3575" spans="1:4" ht="9" customHeight="1">
      <c r="A3575" s="366" t="s">
        <v>39967</v>
      </c>
      <c r="B3575" s="367" t="s">
        <v>31424</v>
      </c>
      <c r="C3575" s="366" t="s">
        <v>40</v>
      </c>
      <c r="D3575" s="368">
        <v>990.6</v>
      </c>
    </row>
    <row r="3576" spans="1:4" ht="9" customHeight="1">
      <c r="A3576" s="366" t="s">
        <v>39968</v>
      </c>
      <c r="B3576" s="367" t="s">
        <v>31425</v>
      </c>
      <c r="C3576" s="366" t="s">
        <v>40</v>
      </c>
      <c r="D3576" s="368">
        <v>218.29</v>
      </c>
    </row>
    <row r="3577" spans="1:4" ht="9" customHeight="1">
      <c r="A3577" s="366" t="s">
        <v>39969</v>
      </c>
      <c r="B3577" s="367" t="s">
        <v>31426</v>
      </c>
      <c r="C3577" s="366" t="s">
        <v>40</v>
      </c>
      <c r="D3577" s="368">
        <v>305.82</v>
      </c>
    </row>
    <row r="3578" spans="1:4" ht="9" customHeight="1">
      <c r="A3578" s="366" t="s">
        <v>39970</v>
      </c>
      <c r="B3578" s="367" t="s">
        <v>31427</v>
      </c>
      <c r="C3578" s="366" t="s">
        <v>40</v>
      </c>
      <c r="D3578" s="368">
        <v>71.28</v>
      </c>
    </row>
    <row r="3579" spans="1:4" ht="9" customHeight="1">
      <c r="A3579" s="366" t="s">
        <v>39971</v>
      </c>
      <c r="B3579" s="367" t="s">
        <v>31428</v>
      </c>
      <c r="C3579" s="366" t="s">
        <v>40</v>
      </c>
      <c r="D3579" s="368">
        <v>75.87</v>
      </c>
    </row>
    <row r="3580" spans="1:4" ht="9" customHeight="1">
      <c r="A3580" s="366" t="s">
        <v>39972</v>
      </c>
      <c r="B3580" s="367" t="s">
        <v>31429</v>
      </c>
      <c r="C3580" s="366" t="s">
        <v>40</v>
      </c>
      <c r="D3580" s="368">
        <v>85.51</v>
      </c>
    </row>
    <row r="3581" spans="1:4" ht="9" customHeight="1">
      <c r="A3581" s="366" t="s">
        <v>39973</v>
      </c>
      <c r="B3581" s="367" t="s">
        <v>31430</v>
      </c>
      <c r="C3581" s="366" t="s">
        <v>40</v>
      </c>
      <c r="D3581" s="368">
        <v>90.9</v>
      </c>
    </row>
    <row r="3582" spans="1:4" ht="9" customHeight="1">
      <c r="A3582" s="366" t="s">
        <v>39974</v>
      </c>
      <c r="B3582" s="367" t="s">
        <v>31431</v>
      </c>
      <c r="C3582" s="366" t="s">
        <v>40</v>
      </c>
      <c r="D3582" s="368">
        <v>96.48</v>
      </c>
    </row>
    <row r="3583" spans="1:4" ht="9" customHeight="1">
      <c r="A3583" s="366" t="s">
        <v>39975</v>
      </c>
      <c r="B3583" s="367" t="s">
        <v>31432</v>
      </c>
      <c r="C3583" s="366" t="s">
        <v>40</v>
      </c>
      <c r="D3583" s="368">
        <v>105.17</v>
      </c>
    </row>
    <row r="3584" spans="1:4" ht="9" customHeight="1">
      <c r="A3584" s="366" t="s">
        <v>39976</v>
      </c>
      <c r="B3584" s="367" t="s">
        <v>31433</v>
      </c>
      <c r="C3584" s="366" t="s">
        <v>40</v>
      </c>
      <c r="D3584" s="368">
        <v>108.2</v>
      </c>
    </row>
    <row r="3585" spans="1:4" ht="9" customHeight="1">
      <c r="A3585" s="366" t="s">
        <v>39977</v>
      </c>
      <c r="B3585" s="367" t="s">
        <v>31434</v>
      </c>
      <c r="C3585" s="366" t="s">
        <v>40</v>
      </c>
      <c r="D3585" s="368">
        <v>121.81</v>
      </c>
    </row>
    <row r="3586" spans="1:4" ht="9" customHeight="1">
      <c r="A3586" s="366" t="s">
        <v>39978</v>
      </c>
      <c r="B3586" s="367" t="s">
        <v>31435</v>
      </c>
      <c r="C3586" s="366" t="s">
        <v>40</v>
      </c>
      <c r="D3586" s="368">
        <v>136.28</v>
      </c>
    </row>
    <row r="3587" spans="1:4" ht="9" customHeight="1">
      <c r="A3587" s="366" t="s">
        <v>39979</v>
      </c>
      <c r="B3587" s="367" t="s">
        <v>31436</v>
      </c>
      <c r="C3587" s="366" t="s">
        <v>40</v>
      </c>
      <c r="D3587" s="368">
        <v>149.91</v>
      </c>
    </row>
    <row r="3588" spans="1:4" ht="9" customHeight="1">
      <c r="A3588" s="366" t="s">
        <v>39980</v>
      </c>
      <c r="B3588" s="367" t="s">
        <v>31437</v>
      </c>
      <c r="C3588" s="366" t="s">
        <v>40</v>
      </c>
      <c r="D3588" s="368">
        <v>158.51</v>
      </c>
    </row>
    <row r="3589" spans="1:4" ht="9" customHeight="1">
      <c r="A3589" s="366" t="s">
        <v>39981</v>
      </c>
      <c r="B3589" s="367" t="s">
        <v>31438</v>
      </c>
      <c r="C3589" s="366" t="s">
        <v>40</v>
      </c>
      <c r="D3589" s="368">
        <v>177.89</v>
      </c>
    </row>
    <row r="3590" spans="1:4" ht="9" customHeight="1">
      <c r="A3590" s="366" t="s">
        <v>39982</v>
      </c>
      <c r="B3590" s="367" t="s">
        <v>31439</v>
      </c>
      <c r="C3590" s="366" t="s">
        <v>40</v>
      </c>
      <c r="D3590" s="368">
        <v>190.7</v>
      </c>
    </row>
    <row r="3591" spans="1:4" ht="18" customHeight="1">
      <c r="A3591" s="366" t="s">
        <v>39983</v>
      </c>
      <c r="B3591" s="367" t="s">
        <v>31440</v>
      </c>
      <c r="C3591" s="366" t="s">
        <v>40</v>
      </c>
      <c r="D3591" s="368">
        <v>220.98</v>
      </c>
    </row>
    <row r="3592" spans="1:4" ht="18" customHeight="1">
      <c r="A3592" s="366" t="s">
        <v>39984</v>
      </c>
      <c r="B3592" s="367" t="s">
        <v>31441</v>
      </c>
      <c r="C3592" s="366" t="s">
        <v>40</v>
      </c>
      <c r="D3592" s="368">
        <v>304.56</v>
      </c>
    </row>
    <row r="3593" spans="1:4" ht="18" customHeight="1">
      <c r="A3593" s="366" t="s">
        <v>39985</v>
      </c>
      <c r="B3593" s="367" t="s">
        <v>31442</v>
      </c>
      <c r="C3593" s="366" t="s">
        <v>40</v>
      </c>
      <c r="D3593" s="368">
        <v>124.97</v>
      </c>
    </row>
    <row r="3594" spans="1:4" ht="18" customHeight="1">
      <c r="A3594" s="366" t="s">
        <v>39986</v>
      </c>
      <c r="B3594" s="367" t="s">
        <v>31443</v>
      </c>
      <c r="C3594" s="366" t="s">
        <v>40</v>
      </c>
      <c r="D3594" s="368">
        <v>148.72999999999999</v>
      </c>
    </row>
    <row r="3595" spans="1:4" ht="18" customHeight="1">
      <c r="A3595" s="366" t="s">
        <v>39987</v>
      </c>
      <c r="B3595" s="367" t="s">
        <v>31444</v>
      </c>
      <c r="C3595" s="366" t="s">
        <v>40</v>
      </c>
      <c r="D3595" s="368">
        <v>176.84</v>
      </c>
    </row>
    <row r="3596" spans="1:4" ht="9" customHeight="1">
      <c r="A3596" s="366" t="s">
        <v>39988</v>
      </c>
      <c r="B3596" s="367" t="s">
        <v>31445</v>
      </c>
      <c r="C3596" s="366" t="s">
        <v>40</v>
      </c>
      <c r="D3596" s="368">
        <v>238.97</v>
      </c>
    </row>
    <row r="3597" spans="1:4" ht="9" customHeight="1">
      <c r="A3597" s="366" t="s">
        <v>39989</v>
      </c>
      <c r="B3597" s="367" t="s">
        <v>31446</v>
      </c>
      <c r="C3597" s="366" t="s">
        <v>40</v>
      </c>
      <c r="D3597" s="368">
        <v>466.8</v>
      </c>
    </row>
    <row r="3598" spans="1:4" ht="9" customHeight="1">
      <c r="A3598" s="366" t="s">
        <v>39990</v>
      </c>
      <c r="B3598" s="367" t="s">
        <v>31447</v>
      </c>
      <c r="C3598" s="366" t="s">
        <v>40</v>
      </c>
      <c r="D3598" s="368">
        <v>588.07000000000005</v>
      </c>
    </row>
    <row r="3599" spans="1:4" ht="9" customHeight="1">
      <c r="A3599" s="366" t="s">
        <v>39991</v>
      </c>
      <c r="B3599" s="367" t="s">
        <v>31448</v>
      </c>
      <c r="C3599" s="366" t="s">
        <v>40</v>
      </c>
      <c r="D3599" s="368">
        <v>796.5</v>
      </c>
    </row>
    <row r="3600" spans="1:4" ht="9" customHeight="1">
      <c r="A3600" s="366" t="s">
        <v>39992</v>
      </c>
      <c r="B3600" s="367" t="s">
        <v>31449</v>
      </c>
      <c r="C3600" s="366" t="s">
        <v>40</v>
      </c>
      <c r="D3600" s="368">
        <v>1269.21</v>
      </c>
    </row>
    <row r="3601" spans="1:4" ht="9" customHeight="1">
      <c r="A3601" s="366" t="s">
        <v>39993</v>
      </c>
      <c r="B3601" s="367" t="s">
        <v>31450</v>
      </c>
      <c r="C3601" s="366" t="s">
        <v>40</v>
      </c>
      <c r="D3601" s="368">
        <v>1909.75</v>
      </c>
    </row>
    <row r="3602" spans="1:4" ht="9" customHeight="1">
      <c r="A3602" s="366" t="s">
        <v>39994</v>
      </c>
      <c r="B3602" s="367" t="s">
        <v>31451</v>
      </c>
      <c r="C3602" s="366" t="s">
        <v>40</v>
      </c>
      <c r="D3602" s="368">
        <v>1923.83</v>
      </c>
    </row>
    <row r="3603" spans="1:4" ht="9" customHeight="1">
      <c r="A3603" s="366" t="s">
        <v>39995</v>
      </c>
      <c r="B3603" s="367" t="s">
        <v>31452</v>
      </c>
      <c r="C3603" s="366" t="s">
        <v>40</v>
      </c>
      <c r="D3603" s="368">
        <v>81.349999999999994</v>
      </c>
    </row>
    <row r="3604" spans="1:4" ht="9" customHeight="1">
      <c r="A3604" s="366" t="s">
        <v>39996</v>
      </c>
      <c r="B3604" s="367" t="s">
        <v>31453</v>
      </c>
      <c r="C3604" s="366" t="s">
        <v>40</v>
      </c>
      <c r="D3604" s="368">
        <v>98.61</v>
      </c>
    </row>
    <row r="3605" spans="1:4" ht="9" customHeight="1">
      <c r="A3605" s="366" t="s">
        <v>39997</v>
      </c>
      <c r="B3605" s="367" t="s">
        <v>31454</v>
      </c>
      <c r="C3605" s="366" t="s">
        <v>40</v>
      </c>
      <c r="D3605" s="368">
        <v>122.22</v>
      </c>
    </row>
    <row r="3606" spans="1:4" ht="9" customHeight="1">
      <c r="A3606" s="366" t="s">
        <v>39998</v>
      </c>
      <c r="B3606" s="367" t="s">
        <v>31455</v>
      </c>
      <c r="C3606" s="366" t="s">
        <v>40</v>
      </c>
      <c r="D3606" s="368">
        <v>158.75</v>
      </c>
    </row>
    <row r="3607" spans="1:4" ht="9" customHeight="1">
      <c r="A3607" s="366" t="s">
        <v>39999</v>
      </c>
      <c r="B3607" s="367" t="s">
        <v>31456</v>
      </c>
      <c r="C3607" s="366" t="s">
        <v>40</v>
      </c>
      <c r="D3607" s="368">
        <v>224.47</v>
      </c>
    </row>
    <row r="3608" spans="1:4" ht="9" customHeight="1">
      <c r="A3608" s="366" t="s">
        <v>40000</v>
      </c>
      <c r="B3608" s="367" t="s">
        <v>31457</v>
      </c>
      <c r="C3608" s="366" t="s">
        <v>40</v>
      </c>
      <c r="D3608" s="368">
        <v>253.62</v>
      </c>
    </row>
    <row r="3609" spans="1:4" ht="9" customHeight="1">
      <c r="A3609" s="366" t="s">
        <v>40001</v>
      </c>
      <c r="B3609" s="367" t="s">
        <v>31458</v>
      </c>
      <c r="C3609" s="366" t="s">
        <v>40</v>
      </c>
      <c r="D3609" s="368">
        <v>15.56</v>
      </c>
    </row>
    <row r="3610" spans="1:4" ht="9" customHeight="1">
      <c r="A3610" s="366" t="s">
        <v>40002</v>
      </c>
      <c r="B3610" s="367" t="s">
        <v>31459</v>
      </c>
      <c r="C3610" s="366" t="s">
        <v>40</v>
      </c>
      <c r="D3610" s="368">
        <v>19.39</v>
      </c>
    </row>
    <row r="3611" spans="1:4" ht="9" customHeight="1">
      <c r="A3611" s="366" t="s">
        <v>40003</v>
      </c>
      <c r="B3611" s="367" t="s">
        <v>31460</v>
      </c>
      <c r="C3611" s="366" t="s">
        <v>40</v>
      </c>
      <c r="D3611" s="368">
        <v>22.08</v>
      </c>
    </row>
    <row r="3612" spans="1:4" ht="9" customHeight="1">
      <c r="A3612" s="366" t="s">
        <v>40004</v>
      </c>
      <c r="B3612" s="367" t="s">
        <v>31461</v>
      </c>
      <c r="C3612" s="366" t="s">
        <v>40</v>
      </c>
      <c r="D3612" s="368">
        <v>25.85</v>
      </c>
    </row>
    <row r="3613" spans="1:4" ht="9" customHeight="1">
      <c r="A3613" s="366" t="s">
        <v>40005</v>
      </c>
      <c r="B3613" s="367" t="s">
        <v>31462</v>
      </c>
      <c r="C3613" s="366" t="s">
        <v>40</v>
      </c>
      <c r="D3613" s="368">
        <v>154.01</v>
      </c>
    </row>
    <row r="3614" spans="1:4" ht="9" customHeight="1">
      <c r="A3614" s="366" t="s">
        <v>40006</v>
      </c>
      <c r="B3614" s="367" t="s">
        <v>31463</v>
      </c>
      <c r="C3614" s="366" t="s">
        <v>40</v>
      </c>
      <c r="D3614" s="368">
        <v>219.97</v>
      </c>
    </row>
    <row r="3615" spans="1:4" ht="9" customHeight="1">
      <c r="A3615" s="366" t="s">
        <v>40007</v>
      </c>
      <c r="B3615" s="367" t="s">
        <v>31464</v>
      </c>
      <c r="C3615" s="366" t="s">
        <v>40</v>
      </c>
      <c r="D3615" s="368">
        <v>259.73</v>
      </c>
    </row>
    <row r="3616" spans="1:4" ht="9" customHeight="1">
      <c r="A3616" s="366" t="s">
        <v>40008</v>
      </c>
      <c r="B3616" s="367" t="s">
        <v>31465</v>
      </c>
      <c r="C3616" s="366" t="s">
        <v>40</v>
      </c>
      <c r="D3616" s="368">
        <v>323.60000000000002</v>
      </c>
    </row>
    <row r="3617" spans="1:4" ht="9" customHeight="1">
      <c r="A3617" s="366" t="s">
        <v>40009</v>
      </c>
      <c r="B3617" s="367" t="s">
        <v>31466</v>
      </c>
      <c r="C3617" s="366" t="s">
        <v>40</v>
      </c>
      <c r="D3617" s="368">
        <v>381.43</v>
      </c>
    </row>
    <row r="3618" spans="1:4" ht="9" customHeight="1">
      <c r="A3618" s="366" t="s">
        <v>40010</v>
      </c>
      <c r="B3618" s="367" t="s">
        <v>31467</v>
      </c>
      <c r="C3618" s="366" t="s">
        <v>40</v>
      </c>
      <c r="D3618" s="368">
        <v>421.1</v>
      </c>
    </row>
    <row r="3619" spans="1:4" ht="9" customHeight="1">
      <c r="A3619" s="366" t="s">
        <v>40011</v>
      </c>
      <c r="B3619" s="367" t="s">
        <v>31468</v>
      </c>
      <c r="C3619" s="366" t="s">
        <v>40</v>
      </c>
      <c r="D3619" s="368">
        <v>617.75</v>
      </c>
    </row>
    <row r="3620" spans="1:4" ht="9" customHeight="1">
      <c r="A3620" s="366" t="s">
        <v>40012</v>
      </c>
      <c r="B3620" s="367" t="s">
        <v>31469</v>
      </c>
      <c r="C3620" s="366" t="s">
        <v>40</v>
      </c>
      <c r="D3620" s="368">
        <v>737.73</v>
      </c>
    </row>
    <row r="3621" spans="1:4" ht="9" customHeight="1">
      <c r="A3621" s="366" t="s">
        <v>40013</v>
      </c>
      <c r="B3621" s="367" t="s">
        <v>31470</v>
      </c>
      <c r="C3621" s="366" t="s">
        <v>40</v>
      </c>
      <c r="D3621" s="368">
        <v>929.43</v>
      </c>
    </row>
    <row r="3622" spans="1:4" ht="9" customHeight="1">
      <c r="A3622" s="366" t="s">
        <v>40014</v>
      </c>
      <c r="B3622" s="367" t="s">
        <v>31471</v>
      </c>
      <c r="C3622" s="366" t="s">
        <v>40</v>
      </c>
      <c r="D3622" s="368">
        <v>1102.73</v>
      </c>
    </row>
    <row r="3623" spans="1:4" ht="9" customHeight="1">
      <c r="A3623" s="366" t="s">
        <v>40015</v>
      </c>
      <c r="B3623" s="367" t="s">
        <v>31472</v>
      </c>
      <c r="C3623" s="366" t="s">
        <v>40</v>
      </c>
      <c r="D3623" s="368">
        <v>33.61</v>
      </c>
    </row>
    <row r="3624" spans="1:4" ht="9" customHeight="1">
      <c r="A3624" s="366" t="s">
        <v>40016</v>
      </c>
      <c r="B3624" s="367" t="s">
        <v>31473</v>
      </c>
      <c r="C3624" s="366" t="s">
        <v>40</v>
      </c>
      <c r="D3624" s="368">
        <v>36.270000000000003</v>
      </c>
    </row>
    <row r="3625" spans="1:4" ht="9" customHeight="1">
      <c r="A3625" s="366" t="s">
        <v>40017</v>
      </c>
      <c r="B3625" s="367" t="s">
        <v>31474</v>
      </c>
      <c r="C3625" s="366" t="s">
        <v>40</v>
      </c>
      <c r="D3625" s="368">
        <v>43.6</v>
      </c>
    </row>
    <row r="3626" spans="1:4" ht="9" customHeight="1">
      <c r="A3626" s="366" t="s">
        <v>40018</v>
      </c>
      <c r="B3626" s="367" t="s">
        <v>31475</v>
      </c>
      <c r="C3626" s="366" t="s">
        <v>40</v>
      </c>
      <c r="D3626" s="368">
        <v>47.4</v>
      </c>
    </row>
    <row r="3627" spans="1:4" ht="9" customHeight="1">
      <c r="A3627" s="366" t="s">
        <v>40019</v>
      </c>
      <c r="B3627" s="367" t="s">
        <v>31476</v>
      </c>
      <c r="C3627" s="366" t="s">
        <v>40</v>
      </c>
      <c r="D3627" s="368">
        <v>50.59</v>
      </c>
    </row>
    <row r="3628" spans="1:4" ht="9" customHeight="1">
      <c r="A3628" s="366" t="s">
        <v>40020</v>
      </c>
      <c r="B3628" s="367" t="s">
        <v>31477</v>
      </c>
      <c r="C3628" s="366" t="s">
        <v>40</v>
      </c>
      <c r="D3628" s="368">
        <v>56.96</v>
      </c>
    </row>
    <row r="3629" spans="1:4" ht="9" customHeight="1">
      <c r="A3629" s="366" t="s">
        <v>40021</v>
      </c>
      <c r="B3629" s="367" t="s">
        <v>31478</v>
      </c>
      <c r="C3629" s="366" t="s">
        <v>40</v>
      </c>
      <c r="D3629" s="368">
        <v>58.37</v>
      </c>
    </row>
    <row r="3630" spans="1:4" ht="9" customHeight="1">
      <c r="A3630" s="366" t="s">
        <v>40022</v>
      </c>
      <c r="B3630" s="367" t="s">
        <v>31479</v>
      </c>
      <c r="C3630" s="366" t="s">
        <v>40</v>
      </c>
      <c r="D3630" s="368">
        <v>67.790000000000006</v>
      </c>
    </row>
    <row r="3631" spans="1:4" ht="9" customHeight="1">
      <c r="A3631" s="366" t="s">
        <v>40023</v>
      </c>
      <c r="B3631" s="367" t="s">
        <v>31480</v>
      </c>
      <c r="C3631" s="366" t="s">
        <v>40</v>
      </c>
      <c r="D3631" s="368">
        <v>76.64</v>
      </c>
    </row>
    <row r="3632" spans="1:4" ht="9" customHeight="1">
      <c r="A3632" s="366" t="s">
        <v>40024</v>
      </c>
      <c r="B3632" s="367" t="s">
        <v>31481</v>
      </c>
      <c r="C3632" s="366" t="s">
        <v>40</v>
      </c>
      <c r="D3632" s="368">
        <v>86.81</v>
      </c>
    </row>
    <row r="3633" spans="1:4" ht="9" customHeight="1">
      <c r="A3633" s="366" t="s">
        <v>40025</v>
      </c>
      <c r="B3633" s="367" t="s">
        <v>31482</v>
      </c>
      <c r="C3633" s="366" t="s">
        <v>40</v>
      </c>
      <c r="D3633" s="368">
        <v>91.85</v>
      </c>
    </row>
    <row r="3634" spans="1:4" ht="9" customHeight="1">
      <c r="A3634" s="366" t="s">
        <v>40026</v>
      </c>
      <c r="B3634" s="367" t="s">
        <v>31483</v>
      </c>
      <c r="C3634" s="366" t="s">
        <v>40</v>
      </c>
      <c r="D3634" s="368">
        <v>106.01</v>
      </c>
    </row>
    <row r="3635" spans="1:4" ht="9" customHeight="1">
      <c r="A3635" s="366" t="s">
        <v>40027</v>
      </c>
      <c r="B3635" s="367" t="s">
        <v>31484</v>
      </c>
      <c r="C3635" s="366" t="s">
        <v>40</v>
      </c>
      <c r="D3635" s="368">
        <v>114.85</v>
      </c>
    </row>
    <row r="3636" spans="1:4" ht="9" customHeight="1">
      <c r="A3636" s="366" t="s">
        <v>40028</v>
      </c>
      <c r="B3636" s="367" t="s">
        <v>31485</v>
      </c>
      <c r="C3636" s="366" t="s">
        <v>40</v>
      </c>
      <c r="D3636" s="368">
        <v>138.87</v>
      </c>
    </row>
    <row r="3637" spans="1:4" ht="9" customHeight="1">
      <c r="A3637" s="366" t="s">
        <v>40029</v>
      </c>
      <c r="B3637" s="367" t="s">
        <v>31486</v>
      </c>
      <c r="C3637" s="366" t="s">
        <v>152</v>
      </c>
      <c r="D3637" s="368">
        <v>12.29</v>
      </c>
    </row>
    <row r="3638" spans="1:4" ht="9" customHeight="1">
      <c r="A3638" s="366" t="s">
        <v>40030</v>
      </c>
      <c r="B3638" s="367" t="s">
        <v>31487</v>
      </c>
      <c r="C3638" s="366" t="s">
        <v>40</v>
      </c>
      <c r="D3638" s="368">
        <v>557.32000000000005</v>
      </c>
    </row>
    <row r="3639" spans="1:4" ht="9" customHeight="1">
      <c r="A3639" s="366" t="s">
        <v>40031</v>
      </c>
      <c r="B3639" s="367" t="s">
        <v>40032</v>
      </c>
      <c r="C3639" s="366" t="s">
        <v>152</v>
      </c>
      <c r="D3639" s="368">
        <v>15.85</v>
      </c>
    </row>
    <row r="3640" spans="1:4" ht="9" customHeight="1">
      <c r="A3640" s="366" t="s">
        <v>40033</v>
      </c>
      <c r="B3640" s="367" t="s">
        <v>31488</v>
      </c>
      <c r="C3640" s="366" t="s">
        <v>152</v>
      </c>
      <c r="D3640" s="368">
        <v>65.819999999999993</v>
      </c>
    </row>
    <row r="3641" spans="1:4" ht="9" customHeight="1">
      <c r="A3641" s="366" t="s">
        <v>40034</v>
      </c>
      <c r="B3641" s="367" t="s">
        <v>31489</v>
      </c>
      <c r="C3641" s="366" t="s">
        <v>9780</v>
      </c>
      <c r="D3641" s="368">
        <v>5.48</v>
      </c>
    </row>
    <row r="3642" spans="1:4" ht="9" customHeight="1">
      <c r="A3642" s="366" t="s">
        <v>40035</v>
      </c>
      <c r="B3642" s="367" t="s">
        <v>31490</v>
      </c>
      <c r="C3642" s="366" t="s">
        <v>9780</v>
      </c>
      <c r="D3642" s="368">
        <v>5.52</v>
      </c>
    </row>
    <row r="3643" spans="1:4" ht="9" customHeight="1">
      <c r="A3643" s="366" t="s">
        <v>40036</v>
      </c>
      <c r="B3643" s="367" t="s">
        <v>31491</v>
      </c>
      <c r="C3643" s="366" t="s">
        <v>9780</v>
      </c>
      <c r="D3643" s="368">
        <v>9.98</v>
      </c>
    </row>
    <row r="3644" spans="1:4" ht="9" customHeight="1">
      <c r="A3644" s="366" t="s">
        <v>40037</v>
      </c>
      <c r="B3644" s="367" t="s">
        <v>31492</v>
      </c>
      <c r="C3644" s="366" t="s">
        <v>9780</v>
      </c>
      <c r="D3644" s="368">
        <v>15.54</v>
      </c>
    </row>
    <row r="3645" spans="1:4" ht="9" customHeight="1">
      <c r="A3645" s="366" t="s">
        <v>40038</v>
      </c>
      <c r="B3645" s="367" t="s">
        <v>31493</v>
      </c>
      <c r="C3645" s="366" t="s">
        <v>9780</v>
      </c>
      <c r="D3645" s="368">
        <v>10.25</v>
      </c>
    </row>
    <row r="3646" spans="1:4" ht="18" customHeight="1">
      <c r="A3646" s="366">
        <v>2419704</v>
      </c>
      <c r="B3646" s="367" t="s">
        <v>31494</v>
      </c>
      <c r="C3646" s="366" t="s">
        <v>9780</v>
      </c>
      <c r="D3646" s="368">
        <v>13.21</v>
      </c>
    </row>
    <row r="3647" spans="1:4" ht="9" customHeight="1">
      <c r="A3647" s="366" t="s">
        <v>40039</v>
      </c>
      <c r="B3647" s="367" t="s">
        <v>31495</v>
      </c>
      <c r="C3647" s="366" t="s">
        <v>9780</v>
      </c>
      <c r="D3647" s="368">
        <v>14.97</v>
      </c>
    </row>
    <row r="3648" spans="1:4" ht="9" customHeight="1">
      <c r="A3648" s="366" t="s">
        <v>40040</v>
      </c>
      <c r="B3648" s="367" t="s">
        <v>31496</v>
      </c>
      <c r="C3648" s="366" t="s">
        <v>9780</v>
      </c>
      <c r="D3648" s="368">
        <v>7.57</v>
      </c>
    </row>
    <row r="3649" spans="1:4" ht="9" customHeight="1">
      <c r="A3649" s="366" t="s">
        <v>40041</v>
      </c>
      <c r="B3649" s="367" t="s">
        <v>31497</v>
      </c>
      <c r="C3649" s="366" t="s">
        <v>9780</v>
      </c>
      <c r="D3649" s="368">
        <v>2.88</v>
      </c>
    </row>
    <row r="3650" spans="1:4" ht="9" customHeight="1">
      <c r="A3650" s="366" t="s">
        <v>40042</v>
      </c>
      <c r="B3650" s="367" t="s">
        <v>31498</v>
      </c>
      <c r="C3650" s="366" t="s">
        <v>9780</v>
      </c>
      <c r="D3650" s="368">
        <v>6.27</v>
      </c>
    </row>
    <row r="3651" spans="1:4" ht="9" customHeight="1">
      <c r="A3651" s="366" t="s">
        <v>40043</v>
      </c>
      <c r="B3651" s="367" t="s">
        <v>31499</v>
      </c>
      <c r="C3651" s="366" t="s">
        <v>9780</v>
      </c>
      <c r="D3651" s="368">
        <v>39.69</v>
      </c>
    </row>
    <row r="3652" spans="1:4" ht="9" customHeight="1">
      <c r="A3652" s="366" t="s">
        <v>40044</v>
      </c>
      <c r="B3652" s="367" t="s">
        <v>31500</v>
      </c>
      <c r="C3652" s="366" t="s">
        <v>9780</v>
      </c>
      <c r="D3652" s="368">
        <v>10.26</v>
      </c>
    </row>
    <row r="3653" spans="1:4" ht="9" customHeight="1">
      <c r="A3653" s="366" t="s">
        <v>40045</v>
      </c>
      <c r="B3653" s="367" t="s">
        <v>31501</v>
      </c>
      <c r="C3653" s="366" t="s">
        <v>152</v>
      </c>
      <c r="D3653" s="368">
        <v>102.35</v>
      </c>
    </row>
    <row r="3654" spans="1:4" ht="9" customHeight="1">
      <c r="A3654" s="366" t="s">
        <v>40046</v>
      </c>
      <c r="B3654" s="367" t="s">
        <v>31502</v>
      </c>
      <c r="C3654" s="366" t="s">
        <v>152</v>
      </c>
      <c r="D3654" s="368">
        <v>63.64</v>
      </c>
    </row>
    <row r="3655" spans="1:4" ht="9" customHeight="1">
      <c r="A3655" s="366" t="s">
        <v>40047</v>
      </c>
      <c r="B3655" s="367" t="s">
        <v>31503</v>
      </c>
      <c r="C3655" s="366" t="s">
        <v>9780</v>
      </c>
      <c r="D3655" s="368">
        <v>8.75</v>
      </c>
    </row>
    <row r="3656" spans="1:4" ht="9" customHeight="1">
      <c r="A3656" s="366" t="s">
        <v>40048</v>
      </c>
      <c r="B3656" s="367" t="s">
        <v>31504</v>
      </c>
      <c r="C3656" s="366" t="s">
        <v>4130</v>
      </c>
      <c r="D3656" s="368">
        <v>300.33999999999997</v>
      </c>
    </row>
    <row r="3657" spans="1:4" ht="9" customHeight="1">
      <c r="A3657" s="366" t="s">
        <v>40049</v>
      </c>
      <c r="B3657" s="367" t="s">
        <v>31505</v>
      </c>
      <c r="C3657" s="366" t="s">
        <v>4130</v>
      </c>
      <c r="D3657" s="368">
        <v>348236.09</v>
      </c>
    </row>
    <row r="3658" spans="1:4" ht="9" customHeight="1">
      <c r="A3658" s="366" t="s">
        <v>40050</v>
      </c>
      <c r="B3658" s="367" t="s">
        <v>31506</v>
      </c>
      <c r="C3658" s="366" t="s">
        <v>4130</v>
      </c>
      <c r="D3658" s="368">
        <v>303191.69</v>
      </c>
    </row>
    <row r="3659" spans="1:4" ht="9" customHeight="1">
      <c r="A3659" s="366" t="s">
        <v>40051</v>
      </c>
      <c r="B3659" s="367" t="s">
        <v>31507</v>
      </c>
      <c r="C3659" s="366" t="s">
        <v>4130</v>
      </c>
      <c r="D3659" s="368">
        <v>417589.46</v>
      </c>
    </row>
    <row r="3660" spans="1:4" ht="9" customHeight="1">
      <c r="A3660" s="366" t="s">
        <v>40052</v>
      </c>
      <c r="B3660" s="367" t="s">
        <v>31508</v>
      </c>
      <c r="C3660" s="366" t="s">
        <v>4130</v>
      </c>
      <c r="D3660" s="368">
        <v>440255.64</v>
      </c>
    </row>
    <row r="3661" spans="1:4" ht="9" customHeight="1">
      <c r="A3661" s="366" t="s">
        <v>40053</v>
      </c>
      <c r="B3661" s="367" t="s">
        <v>31509</v>
      </c>
      <c r="C3661" s="366" t="s">
        <v>4130</v>
      </c>
      <c r="D3661" s="368">
        <v>383134.95</v>
      </c>
    </row>
    <row r="3662" spans="1:4" ht="9" customHeight="1">
      <c r="A3662" s="366" t="s">
        <v>40054</v>
      </c>
      <c r="B3662" s="367" t="s">
        <v>31510</v>
      </c>
      <c r="C3662" s="366" t="s">
        <v>4130</v>
      </c>
      <c r="D3662" s="368">
        <v>529866.88</v>
      </c>
    </row>
    <row r="3663" spans="1:4" ht="9" customHeight="1">
      <c r="A3663" s="366" t="s">
        <v>40055</v>
      </c>
      <c r="B3663" s="367" t="s">
        <v>31511</v>
      </c>
      <c r="C3663" s="366" t="s">
        <v>4130</v>
      </c>
      <c r="D3663" s="368">
        <v>525610.4</v>
      </c>
    </row>
    <row r="3664" spans="1:4" ht="9" customHeight="1">
      <c r="A3664" s="366" t="s">
        <v>40056</v>
      </c>
      <c r="B3664" s="367" t="s">
        <v>31512</v>
      </c>
      <c r="C3664" s="366" t="s">
        <v>4130</v>
      </c>
      <c r="D3664" s="368">
        <v>456391.52</v>
      </c>
    </row>
    <row r="3665" spans="1:4" ht="9" customHeight="1">
      <c r="A3665" s="366" t="s">
        <v>40057</v>
      </c>
      <c r="B3665" s="367" t="s">
        <v>31513</v>
      </c>
      <c r="C3665" s="366" t="s">
        <v>4130</v>
      </c>
      <c r="D3665" s="368">
        <v>631013.82999999996</v>
      </c>
    </row>
    <row r="3666" spans="1:4" ht="9" customHeight="1">
      <c r="A3666" s="366" t="s">
        <v>40058</v>
      </c>
      <c r="B3666" s="367" t="s">
        <v>31514</v>
      </c>
      <c r="C3666" s="366" t="s">
        <v>4130</v>
      </c>
      <c r="D3666" s="368">
        <v>463369.32</v>
      </c>
    </row>
    <row r="3667" spans="1:4" ht="9" customHeight="1">
      <c r="A3667" s="366" t="s">
        <v>40059</v>
      </c>
      <c r="B3667" s="367" t="s">
        <v>31515</v>
      </c>
      <c r="C3667" s="366" t="s">
        <v>4130</v>
      </c>
      <c r="D3667" s="368">
        <v>403166.98</v>
      </c>
    </row>
    <row r="3668" spans="1:4" ht="9" customHeight="1">
      <c r="A3668" s="366" t="s">
        <v>40060</v>
      </c>
      <c r="B3668" s="367" t="s">
        <v>31516</v>
      </c>
      <c r="C3668" s="366" t="s">
        <v>4130</v>
      </c>
      <c r="D3668" s="368">
        <v>557526.53</v>
      </c>
    </row>
    <row r="3669" spans="1:4" ht="9" customHeight="1">
      <c r="A3669" s="366" t="s">
        <v>40061</v>
      </c>
      <c r="B3669" s="367" t="s">
        <v>31517</v>
      </c>
      <c r="C3669" s="366" t="s">
        <v>4130</v>
      </c>
      <c r="D3669" s="368">
        <v>382878.47</v>
      </c>
    </row>
    <row r="3670" spans="1:4" ht="9" customHeight="1">
      <c r="A3670" s="366" t="s">
        <v>40062</v>
      </c>
      <c r="B3670" s="367" t="s">
        <v>31518</v>
      </c>
      <c r="C3670" s="366" t="s">
        <v>4130</v>
      </c>
      <c r="D3670" s="368">
        <v>333296.87</v>
      </c>
    </row>
    <row r="3671" spans="1:4" ht="9" customHeight="1">
      <c r="A3671" s="366" t="s">
        <v>40063</v>
      </c>
      <c r="B3671" s="367" t="s">
        <v>31519</v>
      </c>
      <c r="C3671" s="366" t="s">
        <v>4130</v>
      </c>
      <c r="D3671" s="368">
        <v>459247.66</v>
      </c>
    </row>
    <row r="3672" spans="1:4" ht="9" customHeight="1">
      <c r="A3672" s="366" t="s">
        <v>40064</v>
      </c>
      <c r="B3672" s="367" t="s">
        <v>31520</v>
      </c>
      <c r="C3672" s="366" t="s">
        <v>4130</v>
      </c>
      <c r="D3672" s="368">
        <v>484134.40000000002</v>
      </c>
    </row>
    <row r="3673" spans="1:4" ht="9" customHeight="1">
      <c r="A3673" s="366" t="s">
        <v>40065</v>
      </c>
      <c r="B3673" s="367" t="s">
        <v>31521</v>
      </c>
      <c r="C3673" s="366" t="s">
        <v>4130</v>
      </c>
      <c r="D3673" s="368">
        <v>421260.18</v>
      </c>
    </row>
    <row r="3674" spans="1:4" ht="9" customHeight="1">
      <c r="A3674" s="366" t="s">
        <v>40066</v>
      </c>
      <c r="B3674" s="367" t="s">
        <v>31522</v>
      </c>
      <c r="C3674" s="366" t="s">
        <v>4130</v>
      </c>
      <c r="D3674" s="368">
        <v>582653.32999999996</v>
      </c>
    </row>
    <row r="3675" spans="1:4" ht="9" customHeight="1">
      <c r="A3675" s="366" t="s">
        <v>40067</v>
      </c>
      <c r="B3675" s="367" t="s">
        <v>31523</v>
      </c>
      <c r="C3675" s="366" t="s">
        <v>4130</v>
      </c>
      <c r="D3675" s="368">
        <v>577841.68000000005</v>
      </c>
    </row>
    <row r="3676" spans="1:4" ht="9" customHeight="1">
      <c r="A3676" s="366" t="s">
        <v>40068</v>
      </c>
      <c r="B3676" s="367" t="s">
        <v>31524</v>
      </c>
      <c r="C3676" s="366" t="s">
        <v>4130</v>
      </c>
      <c r="D3676" s="368">
        <v>503413.63</v>
      </c>
    </row>
    <row r="3677" spans="1:4" ht="9" customHeight="1">
      <c r="A3677" s="366" t="s">
        <v>40069</v>
      </c>
      <c r="B3677" s="367" t="s">
        <v>31525</v>
      </c>
      <c r="C3677" s="366" t="s">
        <v>4130</v>
      </c>
      <c r="D3677" s="368">
        <v>693944.6</v>
      </c>
    </row>
    <row r="3678" spans="1:4" ht="9" customHeight="1">
      <c r="A3678" s="366" t="s">
        <v>40070</v>
      </c>
      <c r="B3678" s="367" t="s">
        <v>31526</v>
      </c>
      <c r="C3678" s="366" t="s">
        <v>4130</v>
      </c>
      <c r="D3678" s="368">
        <v>511134.14</v>
      </c>
    </row>
    <row r="3679" spans="1:4" ht="9" customHeight="1">
      <c r="A3679" s="366" t="s">
        <v>40071</v>
      </c>
      <c r="B3679" s="367" t="s">
        <v>31527</v>
      </c>
      <c r="C3679" s="366" t="s">
        <v>4130</v>
      </c>
      <c r="D3679" s="368">
        <v>443302.13</v>
      </c>
    </row>
    <row r="3680" spans="1:4" ht="9" customHeight="1">
      <c r="A3680" s="366" t="s">
        <v>40072</v>
      </c>
      <c r="B3680" s="367" t="s">
        <v>31528</v>
      </c>
      <c r="C3680" s="366" t="s">
        <v>4130</v>
      </c>
      <c r="D3680" s="368">
        <v>613092.69999999995</v>
      </c>
    </row>
    <row r="3681" spans="1:4" ht="9" customHeight="1">
      <c r="A3681" s="366" t="s">
        <v>40073</v>
      </c>
      <c r="B3681" s="367" t="s">
        <v>31529</v>
      </c>
      <c r="C3681" s="366" t="s">
        <v>4130</v>
      </c>
      <c r="D3681" s="368">
        <v>420958.82</v>
      </c>
    </row>
    <row r="3682" spans="1:4" ht="9" customHeight="1">
      <c r="A3682" s="366" t="s">
        <v>40074</v>
      </c>
      <c r="B3682" s="367" t="s">
        <v>31530</v>
      </c>
      <c r="C3682" s="366" t="s">
        <v>4130</v>
      </c>
      <c r="D3682" s="368">
        <v>366392.75</v>
      </c>
    </row>
    <row r="3683" spans="1:4" ht="9" customHeight="1">
      <c r="A3683" s="366" t="s">
        <v>40075</v>
      </c>
      <c r="B3683" s="367" t="s">
        <v>31531</v>
      </c>
      <c r="C3683" s="366" t="s">
        <v>4130</v>
      </c>
      <c r="D3683" s="368">
        <v>506586.1</v>
      </c>
    </row>
    <row r="3684" spans="1:4" ht="9" customHeight="1">
      <c r="A3684" s="366" t="s">
        <v>40076</v>
      </c>
      <c r="B3684" s="367" t="s">
        <v>31532</v>
      </c>
      <c r="C3684" s="366" t="s">
        <v>4130</v>
      </c>
      <c r="D3684" s="368">
        <v>533988.29</v>
      </c>
    </row>
    <row r="3685" spans="1:4" ht="9" customHeight="1">
      <c r="A3685" s="366" t="s">
        <v>40077</v>
      </c>
      <c r="B3685" s="367" t="s">
        <v>31533</v>
      </c>
      <c r="C3685" s="366" t="s">
        <v>4130</v>
      </c>
      <c r="D3685" s="368">
        <v>463173.25</v>
      </c>
    </row>
    <row r="3686" spans="1:4" ht="9" customHeight="1">
      <c r="A3686" s="366" t="s">
        <v>40078</v>
      </c>
      <c r="B3686" s="367" t="s">
        <v>31534</v>
      </c>
      <c r="C3686" s="366" t="s">
        <v>4130</v>
      </c>
      <c r="D3686" s="368">
        <v>640664.87</v>
      </c>
    </row>
    <row r="3687" spans="1:4" ht="9" customHeight="1">
      <c r="A3687" s="366" t="s">
        <v>40079</v>
      </c>
      <c r="B3687" s="367" t="s">
        <v>31535</v>
      </c>
      <c r="C3687" s="366" t="s">
        <v>4130</v>
      </c>
      <c r="D3687" s="368">
        <v>635268.62</v>
      </c>
    </row>
    <row r="3688" spans="1:4" ht="9" customHeight="1">
      <c r="A3688" s="366" t="s">
        <v>40080</v>
      </c>
      <c r="B3688" s="367" t="s">
        <v>31536</v>
      </c>
      <c r="C3688" s="366" t="s">
        <v>4130</v>
      </c>
      <c r="D3688" s="368">
        <v>553397.71</v>
      </c>
    </row>
    <row r="3689" spans="1:4" ht="9" customHeight="1">
      <c r="A3689" s="366" t="s">
        <v>40081</v>
      </c>
      <c r="B3689" s="367" t="s">
        <v>31537</v>
      </c>
      <c r="C3689" s="366" t="s">
        <v>4130</v>
      </c>
      <c r="D3689" s="368">
        <v>767779.59</v>
      </c>
    </row>
    <row r="3690" spans="1:4" ht="9" customHeight="1">
      <c r="A3690" s="366" t="s">
        <v>40082</v>
      </c>
      <c r="B3690" s="367" t="s">
        <v>31538</v>
      </c>
      <c r="C3690" s="366" t="s">
        <v>4130</v>
      </c>
      <c r="D3690" s="368">
        <v>561926.63</v>
      </c>
    </row>
    <row r="3691" spans="1:4" ht="9" customHeight="1">
      <c r="A3691" s="366" t="s">
        <v>40083</v>
      </c>
      <c r="B3691" s="367" t="s">
        <v>31539</v>
      </c>
      <c r="C3691" s="366" t="s">
        <v>4130</v>
      </c>
      <c r="D3691" s="368">
        <v>487424.87</v>
      </c>
    </row>
    <row r="3692" spans="1:4" ht="9" customHeight="1">
      <c r="A3692" s="366" t="s">
        <v>40084</v>
      </c>
      <c r="B3692" s="367" t="s">
        <v>31540</v>
      </c>
      <c r="C3692" s="366" t="s">
        <v>4130</v>
      </c>
      <c r="D3692" s="368">
        <v>674159.66</v>
      </c>
    </row>
    <row r="3693" spans="1:4" ht="9" customHeight="1">
      <c r="A3693" s="366" t="s">
        <v>40085</v>
      </c>
      <c r="B3693" s="367" t="s">
        <v>31541</v>
      </c>
      <c r="C3693" s="366" t="s">
        <v>4130</v>
      </c>
      <c r="D3693" s="368">
        <v>640302.52</v>
      </c>
    </row>
    <row r="3694" spans="1:4" ht="9" customHeight="1">
      <c r="A3694" s="366" t="s">
        <v>40086</v>
      </c>
      <c r="B3694" s="367" t="s">
        <v>31542</v>
      </c>
      <c r="C3694" s="366" t="s">
        <v>4130</v>
      </c>
      <c r="D3694" s="368">
        <v>557135.68000000005</v>
      </c>
    </row>
    <row r="3695" spans="1:4" ht="9" customHeight="1">
      <c r="A3695" s="366" t="s">
        <v>40087</v>
      </c>
      <c r="B3695" s="367" t="s">
        <v>31543</v>
      </c>
      <c r="C3695" s="366" t="s">
        <v>4130</v>
      </c>
      <c r="D3695" s="368">
        <v>773387.58</v>
      </c>
    </row>
    <row r="3696" spans="1:4" ht="9" customHeight="1">
      <c r="A3696" s="366" t="s">
        <v>40088</v>
      </c>
      <c r="B3696" s="367" t="s">
        <v>31544</v>
      </c>
      <c r="C3696" s="366" t="s">
        <v>4130</v>
      </c>
      <c r="D3696" s="368">
        <v>766497.84</v>
      </c>
    </row>
    <row r="3697" spans="1:4" ht="9" customHeight="1">
      <c r="A3697" s="366" t="s">
        <v>40089</v>
      </c>
      <c r="B3697" s="367" t="s">
        <v>31545</v>
      </c>
      <c r="C3697" s="366" t="s">
        <v>4130</v>
      </c>
      <c r="D3697" s="368">
        <v>663582.56999999995</v>
      </c>
    </row>
    <row r="3698" spans="1:4" ht="9" customHeight="1">
      <c r="A3698" s="366" t="s">
        <v>40090</v>
      </c>
      <c r="B3698" s="367" t="s">
        <v>31546</v>
      </c>
      <c r="C3698" s="366" t="s">
        <v>4130</v>
      </c>
      <c r="D3698" s="368">
        <v>920416.23</v>
      </c>
    </row>
    <row r="3699" spans="1:4" ht="9" customHeight="1">
      <c r="A3699" s="366" t="s">
        <v>40091</v>
      </c>
      <c r="B3699" s="367" t="s">
        <v>31547</v>
      </c>
      <c r="C3699" s="366" t="s">
        <v>4130</v>
      </c>
      <c r="D3699" s="368">
        <v>673961.72</v>
      </c>
    </row>
    <row r="3700" spans="1:4" ht="9" customHeight="1">
      <c r="A3700" s="366" t="s">
        <v>40092</v>
      </c>
      <c r="B3700" s="367" t="s">
        <v>31548</v>
      </c>
      <c r="C3700" s="366" t="s">
        <v>4130</v>
      </c>
      <c r="D3700" s="368">
        <v>586259.66</v>
      </c>
    </row>
    <row r="3701" spans="1:4" ht="9" customHeight="1">
      <c r="A3701" s="366" t="s">
        <v>40093</v>
      </c>
      <c r="B3701" s="367" t="s">
        <v>31549</v>
      </c>
      <c r="C3701" s="366" t="s">
        <v>4130</v>
      </c>
      <c r="D3701" s="368">
        <v>813625.93</v>
      </c>
    </row>
    <row r="3702" spans="1:4" ht="9" customHeight="1">
      <c r="A3702" s="366" t="s">
        <v>40094</v>
      </c>
      <c r="B3702" s="367" t="s">
        <v>31550</v>
      </c>
      <c r="C3702" s="366" t="s">
        <v>4130</v>
      </c>
      <c r="D3702" s="368">
        <v>316719.64</v>
      </c>
    </row>
    <row r="3703" spans="1:4" ht="9" customHeight="1">
      <c r="A3703" s="366" t="s">
        <v>40095</v>
      </c>
      <c r="B3703" s="367" t="s">
        <v>31551</v>
      </c>
      <c r="C3703" s="366" t="s">
        <v>4130</v>
      </c>
      <c r="D3703" s="368">
        <v>275806.07</v>
      </c>
    </row>
    <row r="3704" spans="1:4" ht="9" customHeight="1">
      <c r="A3704" s="366" t="s">
        <v>40096</v>
      </c>
      <c r="B3704" s="367" t="s">
        <v>31552</v>
      </c>
      <c r="C3704" s="366" t="s">
        <v>4130</v>
      </c>
      <c r="D3704" s="368">
        <v>379680.17</v>
      </c>
    </row>
    <row r="3705" spans="1:4" ht="9" customHeight="1">
      <c r="A3705" s="366" t="s">
        <v>40097</v>
      </c>
      <c r="B3705" s="367" t="s">
        <v>31553</v>
      </c>
      <c r="C3705" s="366" t="s">
        <v>4130</v>
      </c>
      <c r="D3705" s="368">
        <v>400307.69</v>
      </c>
    </row>
    <row r="3706" spans="1:4" ht="9" customHeight="1">
      <c r="A3706" s="366" t="s">
        <v>40098</v>
      </c>
      <c r="B3706" s="367" t="s">
        <v>31554</v>
      </c>
      <c r="C3706" s="366" t="s">
        <v>4130</v>
      </c>
      <c r="D3706" s="368">
        <v>348453.49</v>
      </c>
    </row>
    <row r="3707" spans="1:4" ht="9" customHeight="1">
      <c r="A3707" s="366" t="s">
        <v>40099</v>
      </c>
      <c r="B3707" s="367" t="s">
        <v>31555</v>
      </c>
      <c r="C3707" s="366" t="s">
        <v>4130</v>
      </c>
      <c r="D3707" s="368">
        <v>480274.2</v>
      </c>
    </row>
    <row r="3708" spans="1:4" ht="9" customHeight="1">
      <c r="A3708" s="366" t="s">
        <v>40100</v>
      </c>
      <c r="B3708" s="367" t="s">
        <v>31556</v>
      </c>
      <c r="C3708" s="366" t="s">
        <v>16948</v>
      </c>
      <c r="D3708" s="368">
        <v>153.99</v>
      </c>
    </row>
    <row r="3709" spans="1:4" ht="18" customHeight="1">
      <c r="A3709" s="366" t="s">
        <v>40101</v>
      </c>
      <c r="B3709" s="367" t="s">
        <v>31557</v>
      </c>
      <c r="C3709" s="366" t="s">
        <v>16948</v>
      </c>
      <c r="D3709" s="368">
        <v>149.9</v>
      </c>
    </row>
    <row r="3710" spans="1:4" ht="18" customHeight="1">
      <c r="A3710" s="366" t="s">
        <v>40102</v>
      </c>
      <c r="B3710" s="367" t="s">
        <v>31558</v>
      </c>
      <c r="C3710" s="366" t="s">
        <v>4130</v>
      </c>
      <c r="D3710" s="368">
        <v>218.84</v>
      </c>
    </row>
    <row r="3711" spans="1:4" ht="18" customHeight="1">
      <c r="A3711" s="366" t="s">
        <v>40103</v>
      </c>
      <c r="B3711" s="367" t="s">
        <v>31559</v>
      </c>
      <c r="C3711" s="366" t="s">
        <v>4130</v>
      </c>
      <c r="D3711" s="368">
        <v>150.34</v>
      </c>
    </row>
    <row r="3712" spans="1:4" ht="18" customHeight="1">
      <c r="A3712" s="366" t="s">
        <v>40104</v>
      </c>
      <c r="B3712" s="367" t="s">
        <v>31560</v>
      </c>
      <c r="C3712" s="366" t="s">
        <v>4130</v>
      </c>
      <c r="D3712" s="368">
        <v>334.11</v>
      </c>
    </row>
    <row r="3713" spans="1:4" ht="18" customHeight="1">
      <c r="A3713" s="366" t="s">
        <v>40105</v>
      </c>
      <c r="B3713" s="367" t="s">
        <v>31561</v>
      </c>
      <c r="C3713" s="366" t="s">
        <v>4130</v>
      </c>
      <c r="D3713" s="368">
        <v>249.71</v>
      </c>
    </row>
    <row r="3714" spans="1:4" ht="18" customHeight="1">
      <c r="A3714" s="366" t="s">
        <v>40106</v>
      </c>
      <c r="B3714" s="367" t="s">
        <v>31562</v>
      </c>
      <c r="C3714" s="366" t="s">
        <v>4130</v>
      </c>
      <c r="D3714" s="368">
        <v>171.65</v>
      </c>
    </row>
    <row r="3715" spans="1:4" ht="18" customHeight="1">
      <c r="A3715" s="366" t="s">
        <v>40107</v>
      </c>
      <c r="B3715" s="367" t="s">
        <v>31563</v>
      </c>
      <c r="C3715" s="366" t="s">
        <v>4130</v>
      </c>
      <c r="D3715" s="368">
        <v>381.64</v>
      </c>
    </row>
    <row r="3716" spans="1:4" ht="18" customHeight="1">
      <c r="A3716" s="366" t="s">
        <v>40108</v>
      </c>
      <c r="B3716" s="367" t="s">
        <v>31564</v>
      </c>
      <c r="C3716" s="366" t="s">
        <v>4130</v>
      </c>
      <c r="D3716" s="368">
        <v>290.04000000000002</v>
      </c>
    </row>
    <row r="3717" spans="1:4" ht="18" customHeight="1">
      <c r="A3717" s="366" t="s">
        <v>40109</v>
      </c>
      <c r="B3717" s="367" t="s">
        <v>31565</v>
      </c>
      <c r="C3717" s="366" t="s">
        <v>4130</v>
      </c>
      <c r="D3717" s="368">
        <v>202.5</v>
      </c>
    </row>
    <row r="3718" spans="1:4" ht="18" customHeight="1">
      <c r="A3718" s="366" t="s">
        <v>40110</v>
      </c>
      <c r="B3718" s="367" t="s">
        <v>31566</v>
      </c>
      <c r="C3718" s="366" t="s">
        <v>4130</v>
      </c>
      <c r="D3718" s="368">
        <v>443.32</v>
      </c>
    </row>
    <row r="3719" spans="1:4" ht="18" customHeight="1">
      <c r="A3719" s="366" t="s">
        <v>40111</v>
      </c>
      <c r="B3719" s="367" t="s">
        <v>31567</v>
      </c>
      <c r="C3719" s="366" t="s">
        <v>4130</v>
      </c>
      <c r="D3719" s="368">
        <v>382.68</v>
      </c>
    </row>
    <row r="3720" spans="1:4" ht="18" customHeight="1">
      <c r="A3720" s="366" t="s">
        <v>40112</v>
      </c>
      <c r="B3720" s="367" t="s">
        <v>31568</v>
      </c>
      <c r="C3720" s="366" t="s">
        <v>4130</v>
      </c>
      <c r="D3720" s="368">
        <v>249.71</v>
      </c>
    </row>
    <row r="3721" spans="1:4" ht="9" customHeight="1">
      <c r="A3721" s="366" t="s">
        <v>40113</v>
      </c>
      <c r="B3721" s="367" t="s">
        <v>31569</v>
      </c>
      <c r="C3721" s="366" t="s">
        <v>4130</v>
      </c>
      <c r="D3721" s="368">
        <v>583.29</v>
      </c>
    </row>
    <row r="3722" spans="1:4" ht="9" customHeight="1">
      <c r="A3722" s="366" t="s">
        <v>40114</v>
      </c>
      <c r="B3722" s="367" t="s">
        <v>31570</v>
      </c>
      <c r="C3722" s="366" t="s">
        <v>4130</v>
      </c>
      <c r="D3722" s="368">
        <v>175.7</v>
      </c>
    </row>
    <row r="3723" spans="1:4" ht="9" customHeight="1">
      <c r="A3723" s="366" t="s">
        <v>40115</v>
      </c>
      <c r="B3723" s="367" t="s">
        <v>31571</v>
      </c>
      <c r="C3723" s="366" t="s">
        <v>4130</v>
      </c>
      <c r="D3723" s="368">
        <v>128.55000000000001</v>
      </c>
    </row>
    <row r="3724" spans="1:4" ht="9" customHeight="1">
      <c r="A3724" s="366" t="s">
        <v>40116</v>
      </c>
      <c r="B3724" s="367" t="s">
        <v>31572</v>
      </c>
      <c r="C3724" s="366" t="s">
        <v>4130</v>
      </c>
      <c r="D3724" s="368">
        <v>268.42</v>
      </c>
    </row>
    <row r="3725" spans="1:4" ht="9" customHeight="1">
      <c r="A3725" s="366" t="s">
        <v>40117</v>
      </c>
      <c r="B3725" s="367" t="s">
        <v>31573</v>
      </c>
      <c r="C3725" s="366" t="s">
        <v>4130</v>
      </c>
      <c r="D3725" s="368">
        <v>499.36</v>
      </c>
    </row>
    <row r="3726" spans="1:4" ht="9" customHeight="1">
      <c r="A3726" s="366" t="s">
        <v>40118</v>
      </c>
      <c r="B3726" s="367" t="s">
        <v>31574</v>
      </c>
      <c r="C3726" s="366" t="s">
        <v>4130</v>
      </c>
      <c r="D3726" s="368">
        <v>340.93</v>
      </c>
    </row>
    <row r="3727" spans="1:4" ht="9" customHeight="1">
      <c r="A3727" s="366" t="s">
        <v>40119</v>
      </c>
      <c r="B3727" s="367" t="s">
        <v>31575</v>
      </c>
      <c r="C3727" s="366" t="s">
        <v>4130</v>
      </c>
      <c r="D3727" s="368">
        <v>724.01</v>
      </c>
    </row>
    <row r="3728" spans="1:4" ht="9" customHeight="1">
      <c r="A3728" s="366" t="s">
        <v>40120</v>
      </c>
      <c r="B3728" s="367" t="s">
        <v>31576</v>
      </c>
      <c r="C3728" s="366" t="s">
        <v>4130</v>
      </c>
      <c r="D3728" s="368">
        <v>571.01</v>
      </c>
    </row>
    <row r="3729" spans="1:4" ht="9" customHeight="1">
      <c r="A3729" s="366" t="s">
        <v>40121</v>
      </c>
      <c r="B3729" s="367" t="s">
        <v>31577</v>
      </c>
      <c r="C3729" s="366" t="s">
        <v>4130</v>
      </c>
      <c r="D3729" s="368">
        <v>391.53</v>
      </c>
    </row>
    <row r="3730" spans="1:4" ht="9" customHeight="1">
      <c r="A3730" s="366" t="s">
        <v>40122</v>
      </c>
      <c r="B3730" s="367" t="s">
        <v>31578</v>
      </c>
      <c r="C3730" s="366" t="s">
        <v>4130</v>
      </c>
      <c r="D3730" s="368">
        <v>827.31</v>
      </c>
    </row>
    <row r="3731" spans="1:4" ht="9" customHeight="1">
      <c r="A3731" s="366" t="s">
        <v>40123</v>
      </c>
      <c r="B3731" s="367" t="s">
        <v>31579</v>
      </c>
      <c r="C3731" s="366" t="s">
        <v>4130</v>
      </c>
      <c r="D3731" s="368">
        <v>663.82</v>
      </c>
    </row>
    <row r="3732" spans="1:4" ht="9" customHeight="1">
      <c r="A3732" s="366" t="s">
        <v>40124</v>
      </c>
      <c r="B3732" s="367" t="s">
        <v>31580</v>
      </c>
      <c r="C3732" s="366" t="s">
        <v>4130</v>
      </c>
      <c r="D3732" s="368">
        <v>463.17</v>
      </c>
    </row>
    <row r="3733" spans="1:4" ht="9" customHeight="1">
      <c r="A3733" s="366" t="s">
        <v>40125</v>
      </c>
      <c r="B3733" s="367" t="s">
        <v>31581</v>
      </c>
      <c r="C3733" s="366" t="s">
        <v>4130</v>
      </c>
      <c r="D3733" s="368">
        <v>962.35</v>
      </c>
    </row>
    <row r="3734" spans="1:4" ht="9" customHeight="1">
      <c r="A3734" s="366" t="s">
        <v>40126</v>
      </c>
      <c r="B3734" s="367" t="s">
        <v>31582</v>
      </c>
      <c r="C3734" s="366" t="s">
        <v>4130</v>
      </c>
      <c r="D3734" s="368">
        <v>878.83</v>
      </c>
    </row>
    <row r="3735" spans="1:4" ht="9" customHeight="1">
      <c r="A3735" s="366" t="s">
        <v>40127</v>
      </c>
      <c r="B3735" s="367" t="s">
        <v>31583</v>
      </c>
      <c r="C3735" s="366" t="s">
        <v>4130</v>
      </c>
      <c r="D3735" s="368">
        <v>571.01</v>
      </c>
    </row>
    <row r="3736" spans="1:4" ht="9" customHeight="1">
      <c r="A3736" s="366" t="s">
        <v>40128</v>
      </c>
      <c r="B3736" s="367" t="s">
        <v>31584</v>
      </c>
      <c r="C3736" s="366" t="s">
        <v>4130</v>
      </c>
      <c r="D3736" s="368">
        <v>1272.3499999999999</v>
      </c>
    </row>
    <row r="3737" spans="1:4" ht="9" customHeight="1">
      <c r="A3737" s="366" t="s">
        <v>40129</v>
      </c>
      <c r="B3737" s="367" t="s">
        <v>31585</v>
      </c>
      <c r="C3737" s="366" t="s">
        <v>4130</v>
      </c>
      <c r="D3737" s="368">
        <v>400.57</v>
      </c>
    </row>
    <row r="3738" spans="1:4" ht="9" customHeight="1">
      <c r="A3738" s="366" t="s">
        <v>40130</v>
      </c>
      <c r="B3738" s="367" t="s">
        <v>31586</v>
      </c>
      <c r="C3738" s="366" t="s">
        <v>4130</v>
      </c>
      <c r="D3738" s="368">
        <v>292.68</v>
      </c>
    </row>
    <row r="3739" spans="1:4" ht="9" customHeight="1">
      <c r="A3739" s="366" t="s">
        <v>40131</v>
      </c>
      <c r="B3739" s="367" t="s">
        <v>31587</v>
      </c>
      <c r="C3739" s="366" t="s">
        <v>4130</v>
      </c>
      <c r="D3739" s="368">
        <v>580</v>
      </c>
    </row>
    <row r="3740" spans="1:4" ht="9" customHeight="1">
      <c r="A3740" s="366" t="s">
        <v>40132</v>
      </c>
      <c r="B3740" s="367" t="s">
        <v>31588</v>
      </c>
      <c r="C3740" s="366" t="s">
        <v>31589</v>
      </c>
      <c r="D3740" s="368">
        <v>90692.93</v>
      </c>
    </row>
    <row r="3741" spans="1:4" ht="9" customHeight="1">
      <c r="A3741" s="366" t="s">
        <v>40133</v>
      </c>
      <c r="B3741" s="367" t="s">
        <v>31590</v>
      </c>
      <c r="C3741" s="366" t="s">
        <v>31589</v>
      </c>
      <c r="D3741" s="368">
        <v>44685.95</v>
      </c>
    </row>
    <row r="3742" spans="1:4" ht="9" customHeight="1">
      <c r="A3742" s="366" t="s">
        <v>40134</v>
      </c>
      <c r="B3742" s="367" t="s">
        <v>31591</v>
      </c>
      <c r="C3742" s="366" t="s">
        <v>31589</v>
      </c>
      <c r="D3742" s="368">
        <v>90692.93</v>
      </c>
    </row>
    <row r="3743" spans="1:4" ht="9" customHeight="1">
      <c r="A3743" s="366" t="s">
        <v>40135</v>
      </c>
      <c r="B3743" s="367" t="s">
        <v>31592</v>
      </c>
      <c r="C3743" s="366" t="s">
        <v>31589</v>
      </c>
      <c r="D3743" s="368">
        <v>103510.7</v>
      </c>
    </row>
    <row r="3744" spans="1:4" ht="9" customHeight="1">
      <c r="A3744" s="366" t="s">
        <v>40136</v>
      </c>
      <c r="B3744" s="367" t="s">
        <v>31593</v>
      </c>
      <c r="C3744" s="366" t="s">
        <v>31589</v>
      </c>
      <c r="D3744" s="368">
        <v>50857.64</v>
      </c>
    </row>
    <row r="3745" spans="1:4" ht="9" customHeight="1">
      <c r="A3745" s="366" t="s">
        <v>40137</v>
      </c>
      <c r="B3745" s="367" t="s">
        <v>31594</v>
      </c>
      <c r="C3745" s="366" t="s">
        <v>31589</v>
      </c>
      <c r="D3745" s="368">
        <v>103510.7</v>
      </c>
    </row>
    <row r="3746" spans="1:4" ht="9" customHeight="1">
      <c r="A3746" s="366" t="s">
        <v>40138</v>
      </c>
      <c r="B3746" s="367" t="s">
        <v>31595</v>
      </c>
      <c r="C3746" s="366" t="s">
        <v>31589</v>
      </c>
      <c r="D3746" s="368">
        <v>120577.62</v>
      </c>
    </row>
    <row r="3747" spans="1:4" ht="9" customHeight="1">
      <c r="A3747" s="366" t="s">
        <v>40139</v>
      </c>
      <c r="B3747" s="367" t="s">
        <v>31596</v>
      </c>
      <c r="C3747" s="366" t="s">
        <v>31589</v>
      </c>
      <c r="D3747" s="368">
        <v>60091.62</v>
      </c>
    </row>
    <row r="3748" spans="1:4" ht="9" customHeight="1">
      <c r="A3748" s="366" t="s">
        <v>40140</v>
      </c>
      <c r="B3748" s="367" t="s">
        <v>31597</v>
      </c>
      <c r="C3748" s="366" t="s">
        <v>31589</v>
      </c>
      <c r="D3748" s="368">
        <v>120577.62</v>
      </c>
    </row>
    <row r="3749" spans="1:4" ht="9" customHeight="1">
      <c r="A3749" s="366" t="s">
        <v>40141</v>
      </c>
      <c r="B3749" s="367" t="s">
        <v>31598</v>
      </c>
      <c r="C3749" s="366" t="s">
        <v>31589</v>
      </c>
      <c r="D3749" s="368">
        <v>158984.01999999999</v>
      </c>
    </row>
    <row r="3750" spans="1:4" ht="9" customHeight="1">
      <c r="A3750" s="366" t="s">
        <v>40142</v>
      </c>
      <c r="B3750" s="367" t="s">
        <v>31599</v>
      </c>
      <c r="C3750" s="366" t="s">
        <v>31589</v>
      </c>
      <c r="D3750" s="368">
        <v>74731.710000000006</v>
      </c>
    </row>
    <row r="3751" spans="1:4" ht="9" customHeight="1">
      <c r="A3751" s="366" t="s">
        <v>40143</v>
      </c>
      <c r="B3751" s="367" t="s">
        <v>31600</v>
      </c>
      <c r="C3751" s="366" t="s">
        <v>31589</v>
      </c>
      <c r="D3751" s="368">
        <v>158984.01999999999</v>
      </c>
    </row>
    <row r="3752" spans="1:4" ht="9" customHeight="1">
      <c r="A3752" s="366" t="s">
        <v>40144</v>
      </c>
      <c r="B3752" s="367" t="s">
        <v>31601</v>
      </c>
      <c r="C3752" s="366" t="s">
        <v>31589</v>
      </c>
      <c r="D3752" s="368">
        <v>49861.07</v>
      </c>
    </row>
    <row r="3753" spans="1:4" ht="9" customHeight="1">
      <c r="A3753" s="366" t="s">
        <v>40145</v>
      </c>
      <c r="B3753" s="367" t="s">
        <v>31602</v>
      </c>
      <c r="C3753" s="366" t="s">
        <v>31589</v>
      </c>
      <c r="D3753" s="368">
        <v>20551.14</v>
      </c>
    </row>
    <row r="3754" spans="1:4" ht="9" customHeight="1">
      <c r="A3754" s="366" t="s">
        <v>40146</v>
      </c>
      <c r="B3754" s="367" t="s">
        <v>31603</v>
      </c>
      <c r="C3754" s="366" t="s">
        <v>31589</v>
      </c>
      <c r="D3754" s="368">
        <v>50179.97</v>
      </c>
    </row>
    <row r="3755" spans="1:4" ht="9" customHeight="1">
      <c r="A3755" s="366" t="s">
        <v>40147</v>
      </c>
      <c r="B3755" s="367" t="s">
        <v>31604</v>
      </c>
      <c r="C3755" s="366" t="s">
        <v>31589</v>
      </c>
      <c r="D3755" s="368">
        <v>56200.06</v>
      </c>
    </row>
    <row r="3756" spans="1:4" ht="9" customHeight="1">
      <c r="A3756" s="366" t="s">
        <v>40148</v>
      </c>
      <c r="B3756" s="367" t="s">
        <v>31605</v>
      </c>
      <c r="C3756" s="366" t="s">
        <v>31589</v>
      </c>
      <c r="D3756" s="368">
        <v>23528.98</v>
      </c>
    </row>
    <row r="3757" spans="1:4" ht="9" customHeight="1">
      <c r="A3757" s="366" t="s">
        <v>40149</v>
      </c>
      <c r="B3757" s="367" t="s">
        <v>31606</v>
      </c>
      <c r="C3757" s="366" t="s">
        <v>31589</v>
      </c>
      <c r="D3757" s="368">
        <v>56563.360000000001</v>
      </c>
    </row>
    <row r="3758" spans="1:4" ht="9" customHeight="1">
      <c r="A3758" s="366" t="s">
        <v>40150</v>
      </c>
      <c r="B3758" s="367" t="s">
        <v>31607</v>
      </c>
      <c r="C3758" s="366" t="s">
        <v>31589</v>
      </c>
      <c r="D3758" s="368">
        <v>66019.210000000006</v>
      </c>
    </row>
    <row r="3759" spans="1:4" ht="9" customHeight="1">
      <c r="A3759" s="366" t="s">
        <v>40151</v>
      </c>
      <c r="B3759" s="367" t="s">
        <v>31608</v>
      </c>
      <c r="C3759" s="366" t="s">
        <v>31589</v>
      </c>
      <c r="D3759" s="368">
        <v>28653.37</v>
      </c>
    </row>
    <row r="3760" spans="1:4" ht="9" customHeight="1">
      <c r="A3760" s="366" t="s">
        <v>40152</v>
      </c>
      <c r="B3760" s="367" t="s">
        <v>31609</v>
      </c>
      <c r="C3760" s="366" t="s">
        <v>31589</v>
      </c>
      <c r="D3760" s="368">
        <v>66441.16</v>
      </c>
    </row>
    <row r="3761" spans="1:4" ht="9" customHeight="1">
      <c r="A3761" s="366" t="s">
        <v>40153</v>
      </c>
      <c r="B3761" s="367" t="s">
        <v>31610</v>
      </c>
      <c r="C3761" s="366" t="s">
        <v>31589</v>
      </c>
      <c r="D3761" s="368">
        <v>87030.77</v>
      </c>
    </row>
    <row r="3762" spans="1:4" ht="9" customHeight="1">
      <c r="A3762" s="366" t="s">
        <v>40154</v>
      </c>
      <c r="B3762" s="367" t="s">
        <v>31611</v>
      </c>
      <c r="C3762" s="366" t="s">
        <v>31589</v>
      </c>
      <c r="D3762" s="368">
        <v>35999.53</v>
      </c>
    </row>
    <row r="3763" spans="1:4" ht="9" customHeight="1">
      <c r="A3763" s="366" t="s">
        <v>40155</v>
      </c>
      <c r="B3763" s="367" t="s">
        <v>31612</v>
      </c>
      <c r="C3763" s="366" t="s">
        <v>31589</v>
      </c>
      <c r="D3763" s="368">
        <v>87586.89</v>
      </c>
    </row>
    <row r="3764" spans="1:4" ht="9" customHeight="1">
      <c r="A3764" s="366" t="s">
        <v>40156</v>
      </c>
      <c r="B3764" s="367" t="s">
        <v>31613</v>
      </c>
      <c r="C3764" s="366" t="s">
        <v>31589</v>
      </c>
      <c r="D3764" s="368">
        <v>39675.47</v>
      </c>
    </row>
    <row r="3765" spans="1:4" ht="9" customHeight="1">
      <c r="A3765" s="366" t="s">
        <v>40157</v>
      </c>
      <c r="B3765" s="367" t="s">
        <v>31614</v>
      </c>
      <c r="C3765" s="366" t="s">
        <v>31589</v>
      </c>
      <c r="D3765" s="368">
        <v>17153.080000000002</v>
      </c>
    </row>
    <row r="3766" spans="1:4" ht="9" customHeight="1">
      <c r="A3766" s="366" t="s">
        <v>40158</v>
      </c>
      <c r="B3766" s="367" t="s">
        <v>31615</v>
      </c>
      <c r="C3766" s="366" t="s">
        <v>31589</v>
      </c>
      <c r="D3766" s="368">
        <v>39930.78</v>
      </c>
    </row>
    <row r="3767" spans="1:4" ht="9" customHeight="1">
      <c r="A3767" s="366" t="s">
        <v>40159</v>
      </c>
      <c r="B3767" s="367" t="s">
        <v>31616</v>
      </c>
      <c r="C3767" s="366" t="s">
        <v>4130</v>
      </c>
      <c r="D3767" s="368">
        <v>302.7</v>
      </c>
    </row>
    <row r="3768" spans="1:4" ht="9" customHeight="1">
      <c r="A3768" s="366" t="s">
        <v>40160</v>
      </c>
      <c r="B3768" s="367" t="s">
        <v>31617</v>
      </c>
      <c r="C3768" s="366" t="s">
        <v>4130</v>
      </c>
      <c r="D3768" s="368">
        <v>1939.82</v>
      </c>
    </row>
    <row r="3769" spans="1:4" ht="9" customHeight="1">
      <c r="A3769" s="366" t="s">
        <v>40161</v>
      </c>
      <c r="B3769" s="367" t="s">
        <v>31618</v>
      </c>
      <c r="C3769" s="366" t="s">
        <v>4130</v>
      </c>
      <c r="D3769" s="368">
        <v>2808.1</v>
      </c>
    </row>
    <row r="3770" spans="1:4" ht="9" customHeight="1">
      <c r="A3770" s="366" t="s">
        <v>40162</v>
      </c>
      <c r="B3770" s="367" t="s">
        <v>31619</v>
      </c>
      <c r="C3770" s="366" t="s">
        <v>4130</v>
      </c>
      <c r="D3770" s="368">
        <v>2040.28</v>
      </c>
    </row>
    <row r="3771" spans="1:4" ht="9" customHeight="1">
      <c r="A3771" s="366" t="s">
        <v>40163</v>
      </c>
      <c r="B3771" s="367" t="s">
        <v>31620</v>
      </c>
      <c r="C3771" s="366" t="s">
        <v>4130</v>
      </c>
      <c r="D3771" s="368">
        <v>2953.07</v>
      </c>
    </row>
    <row r="3772" spans="1:4" ht="9" customHeight="1">
      <c r="A3772" s="366" t="s">
        <v>40164</v>
      </c>
      <c r="B3772" s="367" t="s">
        <v>31621</v>
      </c>
      <c r="C3772" s="366" t="s">
        <v>4130</v>
      </c>
      <c r="D3772" s="368">
        <v>2959.02</v>
      </c>
    </row>
    <row r="3773" spans="1:4" ht="9" customHeight="1">
      <c r="A3773" s="366" t="s">
        <v>40165</v>
      </c>
      <c r="B3773" s="367" t="s">
        <v>31622</v>
      </c>
      <c r="C3773" s="366" t="s">
        <v>4130</v>
      </c>
      <c r="D3773" s="368">
        <v>2190.83</v>
      </c>
    </row>
    <row r="3774" spans="1:4" ht="9" customHeight="1">
      <c r="A3774" s="366" t="s">
        <v>40166</v>
      </c>
      <c r="B3774" s="367" t="s">
        <v>31623</v>
      </c>
      <c r="C3774" s="366" t="s">
        <v>4130</v>
      </c>
      <c r="D3774" s="368">
        <v>3110.27</v>
      </c>
    </row>
    <row r="3775" spans="1:4" ht="9" customHeight="1">
      <c r="A3775" s="366" t="s">
        <v>40167</v>
      </c>
      <c r="B3775" s="367" t="s">
        <v>31624</v>
      </c>
      <c r="C3775" s="366" t="s">
        <v>4130</v>
      </c>
      <c r="D3775" s="368">
        <v>3097.43</v>
      </c>
    </row>
    <row r="3776" spans="1:4" ht="9" customHeight="1">
      <c r="A3776" s="366" t="s">
        <v>40168</v>
      </c>
      <c r="B3776" s="367" t="s">
        <v>31625</v>
      </c>
      <c r="C3776" s="366" t="s">
        <v>4130</v>
      </c>
      <c r="D3776" s="368">
        <v>3254.17</v>
      </c>
    </row>
    <row r="3777" spans="1:4" ht="9" customHeight="1">
      <c r="A3777" s="366" t="s">
        <v>40169</v>
      </c>
      <c r="B3777" s="367" t="s">
        <v>31626</v>
      </c>
      <c r="C3777" s="366" t="s">
        <v>4130</v>
      </c>
      <c r="D3777" s="368">
        <v>2188.8200000000002</v>
      </c>
    </row>
    <row r="3778" spans="1:4" ht="9" customHeight="1">
      <c r="A3778" s="366" t="s">
        <v>40170</v>
      </c>
      <c r="B3778" s="367" t="s">
        <v>31627</v>
      </c>
      <c r="C3778" s="366" t="s">
        <v>4130</v>
      </c>
      <c r="D3778" s="368">
        <v>3166.12</v>
      </c>
    </row>
    <row r="3779" spans="1:4" ht="9" customHeight="1">
      <c r="A3779" s="366" t="s">
        <v>40171</v>
      </c>
      <c r="B3779" s="367" t="s">
        <v>31628</v>
      </c>
      <c r="C3779" s="366" t="s">
        <v>4130</v>
      </c>
      <c r="D3779" s="368">
        <v>2299.33</v>
      </c>
    </row>
    <row r="3780" spans="1:4" ht="9" customHeight="1">
      <c r="A3780" s="366" t="s">
        <v>40172</v>
      </c>
      <c r="B3780" s="367" t="s">
        <v>31629</v>
      </c>
      <c r="C3780" s="366" t="s">
        <v>4130</v>
      </c>
      <c r="D3780" s="368">
        <v>3325.98</v>
      </c>
    </row>
    <row r="3781" spans="1:4" ht="9" customHeight="1">
      <c r="A3781" s="366" t="s">
        <v>40173</v>
      </c>
      <c r="B3781" s="367" t="s">
        <v>31630</v>
      </c>
      <c r="C3781" s="366" t="s">
        <v>4130</v>
      </c>
      <c r="D3781" s="368">
        <v>3332.13</v>
      </c>
    </row>
    <row r="3782" spans="1:4" ht="9" customHeight="1">
      <c r="A3782" s="366" t="s">
        <v>40174</v>
      </c>
      <c r="B3782" s="367" t="s">
        <v>31631</v>
      </c>
      <c r="C3782" s="366" t="s">
        <v>4130</v>
      </c>
      <c r="D3782" s="368">
        <v>2464.9299999999998</v>
      </c>
    </row>
    <row r="3783" spans="1:4" ht="9" customHeight="1">
      <c r="A3783" s="366" t="s">
        <v>40175</v>
      </c>
      <c r="B3783" s="367" t="s">
        <v>31632</v>
      </c>
      <c r="C3783" s="366" t="s">
        <v>4130</v>
      </c>
      <c r="D3783" s="368">
        <v>3498.89</v>
      </c>
    </row>
    <row r="3784" spans="1:4" ht="9" customHeight="1">
      <c r="A3784" s="366" t="s">
        <v>40176</v>
      </c>
      <c r="B3784" s="367" t="s">
        <v>31633</v>
      </c>
      <c r="C3784" s="366" t="s">
        <v>4130</v>
      </c>
      <c r="D3784" s="368">
        <v>3484.38</v>
      </c>
    </row>
    <row r="3785" spans="1:4" ht="9" customHeight="1">
      <c r="A3785" s="366" t="s">
        <v>40177</v>
      </c>
      <c r="B3785" s="367" t="s">
        <v>31634</v>
      </c>
      <c r="C3785" s="366" t="s">
        <v>4130</v>
      </c>
      <c r="D3785" s="368">
        <v>3657.18</v>
      </c>
    </row>
    <row r="3786" spans="1:4" ht="9" customHeight="1">
      <c r="A3786" s="366" t="s">
        <v>40178</v>
      </c>
      <c r="B3786" s="367" t="s">
        <v>31635</v>
      </c>
      <c r="C3786" s="366" t="s">
        <v>4130</v>
      </c>
      <c r="D3786" s="368">
        <v>2557.37</v>
      </c>
    </row>
    <row r="3787" spans="1:4" ht="9" customHeight="1">
      <c r="A3787" s="366" t="s">
        <v>40179</v>
      </c>
      <c r="B3787" s="367" t="s">
        <v>31636</v>
      </c>
      <c r="C3787" s="366" t="s">
        <v>4130</v>
      </c>
      <c r="D3787" s="368">
        <v>3643.19</v>
      </c>
    </row>
    <row r="3788" spans="1:4" ht="9" customHeight="1">
      <c r="A3788" s="366" t="s">
        <v>40180</v>
      </c>
      <c r="B3788" s="367" t="s">
        <v>31637</v>
      </c>
      <c r="C3788" s="366" t="s">
        <v>4130</v>
      </c>
      <c r="D3788" s="368">
        <v>2678.93</v>
      </c>
    </row>
    <row r="3789" spans="1:4" ht="9" customHeight="1">
      <c r="A3789" s="366" t="s">
        <v>40181</v>
      </c>
      <c r="B3789" s="367" t="s">
        <v>31638</v>
      </c>
      <c r="C3789" s="366" t="s">
        <v>4130</v>
      </c>
      <c r="D3789" s="368">
        <v>3822</v>
      </c>
    </row>
    <row r="3790" spans="1:4" ht="9" customHeight="1">
      <c r="A3790" s="366" t="s">
        <v>40182</v>
      </c>
      <c r="B3790" s="367" t="s">
        <v>31639</v>
      </c>
      <c r="C3790" s="366" t="s">
        <v>4130</v>
      </c>
      <c r="D3790" s="368">
        <v>3825.81</v>
      </c>
    </row>
    <row r="3791" spans="1:4" ht="9" customHeight="1">
      <c r="A3791" s="366" t="s">
        <v>40183</v>
      </c>
      <c r="B3791" s="367" t="s">
        <v>31640</v>
      </c>
      <c r="C3791" s="366" t="s">
        <v>4130</v>
      </c>
      <c r="D3791" s="368">
        <v>2861.1</v>
      </c>
    </row>
    <row r="3792" spans="1:4" ht="9" customHeight="1">
      <c r="A3792" s="366" t="s">
        <v>40184</v>
      </c>
      <c r="B3792" s="367" t="s">
        <v>31641</v>
      </c>
      <c r="C3792" s="366" t="s">
        <v>4130</v>
      </c>
      <c r="D3792" s="368">
        <v>4012.21</v>
      </c>
    </row>
    <row r="3793" spans="1:4" ht="9" customHeight="1">
      <c r="A3793" s="366" t="s">
        <v>40185</v>
      </c>
      <c r="B3793" s="367" t="s">
        <v>31642</v>
      </c>
      <c r="C3793" s="366" t="s">
        <v>4130</v>
      </c>
      <c r="D3793" s="368">
        <v>3993.28</v>
      </c>
    </row>
    <row r="3794" spans="1:4" ht="9" customHeight="1">
      <c r="A3794" s="366" t="s">
        <v>40186</v>
      </c>
      <c r="B3794" s="367" t="s">
        <v>31643</v>
      </c>
      <c r="C3794" s="366" t="s">
        <v>4130</v>
      </c>
      <c r="D3794" s="368">
        <v>4186.33</v>
      </c>
    </row>
    <row r="3795" spans="1:4" ht="9" customHeight="1">
      <c r="A3795" s="366" t="s">
        <v>40187</v>
      </c>
      <c r="B3795" s="367" t="s">
        <v>31644</v>
      </c>
      <c r="C3795" s="366" t="s">
        <v>4130</v>
      </c>
      <c r="D3795" s="368">
        <v>4949.88</v>
      </c>
    </row>
    <row r="3796" spans="1:4" ht="9" customHeight="1">
      <c r="A3796" s="366" t="s">
        <v>40188</v>
      </c>
      <c r="B3796" s="367" t="s">
        <v>31645</v>
      </c>
      <c r="C3796" s="366" t="s">
        <v>4130</v>
      </c>
      <c r="D3796" s="368">
        <v>3515.42</v>
      </c>
    </row>
    <row r="3797" spans="1:4" ht="9" customHeight="1">
      <c r="A3797" s="366" t="s">
        <v>40189</v>
      </c>
      <c r="B3797" s="367" t="s">
        <v>31646</v>
      </c>
      <c r="C3797" s="366" t="s">
        <v>4130</v>
      </c>
      <c r="D3797" s="368">
        <v>5175.32</v>
      </c>
    </row>
    <row r="3798" spans="1:4" ht="9" customHeight="1">
      <c r="A3798" s="366" t="s">
        <v>40190</v>
      </c>
      <c r="B3798" s="367" t="s">
        <v>31647</v>
      </c>
      <c r="C3798" s="366" t="s">
        <v>4130</v>
      </c>
      <c r="D3798" s="368">
        <v>5150.8500000000004</v>
      </c>
    </row>
    <row r="3799" spans="1:4" ht="9" customHeight="1">
      <c r="A3799" s="366" t="s">
        <v>40191</v>
      </c>
      <c r="B3799" s="367" t="s">
        <v>31648</v>
      </c>
      <c r="C3799" s="366" t="s">
        <v>4130</v>
      </c>
      <c r="D3799" s="368">
        <v>5384.27</v>
      </c>
    </row>
    <row r="3800" spans="1:4" ht="9" customHeight="1">
      <c r="A3800" s="366" t="s">
        <v>40192</v>
      </c>
      <c r="B3800" s="367" t="s">
        <v>31649</v>
      </c>
      <c r="C3800" s="366" t="s">
        <v>4130</v>
      </c>
      <c r="D3800" s="368">
        <v>1669.51</v>
      </c>
    </row>
    <row r="3801" spans="1:4" ht="9" customHeight="1">
      <c r="A3801" s="366" t="s">
        <v>40193</v>
      </c>
      <c r="B3801" s="367" t="s">
        <v>31650</v>
      </c>
      <c r="C3801" s="366" t="s">
        <v>4130</v>
      </c>
      <c r="D3801" s="368">
        <v>2315.86</v>
      </c>
    </row>
    <row r="3802" spans="1:4" ht="9" customHeight="1">
      <c r="A3802" s="366" t="s">
        <v>40194</v>
      </c>
      <c r="B3802" s="367" t="s">
        <v>31651</v>
      </c>
      <c r="C3802" s="366" t="s">
        <v>4130</v>
      </c>
      <c r="D3802" s="368">
        <v>1760.84</v>
      </c>
    </row>
    <row r="3803" spans="1:4" ht="9" customHeight="1">
      <c r="A3803" s="366" t="s">
        <v>40195</v>
      </c>
      <c r="B3803" s="367" t="s">
        <v>31652</v>
      </c>
      <c r="C3803" s="366" t="s">
        <v>4130</v>
      </c>
      <c r="D3803" s="368">
        <v>2424.4299999999998</v>
      </c>
    </row>
    <row r="3804" spans="1:4" ht="9" customHeight="1">
      <c r="A3804" s="366" t="s">
        <v>40196</v>
      </c>
      <c r="B3804" s="367" t="s">
        <v>31653</v>
      </c>
      <c r="C3804" s="366" t="s">
        <v>4130</v>
      </c>
      <c r="D3804" s="368">
        <v>2453.06</v>
      </c>
    </row>
    <row r="3805" spans="1:4" ht="9" customHeight="1">
      <c r="A3805" s="366" t="s">
        <v>40197</v>
      </c>
      <c r="B3805" s="367" t="s">
        <v>31654</v>
      </c>
      <c r="C3805" s="366" t="s">
        <v>4130</v>
      </c>
      <c r="D3805" s="368">
        <v>1897.7</v>
      </c>
    </row>
    <row r="3806" spans="1:4" ht="18" customHeight="1">
      <c r="A3806" s="366" t="s">
        <v>40198</v>
      </c>
      <c r="B3806" s="367" t="s">
        <v>31655</v>
      </c>
      <c r="C3806" s="366" t="s">
        <v>4130</v>
      </c>
      <c r="D3806" s="368">
        <v>2567.34</v>
      </c>
    </row>
    <row r="3807" spans="1:4" ht="18" customHeight="1">
      <c r="A3807" s="366" t="s">
        <v>40199</v>
      </c>
      <c r="B3807" s="367" t="s">
        <v>31656</v>
      </c>
      <c r="C3807" s="366" t="s">
        <v>29656</v>
      </c>
      <c r="D3807" s="368">
        <v>22931.99</v>
      </c>
    </row>
    <row r="3808" spans="1:4" ht="18" customHeight="1">
      <c r="A3808" s="366" t="s">
        <v>40200</v>
      </c>
      <c r="B3808" s="367" t="s">
        <v>31657</v>
      </c>
      <c r="C3808" s="366" t="s">
        <v>29656</v>
      </c>
      <c r="D3808" s="368">
        <v>24471.64</v>
      </c>
    </row>
    <row r="3809" spans="1:4" ht="18" customHeight="1">
      <c r="A3809" s="366" t="s">
        <v>40201</v>
      </c>
      <c r="B3809" s="367" t="s">
        <v>31658</v>
      </c>
      <c r="C3809" s="366" t="s">
        <v>29656</v>
      </c>
      <c r="D3809" s="368">
        <v>25233.439999999999</v>
      </c>
    </row>
    <row r="3810" spans="1:4" ht="18" customHeight="1">
      <c r="A3810" s="366" t="s">
        <v>40202</v>
      </c>
      <c r="B3810" s="367" t="s">
        <v>31659</v>
      </c>
      <c r="C3810" s="366" t="s">
        <v>29656</v>
      </c>
      <c r="D3810" s="368">
        <v>23939.06</v>
      </c>
    </row>
    <row r="3811" spans="1:4" ht="18" customHeight="1">
      <c r="A3811" s="366" t="s">
        <v>40203</v>
      </c>
      <c r="B3811" s="367" t="s">
        <v>31660</v>
      </c>
      <c r="C3811" s="366" t="s">
        <v>29656</v>
      </c>
      <c r="D3811" s="368">
        <v>25535.1</v>
      </c>
    </row>
    <row r="3812" spans="1:4" ht="18" customHeight="1">
      <c r="A3812" s="366" t="s">
        <v>40204</v>
      </c>
      <c r="B3812" s="367" t="s">
        <v>31661</v>
      </c>
      <c r="C3812" s="366" t="s">
        <v>29656</v>
      </c>
      <c r="D3812" s="368">
        <v>26318.42</v>
      </c>
    </row>
    <row r="3813" spans="1:4" ht="18" customHeight="1">
      <c r="A3813" s="366" t="s">
        <v>40205</v>
      </c>
      <c r="B3813" s="367" t="s">
        <v>31662</v>
      </c>
      <c r="C3813" s="366" t="s">
        <v>29656</v>
      </c>
      <c r="D3813" s="368">
        <v>21256.560000000001</v>
      </c>
    </row>
    <row r="3814" spans="1:4" ht="18" customHeight="1">
      <c r="A3814" s="366" t="s">
        <v>40206</v>
      </c>
      <c r="B3814" s="367" t="s">
        <v>31663</v>
      </c>
      <c r="C3814" s="366" t="s">
        <v>29656</v>
      </c>
      <c r="D3814" s="368">
        <v>21658.880000000001</v>
      </c>
    </row>
    <row r="3815" spans="1:4" ht="18" customHeight="1">
      <c r="A3815" s="366" t="s">
        <v>40207</v>
      </c>
      <c r="B3815" s="367" t="s">
        <v>31664</v>
      </c>
      <c r="C3815" s="366" t="s">
        <v>29656</v>
      </c>
      <c r="D3815" s="368">
        <v>23190.3</v>
      </c>
    </row>
    <row r="3816" spans="1:4" ht="18" customHeight="1">
      <c r="A3816" s="366" t="s">
        <v>40208</v>
      </c>
      <c r="B3816" s="367" t="s">
        <v>31665</v>
      </c>
      <c r="C3816" s="366" t="s">
        <v>29656</v>
      </c>
      <c r="D3816" s="368">
        <v>22198.28</v>
      </c>
    </row>
    <row r="3817" spans="1:4" ht="18" customHeight="1">
      <c r="A3817" s="366" t="s">
        <v>40209</v>
      </c>
      <c r="B3817" s="367" t="s">
        <v>31666</v>
      </c>
      <c r="C3817" s="366" t="s">
        <v>29656</v>
      </c>
      <c r="D3817" s="368">
        <v>22603.52</v>
      </c>
    </row>
    <row r="3818" spans="1:4" ht="18" customHeight="1">
      <c r="A3818" s="366" t="s">
        <v>40210</v>
      </c>
      <c r="B3818" s="367" t="s">
        <v>31667</v>
      </c>
      <c r="C3818" s="366" t="s">
        <v>29656</v>
      </c>
      <c r="D3818" s="368">
        <v>24191.18</v>
      </c>
    </row>
    <row r="3819" spans="1:4" ht="18" customHeight="1">
      <c r="A3819" s="366" t="s">
        <v>40211</v>
      </c>
      <c r="B3819" s="367" t="s">
        <v>31668</v>
      </c>
      <c r="C3819" s="366" t="s">
        <v>29656</v>
      </c>
      <c r="D3819" s="368">
        <v>21069.360000000001</v>
      </c>
    </row>
    <row r="3820" spans="1:4" ht="18" customHeight="1">
      <c r="A3820" s="366" t="s">
        <v>40212</v>
      </c>
      <c r="B3820" s="367" t="s">
        <v>31669</v>
      </c>
      <c r="C3820" s="366" t="s">
        <v>29656</v>
      </c>
      <c r="D3820" s="368">
        <v>26942.959999999999</v>
      </c>
    </row>
    <row r="3821" spans="1:4" ht="18" customHeight="1">
      <c r="A3821" s="366" t="s">
        <v>40213</v>
      </c>
      <c r="B3821" s="367" t="s">
        <v>31670</v>
      </c>
      <c r="C3821" s="366" t="s">
        <v>29656</v>
      </c>
      <c r="D3821" s="368">
        <v>28085.66</v>
      </c>
    </row>
    <row r="3822" spans="1:4" ht="18" customHeight="1">
      <c r="A3822" s="366" t="s">
        <v>40214</v>
      </c>
      <c r="B3822" s="367" t="s">
        <v>31671</v>
      </c>
      <c r="C3822" s="366" t="s">
        <v>29656</v>
      </c>
      <c r="D3822" s="368">
        <v>21918.75</v>
      </c>
    </row>
    <row r="3823" spans="1:4" ht="18" customHeight="1">
      <c r="A3823" s="366" t="s">
        <v>40215</v>
      </c>
      <c r="B3823" s="367" t="s">
        <v>31672</v>
      </c>
      <c r="C3823" s="366" t="s">
        <v>29656</v>
      </c>
      <c r="D3823" s="368">
        <v>28079.38</v>
      </c>
    </row>
    <row r="3824" spans="1:4" ht="9" customHeight="1">
      <c r="A3824" s="366" t="s">
        <v>40216</v>
      </c>
      <c r="B3824" s="367" t="s">
        <v>31673</v>
      </c>
      <c r="C3824" s="366" t="s">
        <v>29656</v>
      </c>
      <c r="D3824" s="368">
        <v>29254.35</v>
      </c>
    </row>
    <row r="3825" spans="1:4" ht="9" customHeight="1">
      <c r="A3825" s="366" t="s">
        <v>40217</v>
      </c>
      <c r="B3825" s="367" t="s">
        <v>31674</v>
      </c>
      <c r="C3825" s="366" t="s">
        <v>29656</v>
      </c>
      <c r="D3825" s="368">
        <v>112.84</v>
      </c>
    </row>
    <row r="3826" spans="1:4" ht="9" customHeight="1">
      <c r="A3826" s="366" t="s">
        <v>40218</v>
      </c>
      <c r="B3826" s="367" t="s">
        <v>31675</v>
      </c>
      <c r="C3826" s="366" t="s">
        <v>29656</v>
      </c>
      <c r="D3826" s="368">
        <v>165.5</v>
      </c>
    </row>
    <row r="3827" spans="1:4" ht="9" customHeight="1">
      <c r="A3827" s="366" t="s">
        <v>40219</v>
      </c>
      <c r="B3827" s="367" t="s">
        <v>31676</v>
      </c>
      <c r="C3827" s="366" t="s">
        <v>29656</v>
      </c>
      <c r="D3827" s="368">
        <v>61.87</v>
      </c>
    </row>
    <row r="3828" spans="1:4" ht="18" customHeight="1">
      <c r="A3828" s="366" t="s">
        <v>40220</v>
      </c>
      <c r="B3828" s="367" t="s">
        <v>31677</v>
      </c>
      <c r="C3828" s="366" t="s">
        <v>4130</v>
      </c>
      <c r="D3828" s="368">
        <v>10.01</v>
      </c>
    </row>
    <row r="3829" spans="1:4" ht="18" customHeight="1">
      <c r="A3829" s="366" t="s">
        <v>40221</v>
      </c>
      <c r="B3829" s="367" t="s">
        <v>31678</v>
      </c>
      <c r="C3829" s="366" t="s">
        <v>29656</v>
      </c>
      <c r="D3829" s="368">
        <v>5591.99</v>
      </c>
    </row>
    <row r="3830" spans="1:4" ht="18" customHeight="1">
      <c r="A3830" s="366" t="s">
        <v>40222</v>
      </c>
      <c r="B3830" s="367" t="s">
        <v>31679</v>
      </c>
      <c r="C3830" s="366" t="s">
        <v>29656</v>
      </c>
      <c r="D3830" s="368">
        <v>5851.51</v>
      </c>
    </row>
    <row r="3831" spans="1:4" ht="18" customHeight="1">
      <c r="A3831" s="366" t="s">
        <v>40223</v>
      </c>
      <c r="B3831" s="367" t="s">
        <v>31680</v>
      </c>
      <c r="C3831" s="366" t="s">
        <v>29656</v>
      </c>
      <c r="D3831" s="368">
        <v>8196.52</v>
      </c>
    </row>
    <row r="3832" spans="1:4" ht="18" customHeight="1">
      <c r="A3832" s="366" t="s">
        <v>40224</v>
      </c>
      <c r="B3832" s="367" t="s">
        <v>31681</v>
      </c>
      <c r="C3832" s="366" t="s">
        <v>29656</v>
      </c>
      <c r="D3832" s="368">
        <v>8584.93</v>
      </c>
    </row>
    <row r="3833" spans="1:4" ht="18" customHeight="1">
      <c r="A3833" s="366" t="s">
        <v>40225</v>
      </c>
      <c r="B3833" s="367" t="s">
        <v>31682</v>
      </c>
      <c r="C3833" s="366" t="s">
        <v>29656</v>
      </c>
      <c r="D3833" s="368">
        <v>8933.34</v>
      </c>
    </row>
    <row r="3834" spans="1:4" ht="18" customHeight="1">
      <c r="A3834" s="366" t="s">
        <v>40226</v>
      </c>
      <c r="B3834" s="367" t="s">
        <v>31683</v>
      </c>
      <c r="C3834" s="366" t="s">
        <v>29656</v>
      </c>
      <c r="D3834" s="368">
        <v>9350.5300000000007</v>
      </c>
    </row>
    <row r="3835" spans="1:4" ht="18" customHeight="1">
      <c r="A3835" s="366" t="s">
        <v>40227</v>
      </c>
      <c r="B3835" s="367" t="s">
        <v>31684</v>
      </c>
      <c r="C3835" s="366" t="s">
        <v>29656</v>
      </c>
      <c r="D3835" s="368">
        <v>13120.97</v>
      </c>
    </row>
    <row r="3836" spans="1:4" ht="18" customHeight="1">
      <c r="A3836" s="366" t="s">
        <v>40228</v>
      </c>
      <c r="B3836" s="367" t="s">
        <v>31685</v>
      </c>
      <c r="C3836" s="366" t="s">
        <v>29656</v>
      </c>
      <c r="D3836" s="368">
        <v>13751.79</v>
      </c>
    </row>
    <row r="3837" spans="1:4" ht="18" customHeight="1">
      <c r="A3837" s="366" t="s">
        <v>40229</v>
      </c>
      <c r="B3837" s="367" t="s">
        <v>31686</v>
      </c>
      <c r="C3837" s="366" t="s">
        <v>29656</v>
      </c>
      <c r="D3837" s="368">
        <v>5419.95</v>
      </c>
    </row>
    <row r="3838" spans="1:4" ht="9" customHeight="1">
      <c r="A3838" s="366" t="s">
        <v>40230</v>
      </c>
      <c r="B3838" s="367" t="s">
        <v>31687</v>
      </c>
      <c r="C3838" s="366" t="s">
        <v>29656</v>
      </c>
      <c r="D3838" s="368">
        <v>5689.83</v>
      </c>
    </row>
    <row r="3839" spans="1:4" ht="18" customHeight="1">
      <c r="A3839" s="366" t="s">
        <v>40231</v>
      </c>
      <c r="B3839" s="367" t="s">
        <v>31688</v>
      </c>
      <c r="C3839" s="366" t="s">
        <v>29656</v>
      </c>
      <c r="D3839" s="368">
        <v>433.61</v>
      </c>
    </row>
    <row r="3840" spans="1:4" ht="18" customHeight="1">
      <c r="A3840" s="366" t="s">
        <v>40232</v>
      </c>
      <c r="B3840" s="367" t="s">
        <v>31689</v>
      </c>
      <c r="C3840" s="366" t="s">
        <v>4130</v>
      </c>
      <c r="D3840" s="368">
        <v>90.83</v>
      </c>
    </row>
    <row r="3841" spans="1:4" ht="18" customHeight="1">
      <c r="A3841" s="366" t="s">
        <v>40233</v>
      </c>
      <c r="B3841" s="367" t="s">
        <v>31690</v>
      </c>
      <c r="C3841" s="366" t="s">
        <v>4130</v>
      </c>
      <c r="D3841" s="368">
        <v>93.23</v>
      </c>
    </row>
    <row r="3842" spans="1:4" ht="18" customHeight="1">
      <c r="A3842" s="366" t="s">
        <v>40234</v>
      </c>
      <c r="B3842" s="367" t="s">
        <v>31691</v>
      </c>
      <c r="C3842" s="366" t="s">
        <v>4130</v>
      </c>
      <c r="D3842" s="368">
        <v>173.5</v>
      </c>
    </row>
    <row r="3843" spans="1:4" ht="18" customHeight="1">
      <c r="A3843" s="366" t="s">
        <v>40235</v>
      </c>
      <c r="B3843" s="367" t="s">
        <v>31692</v>
      </c>
      <c r="C3843" s="366" t="s">
        <v>4130</v>
      </c>
      <c r="D3843" s="368">
        <v>178.31</v>
      </c>
    </row>
    <row r="3844" spans="1:4" ht="18" customHeight="1">
      <c r="A3844" s="366" t="s">
        <v>40236</v>
      </c>
      <c r="B3844" s="367" t="s">
        <v>31693</v>
      </c>
      <c r="C3844" s="366" t="s">
        <v>4130</v>
      </c>
      <c r="D3844" s="368">
        <v>91.24</v>
      </c>
    </row>
    <row r="3845" spans="1:4" ht="18" customHeight="1">
      <c r="A3845" s="366" t="s">
        <v>40237</v>
      </c>
      <c r="B3845" s="367" t="s">
        <v>31694</v>
      </c>
      <c r="C3845" s="366" t="s">
        <v>4130</v>
      </c>
      <c r="D3845" s="368">
        <v>93.64</v>
      </c>
    </row>
    <row r="3846" spans="1:4" ht="18" customHeight="1">
      <c r="A3846" s="366" t="s">
        <v>40238</v>
      </c>
      <c r="B3846" s="367" t="s">
        <v>31695</v>
      </c>
      <c r="C3846" s="366" t="s">
        <v>4130</v>
      </c>
      <c r="D3846" s="368">
        <v>173.55</v>
      </c>
    </row>
    <row r="3847" spans="1:4" ht="18" customHeight="1">
      <c r="A3847" s="366" t="s">
        <v>40239</v>
      </c>
      <c r="B3847" s="367" t="s">
        <v>31696</v>
      </c>
      <c r="C3847" s="366" t="s">
        <v>4130</v>
      </c>
      <c r="D3847" s="368">
        <v>178.36</v>
      </c>
    </row>
    <row r="3848" spans="1:4" ht="18" customHeight="1">
      <c r="A3848" s="366" t="s">
        <v>40240</v>
      </c>
      <c r="B3848" s="367" t="s">
        <v>31697</v>
      </c>
      <c r="C3848" s="366" t="s">
        <v>4130</v>
      </c>
      <c r="D3848" s="368">
        <v>90.83</v>
      </c>
    </row>
    <row r="3849" spans="1:4" ht="18" customHeight="1">
      <c r="A3849" s="366" t="s">
        <v>40241</v>
      </c>
      <c r="B3849" s="367" t="s">
        <v>31698</v>
      </c>
      <c r="C3849" s="366" t="s">
        <v>4130</v>
      </c>
      <c r="D3849" s="368">
        <v>93.23</v>
      </c>
    </row>
    <row r="3850" spans="1:4" ht="18" customHeight="1">
      <c r="A3850" s="366" t="s">
        <v>40242</v>
      </c>
      <c r="B3850" s="367" t="s">
        <v>31699</v>
      </c>
      <c r="C3850" s="366" t="s">
        <v>4130</v>
      </c>
      <c r="D3850" s="368">
        <v>173.5</v>
      </c>
    </row>
    <row r="3851" spans="1:4" ht="18" customHeight="1">
      <c r="A3851" s="366" t="s">
        <v>40243</v>
      </c>
      <c r="B3851" s="367" t="s">
        <v>31700</v>
      </c>
      <c r="C3851" s="366" t="s">
        <v>4130</v>
      </c>
      <c r="D3851" s="368">
        <v>178.31</v>
      </c>
    </row>
    <row r="3852" spans="1:4" ht="18" customHeight="1">
      <c r="A3852" s="366" t="s">
        <v>40244</v>
      </c>
      <c r="B3852" s="367" t="s">
        <v>31701</v>
      </c>
      <c r="C3852" s="366" t="s">
        <v>4130</v>
      </c>
      <c r="D3852" s="368">
        <v>91.24</v>
      </c>
    </row>
    <row r="3853" spans="1:4" ht="18" customHeight="1">
      <c r="A3853" s="366" t="s">
        <v>40245</v>
      </c>
      <c r="B3853" s="367" t="s">
        <v>31702</v>
      </c>
      <c r="C3853" s="366" t="s">
        <v>4130</v>
      </c>
      <c r="D3853" s="368">
        <v>93.64</v>
      </c>
    </row>
    <row r="3854" spans="1:4" ht="18" customHeight="1">
      <c r="A3854" s="366" t="s">
        <v>40246</v>
      </c>
      <c r="B3854" s="367" t="s">
        <v>31703</v>
      </c>
      <c r="C3854" s="366" t="s">
        <v>4130</v>
      </c>
      <c r="D3854" s="368">
        <v>173.55</v>
      </c>
    </row>
    <row r="3855" spans="1:4" ht="9" customHeight="1">
      <c r="A3855" s="366" t="s">
        <v>40247</v>
      </c>
      <c r="B3855" s="367" t="s">
        <v>31704</v>
      </c>
      <c r="C3855" s="366" t="s">
        <v>4130</v>
      </c>
      <c r="D3855" s="368">
        <v>178.36</v>
      </c>
    </row>
    <row r="3856" spans="1:4" ht="9" customHeight="1">
      <c r="A3856" s="366" t="s">
        <v>40248</v>
      </c>
      <c r="B3856" s="367" t="s">
        <v>31705</v>
      </c>
      <c r="C3856" s="366" t="s">
        <v>4130</v>
      </c>
      <c r="D3856" s="368">
        <v>0.13</v>
      </c>
    </row>
    <row r="3857" spans="1:4" ht="9" customHeight="1">
      <c r="A3857" s="366" t="s">
        <v>40249</v>
      </c>
      <c r="B3857" s="367" t="s">
        <v>31706</v>
      </c>
      <c r="C3857" s="366" t="s">
        <v>4130</v>
      </c>
      <c r="D3857" s="368">
        <v>46.19</v>
      </c>
    </row>
    <row r="3858" spans="1:4" ht="9" customHeight="1">
      <c r="A3858" s="366" t="s">
        <v>40250</v>
      </c>
      <c r="B3858" s="367" t="s">
        <v>31707</v>
      </c>
      <c r="C3858" s="366" t="s">
        <v>4130</v>
      </c>
      <c r="D3858" s="368">
        <v>47.89</v>
      </c>
    </row>
    <row r="3859" spans="1:4" ht="9" customHeight="1">
      <c r="A3859" s="366" t="s">
        <v>40251</v>
      </c>
      <c r="B3859" s="367" t="s">
        <v>31708</v>
      </c>
      <c r="C3859" s="366" t="s">
        <v>4130</v>
      </c>
      <c r="D3859" s="368">
        <v>49.78</v>
      </c>
    </row>
    <row r="3860" spans="1:4" ht="9" customHeight="1">
      <c r="A3860" s="366" t="s">
        <v>40252</v>
      </c>
      <c r="B3860" s="367" t="s">
        <v>31709</v>
      </c>
      <c r="C3860" s="366" t="s">
        <v>4130</v>
      </c>
      <c r="D3860" s="368">
        <v>51.31</v>
      </c>
    </row>
    <row r="3861" spans="1:4" ht="18" customHeight="1">
      <c r="A3861" s="366" t="s">
        <v>40253</v>
      </c>
      <c r="B3861" s="367" t="s">
        <v>31710</v>
      </c>
      <c r="C3861" s="366" t="s">
        <v>4130</v>
      </c>
      <c r="D3861" s="368">
        <v>0.09</v>
      </c>
    </row>
    <row r="3862" spans="1:4" ht="18" customHeight="1">
      <c r="A3862" s="366" t="s">
        <v>40254</v>
      </c>
      <c r="B3862" s="367" t="s">
        <v>31711</v>
      </c>
      <c r="C3862" s="366" t="s">
        <v>40</v>
      </c>
      <c r="D3862" s="368">
        <v>1683.53</v>
      </c>
    </row>
    <row r="3863" spans="1:4" ht="18" customHeight="1">
      <c r="A3863" s="366" t="s">
        <v>40255</v>
      </c>
      <c r="B3863" s="367" t="s">
        <v>31712</v>
      </c>
      <c r="C3863" s="366" t="s">
        <v>40</v>
      </c>
      <c r="D3863" s="368">
        <v>2106.5300000000002</v>
      </c>
    </row>
    <row r="3864" spans="1:4" ht="18" customHeight="1">
      <c r="A3864" s="366" t="s">
        <v>40256</v>
      </c>
      <c r="B3864" s="367" t="s">
        <v>31713</v>
      </c>
      <c r="C3864" s="366" t="s">
        <v>40</v>
      </c>
      <c r="D3864" s="368">
        <v>2478.4899999999998</v>
      </c>
    </row>
    <row r="3865" spans="1:4" ht="9" customHeight="1">
      <c r="A3865" s="366" t="s">
        <v>40257</v>
      </c>
      <c r="B3865" s="367" t="s">
        <v>31714</v>
      </c>
      <c r="C3865" s="366" t="s">
        <v>40</v>
      </c>
      <c r="D3865" s="368">
        <v>2352.4499999999998</v>
      </c>
    </row>
    <row r="3866" spans="1:4" ht="9" customHeight="1">
      <c r="A3866" s="366" t="s">
        <v>40258</v>
      </c>
      <c r="B3866" s="367" t="s">
        <v>31715</v>
      </c>
      <c r="C3866" s="366" t="s">
        <v>4130</v>
      </c>
      <c r="D3866" s="368">
        <v>398.15</v>
      </c>
    </row>
    <row r="3867" spans="1:4" ht="9" customHeight="1">
      <c r="A3867" s="366" t="s">
        <v>40259</v>
      </c>
      <c r="B3867" s="367" t="s">
        <v>31716</v>
      </c>
      <c r="C3867" s="366" t="s">
        <v>4130</v>
      </c>
      <c r="D3867" s="368">
        <v>301.83999999999997</v>
      </c>
    </row>
    <row r="3868" spans="1:4" ht="9" customHeight="1">
      <c r="A3868" s="366" t="s">
        <v>40260</v>
      </c>
      <c r="B3868" s="367" t="s">
        <v>31717</v>
      </c>
      <c r="C3868" s="366" t="s">
        <v>4130</v>
      </c>
      <c r="D3868" s="368">
        <v>551.04999999999995</v>
      </c>
    </row>
    <row r="3869" spans="1:4" ht="9" customHeight="1">
      <c r="A3869" s="366" t="s">
        <v>40261</v>
      </c>
      <c r="B3869" s="367" t="s">
        <v>31718</v>
      </c>
      <c r="C3869" s="366" t="s">
        <v>4130</v>
      </c>
      <c r="D3869" s="368">
        <v>1041.68</v>
      </c>
    </row>
    <row r="3870" spans="1:4" ht="18" customHeight="1">
      <c r="A3870" s="366" t="s">
        <v>40262</v>
      </c>
      <c r="B3870" s="367" t="s">
        <v>31719</v>
      </c>
      <c r="C3870" s="366" t="s">
        <v>4130</v>
      </c>
      <c r="D3870" s="368">
        <v>743.27</v>
      </c>
    </row>
    <row r="3871" spans="1:4" ht="18" customHeight="1">
      <c r="A3871" s="366" t="s">
        <v>40263</v>
      </c>
      <c r="B3871" s="367" t="s">
        <v>31720</v>
      </c>
      <c r="C3871" s="366" t="s">
        <v>29656</v>
      </c>
      <c r="D3871" s="368">
        <v>686917.6</v>
      </c>
    </row>
    <row r="3872" spans="1:4" ht="18" customHeight="1">
      <c r="A3872" s="366" t="s">
        <v>40264</v>
      </c>
      <c r="B3872" s="367" t="s">
        <v>31721</v>
      </c>
      <c r="C3872" s="366" t="s">
        <v>29656</v>
      </c>
      <c r="D3872" s="368">
        <v>678761.22</v>
      </c>
    </row>
    <row r="3873" spans="1:4" ht="18" customHeight="1">
      <c r="A3873" s="366" t="s">
        <v>40265</v>
      </c>
      <c r="B3873" s="367" t="s">
        <v>31722</v>
      </c>
      <c r="C3873" s="366" t="s">
        <v>29656</v>
      </c>
      <c r="D3873" s="368">
        <v>721120.25</v>
      </c>
    </row>
    <row r="3874" spans="1:4" ht="18" customHeight="1">
      <c r="A3874" s="366" t="s">
        <v>40266</v>
      </c>
      <c r="B3874" s="367" t="s">
        <v>31723</v>
      </c>
      <c r="C3874" s="366" t="s">
        <v>29656</v>
      </c>
      <c r="D3874" s="368">
        <v>712556.72</v>
      </c>
    </row>
    <row r="3875" spans="1:4" ht="18" customHeight="1">
      <c r="A3875" s="366" t="s">
        <v>40267</v>
      </c>
      <c r="B3875" s="367" t="s">
        <v>31724</v>
      </c>
      <c r="C3875" s="366" t="s">
        <v>29656</v>
      </c>
      <c r="D3875" s="368">
        <v>521425.18</v>
      </c>
    </row>
    <row r="3876" spans="1:4" ht="18" customHeight="1">
      <c r="A3876" s="366" t="s">
        <v>40268</v>
      </c>
      <c r="B3876" s="367" t="s">
        <v>31725</v>
      </c>
      <c r="C3876" s="366" t="s">
        <v>29656</v>
      </c>
      <c r="D3876" s="368">
        <v>515505.77</v>
      </c>
    </row>
    <row r="3877" spans="1:4" ht="18" customHeight="1">
      <c r="A3877" s="366" t="s">
        <v>40269</v>
      </c>
      <c r="B3877" s="367" t="s">
        <v>31726</v>
      </c>
      <c r="C3877" s="366" t="s">
        <v>29656</v>
      </c>
      <c r="D3877" s="368">
        <v>547387.94999999995</v>
      </c>
    </row>
    <row r="3878" spans="1:4" ht="18" customHeight="1">
      <c r="A3878" s="366" t="s">
        <v>40270</v>
      </c>
      <c r="B3878" s="367" t="s">
        <v>31727</v>
      </c>
      <c r="C3878" s="366" t="s">
        <v>29656</v>
      </c>
      <c r="D3878" s="368">
        <v>541172.77</v>
      </c>
    </row>
    <row r="3879" spans="1:4" ht="18" customHeight="1">
      <c r="A3879" s="366" t="s">
        <v>40271</v>
      </c>
      <c r="B3879" s="367" t="s">
        <v>31728</v>
      </c>
      <c r="C3879" s="366" t="s">
        <v>29656</v>
      </c>
      <c r="D3879" s="368">
        <v>941798.40000000002</v>
      </c>
    </row>
    <row r="3880" spans="1:4" ht="18" customHeight="1">
      <c r="A3880" s="366" t="s">
        <v>40272</v>
      </c>
      <c r="B3880" s="367" t="s">
        <v>31729</v>
      </c>
      <c r="C3880" s="366" t="s">
        <v>29656</v>
      </c>
      <c r="D3880" s="368">
        <v>933647.35999999999</v>
      </c>
    </row>
    <row r="3881" spans="1:4" ht="18" customHeight="1">
      <c r="A3881" s="366" t="s">
        <v>40273</v>
      </c>
      <c r="B3881" s="367" t="s">
        <v>31730</v>
      </c>
      <c r="C3881" s="366" t="s">
        <v>29656</v>
      </c>
      <c r="D3881" s="368">
        <v>988691.58</v>
      </c>
    </row>
    <row r="3882" spans="1:4" ht="18" customHeight="1">
      <c r="A3882" s="366" t="s">
        <v>40274</v>
      </c>
      <c r="B3882" s="367" t="s">
        <v>31731</v>
      </c>
      <c r="C3882" s="366" t="s">
        <v>29656</v>
      </c>
      <c r="D3882" s="368">
        <v>980133.65</v>
      </c>
    </row>
    <row r="3883" spans="1:4" ht="18" customHeight="1">
      <c r="A3883" s="366" t="s">
        <v>40275</v>
      </c>
      <c r="B3883" s="367" t="s">
        <v>31732</v>
      </c>
      <c r="C3883" s="366" t="s">
        <v>4130</v>
      </c>
      <c r="D3883" s="368">
        <v>785.49</v>
      </c>
    </row>
    <row r="3884" spans="1:4" ht="18" customHeight="1">
      <c r="A3884" s="366" t="s">
        <v>40276</v>
      </c>
      <c r="B3884" s="367" t="s">
        <v>31733</v>
      </c>
      <c r="C3884" s="366" t="s">
        <v>4130</v>
      </c>
      <c r="D3884" s="368">
        <v>944.7</v>
      </c>
    </row>
    <row r="3885" spans="1:4" ht="18" customHeight="1">
      <c r="A3885" s="366" t="s">
        <v>40277</v>
      </c>
      <c r="B3885" s="367" t="s">
        <v>31734</v>
      </c>
      <c r="C3885" s="366" t="s">
        <v>4130</v>
      </c>
      <c r="D3885" s="368">
        <v>964.2</v>
      </c>
    </row>
    <row r="3886" spans="1:4" ht="9" customHeight="1">
      <c r="A3886" s="366" t="s">
        <v>40278</v>
      </c>
      <c r="B3886" s="367" t="s">
        <v>31735</v>
      </c>
      <c r="C3886" s="366" t="s">
        <v>4130</v>
      </c>
      <c r="D3886" s="368">
        <v>969.21</v>
      </c>
    </row>
    <row r="3887" spans="1:4" ht="9" customHeight="1">
      <c r="A3887" s="366" t="s">
        <v>40279</v>
      </c>
      <c r="B3887" s="367" t="s">
        <v>31736</v>
      </c>
      <c r="C3887" s="366" t="s">
        <v>4130</v>
      </c>
      <c r="D3887" s="368">
        <v>430.05</v>
      </c>
    </row>
    <row r="3888" spans="1:4" ht="9" customHeight="1">
      <c r="A3888" s="366" t="s">
        <v>40280</v>
      </c>
      <c r="B3888" s="367" t="s">
        <v>31737</v>
      </c>
      <c r="C3888" s="366" t="s">
        <v>29656</v>
      </c>
      <c r="D3888" s="368">
        <v>698959.01</v>
      </c>
    </row>
    <row r="3889" spans="1:4" ht="9" customHeight="1">
      <c r="A3889" s="366" t="s">
        <v>40281</v>
      </c>
      <c r="B3889" s="367" t="s">
        <v>31738</v>
      </c>
      <c r="C3889" s="366" t="s">
        <v>29656</v>
      </c>
      <c r="D3889" s="368">
        <v>733761.2</v>
      </c>
    </row>
    <row r="3890" spans="1:4" ht="9" customHeight="1">
      <c r="A3890" s="366" t="s">
        <v>40282</v>
      </c>
      <c r="B3890" s="367" t="s">
        <v>31739</v>
      </c>
      <c r="C3890" s="366" t="s">
        <v>4130</v>
      </c>
      <c r="D3890" s="368">
        <v>268.85000000000002</v>
      </c>
    </row>
    <row r="3891" spans="1:4" ht="9" customHeight="1">
      <c r="A3891" s="366" t="s">
        <v>40283</v>
      </c>
      <c r="B3891" s="367" t="s">
        <v>31740</v>
      </c>
      <c r="C3891" s="366" t="s">
        <v>29656</v>
      </c>
      <c r="D3891" s="368">
        <v>434688.38</v>
      </c>
    </row>
    <row r="3892" spans="1:4" ht="9" customHeight="1">
      <c r="A3892" s="366" t="s">
        <v>40284</v>
      </c>
      <c r="B3892" s="367" t="s">
        <v>31741</v>
      </c>
      <c r="C3892" s="366" t="s">
        <v>29656</v>
      </c>
      <c r="D3892" s="368">
        <v>456332.53</v>
      </c>
    </row>
    <row r="3893" spans="1:4" ht="9" customHeight="1">
      <c r="A3893" s="366" t="s">
        <v>40285</v>
      </c>
      <c r="B3893" s="367" t="s">
        <v>31742</v>
      </c>
      <c r="C3893" s="366" t="s">
        <v>16948</v>
      </c>
      <c r="D3893" s="368">
        <v>163.82</v>
      </c>
    </row>
    <row r="3894" spans="1:4" ht="9" customHeight="1">
      <c r="A3894" s="366" t="s">
        <v>40286</v>
      </c>
      <c r="B3894" s="367" t="s">
        <v>31743</v>
      </c>
      <c r="C3894" s="366" t="s">
        <v>4130</v>
      </c>
      <c r="D3894" s="368">
        <v>91890.71</v>
      </c>
    </row>
    <row r="3895" spans="1:4" ht="9" customHeight="1">
      <c r="A3895" s="366" t="s">
        <v>40287</v>
      </c>
      <c r="B3895" s="367" t="s">
        <v>31744</v>
      </c>
      <c r="C3895" s="366" t="s">
        <v>29656</v>
      </c>
      <c r="D3895" s="368">
        <v>171.39</v>
      </c>
    </row>
    <row r="3896" spans="1:4" ht="9" customHeight="1">
      <c r="A3896" s="366" t="s">
        <v>40288</v>
      </c>
      <c r="B3896" s="367" t="s">
        <v>31745</v>
      </c>
      <c r="C3896" s="366" t="s">
        <v>29656</v>
      </c>
      <c r="D3896" s="368">
        <v>1201.3599999999999</v>
      </c>
    </row>
    <row r="3897" spans="1:4" ht="9" customHeight="1">
      <c r="A3897" s="366" t="s">
        <v>40289</v>
      </c>
      <c r="B3897" s="367" t="s">
        <v>31746</v>
      </c>
      <c r="C3897" s="366" t="s">
        <v>29656</v>
      </c>
      <c r="D3897" s="368">
        <v>1488.56</v>
      </c>
    </row>
    <row r="3898" spans="1:4" ht="9" customHeight="1">
      <c r="A3898" s="366" t="s">
        <v>40290</v>
      </c>
      <c r="B3898" s="367" t="s">
        <v>31747</v>
      </c>
      <c r="C3898" s="366" t="s">
        <v>4130</v>
      </c>
      <c r="D3898" s="368">
        <v>1316.44</v>
      </c>
    </row>
    <row r="3899" spans="1:4" ht="9" customHeight="1">
      <c r="A3899" s="366" t="s">
        <v>40291</v>
      </c>
      <c r="B3899" s="367" t="s">
        <v>31748</v>
      </c>
      <c r="C3899" s="366" t="s">
        <v>4130</v>
      </c>
      <c r="D3899" s="368">
        <v>1325.34</v>
      </c>
    </row>
    <row r="3900" spans="1:4" ht="9" customHeight="1">
      <c r="A3900" s="366" t="s">
        <v>40292</v>
      </c>
      <c r="B3900" s="367" t="s">
        <v>31749</v>
      </c>
      <c r="C3900" s="366" t="s">
        <v>4130</v>
      </c>
      <c r="D3900" s="368">
        <v>1399.66</v>
      </c>
    </row>
    <row r="3901" spans="1:4" ht="18" customHeight="1">
      <c r="A3901" s="366" t="s">
        <v>40293</v>
      </c>
      <c r="B3901" s="367" t="s">
        <v>31750</v>
      </c>
      <c r="C3901" s="366" t="s">
        <v>4130</v>
      </c>
      <c r="D3901" s="368">
        <v>1340.96</v>
      </c>
    </row>
    <row r="3902" spans="1:4" ht="18" customHeight="1">
      <c r="A3902" s="366" t="s">
        <v>40294</v>
      </c>
      <c r="B3902" s="367" t="s">
        <v>31751</v>
      </c>
      <c r="C3902" s="366" t="s">
        <v>4130</v>
      </c>
      <c r="D3902" s="368">
        <v>252.47</v>
      </c>
    </row>
    <row r="3903" spans="1:4" ht="18" customHeight="1">
      <c r="A3903" s="366" t="s">
        <v>40295</v>
      </c>
      <c r="B3903" s="367" t="s">
        <v>31752</v>
      </c>
      <c r="C3903" s="366" t="s">
        <v>4130</v>
      </c>
      <c r="D3903" s="368">
        <v>206.06</v>
      </c>
    </row>
    <row r="3904" spans="1:4" ht="18" customHeight="1">
      <c r="A3904" s="366" t="s">
        <v>40296</v>
      </c>
      <c r="B3904" s="367" t="s">
        <v>31753</v>
      </c>
      <c r="C3904" s="366" t="s">
        <v>4130</v>
      </c>
      <c r="D3904" s="368">
        <v>211.89</v>
      </c>
    </row>
    <row r="3905" spans="1:4" ht="18" customHeight="1">
      <c r="A3905" s="366" t="s">
        <v>40297</v>
      </c>
      <c r="B3905" s="367" t="s">
        <v>31754</v>
      </c>
      <c r="C3905" s="366" t="s">
        <v>29656</v>
      </c>
      <c r="D3905" s="368">
        <v>1749323.5</v>
      </c>
    </row>
    <row r="3906" spans="1:4" ht="18" customHeight="1">
      <c r="A3906" s="366" t="s">
        <v>40298</v>
      </c>
      <c r="B3906" s="367" t="s">
        <v>31755</v>
      </c>
      <c r="C3906" s="366" t="s">
        <v>29656</v>
      </c>
      <c r="D3906" s="368">
        <v>1756391.99</v>
      </c>
    </row>
    <row r="3907" spans="1:4" ht="18" customHeight="1">
      <c r="A3907" s="366" t="s">
        <v>40299</v>
      </c>
      <c r="B3907" s="367" t="s">
        <v>31756</v>
      </c>
      <c r="C3907" s="366" t="s">
        <v>29656</v>
      </c>
      <c r="D3907" s="368">
        <v>2624135.54</v>
      </c>
    </row>
    <row r="3908" spans="1:4" ht="18" customHeight="1">
      <c r="A3908" s="366" t="s">
        <v>40300</v>
      </c>
      <c r="B3908" s="367" t="s">
        <v>31757</v>
      </c>
      <c r="C3908" s="366" t="s">
        <v>29656</v>
      </c>
      <c r="D3908" s="368">
        <v>2634738.2799999998</v>
      </c>
    </row>
    <row r="3909" spans="1:4" ht="18" customHeight="1">
      <c r="A3909" s="366" t="s">
        <v>40301</v>
      </c>
      <c r="B3909" s="367" t="s">
        <v>31758</v>
      </c>
      <c r="C3909" s="366" t="s">
        <v>29656</v>
      </c>
      <c r="D3909" s="368">
        <v>2085009.35</v>
      </c>
    </row>
    <row r="3910" spans="1:4" ht="18" customHeight="1">
      <c r="A3910" s="366" t="s">
        <v>40302</v>
      </c>
      <c r="B3910" s="367" t="s">
        <v>31759</v>
      </c>
      <c r="C3910" s="366" t="s">
        <v>29656</v>
      </c>
      <c r="D3910" s="368">
        <v>2108593.33</v>
      </c>
    </row>
    <row r="3911" spans="1:4" ht="18" customHeight="1">
      <c r="A3911" s="366" t="s">
        <v>40303</v>
      </c>
      <c r="B3911" s="367" t="s">
        <v>31760</v>
      </c>
      <c r="C3911" s="366" t="s">
        <v>29656</v>
      </c>
      <c r="D3911" s="368">
        <v>3127516.53</v>
      </c>
    </row>
    <row r="3912" spans="1:4" ht="18" customHeight="1">
      <c r="A3912" s="366" t="s">
        <v>40304</v>
      </c>
      <c r="B3912" s="367" t="s">
        <v>31761</v>
      </c>
      <c r="C3912" s="366" t="s">
        <v>29656</v>
      </c>
      <c r="D3912" s="368">
        <v>3162892.66</v>
      </c>
    </row>
    <row r="3913" spans="1:4" ht="18" customHeight="1">
      <c r="A3913" s="366" t="s">
        <v>40305</v>
      </c>
      <c r="B3913" s="367" t="s">
        <v>31762</v>
      </c>
      <c r="C3913" s="366" t="s">
        <v>4130</v>
      </c>
      <c r="D3913" s="368">
        <v>89189.68</v>
      </c>
    </row>
    <row r="3914" spans="1:4" ht="18" customHeight="1">
      <c r="A3914" s="366" t="s">
        <v>40306</v>
      </c>
      <c r="B3914" s="367" t="s">
        <v>31763</v>
      </c>
      <c r="C3914" s="366" t="s">
        <v>29656</v>
      </c>
      <c r="D3914" s="368">
        <v>1647560.74</v>
      </c>
    </row>
    <row r="3915" spans="1:4" ht="18" customHeight="1">
      <c r="A3915" s="366" t="s">
        <v>40307</v>
      </c>
      <c r="B3915" s="367" t="s">
        <v>31764</v>
      </c>
      <c r="C3915" s="366" t="s">
        <v>29656</v>
      </c>
      <c r="D3915" s="368">
        <v>2471255.04</v>
      </c>
    </row>
    <row r="3916" spans="1:4" ht="18" customHeight="1">
      <c r="A3916" s="366" t="s">
        <v>40308</v>
      </c>
      <c r="B3916" s="367" t="s">
        <v>31765</v>
      </c>
      <c r="C3916" s="366" t="s">
        <v>29656</v>
      </c>
      <c r="D3916" s="368">
        <v>2481850.4300000002</v>
      </c>
    </row>
    <row r="3917" spans="1:4" ht="18" customHeight="1">
      <c r="A3917" s="366" t="s">
        <v>40309</v>
      </c>
      <c r="B3917" s="367" t="s">
        <v>31766</v>
      </c>
      <c r="C3917" s="366" t="s">
        <v>29656</v>
      </c>
      <c r="D3917" s="368">
        <v>2117754.9500000002</v>
      </c>
    </row>
    <row r="3918" spans="1:4" ht="18" customHeight="1">
      <c r="A3918" s="366" t="s">
        <v>40310</v>
      </c>
      <c r="B3918" s="367" t="s">
        <v>31767</v>
      </c>
      <c r="C3918" s="366" t="s">
        <v>29656</v>
      </c>
      <c r="D3918" s="368">
        <v>1981881.07</v>
      </c>
    </row>
    <row r="3919" spans="1:4" ht="18" customHeight="1">
      <c r="A3919" s="366" t="s">
        <v>40311</v>
      </c>
      <c r="B3919" s="367" t="s">
        <v>31768</v>
      </c>
      <c r="C3919" s="366" t="s">
        <v>29656</v>
      </c>
      <c r="D3919" s="368">
        <v>2148490.02</v>
      </c>
    </row>
    <row r="3920" spans="1:4" ht="18" customHeight="1">
      <c r="A3920" s="366" t="s">
        <v>40312</v>
      </c>
      <c r="B3920" s="367" t="s">
        <v>31769</v>
      </c>
      <c r="C3920" s="366" t="s">
        <v>29656</v>
      </c>
      <c r="D3920" s="368">
        <v>2005850.83</v>
      </c>
    </row>
    <row r="3921" spans="1:4" ht="18" customHeight="1">
      <c r="A3921" s="366" t="s">
        <v>40313</v>
      </c>
      <c r="B3921" s="367" t="s">
        <v>31770</v>
      </c>
      <c r="C3921" s="366" t="s">
        <v>29656</v>
      </c>
      <c r="D3921" s="368">
        <v>3177271.97</v>
      </c>
    </row>
    <row r="3922" spans="1:4" ht="18" customHeight="1">
      <c r="A3922" s="366" t="s">
        <v>40314</v>
      </c>
      <c r="B3922" s="367" t="s">
        <v>31771</v>
      </c>
      <c r="C3922" s="366" t="s">
        <v>29656</v>
      </c>
      <c r="D3922" s="368">
        <v>3223411.14</v>
      </c>
    </row>
    <row r="3923" spans="1:4" ht="18" customHeight="1">
      <c r="A3923" s="366" t="s">
        <v>40315</v>
      </c>
      <c r="B3923" s="367" t="s">
        <v>31772</v>
      </c>
      <c r="C3923" s="366" t="s">
        <v>4130</v>
      </c>
      <c r="D3923" s="368">
        <v>178631.83</v>
      </c>
    </row>
    <row r="3924" spans="1:4" ht="18" customHeight="1">
      <c r="A3924" s="366" t="s">
        <v>40316</v>
      </c>
      <c r="B3924" s="367" t="s">
        <v>31773</v>
      </c>
      <c r="C3924" s="366" t="s">
        <v>29656</v>
      </c>
      <c r="D3924" s="368">
        <v>1642291.24</v>
      </c>
    </row>
    <row r="3925" spans="1:4" ht="18" customHeight="1">
      <c r="A3925" s="366" t="s">
        <v>40317</v>
      </c>
      <c r="B3925" s="367" t="s">
        <v>31774</v>
      </c>
      <c r="C3925" s="366" t="s">
        <v>29656</v>
      </c>
      <c r="D3925" s="368">
        <v>1649355.03</v>
      </c>
    </row>
    <row r="3926" spans="1:4" ht="18" customHeight="1">
      <c r="A3926" s="366" t="s">
        <v>40318</v>
      </c>
      <c r="B3926" s="367" t="s">
        <v>31775</v>
      </c>
      <c r="C3926" s="366" t="s">
        <v>29656</v>
      </c>
      <c r="D3926" s="368">
        <v>2463352.0699999998</v>
      </c>
    </row>
    <row r="3927" spans="1:4" ht="18" customHeight="1">
      <c r="A3927" s="366" t="s">
        <v>40319</v>
      </c>
      <c r="B3927" s="367" t="s">
        <v>31776</v>
      </c>
      <c r="C3927" s="366" t="s">
        <v>29656</v>
      </c>
      <c r="D3927" s="368">
        <v>2473947.7400000002</v>
      </c>
    </row>
    <row r="3928" spans="1:4" ht="18" customHeight="1">
      <c r="A3928" s="366" t="s">
        <v>40320</v>
      </c>
      <c r="B3928" s="367" t="s">
        <v>31777</v>
      </c>
      <c r="C3928" s="366" t="s">
        <v>29656</v>
      </c>
      <c r="D3928" s="368">
        <v>2112540.54</v>
      </c>
    </row>
    <row r="3929" spans="1:4" ht="18" customHeight="1">
      <c r="A3929" s="366" t="s">
        <v>40321</v>
      </c>
      <c r="B3929" s="367" t="s">
        <v>31778</v>
      </c>
      <c r="C3929" s="366" t="s">
        <v>29656</v>
      </c>
      <c r="D3929" s="368">
        <v>1976666.67</v>
      </c>
    </row>
    <row r="3930" spans="1:4" ht="18" customHeight="1">
      <c r="A3930" s="366" t="s">
        <v>40322</v>
      </c>
      <c r="B3930" s="367" t="s">
        <v>31779</v>
      </c>
      <c r="C3930" s="366" t="s">
        <v>29656</v>
      </c>
      <c r="D3930" s="368">
        <v>2143275.62</v>
      </c>
    </row>
    <row r="3931" spans="1:4" ht="18" customHeight="1">
      <c r="A3931" s="366" t="s">
        <v>40323</v>
      </c>
      <c r="B3931" s="367" t="s">
        <v>31780</v>
      </c>
      <c r="C3931" s="366" t="s">
        <v>29656</v>
      </c>
      <c r="D3931" s="368">
        <v>2000636.43</v>
      </c>
    </row>
    <row r="3932" spans="1:4" ht="18" customHeight="1">
      <c r="A3932" s="366" t="s">
        <v>40324</v>
      </c>
      <c r="B3932" s="367" t="s">
        <v>31781</v>
      </c>
      <c r="C3932" s="366" t="s">
        <v>29656</v>
      </c>
      <c r="D3932" s="368">
        <v>3169451.71</v>
      </c>
    </row>
    <row r="3933" spans="1:4" ht="18" customHeight="1">
      <c r="A3933" s="366" t="s">
        <v>40325</v>
      </c>
      <c r="B3933" s="367" t="s">
        <v>31782</v>
      </c>
      <c r="C3933" s="366" t="s">
        <v>29656</v>
      </c>
      <c r="D3933" s="368">
        <v>3215590.88</v>
      </c>
    </row>
    <row r="3934" spans="1:4" ht="18" customHeight="1">
      <c r="A3934" s="366" t="s">
        <v>40326</v>
      </c>
      <c r="B3934" s="367" t="s">
        <v>31783</v>
      </c>
      <c r="C3934" s="366" t="s">
        <v>29656</v>
      </c>
      <c r="D3934" s="368">
        <v>2172729.4700000002</v>
      </c>
    </row>
    <row r="3935" spans="1:4" ht="18" customHeight="1">
      <c r="A3935" s="366" t="s">
        <v>40327</v>
      </c>
      <c r="B3935" s="367" t="s">
        <v>31784</v>
      </c>
      <c r="C3935" s="366" t="s">
        <v>29656</v>
      </c>
      <c r="D3935" s="368">
        <v>2179597.7400000002</v>
      </c>
    </row>
    <row r="3936" spans="1:4" ht="18" customHeight="1">
      <c r="A3936" s="366" t="s">
        <v>40328</v>
      </c>
      <c r="B3936" s="367" t="s">
        <v>31785</v>
      </c>
      <c r="C3936" s="366" t="s">
        <v>29656</v>
      </c>
      <c r="D3936" s="368">
        <v>3257408.09</v>
      </c>
    </row>
    <row r="3937" spans="1:4" ht="18" customHeight="1">
      <c r="A3937" s="366" t="s">
        <v>40329</v>
      </c>
      <c r="B3937" s="367" t="s">
        <v>31786</v>
      </c>
      <c r="C3937" s="366" t="s">
        <v>29656</v>
      </c>
      <c r="D3937" s="368">
        <v>3269997.43</v>
      </c>
    </row>
    <row r="3938" spans="1:4" ht="18" customHeight="1">
      <c r="A3938" s="366" t="s">
        <v>40330</v>
      </c>
      <c r="B3938" s="367" t="s">
        <v>31787</v>
      </c>
      <c r="C3938" s="366" t="s">
        <v>29656</v>
      </c>
      <c r="D3938" s="368">
        <v>2773564.3</v>
      </c>
    </row>
    <row r="3939" spans="1:4" ht="18" customHeight="1">
      <c r="A3939" s="366" t="s">
        <v>40331</v>
      </c>
      <c r="B3939" s="367" t="s">
        <v>31788</v>
      </c>
      <c r="C3939" s="366" t="s">
        <v>29656</v>
      </c>
      <c r="D3939" s="368">
        <v>2810628.38</v>
      </c>
    </row>
    <row r="3940" spans="1:4" ht="18" customHeight="1">
      <c r="A3940" s="366" t="s">
        <v>40332</v>
      </c>
      <c r="B3940" s="367" t="s">
        <v>31789</v>
      </c>
      <c r="C3940" s="366" t="s">
        <v>29656</v>
      </c>
      <c r="D3940" s="368">
        <v>4160349.05</v>
      </c>
    </row>
    <row r="3941" spans="1:4" ht="18" customHeight="1">
      <c r="A3941" s="366" t="s">
        <v>40333</v>
      </c>
      <c r="B3941" s="367" t="s">
        <v>31790</v>
      </c>
      <c r="C3941" s="366" t="s">
        <v>29656</v>
      </c>
      <c r="D3941" s="368">
        <v>4215945.43</v>
      </c>
    </row>
    <row r="3942" spans="1:4" ht="18" customHeight="1">
      <c r="A3942" s="366" t="s">
        <v>40334</v>
      </c>
      <c r="B3942" s="367" t="s">
        <v>31791</v>
      </c>
      <c r="C3942" s="366" t="s">
        <v>4130</v>
      </c>
      <c r="D3942" s="368">
        <v>113060.83</v>
      </c>
    </row>
    <row r="3943" spans="1:4" ht="18" customHeight="1">
      <c r="A3943" s="366" t="s">
        <v>40335</v>
      </c>
      <c r="B3943" s="367" t="s">
        <v>31792</v>
      </c>
      <c r="C3943" s="366" t="s">
        <v>29656</v>
      </c>
      <c r="D3943" s="368">
        <v>2047829.18</v>
      </c>
    </row>
    <row r="3944" spans="1:4" ht="18" customHeight="1">
      <c r="A3944" s="366" t="s">
        <v>40336</v>
      </c>
      <c r="B3944" s="367" t="s">
        <v>31793</v>
      </c>
      <c r="C3944" s="366" t="s">
        <v>29656</v>
      </c>
      <c r="D3944" s="368">
        <v>2054892.88</v>
      </c>
    </row>
    <row r="3945" spans="1:4" ht="18" customHeight="1">
      <c r="A3945" s="366" t="s">
        <v>40337</v>
      </c>
      <c r="B3945" s="367" t="s">
        <v>31794</v>
      </c>
      <c r="C3945" s="366" t="s">
        <v>29656</v>
      </c>
      <c r="D3945" s="368">
        <v>3071657.58</v>
      </c>
    </row>
    <row r="3946" spans="1:4" ht="18" customHeight="1">
      <c r="A3946" s="366" t="s">
        <v>40338</v>
      </c>
      <c r="B3946" s="367" t="s">
        <v>31795</v>
      </c>
      <c r="C3946" s="366" t="s">
        <v>29656</v>
      </c>
      <c r="D3946" s="368">
        <v>3082252.98</v>
      </c>
    </row>
    <row r="3947" spans="1:4" ht="18" customHeight="1">
      <c r="A3947" s="366" t="s">
        <v>40339</v>
      </c>
      <c r="B3947" s="367" t="s">
        <v>31796</v>
      </c>
      <c r="C3947" s="366" t="s">
        <v>29656</v>
      </c>
      <c r="D3947" s="368">
        <v>2633590.89</v>
      </c>
    </row>
    <row r="3948" spans="1:4" ht="18" customHeight="1">
      <c r="A3948" s="366" t="s">
        <v>40340</v>
      </c>
      <c r="B3948" s="367" t="s">
        <v>31797</v>
      </c>
      <c r="C3948" s="366" t="s">
        <v>29656</v>
      </c>
      <c r="D3948" s="368">
        <v>2647557.83</v>
      </c>
    </row>
    <row r="3949" spans="1:4" ht="18" customHeight="1">
      <c r="A3949" s="366" t="s">
        <v>40341</v>
      </c>
      <c r="B3949" s="367" t="s">
        <v>31798</v>
      </c>
      <c r="C3949" s="366" t="s">
        <v>29656</v>
      </c>
      <c r="D3949" s="368">
        <v>2670080.0699999998</v>
      </c>
    </row>
    <row r="3950" spans="1:4" ht="18" customHeight="1">
      <c r="A3950" s="366" t="s">
        <v>40342</v>
      </c>
      <c r="B3950" s="367" t="s">
        <v>31799</v>
      </c>
      <c r="C3950" s="366" t="s">
        <v>29656</v>
      </c>
      <c r="D3950" s="368">
        <v>2684742.28</v>
      </c>
    </row>
    <row r="3951" spans="1:4" ht="18" customHeight="1">
      <c r="A3951" s="366" t="s">
        <v>40343</v>
      </c>
      <c r="B3951" s="367" t="s">
        <v>31800</v>
      </c>
      <c r="C3951" s="366" t="s">
        <v>29656</v>
      </c>
      <c r="D3951" s="368">
        <v>3951025.76</v>
      </c>
    </row>
    <row r="3952" spans="1:4" ht="18" customHeight="1">
      <c r="A3952" s="366" t="s">
        <v>40344</v>
      </c>
      <c r="B3952" s="367" t="s">
        <v>31801</v>
      </c>
      <c r="C3952" s="366" t="s">
        <v>29656</v>
      </c>
      <c r="D3952" s="368">
        <v>4005796.1</v>
      </c>
    </row>
    <row r="3953" spans="1:4" ht="18" customHeight="1">
      <c r="A3953" s="366" t="s">
        <v>40345</v>
      </c>
      <c r="B3953" s="367" t="s">
        <v>31802</v>
      </c>
      <c r="C3953" s="366" t="s">
        <v>4130</v>
      </c>
      <c r="D3953" s="368">
        <v>226374.13</v>
      </c>
    </row>
    <row r="3954" spans="1:4" ht="18" customHeight="1">
      <c r="A3954" s="366" t="s">
        <v>40346</v>
      </c>
      <c r="B3954" s="367" t="s">
        <v>31803</v>
      </c>
      <c r="C3954" s="366" t="s">
        <v>29656</v>
      </c>
      <c r="D3954" s="368">
        <v>2041351.93</v>
      </c>
    </row>
    <row r="3955" spans="1:4" ht="18" customHeight="1">
      <c r="A3955" s="366" t="s">
        <v>40347</v>
      </c>
      <c r="B3955" s="367" t="s">
        <v>31804</v>
      </c>
      <c r="C3955" s="366" t="s">
        <v>29656</v>
      </c>
      <c r="D3955" s="368">
        <v>2048415.72</v>
      </c>
    </row>
    <row r="3956" spans="1:4" ht="18" customHeight="1">
      <c r="A3956" s="366" t="s">
        <v>40348</v>
      </c>
      <c r="B3956" s="367" t="s">
        <v>31805</v>
      </c>
      <c r="C3956" s="366" t="s">
        <v>29656</v>
      </c>
      <c r="D3956" s="368">
        <v>3061943.34</v>
      </c>
    </row>
    <row r="3957" spans="1:4" ht="18" customHeight="1">
      <c r="A3957" s="366" t="s">
        <v>40349</v>
      </c>
      <c r="B3957" s="367" t="s">
        <v>31806</v>
      </c>
      <c r="C3957" s="366" t="s">
        <v>29656</v>
      </c>
      <c r="D3957" s="368">
        <v>3072539.01</v>
      </c>
    </row>
    <row r="3958" spans="1:4" ht="18" customHeight="1">
      <c r="A3958" s="366" t="s">
        <v>40350</v>
      </c>
      <c r="B3958" s="367" t="s">
        <v>31807</v>
      </c>
      <c r="C3958" s="366" t="s">
        <v>29656</v>
      </c>
      <c r="D3958" s="368">
        <v>2627168.73</v>
      </c>
    </row>
    <row r="3959" spans="1:4" ht="18" customHeight="1">
      <c r="A3959" s="366" t="s">
        <v>40351</v>
      </c>
      <c r="B3959" s="367" t="s">
        <v>31808</v>
      </c>
      <c r="C3959" s="366" t="s">
        <v>29656</v>
      </c>
      <c r="D3959" s="368">
        <v>2641135.67</v>
      </c>
    </row>
    <row r="3960" spans="1:4" ht="18" customHeight="1">
      <c r="A3960" s="366" t="s">
        <v>40352</v>
      </c>
      <c r="B3960" s="367" t="s">
        <v>31809</v>
      </c>
      <c r="C3960" s="366" t="s">
        <v>29656</v>
      </c>
      <c r="D3960" s="368">
        <v>2663657.91</v>
      </c>
    </row>
    <row r="3961" spans="1:4" ht="18" customHeight="1">
      <c r="A3961" s="366" t="s">
        <v>40353</v>
      </c>
      <c r="B3961" s="367" t="s">
        <v>31810</v>
      </c>
      <c r="C3961" s="366" t="s">
        <v>29656</v>
      </c>
      <c r="D3961" s="368">
        <v>2678320.12</v>
      </c>
    </row>
    <row r="3962" spans="1:4" ht="18" customHeight="1">
      <c r="A3962" s="366" t="s">
        <v>40354</v>
      </c>
      <c r="B3962" s="367" t="s">
        <v>31811</v>
      </c>
      <c r="C3962" s="366" t="s">
        <v>29656</v>
      </c>
      <c r="D3962" s="368">
        <v>3941394.22</v>
      </c>
    </row>
    <row r="3963" spans="1:4" ht="18" customHeight="1">
      <c r="A3963" s="366" t="s">
        <v>40355</v>
      </c>
      <c r="B3963" s="367" t="s">
        <v>31812</v>
      </c>
      <c r="C3963" s="366" t="s">
        <v>29656</v>
      </c>
      <c r="D3963" s="368">
        <v>3996164.56</v>
      </c>
    </row>
    <row r="3964" spans="1:4" ht="18" customHeight="1">
      <c r="A3964" s="366" t="s">
        <v>40356</v>
      </c>
      <c r="B3964" s="367" t="s">
        <v>31813</v>
      </c>
      <c r="C3964" s="366" t="s">
        <v>29656</v>
      </c>
      <c r="D3964" s="368">
        <v>2546070.91</v>
      </c>
    </row>
    <row r="3965" spans="1:4" ht="18" customHeight="1">
      <c r="A3965" s="366" t="s">
        <v>40357</v>
      </c>
      <c r="B3965" s="367" t="s">
        <v>31814</v>
      </c>
      <c r="C3965" s="366" t="s">
        <v>29656</v>
      </c>
      <c r="D3965" s="368">
        <v>2551453.16</v>
      </c>
    </row>
    <row r="3966" spans="1:4" ht="18" customHeight="1">
      <c r="A3966" s="366" t="s">
        <v>40358</v>
      </c>
      <c r="B3966" s="367" t="s">
        <v>31815</v>
      </c>
      <c r="C3966" s="366" t="s">
        <v>29656</v>
      </c>
      <c r="D3966" s="368">
        <v>3815391.45</v>
      </c>
    </row>
    <row r="3967" spans="1:4" ht="18" customHeight="1">
      <c r="A3967" s="366" t="s">
        <v>40359</v>
      </c>
      <c r="B3967" s="367" t="s">
        <v>31816</v>
      </c>
      <c r="C3967" s="366" t="s">
        <v>29656</v>
      </c>
      <c r="D3967" s="368">
        <v>3825643.8</v>
      </c>
    </row>
    <row r="3968" spans="1:4" ht="18" customHeight="1">
      <c r="A3968" s="366" t="s">
        <v>40360</v>
      </c>
      <c r="B3968" s="367" t="s">
        <v>31817</v>
      </c>
      <c r="C3968" s="366" t="s">
        <v>29656</v>
      </c>
      <c r="D3968" s="368">
        <v>3177913.89</v>
      </c>
    </row>
    <row r="3969" spans="1:4" ht="18" customHeight="1">
      <c r="A3969" s="366" t="s">
        <v>40361</v>
      </c>
      <c r="B3969" s="367" t="s">
        <v>31818</v>
      </c>
      <c r="C3969" s="366" t="s">
        <v>29656</v>
      </c>
      <c r="D3969" s="368">
        <v>3216595.85</v>
      </c>
    </row>
    <row r="3970" spans="1:4" ht="18" customHeight="1">
      <c r="A3970" s="366" t="s">
        <v>40362</v>
      </c>
      <c r="B3970" s="367" t="s">
        <v>31819</v>
      </c>
      <c r="C3970" s="366" t="s">
        <v>29656</v>
      </c>
      <c r="D3970" s="368">
        <v>4766873.43</v>
      </c>
    </row>
    <row r="3971" spans="1:4" ht="18" customHeight="1">
      <c r="A3971" s="366" t="s">
        <v>40363</v>
      </c>
      <c r="B3971" s="367" t="s">
        <v>31820</v>
      </c>
      <c r="C3971" s="366" t="s">
        <v>29656</v>
      </c>
      <c r="D3971" s="368">
        <v>4824896.6399999997</v>
      </c>
    </row>
    <row r="3972" spans="1:4" ht="18" customHeight="1">
      <c r="A3972" s="366" t="s">
        <v>40364</v>
      </c>
      <c r="B3972" s="367" t="s">
        <v>31821</v>
      </c>
      <c r="C3972" s="366" t="s">
        <v>4130</v>
      </c>
      <c r="D3972" s="368">
        <v>133816.65</v>
      </c>
    </row>
    <row r="3973" spans="1:4" ht="18" customHeight="1">
      <c r="A3973" s="366" t="s">
        <v>40365</v>
      </c>
      <c r="B3973" s="367" t="s">
        <v>31822</v>
      </c>
      <c r="C3973" s="366" t="s">
        <v>29656</v>
      </c>
      <c r="D3973" s="368">
        <v>2396265.79</v>
      </c>
    </row>
    <row r="3974" spans="1:4" ht="18" customHeight="1">
      <c r="A3974" s="366" t="s">
        <v>40366</v>
      </c>
      <c r="B3974" s="367" t="s">
        <v>31823</v>
      </c>
      <c r="C3974" s="366" t="s">
        <v>29656</v>
      </c>
      <c r="D3974" s="368">
        <v>2403329.4900000002</v>
      </c>
    </row>
    <row r="3975" spans="1:4" ht="18" customHeight="1">
      <c r="A3975" s="366" t="s">
        <v>40367</v>
      </c>
      <c r="B3975" s="367" t="s">
        <v>31824</v>
      </c>
      <c r="C3975" s="366" t="s">
        <v>29656</v>
      </c>
      <c r="D3975" s="368">
        <v>3594312.4</v>
      </c>
    </row>
    <row r="3976" spans="1:4" ht="18" customHeight="1">
      <c r="A3976" s="366" t="s">
        <v>40368</v>
      </c>
      <c r="B3976" s="367" t="s">
        <v>31825</v>
      </c>
      <c r="C3976" s="366" t="s">
        <v>29656</v>
      </c>
      <c r="D3976" s="368">
        <v>3604907.79</v>
      </c>
    </row>
    <row r="3977" spans="1:4" ht="18" customHeight="1">
      <c r="A3977" s="366" t="s">
        <v>40369</v>
      </c>
      <c r="B3977" s="367" t="s">
        <v>31826</v>
      </c>
      <c r="C3977" s="366" t="s">
        <v>29656</v>
      </c>
      <c r="D3977" s="368">
        <v>3035837.83</v>
      </c>
    </row>
    <row r="3978" spans="1:4" ht="18" customHeight="1">
      <c r="A3978" s="366" t="s">
        <v>40370</v>
      </c>
      <c r="B3978" s="367" t="s">
        <v>31827</v>
      </c>
      <c r="C3978" s="366" t="s">
        <v>29656</v>
      </c>
      <c r="D3978" s="368">
        <v>3028488.6</v>
      </c>
    </row>
    <row r="3979" spans="1:4" ht="18" customHeight="1">
      <c r="A3979" s="366" t="s">
        <v>40371</v>
      </c>
      <c r="B3979" s="367" t="s">
        <v>31828</v>
      </c>
      <c r="C3979" s="366" t="s">
        <v>29656</v>
      </c>
      <c r="D3979" s="368">
        <v>3075006.24</v>
      </c>
    </row>
    <row r="3980" spans="1:4" ht="18" customHeight="1">
      <c r="A3980" s="366" t="s">
        <v>40372</v>
      </c>
      <c r="B3980" s="367" t="s">
        <v>31829</v>
      </c>
      <c r="C3980" s="366" t="s">
        <v>29656</v>
      </c>
      <c r="D3980" s="368">
        <v>3067290.94</v>
      </c>
    </row>
    <row r="3981" spans="1:4" ht="18" customHeight="1">
      <c r="A3981" s="366" t="s">
        <v>40373</v>
      </c>
      <c r="B3981" s="367" t="s">
        <v>31830</v>
      </c>
      <c r="C3981" s="366" t="s">
        <v>29656</v>
      </c>
      <c r="D3981" s="368">
        <v>4554396.07</v>
      </c>
    </row>
    <row r="3982" spans="1:4" ht="18" customHeight="1">
      <c r="A3982" s="366" t="s">
        <v>40374</v>
      </c>
      <c r="B3982" s="367" t="s">
        <v>31831</v>
      </c>
      <c r="C3982" s="366" t="s">
        <v>29656</v>
      </c>
      <c r="D3982" s="368">
        <v>4613185.24</v>
      </c>
    </row>
    <row r="3983" spans="1:4" ht="18" customHeight="1">
      <c r="A3983" s="366" t="s">
        <v>40375</v>
      </c>
      <c r="B3983" s="367" t="s">
        <v>31832</v>
      </c>
      <c r="C3983" s="366" t="s">
        <v>4130</v>
      </c>
      <c r="D3983" s="368">
        <v>267885.78000000003</v>
      </c>
    </row>
    <row r="3984" spans="1:4" ht="18" customHeight="1">
      <c r="A3984" s="366" t="s">
        <v>40376</v>
      </c>
      <c r="B3984" s="367" t="s">
        <v>31833</v>
      </c>
      <c r="C3984" s="366" t="s">
        <v>29656</v>
      </c>
      <c r="D3984" s="368">
        <v>2388540.33</v>
      </c>
    </row>
    <row r="3985" spans="1:4" ht="18" customHeight="1">
      <c r="A3985" s="366" t="s">
        <v>40377</v>
      </c>
      <c r="B3985" s="367" t="s">
        <v>31834</v>
      </c>
      <c r="C3985" s="366" t="s">
        <v>29656</v>
      </c>
      <c r="D3985" s="368">
        <v>2395604.12</v>
      </c>
    </row>
    <row r="3986" spans="1:4" ht="18" customHeight="1">
      <c r="A3986" s="366" t="s">
        <v>40378</v>
      </c>
      <c r="B3986" s="367" t="s">
        <v>31835</v>
      </c>
      <c r="C3986" s="366" t="s">
        <v>29656</v>
      </c>
      <c r="D3986" s="368">
        <v>3582726.15</v>
      </c>
    </row>
    <row r="3987" spans="1:4" ht="18" customHeight="1">
      <c r="A3987" s="366" t="s">
        <v>40379</v>
      </c>
      <c r="B3987" s="367" t="s">
        <v>31836</v>
      </c>
      <c r="C3987" s="366" t="s">
        <v>29656</v>
      </c>
      <c r="D3987" s="368">
        <v>3593321.82</v>
      </c>
    </row>
    <row r="3988" spans="1:4" ht="18" customHeight="1">
      <c r="A3988" s="366" t="s">
        <v>40380</v>
      </c>
      <c r="B3988" s="367" t="s">
        <v>31837</v>
      </c>
      <c r="C3988" s="366" t="s">
        <v>29656</v>
      </c>
      <c r="D3988" s="368">
        <v>3028167.46</v>
      </c>
    </row>
    <row r="3989" spans="1:4" ht="18" customHeight="1">
      <c r="A3989" s="366" t="s">
        <v>40381</v>
      </c>
      <c r="B3989" s="367" t="s">
        <v>31838</v>
      </c>
      <c r="C3989" s="366" t="s">
        <v>29656</v>
      </c>
      <c r="D3989" s="368">
        <v>3020818.23</v>
      </c>
    </row>
    <row r="3990" spans="1:4" ht="18" customHeight="1">
      <c r="A3990" s="366" t="s">
        <v>40382</v>
      </c>
      <c r="B3990" s="367" t="s">
        <v>31839</v>
      </c>
      <c r="C3990" s="366" t="s">
        <v>29656</v>
      </c>
      <c r="D3990" s="368">
        <v>3067335.87</v>
      </c>
    </row>
    <row r="3991" spans="1:4" ht="18" customHeight="1">
      <c r="A3991" s="366" t="s">
        <v>40383</v>
      </c>
      <c r="B3991" s="367" t="s">
        <v>31840</v>
      </c>
      <c r="C3991" s="366" t="s">
        <v>29656</v>
      </c>
      <c r="D3991" s="368">
        <v>3059620.57</v>
      </c>
    </row>
    <row r="3992" spans="1:4" ht="18" customHeight="1">
      <c r="A3992" s="366" t="s">
        <v>40384</v>
      </c>
      <c r="B3992" s="367" t="s">
        <v>31841</v>
      </c>
      <c r="C3992" s="366" t="s">
        <v>29656</v>
      </c>
      <c r="D3992" s="368">
        <v>4542892.53</v>
      </c>
    </row>
    <row r="3993" spans="1:4" ht="18" customHeight="1">
      <c r="A3993" s="366" t="s">
        <v>40385</v>
      </c>
      <c r="B3993" s="367" t="s">
        <v>31842</v>
      </c>
      <c r="C3993" s="366" t="s">
        <v>29656</v>
      </c>
      <c r="D3993" s="368">
        <v>4601681.7</v>
      </c>
    </row>
    <row r="3994" spans="1:4" ht="18" customHeight="1">
      <c r="A3994" s="366" t="s">
        <v>40386</v>
      </c>
      <c r="B3994" s="367" t="s">
        <v>31843</v>
      </c>
      <c r="C3994" s="366" t="s">
        <v>29656</v>
      </c>
      <c r="D3994" s="368">
        <v>2420080.66</v>
      </c>
    </row>
    <row r="3995" spans="1:4" ht="18" customHeight="1">
      <c r="A3995" s="366" t="s">
        <v>40387</v>
      </c>
      <c r="B3995" s="367" t="s">
        <v>31844</v>
      </c>
      <c r="C3995" s="366" t="s">
        <v>29656</v>
      </c>
      <c r="D3995" s="368">
        <v>2425563.02</v>
      </c>
    </row>
    <row r="3996" spans="1:4" ht="18" customHeight="1">
      <c r="A3996" s="366" t="s">
        <v>40388</v>
      </c>
      <c r="B3996" s="367" t="s">
        <v>31845</v>
      </c>
      <c r="C3996" s="366" t="s">
        <v>29656</v>
      </c>
      <c r="D3996" s="368">
        <v>3628342.62</v>
      </c>
    </row>
    <row r="3997" spans="1:4" ht="18" customHeight="1">
      <c r="A3997" s="366" t="s">
        <v>40389</v>
      </c>
      <c r="B3997" s="367" t="s">
        <v>31846</v>
      </c>
      <c r="C3997" s="366" t="s">
        <v>29656</v>
      </c>
      <c r="D3997" s="368">
        <v>3636858.65</v>
      </c>
    </row>
    <row r="3998" spans="1:4" ht="18" customHeight="1">
      <c r="A3998" s="366" t="s">
        <v>40390</v>
      </c>
      <c r="B3998" s="367" t="s">
        <v>31847</v>
      </c>
      <c r="C3998" s="366" t="s">
        <v>29656</v>
      </c>
      <c r="D3998" s="368">
        <v>3060281.15</v>
      </c>
    </row>
    <row r="3999" spans="1:4" ht="18" customHeight="1">
      <c r="A3999" s="366" t="s">
        <v>40391</v>
      </c>
      <c r="B3999" s="367" t="s">
        <v>31848</v>
      </c>
      <c r="C3999" s="366" t="s">
        <v>29656</v>
      </c>
      <c r="D3999" s="368">
        <v>3099379.23</v>
      </c>
    </row>
    <row r="4000" spans="1:4" ht="18" customHeight="1">
      <c r="A4000" s="366" t="s">
        <v>40392</v>
      </c>
      <c r="B4000" s="367" t="s">
        <v>31849</v>
      </c>
      <c r="C4000" s="366" t="s">
        <v>29656</v>
      </c>
      <c r="D4000" s="368">
        <v>4590424.32</v>
      </c>
    </row>
    <row r="4001" spans="1:4" ht="18" customHeight="1">
      <c r="A4001" s="366" t="s">
        <v>40393</v>
      </c>
      <c r="B4001" s="367" t="s">
        <v>31850</v>
      </c>
      <c r="C4001" s="366" t="s">
        <v>29656</v>
      </c>
      <c r="D4001" s="368">
        <v>4649071.71</v>
      </c>
    </row>
    <row r="4002" spans="1:4" ht="18" customHeight="1">
      <c r="A4002" s="366" t="s">
        <v>40394</v>
      </c>
      <c r="B4002" s="367" t="s">
        <v>31851</v>
      </c>
      <c r="C4002" s="366" t="s">
        <v>4130</v>
      </c>
      <c r="D4002" s="368">
        <v>127016.54</v>
      </c>
    </row>
    <row r="4003" spans="1:4" ht="18" customHeight="1">
      <c r="A4003" s="366" t="s">
        <v>40395</v>
      </c>
      <c r="B4003" s="367" t="s">
        <v>31852</v>
      </c>
      <c r="C4003" s="366" t="s">
        <v>29656</v>
      </c>
      <c r="D4003" s="368">
        <v>2281710.98</v>
      </c>
    </row>
    <row r="4004" spans="1:4" ht="18" customHeight="1">
      <c r="A4004" s="366" t="s">
        <v>40396</v>
      </c>
      <c r="B4004" s="367" t="s">
        <v>31853</v>
      </c>
      <c r="C4004" s="366" t="s">
        <v>29656</v>
      </c>
      <c r="D4004" s="368">
        <v>2288774.6800000002</v>
      </c>
    </row>
    <row r="4005" spans="1:4" ht="18" customHeight="1">
      <c r="A4005" s="366" t="s">
        <v>40397</v>
      </c>
      <c r="B4005" s="367" t="s">
        <v>31854</v>
      </c>
      <c r="C4005" s="366" t="s">
        <v>29656</v>
      </c>
      <c r="D4005" s="368">
        <v>3422480.21</v>
      </c>
    </row>
    <row r="4006" spans="1:4" ht="18" customHeight="1">
      <c r="A4006" s="366" t="s">
        <v>40398</v>
      </c>
      <c r="B4006" s="367" t="s">
        <v>31855</v>
      </c>
      <c r="C4006" s="366" t="s">
        <v>29656</v>
      </c>
      <c r="D4006" s="368">
        <v>3433075.6</v>
      </c>
    </row>
    <row r="4007" spans="1:4" ht="18" customHeight="1">
      <c r="A4007" s="366" t="s">
        <v>40399</v>
      </c>
      <c r="B4007" s="367" t="s">
        <v>31856</v>
      </c>
      <c r="C4007" s="366" t="s">
        <v>29656</v>
      </c>
      <c r="D4007" s="368">
        <v>2924346.63</v>
      </c>
    </row>
    <row r="4008" spans="1:4" ht="18" customHeight="1">
      <c r="A4008" s="366" t="s">
        <v>40400</v>
      </c>
      <c r="B4008" s="367" t="s">
        <v>31857</v>
      </c>
      <c r="C4008" s="366" t="s">
        <v>29656</v>
      </c>
      <c r="D4008" s="368">
        <v>2922291.3</v>
      </c>
    </row>
    <row r="4009" spans="1:4" ht="18" customHeight="1">
      <c r="A4009" s="366" t="s">
        <v>40401</v>
      </c>
      <c r="B4009" s="367" t="s">
        <v>31858</v>
      </c>
      <c r="C4009" s="366" t="s">
        <v>29656</v>
      </c>
      <c r="D4009" s="368">
        <v>2963667.57</v>
      </c>
    </row>
    <row r="4010" spans="1:4" ht="18" customHeight="1">
      <c r="A4010" s="366" t="s">
        <v>40402</v>
      </c>
      <c r="B4010" s="367" t="s">
        <v>31859</v>
      </c>
      <c r="C4010" s="366" t="s">
        <v>29656</v>
      </c>
      <c r="D4010" s="368">
        <v>2961509.76</v>
      </c>
    </row>
    <row r="4011" spans="1:4" ht="18" customHeight="1">
      <c r="A4011" s="366" t="s">
        <v>40403</v>
      </c>
      <c r="B4011" s="367" t="s">
        <v>31860</v>
      </c>
      <c r="C4011" s="366" t="s">
        <v>29656</v>
      </c>
      <c r="D4011" s="368">
        <v>4387159.3</v>
      </c>
    </row>
    <row r="4012" spans="1:4" ht="18" customHeight="1">
      <c r="A4012" s="366" t="s">
        <v>40404</v>
      </c>
      <c r="B4012" s="367" t="s">
        <v>31861</v>
      </c>
      <c r="C4012" s="366" t="s">
        <v>29656</v>
      </c>
      <c r="D4012" s="368">
        <v>4446177.2800000003</v>
      </c>
    </row>
    <row r="4013" spans="1:4" ht="18" customHeight="1">
      <c r="A4013" s="366" t="s">
        <v>40405</v>
      </c>
      <c r="B4013" s="367" t="s">
        <v>31862</v>
      </c>
      <c r="C4013" s="366" t="s">
        <v>4130</v>
      </c>
      <c r="D4013" s="368">
        <v>254285.54</v>
      </c>
    </row>
    <row r="4014" spans="1:4" ht="18" customHeight="1">
      <c r="A4014" s="366" t="s">
        <v>40406</v>
      </c>
      <c r="B4014" s="367" t="s">
        <v>31863</v>
      </c>
      <c r="C4014" s="366" t="s">
        <v>29656</v>
      </c>
      <c r="D4014" s="368">
        <v>2274595.29</v>
      </c>
    </row>
    <row r="4015" spans="1:4" ht="18" customHeight="1">
      <c r="A4015" s="366" t="s">
        <v>40407</v>
      </c>
      <c r="B4015" s="367" t="s">
        <v>31864</v>
      </c>
      <c r="C4015" s="366" t="s">
        <v>29656</v>
      </c>
      <c r="D4015" s="368">
        <v>2281659.08</v>
      </c>
    </row>
    <row r="4016" spans="1:4" ht="18" customHeight="1">
      <c r="A4016" s="366" t="s">
        <v>40408</v>
      </c>
      <c r="B4016" s="367" t="s">
        <v>31865</v>
      </c>
      <c r="C4016" s="366" t="s">
        <v>29656</v>
      </c>
      <c r="D4016" s="368">
        <v>3411808.52</v>
      </c>
    </row>
    <row r="4017" spans="1:4" ht="18" customHeight="1">
      <c r="A4017" s="366" t="s">
        <v>40409</v>
      </c>
      <c r="B4017" s="367" t="s">
        <v>31866</v>
      </c>
      <c r="C4017" s="366" t="s">
        <v>29656</v>
      </c>
      <c r="D4017" s="368">
        <v>3422404.19</v>
      </c>
    </row>
    <row r="4018" spans="1:4" ht="18" customHeight="1">
      <c r="A4018" s="366" t="s">
        <v>40410</v>
      </c>
      <c r="B4018" s="367" t="s">
        <v>31867</v>
      </c>
      <c r="C4018" s="366" t="s">
        <v>29656</v>
      </c>
      <c r="D4018" s="368">
        <v>2917286.03</v>
      </c>
    </row>
    <row r="4019" spans="1:4" ht="18" customHeight="1">
      <c r="A4019" s="366" t="s">
        <v>40411</v>
      </c>
      <c r="B4019" s="367" t="s">
        <v>31868</v>
      </c>
      <c r="C4019" s="366" t="s">
        <v>29656</v>
      </c>
      <c r="D4019" s="368">
        <v>2915230.7</v>
      </c>
    </row>
    <row r="4020" spans="1:4" ht="18" customHeight="1">
      <c r="A4020" s="366" t="s">
        <v>40412</v>
      </c>
      <c r="B4020" s="367" t="s">
        <v>31869</v>
      </c>
      <c r="C4020" s="366" t="s">
        <v>29656</v>
      </c>
      <c r="D4020" s="368">
        <v>2956606.98</v>
      </c>
    </row>
    <row r="4021" spans="1:4" ht="18" customHeight="1">
      <c r="A4021" s="366" t="s">
        <v>40413</v>
      </c>
      <c r="B4021" s="367" t="s">
        <v>31870</v>
      </c>
      <c r="C4021" s="366" t="s">
        <v>29656</v>
      </c>
      <c r="D4021" s="368">
        <v>2954449.16</v>
      </c>
    </row>
    <row r="4022" spans="1:4" ht="18" customHeight="1">
      <c r="A4022" s="366" t="s">
        <v>40414</v>
      </c>
      <c r="B4022" s="367" t="s">
        <v>31871</v>
      </c>
      <c r="C4022" s="366" t="s">
        <v>29656</v>
      </c>
      <c r="D4022" s="368">
        <v>4376570.32</v>
      </c>
    </row>
    <row r="4023" spans="1:4" ht="9" customHeight="1">
      <c r="A4023" s="366" t="s">
        <v>40415</v>
      </c>
      <c r="B4023" s="367" t="s">
        <v>31872</v>
      </c>
      <c r="C4023" s="366" t="s">
        <v>29656</v>
      </c>
      <c r="D4023" s="368">
        <v>4435588.29</v>
      </c>
    </row>
    <row r="4024" spans="1:4" ht="9" customHeight="1">
      <c r="A4024" s="366" t="s">
        <v>40416</v>
      </c>
      <c r="B4024" s="367" t="s">
        <v>31873</v>
      </c>
      <c r="C4024" s="366" t="s">
        <v>9780</v>
      </c>
      <c r="D4024" s="368">
        <v>339.52</v>
      </c>
    </row>
    <row r="4025" spans="1:4" ht="9" customHeight="1">
      <c r="A4025" s="366" t="s">
        <v>40417</v>
      </c>
      <c r="B4025" s="367" t="s">
        <v>31874</v>
      </c>
      <c r="C4025" s="366" t="s">
        <v>9780</v>
      </c>
      <c r="D4025" s="368">
        <v>553.54999999999995</v>
      </c>
    </row>
    <row r="4026" spans="1:4" ht="18" customHeight="1">
      <c r="A4026" s="366" t="s">
        <v>40418</v>
      </c>
      <c r="B4026" s="367" t="s">
        <v>31875</v>
      </c>
      <c r="C4026" s="366" t="s">
        <v>9780</v>
      </c>
      <c r="D4026" s="368">
        <v>29.5</v>
      </c>
    </row>
    <row r="4027" spans="1:4" ht="9" customHeight="1">
      <c r="A4027" s="366" t="s">
        <v>40419</v>
      </c>
      <c r="B4027" s="367" t="s">
        <v>31876</v>
      </c>
      <c r="C4027" s="366" t="s">
        <v>9780</v>
      </c>
      <c r="D4027" s="368">
        <v>19.850000000000001</v>
      </c>
    </row>
    <row r="4028" spans="1:4" ht="18" customHeight="1">
      <c r="A4028" s="366" t="s">
        <v>40420</v>
      </c>
      <c r="B4028" s="367" t="s">
        <v>31877</v>
      </c>
      <c r="C4028" s="366" t="s">
        <v>9780</v>
      </c>
      <c r="D4028" s="368">
        <v>13.67</v>
      </c>
    </row>
    <row r="4029" spans="1:4" ht="9" customHeight="1">
      <c r="A4029" s="366" t="s">
        <v>40421</v>
      </c>
      <c r="B4029" s="367" t="s">
        <v>31878</v>
      </c>
      <c r="C4029" s="366" t="s">
        <v>9780</v>
      </c>
      <c r="D4029" s="368">
        <v>10.86</v>
      </c>
    </row>
    <row r="4030" spans="1:4" ht="18" customHeight="1">
      <c r="A4030" s="366" t="s">
        <v>40422</v>
      </c>
      <c r="B4030" s="367" t="s">
        <v>31879</v>
      </c>
      <c r="C4030" s="366" t="s">
        <v>9780</v>
      </c>
      <c r="D4030" s="368">
        <v>27.4</v>
      </c>
    </row>
    <row r="4031" spans="1:4" ht="18" customHeight="1">
      <c r="A4031" s="366" t="s">
        <v>40423</v>
      </c>
      <c r="B4031" s="367" t="s">
        <v>31880</v>
      </c>
      <c r="C4031" s="366" t="s">
        <v>9780</v>
      </c>
      <c r="D4031" s="368">
        <v>16.11</v>
      </c>
    </row>
    <row r="4032" spans="1:4" ht="9" customHeight="1">
      <c r="A4032" s="366" t="s">
        <v>40424</v>
      </c>
      <c r="B4032" s="367" t="s">
        <v>31881</v>
      </c>
      <c r="C4032" s="366" t="s">
        <v>9780</v>
      </c>
      <c r="D4032" s="368">
        <v>19.239999999999998</v>
      </c>
    </row>
    <row r="4033" spans="1:4" ht="9" customHeight="1">
      <c r="A4033" s="366" t="s">
        <v>40425</v>
      </c>
      <c r="B4033" s="367" t="s">
        <v>31882</v>
      </c>
      <c r="C4033" s="366" t="s">
        <v>9780</v>
      </c>
      <c r="D4033" s="368">
        <v>13.57</v>
      </c>
    </row>
    <row r="4034" spans="1:4" ht="18" customHeight="1">
      <c r="A4034" s="366" t="s">
        <v>40426</v>
      </c>
      <c r="B4034" s="367" t="s">
        <v>31883</v>
      </c>
      <c r="C4034" s="366" t="s">
        <v>9780</v>
      </c>
      <c r="D4034" s="368">
        <v>12.07</v>
      </c>
    </row>
    <row r="4035" spans="1:4" ht="9" customHeight="1">
      <c r="A4035" s="366" t="s">
        <v>40427</v>
      </c>
      <c r="B4035" s="367" t="s">
        <v>31884</v>
      </c>
      <c r="C4035" s="366" t="s">
        <v>9780</v>
      </c>
      <c r="D4035" s="368">
        <v>40.47</v>
      </c>
    </row>
    <row r="4036" spans="1:4" ht="9" customHeight="1">
      <c r="A4036" s="366" t="s">
        <v>40428</v>
      </c>
      <c r="B4036" s="367" t="s">
        <v>31885</v>
      </c>
      <c r="C4036" s="366" t="s">
        <v>9780</v>
      </c>
      <c r="D4036" s="368">
        <v>11.28</v>
      </c>
    </row>
    <row r="4037" spans="1:4" ht="9" customHeight="1">
      <c r="A4037" s="366" t="s">
        <v>40429</v>
      </c>
      <c r="B4037" s="367" t="s">
        <v>31886</v>
      </c>
      <c r="C4037" s="366" t="s">
        <v>9780</v>
      </c>
      <c r="D4037" s="368">
        <v>115.73</v>
      </c>
    </row>
    <row r="4038" spans="1:4" ht="9" customHeight="1">
      <c r="A4038" s="366" t="s">
        <v>40430</v>
      </c>
      <c r="B4038" s="367" t="s">
        <v>31887</v>
      </c>
      <c r="C4038" s="366" t="s">
        <v>9780</v>
      </c>
      <c r="D4038" s="368">
        <v>108.5</v>
      </c>
    </row>
    <row r="4039" spans="1:4" ht="9" customHeight="1">
      <c r="A4039" s="366" t="s">
        <v>40431</v>
      </c>
      <c r="B4039" s="367" t="s">
        <v>31888</v>
      </c>
      <c r="C4039" s="366" t="s">
        <v>9780</v>
      </c>
      <c r="D4039" s="368">
        <v>132.68</v>
      </c>
    </row>
    <row r="4040" spans="1:4" ht="9" customHeight="1">
      <c r="A4040" s="366" t="s">
        <v>40432</v>
      </c>
      <c r="B4040" s="367" t="s">
        <v>31889</v>
      </c>
      <c r="C4040" s="366" t="s">
        <v>9780</v>
      </c>
      <c r="D4040" s="368">
        <v>88.04</v>
      </c>
    </row>
    <row r="4041" spans="1:4" ht="9" customHeight="1">
      <c r="A4041" s="366" t="s">
        <v>40433</v>
      </c>
      <c r="B4041" s="367" t="s">
        <v>31890</v>
      </c>
      <c r="C4041" s="366" t="s">
        <v>9780</v>
      </c>
      <c r="D4041" s="368">
        <v>74.56</v>
      </c>
    </row>
    <row r="4042" spans="1:4" ht="9" customHeight="1">
      <c r="A4042" s="366" t="s">
        <v>40434</v>
      </c>
      <c r="B4042" s="367" t="s">
        <v>31891</v>
      </c>
      <c r="C4042" s="366" t="s">
        <v>9780</v>
      </c>
      <c r="D4042" s="368">
        <v>141.49</v>
      </c>
    </row>
    <row r="4043" spans="1:4" ht="9" customHeight="1">
      <c r="A4043" s="366" t="s">
        <v>40435</v>
      </c>
      <c r="B4043" s="367" t="s">
        <v>31892</v>
      </c>
      <c r="C4043" s="366" t="s">
        <v>9780</v>
      </c>
      <c r="D4043" s="368">
        <v>92.66</v>
      </c>
    </row>
    <row r="4044" spans="1:4" ht="9" customHeight="1">
      <c r="A4044" s="366" t="s">
        <v>40436</v>
      </c>
      <c r="B4044" s="367" t="s">
        <v>31893</v>
      </c>
      <c r="C4044" s="366" t="s">
        <v>9780</v>
      </c>
      <c r="D4044" s="368">
        <v>77.8</v>
      </c>
    </row>
    <row r="4045" spans="1:4" ht="9" customHeight="1">
      <c r="A4045" s="366" t="s">
        <v>40437</v>
      </c>
      <c r="B4045" s="367" t="s">
        <v>31894</v>
      </c>
      <c r="C4045" s="366" t="s">
        <v>9780</v>
      </c>
      <c r="D4045" s="368">
        <v>152.6</v>
      </c>
    </row>
    <row r="4046" spans="1:4" ht="9" customHeight="1">
      <c r="A4046" s="366" t="s">
        <v>40438</v>
      </c>
      <c r="B4046" s="367" t="s">
        <v>31895</v>
      </c>
      <c r="C4046" s="366" t="s">
        <v>9780</v>
      </c>
      <c r="D4046" s="368">
        <v>98.5</v>
      </c>
    </row>
    <row r="4047" spans="1:4" ht="9" customHeight="1">
      <c r="A4047" s="366" t="s">
        <v>40439</v>
      </c>
      <c r="B4047" s="367" t="s">
        <v>31896</v>
      </c>
      <c r="C4047" s="366" t="s">
        <v>9780</v>
      </c>
      <c r="D4047" s="368">
        <v>81.89</v>
      </c>
    </row>
    <row r="4048" spans="1:4" ht="9" customHeight="1">
      <c r="A4048" s="366" t="s">
        <v>40440</v>
      </c>
      <c r="B4048" s="367" t="s">
        <v>31897</v>
      </c>
      <c r="C4048" s="366" t="s">
        <v>9780</v>
      </c>
      <c r="D4048" s="368">
        <v>120</v>
      </c>
    </row>
    <row r="4049" spans="1:4" ht="9" customHeight="1">
      <c r="A4049" s="366" t="s">
        <v>40441</v>
      </c>
      <c r="B4049" s="367" t="s">
        <v>31898</v>
      </c>
      <c r="C4049" s="366" t="s">
        <v>9780</v>
      </c>
      <c r="D4049" s="368">
        <v>81.42</v>
      </c>
    </row>
    <row r="4050" spans="1:4" ht="9" customHeight="1">
      <c r="A4050" s="366" t="s">
        <v>40442</v>
      </c>
      <c r="B4050" s="367" t="s">
        <v>31899</v>
      </c>
      <c r="C4050" s="366" t="s">
        <v>9780</v>
      </c>
      <c r="D4050" s="368">
        <v>69.959999999999994</v>
      </c>
    </row>
    <row r="4051" spans="1:4" ht="9" customHeight="1">
      <c r="A4051" s="366" t="s">
        <v>40443</v>
      </c>
      <c r="B4051" s="367" t="s">
        <v>31900</v>
      </c>
      <c r="C4051" s="366" t="s">
        <v>9780</v>
      </c>
      <c r="D4051" s="368">
        <v>127.75</v>
      </c>
    </row>
    <row r="4052" spans="1:4" ht="9" customHeight="1">
      <c r="A4052" s="366" t="s">
        <v>40444</v>
      </c>
      <c r="B4052" s="367" t="s">
        <v>31901</v>
      </c>
      <c r="C4052" s="366" t="s">
        <v>9780</v>
      </c>
      <c r="D4052" s="368">
        <v>85.49</v>
      </c>
    </row>
    <row r="4053" spans="1:4" ht="9" customHeight="1">
      <c r="A4053" s="366" t="s">
        <v>40445</v>
      </c>
      <c r="B4053" s="367" t="s">
        <v>31902</v>
      </c>
      <c r="C4053" s="366" t="s">
        <v>9780</v>
      </c>
      <c r="D4053" s="368">
        <v>72.81</v>
      </c>
    </row>
    <row r="4054" spans="1:4" ht="9" customHeight="1">
      <c r="A4054" s="366" t="s">
        <v>40446</v>
      </c>
      <c r="B4054" s="367" t="s">
        <v>31903</v>
      </c>
      <c r="C4054" s="366" t="s">
        <v>9780</v>
      </c>
      <c r="D4054" s="368">
        <v>133.08000000000001</v>
      </c>
    </row>
    <row r="4055" spans="1:4" ht="9" customHeight="1">
      <c r="A4055" s="366" t="s">
        <v>40447</v>
      </c>
      <c r="B4055" s="367" t="s">
        <v>31904</v>
      </c>
      <c r="C4055" s="366" t="s">
        <v>9780</v>
      </c>
      <c r="D4055" s="368">
        <v>88.29</v>
      </c>
    </row>
    <row r="4056" spans="1:4" ht="9" customHeight="1">
      <c r="A4056" s="366" t="s">
        <v>40448</v>
      </c>
      <c r="B4056" s="367" t="s">
        <v>31905</v>
      </c>
      <c r="C4056" s="366" t="s">
        <v>9780</v>
      </c>
      <c r="D4056" s="368">
        <v>74.77</v>
      </c>
    </row>
    <row r="4057" spans="1:4" ht="9" customHeight="1">
      <c r="A4057" s="366" t="s">
        <v>40449</v>
      </c>
      <c r="B4057" s="367" t="s">
        <v>31906</v>
      </c>
      <c r="C4057" s="366" t="s">
        <v>9780</v>
      </c>
      <c r="D4057" s="368">
        <v>145.09</v>
      </c>
    </row>
    <row r="4058" spans="1:4" ht="9" customHeight="1">
      <c r="A4058" s="366" t="s">
        <v>40450</v>
      </c>
      <c r="B4058" s="367" t="s">
        <v>31907</v>
      </c>
      <c r="C4058" s="366" t="s">
        <v>9780</v>
      </c>
      <c r="D4058" s="368">
        <v>102.38</v>
      </c>
    </row>
    <row r="4059" spans="1:4" ht="9" customHeight="1">
      <c r="A4059" s="366" t="s">
        <v>40451</v>
      </c>
      <c r="B4059" s="367" t="s">
        <v>31908</v>
      </c>
      <c r="C4059" s="366" t="s">
        <v>9780</v>
      </c>
      <c r="D4059" s="368">
        <v>89.83</v>
      </c>
    </row>
    <row r="4060" spans="1:4" ht="9" customHeight="1">
      <c r="A4060" s="366" t="s">
        <v>40452</v>
      </c>
      <c r="B4060" s="367" t="s">
        <v>31909</v>
      </c>
      <c r="C4060" s="366" t="s">
        <v>9780</v>
      </c>
      <c r="D4060" s="368">
        <v>70.45</v>
      </c>
    </row>
    <row r="4061" spans="1:4" ht="18" customHeight="1">
      <c r="A4061" s="366" t="s">
        <v>40453</v>
      </c>
      <c r="B4061" s="367" t="s">
        <v>31910</v>
      </c>
      <c r="C4061" s="366" t="s">
        <v>9780</v>
      </c>
      <c r="D4061" s="368">
        <v>36.729999999999997</v>
      </c>
    </row>
    <row r="4062" spans="1:4" ht="9" customHeight="1">
      <c r="A4062" s="366" t="s">
        <v>40454</v>
      </c>
      <c r="B4062" s="367" t="s">
        <v>31911</v>
      </c>
      <c r="C4062" s="366" t="s">
        <v>9780</v>
      </c>
      <c r="D4062" s="368">
        <v>107.21</v>
      </c>
    </row>
    <row r="4063" spans="1:4" ht="9" customHeight="1">
      <c r="A4063" s="366" t="s">
        <v>40455</v>
      </c>
      <c r="B4063" s="367" t="s">
        <v>31912</v>
      </c>
      <c r="C4063" s="366" t="s">
        <v>40</v>
      </c>
      <c r="D4063" s="368">
        <v>4.91</v>
      </c>
    </row>
    <row r="4064" spans="1:4" ht="9" customHeight="1">
      <c r="A4064" s="366" t="s">
        <v>40456</v>
      </c>
      <c r="B4064" s="367" t="s">
        <v>31913</v>
      </c>
      <c r="C4064" s="366" t="s">
        <v>40</v>
      </c>
      <c r="D4064" s="368">
        <v>3.58</v>
      </c>
    </row>
    <row r="4065" spans="1:4" ht="9" customHeight="1">
      <c r="A4065" s="366" t="s">
        <v>40457</v>
      </c>
      <c r="B4065" s="367" t="s">
        <v>31914</v>
      </c>
      <c r="C4065" s="366" t="s">
        <v>40</v>
      </c>
      <c r="D4065" s="368">
        <v>4.0199999999999996</v>
      </c>
    </row>
    <row r="4066" spans="1:4" ht="9" customHeight="1">
      <c r="A4066" s="366" t="s">
        <v>40458</v>
      </c>
      <c r="B4066" s="367" t="s">
        <v>31915</v>
      </c>
      <c r="C4066" s="366" t="s">
        <v>16948</v>
      </c>
      <c r="D4066" s="368">
        <v>998.67</v>
      </c>
    </row>
    <row r="4067" spans="1:4" ht="9" customHeight="1">
      <c r="A4067" s="366" t="s">
        <v>40459</v>
      </c>
      <c r="B4067" s="367" t="s">
        <v>31916</v>
      </c>
      <c r="C4067" s="366" t="s">
        <v>16948</v>
      </c>
      <c r="D4067" s="368">
        <v>912.46</v>
      </c>
    </row>
    <row r="4068" spans="1:4" ht="9" customHeight="1">
      <c r="A4068" s="366" t="s">
        <v>40460</v>
      </c>
      <c r="B4068" s="367" t="s">
        <v>31917</v>
      </c>
      <c r="C4068" s="366" t="s">
        <v>16948</v>
      </c>
      <c r="D4068" s="368">
        <v>845.33</v>
      </c>
    </row>
    <row r="4069" spans="1:4" ht="9" customHeight="1">
      <c r="A4069" s="366" t="s">
        <v>40461</v>
      </c>
      <c r="B4069" s="367" t="s">
        <v>31918</v>
      </c>
      <c r="C4069" s="366" t="s">
        <v>16948</v>
      </c>
      <c r="D4069" s="368">
        <v>759.12</v>
      </c>
    </row>
    <row r="4070" spans="1:4" ht="9" customHeight="1">
      <c r="A4070" s="366" t="s">
        <v>40462</v>
      </c>
      <c r="B4070" s="367" t="s">
        <v>31919</v>
      </c>
      <c r="C4070" s="366" t="s">
        <v>16948</v>
      </c>
      <c r="D4070" s="368">
        <v>762.8</v>
      </c>
    </row>
    <row r="4071" spans="1:4" ht="9" customHeight="1">
      <c r="A4071" s="366" t="s">
        <v>40463</v>
      </c>
      <c r="B4071" s="367" t="s">
        <v>31920</v>
      </c>
      <c r="C4071" s="366" t="s">
        <v>16948</v>
      </c>
      <c r="D4071" s="368">
        <v>676.59</v>
      </c>
    </row>
    <row r="4072" spans="1:4" ht="9" customHeight="1">
      <c r="A4072" s="366" t="s">
        <v>40464</v>
      </c>
      <c r="B4072" s="367" t="s">
        <v>31921</v>
      </c>
      <c r="C4072" s="366" t="s">
        <v>16948</v>
      </c>
      <c r="D4072" s="368">
        <v>711.49</v>
      </c>
    </row>
    <row r="4073" spans="1:4" ht="9" customHeight="1">
      <c r="A4073" s="366" t="s">
        <v>40465</v>
      </c>
      <c r="B4073" s="367" t="s">
        <v>31922</v>
      </c>
      <c r="C4073" s="366" t="s">
        <v>16948</v>
      </c>
      <c r="D4073" s="368">
        <v>625.29</v>
      </c>
    </row>
    <row r="4074" spans="1:4" ht="9" customHeight="1">
      <c r="A4074" s="366" t="s">
        <v>40466</v>
      </c>
      <c r="B4074" s="367" t="s">
        <v>31923</v>
      </c>
      <c r="C4074" s="366" t="s">
        <v>9780</v>
      </c>
      <c r="D4074" s="368">
        <v>258.43</v>
      </c>
    </row>
    <row r="4075" spans="1:4" ht="9" customHeight="1">
      <c r="A4075" s="366" t="s">
        <v>40467</v>
      </c>
      <c r="B4075" s="367" t="s">
        <v>31924</v>
      </c>
      <c r="C4075" s="366" t="s">
        <v>9780</v>
      </c>
      <c r="D4075" s="368">
        <v>243.77</v>
      </c>
    </row>
    <row r="4076" spans="1:4" ht="9" customHeight="1">
      <c r="A4076" s="366" t="s">
        <v>40468</v>
      </c>
      <c r="B4076" s="367" t="s">
        <v>31925</v>
      </c>
      <c r="C4076" s="366" t="s">
        <v>9780</v>
      </c>
      <c r="D4076" s="368">
        <v>285.79000000000002</v>
      </c>
    </row>
    <row r="4077" spans="1:4" ht="9" customHeight="1">
      <c r="A4077" s="366" t="s">
        <v>40469</v>
      </c>
      <c r="B4077" s="367" t="s">
        <v>31926</v>
      </c>
      <c r="C4077" s="366" t="s">
        <v>9780</v>
      </c>
      <c r="D4077" s="368">
        <v>265.95999999999998</v>
      </c>
    </row>
    <row r="4078" spans="1:4" ht="9" customHeight="1">
      <c r="A4078" s="366" t="s">
        <v>40470</v>
      </c>
      <c r="B4078" s="367" t="s">
        <v>31927</v>
      </c>
      <c r="C4078" s="366" t="s">
        <v>9780</v>
      </c>
      <c r="D4078" s="368">
        <v>322.66000000000003</v>
      </c>
    </row>
    <row r="4079" spans="1:4" ht="9" customHeight="1">
      <c r="A4079" s="366" t="s">
        <v>40471</v>
      </c>
      <c r="B4079" s="367" t="s">
        <v>31928</v>
      </c>
      <c r="C4079" s="366" t="s">
        <v>9780</v>
      </c>
      <c r="D4079" s="368">
        <v>296.8</v>
      </c>
    </row>
    <row r="4080" spans="1:4" ht="9" customHeight="1">
      <c r="A4080" s="366" t="s">
        <v>40472</v>
      </c>
      <c r="B4080" s="367" t="s">
        <v>31929</v>
      </c>
      <c r="C4080" s="366" t="s">
        <v>16948</v>
      </c>
      <c r="D4080" s="368">
        <v>790.94</v>
      </c>
    </row>
    <row r="4081" spans="1:4" ht="18" customHeight="1">
      <c r="A4081" s="366" t="s">
        <v>40473</v>
      </c>
      <c r="B4081" s="367" t="s">
        <v>31930</v>
      </c>
      <c r="C4081" s="366" t="s">
        <v>16948</v>
      </c>
      <c r="D4081" s="368">
        <v>704.73</v>
      </c>
    </row>
    <row r="4082" spans="1:4" ht="18" customHeight="1">
      <c r="A4082" s="366" t="s">
        <v>40474</v>
      </c>
      <c r="B4082" s="367" t="s">
        <v>31931</v>
      </c>
      <c r="C4082" s="366" t="s">
        <v>16948</v>
      </c>
      <c r="D4082" s="368">
        <v>21.3</v>
      </c>
    </row>
    <row r="4083" spans="1:4" ht="18" customHeight="1">
      <c r="A4083" s="366" t="s">
        <v>40475</v>
      </c>
      <c r="B4083" s="367" t="s">
        <v>31932</v>
      </c>
      <c r="C4083" s="366" t="s">
        <v>16948</v>
      </c>
      <c r="D4083" s="368">
        <v>22.09</v>
      </c>
    </row>
    <row r="4084" spans="1:4" ht="18" customHeight="1">
      <c r="A4084" s="366" t="s">
        <v>40476</v>
      </c>
      <c r="B4084" s="367" t="s">
        <v>31933</v>
      </c>
      <c r="C4084" s="366" t="s">
        <v>16948</v>
      </c>
      <c r="D4084" s="368">
        <v>22.21</v>
      </c>
    </row>
    <row r="4085" spans="1:4" ht="18" customHeight="1">
      <c r="A4085" s="366" t="s">
        <v>40477</v>
      </c>
      <c r="B4085" s="367" t="s">
        <v>31934</v>
      </c>
      <c r="C4085" s="366" t="s">
        <v>16948</v>
      </c>
      <c r="D4085" s="368">
        <v>22.32</v>
      </c>
    </row>
    <row r="4086" spans="1:4" ht="18" customHeight="1">
      <c r="A4086" s="366" t="s">
        <v>40478</v>
      </c>
      <c r="B4086" s="367" t="s">
        <v>31935</v>
      </c>
      <c r="C4086" s="366" t="s">
        <v>16948</v>
      </c>
      <c r="D4086" s="368">
        <v>22.55</v>
      </c>
    </row>
    <row r="4087" spans="1:4" ht="18" customHeight="1">
      <c r="A4087" s="366" t="s">
        <v>40479</v>
      </c>
      <c r="B4087" s="367" t="s">
        <v>31936</v>
      </c>
      <c r="C4087" s="366" t="s">
        <v>16948</v>
      </c>
      <c r="D4087" s="368">
        <v>22.77</v>
      </c>
    </row>
    <row r="4088" spans="1:4" ht="9" customHeight="1">
      <c r="A4088" s="366" t="s">
        <v>40480</v>
      </c>
      <c r="B4088" s="367" t="s">
        <v>31937</v>
      </c>
      <c r="C4088" s="366" t="s">
        <v>16948</v>
      </c>
      <c r="D4088" s="368">
        <v>22.88</v>
      </c>
    </row>
    <row r="4089" spans="1:4" ht="18" customHeight="1">
      <c r="A4089" s="366" t="s">
        <v>40481</v>
      </c>
      <c r="B4089" s="367" t="s">
        <v>31938</v>
      </c>
      <c r="C4089" s="366" t="s">
        <v>16948</v>
      </c>
      <c r="D4089" s="368">
        <v>23</v>
      </c>
    </row>
    <row r="4090" spans="1:4" ht="18" customHeight="1">
      <c r="A4090" s="366" t="s">
        <v>40482</v>
      </c>
      <c r="B4090" s="367" t="s">
        <v>31939</v>
      </c>
      <c r="C4090" s="366" t="s">
        <v>16948</v>
      </c>
      <c r="D4090" s="368">
        <v>21.53</v>
      </c>
    </row>
    <row r="4091" spans="1:4" ht="18" customHeight="1">
      <c r="A4091" s="366" t="s">
        <v>40483</v>
      </c>
      <c r="B4091" s="367" t="s">
        <v>31940</v>
      </c>
      <c r="C4091" s="366" t="s">
        <v>16948</v>
      </c>
      <c r="D4091" s="368">
        <v>21.75</v>
      </c>
    </row>
    <row r="4092" spans="1:4" ht="18" customHeight="1">
      <c r="A4092" s="366" t="s">
        <v>40484</v>
      </c>
      <c r="B4092" s="367" t="s">
        <v>31941</v>
      </c>
      <c r="C4092" s="366" t="s">
        <v>16948</v>
      </c>
      <c r="D4092" s="368">
        <v>21.87</v>
      </c>
    </row>
    <row r="4093" spans="1:4" ht="18" customHeight="1">
      <c r="A4093" s="366" t="s">
        <v>40485</v>
      </c>
      <c r="B4093" s="367" t="s">
        <v>31942</v>
      </c>
      <c r="C4093" s="366" t="s">
        <v>16948</v>
      </c>
      <c r="D4093" s="368">
        <v>50.4</v>
      </c>
    </row>
    <row r="4094" spans="1:4" ht="18" customHeight="1">
      <c r="A4094" s="366" t="s">
        <v>40486</v>
      </c>
      <c r="B4094" s="367" t="s">
        <v>31943</v>
      </c>
      <c r="C4094" s="366" t="s">
        <v>16948</v>
      </c>
      <c r="D4094" s="368">
        <v>51.22</v>
      </c>
    </row>
    <row r="4095" spans="1:4" ht="18" customHeight="1">
      <c r="A4095" s="366" t="s">
        <v>40487</v>
      </c>
      <c r="B4095" s="367" t="s">
        <v>31944</v>
      </c>
      <c r="C4095" s="366" t="s">
        <v>16948</v>
      </c>
      <c r="D4095" s="368">
        <v>51.88</v>
      </c>
    </row>
    <row r="4096" spans="1:4" ht="18" customHeight="1">
      <c r="A4096" s="366" t="s">
        <v>40488</v>
      </c>
      <c r="B4096" s="367" t="s">
        <v>31945</v>
      </c>
      <c r="C4096" s="366" t="s">
        <v>16948</v>
      </c>
      <c r="D4096" s="368">
        <v>52.7</v>
      </c>
    </row>
    <row r="4097" spans="1:4" ht="18" customHeight="1">
      <c r="A4097" s="366" t="s">
        <v>40489</v>
      </c>
      <c r="B4097" s="367" t="s">
        <v>31946</v>
      </c>
      <c r="C4097" s="366" t="s">
        <v>16948</v>
      </c>
      <c r="D4097" s="368">
        <v>53.52</v>
      </c>
    </row>
    <row r="4098" spans="1:4" ht="18" customHeight="1">
      <c r="A4098" s="366" t="s">
        <v>40490</v>
      </c>
      <c r="B4098" s="367" t="s">
        <v>31947</v>
      </c>
      <c r="C4098" s="366" t="s">
        <v>16948</v>
      </c>
      <c r="D4098" s="368">
        <v>54.84</v>
      </c>
    </row>
    <row r="4099" spans="1:4" ht="18" customHeight="1">
      <c r="A4099" s="366" t="s">
        <v>40491</v>
      </c>
      <c r="B4099" s="367" t="s">
        <v>31948</v>
      </c>
      <c r="C4099" s="366" t="s">
        <v>16948</v>
      </c>
      <c r="D4099" s="368">
        <v>59.11</v>
      </c>
    </row>
    <row r="4100" spans="1:4" ht="18" customHeight="1">
      <c r="A4100" s="366" t="s">
        <v>40492</v>
      </c>
      <c r="B4100" s="367" t="s">
        <v>31949</v>
      </c>
      <c r="C4100" s="366" t="s">
        <v>16948</v>
      </c>
      <c r="D4100" s="368">
        <v>60.2</v>
      </c>
    </row>
    <row r="4101" spans="1:4" ht="18" customHeight="1">
      <c r="A4101" s="366" t="s">
        <v>40493</v>
      </c>
      <c r="B4101" s="367" t="s">
        <v>31950</v>
      </c>
      <c r="C4101" s="366" t="s">
        <v>16948</v>
      </c>
      <c r="D4101" s="368">
        <v>45.86</v>
      </c>
    </row>
    <row r="4102" spans="1:4" ht="18" customHeight="1">
      <c r="A4102" s="366" t="s">
        <v>40494</v>
      </c>
      <c r="B4102" s="367" t="s">
        <v>31951</v>
      </c>
      <c r="C4102" s="366" t="s">
        <v>16948</v>
      </c>
      <c r="D4102" s="368">
        <v>46.3</v>
      </c>
    </row>
    <row r="4103" spans="1:4" ht="18" customHeight="1">
      <c r="A4103" s="366" t="s">
        <v>40495</v>
      </c>
      <c r="B4103" s="367" t="s">
        <v>31952</v>
      </c>
      <c r="C4103" s="366" t="s">
        <v>16948</v>
      </c>
      <c r="D4103" s="368">
        <v>46.85</v>
      </c>
    </row>
    <row r="4104" spans="1:4" ht="18" customHeight="1">
      <c r="A4104" s="366" t="s">
        <v>40496</v>
      </c>
      <c r="B4104" s="367" t="s">
        <v>31953</v>
      </c>
      <c r="C4104" s="366" t="s">
        <v>16948</v>
      </c>
      <c r="D4104" s="368">
        <v>47.28</v>
      </c>
    </row>
    <row r="4105" spans="1:4" ht="18" customHeight="1">
      <c r="A4105" s="366" t="s">
        <v>40497</v>
      </c>
      <c r="B4105" s="367" t="s">
        <v>31954</v>
      </c>
      <c r="C4105" s="366" t="s">
        <v>16948</v>
      </c>
      <c r="D4105" s="368">
        <v>47.83</v>
      </c>
    </row>
    <row r="4106" spans="1:4" ht="18" customHeight="1">
      <c r="A4106" s="366" t="s">
        <v>40498</v>
      </c>
      <c r="B4106" s="367" t="s">
        <v>31955</v>
      </c>
      <c r="C4106" s="366" t="s">
        <v>16948</v>
      </c>
      <c r="D4106" s="368">
        <v>50.73</v>
      </c>
    </row>
    <row r="4107" spans="1:4" ht="18" customHeight="1">
      <c r="A4107" s="366" t="s">
        <v>40499</v>
      </c>
      <c r="B4107" s="367" t="s">
        <v>31956</v>
      </c>
      <c r="C4107" s="366" t="s">
        <v>16948</v>
      </c>
      <c r="D4107" s="368">
        <v>52.21</v>
      </c>
    </row>
    <row r="4108" spans="1:4" ht="18" customHeight="1">
      <c r="A4108" s="366" t="s">
        <v>40500</v>
      </c>
      <c r="B4108" s="367" t="s">
        <v>31957</v>
      </c>
      <c r="C4108" s="366" t="s">
        <v>16948</v>
      </c>
      <c r="D4108" s="368">
        <v>52.87</v>
      </c>
    </row>
    <row r="4109" spans="1:4" ht="18" customHeight="1">
      <c r="A4109" s="366" t="s">
        <v>40501</v>
      </c>
      <c r="B4109" s="367" t="s">
        <v>31958</v>
      </c>
      <c r="C4109" s="366" t="s">
        <v>16948</v>
      </c>
      <c r="D4109" s="368">
        <v>45.09</v>
      </c>
    </row>
    <row r="4110" spans="1:4" ht="18" customHeight="1">
      <c r="A4110" s="366" t="s">
        <v>40502</v>
      </c>
      <c r="B4110" s="367" t="s">
        <v>31959</v>
      </c>
      <c r="C4110" s="366" t="s">
        <v>16948</v>
      </c>
      <c r="D4110" s="368">
        <v>45.42</v>
      </c>
    </row>
    <row r="4111" spans="1:4" ht="18" customHeight="1">
      <c r="A4111" s="366" t="s">
        <v>40503</v>
      </c>
      <c r="B4111" s="367" t="s">
        <v>31960</v>
      </c>
      <c r="C4111" s="366" t="s">
        <v>16948</v>
      </c>
      <c r="D4111" s="368">
        <v>45.86</v>
      </c>
    </row>
    <row r="4112" spans="1:4" ht="18" customHeight="1">
      <c r="A4112" s="366" t="s">
        <v>40504</v>
      </c>
      <c r="B4112" s="367" t="s">
        <v>31961</v>
      </c>
      <c r="C4112" s="366" t="s">
        <v>16948</v>
      </c>
      <c r="D4112" s="368">
        <v>46.3</v>
      </c>
    </row>
    <row r="4113" spans="1:4" ht="18" customHeight="1">
      <c r="A4113" s="366" t="s">
        <v>40505</v>
      </c>
      <c r="B4113" s="367" t="s">
        <v>31962</v>
      </c>
      <c r="C4113" s="366" t="s">
        <v>16948</v>
      </c>
      <c r="D4113" s="368">
        <v>46.63</v>
      </c>
    </row>
    <row r="4114" spans="1:4" ht="18" customHeight="1">
      <c r="A4114" s="366" t="s">
        <v>40506</v>
      </c>
      <c r="B4114" s="367" t="s">
        <v>31963</v>
      </c>
      <c r="C4114" s="366" t="s">
        <v>16948</v>
      </c>
      <c r="D4114" s="368">
        <v>47.39</v>
      </c>
    </row>
    <row r="4115" spans="1:4" ht="18" customHeight="1">
      <c r="A4115" s="366" t="s">
        <v>40507</v>
      </c>
      <c r="B4115" s="367" t="s">
        <v>31964</v>
      </c>
      <c r="C4115" s="366" t="s">
        <v>16948</v>
      </c>
      <c r="D4115" s="368">
        <v>50.56</v>
      </c>
    </row>
    <row r="4116" spans="1:4" ht="18" customHeight="1">
      <c r="A4116" s="366" t="s">
        <v>40508</v>
      </c>
      <c r="B4116" s="367" t="s">
        <v>31965</v>
      </c>
      <c r="C4116" s="366" t="s">
        <v>16948</v>
      </c>
      <c r="D4116" s="368">
        <v>51.22</v>
      </c>
    </row>
    <row r="4117" spans="1:4" ht="18" customHeight="1">
      <c r="A4117" s="366" t="s">
        <v>40509</v>
      </c>
      <c r="B4117" s="367" t="s">
        <v>31966</v>
      </c>
      <c r="C4117" s="366" t="s">
        <v>16948</v>
      </c>
      <c r="D4117" s="368">
        <v>47.54</v>
      </c>
    </row>
    <row r="4118" spans="1:4" ht="18" customHeight="1">
      <c r="A4118" s="366" t="s">
        <v>40510</v>
      </c>
      <c r="B4118" s="367" t="s">
        <v>31967</v>
      </c>
      <c r="C4118" s="366" t="s">
        <v>16948</v>
      </c>
      <c r="D4118" s="368">
        <v>48.36</v>
      </c>
    </row>
    <row r="4119" spans="1:4" ht="18" customHeight="1">
      <c r="A4119" s="366" t="s">
        <v>40511</v>
      </c>
      <c r="B4119" s="367" t="s">
        <v>31968</v>
      </c>
      <c r="C4119" s="366" t="s">
        <v>16948</v>
      </c>
      <c r="D4119" s="368">
        <v>49.02</v>
      </c>
    </row>
    <row r="4120" spans="1:4" ht="18" customHeight="1">
      <c r="A4120" s="366" t="s">
        <v>40512</v>
      </c>
      <c r="B4120" s="367" t="s">
        <v>31969</v>
      </c>
      <c r="C4120" s="366" t="s">
        <v>16948</v>
      </c>
      <c r="D4120" s="368">
        <v>49.84</v>
      </c>
    </row>
    <row r="4121" spans="1:4" ht="18" customHeight="1">
      <c r="A4121" s="366" t="s">
        <v>40513</v>
      </c>
      <c r="B4121" s="367" t="s">
        <v>31970</v>
      </c>
      <c r="C4121" s="366" t="s">
        <v>16948</v>
      </c>
      <c r="D4121" s="368">
        <v>50.67</v>
      </c>
    </row>
    <row r="4122" spans="1:4" ht="18" customHeight="1">
      <c r="A4122" s="366" t="s">
        <v>40514</v>
      </c>
      <c r="B4122" s="367" t="s">
        <v>31971</v>
      </c>
      <c r="C4122" s="366" t="s">
        <v>16948</v>
      </c>
      <c r="D4122" s="368">
        <v>51.98</v>
      </c>
    </row>
    <row r="4123" spans="1:4" ht="18" customHeight="1">
      <c r="A4123" s="366" t="s">
        <v>40515</v>
      </c>
      <c r="B4123" s="367" t="s">
        <v>31972</v>
      </c>
      <c r="C4123" s="366" t="s">
        <v>16948</v>
      </c>
      <c r="D4123" s="368">
        <v>56.14</v>
      </c>
    </row>
    <row r="4124" spans="1:4" ht="18" customHeight="1">
      <c r="A4124" s="366" t="s">
        <v>40516</v>
      </c>
      <c r="B4124" s="367" t="s">
        <v>31973</v>
      </c>
      <c r="C4124" s="366" t="s">
        <v>16948</v>
      </c>
      <c r="D4124" s="368">
        <v>57.46</v>
      </c>
    </row>
    <row r="4125" spans="1:4" ht="18" customHeight="1">
      <c r="A4125" s="366" t="s">
        <v>40517</v>
      </c>
      <c r="B4125" s="367" t="s">
        <v>31974</v>
      </c>
      <c r="C4125" s="366" t="s">
        <v>16948</v>
      </c>
      <c r="D4125" s="368">
        <v>43</v>
      </c>
    </row>
    <row r="4126" spans="1:4" ht="18" customHeight="1">
      <c r="A4126" s="366" t="s">
        <v>40518</v>
      </c>
      <c r="B4126" s="367" t="s">
        <v>31975</v>
      </c>
      <c r="C4126" s="366" t="s">
        <v>16948</v>
      </c>
      <c r="D4126" s="368">
        <v>43.55</v>
      </c>
    </row>
    <row r="4127" spans="1:4" ht="18" customHeight="1">
      <c r="A4127" s="366" t="s">
        <v>40519</v>
      </c>
      <c r="B4127" s="367" t="s">
        <v>31976</v>
      </c>
      <c r="C4127" s="366" t="s">
        <v>16948</v>
      </c>
      <c r="D4127" s="368">
        <v>43.99</v>
      </c>
    </row>
    <row r="4128" spans="1:4" ht="18" customHeight="1">
      <c r="A4128" s="366" t="s">
        <v>40520</v>
      </c>
      <c r="B4128" s="367" t="s">
        <v>31977</v>
      </c>
      <c r="C4128" s="366" t="s">
        <v>16948</v>
      </c>
      <c r="D4128" s="368">
        <v>44.43</v>
      </c>
    </row>
    <row r="4129" spans="1:4" ht="18" customHeight="1">
      <c r="A4129" s="366" t="s">
        <v>40521</v>
      </c>
      <c r="B4129" s="367" t="s">
        <v>31978</v>
      </c>
      <c r="C4129" s="366" t="s">
        <v>16948</v>
      </c>
      <c r="D4129" s="368">
        <v>47.05</v>
      </c>
    </row>
    <row r="4130" spans="1:4" ht="18" customHeight="1">
      <c r="A4130" s="366" t="s">
        <v>40522</v>
      </c>
      <c r="B4130" s="367" t="s">
        <v>31979</v>
      </c>
      <c r="C4130" s="366" t="s">
        <v>16948</v>
      </c>
      <c r="D4130" s="368">
        <v>48.03</v>
      </c>
    </row>
    <row r="4131" spans="1:4" ht="18" customHeight="1">
      <c r="A4131" s="366" t="s">
        <v>40523</v>
      </c>
      <c r="B4131" s="367" t="s">
        <v>31980</v>
      </c>
      <c r="C4131" s="366" t="s">
        <v>16948</v>
      </c>
      <c r="D4131" s="368">
        <v>49.35</v>
      </c>
    </row>
    <row r="4132" spans="1:4" ht="18" customHeight="1">
      <c r="A4132" s="366" t="s">
        <v>40524</v>
      </c>
      <c r="B4132" s="367" t="s">
        <v>31981</v>
      </c>
      <c r="C4132" s="366" t="s">
        <v>16948</v>
      </c>
      <c r="D4132" s="368">
        <v>50.01</v>
      </c>
    </row>
    <row r="4133" spans="1:4" ht="18" customHeight="1">
      <c r="A4133" s="366" t="s">
        <v>40525</v>
      </c>
      <c r="B4133" s="367" t="s">
        <v>31982</v>
      </c>
      <c r="C4133" s="366" t="s">
        <v>16948</v>
      </c>
      <c r="D4133" s="368">
        <v>42.23</v>
      </c>
    </row>
    <row r="4134" spans="1:4" ht="18" customHeight="1">
      <c r="A4134" s="366" t="s">
        <v>40526</v>
      </c>
      <c r="B4134" s="367" t="s">
        <v>31983</v>
      </c>
      <c r="C4134" s="366" t="s">
        <v>16948</v>
      </c>
      <c r="D4134" s="368">
        <v>42.67</v>
      </c>
    </row>
    <row r="4135" spans="1:4" ht="18" customHeight="1">
      <c r="A4135" s="366" t="s">
        <v>40527</v>
      </c>
      <c r="B4135" s="367" t="s">
        <v>31984</v>
      </c>
      <c r="C4135" s="366" t="s">
        <v>16948</v>
      </c>
      <c r="D4135" s="368">
        <v>43</v>
      </c>
    </row>
    <row r="4136" spans="1:4" ht="18" customHeight="1">
      <c r="A4136" s="366" t="s">
        <v>40528</v>
      </c>
      <c r="B4136" s="367" t="s">
        <v>31985</v>
      </c>
      <c r="C4136" s="366" t="s">
        <v>16948</v>
      </c>
      <c r="D4136" s="368">
        <v>43.44</v>
      </c>
    </row>
    <row r="4137" spans="1:4" ht="18" customHeight="1">
      <c r="A4137" s="366" t="s">
        <v>40529</v>
      </c>
      <c r="B4137" s="367" t="s">
        <v>31986</v>
      </c>
      <c r="C4137" s="366" t="s">
        <v>16948</v>
      </c>
      <c r="D4137" s="368">
        <v>43.77</v>
      </c>
    </row>
    <row r="4138" spans="1:4" ht="18" customHeight="1">
      <c r="A4138" s="366" t="s">
        <v>40530</v>
      </c>
      <c r="B4138" s="367" t="s">
        <v>31987</v>
      </c>
      <c r="C4138" s="366" t="s">
        <v>16948</v>
      </c>
      <c r="D4138" s="368">
        <v>44.54</v>
      </c>
    </row>
    <row r="4139" spans="1:4" ht="18" customHeight="1">
      <c r="A4139" s="366" t="s">
        <v>40531</v>
      </c>
      <c r="B4139" s="367" t="s">
        <v>31988</v>
      </c>
      <c r="C4139" s="366" t="s">
        <v>16948</v>
      </c>
      <c r="D4139" s="368">
        <v>47.87</v>
      </c>
    </row>
    <row r="4140" spans="1:4" ht="9" customHeight="1">
      <c r="A4140" s="366" t="s">
        <v>40532</v>
      </c>
      <c r="B4140" s="367" t="s">
        <v>31989</v>
      </c>
      <c r="C4140" s="366" t="s">
        <v>16948</v>
      </c>
      <c r="D4140" s="368">
        <v>48.36</v>
      </c>
    </row>
    <row r="4141" spans="1:4" ht="9" customHeight="1">
      <c r="A4141" s="366" t="s">
        <v>40533</v>
      </c>
      <c r="B4141" s="367" t="s">
        <v>31990</v>
      </c>
      <c r="C4141" s="366" t="s">
        <v>16948</v>
      </c>
      <c r="D4141" s="368">
        <v>11.37</v>
      </c>
    </row>
    <row r="4142" spans="1:4" ht="9" customHeight="1">
      <c r="A4142" s="366" t="s">
        <v>40534</v>
      </c>
      <c r="B4142" s="367" t="s">
        <v>31991</v>
      </c>
      <c r="C4142" s="366" t="s">
        <v>16948</v>
      </c>
      <c r="D4142" s="368">
        <v>4.54</v>
      </c>
    </row>
    <row r="4143" spans="1:4" ht="9" customHeight="1">
      <c r="A4143" s="366" t="s">
        <v>40535</v>
      </c>
      <c r="B4143" s="367" t="s">
        <v>31992</v>
      </c>
      <c r="C4143" s="366" t="s">
        <v>4130</v>
      </c>
      <c r="D4143" s="368">
        <v>2128.64</v>
      </c>
    </row>
    <row r="4144" spans="1:4" ht="9" customHeight="1">
      <c r="A4144" s="366" t="s">
        <v>40536</v>
      </c>
      <c r="B4144" s="367" t="s">
        <v>31993</v>
      </c>
      <c r="C4144" s="366" t="s">
        <v>4130</v>
      </c>
      <c r="D4144" s="368">
        <v>1511.14</v>
      </c>
    </row>
    <row r="4145" spans="1:4" ht="9" customHeight="1">
      <c r="A4145" s="366" t="s">
        <v>40537</v>
      </c>
      <c r="B4145" s="367" t="s">
        <v>31994</v>
      </c>
      <c r="C4145" s="366" t="s">
        <v>4130</v>
      </c>
      <c r="D4145" s="368">
        <v>2327.46</v>
      </c>
    </row>
    <row r="4146" spans="1:4" ht="9" customHeight="1">
      <c r="A4146" s="366" t="s">
        <v>40538</v>
      </c>
      <c r="B4146" s="367" t="s">
        <v>31995</v>
      </c>
      <c r="C4146" s="366" t="s">
        <v>4130</v>
      </c>
      <c r="D4146" s="368">
        <v>1648.21</v>
      </c>
    </row>
    <row r="4147" spans="1:4" ht="9" customHeight="1">
      <c r="A4147" s="366" t="s">
        <v>40539</v>
      </c>
      <c r="B4147" s="367" t="s">
        <v>31996</v>
      </c>
      <c r="C4147" s="366" t="s">
        <v>4130</v>
      </c>
      <c r="D4147" s="368">
        <v>2534.81</v>
      </c>
    </row>
    <row r="4148" spans="1:4" ht="9" customHeight="1">
      <c r="A4148" s="366" t="s">
        <v>40540</v>
      </c>
      <c r="B4148" s="367" t="s">
        <v>31997</v>
      </c>
      <c r="C4148" s="366" t="s">
        <v>4130</v>
      </c>
      <c r="D4148" s="368">
        <v>1793.81</v>
      </c>
    </row>
    <row r="4149" spans="1:4" ht="9" customHeight="1">
      <c r="A4149" s="366" t="s">
        <v>40541</v>
      </c>
      <c r="B4149" s="367" t="s">
        <v>31998</v>
      </c>
      <c r="C4149" s="366" t="s">
        <v>4130</v>
      </c>
      <c r="D4149" s="368">
        <v>1704.7</v>
      </c>
    </row>
    <row r="4150" spans="1:4" ht="9" customHeight="1">
      <c r="A4150" s="366" t="s">
        <v>40542</v>
      </c>
      <c r="B4150" s="367" t="s">
        <v>31999</v>
      </c>
      <c r="C4150" s="366" t="s">
        <v>4130</v>
      </c>
      <c r="D4150" s="368">
        <v>1210.7</v>
      </c>
    </row>
    <row r="4151" spans="1:4" ht="9" customHeight="1">
      <c r="A4151" s="366" t="s">
        <v>40543</v>
      </c>
      <c r="B4151" s="367" t="s">
        <v>32000</v>
      </c>
      <c r="C4151" s="366" t="s">
        <v>4130</v>
      </c>
      <c r="D4151" s="368">
        <v>1904.44</v>
      </c>
    </row>
    <row r="4152" spans="1:4" ht="9" customHeight="1">
      <c r="A4152" s="366" t="s">
        <v>40544</v>
      </c>
      <c r="B4152" s="367" t="s">
        <v>32001</v>
      </c>
      <c r="C4152" s="366" t="s">
        <v>4130</v>
      </c>
      <c r="D4152" s="368">
        <v>1348.69</v>
      </c>
    </row>
    <row r="4153" spans="1:4" ht="9" customHeight="1">
      <c r="A4153" s="366" t="s">
        <v>40545</v>
      </c>
      <c r="B4153" s="367" t="s">
        <v>32002</v>
      </c>
      <c r="C4153" s="366" t="s">
        <v>4130</v>
      </c>
      <c r="D4153" s="368">
        <v>2101.0700000000002</v>
      </c>
    </row>
    <row r="4154" spans="1:4" ht="9" customHeight="1">
      <c r="A4154" s="366" t="s">
        <v>40546</v>
      </c>
      <c r="B4154" s="367" t="s">
        <v>32003</v>
      </c>
      <c r="C4154" s="366" t="s">
        <v>4130</v>
      </c>
      <c r="D4154" s="368">
        <v>1483.57</v>
      </c>
    </row>
    <row r="4155" spans="1:4" ht="9" customHeight="1">
      <c r="A4155" s="366" t="s">
        <v>40547</v>
      </c>
      <c r="B4155" s="367" t="s">
        <v>32004</v>
      </c>
      <c r="C4155" s="366" t="s">
        <v>4130</v>
      </c>
      <c r="D4155" s="368">
        <v>2302.94</v>
      </c>
    </row>
    <row r="4156" spans="1:4" ht="9" customHeight="1">
      <c r="A4156" s="366" t="s">
        <v>40548</v>
      </c>
      <c r="B4156" s="367" t="s">
        <v>32005</v>
      </c>
      <c r="C4156" s="366" t="s">
        <v>4130</v>
      </c>
      <c r="D4156" s="368">
        <v>1623.69</v>
      </c>
    </row>
    <row r="4157" spans="1:4" ht="9" customHeight="1">
      <c r="A4157" s="366" t="s">
        <v>40549</v>
      </c>
      <c r="B4157" s="367" t="s">
        <v>32006</v>
      </c>
      <c r="C4157" s="366" t="s">
        <v>4130</v>
      </c>
      <c r="D4157" s="368">
        <v>2504.36</v>
      </c>
    </row>
    <row r="4158" spans="1:4" ht="9" customHeight="1">
      <c r="A4158" s="366" t="s">
        <v>40550</v>
      </c>
      <c r="B4158" s="367" t="s">
        <v>32007</v>
      </c>
      <c r="C4158" s="366" t="s">
        <v>4130</v>
      </c>
      <c r="D4158" s="368">
        <v>1763.36</v>
      </c>
    </row>
    <row r="4159" spans="1:4" ht="9" customHeight="1">
      <c r="A4159" s="366" t="s">
        <v>40551</v>
      </c>
      <c r="B4159" s="367" t="s">
        <v>32008</v>
      </c>
      <c r="C4159" s="366" t="s">
        <v>4130</v>
      </c>
      <c r="D4159" s="368">
        <v>1695.62</v>
      </c>
    </row>
    <row r="4160" spans="1:4" ht="9" customHeight="1">
      <c r="A4160" s="366" t="s">
        <v>40552</v>
      </c>
      <c r="B4160" s="367" t="s">
        <v>32009</v>
      </c>
      <c r="C4160" s="366" t="s">
        <v>4130</v>
      </c>
      <c r="D4160" s="368">
        <v>1201.6199999999999</v>
      </c>
    </row>
    <row r="4161" spans="1:4" ht="9" customHeight="1">
      <c r="A4161" s="366" t="s">
        <v>40553</v>
      </c>
      <c r="B4161" s="367" t="s">
        <v>32010</v>
      </c>
      <c r="C4161" s="366" t="s">
        <v>4130</v>
      </c>
      <c r="D4161" s="368">
        <v>1898.65</v>
      </c>
    </row>
    <row r="4162" spans="1:4" ht="9" customHeight="1">
      <c r="A4162" s="366" t="s">
        <v>40554</v>
      </c>
      <c r="B4162" s="367" t="s">
        <v>32011</v>
      </c>
      <c r="C4162" s="366" t="s">
        <v>4130</v>
      </c>
      <c r="D4162" s="368">
        <v>1342.9</v>
      </c>
    </row>
    <row r="4163" spans="1:4" ht="9" customHeight="1">
      <c r="A4163" s="366" t="s">
        <v>40555</v>
      </c>
      <c r="B4163" s="367" t="s">
        <v>32012</v>
      </c>
      <c r="C4163" s="366" t="s">
        <v>4130</v>
      </c>
      <c r="D4163" s="368">
        <v>109.82</v>
      </c>
    </row>
    <row r="4164" spans="1:4" ht="9" customHeight="1">
      <c r="A4164" s="366" t="s">
        <v>40556</v>
      </c>
      <c r="B4164" s="367" t="s">
        <v>32013</v>
      </c>
      <c r="C4164" s="366" t="s">
        <v>16948</v>
      </c>
      <c r="D4164" s="368">
        <v>1.68</v>
      </c>
    </row>
    <row r="4165" spans="1:4" ht="9" customHeight="1">
      <c r="A4165" s="366" t="s">
        <v>40557</v>
      </c>
      <c r="B4165" s="367" t="s">
        <v>32014</v>
      </c>
      <c r="C4165" s="366" t="s">
        <v>16948</v>
      </c>
      <c r="D4165" s="368">
        <v>0.84</v>
      </c>
    </row>
    <row r="4166" spans="1:4" ht="9" customHeight="1">
      <c r="A4166" s="366" t="s">
        <v>40558</v>
      </c>
      <c r="B4166" s="367" t="s">
        <v>32015</v>
      </c>
      <c r="C4166" s="366" t="s">
        <v>40</v>
      </c>
      <c r="D4166" s="368">
        <v>1023.53</v>
      </c>
    </row>
    <row r="4167" spans="1:4" ht="9" customHeight="1">
      <c r="A4167" s="366" t="s">
        <v>40559</v>
      </c>
      <c r="B4167" s="367" t="s">
        <v>32016</v>
      </c>
      <c r="C4167" s="366" t="s">
        <v>40</v>
      </c>
      <c r="D4167" s="368">
        <v>826.03</v>
      </c>
    </row>
    <row r="4168" spans="1:4" ht="9" customHeight="1">
      <c r="A4168" s="366" t="s">
        <v>40560</v>
      </c>
      <c r="B4168" s="367" t="s">
        <v>32017</v>
      </c>
      <c r="C4168" s="366" t="s">
        <v>40</v>
      </c>
      <c r="D4168" s="368">
        <v>774</v>
      </c>
    </row>
    <row r="4169" spans="1:4" ht="9" customHeight="1">
      <c r="A4169" s="366" t="s">
        <v>40561</v>
      </c>
      <c r="B4169" s="367" t="s">
        <v>32018</v>
      </c>
      <c r="C4169" s="366" t="s">
        <v>40</v>
      </c>
      <c r="D4169" s="368">
        <v>552.03</v>
      </c>
    </row>
    <row r="4170" spans="1:4" ht="9" customHeight="1">
      <c r="A4170" s="366" t="s">
        <v>40562</v>
      </c>
      <c r="B4170" s="367" t="s">
        <v>32019</v>
      </c>
      <c r="C4170" s="366" t="s">
        <v>40</v>
      </c>
      <c r="D4170" s="368">
        <v>315.37</v>
      </c>
    </row>
    <row r="4171" spans="1:4" ht="9" customHeight="1">
      <c r="A4171" s="366" t="s">
        <v>40563</v>
      </c>
      <c r="B4171" s="367" t="s">
        <v>32020</v>
      </c>
      <c r="C4171" s="366" t="s">
        <v>40</v>
      </c>
      <c r="D4171" s="368">
        <v>235.53</v>
      </c>
    </row>
    <row r="4172" spans="1:4" ht="9" customHeight="1">
      <c r="A4172" s="366" t="s">
        <v>40564</v>
      </c>
      <c r="B4172" s="367" t="s">
        <v>32021</v>
      </c>
      <c r="C4172" s="366" t="s">
        <v>40</v>
      </c>
      <c r="D4172" s="368">
        <v>68.510000000000005</v>
      </c>
    </row>
    <row r="4173" spans="1:4" ht="9" customHeight="1">
      <c r="A4173" s="366" t="s">
        <v>40565</v>
      </c>
      <c r="B4173" s="367" t="s">
        <v>32022</v>
      </c>
      <c r="C4173" s="366" t="s">
        <v>40</v>
      </c>
      <c r="D4173" s="368">
        <v>68.97</v>
      </c>
    </row>
    <row r="4174" spans="1:4" ht="9" customHeight="1">
      <c r="A4174" s="366" t="s">
        <v>40566</v>
      </c>
      <c r="B4174" s="367" t="s">
        <v>32023</v>
      </c>
      <c r="C4174" s="366" t="s">
        <v>40</v>
      </c>
      <c r="D4174" s="368">
        <v>87.39</v>
      </c>
    </row>
    <row r="4175" spans="1:4" ht="9" customHeight="1">
      <c r="A4175" s="366" t="s">
        <v>40567</v>
      </c>
      <c r="B4175" s="367" t="s">
        <v>32024</v>
      </c>
      <c r="C4175" s="366" t="s">
        <v>40</v>
      </c>
      <c r="D4175" s="368">
        <v>85.96</v>
      </c>
    </row>
    <row r="4176" spans="1:4" ht="9" customHeight="1">
      <c r="A4176" s="366" t="s">
        <v>40568</v>
      </c>
      <c r="B4176" s="367" t="s">
        <v>32025</v>
      </c>
      <c r="C4176" s="366" t="s">
        <v>40</v>
      </c>
      <c r="D4176" s="368">
        <v>272.91000000000003</v>
      </c>
    </row>
    <row r="4177" spans="1:4" ht="9" customHeight="1">
      <c r="A4177" s="366" t="s">
        <v>40569</v>
      </c>
      <c r="B4177" s="367" t="s">
        <v>32026</v>
      </c>
      <c r="C4177" s="366" t="s">
        <v>40</v>
      </c>
      <c r="D4177" s="368">
        <v>199.27</v>
      </c>
    </row>
    <row r="4178" spans="1:4" ht="9" customHeight="1">
      <c r="A4178" s="366" t="s">
        <v>40570</v>
      </c>
      <c r="B4178" s="367" t="s">
        <v>32027</v>
      </c>
      <c r="C4178" s="366" t="s">
        <v>40</v>
      </c>
      <c r="D4178" s="368">
        <v>68.099999999999994</v>
      </c>
    </row>
    <row r="4179" spans="1:4" ht="9" customHeight="1">
      <c r="A4179" s="366" t="s">
        <v>40571</v>
      </c>
      <c r="B4179" s="367" t="s">
        <v>32028</v>
      </c>
      <c r="C4179" s="366" t="s">
        <v>40</v>
      </c>
      <c r="D4179" s="368">
        <v>68.319999999999993</v>
      </c>
    </row>
    <row r="4180" spans="1:4" ht="9" customHeight="1">
      <c r="A4180" s="366" t="s">
        <v>40572</v>
      </c>
      <c r="B4180" s="367" t="s">
        <v>32029</v>
      </c>
      <c r="C4180" s="366" t="s">
        <v>40</v>
      </c>
      <c r="D4180" s="368">
        <v>78.73</v>
      </c>
    </row>
    <row r="4181" spans="1:4" ht="18" customHeight="1">
      <c r="A4181" s="366" t="s">
        <v>40573</v>
      </c>
      <c r="B4181" s="367" t="s">
        <v>32030</v>
      </c>
      <c r="C4181" s="366" t="s">
        <v>40</v>
      </c>
      <c r="D4181" s="368">
        <v>75.25</v>
      </c>
    </row>
    <row r="4182" spans="1:4" ht="18" customHeight="1">
      <c r="A4182" s="366" t="s">
        <v>40574</v>
      </c>
      <c r="B4182" s="367" t="s">
        <v>32031</v>
      </c>
      <c r="C4182" s="366" t="s">
        <v>40</v>
      </c>
      <c r="D4182" s="368">
        <v>32.22</v>
      </c>
    </row>
    <row r="4183" spans="1:4" ht="18" customHeight="1">
      <c r="A4183" s="366" t="s">
        <v>40575</v>
      </c>
      <c r="B4183" s="367" t="s">
        <v>32032</v>
      </c>
      <c r="C4183" s="366" t="s">
        <v>40</v>
      </c>
      <c r="D4183" s="368">
        <v>30.62</v>
      </c>
    </row>
    <row r="4184" spans="1:4" ht="18" customHeight="1">
      <c r="A4184" s="366" t="s">
        <v>40576</v>
      </c>
      <c r="B4184" s="367" t="s">
        <v>32033</v>
      </c>
      <c r="C4184" s="366" t="s">
        <v>40</v>
      </c>
      <c r="D4184" s="368">
        <v>26.38</v>
      </c>
    </row>
    <row r="4185" spans="1:4" ht="9" customHeight="1">
      <c r="A4185" s="366" t="s">
        <v>40577</v>
      </c>
      <c r="B4185" s="367" t="s">
        <v>32034</v>
      </c>
      <c r="C4185" s="366" t="s">
        <v>40</v>
      </c>
      <c r="D4185" s="368">
        <v>25.68</v>
      </c>
    </row>
    <row r="4186" spans="1:4" ht="9" customHeight="1">
      <c r="A4186" s="366" t="s">
        <v>40578</v>
      </c>
      <c r="B4186" s="367" t="s">
        <v>32035</v>
      </c>
      <c r="C4186" s="366" t="s">
        <v>40</v>
      </c>
      <c r="D4186" s="368">
        <v>21.23</v>
      </c>
    </row>
    <row r="4187" spans="1:4" ht="9" customHeight="1">
      <c r="A4187" s="366" t="s">
        <v>40579</v>
      </c>
      <c r="B4187" s="367" t="s">
        <v>32036</v>
      </c>
      <c r="C4187" s="366" t="s">
        <v>40</v>
      </c>
      <c r="D4187" s="368">
        <v>19.329999999999998</v>
      </c>
    </row>
    <row r="4188" spans="1:4" ht="9" customHeight="1">
      <c r="A4188" s="366" t="s">
        <v>40580</v>
      </c>
      <c r="B4188" s="367" t="s">
        <v>32037</v>
      </c>
      <c r="C4188" s="366" t="s">
        <v>40</v>
      </c>
      <c r="D4188" s="368">
        <v>308.26</v>
      </c>
    </row>
    <row r="4189" spans="1:4" ht="9" customHeight="1">
      <c r="A4189" s="366" t="s">
        <v>40581</v>
      </c>
      <c r="B4189" s="367" t="s">
        <v>32038</v>
      </c>
      <c r="C4189" s="366" t="s">
        <v>40</v>
      </c>
      <c r="D4189" s="368">
        <v>228.42</v>
      </c>
    </row>
    <row r="4190" spans="1:4" ht="9" customHeight="1">
      <c r="A4190" s="366" t="s">
        <v>40582</v>
      </c>
      <c r="B4190" s="367" t="s">
        <v>32039</v>
      </c>
      <c r="C4190" s="366" t="s">
        <v>40</v>
      </c>
      <c r="D4190" s="368">
        <v>265.8</v>
      </c>
    </row>
    <row r="4191" spans="1:4" ht="9" customHeight="1">
      <c r="A4191" s="366" t="s">
        <v>40583</v>
      </c>
      <c r="B4191" s="367" t="s">
        <v>32040</v>
      </c>
      <c r="C4191" s="366" t="s">
        <v>40</v>
      </c>
      <c r="D4191" s="368">
        <v>192.16</v>
      </c>
    </row>
    <row r="4192" spans="1:4" ht="9" customHeight="1">
      <c r="A4192" s="366" t="s">
        <v>40584</v>
      </c>
      <c r="B4192" s="367" t="s">
        <v>32041</v>
      </c>
      <c r="C4192" s="366" t="s">
        <v>40</v>
      </c>
      <c r="D4192" s="368">
        <v>943.04</v>
      </c>
    </row>
    <row r="4193" spans="1:4" ht="9" customHeight="1">
      <c r="A4193" s="366" t="s">
        <v>40585</v>
      </c>
      <c r="B4193" s="367" t="s">
        <v>32042</v>
      </c>
      <c r="C4193" s="366" t="s">
        <v>40</v>
      </c>
      <c r="D4193" s="368">
        <v>759.41</v>
      </c>
    </row>
    <row r="4194" spans="1:4" ht="9" customHeight="1">
      <c r="A4194" s="366" t="s">
        <v>40586</v>
      </c>
      <c r="B4194" s="367" t="s">
        <v>32043</v>
      </c>
      <c r="C4194" s="366" t="s">
        <v>40</v>
      </c>
      <c r="D4194" s="368">
        <v>693.52</v>
      </c>
    </row>
    <row r="4195" spans="1:4" ht="9" customHeight="1">
      <c r="A4195" s="366" t="s">
        <v>40587</v>
      </c>
      <c r="B4195" s="367" t="s">
        <v>32044</v>
      </c>
      <c r="C4195" s="366" t="s">
        <v>40</v>
      </c>
      <c r="D4195" s="368">
        <v>496.9</v>
      </c>
    </row>
    <row r="4196" spans="1:4" ht="9" customHeight="1">
      <c r="A4196" s="366" t="s">
        <v>40588</v>
      </c>
      <c r="B4196" s="367" t="s">
        <v>32045</v>
      </c>
      <c r="C4196" s="366" t="s">
        <v>4130</v>
      </c>
      <c r="D4196" s="368">
        <v>48.55</v>
      </c>
    </row>
    <row r="4197" spans="1:4" ht="9" customHeight="1">
      <c r="A4197" s="366" t="s">
        <v>40589</v>
      </c>
      <c r="B4197" s="367" t="s">
        <v>32046</v>
      </c>
      <c r="C4197" s="366" t="s">
        <v>4130</v>
      </c>
      <c r="D4197" s="368">
        <v>41.75</v>
      </c>
    </row>
    <row r="4198" spans="1:4" ht="9" customHeight="1">
      <c r="A4198" s="366" t="s">
        <v>40590</v>
      </c>
      <c r="B4198" s="367" t="s">
        <v>32047</v>
      </c>
      <c r="C4198" s="366" t="s">
        <v>4130</v>
      </c>
      <c r="D4198" s="368">
        <v>28.86</v>
      </c>
    </row>
    <row r="4199" spans="1:4" ht="9" customHeight="1">
      <c r="A4199" s="366" t="s">
        <v>40591</v>
      </c>
      <c r="B4199" s="367" t="s">
        <v>32048</v>
      </c>
      <c r="C4199" s="366" t="s">
        <v>4130</v>
      </c>
      <c r="D4199" s="368">
        <v>25.91</v>
      </c>
    </row>
    <row r="4200" spans="1:4" ht="9" customHeight="1">
      <c r="A4200" s="366" t="s">
        <v>40592</v>
      </c>
      <c r="B4200" s="367" t="s">
        <v>32049</v>
      </c>
      <c r="C4200" s="366" t="s">
        <v>4130</v>
      </c>
      <c r="D4200" s="368">
        <v>31.75</v>
      </c>
    </row>
    <row r="4201" spans="1:4" ht="9" customHeight="1">
      <c r="A4201" s="366" t="s">
        <v>40593</v>
      </c>
      <c r="B4201" s="367" t="s">
        <v>32050</v>
      </c>
      <c r="C4201" s="366" t="s">
        <v>4130</v>
      </c>
      <c r="D4201" s="368">
        <v>28.26</v>
      </c>
    </row>
    <row r="4202" spans="1:4" ht="9" customHeight="1">
      <c r="A4202" s="366" t="s">
        <v>40594</v>
      </c>
      <c r="B4202" s="367" t="s">
        <v>32051</v>
      </c>
      <c r="C4202" s="366" t="s">
        <v>4130</v>
      </c>
      <c r="D4202" s="368">
        <v>20.05</v>
      </c>
    </row>
    <row r="4203" spans="1:4" ht="18" customHeight="1">
      <c r="A4203" s="366" t="s">
        <v>40595</v>
      </c>
      <c r="B4203" s="367" t="s">
        <v>32052</v>
      </c>
      <c r="C4203" s="366" t="s">
        <v>4130</v>
      </c>
      <c r="D4203" s="368">
        <v>18.54</v>
      </c>
    </row>
    <row r="4204" spans="1:4" ht="18" customHeight="1">
      <c r="A4204" s="366" t="s">
        <v>40596</v>
      </c>
      <c r="B4204" s="367" t="s">
        <v>32053</v>
      </c>
      <c r="C4204" s="366" t="s">
        <v>4130</v>
      </c>
      <c r="D4204" s="368">
        <v>371659.71</v>
      </c>
    </row>
    <row r="4205" spans="1:4" ht="18" customHeight="1">
      <c r="A4205" s="366" t="s">
        <v>40597</v>
      </c>
      <c r="B4205" s="367" t="s">
        <v>32054</v>
      </c>
      <c r="C4205" s="366" t="s">
        <v>4130</v>
      </c>
      <c r="D4205" s="368">
        <v>374782.63</v>
      </c>
    </row>
    <row r="4206" spans="1:4" ht="18" customHeight="1">
      <c r="A4206" s="366" t="s">
        <v>40598</v>
      </c>
      <c r="B4206" s="367" t="s">
        <v>32055</v>
      </c>
      <c r="C4206" s="366" t="s">
        <v>4130</v>
      </c>
      <c r="D4206" s="368">
        <v>381134.32</v>
      </c>
    </row>
    <row r="4207" spans="1:4" ht="18" customHeight="1">
      <c r="A4207" s="366" t="s">
        <v>40599</v>
      </c>
      <c r="B4207" s="367" t="s">
        <v>32056</v>
      </c>
      <c r="C4207" s="366" t="s">
        <v>4130</v>
      </c>
      <c r="D4207" s="368">
        <v>393690.41</v>
      </c>
    </row>
    <row r="4208" spans="1:4" ht="18" customHeight="1">
      <c r="A4208" s="366" t="s">
        <v>40600</v>
      </c>
      <c r="B4208" s="367" t="s">
        <v>32057</v>
      </c>
      <c r="C4208" s="366" t="s">
        <v>4130</v>
      </c>
      <c r="D4208" s="368">
        <v>402084.67</v>
      </c>
    </row>
    <row r="4209" spans="1:4" ht="18" customHeight="1">
      <c r="A4209" s="366" t="s">
        <v>40601</v>
      </c>
      <c r="B4209" s="367" t="s">
        <v>32058</v>
      </c>
      <c r="C4209" s="366" t="s">
        <v>4130</v>
      </c>
      <c r="D4209" s="368">
        <v>318848.28000000003</v>
      </c>
    </row>
    <row r="4210" spans="1:4" ht="18" customHeight="1">
      <c r="A4210" s="366" t="s">
        <v>40602</v>
      </c>
      <c r="B4210" s="367" t="s">
        <v>32059</v>
      </c>
      <c r="C4210" s="366" t="s">
        <v>4130</v>
      </c>
      <c r="D4210" s="368">
        <v>332748.28000000003</v>
      </c>
    </row>
    <row r="4211" spans="1:4" ht="18" customHeight="1">
      <c r="A4211" s="366" t="s">
        <v>40603</v>
      </c>
      <c r="B4211" s="367" t="s">
        <v>32060</v>
      </c>
      <c r="C4211" s="366" t="s">
        <v>4130</v>
      </c>
      <c r="D4211" s="368">
        <v>350326.28</v>
      </c>
    </row>
    <row r="4212" spans="1:4" ht="18" customHeight="1">
      <c r="A4212" s="366" t="s">
        <v>40604</v>
      </c>
      <c r="B4212" s="367" t="s">
        <v>32061</v>
      </c>
      <c r="C4212" s="366" t="s">
        <v>4130</v>
      </c>
      <c r="D4212" s="368">
        <v>363859.63</v>
      </c>
    </row>
    <row r="4213" spans="1:4" ht="18" customHeight="1">
      <c r="A4213" s="366" t="s">
        <v>40605</v>
      </c>
      <c r="B4213" s="367" t="s">
        <v>32062</v>
      </c>
      <c r="C4213" s="366" t="s">
        <v>4130</v>
      </c>
      <c r="D4213" s="368">
        <v>344287.6</v>
      </c>
    </row>
    <row r="4214" spans="1:4" ht="18" customHeight="1">
      <c r="A4214" s="366" t="s">
        <v>40606</v>
      </c>
      <c r="B4214" s="367" t="s">
        <v>32063</v>
      </c>
      <c r="C4214" s="366" t="s">
        <v>4130</v>
      </c>
      <c r="D4214" s="368">
        <v>279736.14</v>
      </c>
    </row>
    <row r="4215" spans="1:4" ht="9" customHeight="1">
      <c r="A4215" s="366" t="s">
        <v>40607</v>
      </c>
      <c r="B4215" s="367" t="s">
        <v>32064</v>
      </c>
      <c r="C4215" s="366" t="s">
        <v>4130</v>
      </c>
      <c r="D4215" s="368">
        <v>245451.67</v>
      </c>
    </row>
    <row r="4216" spans="1:4" ht="9" customHeight="1">
      <c r="A4216" s="366" t="s">
        <v>40608</v>
      </c>
      <c r="B4216" s="367" t="s">
        <v>32065</v>
      </c>
      <c r="C4216" s="366" t="s">
        <v>4130</v>
      </c>
      <c r="D4216" s="368">
        <v>6849.08</v>
      </c>
    </row>
    <row r="4217" spans="1:4" ht="9" customHeight="1">
      <c r="A4217" s="366" t="s">
        <v>40609</v>
      </c>
      <c r="B4217" s="367" t="s">
        <v>32066</v>
      </c>
      <c r="C4217" s="366" t="s">
        <v>40</v>
      </c>
      <c r="D4217" s="368">
        <v>23.28</v>
      </c>
    </row>
    <row r="4218" spans="1:4" ht="9" customHeight="1">
      <c r="A4218" s="366" t="s">
        <v>40610</v>
      </c>
      <c r="B4218" s="367" t="s">
        <v>32067</v>
      </c>
      <c r="C4218" s="366" t="s">
        <v>4130</v>
      </c>
      <c r="D4218" s="368">
        <v>45733.82</v>
      </c>
    </row>
    <row r="4219" spans="1:4" ht="9" customHeight="1">
      <c r="A4219" s="366" t="s">
        <v>40611</v>
      </c>
      <c r="B4219" s="367" t="s">
        <v>32068</v>
      </c>
      <c r="C4219" s="366" t="s">
        <v>4130</v>
      </c>
      <c r="D4219" s="368">
        <v>62089.74</v>
      </c>
    </row>
    <row r="4220" spans="1:4" ht="9" customHeight="1">
      <c r="A4220" s="366" t="s">
        <v>40612</v>
      </c>
      <c r="B4220" s="367" t="s">
        <v>32069</v>
      </c>
      <c r="C4220" s="366" t="s">
        <v>4130</v>
      </c>
      <c r="D4220" s="368">
        <v>427.05</v>
      </c>
    </row>
    <row r="4221" spans="1:4" ht="9" customHeight="1">
      <c r="A4221" s="366" t="s">
        <v>40613</v>
      </c>
      <c r="B4221" s="367" t="s">
        <v>32070</v>
      </c>
      <c r="C4221" s="366" t="s">
        <v>4130</v>
      </c>
      <c r="D4221" s="368">
        <v>562</v>
      </c>
    </row>
    <row r="4222" spans="1:4" ht="9" customHeight="1">
      <c r="A4222" s="366" t="s">
        <v>40614</v>
      </c>
      <c r="B4222" s="367" t="s">
        <v>32071</v>
      </c>
      <c r="C4222" s="366" t="s">
        <v>40</v>
      </c>
      <c r="D4222" s="368">
        <v>290.55</v>
      </c>
    </row>
    <row r="4223" spans="1:4" ht="9" customHeight="1">
      <c r="A4223" s="366" t="s">
        <v>40615</v>
      </c>
      <c r="B4223" s="367" t="s">
        <v>32072</v>
      </c>
      <c r="C4223" s="366" t="s">
        <v>40</v>
      </c>
      <c r="D4223" s="368">
        <v>294.41000000000003</v>
      </c>
    </row>
    <row r="4224" spans="1:4" ht="18" customHeight="1">
      <c r="A4224" s="366" t="s">
        <v>40616</v>
      </c>
      <c r="B4224" s="367" t="s">
        <v>32073</v>
      </c>
      <c r="C4224" s="366" t="s">
        <v>40</v>
      </c>
      <c r="D4224" s="368">
        <v>304.66000000000003</v>
      </c>
    </row>
    <row r="4225" spans="1:4" ht="9" customHeight="1">
      <c r="A4225" s="366" t="s">
        <v>40617</v>
      </c>
      <c r="B4225" s="367" t="s">
        <v>32074</v>
      </c>
      <c r="C4225" s="366" t="s">
        <v>40</v>
      </c>
      <c r="D4225" s="368">
        <v>306.14999999999998</v>
      </c>
    </row>
    <row r="4226" spans="1:4" ht="9" customHeight="1">
      <c r="A4226" s="366" t="s">
        <v>40618</v>
      </c>
      <c r="B4226" s="367" t="s">
        <v>32075</v>
      </c>
      <c r="C4226" s="366" t="s">
        <v>40</v>
      </c>
      <c r="D4226" s="368">
        <v>270.69</v>
      </c>
    </row>
    <row r="4227" spans="1:4" ht="9" customHeight="1">
      <c r="A4227" s="366" t="s">
        <v>40619</v>
      </c>
      <c r="B4227" s="367" t="s">
        <v>32076</v>
      </c>
      <c r="C4227" s="366" t="s">
        <v>40</v>
      </c>
      <c r="D4227" s="368">
        <v>269.5</v>
      </c>
    </row>
    <row r="4228" spans="1:4" ht="18" customHeight="1">
      <c r="A4228" s="366" t="s">
        <v>40620</v>
      </c>
      <c r="B4228" s="367" t="s">
        <v>32077</v>
      </c>
      <c r="C4228" s="366" t="s">
        <v>40</v>
      </c>
      <c r="D4228" s="368">
        <v>278.8</v>
      </c>
    </row>
    <row r="4229" spans="1:4" ht="9" customHeight="1">
      <c r="A4229" s="366" t="s">
        <v>40621</v>
      </c>
      <c r="B4229" s="367" t="s">
        <v>32078</v>
      </c>
      <c r="C4229" s="366" t="s">
        <v>40</v>
      </c>
      <c r="D4229" s="368">
        <v>273.97000000000003</v>
      </c>
    </row>
    <row r="4230" spans="1:4" ht="9" customHeight="1">
      <c r="A4230" s="366" t="s">
        <v>40622</v>
      </c>
      <c r="B4230" s="367" t="s">
        <v>32079</v>
      </c>
      <c r="C4230" s="366" t="s">
        <v>4130</v>
      </c>
      <c r="D4230" s="368">
        <v>60.67</v>
      </c>
    </row>
    <row r="4231" spans="1:4" ht="9" customHeight="1">
      <c r="A4231" s="366" t="s">
        <v>40623</v>
      </c>
      <c r="B4231" s="367" t="s">
        <v>32080</v>
      </c>
      <c r="C4231" s="366" t="s">
        <v>9780</v>
      </c>
      <c r="D4231" s="368">
        <v>21.32</v>
      </c>
    </row>
    <row r="4232" spans="1:4" ht="9" customHeight="1">
      <c r="A4232" s="366" t="s">
        <v>40624</v>
      </c>
      <c r="B4232" s="367" t="s">
        <v>32081</v>
      </c>
      <c r="C4232" s="366" t="s">
        <v>4130</v>
      </c>
      <c r="D4232" s="368">
        <v>11.85</v>
      </c>
    </row>
    <row r="4233" spans="1:4" ht="9" customHeight="1">
      <c r="A4233" s="366" t="s">
        <v>40625</v>
      </c>
      <c r="B4233" s="367" t="s">
        <v>32082</v>
      </c>
      <c r="C4233" s="366" t="s">
        <v>4130</v>
      </c>
      <c r="D4233" s="368">
        <v>15.95</v>
      </c>
    </row>
    <row r="4234" spans="1:4" ht="9" customHeight="1">
      <c r="A4234" s="366" t="s">
        <v>40626</v>
      </c>
      <c r="B4234" s="367" t="s">
        <v>32083</v>
      </c>
      <c r="C4234" s="366" t="s">
        <v>4130</v>
      </c>
      <c r="D4234" s="368">
        <v>26.99</v>
      </c>
    </row>
    <row r="4235" spans="1:4" ht="9" customHeight="1">
      <c r="A4235" s="366" t="s">
        <v>40627</v>
      </c>
      <c r="B4235" s="367" t="s">
        <v>32084</v>
      </c>
      <c r="C4235" s="366" t="s">
        <v>4130</v>
      </c>
      <c r="D4235" s="368">
        <v>3.4</v>
      </c>
    </row>
    <row r="4236" spans="1:4" ht="9" customHeight="1">
      <c r="A4236" s="366" t="s">
        <v>40628</v>
      </c>
      <c r="B4236" s="367" t="s">
        <v>32085</v>
      </c>
      <c r="C4236" s="366" t="s">
        <v>4130</v>
      </c>
      <c r="D4236" s="368">
        <v>4.71</v>
      </c>
    </row>
    <row r="4237" spans="1:4" ht="9" customHeight="1">
      <c r="A4237" s="366" t="s">
        <v>40629</v>
      </c>
      <c r="B4237" s="367" t="s">
        <v>32086</v>
      </c>
      <c r="C4237" s="366" t="s">
        <v>40</v>
      </c>
      <c r="D4237" s="368">
        <v>8.1199999999999992</v>
      </c>
    </row>
    <row r="4238" spans="1:4" ht="9" customHeight="1">
      <c r="A4238" s="366" t="s">
        <v>40630</v>
      </c>
      <c r="B4238" s="367" t="s">
        <v>32087</v>
      </c>
      <c r="C4238" s="366" t="s">
        <v>40</v>
      </c>
      <c r="D4238" s="368">
        <v>11.66</v>
      </c>
    </row>
    <row r="4239" spans="1:4" ht="9" customHeight="1">
      <c r="A4239" s="366" t="s">
        <v>40631</v>
      </c>
      <c r="B4239" s="367" t="s">
        <v>32088</v>
      </c>
      <c r="C4239" s="366" t="s">
        <v>40</v>
      </c>
      <c r="D4239" s="368">
        <v>4.7699999999999996</v>
      </c>
    </row>
    <row r="4240" spans="1:4" ht="9" customHeight="1">
      <c r="A4240" s="366" t="s">
        <v>40632</v>
      </c>
      <c r="B4240" s="367" t="s">
        <v>32089</v>
      </c>
      <c r="C4240" s="366" t="s">
        <v>40</v>
      </c>
      <c r="D4240" s="368">
        <v>6.24</v>
      </c>
    </row>
    <row r="4241" spans="1:4" ht="9" customHeight="1">
      <c r="A4241" s="366" t="s">
        <v>40633</v>
      </c>
      <c r="B4241" s="367" t="s">
        <v>32090</v>
      </c>
      <c r="C4241" s="366" t="s">
        <v>16948</v>
      </c>
      <c r="D4241" s="368">
        <v>636.28</v>
      </c>
    </row>
    <row r="4242" spans="1:4" ht="9" customHeight="1">
      <c r="A4242" s="366" t="s">
        <v>40634</v>
      </c>
      <c r="B4242" s="367" t="s">
        <v>32091</v>
      </c>
      <c r="C4242" s="366" t="s">
        <v>4130</v>
      </c>
      <c r="D4242" s="368">
        <v>75.39</v>
      </c>
    </row>
    <row r="4243" spans="1:4" ht="9" customHeight="1">
      <c r="A4243" s="366" t="s">
        <v>40635</v>
      </c>
      <c r="B4243" s="367" t="s">
        <v>32092</v>
      </c>
      <c r="C4243" s="366" t="s">
        <v>4130</v>
      </c>
      <c r="D4243" s="368">
        <v>101.3</v>
      </c>
    </row>
    <row r="4244" spans="1:4" ht="9" customHeight="1">
      <c r="A4244" s="366" t="s">
        <v>40636</v>
      </c>
      <c r="B4244" s="367" t="s">
        <v>32093</v>
      </c>
      <c r="C4244" s="366" t="s">
        <v>4130</v>
      </c>
      <c r="D4244" s="368">
        <v>84.48</v>
      </c>
    </row>
    <row r="4245" spans="1:4" ht="9" customHeight="1">
      <c r="A4245" s="366" t="s">
        <v>40637</v>
      </c>
      <c r="B4245" s="367" t="s">
        <v>32094</v>
      </c>
      <c r="C4245" s="366" t="s">
        <v>4130</v>
      </c>
      <c r="D4245" s="368">
        <v>100.19</v>
      </c>
    </row>
    <row r="4246" spans="1:4" ht="9" customHeight="1">
      <c r="A4246" s="366" t="s">
        <v>40638</v>
      </c>
      <c r="B4246" s="367" t="s">
        <v>32095</v>
      </c>
      <c r="C4246" s="366" t="s">
        <v>40</v>
      </c>
      <c r="D4246" s="368">
        <v>186.85</v>
      </c>
    </row>
    <row r="4247" spans="1:4" ht="9" customHeight="1">
      <c r="A4247" s="366" t="s">
        <v>40639</v>
      </c>
      <c r="B4247" s="367" t="s">
        <v>32096</v>
      </c>
      <c r="C4247" s="366" t="s">
        <v>4130</v>
      </c>
      <c r="D4247" s="368">
        <v>163916.23000000001</v>
      </c>
    </row>
    <row r="4248" spans="1:4" ht="9" customHeight="1">
      <c r="A4248" s="366" t="s">
        <v>40640</v>
      </c>
      <c r="B4248" s="367" t="s">
        <v>32097</v>
      </c>
      <c r="C4248" s="366" t="s">
        <v>4130</v>
      </c>
      <c r="D4248" s="368">
        <v>232721.8</v>
      </c>
    </row>
    <row r="4249" spans="1:4" ht="9" customHeight="1">
      <c r="A4249" s="366" t="s">
        <v>40641</v>
      </c>
      <c r="B4249" s="367" t="s">
        <v>32098</v>
      </c>
      <c r="C4249" s="366" t="s">
        <v>4130</v>
      </c>
      <c r="D4249" s="368">
        <v>291745.78000000003</v>
      </c>
    </row>
    <row r="4250" spans="1:4" ht="9" customHeight="1">
      <c r="A4250" s="366" t="s">
        <v>40642</v>
      </c>
      <c r="B4250" s="367" t="s">
        <v>32099</v>
      </c>
      <c r="C4250" s="366" t="s">
        <v>4130</v>
      </c>
      <c r="D4250" s="368">
        <v>389974.41</v>
      </c>
    </row>
    <row r="4251" spans="1:4" ht="9" customHeight="1">
      <c r="A4251" s="366" t="s">
        <v>40643</v>
      </c>
      <c r="B4251" s="367" t="s">
        <v>32100</v>
      </c>
      <c r="C4251" s="366" t="s">
        <v>4130</v>
      </c>
      <c r="D4251" s="368">
        <v>448860.24</v>
      </c>
    </row>
    <row r="4252" spans="1:4" ht="9" customHeight="1">
      <c r="A4252" s="366" t="s">
        <v>40644</v>
      </c>
      <c r="B4252" s="367" t="s">
        <v>32101</v>
      </c>
      <c r="C4252" s="366" t="s">
        <v>40</v>
      </c>
      <c r="D4252" s="368">
        <v>95.92</v>
      </c>
    </row>
    <row r="4253" spans="1:4" ht="9" customHeight="1">
      <c r="A4253" s="366" t="s">
        <v>40645</v>
      </c>
      <c r="B4253" s="367" t="s">
        <v>32102</v>
      </c>
      <c r="C4253" s="366" t="s">
        <v>40</v>
      </c>
      <c r="D4253" s="368">
        <v>87.91</v>
      </c>
    </row>
    <row r="4254" spans="1:4" ht="9" customHeight="1">
      <c r="A4254" s="366" t="s">
        <v>40646</v>
      </c>
      <c r="B4254" s="367" t="s">
        <v>32103</v>
      </c>
      <c r="C4254" s="366" t="s">
        <v>40</v>
      </c>
      <c r="D4254" s="368">
        <v>701.31</v>
      </c>
    </row>
    <row r="4255" spans="1:4" ht="9" customHeight="1">
      <c r="A4255" s="366" t="s">
        <v>40647</v>
      </c>
      <c r="B4255" s="367" t="s">
        <v>32104</v>
      </c>
      <c r="C4255" s="366" t="s">
        <v>16948</v>
      </c>
      <c r="D4255" s="368">
        <v>939.16</v>
      </c>
    </row>
    <row r="4256" spans="1:4" ht="9" customHeight="1">
      <c r="A4256" s="366" t="s">
        <v>40648</v>
      </c>
      <c r="B4256" s="367" t="s">
        <v>32105</v>
      </c>
      <c r="C4256" s="366" t="s">
        <v>4131</v>
      </c>
      <c r="D4256" s="368">
        <v>64.33</v>
      </c>
    </row>
    <row r="4257" spans="1:4" ht="9" customHeight="1">
      <c r="A4257" s="366" t="s">
        <v>40649</v>
      </c>
      <c r="B4257" s="367" t="s">
        <v>32106</v>
      </c>
      <c r="C4257" s="366" t="s">
        <v>4130</v>
      </c>
      <c r="D4257" s="368">
        <v>14177.77</v>
      </c>
    </row>
    <row r="4258" spans="1:4" ht="9" customHeight="1">
      <c r="A4258" s="366" t="s">
        <v>40650</v>
      </c>
      <c r="B4258" s="367" t="s">
        <v>32107</v>
      </c>
      <c r="C4258" s="366" t="s">
        <v>4130</v>
      </c>
      <c r="D4258" s="368">
        <v>9998.52</v>
      </c>
    </row>
    <row r="4259" spans="1:4" ht="9" customHeight="1">
      <c r="A4259" s="366" t="s">
        <v>40651</v>
      </c>
      <c r="B4259" s="367" t="s">
        <v>32108</v>
      </c>
      <c r="C4259" s="366" t="s">
        <v>4130</v>
      </c>
      <c r="D4259" s="368">
        <v>4706.2700000000004</v>
      </c>
    </row>
    <row r="4260" spans="1:4" ht="9" customHeight="1">
      <c r="A4260" s="366" t="s">
        <v>40652</v>
      </c>
      <c r="B4260" s="367" t="s">
        <v>32109</v>
      </c>
      <c r="C4260" s="366" t="s">
        <v>4130</v>
      </c>
      <c r="D4260" s="368">
        <v>8998.69</v>
      </c>
    </row>
    <row r="4261" spans="1:4" ht="9" customHeight="1">
      <c r="A4261" s="366" t="s">
        <v>40653</v>
      </c>
      <c r="B4261" s="367" t="s">
        <v>32110</v>
      </c>
      <c r="C4261" s="366" t="s">
        <v>4130</v>
      </c>
      <c r="D4261" s="368">
        <v>3653.2</v>
      </c>
    </row>
    <row r="4262" spans="1:4" ht="9" customHeight="1">
      <c r="A4262" s="366" t="s">
        <v>40654</v>
      </c>
      <c r="B4262" s="367" t="s">
        <v>32111</v>
      </c>
      <c r="C4262" s="366" t="s">
        <v>4130</v>
      </c>
      <c r="D4262" s="368">
        <v>5747.01</v>
      </c>
    </row>
    <row r="4263" spans="1:4" ht="9" customHeight="1">
      <c r="A4263" s="366" t="s">
        <v>40655</v>
      </c>
      <c r="B4263" s="367" t="s">
        <v>32112</v>
      </c>
      <c r="C4263" s="366" t="s">
        <v>4130</v>
      </c>
      <c r="D4263" s="368">
        <v>4118</v>
      </c>
    </row>
    <row r="4264" spans="1:4" ht="9" customHeight="1">
      <c r="A4264" s="366" t="s">
        <v>40656</v>
      </c>
      <c r="B4264" s="367" t="s">
        <v>32113</v>
      </c>
      <c r="C4264" s="366" t="s">
        <v>4130</v>
      </c>
      <c r="D4264" s="368">
        <v>133.19</v>
      </c>
    </row>
    <row r="4265" spans="1:4" ht="9" customHeight="1">
      <c r="A4265" s="366" t="s">
        <v>40657</v>
      </c>
      <c r="B4265" s="367" t="s">
        <v>32114</v>
      </c>
      <c r="C4265" s="366" t="s">
        <v>16948</v>
      </c>
      <c r="D4265" s="368">
        <v>121.82</v>
      </c>
    </row>
    <row r="4266" spans="1:4" ht="9" customHeight="1">
      <c r="A4266" s="366" t="s">
        <v>40658</v>
      </c>
      <c r="B4266" s="367" t="s">
        <v>32115</v>
      </c>
      <c r="C4266" s="366" t="s">
        <v>40</v>
      </c>
      <c r="D4266" s="368">
        <v>5.77</v>
      </c>
    </row>
    <row r="4267" spans="1:4" ht="9" customHeight="1">
      <c r="A4267" s="366" t="s">
        <v>40659</v>
      </c>
      <c r="B4267" s="367" t="s">
        <v>32116</v>
      </c>
      <c r="C4267" s="366" t="s">
        <v>9780</v>
      </c>
      <c r="D4267" s="368">
        <v>8.59</v>
      </c>
    </row>
    <row r="4268" spans="1:4" ht="18" customHeight="1">
      <c r="A4268" s="366" t="s">
        <v>40660</v>
      </c>
      <c r="B4268" s="367" t="s">
        <v>32117</v>
      </c>
      <c r="C4268" s="366" t="s">
        <v>9780</v>
      </c>
      <c r="D4268" s="368">
        <v>2.31</v>
      </c>
    </row>
    <row r="4269" spans="1:4" ht="9" customHeight="1">
      <c r="A4269" s="366" t="s">
        <v>40661</v>
      </c>
      <c r="B4269" s="367" t="s">
        <v>32118</v>
      </c>
      <c r="C4269" s="366" t="s">
        <v>40</v>
      </c>
      <c r="D4269" s="368">
        <v>181.4</v>
      </c>
    </row>
    <row r="4270" spans="1:4" ht="9" customHeight="1">
      <c r="A4270" s="366" t="s">
        <v>40662</v>
      </c>
      <c r="B4270" s="367" t="s">
        <v>32119</v>
      </c>
      <c r="C4270" s="366" t="s">
        <v>9780</v>
      </c>
      <c r="D4270" s="368">
        <v>4</v>
      </c>
    </row>
    <row r="4271" spans="1:4" ht="9" customHeight="1">
      <c r="A4271" s="366" t="s">
        <v>40663</v>
      </c>
      <c r="B4271" s="367" t="s">
        <v>32120</v>
      </c>
      <c r="C4271" s="366" t="s">
        <v>4130</v>
      </c>
      <c r="D4271" s="368">
        <v>5788.8</v>
      </c>
    </row>
    <row r="4272" spans="1:4" ht="18" customHeight="1">
      <c r="A4272" s="366" t="s">
        <v>40664</v>
      </c>
      <c r="B4272" s="367" t="s">
        <v>32121</v>
      </c>
      <c r="C4272" s="366" t="s">
        <v>4130</v>
      </c>
      <c r="D4272" s="368">
        <v>3048.71</v>
      </c>
    </row>
    <row r="4273" spans="1:4" ht="18" customHeight="1">
      <c r="A4273" s="366" t="s">
        <v>40665</v>
      </c>
      <c r="B4273" s="367" t="s">
        <v>32122</v>
      </c>
      <c r="C4273" s="366" t="s">
        <v>16948</v>
      </c>
      <c r="D4273" s="368">
        <v>18.87</v>
      </c>
    </row>
    <row r="4274" spans="1:4" ht="18" customHeight="1">
      <c r="A4274" s="366" t="s">
        <v>40666</v>
      </c>
      <c r="B4274" s="367" t="s">
        <v>32123</v>
      </c>
      <c r="C4274" s="366" t="s">
        <v>16948</v>
      </c>
      <c r="D4274" s="368">
        <v>11.72</v>
      </c>
    </row>
    <row r="4275" spans="1:4" ht="18" customHeight="1">
      <c r="A4275" s="366" t="s">
        <v>40667</v>
      </c>
      <c r="B4275" s="367" t="s">
        <v>32124</v>
      </c>
      <c r="C4275" s="366" t="s">
        <v>16948</v>
      </c>
      <c r="D4275" s="368">
        <v>43.13</v>
      </c>
    </row>
    <row r="4276" spans="1:4" ht="18" customHeight="1">
      <c r="A4276" s="366" t="s">
        <v>40668</v>
      </c>
      <c r="B4276" s="367" t="s">
        <v>32125</v>
      </c>
      <c r="C4276" s="366" t="s">
        <v>16948</v>
      </c>
      <c r="D4276" s="368">
        <v>61.81</v>
      </c>
    </row>
    <row r="4277" spans="1:4" ht="18" customHeight="1">
      <c r="A4277" s="366" t="s">
        <v>40669</v>
      </c>
      <c r="B4277" s="367" t="s">
        <v>32126</v>
      </c>
      <c r="C4277" s="366" t="s">
        <v>16948</v>
      </c>
      <c r="D4277" s="368">
        <v>56.35</v>
      </c>
    </row>
    <row r="4278" spans="1:4" ht="9" customHeight="1">
      <c r="A4278" s="366" t="s">
        <v>40670</v>
      </c>
      <c r="B4278" s="367" t="s">
        <v>32127</v>
      </c>
      <c r="C4278" s="366" t="s">
        <v>9780</v>
      </c>
      <c r="D4278" s="368">
        <v>64.25</v>
      </c>
    </row>
    <row r="4279" spans="1:4" ht="9" customHeight="1">
      <c r="A4279" s="366" t="s">
        <v>40671</v>
      </c>
      <c r="B4279" s="367" t="s">
        <v>32128</v>
      </c>
      <c r="C4279" s="366" t="s">
        <v>4135</v>
      </c>
      <c r="D4279" s="368">
        <v>664.35</v>
      </c>
    </row>
    <row r="4280" spans="1:4" ht="9" customHeight="1">
      <c r="A4280" s="366" t="s">
        <v>40672</v>
      </c>
      <c r="B4280" s="367" t="s">
        <v>32129</v>
      </c>
      <c r="C4280" s="366" t="s">
        <v>4130</v>
      </c>
      <c r="D4280" s="368">
        <v>106.7</v>
      </c>
    </row>
    <row r="4281" spans="1:4" ht="9" customHeight="1">
      <c r="A4281" s="366" t="s">
        <v>40673</v>
      </c>
      <c r="B4281" s="367" t="s">
        <v>32130</v>
      </c>
      <c r="C4281" s="366" t="s">
        <v>4130</v>
      </c>
      <c r="D4281" s="368">
        <v>90.3</v>
      </c>
    </row>
    <row r="4282" spans="1:4" ht="9" customHeight="1">
      <c r="A4282" s="366" t="s">
        <v>40674</v>
      </c>
      <c r="B4282" s="367" t="s">
        <v>32131</v>
      </c>
      <c r="C4282" s="366" t="s">
        <v>40</v>
      </c>
      <c r="D4282" s="368">
        <v>128.21</v>
      </c>
    </row>
    <row r="4283" spans="1:4" ht="9" customHeight="1">
      <c r="A4283" s="366" t="s">
        <v>40675</v>
      </c>
      <c r="B4283" s="367" t="s">
        <v>32132</v>
      </c>
      <c r="C4283" s="366" t="s">
        <v>40</v>
      </c>
      <c r="D4283" s="368">
        <v>120.2</v>
      </c>
    </row>
    <row r="4284" spans="1:4" ht="9" customHeight="1">
      <c r="A4284" s="366" t="s">
        <v>40676</v>
      </c>
      <c r="B4284" s="367" t="s">
        <v>32133</v>
      </c>
      <c r="C4284" s="366" t="s">
        <v>9780</v>
      </c>
      <c r="D4284" s="368">
        <v>64.81</v>
      </c>
    </row>
    <row r="4285" spans="1:4" ht="9" customHeight="1">
      <c r="A4285" s="366" t="s">
        <v>40677</v>
      </c>
      <c r="B4285" s="367" t="s">
        <v>32134</v>
      </c>
      <c r="C4285" s="366" t="s">
        <v>9780</v>
      </c>
      <c r="D4285" s="368">
        <v>59.92</v>
      </c>
    </row>
    <row r="4286" spans="1:4" ht="9" customHeight="1">
      <c r="A4286" s="366" t="s">
        <v>40678</v>
      </c>
      <c r="B4286" s="367" t="s">
        <v>32135</v>
      </c>
      <c r="C4286" s="366" t="s">
        <v>9780</v>
      </c>
      <c r="D4286" s="368">
        <v>25.98</v>
      </c>
    </row>
    <row r="4287" spans="1:4" ht="9" customHeight="1">
      <c r="A4287" s="366" t="s">
        <v>40679</v>
      </c>
      <c r="B4287" s="367" t="s">
        <v>32136</v>
      </c>
      <c r="C4287" s="366" t="s">
        <v>16948</v>
      </c>
      <c r="D4287" s="368">
        <v>592.24</v>
      </c>
    </row>
    <row r="4288" spans="1:4" ht="9" customHeight="1">
      <c r="A4288" s="366" t="s">
        <v>40680</v>
      </c>
      <c r="B4288" s="367" t="s">
        <v>32137</v>
      </c>
      <c r="C4288" s="366" t="s">
        <v>40</v>
      </c>
      <c r="D4288" s="368">
        <v>61.16</v>
      </c>
    </row>
    <row r="4289" spans="1:4" ht="9" customHeight="1">
      <c r="A4289" s="366" t="s">
        <v>40681</v>
      </c>
      <c r="B4289" s="367" t="s">
        <v>32138</v>
      </c>
      <c r="C4289" s="366" t="s">
        <v>40</v>
      </c>
      <c r="D4289" s="368">
        <v>31.27</v>
      </c>
    </row>
    <row r="4290" spans="1:4" ht="9" customHeight="1">
      <c r="A4290" s="366" t="s">
        <v>40682</v>
      </c>
      <c r="B4290" s="367" t="s">
        <v>32139</v>
      </c>
      <c r="C4290" s="366" t="s">
        <v>4131</v>
      </c>
      <c r="D4290" s="368">
        <v>185.56</v>
      </c>
    </row>
    <row r="4291" spans="1:4" ht="9" customHeight="1">
      <c r="A4291" s="366" t="s">
        <v>40683</v>
      </c>
      <c r="B4291" s="367" t="s">
        <v>32140</v>
      </c>
      <c r="C4291" s="366" t="s">
        <v>4131</v>
      </c>
      <c r="D4291" s="368">
        <v>118.03</v>
      </c>
    </row>
    <row r="4292" spans="1:4" ht="9" customHeight="1">
      <c r="A4292" s="366" t="s">
        <v>40684</v>
      </c>
      <c r="B4292" s="367" t="s">
        <v>32141</v>
      </c>
      <c r="C4292" s="366" t="s">
        <v>4131</v>
      </c>
      <c r="D4292" s="368">
        <v>177.4</v>
      </c>
    </row>
    <row r="4293" spans="1:4" ht="9" customHeight="1">
      <c r="A4293" s="366" t="s">
        <v>40685</v>
      </c>
      <c r="B4293" s="367" t="s">
        <v>32142</v>
      </c>
      <c r="C4293" s="366" t="s">
        <v>4131</v>
      </c>
      <c r="D4293" s="368">
        <v>108.39</v>
      </c>
    </row>
    <row r="4294" spans="1:4" ht="9" customHeight="1">
      <c r="A4294" s="366" t="s">
        <v>40686</v>
      </c>
      <c r="B4294" s="367" t="s">
        <v>32143</v>
      </c>
      <c r="C4294" s="366" t="s">
        <v>4131</v>
      </c>
      <c r="D4294" s="368">
        <v>180.01</v>
      </c>
    </row>
    <row r="4295" spans="1:4" ht="9" customHeight="1">
      <c r="A4295" s="366" t="s">
        <v>40687</v>
      </c>
      <c r="B4295" s="367" t="s">
        <v>32144</v>
      </c>
      <c r="C4295" s="366" t="s">
        <v>4131</v>
      </c>
      <c r="D4295" s="368">
        <v>109.05</v>
      </c>
    </row>
    <row r="4296" spans="1:4" ht="9" customHeight="1">
      <c r="A4296" s="366" t="s">
        <v>40688</v>
      </c>
      <c r="B4296" s="367" t="s">
        <v>32145</v>
      </c>
      <c r="C4296" s="366" t="s">
        <v>4131</v>
      </c>
      <c r="D4296" s="368">
        <v>184.52</v>
      </c>
    </row>
    <row r="4297" spans="1:4" ht="9" customHeight="1">
      <c r="A4297" s="366" t="s">
        <v>40689</v>
      </c>
      <c r="B4297" s="367" t="s">
        <v>32146</v>
      </c>
      <c r="C4297" s="366" t="s">
        <v>4131</v>
      </c>
      <c r="D4297" s="368">
        <v>114.83</v>
      </c>
    </row>
    <row r="4298" spans="1:4" ht="9" customHeight="1">
      <c r="A4298" s="366" t="s">
        <v>40690</v>
      </c>
      <c r="B4298" s="367" t="s">
        <v>32147</v>
      </c>
      <c r="C4298" s="366" t="s">
        <v>4131</v>
      </c>
      <c r="D4298" s="368">
        <v>187.44</v>
      </c>
    </row>
    <row r="4299" spans="1:4" ht="9" customHeight="1">
      <c r="A4299" s="366" t="s">
        <v>40691</v>
      </c>
      <c r="B4299" s="367" t="s">
        <v>32148</v>
      </c>
      <c r="C4299" s="366" t="s">
        <v>4131</v>
      </c>
      <c r="D4299" s="368">
        <v>118.65</v>
      </c>
    </row>
    <row r="4300" spans="1:4" ht="9" customHeight="1">
      <c r="A4300" s="366" t="s">
        <v>40692</v>
      </c>
      <c r="B4300" s="367" t="s">
        <v>32149</v>
      </c>
      <c r="C4300" s="366" t="s">
        <v>16948</v>
      </c>
      <c r="D4300" s="368">
        <v>12.31</v>
      </c>
    </row>
    <row r="4301" spans="1:4" ht="9" customHeight="1">
      <c r="A4301" s="366" t="s">
        <v>40693</v>
      </c>
      <c r="B4301" s="367" t="s">
        <v>32150</v>
      </c>
      <c r="C4301" s="366" t="s">
        <v>16948</v>
      </c>
      <c r="D4301" s="368">
        <v>59.02</v>
      </c>
    </row>
    <row r="4302" spans="1:4" ht="9" customHeight="1">
      <c r="A4302" s="366" t="s">
        <v>40694</v>
      </c>
      <c r="B4302" s="367" t="s">
        <v>32151</v>
      </c>
      <c r="C4302" s="366" t="s">
        <v>16948</v>
      </c>
      <c r="D4302" s="368">
        <v>50.98</v>
      </c>
    </row>
    <row r="4303" spans="1:4" ht="9" customHeight="1">
      <c r="A4303" s="366" t="s">
        <v>40695</v>
      </c>
      <c r="B4303" s="367" t="s">
        <v>32152</v>
      </c>
      <c r="C4303" s="366" t="s">
        <v>16948</v>
      </c>
      <c r="D4303" s="368">
        <v>76.180000000000007</v>
      </c>
    </row>
    <row r="4304" spans="1:4" ht="9" customHeight="1">
      <c r="A4304" s="366" t="s">
        <v>40696</v>
      </c>
      <c r="B4304" s="367" t="s">
        <v>32153</v>
      </c>
      <c r="C4304" s="366" t="s">
        <v>16948</v>
      </c>
      <c r="D4304" s="368">
        <v>102.55</v>
      </c>
    </row>
    <row r="4305" spans="1:4" ht="9" customHeight="1">
      <c r="A4305" s="366" t="s">
        <v>40697</v>
      </c>
      <c r="B4305" s="367" t="s">
        <v>32154</v>
      </c>
      <c r="C4305" s="366" t="s">
        <v>16948</v>
      </c>
      <c r="D4305" s="368">
        <v>100.55</v>
      </c>
    </row>
    <row r="4306" spans="1:4" ht="9" customHeight="1">
      <c r="A4306" s="366" t="s">
        <v>40698</v>
      </c>
      <c r="B4306" s="367" t="s">
        <v>32155</v>
      </c>
      <c r="C4306" s="366" t="s">
        <v>16948</v>
      </c>
      <c r="D4306" s="368">
        <v>13.12</v>
      </c>
    </row>
    <row r="4307" spans="1:4" ht="18" customHeight="1">
      <c r="A4307" s="366" t="s">
        <v>40699</v>
      </c>
      <c r="B4307" s="367" t="s">
        <v>32156</v>
      </c>
      <c r="C4307" s="366" t="s">
        <v>16948</v>
      </c>
      <c r="D4307" s="368">
        <v>31.3</v>
      </c>
    </row>
    <row r="4308" spans="1:4" ht="18" customHeight="1">
      <c r="A4308" s="366" t="s">
        <v>40700</v>
      </c>
      <c r="B4308" s="367" t="s">
        <v>32157</v>
      </c>
      <c r="C4308" s="366" t="s">
        <v>16948</v>
      </c>
      <c r="D4308" s="368">
        <v>114.08</v>
      </c>
    </row>
    <row r="4309" spans="1:4" ht="9" customHeight="1">
      <c r="A4309" s="366" t="s">
        <v>40701</v>
      </c>
      <c r="B4309" s="367" t="s">
        <v>32158</v>
      </c>
      <c r="C4309" s="366" t="s">
        <v>16948</v>
      </c>
      <c r="D4309" s="368">
        <v>85.06</v>
      </c>
    </row>
    <row r="4310" spans="1:4" ht="9" customHeight="1">
      <c r="A4310" s="366" t="s">
        <v>40702</v>
      </c>
      <c r="B4310" s="367" t="s">
        <v>32159</v>
      </c>
      <c r="C4310" s="366" t="s">
        <v>16948</v>
      </c>
      <c r="D4310" s="368">
        <v>78.52</v>
      </c>
    </row>
    <row r="4311" spans="1:4" ht="9" customHeight="1">
      <c r="A4311" s="366" t="s">
        <v>40703</v>
      </c>
      <c r="B4311" s="367" t="s">
        <v>32160</v>
      </c>
      <c r="C4311" s="366" t="s">
        <v>16948</v>
      </c>
      <c r="D4311" s="368">
        <v>48.6</v>
      </c>
    </row>
    <row r="4312" spans="1:4" ht="9" customHeight="1">
      <c r="A4312" s="366" t="s">
        <v>40704</v>
      </c>
      <c r="B4312" s="367" t="s">
        <v>32161</v>
      </c>
      <c r="C4312" s="366" t="s">
        <v>16948</v>
      </c>
      <c r="D4312" s="368">
        <v>65.150000000000006</v>
      </c>
    </row>
    <row r="4313" spans="1:4" ht="9" customHeight="1">
      <c r="A4313" s="366" t="s">
        <v>40705</v>
      </c>
      <c r="B4313" s="367" t="s">
        <v>32162</v>
      </c>
      <c r="C4313" s="366" t="s">
        <v>16948</v>
      </c>
      <c r="D4313" s="368">
        <v>35.229999999999997</v>
      </c>
    </row>
    <row r="4314" spans="1:4" ht="9" customHeight="1">
      <c r="A4314" s="366" t="s">
        <v>40706</v>
      </c>
      <c r="B4314" s="367" t="s">
        <v>32163</v>
      </c>
      <c r="C4314" s="366" t="s">
        <v>16948</v>
      </c>
      <c r="D4314" s="368">
        <v>211.32</v>
      </c>
    </row>
    <row r="4315" spans="1:4" ht="9" customHeight="1">
      <c r="A4315" s="366" t="s">
        <v>40707</v>
      </c>
      <c r="B4315" s="367" t="s">
        <v>32164</v>
      </c>
      <c r="C4315" s="366" t="s">
        <v>16948</v>
      </c>
      <c r="D4315" s="368">
        <v>108.81</v>
      </c>
    </row>
    <row r="4316" spans="1:4" ht="9" customHeight="1">
      <c r="A4316" s="366" t="s">
        <v>40708</v>
      </c>
      <c r="B4316" s="367" t="s">
        <v>32165</v>
      </c>
      <c r="C4316" s="366" t="s">
        <v>16948</v>
      </c>
      <c r="D4316" s="368">
        <v>213.43</v>
      </c>
    </row>
    <row r="4317" spans="1:4" ht="9" customHeight="1">
      <c r="A4317" s="366" t="s">
        <v>40709</v>
      </c>
      <c r="B4317" s="367" t="s">
        <v>32166</v>
      </c>
      <c r="C4317" s="366" t="s">
        <v>16948</v>
      </c>
      <c r="D4317" s="368">
        <v>110.92</v>
      </c>
    </row>
    <row r="4318" spans="1:4" ht="9" customHeight="1">
      <c r="A4318" s="366" t="s">
        <v>40710</v>
      </c>
      <c r="B4318" s="367" t="s">
        <v>32167</v>
      </c>
      <c r="C4318" s="366" t="s">
        <v>16948</v>
      </c>
      <c r="D4318" s="368">
        <v>256.08999999999997</v>
      </c>
    </row>
    <row r="4319" spans="1:4" ht="9" customHeight="1">
      <c r="A4319" s="366" t="s">
        <v>40711</v>
      </c>
      <c r="B4319" s="367" t="s">
        <v>32168</v>
      </c>
      <c r="C4319" s="366" t="s">
        <v>16948</v>
      </c>
      <c r="D4319" s="368">
        <v>152.09</v>
      </c>
    </row>
    <row r="4320" spans="1:4" ht="9" customHeight="1">
      <c r="A4320" s="366" t="s">
        <v>40712</v>
      </c>
      <c r="B4320" s="367" t="s">
        <v>32169</v>
      </c>
      <c r="C4320" s="366" t="s">
        <v>16948</v>
      </c>
      <c r="D4320" s="368">
        <v>258.2</v>
      </c>
    </row>
    <row r="4321" spans="1:4" ht="9" customHeight="1">
      <c r="A4321" s="366" t="s">
        <v>40713</v>
      </c>
      <c r="B4321" s="367" t="s">
        <v>32170</v>
      </c>
      <c r="C4321" s="366" t="s">
        <v>16948</v>
      </c>
      <c r="D4321" s="368">
        <v>154.19999999999999</v>
      </c>
    </row>
    <row r="4322" spans="1:4" ht="9" customHeight="1">
      <c r="A4322" s="366" t="s">
        <v>40714</v>
      </c>
      <c r="B4322" s="367" t="s">
        <v>32171</v>
      </c>
      <c r="C4322" s="366" t="s">
        <v>16948</v>
      </c>
      <c r="D4322" s="368">
        <v>178.94</v>
      </c>
    </row>
    <row r="4323" spans="1:4" ht="9" customHeight="1">
      <c r="A4323" s="366" t="s">
        <v>40715</v>
      </c>
      <c r="B4323" s="367" t="s">
        <v>32172</v>
      </c>
      <c r="C4323" s="366" t="s">
        <v>16948</v>
      </c>
      <c r="D4323" s="368">
        <v>94.19</v>
      </c>
    </row>
    <row r="4324" spans="1:4" ht="9" customHeight="1">
      <c r="A4324" s="366" t="s">
        <v>40716</v>
      </c>
      <c r="B4324" s="367" t="s">
        <v>32173</v>
      </c>
      <c r="C4324" s="366" t="s">
        <v>16948</v>
      </c>
      <c r="D4324" s="368">
        <v>173.14</v>
      </c>
    </row>
    <row r="4325" spans="1:4" ht="18" customHeight="1">
      <c r="A4325" s="366" t="s">
        <v>40717</v>
      </c>
      <c r="B4325" s="367" t="s">
        <v>32174</v>
      </c>
      <c r="C4325" s="366" t="s">
        <v>16948</v>
      </c>
      <c r="D4325" s="368">
        <v>88.38</v>
      </c>
    </row>
    <row r="4326" spans="1:4" ht="18" customHeight="1">
      <c r="A4326" s="366" t="s">
        <v>40718</v>
      </c>
      <c r="B4326" s="367" t="s">
        <v>32175</v>
      </c>
      <c r="C4326" s="366" t="s">
        <v>16948</v>
      </c>
      <c r="D4326" s="368">
        <v>37.4</v>
      </c>
    </row>
    <row r="4327" spans="1:4" ht="9" customHeight="1">
      <c r="A4327" s="366" t="s">
        <v>40719</v>
      </c>
      <c r="B4327" s="367" t="s">
        <v>32176</v>
      </c>
      <c r="C4327" s="366" t="s">
        <v>16948</v>
      </c>
      <c r="D4327" s="368">
        <v>22.2</v>
      </c>
    </row>
    <row r="4328" spans="1:4" ht="9" customHeight="1">
      <c r="A4328" s="366" t="s">
        <v>40720</v>
      </c>
      <c r="B4328" s="367" t="s">
        <v>32177</v>
      </c>
      <c r="C4328" s="366" t="s">
        <v>4131</v>
      </c>
      <c r="D4328" s="368">
        <v>184.82</v>
      </c>
    </row>
    <row r="4329" spans="1:4" ht="9" customHeight="1">
      <c r="A4329" s="366" t="s">
        <v>40721</v>
      </c>
      <c r="B4329" s="367" t="s">
        <v>32178</v>
      </c>
      <c r="C4329" s="366" t="s">
        <v>4131</v>
      </c>
      <c r="D4329" s="368">
        <v>129.62</v>
      </c>
    </row>
    <row r="4330" spans="1:4" ht="9" customHeight="1">
      <c r="A4330" s="366" t="s">
        <v>40722</v>
      </c>
      <c r="B4330" s="367" t="s">
        <v>32179</v>
      </c>
      <c r="C4330" s="366" t="s">
        <v>4131</v>
      </c>
      <c r="D4330" s="368">
        <v>19.170000000000002</v>
      </c>
    </row>
    <row r="4331" spans="1:4" ht="9" customHeight="1">
      <c r="A4331" s="366" t="s">
        <v>40723</v>
      </c>
      <c r="B4331" s="367" t="s">
        <v>32180</v>
      </c>
      <c r="C4331" s="366" t="s">
        <v>4131</v>
      </c>
      <c r="D4331" s="368">
        <v>188.15</v>
      </c>
    </row>
    <row r="4332" spans="1:4" ht="9" customHeight="1">
      <c r="A4332" s="366" t="s">
        <v>40724</v>
      </c>
      <c r="B4332" s="367" t="s">
        <v>32181</v>
      </c>
      <c r="C4332" s="366" t="s">
        <v>4131</v>
      </c>
      <c r="D4332" s="368">
        <v>131.58000000000001</v>
      </c>
    </row>
    <row r="4333" spans="1:4" ht="9" customHeight="1">
      <c r="A4333" s="366" t="s">
        <v>40725</v>
      </c>
      <c r="B4333" s="367" t="s">
        <v>32182</v>
      </c>
      <c r="C4333" s="366" t="s">
        <v>4131</v>
      </c>
      <c r="D4333" s="368">
        <v>189.31</v>
      </c>
    </row>
    <row r="4334" spans="1:4" ht="9" customHeight="1">
      <c r="A4334" s="366" t="s">
        <v>40726</v>
      </c>
      <c r="B4334" s="367" t="s">
        <v>32183</v>
      </c>
      <c r="C4334" s="366" t="s">
        <v>4131</v>
      </c>
      <c r="D4334" s="368">
        <v>129.44999999999999</v>
      </c>
    </row>
    <row r="4335" spans="1:4" ht="9" customHeight="1">
      <c r="A4335" s="366" t="s">
        <v>40727</v>
      </c>
      <c r="B4335" s="367" t="s">
        <v>32184</v>
      </c>
      <c r="C4335" s="366" t="s">
        <v>4131</v>
      </c>
      <c r="D4335" s="368">
        <v>19.170000000000002</v>
      </c>
    </row>
    <row r="4336" spans="1:4" ht="9" customHeight="1">
      <c r="A4336" s="366" t="s">
        <v>40728</v>
      </c>
      <c r="B4336" s="367" t="s">
        <v>32185</v>
      </c>
      <c r="C4336" s="366" t="s">
        <v>4131</v>
      </c>
      <c r="D4336" s="368">
        <v>187.93</v>
      </c>
    </row>
    <row r="4337" spans="1:4" ht="9" customHeight="1">
      <c r="A4337" s="366" t="s">
        <v>40729</v>
      </c>
      <c r="B4337" s="367" t="s">
        <v>32186</v>
      </c>
      <c r="C4337" s="366" t="s">
        <v>4131</v>
      </c>
      <c r="D4337" s="368">
        <v>129.83000000000001</v>
      </c>
    </row>
    <row r="4338" spans="1:4" ht="9" customHeight="1">
      <c r="A4338" s="366" t="s">
        <v>40730</v>
      </c>
      <c r="B4338" s="367" t="s">
        <v>32187</v>
      </c>
      <c r="C4338" s="366" t="s">
        <v>4131</v>
      </c>
      <c r="D4338" s="368">
        <v>188.64</v>
      </c>
    </row>
    <row r="4339" spans="1:4" ht="9" customHeight="1">
      <c r="A4339" s="366" t="s">
        <v>40731</v>
      </c>
      <c r="B4339" s="367" t="s">
        <v>32188</v>
      </c>
      <c r="C4339" s="366" t="s">
        <v>4131</v>
      </c>
      <c r="D4339" s="368">
        <v>131.80000000000001</v>
      </c>
    </row>
    <row r="4340" spans="1:4" ht="9" customHeight="1">
      <c r="A4340" s="366" t="s">
        <v>40732</v>
      </c>
      <c r="B4340" s="367" t="s">
        <v>32189</v>
      </c>
      <c r="C4340" s="366" t="s">
        <v>4131</v>
      </c>
      <c r="D4340" s="368">
        <v>193.76</v>
      </c>
    </row>
    <row r="4341" spans="1:4" ht="9" customHeight="1">
      <c r="A4341" s="366" t="s">
        <v>40733</v>
      </c>
      <c r="B4341" s="367" t="s">
        <v>32190</v>
      </c>
      <c r="C4341" s="366" t="s">
        <v>4131</v>
      </c>
      <c r="D4341" s="368">
        <v>132.97</v>
      </c>
    </row>
    <row r="4342" spans="1:4" ht="9" customHeight="1">
      <c r="A4342" s="366" t="s">
        <v>40734</v>
      </c>
      <c r="B4342" s="367" t="s">
        <v>32191</v>
      </c>
      <c r="C4342" s="366" t="s">
        <v>4131</v>
      </c>
      <c r="D4342" s="368">
        <v>218.15</v>
      </c>
    </row>
    <row r="4343" spans="1:4" ht="9" customHeight="1">
      <c r="A4343" s="366" t="s">
        <v>40735</v>
      </c>
      <c r="B4343" s="367" t="s">
        <v>32192</v>
      </c>
      <c r="C4343" s="366" t="s">
        <v>4131</v>
      </c>
      <c r="D4343" s="368">
        <v>178.46</v>
      </c>
    </row>
    <row r="4344" spans="1:4" ht="9" customHeight="1">
      <c r="A4344" s="366" t="s">
        <v>40736</v>
      </c>
      <c r="B4344" s="367" t="s">
        <v>32193</v>
      </c>
      <c r="C4344" s="366" t="s">
        <v>4131</v>
      </c>
      <c r="D4344" s="368">
        <v>220.42</v>
      </c>
    </row>
    <row r="4345" spans="1:4" ht="9" customHeight="1">
      <c r="A4345" s="366" t="s">
        <v>40737</v>
      </c>
      <c r="B4345" s="367" t="s">
        <v>32194</v>
      </c>
      <c r="C4345" s="366" t="s">
        <v>4131</v>
      </c>
      <c r="D4345" s="368">
        <v>181.85</v>
      </c>
    </row>
    <row r="4346" spans="1:4" ht="9" customHeight="1">
      <c r="A4346" s="366" t="s">
        <v>40738</v>
      </c>
      <c r="B4346" s="367" t="s">
        <v>32195</v>
      </c>
      <c r="C4346" s="366" t="s">
        <v>4131</v>
      </c>
      <c r="D4346" s="368">
        <v>219.42</v>
      </c>
    </row>
    <row r="4347" spans="1:4" ht="9" customHeight="1">
      <c r="A4347" s="366" t="s">
        <v>40739</v>
      </c>
      <c r="B4347" s="367" t="s">
        <v>32196</v>
      </c>
      <c r="C4347" s="366" t="s">
        <v>4131</v>
      </c>
      <c r="D4347" s="368">
        <v>183.54</v>
      </c>
    </row>
    <row r="4348" spans="1:4" ht="9" customHeight="1">
      <c r="A4348" s="366" t="s">
        <v>40740</v>
      </c>
      <c r="B4348" s="367" t="s">
        <v>32197</v>
      </c>
      <c r="C4348" s="366" t="s">
        <v>4131</v>
      </c>
      <c r="D4348" s="368">
        <v>219.9</v>
      </c>
    </row>
    <row r="4349" spans="1:4" ht="9" customHeight="1">
      <c r="A4349" s="366" t="s">
        <v>40741</v>
      </c>
      <c r="B4349" s="367" t="s">
        <v>32198</v>
      </c>
      <c r="C4349" s="366" t="s">
        <v>4131</v>
      </c>
      <c r="D4349" s="368">
        <v>178.28</v>
      </c>
    </row>
    <row r="4350" spans="1:4" ht="9" customHeight="1">
      <c r="A4350" s="366" t="s">
        <v>40742</v>
      </c>
      <c r="B4350" s="367" t="s">
        <v>32199</v>
      </c>
      <c r="C4350" s="366" t="s">
        <v>4131</v>
      </c>
      <c r="D4350" s="368">
        <v>166.83</v>
      </c>
    </row>
    <row r="4351" spans="1:4" ht="9" customHeight="1">
      <c r="A4351" s="366" t="s">
        <v>40743</v>
      </c>
      <c r="B4351" s="367" t="s">
        <v>32200</v>
      </c>
      <c r="C4351" s="366" t="s">
        <v>4131</v>
      </c>
      <c r="D4351" s="368">
        <v>137.86000000000001</v>
      </c>
    </row>
    <row r="4352" spans="1:4" ht="9" customHeight="1">
      <c r="A4352" s="366" t="s">
        <v>40744</v>
      </c>
      <c r="B4352" s="367" t="s">
        <v>32201</v>
      </c>
      <c r="C4352" s="366" t="s">
        <v>9780</v>
      </c>
      <c r="D4352" s="368">
        <v>0.17</v>
      </c>
    </row>
    <row r="4353" spans="1:4" ht="9" customHeight="1">
      <c r="A4353" s="366" t="s">
        <v>40745</v>
      </c>
      <c r="B4353" s="367" t="s">
        <v>32202</v>
      </c>
      <c r="C4353" s="366" t="s">
        <v>16948</v>
      </c>
      <c r="D4353" s="368">
        <v>1.48</v>
      </c>
    </row>
    <row r="4354" spans="1:4" ht="9" customHeight="1">
      <c r="A4354" s="366" t="s">
        <v>40746</v>
      </c>
      <c r="B4354" s="367" t="s">
        <v>32203</v>
      </c>
      <c r="C4354" s="366" t="s">
        <v>16948</v>
      </c>
      <c r="D4354" s="368">
        <v>4.0999999999999996</v>
      </c>
    </row>
    <row r="4355" spans="1:4" ht="9" customHeight="1">
      <c r="A4355" s="366" t="s">
        <v>40747</v>
      </c>
      <c r="B4355" s="367" t="s">
        <v>32204</v>
      </c>
      <c r="C4355" s="366" t="s">
        <v>16948</v>
      </c>
      <c r="D4355" s="368">
        <v>4.79</v>
      </c>
    </row>
    <row r="4356" spans="1:4" ht="18" customHeight="1">
      <c r="A4356" s="366" t="s">
        <v>40748</v>
      </c>
      <c r="B4356" s="367" t="s">
        <v>32205</v>
      </c>
      <c r="C4356" s="366" t="s">
        <v>16948</v>
      </c>
      <c r="D4356" s="368">
        <v>12.12</v>
      </c>
    </row>
    <row r="4357" spans="1:4" ht="9" customHeight="1">
      <c r="A4357" s="366" t="s">
        <v>40749</v>
      </c>
      <c r="B4357" s="367" t="s">
        <v>32206</v>
      </c>
      <c r="C4357" s="366" t="s">
        <v>9780</v>
      </c>
      <c r="D4357" s="368">
        <v>31.69</v>
      </c>
    </row>
    <row r="4358" spans="1:4" ht="9" customHeight="1">
      <c r="A4358" s="366" t="s">
        <v>40750</v>
      </c>
      <c r="B4358" s="367" t="s">
        <v>32207</v>
      </c>
      <c r="C4358" s="366" t="s">
        <v>9780</v>
      </c>
      <c r="D4358" s="368">
        <v>0.38</v>
      </c>
    </row>
    <row r="4359" spans="1:4" ht="9" customHeight="1">
      <c r="A4359" s="366" t="s">
        <v>40751</v>
      </c>
      <c r="B4359" s="367" t="s">
        <v>32208</v>
      </c>
      <c r="C4359" s="366" t="s">
        <v>9780</v>
      </c>
      <c r="D4359" s="368">
        <v>0.41</v>
      </c>
    </row>
    <row r="4360" spans="1:4" ht="9" customHeight="1">
      <c r="A4360" s="366" t="s">
        <v>40752</v>
      </c>
      <c r="B4360" s="367" t="s">
        <v>32209</v>
      </c>
      <c r="C4360" s="366" t="s">
        <v>9780</v>
      </c>
      <c r="D4360" s="368">
        <v>0.82</v>
      </c>
    </row>
    <row r="4361" spans="1:4" ht="9" customHeight="1">
      <c r="A4361" s="366" t="s">
        <v>40753</v>
      </c>
      <c r="B4361" s="367" t="s">
        <v>32210</v>
      </c>
      <c r="C4361" s="366" t="s">
        <v>9780</v>
      </c>
      <c r="D4361" s="368">
        <v>0.57999999999999996</v>
      </c>
    </row>
    <row r="4362" spans="1:4" ht="9" customHeight="1">
      <c r="A4362" s="366" t="s">
        <v>40754</v>
      </c>
      <c r="B4362" s="367" t="s">
        <v>32211</v>
      </c>
      <c r="C4362" s="366" t="s">
        <v>9780</v>
      </c>
      <c r="D4362" s="368">
        <v>0.57999999999999996</v>
      </c>
    </row>
    <row r="4363" spans="1:4" ht="9" customHeight="1">
      <c r="A4363" s="366" t="s">
        <v>40755</v>
      </c>
      <c r="B4363" s="367" t="s">
        <v>32212</v>
      </c>
      <c r="C4363" s="366" t="s">
        <v>9780</v>
      </c>
      <c r="D4363" s="368">
        <v>0.4</v>
      </c>
    </row>
    <row r="4364" spans="1:4" ht="9" customHeight="1">
      <c r="A4364" s="366" t="s">
        <v>40756</v>
      </c>
      <c r="B4364" s="367" t="s">
        <v>32213</v>
      </c>
      <c r="C4364" s="366" t="s">
        <v>9780</v>
      </c>
      <c r="D4364" s="368">
        <v>1.07</v>
      </c>
    </row>
    <row r="4365" spans="1:4" ht="9" customHeight="1">
      <c r="A4365" s="366" t="s">
        <v>40757</v>
      </c>
      <c r="B4365" s="367" t="s">
        <v>32214</v>
      </c>
      <c r="C4365" s="366" t="s">
        <v>9780</v>
      </c>
      <c r="D4365" s="368">
        <v>0.76</v>
      </c>
    </row>
    <row r="4366" spans="1:4" ht="9" customHeight="1">
      <c r="A4366" s="366" t="s">
        <v>40758</v>
      </c>
      <c r="B4366" s="367" t="s">
        <v>32215</v>
      </c>
      <c r="C4366" s="366" t="s">
        <v>16948</v>
      </c>
      <c r="D4366" s="368">
        <v>209.85</v>
      </c>
    </row>
    <row r="4367" spans="1:4" ht="9" customHeight="1">
      <c r="A4367" s="366" t="s">
        <v>40759</v>
      </c>
      <c r="B4367" s="367" t="s">
        <v>32216</v>
      </c>
      <c r="C4367" s="366" t="s">
        <v>16948</v>
      </c>
      <c r="D4367" s="368">
        <v>124.23</v>
      </c>
    </row>
    <row r="4368" spans="1:4" ht="9" customHeight="1">
      <c r="A4368" s="366" t="s">
        <v>40760</v>
      </c>
      <c r="B4368" s="367" t="s">
        <v>32217</v>
      </c>
      <c r="C4368" s="366" t="s">
        <v>16948</v>
      </c>
      <c r="D4368" s="368">
        <v>210.46</v>
      </c>
    </row>
    <row r="4369" spans="1:4" ht="9" customHeight="1">
      <c r="A4369" s="366" t="s">
        <v>40761</v>
      </c>
      <c r="B4369" s="367" t="s">
        <v>32218</v>
      </c>
      <c r="C4369" s="366" t="s">
        <v>16948</v>
      </c>
      <c r="D4369" s="368">
        <v>124.82</v>
      </c>
    </row>
    <row r="4370" spans="1:4" ht="9" customHeight="1">
      <c r="A4370" s="366" t="s">
        <v>40762</v>
      </c>
      <c r="B4370" s="367" t="s">
        <v>32219</v>
      </c>
      <c r="C4370" s="366" t="s">
        <v>16948</v>
      </c>
      <c r="D4370" s="368">
        <v>219.32</v>
      </c>
    </row>
    <row r="4371" spans="1:4" ht="9" customHeight="1">
      <c r="A4371" s="366" t="s">
        <v>40763</v>
      </c>
      <c r="B4371" s="367" t="s">
        <v>32220</v>
      </c>
      <c r="C4371" s="366" t="s">
        <v>16948</v>
      </c>
      <c r="D4371" s="368">
        <v>125.5</v>
      </c>
    </row>
    <row r="4372" spans="1:4" ht="9" customHeight="1">
      <c r="A4372" s="366" t="s">
        <v>40764</v>
      </c>
      <c r="B4372" s="367" t="s">
        <v>32221</v>
      </c>
      <c r="C4372" s="366" t="s">
        <v>16948</v>
      </c>
      <c r="D4372" s="368">
        <v>222.92</v>
      </c>
    </row>
    <row r="4373" spans="1:4" ht="9" customHeight="1">
      <c r="A4373" s="366" t="s">
        <v>40765</v>
      </c>
      <c r="B4373" s="367" t="s">
        <v>32222</v>
      </c>
      <c r="C4373" s="366" t="s">
        <v>16948</v>
      </c>
      <c r="D4373" s="368">
        <v>125.76</v>
      </c>
    </row>
    <row r="4374" spans="1:4" ht="9" customHeight="1">
      <c r="A4374" s="366" t="s">
        <v>40766</v>
      </c>
      <c r="B4374" s="367" t="s">
        <v>32223</v>
      </c>
      <c r="C4374" s="366" t="s">
        <v>16948</v>
      </c>
      <c r="D4374" s="368">
        <v>225.81</v>
      </c>
    </row>
    <row r="4375" spans="1:4" ht="9" customHeight="1">
      <c r="A4375" s="366" t="s">
        <v>40767</v>
      </c>
      <c r="B4375" s="367" t="s">
        <v>32224</v>
      </c>
      <c r="C4375" s="366" t="s">
        <v>16948</v>
      </c>
      <c r="D4375" s="368">
        <v>142.91999999999999</v>
      </c>
    </row>
    <row r="4376" spans="1:4" ht="9" customHeight="1">
      <c r="A4376" s="366" t="s">
        <v>40768</v>
      </c>
      <c r="B4376" s="367" t="s">
        <v>32225</v>
      </c>
      <c r="C4376" s="366" t="s">
        <v>9780</v>
      </c>
      <c r="D4376" s="368">
        <v>5.47</v>
      </c>
    </row>
    <row r="4377" spans="1:4" ht="9" customHeight="1">
      <c r="A4377" s="366" t="s">
        <v>40769</v>
      </c>
      <c r="B4377" s="367" t="s">
        <v>32226</v>
      </c>
      <c r="C4377" s="366" t="s">
        <v>9780</v>
      </c>
      <c r="D4377" s="368">
        <v>1.8</v>
      </c>
    </row>
    <row r="4378" spans="1:4" ht="9" customHeight="1">
      <c r="A4378" s="366" t="s">
        <v>40770</v>
      </c>
      <c r="B4378" s="367" t="s">
        <v>32227</v>
      </c>
      <c r="C4378" s="366" t="s">
        <v>4131</v>
      </c>
      <c r="D4378" s="368">
        <v>166</v>
      </c>
    </row>
    <row r="4379" spans="1:4" ht="9" customHeight="1">
      <c r="A4379" s="366" t="s">
        <v>40771</v>
      </c>
      <c r="B4379" s="367" t="s">
        <v>32228</v>
      </c>
      <c r="C4379" s="366" t="s">
        <v>4131</v>
      </c>
      <c r="D4379" s="368">
        <v>133.47999999999999</v>
      </c>
    </row>
    <row r="4380" spans="1:4" ht="9" customHeight="1">
      <c r="A4380" s="366" t="s">
        <v>40772</v>
      </c>
      <c r="B4380" s="367" t="s">
        <v>32229</v>
      </c>
      <c r="C4380" s="366" t="s">
        <v>9780</v>
      </c>
      <c r="D4380" s="368">
        <v>2.14</v>
      </c>
    </row>
    <row r="4381" spans="1:4" ht="9" customHeight="1">
      <c r="A4381" s="366" t="s">
        <v>40773</v>
      </c>
      <c r="B4381" s="367" t="s">
        <v>32230</v>
      </c>
      <c r="C4381" s="366" t="s">
        <v>9780</v>
      </c>
      <c r="D4381" s="368">
        <v>1.72</v>
      </c>
    </row>
    <row r="4382" spans="1:4" ht="9" customHeight="1">
      <c r="A4382" s="366" t="s">
        <v>40774</v>
      </c>
      <c r="B4382" s="367" t="s">
        <v>32231</v>
      </c>
      <c r="C4382" s="366" t="s">
        <v>9780</v>
      </c>
      <c r="D4382" s="368">
        <v>4.17</v>
      </c>
    </row>
    <row r="4383" spans="1:4" ht="9" customHeight="1">
      <c r="A4383" s="366" t="s">
        <v>40775</v>
      </c>
      <c r="B4383" s="367" t="s">
        <v>32232</v>
      </c>
      <c r="C4383" s="366" t="s">
        <v>9780</v>
      </c>
      <c r="D4383" s="368">
        <v>3.34</v>
      </c>
    </row>
    <row r="4384" spans="1:4" ht="9" customHeight="1">
      <c r="A4384" s="366" t="s">
        <v>40776</v>
      </c>
      <c r="B4384" s="367" t="s">
        <v>32233</v>
      </c>
      <c r="C4384" s="366" t="s">
        <v>9780</v>
      </c>
      <c r="D4384" s="368">
        <v>5.56</v>
      </c>
    </row>
    <row r="4385" spans="1:4" ht="9" customHeight="1">
      <c r="A4385" s="366" t="s">
        <v>40777</v>
      </c>
      <c r="B4385" s="367" t="s">
        <v>32234</v>
      </c>
      <c r="C4385" s="366" t="s">
        <v>9780</v>
      </c>
      <c r="D4385" s="368">
        <v>4.46</v>
      </c>
    </row>
    <row r="4386" spans="1:4" ht="9" customHeight="1">
      <c r="A4386" s="366" t="s">
        <v>40778</v>
      </c>
      <c r="B4386" s="367" t="s">
        <v>32235</v>
      </c>
      <c r="C4386" s="366" t="s">
        <v>16948</v>
      </c>
      <c r="D4386" s="368">
        <v>535.95000000000005</v>
      </c>
    </row>
    <row r="4387" spans="1:4" ht="9" customHeight="1">
      <c r="A4387" s="366" t="s">
        <v>40779</v>
      </c>
      <c r="B4387" s="367" t="s">
        <v>32236</v>
      </c>
      <c r="C4387" s="366" t="s">
        <v>16948</v>
      </c>
      <c r="D4387" s="368">
        <v>394.44</v>
      </c>
    </row>
    <row r="4388" spans="1:4" ht="9" customHeight="1">
      <c r="A4388" s="366" t="s">
        <v>40780</v>
      </c>
      <c r="B4388" s="367" t="s">
        <v>32237</v>
      </c>
      <c r="C4388" s="366" t="s">
        <v>16948</v>
      </c>
      <c r="D4388" s="368">
        <v>394.09</v>
      </c>
    </row>
    <row r="4389" spans="1:4" ht="9" customHeight="1">
      <c r="A4389" s="366" t="s">
        <v>40781</v>
      </c>
      <c r="B4389" s="367" t="s">
        <v>32238</v>
      </c>
      <c r="C4389" s="366" t="s">
        <v>16948</v>
      </c>
      <c r="D4389" s="368">
        <v>283.23</v>
      </c>
    </row>
    <row r="4390" spans="1:4" ht="9" customHeight="1">
      <c r="A4390" s="366" t="s">
        <v>40782</v>
      </c>
      <c r="B4390" s="367" t="s">
        <v>32239</v>
      </c>
      <c r="C4390" s="366" t="s">
        <v>16948</v>
      </c>
      <c r="D4390" s="368">
        <v>400.34</v>
      </c>
    </row>
    <row r="4391" spans="1:4" ht="9" customHeight="1">
      <c r="A4391" s="366" t="s">
        <v>40783</v>
      </c>
      <c r="B4391" s="367" t="s">
        <v>32240</v>
      </c>
      <c r="C4391" s="366" t="s">
        <v>16948</v>
      </c>
      <c r="D4391" s="368">
        <v>289.48</v>
      </c>
    </row>
    <row r="4392" spans="1:4" ht="9" customHeight="1">
      <c r="A4392" s="366" t="s">
        <v>40784</v>
      </c>
      <c r="B4392" s="367" t="s">
        <v>32241</v>
      </c>
      <c r="C4392" s="366" t="s">
        <v>16948</v>
      </c>
      <c r="D4392" s="368">
        <v>312.45</v>
      </c>
    </row>
    <row r="4393" spans="1:4" ht="9" customHeight="1">
      <c r="A4393" s="366" t="s">
        <v>40785</v>
      </c>
      <c r="B4393" s="367" t="s">
        <v>32242</v>
      </c>
      <c r="C4393" s="366" t="s">
        <v>16948</v>
      </c>
      <c r="D4393" s="368">
        <v>217.83</v>
      </c>
    </row>
    <row r="4394" spans="1:4" ht="9" customHeight="1">
      <c r="A4394" s="366" t="s">
        <v>40786</v>
      </c>
      <c r="B4394" s="367" t="s">
        <v>32243</v>
      </c>
      <c r="C4394" s="366" t="s">
        <v>9780</v>
      </c>
      <c r="D4394" s="368">
        <v>0.28000000000000003</v>
      </c>
    </row>
    <row r="4395" spans="1:4" ht="9" customHeight="1">
      <c r="A4395" s="366" t="s">
        <v>40787</v>
      </c>
      <c r="B4395" s="367" t="s">
        <v>32244</v>
      </c>
      <c r="C4395" s="366" t="s">
        <v>9780</v>
      </c>
      <c r="D4395" s="368">
        <v>0.28000000000000003</v>
      </c>
    </row>
    <row r="4396" spans="1:4" ht="9" customHeight="1">
      <c r="A4396" s="366" t="s">
        <v>40788</v>
      </c>
      <c r="B4396" s="367" t="s">
        <v>32245</v>
      </c>
      <c r="C4396" s="366" t="s">
        <v>16948</v>
      </c>
      <c r="D4396" s="368">
        <v>313.25</v>
      </c>
    </row>
    <row r="4397" spans="1:4" ht="9" customHeight="1">
      <c r="A4397" s="366" t="s">
        <v>40789</v>
      </c>
      <c r="B4397" s="367" t="s">
        <v>32246</v>
      </c>
      <c r="C4397" s="366" t="s">
        <v>16948</v>
      </c>
      <c r="D4397" s="368">
        <v>188.27</v>
      </c>
    </row>
    <row r="4398" spans="1:4" ht="9" customHeight="1">
      <c r="A4398" s="366" t="s">
        <v>40790</v>
      </c>
      <c r="B4398" s="367" t="s">
        <v>32247</v>
      </c>
      <c r="C4398" s="366" t="s">
        <v>16948</v>
      </c>
      <c r="D4398" s="368">
        <v>321.06</v>
      </c>
    </row>
    <row r="4399" spans="1:4" ht="9" customHeight="1">
      <c r="A4399" s="366" t="s">
        <v>40791</v>
      </c>
      <c r="B4399" s="367" t="s">
        <v>32248</v>
      </c>
      <c r="C4399" s="366" t="s">
        <v>16948</v>
      </c>
      <c r="D4399" s="368">
        <v>185.13</v>
      </c>
    </row>
    <row r="4400" spans="1:4" ht="9" customHeight="1">
      <c r="A4400" s="366" t="s">
        <v>40792</v>
      </c>
      <c r="B4400" s="367" t="s">
        <v>32249</v>
      </c>
      <c r="C4400" s="366" t="s">
        <v>16948</v>
      </c>
      <c r="D4400" s="368">
        <v>324.58999999999997</v>
      </c>
    </row>
    <row r="4401" spans="1:4" ht="9" customHeight="1">
      <c r="A4401" s="366" t="s">
        <v>40793</v>
      </c>
      <c r="B4401" s="367" t="s">
        <v>32250</v>
      </c>
      <c r="C4401" s="366" t="s">
        <v>16948</v>
      </c>
      <c r="D4401" s="368">
        <v>197.22</v>
      </c>
    </row>
    <row r="4402" spans="1:4" ht="9" customHeight="1">
      <c r="A4402" s="366" t="s">
        <v>40794</v>
      </c>
      <c r="B4402" s="367" t="s">
        <v>32251</v>
      </c>
      <c r="C4402" s="366" t="s">
        <v>16948</v>
      </c>
      <c r="D4402" s="368">
        <v>333.31</v>
      </c>
    </row>
    <row r="4403" spans="1:4" ht="9" customHeight="1">
      <c r="A4403" s="366" t="s">
        <v>40795</v>
      </c>
      <c r="B4403" s="367" t="s">
        <v>32252</v>
      </c>
      <c r="C4403" s="366" t="s">
        <v>16948</v>
      </c>
      <c r="D4403" s="368">
        <v>194.1</v>
      </c>
    </row>
    <row r="4404" spans="1:4" ht="9" customHeight="1">
      <c r="A4404" s="366" t="s">
        <v>40796</v>
      </c>
      <c r="B4404" s="367" t="s">
        <v>32253</v>
      </c>
      <c r="C4404" s="366" t="s">
        <v>16948</v>
      </c>
      <c r="D4404" s="368">
        <v>313.25</v>
      </c>
    </row>
    <row r="4405" spans="1:4" ht="9" customHeight="1">
      <c r="A4405" s="366" t="s">
        <v>40797</v>
      </c>
      <c r="B4405" s="367" t="s">
        <v>32254</v>
      </c>
      <c r="C4405" s="366" t="s">
        <v>16948</v>
      </c>
      <c r="D4405" s="368">
        <v>188.27</v>
      </c>
    </row>
    <row r="4406" spans="1:4" ht="9" customHeight="1">
      <c r="A4406" s="366" t="s">
        <v>40798</v>
      </c>
      <c r="B4406" s="367" t="s">
        <v>32255</v>
      </c>
      <c r="C4406" s="366" t="s">
        <v>16948</v>
      </c>
      <c r="D4406" s="368">
        <v>321.06</v>
      </c>
    </row>
    <row r="4407" spans="1:4" ht="9" customHeight="1">
      <c r="A4407" s="366" t="s">
        <v>40799</v>
      </c>
      <c r="B4407" s="367" t="s">
        <v>32256</v>
      </c>
      <c r="C4407" s="366" t="s">
        <v>16948</v>
      </c>
      <c r="D4407" s="368">
        <v>185.13</v>
      </c>
    </row>
    <row r="4408" spans="1:4" ht="9" customHeight="1">
      <c r="A4408" s="366" t="s">
        <v>40800</v>
      </c>
      <c r="B4408" s="367" t="s">
        <v>32257</v>
      </c>
      <c r="C4408" s="366" t="s">
        <v>16948</v>
      </c>
      <c r="D4408" s="368">
        <v>323.49</v>
      </c>
    </row>
    <row r="4409" spans="1:4" ht="9" customHeight="1">
      <c r="A4409" s="366" t="s">
        <v>40801</v>
      </c>
      <c r="B4409" s="367" t="s">
        <v>32258</v>
      </c>
      <c r="C4409" s="366" t="s">
        <v>16948</v>
      </c>
      <c r="D4409" s="368">
        <v>196.72</v>
      </c>
    </row>
    <row r="4410" spans="1:4" ht="9" customHeight="1">
      <c r="A4410" s="366" t="s">
        <v>40802</v>
      </c>
      <c r="B4410" s="367" t="s">
        <v>32259</v>
      </c>
      <c r="C4410" s="366" t="s">
        <v>16948</v>
      </c>
      <c r="D4410" s="368">
        <v>332.17</v>
      </c>
    </row>
    <row r="4411" spans="1:4" ht="9" customHeight="1">
      <c r="A4411" s="366" t="s">
        <v>40803</v>
      </c>
      <c r="B4411" s="367" t="s">
        <v>32260</v>
      </c>
      <c r="C4411" s="366" t="s">
        <v>16948</v>
      </c>
      <c r="D4411" s="368">
        <v>193.61</v>
      </c>
    </row>
    <row r="4412" spans="1:4" ht="9" customHeight="1">
      <c r="A4412" s="366" t="s">
        <v>40804</v>
      </c>
      <c r="B4412" s="367" t="s">
        <v>32261</v>
      </c>
      <c r="C4412" s="366" t="s">
        <v>4131</v>
      </c>
      <c r="D4412" s="368">
        <v>185.35</v>
      </c>
    </row>
    <row r="4413" spans="1:4" ht="9" customHeight="1">
      <c r="A4413" s="366" t="s">
        <v>40805</v>
      </c>
      <c r="B4413" s="367" t="s">
        <v>32262</v>
      </c>
      <c r="C4413" s="366" t="s">
        <v>4131</v>
      </c>
      <c r="D4413" s="368">
        <v>129.41</v>
      </c>
    </row>
    <row r="4414" spans="1:4" ht="9" customHeight="1">
      <c r="A4414" s="366" t="s">
        <v>40806</v>
      </c>
      <c r="B4414" s="367" t="s">
        <v>32263</v>
      </c>
      <c r="C4414" s="366" t="s">
        <v>4131</v>
      </c>
      <c r="D4414" s="368">
        <v>179.54</v>
      </c>
    </row>
    <row r="4415" spans="1:4" ht="9" customHeight="1">
      <c r="A4415" s="366" t="s">
        <v>40807</v>
      </c>
      <c r="B4415" s="367" t="s">
        <v>32264</v>
      </c>
      <c r="C4415" s="366" t="s">
        <v>4131</v>
      </c>
      <c r="D4415" s="368">
        <v>121.48</v>
      </c>
    </row>
    <row r="4416" spans="1:4" ht="9" customHeight="1">
      <c r="A4416" s="366" t="s">
        <v>40808</v>
      </c>
      <c r="B4416" s="367" t="s">
        <v>32265</v>
      </c>
      <c r="C4416" s="366" t="s">
        <v>4131</v>
      </c>
      <c r="D4416" s="368">
        <v>187.11</v>
      </c>
    </row>
    <row r="4417" spans="1:4" ht="9" customHeight="1">
      <c r="A4417" s="366" t="s">
        <v>40809</v>
      </c>
      <c r="B4417" s="367" t="s">
        <v>32266</v>
      </c>
      <c r="C4417" s="366" t="s">
        <v>4131</v>
      </c>
      <c r="D4417" s="368">
        <v>127.3</v>
      </c>
    </row>
    <row r="4418" spans="1:4" ht="9" customHeight="1">
      <c r="A4418" s="366" t="s">
        <v>40810</v>
      </c>
      <c r="B4418" s="367" t="s">
        <v>32267</v>
      </c>
      <c r="C4418" s="366" t="s">
        <v>4131</v>
      </c>
      <c r="D4418" s="368">
        <v>188.41</v>
      </c>
    </row>
    <row r="4419" spans="1:4" ht="9" customHeight="1">
      <c r="A4419" s="366" t="s">
        <v>40811</v>
      </c>
      <c r="B4419" s="367" t="s">
        <v>32268</v>
      </c>
      <c r="C4419" s="366" t="s">
        <v>4131</v>
      </c>
      <c r="D4419" s="368">
        <v>133.41</v>
      </c>
    </row>
    <row r="4420" spans="1:4" ht="9" customHeight="1">
      <c r="A4420" s="366" t="s">
        <v>40812</v>
      </c>
      <c r="B4420" s="367" t="s">
        <v>32269</v>
      </c>
      <c r="C4420" s="366" t="s">
        <v>4131</v>
      </c>
      <c r="D4420" s="368">
        <v>187.84</v>
      </c>
    </row>
    <row r="4421" spans="1:4" ht="9" customHeight="1">
      <c r="A4421" s="366" t="s">
        <v>40813</v>
      </c>
      <c r="B4421" s="367" t="s">
        <v>32270</v>
      </c>
      <c r="C4421" s="366" t="s">
        <v>4131</v>
      </c>
      <c r="D4421" s="368">
        <v>133.01</v>
      </c>
    </row>
    <row r="4422" spans="1:4" ht="9" customHeight="1">
      <c r="A4422" s="366" t="s">
        <v>40814</v>
      </c>
      <c r="B4422" s="367" t="s">
        <v>32271</v>
      </c>
      <c r="C4422" s="366" t="s">
        <v>16948</v>
      </c>
      <c r="D4422" s="368">
        <v>68.81</v>
      </c>
    </row>
    <row r="4423" spans="1:4" ht="9" customHeight="1">
      <c r="A4423" s="366" t="s">
        <v>40815</v>
      </c>
      <c r="B4423" s="367" t="s">
        <v>32272</v>
      </c>
      <c r="C4423" s="366" t="s">
        <v>16948</v>
      </c>
      <c r="D4423" s="368">
        <v>67.38</v>
      </c>
    </row>
    <row r="4424" spans="1:4" ht="9" customHeight="1">
      <c r="A4424" s="366" t="s">
        <v>40816</v>
      </c>
      <c r="B4424" s="367" t="s">
        <v>32273</v>
      </c>
      <c r="C4424" s="366" t="s">
        <v>16948</v>
      </c>
      <c r="D4424" s="368">
        <v>49.24</v>
      </c>
    </row>
    <row r="4425" spans="1:4" ht="18" customHeight="1">
      <c r="A4425" s="366" t="s">
        <v>40817</v>
      </c>
      <c r="B4425" s="367" t="s">
        <v>32274</v>
      </c>
      <c r="C4425" s="366" t="s">
        <v>16948</v>
      </c>
      <c r="D4425" s="368">
        <v>52.32</v>
      </c>
    </row>
    <row r="4426" spans="1:4" ht="9" customHeight="1">
      <c r="A4426" s="366" t="s">
        <v>40818</v>
      </c>
      <c r="B4426" s="367" t="s">
        <v>32275</v>
      </c>
      <c r="C4426" s="366" t="s">
        <v>16948</v>
      </c>
      <c r="D4426" s="368">
        <v>75.680000000000007</v>
      </c>
    </row>
    <row r="4427" spans="1:4" ht="9" customHeight="1">
      <c r="A4427" s="366" t="s">
        <v>40819</v>
      </c>
      <c r="B4427" s="367" t="s">
        <v>32276</v>
      </c>
      <c r="C4427" s="366" t="s">
        <v>16948</v>
      </c>
      <c r="D4427" s="368">
        <v>104.79</v>
      </c>
    </row>
    <row r="4428" spans="1:4" ht="9" customHeight="1">
      <c r="A4428" s="366" t="s">
        <v>40820</v>
      </c>
      <c r="B4428" s="367" t="s">
        <v>32277</v>
      </c>
      <c r="C4428" s="366" t="s">
        <v>16948</v>
      </c>
      <c r="D4428" s="368">
        <v>86.66</v>
      </c>
    </row>
    <row r="4429" spans="1:4" ht="9" customHeight="1">
      <c r="A4429" s="366" t="s">
        <v>40821</v>
      </c>
      <c r="B4429" s="367" t="s">
        <v>32278</v>
      </c>
      <c r="C4429" s="366" t="s">
        <v>16948</v>
      </c>
      <c r="D4429" s="368">
        <v>130.1</v>
      </c>
    </row>
    <row r="4430" spans="1:4" ht="9" customHeight="1">
      <c r="A4430" s="366" t="s">
        <v>40822</v>
      </c>
      <c r="B4430" s="367" t="s">
        <v>32279</v>
      </c>
      <c r="C4430" s="366" t="s">
        <v>16948</v>
      </c>
      <c r="D4430" s="368">
        <v>31.4</v>
      </c>
    </row>
    <row r="4431" spans="1:4" ht="9" customHeight="1">
      <c r="A4431" s="366" t="s">
        <v>40823</v>
      </c>
      <c r="B4431" s="367" t="s">
        <v>32280</v>
      </c>
      <c r="C4431" s="366" t="s">
        <v>16948</v>
      </c>
      <c r="D4431" s="368">
        <v>57.36</v>
      </c>
    </row>
    <row r="4432" spans="1:4" ht="9" customHeight="1">
      <c r="A4432" s="366" t="s">
        <v>40824</v>
      </c>
      <c r="B4432" s="367" t="s">
        <v>32281</v>
      </c>
      <c r="C4432" s="366" t="s">
        <v>16948</v>
      </c>
      <c r="D4432" s="368">
        <v>79.08</v>
      </c>
    </row>
    <row r="4433" spans="1:4" ht="9" customHeight="1">
      <c r="A4433" s="366" t="s">
        <v>40825</v>
      </c>
      <c r="B4433" s="367" t="s">
        <v>32282</v>
      </c>
      <c r="C4433" s="366" t="s">
        <v>16948</v>
      </c>
      <c r="D4433" s="368">
        <v>49.15</v>
      </c>
    </row>
    <row r="4434" spans="1:4" ht="9" customHeight="1">
      <c r="A4434" s="366" t="s">
        <v>40826</v>
      </c>
      <c r="B4434" s="367" t="s">
        <v>32283</v>
      </c>
      <c r="C4434" s="366" t="s">
        <v>16948</v>
      </c>
      <c r="D4434" s="368">
        <v>12.31</v>
      </c>
    </row>
    <row r="4435" spans="1:4" ht="9" customHeight="1">
      <c r="A4435" s="366" t="s">
        <v>40827</v>
      </c>
      <c r="B4435" s="367" t="s">
        <v>32284</v>
      </c>
      <c r="C4435" s="366" t="s">
        <v>16948</v>
      </c>
      <c r="D4435" s="368">
        <v>8.61</v>
      </c>
    </row>
    <row r="4436" spans="1:4" ht="9" customHeight="1">
      <c r="A4436" s="366" t="s">
        <v>40828</v>
      </c>
      <c r="B4436" s="367" t="s">
        <v>32285</v>
      </c>
      <c r="C4436" s="366" t="s">
        <v>16948</v>
      </c>
      <c r="D4436" s="368">
        <v>11.59</v>
      </c>
    </row>
    <row r="4437" spans="1:4" ht="9" customHeight="1">
      <c r="A4437" s="366" t="s">
        <v>40829</v>
      </c>
      <c r="B4437" s="367" t="s">
        <v>32286</v>
      </c>
      <c r="C4437" s="366" t="s">
        <v>16948</v>
      </c>
      <c r="D4437" s="368">
        <v>49.16</v>
      </c>
    </row>
    <row r="4438" spans="1:4" ht="9" customHeight="1">
      <c r="A4438" s="366" t="s">
        <v>40830</v>
      </c>
      <c r="B4438" s="367" t="s">
        <v>32287</v>
      </c>
      <c r="C4438" s="366" t="s">
        <v>9780</v>
      </c>
      <c r="D4438" s="368">
        <v>1.1399999999999999</v>
      </c>
    </row>
    <row r="4439" spans="1:4" ht="9" customHeight="1">
      <c r="A4439" s="366" t="s">
        <v>40831</v>
      </c>
      <c r="B4439" s="367" t="s">
        <v>32288</v>
      </c>
      <c r="C4439" s="366" t="s">
        <v>9780</v>
      </c>
      <c r="D4439" s="368">
        <v>1.22</v>
      </c>
    </row>
    <row r="4440" spans="1:4" ht="9" customHeight="1">
      <c r="A4440" s="366" t="s">
        <v>40832</v>
      </c>
      <c r="B4440" s="367" t="s">
        <v>32289</v>
      </c>
      <c r="C4440" s="366" t="s">
        <v>40</v>
      </c>
      <c r="D4440" s="368">
        <v>18.510000000000002</v>
      </c>
    </row>
    <row r="4441" spans="1:4" ht="9" customHeight="1">
      <c r="A4441" s="366" t="s">
        <v>40833</v>
      </c>
      <c r="B4441" s="367" t="s">
        <v>32290</v>
      </c>
      <c r="C4441" s="366" t="s">
        <v>16948</v>
      </c>
      <c r="D4441" s="368">
        <v>422.14</v>
      </c>
    </row>
    <row r="4442" spans="1:4" ht="9" customHeight="1">
      <c r="A4442" s="366" t="s">
        <v>40834</v>
      </c>
      <c r="B4442" s="367" t="s">
        <v>32291</v>
      </c>
      <c r="C4442" s="366" t="s">
        <v>16948</v>
      </c>
      <c r="D4442" s="368">
        <v>267.47000000000003</v>
      </c>
    </row>
    <row r="4443" spans="1:4" ht="9" customHeight="1">
      <c r="A4443" s="366" t="s">
        <v>40835</v>
      </c>
      <c r="B4443" s="367" t="s">
        <v>32292</v>
      </c>
      <c r="C4443" s="366" t="s">
        <v>16948</v>
      </c>
      <c r="D4443" s="368">
        <v>267.56</v>
      </c>
    </row>
    <row r="4444" spans="1:4" ht="9" customHeight="1">
      <c r="A4444" s="366" t="s">
        <v>40836</v>
      </c>
      <c r="B4444" s="367" t="s">
        <v>32293</v>
      </c>
      <c r="C4444" s="366" t="s">
        <v>16948</v>
      </c>
      <c r="D4444" s="368">
        <v>168.64</v>
      </c>
    </row>
    <row r="4445" spans="1:4" ht="9" customHeight="1">
      <c r="A4445" s="366" t="s">
        <v>40837</v>
      </c>
      <c r="B4445" s="367" t="s">
        <v>32294</v>
      </c>
      <c r="C4445" s="366" t="s">
        <v>16948</v>
      </c>
      <c r="D4445" s="368">
        <v>11.59</v>
      </c>
    </row>
    <row r="4446" spans="1:4" ht="9" customHeight="1">
      <c r="A4446" s="366" t="s">
        <v>40838</v>
      </c>
      <c r="B4446" s="367" t="s">
        <v>32295</v>
      </c>
      <c r="C4446" s="366" t="s">
        <v>16948</v>
      </c>
      <c r="D4446" s="368">
        <v>58.65</v>
      </c>
    </row>
    <row r="4447" spans="1:4" ht="9" customHeight="1">
      <c r="A4447" s="366" t="s">
        <v>40839</v>
      </c>
      <c r="B4447" s="367" t="s">
        <v>32296</v>
      </c>
      <c r="C4447" s="366" t="s">
        <v>16948</v>
      </c>
      <c r="D4447" s="368">
        <v>50.6</v>
      </c>
    </row>
    <row r="4448" spans="1:4" ht="9" customHeight="1">
      <c r="A4448" s="366" t="s">
        <v>40840</v>
      </c>
      <c r="B4448" s="367" t="s">
        <v>32297</v>
      </c>
      <c r="C4448" s="366" t="s">
        <v>16948</v>
      </c>
      <c r="D4448" s="368">
        <v>75.81</v>
      </c>
    </row>
    <row r="4449" spans="1:4" ht="9" customHeight="1">
      <c r="A4449" s="366" t="s">
        <v>40841</v>
      </c>
      <c r="B4449" s="367" t="s">
        <v>32298</v>
      </c>
      <c r="C4449" s="366" t="s">
        <v>16948</v>
      </c>
      <c r="D4449" s="368">
        <v>102.18</v>
      </c>
    </row>
    <row r="4450" spans="1:4" ht="9" customHeight="1">
      <c r="A4450" s="366" t="s">
        <v>40842</v>
      </c>
      <c r="B4450" s="367" t="s">
        <v>32299</v>
      </c>
      <c r="C4450" s="366" t="s">
        <v>16948</v>
      </c>
      <c r="D4450" s="368">
        <v>100.18</v>
      </c>
    </row>
    <row r="4451" spans="1:4" ht="18" customHeight="1">
      <c r="A4451" s="366" t="s">
        <v>40843</v>
      </c>
      <c r="B4451" s="367" t="s">
        <v>32300</v>
      </c>
      <c r="C4451" s="366" t="s">
        <v>16948</v>
      </c>
      <c r="D4451" s="368">
        <v>12.75</v>
      </c>
    </row>
    <row r="4452" spans="1:4" ht="18" customHeight="1">
      <c r="A4452" s="366" t="s">
        <v>40844</v>
      </c>
      <c r="B4452" s="367" t="s">
        <v>32301</v>
      </c>
      <c r="C4452" s="366" t="s">
        <v>16948</v>
      </c>
      <c r="D4452" s="368">
        <v>30.93</v>
      </c>
    </row>
    <row r="4453" spans="1:4" ht="18" customHeight="1">
      <c r="A4453" s="366" t="s">
        <v>40845</v>
      </c>
      <c r="B4453" s="367" t="s">
        <v>32302</v>
      </c>
      <c r="C4453" s="366" t="s">
        <v>16948</v>
      </c>
      <c r="D4453" s="368">
        <v>113.71</v>
      </c>
    </row>
    <row r="4454" spans="1:4" ht="18" customHeight="1">
      <c r="A4454" s="366" t="s">
        <v>40846</v>
      </c>
      <c r="B4454" s="367" t="s">
        <v>32303</v>
      </c>
      <c r="C4454" s="366" t="s">
        <v>16948</v>
      </c>
      <c r="D4454" s="368">
        <v>84.69</v>
      </c>
    </row>
    <row r="4455" spans="1:4" ht="18" customHeight="1">
      <c r="A4455" s="366" t="s">
        <v>40847</v>
      </c>
      <c r="B4455" s="367" t="s">
        <v>32304</v>
      </c>
      <c r="C4455" s="366" t="s">
        <v>16948</v>
      </c>
      <c r="D4455" s="368">
        <v>78.150000000000006</v>
      </c>
    </row>
    <row r="4456" spans="1:4" ht="18" customHeight="1">
      <c r="A4456" s="366" t="s">
        <v>40848</v>
      </c>
      <c r="B4456" s="367" t="s">
        <v>32305</v>
      </c>
      <c r="C4456" s="366" t="s">
        <v>16948</v>
      </c>
      <c r="D4456" s="368">
        <v>48.23</v>
      </c>
    </row>
    <row r="4457" spans="1:4" ht="18" customHeight="1">
      <c r="A4457" s="366" t="s">
        <v>40849</v>
      </c>
      <c r="B4457" s="367" t="s">
        <v>32306</v>
      </c>
      <c r="C4457" s="366" t="s">
        <v>16948</v>
      </c>
      <c r="D4457" s="368">
        <v>64.78</v>
      </c>
    </row>
    <row r="4458" spans="1:4" ht="9" customHeight="1">
      <c r="A4458" s="366" t="s">
        <v>40850</v>
      </c>
      <c r="B4458" s="367" t="s">
        <v>32307</v>
      </c>
      <c r="C4458" s="366" t="s">
        <v>16948</v>
      </c>
      <c r="D4458" s="368">
        <v>34.86</v>
      </c>
    </row>
    <row r="4459" spans="1:4" ht="9" customHeight="1">
      <c r="A4459" s="366" t="s">
        <v>40851</v>
      </c>
      <c r="B4459" s="367" t="s">
        <v>32308</v>
      </c>
      <c r="C4459" s="366" t="s">
        <v>9780</v>
      </c>
      <c r="D4459" s="368">
        <v>5.76</v>
      </c>
    </row>
    <row r="4460" spans="1:4" ht="9" customHeight="1">
      <c r="A4460" s="366" t="s">
        <v>40852</v>
      </c>
      <c r="B4460" s="367" t="s">
        <v>32309</v>
      </c>
      <c r="C4460" s="366" t="s">
        <v>9780</v>
      </c>
      <c r="D4460" s="368">
        <v>3.96</v>
      </c>
    </row>
    <row r="4461" spans="1:4" ht="9" customHeight="1">
      <c r="A4461" s="366" t="s">
        <v>40853</v>
      </c>
      <c r="B4461" s="367" t="s">
        <v>32310</v>
      </c>
      <c r="C4461" s="366" t="s">
        <v>9780</v>
      </c>
      <c r="D4461" s="368">
        <v>5.76</v>
      </c>
    </row>
    <row r="4462" spans="1:4" ht="9" customHeight="1">
      <c r="A4462" s="366" t="s">
        <v>40854</v>
      </c>
      <c r="B4462" s="367" t="s">
        <v>32311</v>
      </c>
      <c r="C4462" s="366" t="s">
        <v>9780</v>
      </c>
      <c r="D4462" s="368">
        <v>3.96</v>
      </c>
    </row>
    <row r="4463" spans="1:4" ht="9" customHeight="1">
      <c r="A4463" s="366" t="s">
        <v>40855</v>
      </c>
      <c r="B4463" s="367" t="s">
        <v>32312</v>
      </c>
      <c r="C4463" s="366" t="s">
        <v>9780</v>
      </c>
      <c r="D4463" s="368">
        <v>4.63</v>
      </c>
    </row>
    <row r="4464" spans="1:4" ht="9" customHeight="1">
      <c r="A4464" s="366" t="s">
        <v>40856</v>
      </c>
      <c r="B4464" s="367" t="s">
        <v>32313</v>
      </c>
      <c r="C4464" s="366" t="s">
        <v>9780</v>
      </c>
      <c r="D4464" s="368">
        <v>2.83</v>
      </c>
    </row>
    <row r="4465" spans="1:4" ht="9" customHeight="1">
      <c r="A4465" s="366" t="s">
        <v>40857</v>
      </c>
      <c r="B4465" s="367" t="s">
        <v>32314</v>
      </c>
      <c r="C4465" s="366" t="s">
        <v>9780</v>
      </c>
      <c r="D4465" s="368">
        <v>4.63</v>
      </c>
    </row>
    <row r="4466" spans="1:4" ht="9" customHeight="1">
      <c r="A4466" s="366" t="s">
        <v>40858</v>
      </c>
      <c r="B4466" s="367" t="s">
        <v>32315</v>
      </c>
      <c r="C4466" s="366" t="s">
        <v>9780</v>
      </c>
      <c r="D4466" s="368">
        <v>2.83</v>
      </c>
    </row>
    <row r="4467" spans="1:4" ht="9" customHeight="1">
      <c r="A4467" s="366" t="s">
        <v>40859</v>
      </c>
      <c r="B4467" s="367" t="s">
        <v>32316</v>
      </c>
      <c r="C4467" s="366" t="s">
        <v>9780</v>
      </c>
      <c r="D4467" s="368">
        <v>5.24</v>
      </c>
    </row>
    <row r="4468" spans="1:4" ht="9" customHeight="1">
      <c r="A4468" s="366" t="s">
        <v>40860</v>
      </c>
      <c r="B4468" s="367" t="s">
        <v>32317</v>
      </c>
      <c r="C4468" s="366" t="s">
        <v>9780</v>
      </c>
      <c r="D4468" s="368">
        <v>3.44</v>
      </c>
    </row>
    <row r="4469" spans="1:4" ht="9" customHeight="1">
      <c r="A4469" s="366" t="s">
        <v>40861</v>
      </c>
      <c r="B4469" s="367" t="s">
        <v>32318</v>
      </c>
      <c r="C4469" s="366" t="s">
        <v>9780</v>
      </c>
      <c r="D4469" s="368">
        <v>5.24</v>
      </c>
    </row>
    <row r="4470" spans="1:4" ht="9" customHeight="1">
      <c r="A4470" s="366" t="s">
        <v>40862</v>
      </c>
      <c r="B4470" s="367" t="s">
        <v>32319</v>
      </c>
      <c r="C4470" s="366" t="s">
        <v>9780</v>
      </c>
      <c r="D4470" s="368">
        <v>3.44</v>
      </c>
    </row>
    <row r="4471" spans="1:4" ht="9" customHeight="1">
      <c r="A4471" s="366" t="s">
        <v>40863</v>
      </c>
      <c r="B4471" s="367" t="s">
        <v>32320</v>
      </c>
      <c r="C4471" s="366" t="s">
        <v>9780</v>
      </c>
      <c r="D4471" s="368">
        <v>2.09</v>
      </c>
    </row>
    <row r="4472" spans="1:4" ht="9" customHeight="1">
      <c r="A4472" s="366" t="s">
        <v>40864</v>
      </c>
      <c r="B4472" s="367" t="s">
        <v>32321</v>
      </c>
      <c r="C4472" s="366" t="s">
        <v>9780</v>
      </c>
      <c r="D4472" s="368">
        <v>1.44</v>
      </c>
    </row>
    <row r="4473" spans="1:4" ht="9" customHeight="1">
      <c r="A4473" s="366" t="s">
        <v>40865</v>
      </c>
      <c r="B4473" s="367" t="s">
        <v>32322</v>
      </c>
      <c r="C4473" s="366" t="s">
        <v>9780</v>
      </c>
      <c r="D4473" s="368">
        <v>2.09</v>
      </c>
    </row>
    <row r="4474" spans="1:4" ht="9" customHeight="1">
      <c r="A4474" s="366" t="s">
        <v>40866</v>
      </c>
      <c r="B4474" s="367" t="s">
        <v>32323</v>
      </c>
      <c r="C4474" s="366" t="s">
        <v>9780</v>
      </c>
      <c r="D4474" s="368">
        <v>1.44</v>
      </c>
    </row>
    <row r="4475" spans="1:4" ht="9" customHeight="1">
      <c r="A4475" s="366" t="s">
        <v>40867</v>
      </c>
      <c r="B4475" s="367" t="s">
        <v>32324</v>
      </c>
      <c r="C4475" s="366" t="s">
        <v>9780</v>
      </c>
      <c r="D4475" s="368">
        <v>1.62</v>
      </c>
    </row>
    <row r="4476" spans="1:4" ht="9" customHeight="1">
      <c r="A4476" s="366" t="s">
        <v>40868</v>
      </c>
      <c r="B4476" s="367" t="s">
        <v>32325</v>
      </c>
      <c r="C4476" s="366" t="s">
        <v>9780</v>
      </c>
      <c r="D4476" s="368">
        <v>0.98</v>
      </c>
    </row>
    <row r="4477" spans="1:4" ht="9" customHeight="1">
      <c r="A4477" s="366" t="s">
        <v>40869</v>
      </c>
      <c r="B4477" s="367" t="s">
        <v>32326</v>
      </c>
      <c r="C4477" s="366" t="s">
        <v>9780</v>
      </c>
      <c r="D4477" s="368">
        <v>1.62</v>
      </c>
    </row>
    <row r="4478" spans="1:4" ht="9" customHeight="1">
      <c r="A4478" s="366" t="s">
        <v>40870</v>
      </c>
      <c r="B4478" s="367" t="s">
        <v>32327</v>
      </c>
      <c r="C4478" s="366" t="s">
        <v>9780</v>
      </c>
      <c r="D4478" s="368">
        <v>0.98</v>
      </c>
    </row>
    <row r="4479" spans="1:4" ht="9" customHeight="1">
      <c r="A4479" s="366" t="s">
        <v>40871</v>
      </c>
      <c r="B4479" s="367" t="s">
        <v>32328</v>
      </c>
      <c r="C4479" s="366" t="s">
        <v>9780</v>
      </c>
      <c r="D4479" s="368">
        <v>1.87</v>
      </c>
    </row>
    <row r="4480" spans="1:4" ht="9" customHeight="1">
      <c r="A4480" s="366" t="s">
        <v>40872</v>
      </c>
      <c r="B4480" s="367" t="s">
        <v>32329</v>
      </c>
      <c r="C4480" s="366" t="s">
        <v>9780</v>
      </c>
      <c r="D4480" s="368">
        <v>1.22</v>
      </c>
    </row>
    <row r="4481" spans="1:4" ht="9" customHeight="1">
      <c r="A4481" s="366" t="s">
        <v>40873</v>
      </c>
      <c r="B4481" s="367" t="s">
        <v>32330</v>
      </c>
      <c r="C4481" s="366" t="s">
        <v>9780</v>
      </c>
      <c r="D4481" s="368">
        <v>1.87</v>
      </c>
    </row>
    <row r="4482" spans="1:4" ht="9" customHeight="1">
      <c r="A4482" s="366" t="s">
        <v>40874</v>
      </c>
      <c r="B4482" s="367" t="s">
        <v>32331</v>
      </c>
      <c r="C4482" s="366" t="s">
        <v>9780</v>
      </c>
      <c r="D4482" s="368">
        <v>1.22</v>
      </c>
    </row>
    <row r="4483" spans="1:4" ht="9" customHeight="1">
      <c r="A4483" s="366" t="s">
        <v>40875</v>
      </c>
      <c r="B4483" s="367" t="s">
        <v>32332</v>
      </c>
      <c r="C4483" s="366" t="s">
        <v>9780</v>
      </c>
      <c r="D4483" s="368">
        <v>6.26</v>
      </c>
    </row>
    <row r="4484" spans="1:4" ht="9" customHeight="1">
      <c r="A4484" s="366" t="s">
        <v>40876</v>
      </c>
      <c r="B4484" s="367" t="s">
        <v>32333</v>
      </c>
      <c r="C4484" s="366" t="s">
        <v>9780</v>
      </c>
      <c r="D4484" s="368">
        <v>4.33</v>
      </c>
    </row>
    <row r="4485" spans="1:4" ht="9" customHeight="1">
      <c r="A4485" s="366" t="s">
        <v>40877</v>
      </c>
      <c r="B4485" s="367" t="s">
        <v>32334</v>
      </c>
      <c r="C4485" s="366" t="s">
        <v>9780</v>
      </c>
      <c r="D4485" s="368">
        <v>6.26</v>
      </c>
    </row>
    <row r="4486" spans="1:4" ht="9" customHeight="1">
      <c r="A4486" s="366" t="s">
        <v>40878</v>
      </c>
      <c r="B4486" s="367" t="s">
        <v>32335</v>
      </c>
      <c r="C4486" s="366" t="s">
        <v>9780</v>
      </c>
      <c r="D4486" s="368">
        <v>4.33</v>
      </c>
    </row>
    <row r="4487" spans="1:4" ht="9" customHeight="1">
      <c r="A4487" s="366" t="s">
        <v>40879</v>
      </c>
      <c r="B4487" s="367" t="s">
        <v>32336</v>
      </c>
      <c r="C4487" s="366" t="s">
        <v>9780</v>
      </c>
      <c r="D4487" s="368">
        <v>5.13</v>
      </c>
    </row>
    <row r="4488" spans="1:4" ht="9" customHeight="1">
      <c r="A4488" s="366" t="s">
        <v>40880</v>
      </c>
      <c r="B4488" s="367" t="s">
        <v>32337</v>
      </c>
      <c r="C4488" s="366" t="s">
        <v>9780</v>
      </c>
      <c r="D4488" s="368">
        <v>3.21</v>
      </c>
    </row>
    <row r="4489" spans="1:4" ht="9" customHeight="1">
      <c r="A4489" s="366" t="s">
        <v>40881</v>
      </c>
      <c r="B4489" s="367" t="s">
        <v>32338</v>
      </c>
      <c r="C4489" s="366" t="s">
        <v>9780</v>
      </c>
      <c r="D4489" s="368">
        <v>5.13</v>
      </c>
    </row>
    <row r="4490" spans="1:4" ht="9" customHeight="1">
      <c r="A4490" s="366" t="s">
        <v>40882</v>
      </c>
      <c r="B4490" s="367" t="s">
        <v>32339</v>
      </c>
      <c r="C4490" s="366" t="s">
        <v>9780</v>
      </c>
      <c r="D4490" s="368">
        <v>3.21</v>
      </c>
    </row>
    <row r="4491" spans="1:4" ht="9" customHeight="1">
      <c r="A4491" s="366" t="s">
        <v>40883</v>
      </c>
      <c r="B4491" s="367" t="s">
        <v>32340</v>
      </c>
      <c r="C4491" s="366" t="s">
        <v>9780</v>
      </c>
      <c r="D4491" s="368">
        <v>5.74</v>
      </c>
    </row>
    <row r="4492" spans="1:4" ht="9" customHeight="1">
      <c r="A4492" s="366" t="s">
        <v>40884</v>
      </c>
      <c r="B4492" s="367" t="s">
        <v>32341</v>
      </c>
      <c r="C4492" s="366" t="s">
        <v>9780</v>
      </c>
      <c r="D4492" s="368">
        <v>3.82</v>
      </c>
    </row>
    <row r="4493" spans="1:4" ht="9" customHeight="1">
      <c r="A4493" s="366" t="s">
        <v>40885</v>
      </c>
      <c r="B4493" s="367" t="s">
        <v>32342</v>
      </c>
      <c r="C4493" s="366" t="s">
        <v>9780</v>
      </c>
      <c r="D4493" s="368">
        <v>5.74</v>
      </c>
    </row>
    <row r="4494" spans="1:4" ht="9" customHeight="1">
      <c r="A4494" s="366" t="s">
        <v>40886</v>
      </c>
      <c r="B4494" s="367" t="s">
        <v>32343</v>
      </c>
      <c r="C4494" s="366" t="s">
        <v>9780</v>
      </c>
      <c r="D4494" s="368">
        <v>3.82</v>
      </c>
    </row>
    <row r="4495" spans="1:4" ht="9" customHeight="1">
      <c r="A4495" s="366" t="s">
        <v>40887</v>
      </c>
      <c r="B4495" s="367" t="s">
        <v>32344</v>
      </c>
      <c r="C4495" s="366" t="s">
        <v>9780</v>
      </c>
      <c r="D4495" s="368">
        <v>0.06</v>
      </c>
    </row>
    <row r="4496" spans="1:4" ht="9" customHeight="1">
      <c r="A4496" s="366" t="s">
        <v>40888</v>
      </c>
      <c r="B4496" s="367" t="s">
        <v>32345</v>
      </c>
      <c r="C4496" s="366" t="s">
        <v>4130</v>
      </c>
      <c r="D4496" s="368">
        <v>13557.88</v>
      </c>
    </row>
    <row r="4497" spans="1:4" ht="9" customHeight="1">
      <c r="A4497" s="366" t="s">
        <v>40889</v>
      </c>
      <c r="B4497" s="367" t="s">
        <v>32346</v>
      </c>
      <c r="C4497" s="366" t="s">
        <v>4130</v>
      </c>
      <c r="D4497" s="368">
        <v>18260.72</v>
      </c>
    </row>
    <row r="4498" spans="1:4" ht="9" customHeight="1">
      <c r="A4498" s="366" t="s">
        <v>40890</v>
      </c>
      <c r="B4498" s="367" t="s">
        <v>32347</v>
      </c>
      <c r="C4498" s="366" t="s">
        <v>4130</v>
      </c>
      <c r="D4498" s="368">
        <v>19210.91</v>
      </c>
    </row>
    <row r="4499" spans="1:4" ht="9" customHeight="1">
      <c r="A4499" s="366" t="s">
        <v>40891</v>
      </c>
      <c r="B4499" s="367" t="s">
        <v>32348</v>
      </c>
      <c r="C4499" s="366" t="s">
        <v>4130</v>
      </c>
      <c r="D4499" s="368">
        <v>29363.3</v>
      </c>
    </row>
    <row r="4500" spans="1:4" ht="9" customHeight="1">
      <c r="A4500" s="366" t="s">
        <v>40892</v>
      </c>
      <c r="B4500" s="367" t="s">
        <v>32349</v>
      </c>
      <c r="C4500" s="366" t="s">
        <v>4130</v>
      </c>
      <c r="D4500" s="368">
        <v>34893.33</v>
      </c>
    </row>
    <row r="4501" spans="1:4" ht="9" customHeight="1">
      <c r="A4501" s="366" t="s">
        <v>40893</v>
      </c>
      <c r="B4501" s="367" t="s">
        <v>32350</v>
      </c>
      <c r="C4501" s="366" t="s">
        <v>4130</v>
      </c>
      <c r="D4501" s="368">
        <v>40420</v>
      </c>
    </row>
    <row r="4502" spans="1:4" ht="9" customHeight="1">
      <c r="A4502" s="366" t="s">
        <v>40894</v>
      </c>
      <c r="B4502" s="367" t="s">
        <v>32351</v>
      </c>
      <c r="C4502" s="366" t="s">
        <v>4130</v>
      </c>
      <c r="D4502" s="368">
        <v>51269.99</v>
      </c>
    </row>
    <row r="4503" spans="1:4" ht="9" customHeight="1">
      <c r="A4503" s="366" t="s">
        <v>40895</v>
      </c>
      <c r="B4503" s="367" t="s">
        <v>32352</v>
      </c>
      <c r="C4503" s="366" t="s">
        <v>4130</v>
      </c>
      <c r="D4503" s="368">
        <v>56904.639999999999</v>
      </c>
    </row>
    <row r="4504" spans="1:4" ht="9" customHeight="1">
      <c r="A4504" s="366" t="s">
        <v>40896</v>
      </c>
      <c r="B4504" s="367" t="s">
        <v>32353</v>
      </c>
      <c r="C4504" s="366" t="s">
        <v>4130</v>
      </c>
      <c r="D4504" s="368">
        <v>70552.3</v>
      </c>
    </row>
    <row r="4505" spans="1:4" ht="9" customHeight="1">
      <c r="A4505" s="366" t="s">
        <v>40897</v>
      </c>
      <c r="B4505" s="367" t="s">
        <v>32354</v>
      </c>
      <c r="C4505" s="366" t="s">
        <v>4130</v>
      </c>
      <c r="D4505" s="368">
        <v>78608.02</v>
      </c>
    </row>
    <row r="4506" spans="1:4" ht="9" customHeight="1">
      <c r="A4506" s="366" t="s">
        <v>40898</v>
      </c>
      <c r="B4506" s="367" t="s">
        <v>32355</v>
      </c>
      <c r="C4506" s="366" t="s">
        <v>4130</v>
      </c>
      <c r="D4506" s="368">
        <v>90980.66</v>
      </c>
    </row>
    <row r="4507" spans="1:4" ht="9" customHeight="1">
      <c r="A4507" s="366" t="s">
        <v>40899</v>
      </c>
      <c r="B4507" s="367" t="s">
        <v>32356</v>
      </c>
      <c r="C4507" s="366" t="s">
        <v>4130</v>
      </c>
      <c r="D4507" s="368">
        <v>20331.21</v>
      </c>
    </row>
    <row r="4508" spans="1:4" ht="9" customHeight="1">
      <c r="A4508" s="366" t="s">
        <v>40900</v>
      </c>
      <c r="B4508" s="367" t="s">
        <v>32357</v>
      </c>
      <c r="C4508" s="366" t="s">
        <v>4130</v>
      </c>
      <c r="D4508" s="368">
        <v>29220.85</v>
      </c>
    </row>
    <row r="4509" spans="1:4" ht="9" customHeight="1">
      <c r="A4509" s="366" t="s">
        <v>40901</v>
      </c>
      <c r="B4509" s="367" t="s">
        <v>32358</v>
      </c>
      <c r="C4509" s="366" t="s">
        <v>4130</v>
      </c>
      <c r="D4509" s="368">
        <v>32325.15</v>
      </c>
    </row>
    <row r="4510" spans="1:4" ht="9" customHeight="1">
      <c r="A4510" s="366" t="s">
        <v>40902</v>
      </c>
      <c r="B4510" s="367" t="s">
        <v>32359</v>
      </c>
      <c r="C4510" s="366" t="s">
        <v>4130</v>
      </c>
      <c r="D4510" s="368">
        <v>46585.81</v>
      </c>
    </row>
    <row r="4511" spans="1:4" ht="9" customHeight="1">
      <c r="A4511" s="366" t="s">
        <v>40903</v>
      </c>
      <c r="B4511" s="367" t="s">
        <v>32360</v>
      </c>
      <c r="C4511" s="366" t="s">
        <v>4130</v>
      </c>
      <c r="D4511" s="368">
        <v>55220.57</v>
      </c>
    </row>
    <row r="4512" spans="1:4" ht="9" customHeight="1">
      <c r="A4512" s="366" t="s">
        <v>40904</v>
      </c>
      <c r="B4512" s="367" t="s">
        <v>32361</v>
      </c>
      <c r="C4512" s="366" t="s">
        <v>4130</v>
      </c>
      <c r="D4512" s="368">
        <v>63950.11</v>
      </c>
    </row>
    <row r="4513" spans="1:4" ht="9" customHeight="1">
      <c r="A4513" s="366" t="s">
        <v>40905</v>
      </c>
      <c r="B4513" s="367" t="s">
        <v>32362</v>
      </c>
      <c r="C4513" s="366" t="s">
        <v>4130</v>
      </c>
      <c r="D4513" s="368">
        <v>80663.41</v>
      </c>
    </row>
    <row r="4514" spans="1:4" ht="9" customHeight="1">
      <c r="A4514" s="366" t="s">
        <v>40906</v>
      </c>
      <c r="B4514" s="367" t="s">
        <v>32363</v>
      </c>
      <c r="C4514" s="366" t="s">
        <v>4130</v>
      </c>
      <c r="D4514" s="368">
        <v>89573.759999999995</v>
      </c>
    </row>
    <row r="4515" spans="1:4" ht="9" customHeight="1">
      <c r="A4515" s="366" t="s">
        <v>40907</v>
      </c>
      <c r="B4515" s="367" t="s">
        <v>32364</v>
      </c>
      <c r="C4515" s="366" t="s">
        <v>4130</v>
      </c>
      <c r="D4515" s="368">
        <v>106629.74</v>
      </c>
    </row>
    <row r="4516" spans="1:4" ht="9" customHeight="1">
      <c r="A4516" s="366" t="s">
        <v>40908</v>
      </c>
      <c r="B4516" s="367" t="s">
        <v>32365</v>
      </c>
      <c r="C4516" s="366" t="s">
        <v>4130</v>
      </c>
      <c r="D4516" s="368">
        <v>123963.14</v>
      </c>
    </row>
    <row r="4517" spans="1:4" ht="9" customHeight="1">
      <c r="A4517" s="366" t="s">
        <v>40909</v>
      </c>
      <c r="B4517" s="367" t="s">
        <v>32366</v>
      </c>
      <c r="C4517" s="366" t="s">
        <v>4130</v>
      </c>
      <c r="D4517" s="368">
        <v>132447.79999999999</v>
      </c>
    </row>
    <row r="4518" spans="1:4" ht="18" customHeight="1">
      <c r="A4518" s="366" t="s">
        <v>40910</v>
      </c>
      <c r="B4518" s="367" t="s">
        <v>32367</v>
      </c>
      <c r="C4518" s="366" t="s">
        <v>152</v>
      </c>
      <c r="D4518" s="368">
        <v>27.37</v>
      </c>
    </row>
    <row r="4519" spans="1:4" ht="9" customHeight="1">
      <c r="A4519" s="366" t="s">
        <v>40911</v>
      </c>
      <c r="B4519" s="367" t="s">
        <v>32368</v>
      </c>
      <c r="C4519" s="366" t="s">
        <v>4130</v>
      </c>
      <c r="D4519" s="368">
        <v>2567.13</v>
      </c>
    </row>
    <row r="4520" spans="1:4" ht="9" customHeight="1">
      <c r="A4520" s="366" t="s">
        <v>40912</v>
      </c>
      <c r="B4520" s="367" t="s">
        <v>32369</v>
      </c>
      <c r="C4520" s="366" t="s">
        <v>4130</v>
      </c>
      <c r="D4520" s="368">
        <v>10578</v>
      </c>
    </row>
    <row r="4521" spans="1:4" ht="9" customHeight="1">
      <c r="A4521" s="366" t="s">
        <v>40913</v>
      </c>
      <c r="B4521" s="367" t="s">
        <v>32370</v>
      </c>
      <c r="C4521" s="366" t="s">
        <v>4135</v>
      </c>
      <c r="D4521" s="368">
        <v>121.45</v>
      </c>
    </row>
    <row r="4522" spans="1:4" ht="9" customHeight="1">
      <c r="A4522" s="366" t="s">
        <v>40914</v>
      </c>
      <c r="B4522" s="367" t="s">
        <v>32371</v>
      </c>
      <c r="C4522" s="366" t="s">
        <v>4130</v>
      </c>
      <c r="D4522" s="368">
        <v>24128.13</v>
      </c>
    </row>
    <row r="4523" spans="1:4" ht="9" customHeight="1">
      <c r="A4523" s="366" t="s">
        <v>40915</v>
      </c>
      <c r="B4523" s="367" t="s">
        <v>32372</v>
      </c>
      <c r="C4523" s="366" t="s">
        <v>4130</v>
      </c>
      <c r="D4523" s="368">
        <v>12789.42</v>
      </c>
    </row>
    <row r="4524" spans="1:4" ht="9" customHeight="1">
      <c r="A4524" s="366" t="s">
        <v>40916</v>
      </c>
      <c r="B4524" s="367" t="s">
        <v>32373</v>
      </c>
      <c r="C4524" s="366" t="s">
        <v>4135</v>
      </c>
      <c r="D4524" s="368">
        <v>549.41</v>
      </c>
    </row>
    <row r="4525" spans="1:4" ht="9" customHeight="1">
      <c r="A4525" s="366" t="s">
        <v>40917</v>
      </c>
      <c r="B4525" s="367" t="s">
        <v>32374</v>
      </c>
      <c r="C4525" s="366" t="s">
        <v>40</v>
      </c>
      <c r="D4525" s="368">
        <v>2007.59</v>
      </c>
    </row>
    <row r="4526" spans="1:4" ht="9" customHeight="1">
      <c r="A4526" s="366" t="s">
        <v>40918</v>
      </c>
      <c r="B4526" s="367" t="s">
        <v>32375</v>
      </c>
      <c r="C4526" s="366" t="s">
        <v>40</v>
      </c>
      <c r="D4526" s="368">
        <v>2288.39</v>
      </c>
    </row>
    <row r="4527" spans="1:4" ht="9" customHeight="1">
      <c r="A4527" s="366" t="s">
        <v>40919</v>
      </c>
      <c r="B4527" s="367" t="s">
        <v>32376</v>
      </c>
      <c r="C4527" s="366" t="s">
        <v>40</v>
      </c>
      <c r="D4527" s="368">
        <v>2479.11</v>
      </c>
    </row>
    <row r="4528" spans="1:4" ht="9" customHeight="1">
      <c r="A4528" s="366" t="s">
        <v>40920</v>
      </c>
      <c r="B4528" s="367" t="s">
        <v>32377</v>
      </c>
      <c r="C4528" s="366" t="s">
        <v>40</v>
      </c>
      <c r="D4528" s="368">
        <v>2957.84</v>
      </c>
    </row>
    <row r="4529" spans="1:4" ht="9" customHeight="1">
      <c r="A4529" s="366" t="s">
        <v>40921</v>
      </c>
      <c r="B4529" s="367" t="s">
        <v>32378</v>
      </c>
      <c r="C4529" s="366" t="s">
        <v>40</v>
      </c>
      <c r="D4529" s="368">
        <v>2961.13</v>
      </c>
    </row>
    <row r="4530" spans="1:4" ht="9" customHeight="1">
      <c r="A4530" s="366" t="s">
        <v>40922</v>
      </c>
      <c r="B4530" s="367" t="s">
        <v>32379</v>
      </c>
      <c r="C4530" s="366" t="s">
        <v>40</v>
      </c>
      <c r="D4530" s="368">
        <v>3683.31</v>
      </c>
    </row>
    <row r="4531" spans="1:4" ht="9" customHeight="1">
      <c r="A4531" s="366" t="s">
        <v>40923</v>
      </c>
      <c r="B4531" s="367" t="s">
        <v>32380</v>
      </c>
      <c r="C4531" s="366" t="s">
        <v>40</v>
      </c>
      <c r="D4531" s="368">
        <v>3691.69</v>
      </c>
    </row>
    <row r="4532" spans="1:4" ht="9" customHeight="1">
      <c r="A4532" s="366" t="s">
        <v>40924</v>
      </c>
      <c r="B4532" s="367" t="s">
        <v>32381</v>
      </c>
      <c r="C4532" s="366" t="s">
        <v>40</v>
      </c>
      <c r="D4532" s="368">
        <v>3693.31</v>
      </c>
    </row>
    <row r="4533" spans="1:4" ht="9" customHeight="1">
      <c r="A4533" s="366" t="s">
        <v>40925</v>
      </c>
      <c r="B4533" s="367" t="s">
        <v>32382</v>
      </c>
      <c r="C4533" s="366" t="s">
        <v>40</v>
      </c>
      <c r="D4533" s="368">
        <v>4252.57</v>
      </c>
    </row>
    <row r="4534" spans="1:4" ht="9" customHeight="1">
      <c r="A4534" s="366" t="s">
        <v>40926</v>
      </c>
      <c r="B4534" s="367" t="s">
        <v>32383</v>
      </c>
      <c r="C4534" s="366" t="s">
        <v>40</v>
      </c>
      <c r="D4534" s="368">
        <v>4808.8599999999997</v>
      </c>
    </row>
    <row r="4535" spans="1:4" ht="9" customHeight="1">
      <c r="A4535" s="366" t="s">
        <v>40927</v>
      </c>
      <c r="B4535" s="367" t="s">
        <v>32384</v>
      </c>
      <c r="C4535" s="366" t="s">
        <v>40</v>
      </c>
      <c r="D4535" s="368">
        <v>4814.25</v>
      </c>
    </row>
    <row r="4536" spans="1:4" ht="9" customHeight="1">
      <c r="A4536" s="366" t="s">
        <v>40928</v>
      </c>
      <c r="B4536" s="367" t="s">
        <v>32385</v>
      </c>
      <c r="C4536" s="366" t="s">
        <v>40</v>
      </c>
      <c r="D4536" s="368">
        <v>2183.0500000000002</v>
      </c>
    </row>
    <row r="4537" spans="1:4" ht="9" customHeight="1">
      <c r="A4537" s="366" t="s">
        <v>40929</v>
      </c>
      <c r="B4537" s="367" t="s">
        <v>32386</v>
      </c>
      <c r="C4537" s="366" t="s">
        <v>40</v>
      </c>
      <c r="D4537" s="368">
        <v>2480.91</v>
      </c>
    </row>
    <row r="4538" spans="1:4" ht="9" customHeight="1">
      <c r="A4538" s="366" t="s">
        <v>40930</v>
      </c>
      <c r="B4538" s="367" t="s">
        <v>32387</v>
      </c>
      <c r="C4538" s="366" t="s">
        <v>40</v>
      </c>
      <c r="D4538" s="368">
        <v>3096.61</v>
      </c>
    </row>
    <row r="4539" spans="1:4" ht="9" customHeight="1">
      <c r="A4539" s="366" t="s">
        <v>40931</v>
      </c>
      <c r="B4539" s="367" t="s">
        <v>32388</v>
      </c>
      <c r="C4539" s="366" t="s">
        <v>40</v>
      </c>
      <c r="D4539" s="368">
        <v>4186.2</v>
      </c>
    </row>
    <row r="4540" spans="1:4" ht="9" customHeight="1">
      <c r="A4540" s="366" t="s">
        <v>40932</v>
      </c>
      <c r="B4540" s="367" t="s">
        <v>32389</v>
      </c>
      <c r="C4540" s="366" t="s">
        <v>40</v>
      </c>
      <c r="D4540" s="368">
        <v>4434</v>
      </c>
    </row>
    <row r="4541" spans="1:4" ht="9" customHeight="1">
      <c r="A4541" s="366" t="s">
        <v>40933</v>
      </c>
      <c r="B4541" s="367" t="s">
        <v>32390</v>
      </c>
      <c r="C4541" s="366" t="s">
        <v>40</v>
      </c>
      <c r="D4541" s="368">
        <v>5838.25</v>
      </c>
    </row>
    <row r="4542" spans="1:4" ht="9" customHeight="1">
      <c r="A4542" s="366" t="s">
        <v>40934</v>
      </c>
      <c r="B4542" s="367" t="s">
        <v>32391</v>
      </c>
      <c r="C4542" s="366" t="s">
        <v>40</v>
      </c>
      <c r="D4542" s="368">
        <v>7361.44</v>
      </c>
    </row>
    <row r="4543" spans="1:4" ht="9" customHeight="1">
      <c r="A4543" s="366" t="s">
        <v>40935</v>
      </c>
      <c r="B4543" s="367" t="s">
        <v>32392</v>
      </c>
      <c r="C4543" s="366" t="s">
        <v>40</v>
      </c>
      <c r="D4543" s="368">
        <v>7363.98</v>
      </c>
    </row>
    <row r="4544" spans="1:4" ht="9" customHeight="1">
      <c r="A4544" s="366" t="s">
        <v>40936</v>
      </c>
      <c r="B4544" s="367" t="s">
        <v>32393</v>
      </c>
      <c r="C4544" s="366" t="s">
        <v>40</v>
      </c>
      <c r="D4544" s="368">
        <v>8593.9</v>
      </c>
    </row>
    <row r="4545" spans="1:4" ht="9" customHeight="1">
      <c r="A4545" s="366" t="s">
        <v>40937</v>
      </c>
      <c r="B4545" s="367" t="s">
        <v>32394</v>
      </c>
      <c r="C4545" s="366" t="s">
        <v>40</v>
      </c>
      <c r="D4545" s="368">
        <v>9809.42</v>
      </c>
    </row>
    <row r="4546" spans="1:4" ht="9" customHeight="1">
      <c r="A4546" s="366" t="s">
        <v>40938</v>
      </c>
      <c r="B4546" s="367" t="s">
        <v>32395</v>
      </c>
      <c r="C4546" s="366" t="s">
        <v>40</v>
      </c>
      <c r="D4546" s="368">
        <v>9837.89</v>
      </c>
    </row>
    <row r="4547" spans="1:4" ht="9" customHeight="1">
      <c r="A4547" s="366" t="s">
        <v>40939</v>
      </c>
      <c r="B4547" s="367" t="s">
        <v>32396</v>
      </c>
      <c r="C4547" s="366" t="s">
        <v>40</v>
      </c>
      <c r="D4547" s="368">
        <v>1901.36</v>
      </c>
    </row>
    <row r="4548" spans="1:4" ht="9" customHeight="1">
      <c r="A4548" s="366" t="s">
        <v>40940</v>
      </c>
      <c r="B4548" s="367" t="s">
        <v>32397</v>
      </c>
      <c r="C4548" s="366" t="s">
        <v>40</v>
      </c>
      <c r="D4548" s="368">
        <v>2165.0500000000002</v>
      </c>
    </row>
    <row r="4549" spans="1:4" ht="9" customHeight="1">
      <c r="A4549" s="366" t="s">
        <v>40941</v>
      </c>
      <c r="B4549" s="367" t="s">
        <v>32398</v>
      </c>
      <c r="C4549" s="366" t="s">
        <v>40</v>
      </c>
      <c r="D4549" s="368">
        <v>2738.79</v>
      </c>
    </row>
    <row r="4550" spans="1:4" ht="9" customHeight="1">
      <c r="A4550" s="366" t="s">
        <v>40942</v>
      </c>
      <c r="B4550" s="367" t="s">
        <v>32399</v>
      </c>
      <c r="C4550" s="366" t="s">
        <v>40</v>
      </c>
      <c r="D4550" s="368">
        <v>3649.78</v>
      </c>
    </row>
    <row r="4551" spans="1:4" ht="9" customHeight="1">
      <c r="A4551" s="366" t="s">
        <v>40943</v>
      </c>
      <c r="B4551" s="367" t="s">
        <v>32400</v>
      </c>
      <c r="C4551" s="366" t="s">
        <v>40</v>
      </c>
      <c r="D4551" s="368">
        <v>3867.36</v>
      </c>
    </row>
    <row r="4552" spans="1:4" ht="9" customHeight="1">
      <c r="A4552" s="366" t="s">
        <v>40944</v>
      </c>
      <c r="B4552" s="367" t="s">
        <v>32401</v>
      </c>
      <c r="C4552" s="366" t="s">
        <v>40</v>
      </c>
      <c r="D4552" s="368">
        <v>5088.59</v>
      </c>
    </row>
    <row r="4553" spans="1:4" ht="9" customHeight="1">
      <c r="A4553" s="366" t="s">
        <v>40945</v>
      </c>
      <c r="B4553" s="367" t="s">
        <v>32402</v>
      </c>
      <c r="C4553" s="366" t="s">
        <v>40</v>
      </c>
      <c r="D4553" s="368">
        <v>6413.84</v>
      </c>
    </row>
    <row r="4554" spans="1:4" ht="9" customHeight="1">
      <c r="A4554" s="366" t="s">
        <v>40946</v>
      </c>
      <c r="B4554" s="367" t="s">
        <v>32403</v>
      </c>
      <c r="C4554" s="366" t="s">
        <v>40</v>
      </c>
      <c r="D4554" s="368">
        <v>6416.17</v>
      </c>
    </row>
    <row r="4555" spans="1:4" ht="9" customHeight="1">
      <c r="A4555" s="366" t="s">
        <v>40947</v>
      </c>
      <c r="B4555" s="367" t="s">
        <v>32404</v>
      </c>
      <c r="C4555" s="366" t="s">
        <v>40</v>
      </c>
      <c r="D4555" s="368">
        <v>7488.21</v>
      </c>
    </row>
    <row r="4556" spans="1:4" ht="9" customHeight="1">
      <c r="A4556" s="366" t="s">
        <v>40948</v>
      </c>
      <c r="B4556" s="367" t="s">
        <v>32405</v>
      </c>
      <c r="C4556" s="366" t="s">
        <v>40</v>
      </c>
      <c r="D4556" s="368">
        <v>8545.86</v>
      </c>
    </row>
    <row r="4557" spans="1:4" ht="9" customHeight="1">
      <c r="A4557" s="366" t="s">
        <v>40949</v>
      </c>
      <c r="B4557" s="367" t="s">
        <v>32406</v>
      </c>
      <c r="C4557" s="366" t="s">
        <v>40</v>
      </c>
      <c r="D4557" s="368">
        <v>8574.23</v>
      </c>
    </row>
    <row r="4558" spans="1:4" ht="9" customHeight="1">
      <c r="A4558" s="366" t="s">
        <v>40950</v>
      </c>
      <c r="B4558" s="367" t="s">
        <v>32407</v>
      </c>
      <c r="C4558" s="366" t="s">
        <v>40</v>
      </c>
      <c r="D4558" s="368">
        <v>216.71</v>
      </c>
    </row>
    <row r="4559" spans="1:4" ht="9" customHeight="1">
      <c r="A4559" s="366" t="s">
        <v>40951</v>
      </c>
      <c r="B4559" s="367" t="s">
        <v>32408</v>
      </c>
      <c r="C4559" s="366" t="s">
        <v>40</v>
      </c>
      <c r="D4559" s="368">
        <v>240.06</v>
      </c>
    </row>
    <row r="4560" spans="1:4" ht="9" customHeight="1">
      <c r="A4560" s="366" t="s">
        <v>40952</v>
      </c>
      <c r="B4560" s="367" t="s">
        <v>32409</v>
      </c>
      <c r="C4560" s="366" t="s">
        <v>40</v>
      </c>
      <c r="D4560" s="368">
        <v>282.99</v>
      </c>
    </row>
    <row r="4561" spans="1:4" ht="9" customHeight="1">
      <c r="A4561" s="366" t="s">
        <v>40953</v>
      </c>
      <c r="B4561" s="367" t="s">
        <v>32410</v>
      </c>
      <c r="C4561" s="366" t="s">
        <v>40</v>
      </c>
      <c r="D4561" s="368">
        <v>331.55</v>
      </c>
    </row>
    <row r="4562" spans="1:4" ht="9" customHeight="1">
      <c r="A4562" s="366" t="s">
        <v>40954</v>
      </c>
      <c r="B4562" s="367" t="s">
        <v>32411</v>
      </c>
      <c r="C4562" s="366" t="s">
        <v>40</v>
      </c>
      <c r="D4562" s="368">
        <v>379.95</v>
      </c>
    </row>
    <row r="4563" spans="1:4" ht="9" customHeight="1">
      <c r="A4563" s="366" t="s">
        <v>40955</v>
      </c>
      <c r="B4563" s="367" t="s">
        <v>32412</v>
      </c>
      <c r="C4563" s="366" t="s">
        <v>40</v>
      </c>
      <c r="D4563" s="368">
        <v>428.49</v>
      </c>
    </row>
    <row r="4564" spans="1:4" ht="9" customHeight="1">
      <c r="A4564" s="366" t="s">
        <v>40956</v>
      </c>
      <c r="B4564" s="367" t="s">
        <v>32413</v>
      </c>
      <c r="C4564" s="366" t="s">
        <v>40</v>
      </c>
      <c r="D4564" s="368">
        <v>477.87</v>
      </c>
    </row>
    <row r="4565" spans="1:4" ht="9" customHeight="1">
      <c r="A4565" s="366" t="s">
        <v>40957</v>
      </c>
      <c r="B4565" s="367" t="s">
        <v>32414</v>
      </c>
      <c r="C4565" s="366" t="s">
        <v>40</v>
      </c>
      <c r="D4565" s="368">
        <v>507.48</v>
      </c>
    </row>
    <row r="4566" spans="1:4" ht="9" customHeight="1">
      <c r="A4566" s="366" t="s">
        <v>40958</v>
      </c>
      <c r="B4566" s="367" t="s">
        <v>32415</v>
      </c>
      <c r="C4566" s="366" t="s">
        <v>40</v>
      </c>
      <c r="D4566" s="368">
        <v>546.52</v>
      </c>
    </row>
    <row r="4567" spans="1:4" ht="9" customHeight="1">
      <c r="A4567" s="366" t="s">
        <v>40959</v>
      </c>
      <c r="B4567" s="367" t="s">
        <v>32416</v>
      </c>
      <c r="C4567" s="366" t="s">
        <v>9780</v>
      </c>
      <c r="D4567" s="368">
        <v>0.59</v>
      </c>
    </row>
    <row r="4568" spans="1:4" ht="9" customHeight="1">
      <c r="A4568" s="366" t="s">
        <v>40960</v>
      </c>
      <c r="B4568" s="367" t="s">
        <v>32417</v>
      </c>
      <c r="C4568" s="366" t="s">
        <v>9780</v>
      </c>
      <c r="D4568" s="368">
        <v>0.41</v>
      </c>
    </row>
    <row r="4569" spans="1:4" ht="18" customHeight="1">
      <c r="A4569" s="366" t="s">
        <v>40961</v>
      </c>
      <c r="B4569" s="367" t="s">
        <v>32418</v>
      </c>
      <c r="C4569" s="366" t="s">
        <v>9780</v>
      </c>
      <c r="D4569" s="368">
        <v>0.65</v>
      </c>
    </row>
    <row r="4570" spans="1:4" ht="18" customHeight="1">
      <c r="A4570" s="366" t="s">
        <v>40962</v>
      </c>
      <c r="B4570" s="367" t="s">
        <v>32419</v>
      </c>
      <c r="C4570" s="366" t="s">
        <v>40</v>
      </c>
      <c r="D4570" s="368">
        <v>34.07</v>
      </c>
    </row>
    <row r="4571" spans="1:4" ht="9" customHeight="1">
      <c r="A4571" s="366" t="s">
        <v>40963</v>
      </c>
      <c r="B4571" s="367" t="s">
        <v>32420</v>
      </c>
      <c r="C4571" s="366" t="s">
        <v>40</v>
      </c>
      <c r="D4571" s="368">
        <v>83.52</v>
      </c>
    </row>
    <row r="4572" spans="1:4" ht="9" customHeight="1">
      <c r="A4572" s="366" t="s">
        <v>40964</v>
      </c>
      <c r="B4572" s="367" t="s">
        <v>32421</v>
      </c>
      <c r="C4572" s="366" t="s">
        <v>40</v>
      </c>
      <c r="D4572" s="368">
        <v>33.020000000000003</v>
      </c>
    </row>
    <row r="4573" spans="1:4" ht="9" customHeight="1">
      <c r="A4573" s="366" t="s">
        <v>40965</v>
      </c>
      <c r="B4573" s="367" t="s">
        <v>32422</v>
      </c>
      <c r="C4573" s="366" t="s">
        <v>9780</v>
      </c>
      <c r="D4573" s="368">
        <v>205.79</v>
      </c>
    </row>
    <row r="4574" spans="1:4" ht="9" customHeight="1">
      <c r="A4574" s="366" t="s">
        <v>40966</v>
      </c>
      <c r="B4574" s="367" t="s">
        <v>32423</v>
      </c>
      <c r="C4574" s="366" t="s">
        <v>9780</v>
      </c>
      <c r="D4574" s="368">
        <v>8.9600000000000009</v>
      </c>
    </row>
    <row r="4575" spans="1:4" ht="9" customHeight="1">
      <c r="A4575" s="366" t="s">
        <v>40967</v>
      </c>
      <c r="B4575" s="367" t="s">
        <v>32424</v>
      </c>
      <c r="C4575" s="366" t="s">
        <v>16948</v>
      </c>
      <c r="D4575" s="368">
        <v>1.74</v>
      </c>
    </row>
    <row r="4576" spans="1:4" ht="9" customHeight="1">
      <c r="A4576" s="366" t="s">
        <v>40968</v>
      </c>
      <c r="B4576" s="367" t="s">
        <v>32425</v>
      </c>
      <c r="C4576" s="366" t="s">
        <v>152</v>
      </c>
      <c r="D4576" s="368">
        <v>13.48</v>
      </c>
    </row>
    <row r="4577" spans="1:4" ht="9" customHeight="1">
      <c r="A4577" s="366" t="s">
        <v>40969</v>
      </c>
      <c r="B4577" s="367" t="s">
        <v>32426</v>
      </c>
      <c r="C4577" s="366" t="s">
        <v>9780</v>
      </c>
      <c r="D4577" s="368">
        <v>6.47</v>
      </c>
    </row>
    <row r="4578" spans="1:4" ht="9" customHeight="1">
      <c r="A4578" s="366" t="s">
        <v>40970</v>
      </c>
      <c r="B4578" s="367" t="s">
        <v>32427</v>
      </c>
      <c r="C4578" s="366" t="s">
        <v>9780</v>
      </c>
      <c r="D4578" s="368">
        <v>0.36</v>
      </c>
    </row>
    <row r="4579" spans="1:4" ht="18" customHeight="1">
      <c r="A4579" s="366" t="s">
        <v>40971</v>
      </c>
      <c r="B4579" s="367" t="s">
        <v>32428</v>
      </c>
      <c r="C4579" s="366" t="s">
        <v>9780</v>
      </c>
      <c r="D4579" s="368">
        <v>2.65</v>
      </c>
    </row>
    <row r="4580" spans="1:4" ht="9" customHeight="1">
      <c r="A4580" s="366" t="s">
        <v>40972</v>
      </c>
      <c r="B4580" s="367" t="s">
        <v>32429</v>
      </c>
      <c r="C4580" s="366" t="s">
        <v>40</v>
      </c>
      <c r="D4580" s="368">
        <v>635.49</v>
      </c>
    </row>
    <row r="4581" spans="1:4" ht="9" customHeight="1">
      <c r="A4581" s="366" t="s">
        <v>40973</v>
      </c>
      <c r="B4581" s="367" t="s">
        <v>32430</v>
      </c>
      <c r="C4581" s="366" t="s">
        <v>9780</v>
      </c>
      <c r="D4581" s="368">
        <v>15.14</v>
      </c>
    </row>
    <row r="4582" spans="1:4" ht="9" customHeight="1">
      <c r="A4582" s="366" t="s">
        <v>40974</v>
      </c>
      <c r="B4582" s="367" t="s">
        <v>32431</v>
      </c>
      <c r="C4582" s="366" t="s">
        <v>4130</v>
      </c>
      <c r="D4582" s="368">
        <v>33.020000000000003</v>
      </c>
    </row>
    <row r="4583" spans="1:4" ht="9" customHeight="1">
      <c r="A4583" s="366" t="s">
        <v>40975</v>
      </c>
      <c r="B4583" s="367" t="s">
        <v>32432</v>
      </c>
      <c r="C4583" s="366" t="s">
        <v>4130</v>
      </c>
      <c r="D4583" s="368">
        <v>34.07</v>
      </c>
    </row>
    <row r="4584" spans="1:4" ht="9" customHeight="1">
      <c r="A4584" s="366" t="s">
        <v>40976</v>
      </c>
      <c r="B4584" s="367" t="s">
        <v>32433</v>
      </c>
      <c r="C4584" s="366" t="s">
        <v>4130</v>
      </c>
      <c r="D4584" s="368">
        <v>58.03</v>
      </c>
    </row>
    <row r="4585" spans="1:4" ht="9" customHeight="1">
      <c r="A4585" s="366" t="s">
        <v>40977</v>
      </c>
      <c r="B4585" s="367" t="s">
        <v>32434</v>
      </c>
      <c r="C4585" s="366" t="s">
        <v>4130</v>
      </c>
      <c r="D4585" s="368">
        <v>102.97</v>
      </c>
    </row>
    <row r="4586" spans="1:4" ht="9" customHeight="1">
      <c r="A4586" s="366" t="s">
        <v>40978</v>
      </c>
      <c r="B4586" s="367" t="s">
        <v>32435</v>
      </c>
      <c r="C4586" s="366" t="s">
        <v>4130</v>
      </c>
      <c r="D4586" s="368">
        <v>197.01</v>
      </c>
    </row>
    <row r="4587" spans="1:4" ht="9" customHeight="1">
      <c r="A4587" s="366" t="s">
        <v>40979</v>
      </c>
      <c r="B4587" s="367" t="s">
        <v>32436</v>
      </c>
      <c r="C4587" s="366" t="s">
        <v>4130</v>
      </c>
      <c r="D4587" s="368">
        <v>50.01</v>
      </c>
    </row>
    <row r="4588" spans="1:4" ht="9" customHeight="1">
      <c r="A4588" s="366" t="s">
        <v>40980</v>
      </c>
      <c r="B4588" s="367" t="s">
        <v>32437</v>
      </c>
      <c r="C4588" s="366" t="s">
        <v>4130</v>
      </c>
      <c r="D4588" s="368">
        <v>89.3</v>
      </c>
    </row>
    <row r="4589" spans="1:4" ht="9" customHeight="1">
      <c r="A4589" s="366" t="s">
        <v>40981</v>
      </c>
      <c r="B4589" s="367" t="s">
        <v>32438</v>
      </c>
      <c r="C4589" s="366" t="s">
        <v>4130</v>
      </c>
      <c r="D4589" s="368">
        <v>115.06</v>
      </c>
    </row>
    <row r="4590" spans="1:4" ht="9" customHeight="1">
      <c r="A4590" s="366" t="s">
        <v>40982</v>
      </c>
      <c r="B4590" s="367" t="s">
        <v>32439</v>
      </c>
      <c r="C4590" s="366" t="s">
        <v>9780</v>
      </c>
      <c r="D4590" s="368">
        <v>73.95</v>
      </c>
    </row>
    <row r="4591" spans="1:4" ht="9" customHeight="1">
      <c r="A4591" s="366" t="s">
        <v>40983</v>
      </c>
      <c r="B4591" s="367" t="s">
        <v>32440</v>
      </c>
      <c r="C4591" s="366" t="s">
        <v>16948</v>
      </c>
      <c r="D4591" s="368">
        <v>375.6</v>
      </c>
    </row>
    <row r="4592" spans="1:4" ht="18" customHeight="1">
      <c r="A4592" s="366" t="s">
        <v>40984</v>
      </c>
      <c r="B4592" s="367" t="s">
        <v>32441</v>
      </c>
      <c r="C4592" s="366" t="s">
        <v>9780</v>
      </c>
      <c r="D4592" s="368">
        <v>16.239999999999998</v>
      </c>
    </row>
    <row r="4593" spans="1:4" ht="9" customHeight="1">
      <c r="A4593" s="366" t="s">
        <v>40985</v>
      </c>
      <c r="B4593" s="367" t="s">
        <v>32442</v>
      </c>
      <c r="C4593" s="366" t="s">
        <v>9780</v>
      </c>
      <c r="D4593" s="368">
        <v>10.18</v>
      </c>
    </row>
    <row r="4594" spans="1:4" ht="9" customHeight="1">
      <c r="A4594" s="366" t="s">
        <v>40986</v>
      </c>
      <c r="B4594" s="367" t="s">
        <v>32443</v>
      </c>
      <c r="C4594" s="366" t="s">
        <v>16948</v>
      </c>
      <c r="D4594" s="368">
        <v>3.87</v>
      </c>
    </row>
    <row r="4595" spans="1:4" ht="9" customHeight="1">
      <c r="A4595" s="366" t="s">
        <v>40987</v>
      </c>
      <c r="B4595" s="367" t="s">
        <v>32444</v>
      </c>
      <c r="C4595" s="366" t="s">
        <v>9780</v>
      </c>
      <c r="D4595" s="368">
        <v>7.0000000000000007E-2</v>
      </c>
    </row>
    <row r="4596" spans="1:4" ht="9" customHeight="1">
      <c r="A4596" s="366" t="s">
        <v>40988</v>
      </c>
      <c r="B4596" s="367" t="s">
        <v>32445</v>
      </c>
      <c r="C4596" s="366" t="s">
        <v>9780</v>
      </c>
      <c r="D4596" s="368">
        <v>20.41</v>
      </c>
    </row>
    <row r="4597" spans="1:4" ht="9" customHeight="1">
      <c r="A4597" s="366" t="s">
        <v>40989</v>
      </c>
      <c r="B4597" s="367" t="s">
        <v>32446</v>
      </c>
      <c r="C4597" s="366" t="s">
        <v>40</v>
      </c>
      <c r="D4597" s="368">
        <v>51.01</v>
      </c>
    </row>
    <row r="4598" spans="1:4" ht="9" customHeight="1">
      <c r="A4598" s="366" t="s">
        <v>40990</v>
      </c>
      <c r="B4598" s="367" t="s">
        <v>32447</v>
      </c>
      <c r="C4598" s="366" t="s">
        <v>9780</v>
      </c>
      <c r="D4598" s="368">
        <v>7.4</v>
      </c>
    </row>
    <row r="4599" spans="1:4" ht="9" customHeight="1">
      <c r="A4599" s="366" t="s">
        <v>40991</v>
      </c>
      <c r="B4599" s="367" t="s">
        <v>32448</v>
      </c>
      <c r="C4599" s="366" t="s">
        <v>9780</v>
      </c>
      <c r="D4599" s="368">
        <v>4.21</v>
      </c>
    </row>
    <row r="4600" spans="1:4" ht="9" customHeight="1">
      <c r="A4600" s="366" t="s">
        <v>40992</v>
      </c>
      <c r="B4600" s="367" t="s">
        <v>32449</v>
      </c>
      <c r="C4600" s="366" t="s">
        <v>9780</v>
      </c>
      <c r="D4600" s="368">
        <v>0.6</v>
      </c>
    </row>
    <row r="4601" spans="1:4" ht="9" customHeight="1">
      <c r="A4601" s="366" t="s">
        <v>40993</v>
      </c>
      <c r="B4601" s="367" t="s">
        <v>32450</v>
      </c>
      <c r="C4601" s="366" t="s">
        <v>4130</v>
      </c>
      <c r="D4601" s="368">
        <v>867.54</v>
      </c>
    </row>
    <row r="4602" spans="1:4" ht="9" customHeight="1">
      <c r="A4602" s="366" t="s">
        <v>40994</v>
      </c>
      <c r="B4602" s="367" t="s">
        <v>32451</v>
      </c>
      <c r="C4602" s="366" t="s">
        <v>4130</v>
      </c>
      <c r="D4602" s="368">
        <v>1169.55</v>
      </c>
    </row>
    <row r="4603" spans="1:4" ht="9" customHeight="1">
      <c r="A4603" s="366" t="s">
        <v>40995</v>
      </c>
      <c r="B4603" s="367" t="s">
        <v>32452</v>
      </c>
      <c r="C4603" s="366" t="s">
        <v>4130</v>
      </c>
      <c r="D4603" s="368">
        <v>1091.79</v>
      </c>
    </row>
    <row r="4604" spans="1:4" ht="9" customHeight="1">
      <c r="A4604" s="366" t="s">
        <v>40996</v>
      </c>
      <c r="B4604" s="367" t="s">
        <v>32453</v>
      </c>
      <c r="C4604" s="366" t="s">
        <v>4130</v>
      </c>
      <c r="D4604" s="368">
        <v>1427.37</v>
      </c>
    </row>
    <row r="4605" spans="1:4" ht="9" customHeight="1">
      <c r="A4605" s="366" t="s">
        <v>40997</v>
      </c>
      <c r="B4605" s="367" t="s">
        <v>32454</v>
      </c>
      <c r="C4605" s="366" t="s">
        <v>4130</v>
      </c>
      <c r="D4605" s="368">
        <v>1512.07</v>
      </c>
    </row>
    <row r="4606" spans="1:4" ht="9" customHeight="1">
      <c r="A4606" s="366" t="s">
        <v>40998</v>
      </c>
      <c r="B4606" s="367" t="s">
        <v>32455</v>
      </c>
      <c r="C4606" s="366" t="s">
        <v>4130</v>
      </c>
      <c r="D4606" s="368">
        <v>1858.42</v>
      </c>
    </row>
    <row r="4607" spans="1:4" ht="9" customHeight="1">
      <c r="A4607" s="366" t="s">
        <v>40999</v>
      </c>
      <c r="B4607" s="367" t="s">
        <v>32456</v>
      </c>
      <c r="C4607" s="366" t="s">
        <v>4130</v>
      </c>
      <c r="D4607" s="368">
        <v>1912.25</v>
      </c>
    </row>
    <row r="4608" spans="1:4" ht="9" customHeight="1">
      <c r="A4608" s="366" t="s">
        <v>41000</v>
      </c>
      <c r="B4608" s="367" t="s">
        <v>32457</v>
      </c>
      <c r="C4608" s="366" t="s">
        <v>4130</v>
      </c>
      <c r="D4608" s="368">
        <v>2410.39</v>
      </c>
    </row>
    <row r="4609" spans="1:4" ht="9" customHeight="1">
      <c r="A4609" s="366" t="s">
        <v>41001</v>
      </c>
      <c r="B4609" s="367" t="s">
        <v>32458</v>
      </c>
      <c r="C4609" s="366" t="s">
        <v>4130</v>
      </c>
      <c r="D4609" s="368">
        <v>2456.9</v>
      </c>
    </row>
    <row r="4610" spans="1:4" ht="9" customHeight="1">
      <c r="A4610" s="366" t="s">
        <v>41002</v>
      </c>
      <c r="B4610" s="367" t="s">
        <v>32459</v>
      </c>
      <c r="C4610" s="366" t="s">
        <v>4130</v>
      </c>
      <c r="D4610" s="368">
        <v>3085.54</v>
      </c>
    </row>
    <row r="4611" spans="1:4" ht="9" customHeight="1">
      <c r="A4611" s="366" t="s">
        <v>41003</v>
      </c>
      <c r="B4611" s="367" t="s">
        <v>32460</v>
      </c>
      <c r="C4611" s="366" t="s">
        <v>4130</v>
      </c>
      <c r="D4611" s="368">
        <v>2937.93</v>
      </c>
    </row>
    <row r="4612" spans="1:4" ht="9" customHeight="1">
      <c r="A4612" s="366" t="s">
        <v>41004</v>
      </c>
      <c r="B4612" s="367" t="s">
        <v>32461</v>
      </c>
      <c r="C4612" s="366" t="s">
        <v>4130</v>
      </c>
      <c r="D4612" s="368">
        <v>4031.91</v>
      </c>
    </row>
    <row r="4613" spans="1:4" ht="9" customHeight="1">
      <c r="A4613" s="366" t="s">
        <v>41005</v>
      </c>
      <c r="B4613" s="367" t="s">
        <v>32462</v>
      </c>
      <c r="C4613" s="366" t="s">
        <v>4130</v>
      </c>
      <c r="D4613" s="368">
        <v>3298.92</v>
      </c>
    </row>
    <row r="4614" spans="1:4" ht="9" customHeight="1">
      <c r="A4614" s="366" t="s">
        <v>41006</v>
      </c>
      <c r="B4614" s="367" t="s">
        <v>32463</v>
      </c>
      <c r="C4614" s="366" t="s">
        <v>4130</v>
      </c>
      <c r="D4614" s="368">
        <v>5914.58</v>
      </c>
    </row>
    <row r="4615" spans="1:4" ht="9" customHeight="1">
      <c r="A4615" s="366" t="s">
        <v>41007</v>
      </c>
      <c r="B4615" s="367" t="s">
        <v>32464</v>
      </c>
      <c r="C4615" s="366" t="s">
        <v>4130</v>
      </c>
      <c r="D4615" s="368">
        <v>421.59</v>
      </c>
    </row>
    <row r="4616" spans="1:4" ht="9" customHeight="1">
      <c r="A4616" s="366" t="s">
        <v>41008</v>
      </c>
      <c r="B4616" s="367" t="s">
        <v>32465</v>
      </c>
      <c r="C4616" s="366" t="s">
        <v>4130</v>
      </c>
      <c r="D4616" s="368">
        <v>507.1</v>
      </c>
    </row>
    <row r="4617" spans="1:4" ht="9" customHeight="1">
      <c r="A4617" s="366" t="s">
        <v>41009</v>
      </c>
      <c r="B4617" s="367" t="s">
        <v>32466</v>
      </c>
      <c r="C4617" s="366" t="s">
        <v>4130</v>
      </c>
      <c r="D4617" s="368">
        <v>528.47</v>
      </c>
    </row>
    <row r="4618" spans="1:4" ht="9" customHeight="1">
      <c r="A4618" s="366" t="s">
        <v>41010</v>
      </c>
      <c r="B4618" s="367" t="s">
        <v>32467</v>
      </c>
      <c r="C4618" s="366" t="s">
        <v>4130</v>
      </c>
      <c r="D4618" s="368">
        <v>657.59</v>
      </c>
    </row>
    <row r="4619" spans="1:4" ht="9" customHeight="1">
      <c r="A4619" s="366" t="s">
        <v>41011</v>
      </c>
      <c r="B4619" s="367" t="s">
        <v>32468</v>
      </c>
      <c r="C4619" s="366" t="s">
        <v>4130</v>
      </c>
      <c r="D4619" s="368">
        <v>606.76</v>
      </c>
    </row>
    <row r="4620" spans="1:4" ht="9" customHeight="1">
      <c r="A4620" s="366" t="s">
        <v>41012</v>
      </c>
      <c r="B4620" s="367" t="s">
        <v>32469</v>
      </c>
      <c r="C4620" s="366" t="s">
        <v>4130</v>
      </c>
      <c r="D4620" s="368">
        <v>770.76</v>
      </c>
    </row>
    <row r="4621" spans="1:4" ht="9" customHeight="1">
      <c r="A4621" s="366" t="s">
        <v>41013</v>
      </c>
      <c r="B4621" s="367" t="s">
        <v>32470</v>
      </c>
      <c r="C4621" s="366" t="s">
        <v>4130</v>
      </c>
      <c r="D4621" s="368">
        <v>710.38</v>
      </c>
    </row>
    <row r="4622" spans="1:4" ht="9" customHeight="1">
      <c r="A4622" s="366" t="s">
        <v>41014</v>
      </c>
      <c r="B4622" s="367" t="s">
        <v>32471</v>
      </c>
      <c r="C4622" s="366" t="s">
        <v>4130</v>
      </c>
      <c r="D4622" s="368">
        <v>891.09</v>
      </c>
    </row>
    <row r="4623" spans="1:4" ht="9" customHeight="1">
      <c r="A4623" s="366" t="s">
        <v>41015</v>
      </c>
      <c r="B4623" s="367" t="s">
        <v>32472</v>
      </c>
      <c r="C4623" s="366" t="s">
        <v>4130</v>
      </c>
      <c r="D4623" s="368">
        <v>798.4</v>
      </c>
    </row>
    <row r="4624" spans="1:4" ht="9" customHeight="1">
      <c r="A4624" s="366" t="s">
        <v>41016</v>
      </c>
      <c r="B4624" s="367" t="s">
        <v>32473</v>
      </c>
      <c r="C4624" s="366" t="s">
        <v>4130</v>
      </c>
      <c r="D4624" s="368">
        <v>1042.96</v>
      </c>
    </row>
    <row r="4625" spans="1:4" ht="9" customHeight="1">
      <c r="A4625" s="366" t="s">
        <v>41017</v>
      </c>
      <c r="B4625" s="367" t="s">
        <v>32474</v>
      </c>
      <c r="C4625" s="366" t="s">
        <v>4130</v>
      </c>
      <c r="D4625" s="368">
        <v>101.83</v>
      </c>
    </row>
    <row r="4626" spans="1:4" ht="9" customHeight="1">
      <c r="A4626" s="366" t="s">
        <v>41018</v>
      </c>
      <c r="B4626" s="367" t="s">
        <v>32475</v>
      </c>
      <c r="C4626" s="366" t="s">
        <v>4130</v>
      </c>
      <c r="D4626" s="368">
        <v>113.54</v>
      </c>
    </row>
    <row r="4627" spans="1:4" ht="9" customHeight="1">
      <c r="A4627" s="366" t="s">
        <v>41019</v>
      </c>
      <c r="B4627" s="367" t="s">
        <v>32476</v>
      </c>
      <c r="C4627" s="366" t="s">
        <v>4130</v>
      </c>
      <c r="D4627" s="368">
        <v>81.47</v>
      </c>
    </row>
    <row r="4628" spans="1:4" ht="9" customHeight="1">
      <c r="A4628" s="366" t="s">
        <v>41020</v>
      </c>
      <c r="B4628" s="367" t="s">
        <v>32477</v>
      </c>
      <c r="C4628" s="366" t="s">
        <v>4130</v>
      </c>
      <c r="D4628" s="368">
        <v>113.89</v>
      </c>
    </row>
    <row r="4629" spans="1:4" ht="9" customHeight="1">
      <c r="A4629" s="366" t="s">
        <v>41021</v>
      </c>
      <c r="B4629" s="367" t="s">
        <v>32478</v>
      </c>
      <c r="C4629" s="366" t="s">
        <v>4130</v>
      </c>
      <c r="D4629" s="368">
        <v>196.55</v>
      </c>
    </row>
    <row r="4630" spans="1:4" ht="9" customHeight="1">
      <c r="A4630" s="366" t="s">
        <v>41022</v>
      </c>
      <c r="B4630" s="367" t="s">
        <v>32479</v>
      </c>
      <c r="C4630" s="366" t="s">
        <v>4130</v>
      </c>
      <c r="D4630" s="368">
        <v>251.1</v>
      </c>
    </row>
    <row r="4631" spans="1:4" ht="9" customHeight="1">
      <c r="A4631" s="366" t="s">
        <v>41023</v>
      </c>
      <c r="B4631" s="367" t="s">
        <v>32480</v>
      </c>
      <c r="C4631" s="366" t="s">
        <v>4130</v>
      </c>
      <c r="D4631" s="368">
        <v>260.57</v>
      </c>
    </row>
    <row r="4632" spans="1:4" ht="9" customHeight="1">
      <c r="A4632" s="366" t="s">
        <v>41024</v>
      </c>
      <c r="B4632" s="367" t="s">
        <v>32481</v>
      </c>
      <c r="C4632" s="366" t="s">
        <v>4130</v>
      </c>
      <c r="D4632" s="368">
        <v>312.18</v>
      </c>
    </row>
    <row r="4633" spans="1:4" ht="9" customHeight="1">
      <c r="A4633" s="366" t="s">
        <v>41025</v>
      </c>
      <c r="B4633" s="367" t="s">
        <v>32482</v>
      </c>
      <c r="C4633" s="366" t="s">
        <v>4130</v>
      </c>
      <c r="D4633" s="368">
        <v>340.18</v>
      </c>
    </row>
    <row r="4634" spans="1:4" ht="9" customHeight="1">
      <c r="A4634" s="366" t="s">
        <v>41026</v>
      </c>
      <c r="B4634" s="367" t="s">
        <v>32483</v>
      </c>
      <c r="C4634" s="366" t="s">
        <v>4130</v>
      </c>
      <c r="D4634" s="368">
        <v>406.25</v>
      </c>
    </row>
    <row r="4635" spans="1:4" ht="9" customHeight="1">
      <c r="A4635" s="366" t="s">
        <v>41027</v>
      </c>
      <c r="B4635" s="367" t="s">
        <v>32484</v>
      </c>
      <c r="C4635" s="366" t="s">
        <v>4130</v>
      </c>
      <c r="D4635" s="368">
        <v>138.86000000000001</v>
      </c>
    </row>
    <row r="4636" spans="1:4" ht="9" customHeight="1">
      <c r="A4636" s="366" t="s">
        <v>41028</v>
      </c>
      <c r="B4636" s="367" t="s">
        <v>32485</v>
      </c>
      <c r="C4636" s="366" t="s">
        <v>4130</v>
      </c>
      <c r="D4636" s="368">
        <v>141.97999999999999</v>
      </c>
    </row>
    <row r="4637" spans="1:4" ht="9" customHeight="1">
      <c r="A4637" s="366" t="s">
        <v>41029</v>
      </c>
      <c r="B4637" s="367" t="s">
        <v>32486</v>
      </c>
      <c r="C4637" s="366" t="s">
        <v>4130</v>
      </c>
      <c r="D4637" s="368">
        <v>162.5</v>
      </c>
    </row>
    <row r="4638" spans="1:4" ht="9" customHeight="1">
      <c r="A4638" s="366" t="s">
        <v>41030</v>
      </c>
      <c r="B4638" s="367" t="s">
        <v>32487</v>
      </c>
      <c r="C4638" s="366" t="s">
        <v>4130</v>
      </c>
      <c r="D4638" s="368">
        <v>165.69</v>
      </c>
    </row>
    <row r="4639" spans="1:4" ht="9" customHeight="1">
      <c r="A4639" s="366" t="s">
        <v>41031</v>
      </c>
      <c r="B4639" s="367" t="s">
        <v>32488</v>
      </c>
      <c r="C4639" s="366" t="s">
        <v>4130</v>
      </c>
      <c r="D4639" s="368">
        <v>216.18</v>
      </c>
    </row>
    <row r="4640" spans="1:4" ht="9" customHeight="1">
      <c r="A4640" s="366" t="s">
        <v>41032</v>
      </c>
      <c r="B4640" s="367" t="s">
        <v>32489</v>
      </c>
      <c r="C4640" s="366" t="s">
        <v>4130</v>
      </c>
      <c r="D4640" s="368">
        <v>222.57</v>
      </c>
    </row>
    <row r="4641" spans="1:4" ht="9" customHeight="1">
      <c r="A4641" s="366" t="s">
        <v>41033</v>
      </c>
      <c r="B4641" s="367" t="s">
        <v>32490</v>
      </c>
      <c r="C4641" s="366" t="s">
        <v>4130</v>
      </c>
      <c r="D4641" s="368">
        <v>266.39</v>
      </c>
    </row>
    <row r="4642" spans="1:4" ht="9" customHeight="1">
      <c r="A4642" s="366" t="s">
        <v>41034</v>
      </c>
      <c r="B4642" s="367" t="s">
        <v>32491</v>
      </c>
      <c r="C4642" s="366" t="s">
        <v>4130</v>
      </c>
      <c r="D4642" s="368">
        <v>274.48</v>
      </c>
    </row>
    <row r="4643" spans="1:4" ht="9" customHeight="1">
      <c r="A4643" s="366" t="s">
        <v>41035</v>
      </c>
      <c r="B4643" s="367" t="s">
        <v>32492</v>
      </c>
      <c r="C4643" s="366" t="s">
        <v>4130</v>
      </c>
      <c r="D4643" s="368">
        <v>340.56</v>
      </c>
    </row>
    <row r="4644" spans="1:4" ht="9" customHeight="1">
      <c r="A4644" s="366" t="s">
        <v>41036</v>
      </c>
      <c r="B4644" s="367" t="s">
        <v>32493</v>
      </c>
      <c r="C4644" s="366" t="s">
        <v>4130</v>
      </c>
      <c r="D4644" s="368">
        <v>319.08</v>
      </c>
    </row>
    <row r="4645" spans="1:4" ht="9" customHeight="1">
      <c r="A4645" s="366" t="s">
        <v>41037</v>
      </c>
      <c r="B4645" s="367" t="s">
        <v>32494</v>
      </c>
      <c r="C4645" s="366" t="s">
        <v>4130</v>
      </c>
      <c r="D4645" s="368">
        <v>435.52</v>
      </c>
    </row>
    <row r="4646" spans="1:4" ht="9" customHeight="1">
      <c r="A4646" s="366" t="s">
        <v>41038</v>
      </c>
      <c r="B4646" s="367" t="s">
        <v>32495</v>
      </c>
      <c r="C4646" s="366" t="s">
        <v>4130</v>
      </c>
      <c r="D4646" s="368">
        <v>413.11</v>
      </c>
    </row>
    <row r="4647" spans="1:4" ht="9" customHeight="1">
      <c r="A4647" s="366" t="s">
        <v>41039</v>
      </c>
      <c r="B4647" s="367" t="s">
        <v>32496</v>
      </c>
      <c r="C4647" s="366" t="s">
        <v>4130</v>
      </c>
      <c r="D4647" s="368">
        <v>500.5</v>
      </c>
    </row>
    <row r="4648" spans="1:4" ht="9" customHeight="1">
      <c r="A4648" s="366" t="s">
        <v>41040</v>
      </c>
      <c r="B4648" s="367" t="s">
        <v>32497</v>
      </c>
      <c r="C4648" s="366" t="s">
        <v>4130</v>
      </c>
      <c r="D4648" s="368">
        <v>486.57</v>
      </c>
    </row>
    <row r="4649" spans="1:4" ht="9" customHeight="1">
      <c r="A4649" s="366" t="s">
        <v>41041</v>
      </c>
      <c r="B4649" s="367" t="s">
        <v>32498</v>
      </c>
      <c r="C4649" s="366" t="s">
        <v>4130</v>
      </c>
      <c r="D4649" s="368">
        <v>65.45</v>
      </c>
    </row>
    <row r="4650" spans="1:4" ht="9" customHeight="1">
      <c r="A4650" s="366" t="s">
        <v>41042</v>
      </c>
      <c r="B4650" s="367" t="s">
        <v>32499</v>
      </c>
      <c r="C4650" s="366" t="s">
        <v>4130</v>
      </c>
      <c r="D4650" s="368">
        <v>67.55</v>
      </c>
    </row>
    <row r="4651" spans="1:4" ht="9" customHeight="1">
      <c r="A4651" s="366" t="s">
        <v>41043</v>
      </c>
      <c r="B4651" s="367" t="s">
        <v>32500</v>
      </c>
      <c r="C4651" s="366" t="s">
        <v>4130</v>
      </c>
      <c r="D4651" s="368">
        <v>91.57</v>
      </c>
    </row>
    <row r="4652" spans="1:4" ht="9" customHeight="1">
      <c r="A4652" s="366" t="s">
        <v>41044</v>
      </c>
      <c r="B4652" s="367" t="s">
        <v>32501</v>
      </c>
      <c r="C4652" s="366" t="s">
        <v>4130</v>
      </c>
      <c r="D4652" s="368">
        <v>92.82</v>
      </c>
    </row>
    <row r="4653" spans="1:4" ht="9" customHeight="1">
      <c r="A4653" s="366" t="s">
        <v>41045</v>
      </c>
      <c r="B4653" s="367" t="s">
        <v>32502</v>
      </c>
      <c r="C4653" s="366" t="s">
        <v>4130</v>
      </c>
      <c r="D4653" s="368">
        <v>110.76</v>
      </c>
    </row>
    <row r="4654" spans="1:4" ht="9" customHeight="1">
      <c r="A4654" s="366" t="s">
        <v>41046</v>
      </c>
      <c r="B4654" s="367" t="s">
        <v>32503</v>
      </c>
      <c r="C4654" s="366" t="s">
        <v>4130</v>
      </c>
      <c r="D4654" s="368">
        <v>112.02</v>
      </c>
    </row>
    <row r="4655" spans="1:4" ht="9" customHeight="1">
      <c r="A4655" s="366" t="s">
        <v>41047</v>
      </c>
      <c r="B4655" s="367" t="s">
        <v>32504</v>
      </c>
      <c r="C4655" s="366" t="s">
        <v>4130</v>
      </c>
      <c r="D4655" s="368">
        <v>111.2</v>
      </c>
    </row>
    <row r="4656" spans="1:4" ht="9" customHeight="1">
      <c r="A4656" s="366" t="s">
        <v>41048</v>
      </c>
      <c r="B4656" s="367" t="s">
        <v>32505</v>
      </c>
      <c r="C4656" s="366" t="s">
        <v>4130</v>
      </c>
      <c r="D4656" s="368">
        <v>112.45</v>
      </c>
    </row>
    <row r="4657" spans="1:4" ht="9" customHeight="1">
      <c r="A4657" s="366" t="s">
        <v>41049</v>
      </c>
      <c r="B4657" s="367" t="s">
        <v>32506</v>
      </c>
      <c r="C4657" s="366" t="s">
        <v>4130</v>
      </c>
      <c r="D4657" s="368">
        <v>136.94</v>
      </c>
    </row>
    <row r="4658" spans="1:4" ht="9" customHeight="1">
      <c r="A4658" s="366" t="s">
        <v>41050</v>
      </c>
      <c r="B4658" s="367" t="s">
        <v>32507</v>
      </c>
      <c r="C4658" s="366" t="s">
        <v>4130</v>
      </c>
      <c r="D4658" s="368">
        <v>138.88999999999999</v>
      </c>
    </row>
    <row r="4659" spans="1:4" ht="9" customHeight="1">
      <c r="A4659" s="366" t="s">
        <v>41051</v>
      </c>
      <c r="B4659" s="367" t="s">
        <v>32508</v>
      </c>
      <c r="C4659" s="366" t="s">
        <v>4130</v>
      </c>
      <c r="D4659" s="368">
        <v>26.96</v>
      </c>
    </row>
    <row r="4660" spans="1:4" ht="9" customHeight="1">
      <c r="A4660" s="366" t="s">
        <v>41052</v>
      </c>
      <c r="B4660" s="367" t="s">
        <v>32509</v>
      </c>
      <c r="C4660" s="366" t="s">
        <v>4130</v>
      </c>
      <c r="D4660" s="368">
        <v>32.479999999999997</v>
      </c>
    </row>
    <row r="4661" spans="1:4" ht="9" customHeight="1">
      <c r="A4661" s="366" t="s">
        <v>41053</v>
      </c>
      <c r="B4661" s="367" t="s">
        <v>32510</v>
      </c>
      <c r="C4661" s="366" t="s">
        <v>4130</v>
      </c>
      <c r="D4661" s="368">
        <v>76.52</v>
      </c>
    </row>
    <row r="4662" spans="1:4" ht="9" customHeight="1">
      <c r="A4662" s="366" t="s">
        <v>41054</v>
      </c>
      <c r="B4662" s="367" t="s">
        <v>32511</v>
      </c>
      <c r="C4662" s="366" t="s">
        <v>4130</v>
      </c>
      <c r="D4662" s="368">
        <v>108.93</v>
      </c>
    </row>
    <row r="4663" spans="1:4" ht="9" customHeight="1">
      <c r="A4663" s="366" t="s">
        <v>41055</v>
      </c>
      <c r="B4663" s="367" t="s">
        <v>32512</v>
      </c>
      <c r="C4663" s="366" t="s">
        <v>4130</v>
      </c>
      <c r="D4663" s="368">
        <v>30.6</v>
      </c>
    </row>
    <row r="4664" spans="1:4" ht="9" customHeight="1">
      <c r="A4664" s="366" t="s">
        <v>41056</v>
      </c>
      <c r="B4664" s="367" t="s">
        <v>32513</v>
      </c>
      <c r="C4664" s="366" t="s">
        <v>4130</v>
      </c>
      <c r="D4664" s="368">
        <v>38.020000000000003</v>
      </c>
    </row>
    <row r="4665" spans="1:4" ht="9" customHeight="1">
      <c r="A4665" s="366" t="s">
        <v>41057</v>
      </c>
      <c r="B4665" s="367" t="s">
        <v>32514</v>
      </c>
      <c r="C4665" s="366" t="s">
        <v>4130</v>
      </c>
      <c r="D4665" s="368">
        <v>50.06</v>
      </c>
    </row>
    <row r="4666" spans="1:4" ht="9" customHeight="1">
      <c r="A4666" s="366" t="s">
        <v>41058</v>
      </c>
      <c r="B4666" s="367" t="s">
        <v>32515</v>
      </c>
      <c r="C4666" s="366" t="s">
        <v>4130</v>
      </c>
      <c r="D4666" s="368">
        <v>50.19</v>
      </c>
    </row>
    <row r="4667" spans="1:4" ht="9" customHeight="1">
      <c r="A4667" s="366" t="s">
        <v>41059</v>
      </c>
      <c r="B4667" s="367" t="s">
        <v>32516</v>
      </c>
      <c r="C4667" s="366" t="s">
        <v>4130</v>
      </c>
      <c r="D4667" s="368">
        <v>57.67</v>
      </c>
    </row>
    <row r="4668" spans="1:4" ht="18" customHeight="1">
      <c r="A4668" s="366" t="s">
        <v>41060</v>
      </c>
      <c r="B4668" s="367" t="s">
        <v>32517</v>
      </c>
      <c r="C4668" s="366" t="s">
        <v>4130</v>
      </c>
      <c r="D4668" s="368">
        <v>71.39</v>
      </c>
    </row>
    <row r="4669" spans="1:4" ht="18" customHeight="1">
      <c r="A4669" s="366" t="s">
        <v>41061</v>
      </c>
      <c r="B4669" s="367" t="s">
        <v>32518</v>
      </c>
      <c r="C4669" s="366" t="s">
        <v>40</v>
      </c>
      <c r="D4669" s="368">
        <v>35.67</v>
      </c>
    </row>
    <row r="4670" spans="1:4" ht="18" customHeight="1">
      <c r="A4670" s="366" t="s">
        <v>41062</v>
      </c>
      <c r="B4670" s="367" t="s">
        <v>32519</v>
      </c>
      <c r="C4670" s="366" t="s">
        <v>40</v>
      </c>
      <c r="D4670" s="368">
        <v>35.54</v>
      </c>
    </row>
    <row r="4671" spans="1:4" ht="18" customHeight="1">
      <c r="A4671" s="366" t="s">
        <v>41063</v>
      </c>
      <c r="B4671" s="367" t="s">
        <v>32520</v>
      </c>
      <c r="C4671" s="366" t="s">
        <v>40</v>
      </c>
      <c r="D4671" s="368">
        <v>38.619999999999997</v>
      </c>
    </row>
    <row r="4672" spans="1:4" ht="18" customHeight="1">
      <c r="A4672" s="366" t="s">
        <v>41064</v>
      </c>
      <c r="B4672" s="367" t="s">
        <v>32521</v>
      </c>
      <c r="C4672" s="366" t="s">
        <v>40</v>
      </c>
      <c r="D4672" s="368">
        <v>42.61</v>
      </c>
    </row>
    <row r="4673" spans="1:4" ht="18" customHeight="1">
      <c r="A4673" s="366" t="s">
        <v>41065</v>
      </c>
      <c r="B4673" s="367" t="s">
        <v>32522</v>
      </c>
      <c r="C4673" s="366" t="s">
        <v>40</v>
      </c>
      <c r="D4673" s="368">
        <v>33.950000000000003</v>
      </c>
    </row>
    <row r="4674" spans="1:4" ht="18" customHeight="1">
      <c r="A4674" s="366" t="s">
        <v>41066</v>
      </c>
      <c r="B4674" s="367" t="s">
        <v>32523</v>
      </c>
      <c r="C4674" s="366" t="s">
        <v>40</v>
      </c>
      <c r="D4674" s="368">
        <v>33.76</v>
      </c>
    </row>
    <row r="4675" spans="1:4" ht="18" customHeight="1">
      <c r="A4675" s="366" t="s">
        <v>41067</v>
      </c>
      <c r="B4675" s="367" t="s">
        <v>32524</v>
      </c>
      <c r="C4675" s="366" t="s">
        <v>40</v>
      </c>
      <c r="D4675" s="368">
        <v>40.58</v>
      </c>
    </row>
    <row r="4676" spans="1:4" ht="9" customHeight="1">
      <c r="A4676" s="366" t="s">
        <v>41068</v>
      </c>
      <c r="B4676" s="367" t="s">
        <v>32525</v>
      </c>
      <c r="C4676" s="366" t="s">
        <v>40</v>
      </c>
      <c r="D4676" s="368">
        <v>46</v>
      </c>
    </row>
    <row r="4677" spans="1:4" ht="9" customHeight="1">
      <c r="A4677" s="366" t="s">
        <v>41069</v>
      </c>
      <c r="B4677" s="367" t="s">
        <v>32526</v>
      </c>
      <c r="C4677" s="366" t="s">
        <v>40</v>
      </c>
      <c r="D4677" s="368">
        <v>83.49</v>
      </c>
    </row>
    <row r="4678" spans="1:4" ht="9" customHeight="1">
      <c r="A4678" s="366" t="s">
        <v>41070</v>
      </c>
      <c r="B4678" s="367" t="s">
        <v>32527</v>
      </c>
      <c r="C4678" s="366" t="s">
        <v>40</v>
      </c>
      <c r="D4678" s="368">
        <v>83.31</v>
      </c>
    </row>
    <row r="4679" spans="1:4" ht="9" customHeight="1">
      <c r="A4679" s="366" t="s">
        <v>41071</v>
      </c>
      <c r="B4679" s="367" t="s">
        <v>32528</v>
      </c>
      <c r="C4679" s="366" t="s">
        <v>40</v>
      </c>
      <c r="D4679" s="368">
        <v>82.94</v>
      </c>
    </row>
    <row r="4680" spans="1:4" ht="9" customHeight="1">
      <c r="A4680" s="366" t="s">
        <v>41072</v>
      </c>
      <c r="B4680" s="367" t="s">
        <v>32529</v>
      </c>
      <c r="C4680" s="366" t="s">
        <v>40</v>
      </c>
      <c r="D4680" s="368">
        <v>82.76</v>
      </c>
    </row>
    <row r="4681" spans="1:4" ht="9" customHeight="1">
      <c r="A4681" s="366" t="s">
        <v>41073</v>
      </c>
      <c r="B4681" s="367" t="s">
        <v>32530</v>
      </c>
      <c r="C4681" s="366" t="s">
        <v>40</v>
      </c>
      <c r="D4681" s="368">
        <v>83.51</v>
      </c>
    </row>
    <row r="4682" spans="1:4" ht="9" customHeight="1">
      <c r="A4682" s="366" t="s">
        <v>41074</v>
      </c>
      <c r="B4682" s="367" t="s">
        <v>32531</v>
      </c>
      <c r="C4682" s="366" t="s">
        <v>40</v>
      </c>
      <c r="D4682" s="368">
        <v>83.38</v>
      </c>
    </row>
    <row r="4683" spans="1:4" ht="9" customHeight="1">
      <c r="A4683" s="366" t="s">
        <v>41075</v>
      </c>
      <c r="B4683" s="367" t="s">
        <v>32532</v>
      </c>
      <c r="C4683" s="366" t="s">
        <v>40</v>
      </c>
      <c r="D4683" s="368">
        <v>92.31</v>
      </c>
    </row>
    <row r="4684" spans="1:4" ht="9" customHeight="1">
      <c r="A4684" s="366" t="s">
        <v>41076</v>
      </c>
      <c r="B4684" s="367" t="s">
        <v>32533</v>
      </c>
      <c r="C4684" s="366" t="s">
        <v>40</v>
      </c>
      <c r="D4684" s="368">
        <v>92.52</v>
      </c>
    </row>
    <row r="4685" spans="1:4" ht="9" customHeight="1">
      <c r="A4685" s="366" t="s">
        <v>41077</v>
      </c>
      <c r="B4685" s="367" t="s">
        <v>32534</v>
      </c>
      <c r="C4685" s="366" t="s">
        <v>40</v>
      </c>
      <c r="D4685" s="368">
        <v>98.08</v>
      </c>
    </row>
    <row r="4686" spans="1:4" ht="9" customHeight="1">
      <c r="A4686" s="366" t="s">
        <v>41078</v>
      </c>
      <c r="B4686" s="367" t="s">
        <v>32535</v>
      </c>
      <c r="C4686" s="366" t="s">
        <v>40</v>
      </c>
      <c r="D4686" s="368">
        <v>97.9</v>
      </c>
    </row>
    <row r="4687" spans="1:4" ht="9" customHeight="1">
      <c r="A4687" s="366" t="s">
        <v>41079</v>
      </c>
      <c r="B4687" s="367" t="s">
        <v>32536</v>
      </c>
      <c r="C4687" s="366" t="s">
        <v>40</v>
      </c>
      <c r="D4687" s="368">
        <v>102.45</v>
      </c>
    </row>
    <row r="4688" spans="1:4" ht="9" customHeight="1">
      <c r="A4688" s="366" t="s">
        <v>41080</v>
      </c>
      <c r="B4688" s="367" t="s">
        <v>32537</v>
      </c>
      <c r="C4688" s="366" t="s">
        <v>40</v>
      </c>
      <c r="D4688" s="368">
        <v>32.81</v>
      </c>
    </row>
    <row r="4689" spans="1:4" ht="9" customHeight="1">
      <c r="A4689" s="366" t="s">
        <v>41081</v>
      </c>
      <c r="B4689" s="367" t="s">
        <v>32538</v>
      </c>
      <c r="C4689" s="366" t="s">
        <v>40</v>
      </c>
      <c r="D4689" s="368">
        <v>34.51</v>
      </c>
    </row>
    <row r="4690" spans="1:4" ht="9" customHeight="1">
      <c r="A4690" s="366" t="s">
        <v>41082</v>
      </c>
      <c r="B4690" s="367" t="s">
        <v>32539</v>
      </c>
      <c r="C4690" s="366" t="s">
        <v>40</v>
      </c>
      <c r="D4690" s="368">
        <v>34.49</v>
      </c>
    </row>
    <row r="4691" spans="1:4" ht="9" customHeight="1">
      <c r="A4691" s="366" t="s">
        <v>41083</v>
      </c>
      <c r="B4691" s="367" t="s">
        <v>32540</v>
      </c>
      <c r="C4691" s="366" t="s">
        <v>40</v>
      </c>
      <c r="D4691" s="368">
        <v>37.4</v>
      </c>
    </row>
    <row r="4692" spans="1:4" ht="9" customHeight="1">
      <c r="A4692" s="366" t="s">
        <v>41084</v>
      </c>
      <c r="B4692" s="367" t="s">
        <v>32541</v>
      </c>
      <c r="C4692" s="366" t="s">
        <v>40</v>
      </c>
      <c r="D4692" s="368">
        <v>37.44</v>
      </c>
    </row>
    <row r="4693" spans="1:4" ht="9" customHeight="1">
      <c r="A4693" s="366" t="s">
        <v>41085</v>
      </c>
      <c r="B4693" s="367" t="s">
        <v>32542</v>
      </c>
      <c r="C4693" s="366" t="s">
        <v>40</v>
      </c>
      <c r="D4693" s="368">
        <v>40.57</v>
      </c>
    </row>
    <row r="4694" spans="1:4" ht="9" customHeight="1">
      <c r="A4694" s="366" t="s">
        <v>41086</v>
      </c>
      <c r="B4694" s="367" t="s">
        <v>32543</v>
      </c>
      <c r="C4694" s="366" t="s">
        <v>40</v>
      </c>
      <c r="D4694" s="368">
        <v>40.659999999999997</v>
      </c>
    </row>
    <row r="4695" spans="1:4" ht="9" customHeight="1">
      <c r="A4695" s="366" t="s">
        <v>41087</v>
      </c>
      <c r="B4695" s="367" t="s">
        <v>32544</v>
      </c>
      <c r="C4695" s="366" t="s">
        <v>40</v>
      </c>
      <c r="D4695" s="368">
        <v>43.35</v>
      </c>
    </row>
    <row r="4696" spans="1:4" ht="9" customHeight="1">
      <c r="A4696" s="366" t="s">
        <v>41088</v>
      </c>
      <c r="B4696" s="367" t="s">
        <v>32545</v>
      </c>
      <c r="C4696" s="366" t="s">
        <v>40</v>
      </c>
      <c r="D4696" s="368">
        <v>43.49</v>
      </c>
    </row>
    <row r="4697" spans="1:4" ht="9" customHeight="1">
      <c r="A4697" s="366" t="s">
        <v>41089</v>
      </c>
      <c r="B4697" s="367" t="s">
        <v>32546</v>
      </c>
      <c r="C4697" s="366" t="s">
        <v>40</v>
      </c>
      <c r="D4697" s="368">
        <v>51.7</v>
      </c>
    </row>
    <row r="4698" spans="1:4" ht="9" customHeight="1">
      <c r="A4698" s="366" t="s">
        <v>41090</v>
      </c>
      <c r="B4698" s="367" t="s">
        <v>32547</v>
      </c>
      <c r="C4698" s="366" t="s">
        <v>40</v>
      </c>
      <c r="D4698" s="368">
        <v>46.76</v>
      </c>
    </row>
    <row r="4699" spans="1:4" ht="9" customHeight="1">
      <c r="A4699" s="366" t="s">
        <v>41091</v>
      </c>
      <c r="B4699" s="367" t="s">
        <v>32548</v>
      </c>
      <c r="C4699" s="366" t="s">
        <v>40</v>
      </c>
      <c r="D4699" s="368">
        <v>52.33</v>
      </c>
    </row>
    <row r="4700" spans="1:4" ht="9" customHeight="1">
      <c r="A4700" s="366" t="s">
        <v>41092</v>
      </c>
      <c r="B4700" s="367" t="s">
        <v>32549</v>
      </c>
      <c r="C4700" s="366" t="s">
        <v>40</v>
      </c>
      <c r="D4700" s="368">
        <v>52.27</v>
      </c>
    </row>
    <row r="4701" spans="1:4" ht="9" customHeight="1">
      <c r="A4701" s="366" t="s">
        <v>41093</v>
      </c>
      <c r="B4701" s="367" t="s">
        <v>32550</v>
      </c>
      <c r="C4701" s="366" t="s">
        <v>40</v>
      </c>
      <c r="D4701" s="368">
        <v>54.33</v>
      </c>
    </row>
    <row r="4702" spans="1:4" ht="9" customHeight="1">
      <c r="A4702" s="366" t="s">
        <v>41094</v>
      </c>
      <c r="B4702" s="367" t="s">
        <v>32551</v>
      </c>
      <c r="C4702" s="366" t="s">
        <v>40</v>
      </c>
      <c r="D4702" s="368">
        <v>54.2</v>
      </c>
    </row>
    <row r="4703" spans="1:4" ht="9" customHeight="1">
      <c r="A4703" s="366" t="s">
        <v>41095</v>
      </c>
      <c r="B4703" s="367" t="s">
        <v>32552</v>
      </c>
      <c r="C4703" s="366" t="s">
        <v>40</v>
      </c>
      <c r="D4703" s="368">
        <v>54.07</v>
      </c>
    </row>
    <row r="4704" spans="1:4" ht="9" customHeight="1">
      <c r="A4704" s="366" t="s">
        <v>41096</v>
      </c>
      <c r="B4704" s="367" t="s">
        <v>32553</v>
      </c>
      <c r="C4704" s="366" t="s">
        <v>40</v>
      </c>
      <c r="D4704" s="368">
        <v>54.32</v>
      </c>
    </row>
    <row r="4705" spans="1:4" ht="9" customHeight="1">
      <c r="A4705" s="366" t="s">
        <v>41097</v>
      </c>
      <c r="B4705" s="367" t="s">
        <v>32554</v>
      </c>
      <c r="C4705" s="366" t="s">
        <v>40</v>
      </c>
      <c r="D4705" s="368">
        <v>54.14</v>
      </c>
    </row>
    <row r="4706" spans="1:4" ht="9" customHeight="1">
      <c r="A4706" s="366" t="s">
        <v>41098</v>
      </c>
      <c r="B4706" s="367" t="s">
        <v>32555</v>
      </c>
      <c r="C4706" s="366" t="s">
        <v>40</v>
      </c>
      <c r="D4706" s="368">
        <v>58.05</v>
      </c>
    </row>
    <row r="4707" spans="1:4" ht="9" customHeight="1">
      <c r="A4707" s="366" t="s">
        <v>41099</v>
      </c>
      <c r="B4707" s="367" t="s">
        <v>32556</v>
      </c>
      <c r="C4707" s="366" t="s">
        <v>40</v>
      </c>
      <c r="D4707" s="368">
        <v>58.32</v>
      </c>
    </row>
    <row r="4708" spans="1:4" ht="9" customHeight="1">
      <c r="A4708" s="366" t="s">
        <v>41100</v>
      </c>
      <c r="B4708" s="367" t="s">
        <v>32557</v>
      </c>
      <c r="C4708" s="366" t="s">
        <v>40</v>
      </c>
      <c r="D4708" s="368">
        <v>60.41</v>
      </c>
    </row>
    <row r="4709" spans="1:4" ht="9" customHeight="1">
      <c r="A4709" s="366" t="s">
        <v>41101</v>
      </c>
      <c r="B4709" s="367" t="s">
        <v>32558</v>
      </c>
      <c r="C4709" s="366" t="s">
        <v>40</v>
      </c>
      <c r="D4709" s="368">
        <v>60.23</v>
      </c>
    </row>
    <row r="4710" spans="1:4" ht="9" customHeight="1">
      <c r="A4710" s="366" t="s">
        <v>41102</v>
      </c>
      <c r="B4710" s="367" t="s">
        <v>32559</v>
      </c>
      <c r="C4710" s="366" t="s">
        <v>40</v>
      </c>
      <c r="D4710" s="368">
        <v>60.19</v>
      </c>
    </row>
    <row r="4711" spans="1:4" ht="9" customHeight="1">
      <c r="A4711" s="366" t="s">
        <v>41103</v>
      </c>
      <c r="B4711" s="367" t="s">
        <v>32560</v>
      </c>
      <c r="C4711" s="366" t="s">
        <v>40</v>
      </c>
      <c r="D4711" s="368">
        <v>59.94</v>
      </c>
    </row>
    <row r="4712" spans="1:4" ht="9" customHeight="1">
      <c r="A4712" s="366" t="s">
        <v>41104</v>
      </c>
      <c r="B4712" s="367" t="s">
        <v>32561</v>
      </c>
      <c r="C4712" s="366" t="s">
        <v>40</v>
      </c>
      <c r="D4712" s="368">
        <v>64.91</v>
      </c>
    </row>
    <row r="4713" spans="1:4" ht="9" customHeight="1">
      <c r="A4713" s="366" t="s">
        <v>41105</v>
      </c>
      <c r="B4713" s="367" t="s">
        <v>32562</v>
      </c>
      <c r="C4713" s="366" t="s">
        <v>40</v>
      </c>
      <c r="D4713" s="368">
        <v>64.680000000000007</v>
      </c>
    </row>
    <row r="4714" spans="1:4" ht="9" customHeight="1">
      <c r="A4714" s="366" t="s">
        <v>41106</v>
      </c>
      <c r="B4714" s="367" t="s">
        <v>32563</v>
      </c>
      <c r="C4714" s="366" t="s">
        <v>40</v>
      </c>
      <c r="D4714" s="368">
        <v>64.55</v>
      </c>
    </row>
    <row r="4715" spans="1:4" ht="9" customHeight="1">
      <c r="A4715" s="366" t="s">
        <v>41107</v>
      </c>
      <c r="B4715" s="367" t="s">
        <v>32564</v>
      </c>
      <c r="C4715" s="366" t="s">
        <v>40</v>
      </c>
      <c r="D4715" s="368">
        <v>68.2</v>
      </c>
    </row>
    <row r="4716" spans="1:4" ht="9" customHeight="1">
      <c r="A4716" s="366" t="s">
        <v>41108</v>
      </c>
      <c r="B4716" s="367" t="s">
        <v>32565</v>
      </c>
      <c r="C4716" s="366" t="s">
        <v>40</v>
      </c>
      <c r="D4716" s="368">
        <v>68.260000000000005</v>
      </c>
    </row>
    <row r="4717" spans="1:4" ht="9" customHeight="1">
      <c r="A4717" s="366" t="s">
        <v>41109</v>
      </c>
      <c r="B4717" s="367" t="s">
        <v>32566</v>
      </c>
      <c r="C4717" s="366" t="s">
        <v>40</v>
      </c>
      <c r="D4717" s="368">
        <v>68.14</v>
      </c>
    </row>
    <row r="4718" spans="1:4" ht="9" customHeight="1">
      <c r="A4718" s="366" t="s">
        <v>41110</v>
      </c>
      <c r="B4718" s="367" t="s">
        <v>32567</v>
      </c>
      <c r="C4718" s="366" t="s">
        <v>40</v>
      </c>
      <c r="D4718" s="368">
        <v>67.88</v>
      </c>
    </row>
    <row r="4719" spans="1:4" ht="9" customHeight="1">
      <c r="A4719" s="366" t="s">
        <v>41111</v>
      </c>
      <c r="B4719" s="367" t="s">
        <v>32568</v>
      </c>
      <c r="C4719" s="366" t="s">
        <v>40</v>
      </c>
      <c r="D4719" s="368">
        <v>67.75</v>
      </c>
    </row>
    <row r="4720" spans="1:4" ht="9" customHeight="1">
      <c r="A4720" s="366" t="s">
        <v>41112</v>
      </c>
      <c r="B4720" s="367" t="s">
        <v>32569</v>
      </c>
      <c r="C4720" s="366" t="s">
        <v>40</v>
      </c>
      <c r="D4720" s="368">
        <v>77.27</v>
      </c>
    </row>
    <row r="4721" spans="1:4" ht="9" customHeight="1">
      <c r="A4721" s="366" t="s">
        <v>41113</v>
      </c>
      <c r="B4721" s="367" t="s">
        <v>32570</v>
      </c>
      <c r="C4721" s="366" t="s">
        <v>40</v>
      </c>
      <c r="D4721" s="368">
        <v>76.900000000000006</v>
      </c>
    </row>
    <row r="4722" spans="1:4" ht="9" customHeight="1">
      <c r="A4722" s="366" t="s">
        <v>41114</v>
      </c>
      <c r="B4722" s="367" t="s">
        <v>32571</v>
      </c>
      <c r="C4722" s="366" t="s">
        <v>40</v>
      </c>
      <c r="D4722" s="368">
        <v>76.75</v>
      </c>
    </row>
    <row r="4723" spans="1:4" ht="9" customHeight="1">
      <c r="A4723" s="366" t="s">
        <v>41115</v>
      </c>
      <c r="B4723" s="367" t="s">
        <v>32572</v>
      </c>
      <c r="C4723" s="366" t="s">
        <v>40</v>
      </c>
      <c r="D4723" s="368">
        <v>81.75</v>
      </c>
    </row>
    <row r="4724" spans="1:4" ht="9" customHeight="1">
      <c r="A4724" s="366" t="s">
        <v>41116</v>
      </c>
      <c r="B4724" s="367" t="s">
        <v>32573</v>
      </c>
      <c r="C4724" s="366" t="s">
        <v>40</v>
      </c>
      <c r="D4724" s="368">
        <v>81.569999999999993</v>
      </c>
    </row>
    <row r="4725" spans="1:4" ht="9" customHeight="1">
      <c r="A4725" s="366" t="s">
        <v>41117</v>
      </c>
      <c r="B4725" s="367" t="s">
        <v>32574</v>
      </c>
      <c r="C4725" s="366" t="s">
        <v>152</v>
      </c>
      <c r="D4725" s="368">
        <v>12.31</v>
      </c>
    </row>
    <row r="4726" spans="1:4" ht="9" customHeight="1">
      <c r="A4726" s="366" t="s">
        <v>41118</v>
      </c>
      <c r="B4726" s="367" t="s">
        <v>32575</v>
      </c>
      <c r="C4726" s="366" t="s">
        <v>152</v>
      </c>
      <c r="D4726" s="368">
        <v>12.29</v>
      </c>
    </row>
    <row r="4727" spans="1:4" ht="9" customHeight="1">
      <c r="A4727" s="366" t="s">
        <v>41119</v>
      </c>
      <c r="B4727" s="367" t="s">
        <v>32576</v>
      </c>
      <c r="C4727" s="366" t="s">
        <v>152</v>
      </c>
      <c r="D4727" s="368">
        <v>15.11</v>
      </c>
    </row>
    <row r="4728" spans="1:4" ht="9" customHeight="1">
      <c r="A4728" s="366" t="s">
        <v>41120</v>
      </c>
      <c r="B4728" s="367" t="s">
        <v>32577</v>
      </c>
      <c r="C4728" s="366" t="s">
        <v>152</v>
      </c>
      <c r="D4728" s="368">
        <v>15.11</v>
      </c>
    </row>
    <row r="4729" spans="1:4" ht="9" customHeight="1">
      <c r="A4729" s="366" t="s">
        <v>41121</v>
      </c>
      <c r="B4729" s="367" t="s">
        <v>32578</v>
      </c>
      <c r="C4729" s="366" t="s">
        <v>152</v>
      </c>
      <c r="D4729" s="368">
        <v>10.45</v>
      </c>
    </row>
    <row r="4730" spans="1:4" ht="9" customHeight="1">
      <c r="A4730" s="366" t="s">
        <v>41122</v>
      </c>
      <c r="B4730" s="367" t="s">
        <v>32579</v>
      </c>
      <c r="C4730" s="366" t="s">
        <v>9780</v>
      </c>
      <c r="D4730" s="368">
        <v>132.19999999999999</v>
      </c>
    </row>
    <row r="4731" spans="1:4" ht="9" customHeight="1">
      <c r="A4731" s="366" t="s">
        <v>41123</v>
      </c>
      <c r="B4731" s="367" t="s">
        <v>16745</v>
      </c>
      <c r="C4731" s="366" t="s">
        <v>16948</v>
      </c>
      <c r="D4731" s="368">
        <v>29.91</v>
      </c>
    </row>
    <row r="4732" spans="1:4" ht="9" customHeight="1">
      <c r="A4732" s="366" t="s">
        <v>41124</v>
      </c>
      <c r="B4732" s="367" t="s">
        <v>32580</v>
      </c>
      <c r="C4732" s="366" t="s">
        <v>9780</v>
      </c>
      <c r="D4732" s="368">
        <v>4.49</v>
      </c>
    </row>
    <row r="4733" spans="1:4" ht="9" customHeight="1">
      <c r="A4733" s="366" t="s">
        <v>41125</v>
      </c>
      <c r="B4733" s="367" t="s">
        <v>32581</v>
      </c>
      <c r="C4733" s="366" t="s">
        <v>16948</v>
      </c>
      <c r="D4733" s="368">
        <v>11.49</v>
      </c>
    </row>
    <row r="4734" spans="1:4" ht="9" customHeight="1">
      <c r="A4734" s="366" t="s">
        <v>41126</v>
      </c>
      <c r="B4734" s="367" t="s">
        <v>32582</v>
      </c>
      <c r="C4734" s="366" t="s">
        <v>16948</v>
      </c>
      <c r="D4734" s="368">
        <v>7.4</v>
      </c>
    </row>
    <row r="4735" spans="1:4" ht="9" customHeight="1">
      <c r="A4735" s="366" t="s">
        <v>41127</v>
      </c>
      <c r="B4735" s="367" t="s">
        <v>32583</v>
      </c>
      <c r="C4735" s="366" t="s">
        <v>16948</v>
      </c>
      <c r="D4735" s="368">
        <v>4.74</v>
      </c>
    </row>
    <row r="4736" spans="1:4" ht="9" customHeight="1">
      <c r="A4736" s="366" t="s">
        <v>41128</v>
      </c>
      <c r="B4736" s="367" t="s">
        <v>32584</v>
      </c>
      <c r="C4736" s="366" t="s">
        <v>16948</v>
      </c>
      <c r="D4736" s="368">
        <v>53.43</v>
      </c>
    </row>
    <row r="4737" spans="1:4" ht="9" customHeight="1">
      <c r="A4737" s="366" t="s">
        <v>41129</v>
      </c>
      <c r="B4737" s="367" t="s">
        <v>32585</v>
      </c>
      <c r="C4737" s="366" t="s">
        <v>9780</v>
      </c>
      <c r="D4737" s="368">
        <v>13.52</v>
      </c>
    </row>
    <row r="4738" spans="1:4" ht="9" customHeight="1">
      <c r="A4738" s="366" t="s">
        <v>41130</v>
      </c>
      <c r="B4738" s="367" t="s">
        <v>32586</v>
      </c>
      <c r="C4738" s="366" t="s">
        <v>9780</v>
      </c>
      <c r="D4738" s="368">
        <v>19.96</v>
      </c>
    </row>
    <row r="4739" spans="1:4" ht="9" customHeight="1">
      <c r="A4739" s="366" t="s">
        <v>41131</v>
      </c>
      <c r="B4739" s="367" t="s">
        <v>32587</v>
      </c>
      <c r="C4739" s="366" t="s">
        <v>16948</v>
      </c>
      <c r="D4739" s="368">
        <v>6.43</v>
      </c>
    </row>
    <row r="4740" spans="1:4" ht="9" customHeight="1">
      <c r="A4740" s="366" t="s">
        <v>41132</v>
      </c>
      <c r="B4740" s="367" t="s">
        <v>32588</v>
      </c>
      <c r="C4740" s="366" t="s">
        <v>40</v>
      </c>
      <c r="D4740" s="368">
        <v>25.8</v>
      </c>
    </row>
    <row r="4741" spans="1:4" ht="9" customHeight="1">
      <c r="A4741" s="366" t="s">
        <v>41133</v>
      </c>
      <c r="B4741" s="367" t="s">
        <v>32589</v>
      </c>
      <c r="C4741" s="366" t="s">
        <v>40</v>
      </c>
      <c r="D4741" s="368">
        <v>23.4</v>
      </c>
    </row>
    <row r="4742" spans="1:4" ht="9" customHeight="1">
      <c r="A4742" s="366" t="s">
        <v>41134</v>
      </c>
      <c r="B4742" s="367" t="s">
        <v>32590</v>
      </c>
      <c r="C4742" s="366" t="s">
        <v>40</v>
      </c>
      <c r="D4742" s="368">
        <v>35.770000000000003</v>
      </c>
    </row>
    <row r="4743" spans="1:4" ht="9" customHeight="1">
      <c r="A4743" s="366" t="s">
        <v>41135</v>
      </c>
      <c r="B4743" s="367" t="s">
        <v>32591</v>
      </c>
      <c r="C4743" s="366" t="s">
        <v>40</v>
      </c>
      <c r="D4743" s="368">
        <v>31.45</v>
      </c>
    </row>
    <row r="4744" spans="1:4" ht="9" customHeight="1">
      <c r="A4744" s="366" t="s">
        <v>41136</v>
      </c>
      <c r="B4744" s="367" t="s">
        <v>32592</v>
      </c>
      <c r="C4744" s="366" t="s">
        <v>40</v>
      </c>
      <c r="D4744" s="368">
        <v>29.5</v>
      </c>
    </row>
    <row r="4745" spans="1:4" ht="9" customHeight="1">
      <c r="A4745" s="366" t="s">
        <v>41137</v>
      </c>
      <c r="B4745" s="367" t="s">
        <v>32593</v>
      </c>
      <c r="C4745" s="366" t="s">
        <v>40</v>
      </c>
      <c r="D4745" s="368">
        <v>26.14</v>
      </c>
    </row>
    <row r="4746" spans="1:4" ht="9" customHeight="1">
      <c r="A4746" s="366" t="s">
        <v>41138</v>
      </c>
      <c r="B4746" s="367" t="s">
        <v>32594</v>
      </c>
      <c r="C4746" s="366" t="s">
        <v>40</v>
      </c>
      <c r="D4746" s="368">
        <v>38.93</v>
      </c>
    </row>
    <row r="4747" spans="1:4" ht="9" customHeight="1">
      <c r="A4747" s="366" t="s">
        <v>41139</v>
      </c>
      <c r="B4747" s="367" t="s">
        <v>32595</v>
      </c>
      <c r="C4747" s="366" t="s">
        <v>40</v>
      </c>
      <c r="D4747" s="368">
        <v>34.130000000000003</v>
      </c>
    </row>
    <row r="4748" spans="1:4" ht="9" customHeight="1">
      <c r="A4748" s="366" t="s">
        <v>41140</v>
      </c>
      <c r="B4748" s="367" t="s">
        <v>32596</v>
      </c>
      <c r="C4748" s="366" t="s">
        <v>40</v>
      </c>
      <c r="D4748" s="368">
        <v>55.35</v>
      </c>
    </row>
    <row r="4749" spans="1:4" ht="9" customHeight="1">
      <c r="A4749" s="366" t="s">
        <v>41141</v>
      </c>
      <c r="B4749" s="367" t="s">
        <v>32597</v>
      </c>
      <c r="C4749" s="366" t="s">
        <v>40</v>
      </c>
      <c r="D4749" s="368">
        <v>46.71</v>
      </c>
    </row>
    <row r="4750" spans="1:4" ht="9" customHeight="1">
      <c r="A4750" s="366" t="s">
        <v>41142</v>
      </c>
      <c r="B4750" s="367" t="s">
        <v>32598</v>
      </c>
      <c r="C4750" s="366" t="s">
        <v>40</v>
      </c>
      <c r="D4750" s="368">
        <v>74.38</v>
      </c>
    </row>
    <row r="4751" spans="1:4" ht="9" customHeight="1">
      <c r="A4751" s="366" t="s">
        <v>41143</v>
      </c>
      <c r="B4751" s="367" t="s">
        <v>32599</v>
      </c>
      <c r="C4751" s="366" t="s">
        <v>40</v>
      </c>
      <c r="D4751" s="368">
        <v>60.92</v>
      </c>
    </row>
    <row r="4752" spans="1:4" ht="9" customHeight="1">
      <c r="A4752" s="366" t="s">
        <v>41144</v>
      </c>
      <c r="B4752" s="367" t="s">
        <v>32600</v>
      </c>
      <c r="C4752" s="366" t="s">
        <v>40</v>
      </c>
      <c r="D4752" s="368">
        <v>30.5</v>
      </c>
    </row>
    <row r="4753" spans="1:4" ht="9" customHeight="1">
      <c r="A4753" s="366" t="s">
        <v>41145</v>
      </c>
      <c r="B4753" s="367" t="s">
        <v>32601</v>
      </c>
      <c r="C4753" s="366" t="s">
        <v>40</v>
      </c>
      <c r="D4753" s="368">
        <v>27.14</v>
      </c>
    </row>
    <row r="4754" spans="1:4" ht="9" customHeight="1">
      <c r="A4754" s="366" t="s">
        <v>41146</v>
      </c>
      <c r="B4754" s="367" t="s">
        <v>32602</v>
      </c>
      <c r="C4754" s="366" t="s">
        <v>40</v>
      </c>
      <c r="D4754" s="368">
        <v>39.93</v>
      </c>
    </row>
    <row r="4755" spans="1:4" ht="9" customHeight="1">
      <c r="A4755" s="366" t="s">
        <v>41147</v>
      </c>
      <c r="B4755" s="367" t="s">
        <v>32603</v>
      </c>
      <c r="C4755" s="366" t="s">
        <v>40</v>
      </c>
      <c r="D4755" s="368">
        <v>35.130000000000003</v>
      </c>
    </row>
    <row r="4756" spans="1:4" ht="9" customHeight="1">
      <c r="A4756" s="366" t="s">
        <v>41148</v>
      </c>
      <c r="B4756" s="367" t="s">
        <v>32604</v>
      </c>
      <c r="C4756" s="366" t="s">
        <v>40</v>
      </c>
      <c r="D4756" s="368">
        <v>56.34</v>
      </c>
    </row>
    <row r="4757" spans="1:4" ht="9" customHeight="1">
      <c r="A4757" s="366" t="s">
        <v>41149</v>
      </c>
      <c r="B4757" s="367" t="s">
        <v>32605</v>
      </c>
      <c r="C4757" s="366" t="s">
        <v>40</v>
      </c>
      <c r="D4757" s="368">
        <v>47.7</v>
      </c>
    </row>
    <row r="4758" spans="1:4" ht="9" customHeight="1">
      <c r="A4758" s="366" t="s">
        <v>41150</v>
      </c>
      <c r="B4758" s="367" t="s">
        <v>32606</v>
      </c>
      <c r="C4758" s="366" t="s">
        <v>40</v>
      </c>
      <c r="D4758" s="368">
        <v>29.99</v>
      </c>
    </row>
    <row r="4759" spans="1:4" ht="9" customHeight="1">
      <c r="A4759" s="366" t="s">
        <v>41151</v>
      </c>
      <c r="B4759" s="367" t="s">
        <v>32607</v>
      </c>
      <c r="C4759" s="366" t="s">
        <v>40</v>
      </c>
      <c r="D4759" s="368">
        <v>27.86</v>
      </c>
    </row>
    <row r="4760" spans="1:4" ht="9" customHeight="1">
      <c r="A4760" s="366" t="s">
        <v>41152</v>
      </c>
      <c r="B4760" s="367" t="s">
        <v>32608</v>
      </c>
      <c r="C4760" s="366" t="s">
        <v>40</v>
      </c>
      <c r="D4760" s="368">
        <v>38.29</v>
      </c>
    </row>
    <row r="4761" spans="1:4" ht="9" customHeight="1">
      <c r="A4761" s="366" t="s">
        <v>41153</v>
      </c>
      <c r="B4761" s="367" t="s">
        <v>32609</v>
      </c>
      <c r="C4761" s="366" t="s">
        <v>40</v>
      </c>
      <c r="D4761" s="368">
        <v>36.17</v>
      </c>
    </row>
    <row r="4762" spans="1:4" ht="9" customHeight="1">
      <c r="A4762" s="366" t="s">
        <v>41154</v>
      </c>
      <c r="B4762" s="367" t="s">
        <v>32610</v>
      </c>
      <c r="C4762" s="366" t="s">
        <v>40</v>
      </c>
      <c r="D4762" s="368">
        <v>54.33</v>
      </c>
    </row>
    <row r="4763" spans="1:4" ht="9" customHeight="1">
      <c r="A4763" s="366" t="s">
        <v>41155</v>
      </c>
      <c r="B4763" s="367" t="s">
        <v>32611</v>
      </c>
      <c r="C4763" s="366" t="s">
        <v>40</v>
      </c>
      <c r="D4763" s="368">
        <v>48.85</v>
      </c>
    </row>
    <row r="4764" spans="1:4" ht="9" customHeight="1">
      <c r="A4764" s="366" t="s">
        <v>41156</v>
      </c>
      <c r="B4764" s="367" t="s">
        <v>32612</v>
      </c>
      <c r="C4764" s="366" t="s">
        <v>4130</v>
      </c>
      <c r="D4764" s="368">
        <v>0.56000000000000005</v>
      </c>
    </row>
    <row r="4765" spans="1:4" ht="9" customHeight="1">
      <c r="A4765" s="366" t="s">
        <v>41157</v>
      </c>
      <c r="B4765" s="367" t="s">
        <v>32613</v>
      </c>
      <c r="C4765" s="366" t="s">
        <v>16948</v>
      </c>
      <c r="D4765" s="368">
        <v>1269.17</v>
      </c>
    </row>
    <row r="4766" spans="1:4" ht="9" customHeight="1">
      <c r="A4766" s="366" t="s">
        <v>41158</v>
      </c>
      <c r="B4766" s="367" t="s">
        <v>32614</v>
      </c>
      <c r="C4766" s="366" t="s">
        <v>16948</v>
      </c>
      <c r="D4766" s="368">
        <v>183.92</v>
      </c>
    </row>
    <row r="4767" spans="1:4" ht="9" customHeight="1">
      <c r="A4767" s="366" t="s">
        <v>41159</v>
      </c>
      <c r="B4767" s="367" t="s">
        <v>32615</v>
      </c>
      <c r="C4767" s="366" t="s">
        <v>16948</v>
      </c>
      <c r="D4767" s="368">
        <v>428.36</v>
      </c>
    </row>
    <row r="4768" spans="1:4" ht="9" customHeight="1">
      <c r="A4768" s="366" t="s">
        <v>41160</v>
      </c>
      <c r="B4768" s="367" t="s">
        <v>32616</v>
      </c>
      <c r="C4768" s="366" t="s">
        <v>16948</v>
      </c>
      <c r="D4768" s="368">
        <v>722.18</v>
      </c>
    </row>
    <row r="4769" spans="1:4" ht="9" customHeight="1">
      <c r="A4769" s="366" t="s">
        <v>41161</v>
      </c>
      <c r="B4769" s="367" t="s">
        <v>32617</v>
      </c>
      <c r="C4769" s="366" t="s">
        <v>16948</v>
      </c>
      <c r="D4769" s="368">
        <v>68.03</v>
      </c>
    </row>
    <row r="4770" spans="1:4" ht="9" customHeight="1">
      <c r="A4770" s="366" t="s">
        <v>41162</v>
      </c>
      <c r="B4770" s="367" t="s">
        <v>32618</v>
      </c>
      <c r="C4770" s="366" t="s">
        <v>16948</v>
      </c>
      <c r="D4770" s="368">
        <v>51.02</v>
      </c>
    </row>
    <row r="4771" spans="1:4" ht="9" customHeight="1">
      <c r="A4771" s="366" t="s">
        <v>41163</v>
      </c>
      <c r="B4771" s="367" t="s">
        <v>32619</v>
      </c>
      <c r="C4771" s="366" t="s">
        <v>16948</v>
      </c>
      <c r="D4771" s="368">
        <v>61.22</v>
      </c>
    </row>
    <row r="4772" spans="1:4" ht="9" customHeight="1">
      <c r="A4772" s="366" t="s">
        <v>41164</v>
      </c>
      <c r="B4772" s="367" t="s">
        <v>32620</v>
      </c>
      <c r="C4772" s="366" t="s">
        <v>16948</v>
      </c>
      <c r="D4772" s="368">
        <v>71.430000000000007</v>
      </c>
    </row>
    <row r="4773" spans="1:4" ht="9" customHeight="1">
      <c r="A4773" s="366" t="s">
        <v>41165</v>
      </c>
      <c r="B4773" s="367" t="s">
        <v>32621</v>
      </c>
      <c r="C4773" s="366" t="s">
        <v>16948</v>
      </c>
      <c r="D4773" s="368">
        <v>40.82</v>
      </c>
    </row>
    <row r="4774" spans="1:4" ht="9" customHeight="1">
      <c r="A4774" s="366" t="s">
        <v>41166</v>
      </c>
      <c r="B4774" s="367" t="s">
        <v>32622</v>
      </c>
      <c r="C4774" s="366" t="s">
        <v>16948</v>
      </c>
      <c r="D4774" s="368">
        <v>70.33</v>
      </c>
    </row>
    <row r="4775" spans="1:4" ht="9" customHeight="1">
      <c r="A4775" s="366" t="s">
        <v>41167</v>
      </c>
      <c r="B4775" s="367" t="s">
        <v>32623</v>
      </c>
      <c r="C4775" s="366" t="s">
        <v>16948</v>
      </c>
      <c r="D4775" s="368">
        <v>83.72</v>
      </c>
    </row>
    <row r="4776" spans="1:4" ht="9" customHeight="1">
      <c r="A4776" s="366" t="s">
        <v>41168</v>
      </c>
      <c r="B4776" s="367" t="s">
        <v>32624</v>
      </c>
      <c r="C4776" s="366" t="s">
        <v>16948</v>
      </c>
      <c r="D4776" s="368">
        <v>97.12</v>
      </c>
    </row>
    <row r="4777" spans="1:4" ht="9" customHeight="1">
      <c r="A4777" s="366" t="s">
        <v>41169</v>
      </c>
      <c r="B4777" s="367" t="s">
        <v>32625</v>
      </c>
      <c r="C4777" s="366" t="s">
        <v>16948</v>
      </c>
      <c r="D4777" s="368">
        <v>56.93</v>
      </c>
    </row>
    <row r="4778" spans="1:4" ht="9" customHeight="1">
      <c r="A4778" s="366" t="s">
        <v>41170</v>
      </c>
      <c r="B4778" s="367" t="s">
        <v>32626</v>
      </c>
      <c r="C4778" s="366" t="s">
        <v>16948</v>
      </c>
      <c r="D4778" s="368">
        <v>6.89</v>
      </c>
    </row>
    <row r="4779" spans="1:4" ht="9" customHeight="1">
      <c r="A4779" s="366" t="s">
        <v>41171</v>
      </c>
      <c r="B4779" s="367" t="s">
        <v>32627</v>
      </c>
      <c r="C4779" s="366" t="s">
        <v>16948</v>
      </c>
      <c r="D4779" s="368">
        <v>8.48</v>
      </c>
    </row>
    <row r="4780" spans="1:4" ht="9" customHeight="1">
      <c r="A4780" s="366" t="s">
        <v>41172</v>
      </c>
      <c r="B4780" s="367" t="s">
        <v>32628</v>
      </c>
      <c r="C4780" s="366" t="s">
        <v>4130</v>
      </c>
      <c r="D4780" s="368">
        <v>5.77</v>
      </c>
    </row>
    <row r="4781" spans="1:4" ht="9" customHeight="1">
      <c r="A4781" s="366" t="s">
        <v>41173</v>
      </c>
      <c r="B4781" s="367" t="s">
        <v>32629</v>
      </c>
      <c r="C4781" s="366" t="s">
        <v>40</v>
      </c>
      <c r="D4781" s="368">
        <v>40.07</v>
      </c>
    </row>
    <row r="4782" spans="1:4" ht="9" customHeight="1">
      <c r="A4782" s="366" t="s">
        <v>41174</v>
      </c>
      <c r="B4782" s="367" t="s">
        <v>32630</v>
      </c>
      <c r="C4782" s="366" t="s">
        <v>16948</v>
      </c>
      <c r="D4782" s="368">
        <v>20.63</v>
      </c>
    </row>
    <row r="4783" spans="1:4" ht="9" customHeight="1">
      <c r="A4783" s="366" t="s">
        <v>41175</v>
      </c>
      <c r="B4783" s="367" t="s">
        <v>32631</v>
      </c>
      <c r="C4783" s="366" t="s">
        <v>4135</v>
      </c>
      <c r="D4783" s="368">
        <v>229.49</v>
      </c>
    </row>
    <row r="4784" spans="1:4" ht="9" customHeight="1">
      <c r="A4784" s="366" t="s">
        <v>41176</v>
      </c>
      <c r="B4784" s="367" t="s">
        <v>32632</v>
      </c>
      <c r="C4784" s="366" t="s">
        <v>4135</v>
      </c>
      <c r="D4784" s="368">
        <v>429.61</v>
      </c>
    </row>
    <row r="4785" spans="1:4" ht="9" customHeight="1">
      <c r="A4785" s="366" t="s">
        <v>41177</v>
      </c>
      <c r="B4785" s="367" t="s">
        <v>32633</v>
      </c>
      <c r="C4785" s="366" t="s">
        <v>4135</v>
      </c>
      <c r="D4785" s="368">
        <v>292.85000000000002</v>
      </c>
    </row>
    <row r="4786" spans="1:4" ht="9" customHeight="1">
      <c r="A4786" s="366" t="s">
        <v>41178</v>
      </c>
      <c r="B4786" s="367" t="s">
        <v>32634</v>
      </c>
      <c r="C4786" s="366" t="s">
        <v>16948</v>
      </c>
      <c r="D4786" s="368">
        <v>80.13</v>
      </c>
    </row>
    <row r="4787" spans="1:4" ht="9" customHeight="1">
      <c r="A4787" s="366" t="s">
        <v>41179</v>
      </c>
      <c r="B4787" s="367" t="s">
        <v>32635</v>
      </c>
      <c r="C4787" s="366" t="s">
        <v>9780</v>
      </c>
      <c r="D4787" s="368">
        <v>4.75</v>
      </c>
    </row>
    <row r="4788" spans="1:4" ht="9" customHeight="1">
      <c r="A4788" s="366" t="s">
        <v>41180</v>
      </c>
      <c r="B4788" s="367" t="s">
        <v>32636</v>
      </c>
      <c r="C4788" s="366" t="s">
        <v>16948</v>
      </c>
      <c r="D4788" s="368">
        <v>39.89</v>
      </c>
    </row>
    <row r="4789" spans="1:4" ht="9" customHeight="1">
      <c r="A4789" s="366" t="s">
        <v>41181</v>
      </c>
      <c r="B4789" s="367" t="s">
        <v>32637</v>
      </c>
      <c r="C4789" s="366" t="s">
        <v>9780</v>
      </c>
      <c r="D4789" s="368">
        <v>4.08</v>
      </c>
    </row>
    <row r="4790" spans="1:4" ht="9" customHeight="1">
      <c r="A4790" s="366" t="s">
        <v>41182</v>
      </c>
      <c r="B4790" s="367" t="s">
        <v>32638</v>
      </c>
      <c r="C4790" s="366" t="s">
        <v>16948</v>
      </c>
      <c r="D4790" s="368">
        <v>15.83</v>
      </c>
    </row>
    <row r="4791" spans="1:4" ht="9" customHeight="1">
      <c r="A4791" s="366" t="s">
        <v>41183</v>
      </c>
      <c r="B4791" s="367" t="s">
        <v>32639</v>
      </c>
      <c r="C4791" s="366" t="s">
        <v>40</v>
      </c>
      <c r="D4791" s="368">
        <v>7.89</v>
      </c>
    </row>
    <row r="4792" spans="1:4" ht="9" customHeight="1">
      <c r="A4792" s="366" t="s">
        <v>41184</v>
      </c>
      <c r="B4792" s="367" t="s">
        <v>32640</v>
      </c>
      <c r="C4792" s="366" t="s">
        <v>16948</v>
      </c>
      <c r="D4792" s="368">
        <v>1512.64</v>
      </c>
    </row>
    <row r="4793" spans="1:4" ht="9" customHeight="1">
      <c r="A4793" s="366" t="s">
        <v>41185</v>
      </c>
      <c r="B4793" s="367" t="s">
        <v>32641</v>
      </c>
      <c r="C4793" s="366" t="s">
        <v>16948</v>
      </c>
      <c r="D4793" s="368">
        <v>48.76</v>
      </c>
    </row>
    <row r="4794" spans="1:4" ht="9" customHeight="1">
      <c r="A4794" s="366" t="s">
        <v>41186</v>
      </c>
      <c r="B4794" s="367" t="s">
        <v>32642</v>
      </c>
      <c r="C4794" s="366" t="s">
        <v>16948</v>
      </c>
      <c r="D4794" s="368">
        <v>35.229999999999997</v>
      </c>
    </row>
    <row r="4795" spans="1:4" ht="9" customHeight="1">
      <c r="A4795" s="366" t="s">
        <v>41187</v>
      </c>
      <c r="B4795" s="367" t="s">
        <v>32643</v>
      </c>
      <c r="C4795" s="366" t="s">
        <v>16948</v>
      </c>
      <c r="D4795" s="368">
        <v>19.93</v>
      </c>
    </row>
    <row r="4796" spans="1:4" ht="9" customHeight="1">
      <c r="A4796" s="366" t="s">
        <v>41188</v>
      </c>
      <c r="B4796" s="367" t="s">
        <v>32644</v>
      </c>
      <c r="C4796" s="366" t="s">
        <v>16948</v>
      </c>
      <c r="D4796" s="368">
        <v>33.89</v>
      </c>
    </row>
    <row r="4797" spans="1:4" ht="9" customHeight="1">
      <c r="A4797" s="366" t="s">
        <v>41189</v>
      </c>
      <c r="B4797" s="367" t="s">
        <v>32645</v>
      </c>
      <c r="C4797" s="366" t="s">
        <v>40</v>
      </c>
      <c r="D4797" s="368">
        <v>49.97</v>
      </c>
    </row>
    <row r="4798" spans="1:4" ht="9" customHeight="1">
      <c r="A4798" s="366" t="s">
        <v>41190</v>
      </c>
      <c r="B4798" s="367" t="s">
        <v>32646</v>
      </c>
      <c r="C4798" s="366" t="s">
        <v>4130</v>
      </c>
      <c r="D4798" s="368">
        <v>7.67</v>
      </c>
    </row>
    <row r="4799" spans="1:4" ht="9" customHeight="1">
      <c r="A4799" s="366" t="s">
        <v>41191</v>
      </c>
      <c r="B4799" s="367" t="s">
        <v>32647</v>
      </c>
      <c r="C4799" s="366" t="s">
        <v>4130</v>
      </c>
      <c r="D4799" s="368">
        <v>8.8000000000000007</v>
      </c>
    </row>
    <row r="4800" spans="1:4" ht="9" customHeight="1">
      <c r="A4800" s="366" t="s">
        <v>41192</v>
      </c>
      <c r="B4800" s="367" t="s">
        <v>32648</v>
      </c>
      <c r="C4800" s="366" t="s">
        <v>9780</v>
      </c>
      <c r="D4800" s="368">
        <v>3</v>
      </c>
    </row>
    <row r="4801" spans="1:4" ht="9" customHeight="1">
      <c r="A4801" s="366" t="s">
        <v>41193</v>
      </c>
      <c r="B4801" s="367" t="s">
        <v>32649</v>
      </c>
      <c r="C4801" s="366" t="s">
        <v>9780</v>
      </c>
      <c r="D4801" s="368">
        <v>1.76</v>
      </c>
    </row>
    <row r="4802" spans="1:4" ht="9" customHeight="1">
      <c r="A4802" s="366" t="s">
        <v>41194</v>
      </c>
      <c r="B4802" s="367" t="s">
        <v>32650</v>
      </c>
      <c r="C4802" s="366" t="s">
        <v>9780</v>
      </c>
      <c r="D4802" s="368">
        <v>0.97</v>
      </c>
    </row>
    <row r="4803" spans="1:4" ht="9" customHeight="1">
      <c r="A4803" s="366" t="s">
        <v>41195</v>
      </c>
      <c r="B4803" s="367" t="s">
        <v>32651</v>
      </c>
      <c r="C4803" s="366" t="s">
        <v>9780</v>
      </c>
      <c r="D4803" s="368">
        <v>0.63</v>
      </c>
    </row>
    <row r="4804" spans="1:4" ht="9" customHeight="1">
      <c r="A4804" s="366" t="s">
        <v>41196</v>
      </c>
      <c r="B4804" s="367" t="s">
        <v>32652</v>
      </c>
      <c r="C4804" s="366" t="s">
        <v>9780</v>
      </c>
      <c r="D4804" s="368">
        <v>0.76</v>
      </c>
    </row>
    <row r="4805" spans="1:4" ht="9" customHeight="1">
      <c r="A4805" s="366" t="s">
        <v>41197</v>
      </c>
      <c r="B4805" s="367" t="s">
        <v>32653</v>
      </c>
      <c r="C4805" s="366" t="s">
        <v>9780</v>
      </c>
      <c r="D4805" s="368">
        <v>0.98</v>
      </c>
    </row>
    <row r="4806" spans="1:4" ht="9" customHeight="1">
      <c r="A4806" s="366" t="s">
        <v>41198</v>
      </c>
      <c r="B4806" s="367" t="s">
        <v>32654</v>
      </c>
      <c r="C4806" s="366" t="s">
        <v>9780</v>
      </c>
      <c r="D4806" s="368">
        <v>0.68</v>
      </c>
    </row>
    <row r="4807" spans="1:4" ht="9" customHeight="1">
      <c r="A4807" s="366" t="s">
        <v>41199</v>
      </c>
      <c r="B4807" s="367" t="s">
        <v>32655</v>
      </c>
      <c r="C4807" s="366" t="s">
        <v>9780</v>
      </c>
      <c r="D4807" s="368">
        <v>1.1599999999999999</v>
      </c>
    </row>
    <row r="4808" spans="1:4" ht="9" customHeight="1">
      <c r="A4808" s="366" t="s">
        <v>41200</v>
      </c>
      <c r="B4808" s="367" t="s">
        <v>32656</v>
      </c>
      <c r="C4808" s="366" t="s">
        <v>9780</v>
      </c>
      <c r="D4808" s="368">
        <v>0.75</v>
      </c>
    </row>
    <row r="4809" spans="1:4" ht="9" customHeight="1">
      <c r="A4809" s="366" t="s">
        <v>41201</v>
      </c>
      <c r="B4809" s="367" t="s">
        <v>32657</v>
      </c>
      <c r="C4809" s="366" t="s">
        <v>9780</v>
      </c>
      <c r="D4809" s="368">
        <v>0.88</v>
      </c>
    </row>
    <row r="4810" spans="1:4" ht="9" customHeight="1">
      <c r="A4810" s="366" t="s">
        <v>41202</v>
      </c>
      <c r="B4810" s="367" t="s">
        <v>32658</v>
      </c>
      <c r="C4810" s="366" t="s">
        <v>9780</v>
      </c>
      <c r="D4810" s="368">
        <v>1.1100000000000001</v>
      </c>
    </row>
    <row r="4811" spans="1:4" ht="9" customHeight="1">
      <c r="A4811" s="366" t="s">
        <v>41203</v>
      </c>
      <c r="B4811" s="367" t="s">
        <v>32659</v>
      </c>
      <c r="C4811" s="366" t="s">
        <v>16948</v>
      </c>
      <c r="D4811" s="368">
        <v>97.08</v>
      </c>
    </row>
    <row r="4812" spans="1:4" ht="9" customHeight="1">
      <c r="A4812" s="366" t="s">
        <v>41204</v>
      </c>
      <c r="B4812" s="367" t="s">
        <v>32660</v>
      </c>
      <c r="C4812" s="366" t="s">
        <v>16948</v>
      </c>
      <c r="D4812" s="368">
        <v>126.17</v>
      </c>
    </row>
    <row r="4813" spans="1:4" ht="9" customHeight="1">
      <c r="A4813" s="366" t="s">
        <v>41205</v>
      </c>
      <c r="B4813" s="367" t="s">
        <v>32661</v>
      </c>
      <c r="C4813" s="366" t="s">
        <v>9780</v>
      </c>
      <c r="D4813" s="368">
        <v>0.08</v>
      </c>
    </row>
    <row r="4814" spans="1:4" ht="9" customHeight="1">
      <c r="A4814" s="366" t="s">
        <v>41206</v>
      </c>
      <c r="B4814" s="367" t="s">
        <v>32662</v>
      </c>
      <c r="C4814" s="366" t="s">
        <v>16948</v>
      </c>
      <c r="D4814" s="368">
        <v>14.02</v>
      </c>
    </row>
    <row r="4815" spans="1:4" ht="9" customHeight="1">
      <c r="A4815" s="366" t="s">
        <v>41207</v>
      </c>
      <c r="B4815" s="367" t="s">
        <v>32663</v>
      </c>
      <c r="C4815" s="366" t="s">
        <v>16948</v>
      </c>
      <c r="D4815" s="368">
        <v>59.81</v>
      </c>
    </row>
    <row r="4816" spans="1:4" ht="9" customHeight="1">
      <c r="A4816" s="366" t="s">
        <v>41208</v>
      </c>
      <c r="B4816" s="367" t="s">
        <v>32664</v>
      </c>
      <c r="C4816" s="366" t="s">
        <v>16948</v>
      </c>
      <c r="D4816" s="368">
        <v>88.17</v>
      </c>
    </row>
    <row r="4817" spans="1:4" ht="9" customHeight="1">
      <c r="A4817" s="366" t="s">
        <v>41209</v>
      </c>
      <c r="B4817" s="367" t="s">
        <v>32665</v>
      </c>
      <c r="C4817" s="366" t="s">
        <v>16948</v>
      </c>
      <c r="D4817" s="368">
        <v>69.22</v>
      </c>
    </row>
    <row r="4818" spans="1:4" ht="9" customHeight="1">
      <c r="A4818" s="366" t="s">
        <v>41210</v>
      </c>
      <c r="B4818" s="367" t="s">
        <v>32666</v>
      </c>
      <c r="C4818" s="366" t="s">
        <v>16948</v>
      </c>
      <c r="D4818" s="368">
        <v>57.83</v>
      </c>
    </row>
    <row r="4819" spans="1:4" ht="9" customHeight="1">
      <c r="A4819" s="366" t="s">
        <v>41211</v>
      </c>
      <c r="B4819" s="367" t="s">
        <v>32667</v>
      </c>
      <c r="C4819" s="366" t="s">
        <v>16948</v>
      </c>
      <c r="D4819" s="368">
        <v>50.39</v>
      </c>
    </row>
    <row r="4820" spans="1:4" ht="9" customHeight="1">
      <c r="A4820" s="366" t="s">
        <v>41212</v>
      </c>
      <c r="B4820" s="367" t="s">
        <v>32668</v>
      </c>
      <c r="C4820" s="366" t="s">
        <v>16948</v>
      </c>
      <c r="D4820" s="368">
        <v>45.21</v>
      </c>
    </row>
    <row r="4821" spans="1:4" ht="9" customHeight="1">
      <c r="A4821" s="366" t="s">
        <v>41213</v>
      </c>
      <c r="B4821" s="367" t="s">
        <v>32669</v>
      </c>
      <c r="C4821" s="366" t="s">
        <v>16948</v>
      </c>
      <c r="D4821" s="368">
        <v>41.51</v>
      </c>
    </row>
    <row r="4822" spans="1:4" ht="9" customHeight="1">
      <c r="A4822" s="366" t="s">
        <v>41214</v>
      </c>
      <c r="B4822" s="367" t="s">
        <v>32670</v>
      </c>
      <c r="C4822" s="366" t="s">
        <v>16948</v>
      </c>
      <c r="D4822" s="368">
        <v>114.21</v>
      </c>
    </row>
    <row r="4823" spans="1:4" ht="9" customHeight="1">
      <c r="A4823" s="366" t="s">
        <v>41215</v>
      </c>
      <c r="B4823" s="367" t="s">
        <v>32671</v>
      </c>
      <c r="C4823" s="366" t="s">
        <v>16948</v>
      </c>
      <c r="D4823" s="368">
        <v>90.2</v>
      </c>
    </row>
    <row r="4824" spans="1:4" ht="9" customHeight="1">
      <c r="A4824" s="366" t="s">
        <v>41216</v>
      </c>
      <c r="B4824" s="367" t="s">
        <v>32672</v>
      </c>
      <c r="C4824" s="366" t="s">
        <v>16948</v>
      </c>
      <c r="D4824" s="368">
        <v>74.69</v>
      </c>
    </row>
    <row r="4825" spans="1:4" ht="9" customHeight="1">
      <c r="A4825" s="366" t="s">
        <v>41217</v>
      </c>
      <c r="B4825" s="367" t="s">
        <v>32673</v>
      </c>
      <c r="C4825" s="366" t="s">
        <v>16948</v>
      </c>
      <c r="D4825" s="368">
        <v>65.64</v>
      </c>
    </row>
    <row r="4826" spans="1:4" ht="9" customHeight="1">
      <c r="A4826" s="366" t="s">
        <v>41218</v>
      </c>
      <c r="B4826" s="367" t="s">
        <v>32674</v>
      </c>
      <c r="C4826" s="366" t="s">
        <v>16948</v>
      </c>
      <c r="D4826" s="368">
        <v>59.43</v>
      </c>
    </row>
    <row r="4827" spans="1:4" ht="18" customHeight="1">
      <c r="A4827" s="366" t="s">
        <v>41219</v>
      </c>
      <c r="B4827" s="367" t="s">
        <v>32675</v>
      </c>
      <c r="C4827" s="366" t="s">
        <v>16948</v>
      </c>
      <c r="D4827" s="368">
        <v>54.96</v>
      </c>
    </row>
    <row r="4828" spans="1:4" ht="18" customHeight="1">
      <c r="A4828" s="366" t="s">
        <v>41220</v>
      </c>
      <c r="B4828" s="367" t="s">
        <v>32676</v>
      </c>
      <c r="C4828" s="366" t="s">
        <v>152</v>
      </c>
      <c r="D4828" s="368">
        <v>352.65</v>
      </c>
    </row>
    <row r="4829" spans="1:4" ht="9" customHeight="1">
      <c r="A4829" s="366" t="s">
        <v>41221</v>
      </c>
      <c r="B4829" s="367" t="s">
        <v>32677</v>
      </c>
      <c r="C4829" s="366" t="s">
        <v>152</v>
      </c>
      <c r="D4829" s="368">
        <v>281.47000000000003</v>
      </c>
    </row>
    <row r="4830" spans="1:4" ht="9" customHeight="1">
      <c r="A4830" s="366" t="s">
        <v>41222</v>
      </c>
      <c r="B4830" s="367" t="s">
        <v>32678</v>
      </c>
      <c r="C4830" s="366" t="s">
        <v>16948</v>
      </c>
      <c r="D4830" s="368">
        <v>19.940000000000001</v>
      </c>
    </row>
    <row r="4831" spans="1:4" ht="18" customHeight="1">
      <c r="A4831" s="366" t="s">
        <v>41223</v>
      </c>
      <c r="B4831" s="367" t="s">
        <v>32679</v>
      </c>
      <c r="C4831" s="366" t="s">
        <v>40</v>
      </c>
      <c r="D4831" s="368">
        <v>1.33</v>
      </c>
    </row>
    <row r="4832" spans="1:4" ht="9" customHeight="1">
      <c r="A4832" s="366" t="s">
        <v>41224</v>
      </c>
      <c r="B4832" s="367" t="s">
        <v>32680</v>
      </c>
      <c r="C4832" s="366" t="s">
        <v>4131</v>
      </c>
      <c r="D4832" s="368">
        <v>232.09</v>
      </c>
    </row>
    <row r="4833" spans="1:4" ht="9" customHeight="1">
      <c r="A4833" s="366" t="s">
        <v>41225</v>
      </c>
      <c r="B4833" s="367" t="s">
        <v>32681</v>
      </c>
      <c r="C4833" s="366" t="s">
        <v>4131</v>
      </c>
      <c r="D4833" s="368">
        <v>180.97</v>
      </c>
    </row>
    <row r="4834" spans="1:4" ht="9" customHeight="1">
      <c r="A4834" s="366" t="s">
        <v>41226</v>
      </c>
      <c r="B4834" s="367" t="s">
        <v>32682</v>
      </c>
      <c r="C4834" s="366" t="s">
        <v>4131</v>
      </c>
      <c r="D4834" s="368">
        <v>76.33</v>
      </c>
    </row>
    <row r="4835" spans="1:4" ht="9" customHeight="1">
      <c r="A4835" s="366" t="s">
        <v>41227</v>
      </c>
      <c r="B4835" s="367" t="s">
        <v>32683</v>
      </c>
      <c r="C4835" s="366" t="s">
        <v>9780</v>
      </c>
      <c r="D4835" s="368">
        <v>8.84</v>
      </c>
    </row>
    <row r="4836" spans="1:4" ht="9" customHeight="1">
      <c r="A4836" s="366" t="s">
        <v>41228</v>
      </c>
      <c r="B4836" s="367" t="s">
        <v>32684</v>
      </c>
      <c r="C4836" s="366" t="s">
        <v>40</v>
      </c>
      <c r="D4836" s="368">
        <v>3.99</v>
      </c>
    </row>
    <row r="4837" spans="1:4" ht="9" customHeight="1">
      <c r="A4837" s="366" t="s">
        <v>41229</v>
      </c>
      <c r="B4837" s="367" t="s">
        <v>17044</v>
      </c>
      <c r="C4837" s="366" t="s">
        <v>40</v>
      </c>
      <c r="D4837" s="368">
        <v>0.66</v>
      </c>
    </row>
    <row r="4838" spans="1:4" ht="9" customHeight="1">
      <c r="A4838" s="366" t="s">
        <v>41230</v>
      </c>
      <c r="B4838" s="367" t="s">
        <v>32685</v>
      </c>
      <c r="C4838" s="366" t="s">
        <v>40</v>
      </c>
      <c r="D4838" s="368">
        <v>3.99</v>
      </c>
    </row>
    <row r="4839" spans="1:4" ht="9" customHeight="1">
      <c r="A4839" s="366" t="s">
        <v>41231</v>
      </c>
      <c r="B4839" s="367" t="s">
        <v>32686</v>
      </c>
      <c r="C4839" s="366" t="s">
        <v>40</v>
      </c>
      <c r="D4839" s="368">
        <v>1</v>
      </c>
    </row>
    <row r="4840" spans="1:4" ht="9" customHeight="1">
      <c r="A4840" s="366" t="s">
        <v>41232</v>
      </c>
      <c r="B4840" s="367" t="s">
        <v>32687</v>
      </c>
      <c r="C4840" s="366" t="s">
        <v>4130</v>
      </c>
      <c r="D4840" s="368">
        <v>3.99</v>
      </c>
    </row>
    <row r="4841" spans="1:4" ht="9" customHeight="1">
      <c r="A4841" s="366" t="s">
        <v>41233</v>
      </c>
      <c r="B4841" s="367" t="s">
        <v>32688</v>
      </c>
      <c r="C4841" s="366" t="s">
        <v>4130</v>
      </c>
      <c r="D4841" s="368">
        <v>2.4900000000000002</v>
      </c>
    </row>
    <row r="4842" spans="1:4" ht="9" customHeight="1">
      <c r="A4842" s="366" t="s">
        <v>41234</v>
      </c>
      <c r="B4842" s="367" t="s">
        <v>32689</v>
      </c>
      <c r="C4842" s="366" t="s">
        <v>40</v>
      </c>
      <c r="D4842" s="368">
        <v>63.11</v>
      </c>
    </row>
    <row r="4843" spans="1:4" ht="18" customHeight="1">
      <c r="A4843" s="366" t="s">
        <v>41235</v>
      </c>
      <c r="B4843" s="367" t="s">
        <v>32690</v>
      </c>
      <c r="C4843" s="366" t="s">
        <v>40</v>
      </c>
      <c r="D4843" s="368">
        <v>20.82</v>
      </c>
    </row>
    <row r="4844" spans="1:4" ht="9" customHeight="1">
      <c r="A4844" s="366" t="s">
        <v>41236</v>
      </c>
      <c r="B4844" s="367" t="s">
        <v>32691</v>
      </c>
      <c r="C4844" s="366" t="s">
        <v>40</v>
      </c>
      <c r="D4844" s="368">
        <v>3.67</v>
      </c>
    </row>
    <row r="4845" spans="1:4" ht="9" customHeight="1">
      <c r="A4845" s="366" t="s">
        <v>41237</v>
      </c>
      <c r="B4845" s="367" t="s">
        <v>32692</v>
      </c>
      <c r="C4845" s="366" t="s">
        <v>4130</v>
      </c>
      <c r="D4845" s="368">
        <v>6.73</v>
      </c>
    </row>
    <row r="4846" spans="1:4" ht="9" customHeight="1">
      <c r="A4846" s="366" t="s">
        <v>41238</v>
      </c>
      <c r="B4846" s="367" t="s">
        <v>32693</v>
      </c>
      <c r="C4846" s="366" t="s">
        <v>40</v>
      </c>
      <c r="D4846" s="368">
        <v>4.01</v>
      </c>
    </row>
    <row r="4847" spans="1:4" ht="9" customHeight="1">
      <c r="A4847" s="366" t="s">
        <v>41239</v>
      </c>
      <c r="B4847" s="367" t="s">
        <v>32694</v>
      </c>
      <c r="C4847" s="366" t="s">
        <v>16948</v>
      </c>
      <c r="D4847" s="368">
        <v>19.940000000000001</v>
      </c>
    </row>
    <row r="4848" spans="1:4" ht="18" customHeight="1">
      <c r="A4848" s="366" t="s">
        <v>41240</v>
      </c>
      <c r="B4848" s="367" t="s">
        <v>32695</v>
      </c>
      <c r="C4848" s="366" t="s">
        <v>9780</v>
      </c>
      <c r="D4848" s="368">
        <v>3.99</v>
      </c>
    </row>
    <row r="4849" spans="1:4" ht="18" customHeight="1">
      <c r="A4849" s="366" t="s">
        <v>41241</v>
      </c>
      <c r="B4849" s="367" t="s">
        <v>32696</v>
      </c>
      <c r="C4849" s="366" t="s">
        <v>40</v>
      </c>
      <c r="D4849" s="368">
        <v>6.39</v>
      </c>
    </row>
    <row r="4850" spans="1:4" ht="18" customHeight="1">
      <c r="A4850" s="366" t="s">
        <v>41242</v>
      </c>
      <c r="B4850" s="367" t="s">
        <v>32697</v>
      </c>
      <c r="C4850" s="366" t="s">
        <v>40</v>
      </c>
      <c r="D4850" s="368">
        <v>6.39</v>
      </c>
    </row>
    <row r="4851" spans="1:4" ht="9" customHeight="1">
      <c r="A4851" s="366" t="s">
        <v>41243</v>
      </c>
      <c r="B4851" s="367" t="s">
        <v>32698</v>
      </c>
      <c r="C4851" s="366" t="s">
        <v>40</v>
      </c>
      <c r="D4851" s="368">
        <v>29.29</v>
      </c>
    </row>
    <row r="4852" spans="1:4" ht="9" customHeight="1">
      <c r="A4852" s="366">
        <v>4915654</v>
      </c>
      <c r="B4852" s="367" t="s">
        <v>32699</v>
      </c>
      <c r="C4852" s="366" t="s">
        <v>9780</v>
      </c>
      <c r="D4852" s="368">
        <v>11.3</v>
      </c>
    </row>
    <row r="4853" spans="1:4" ht="9" customHeight="1">
      <c r="A4853" s="366" t="s">
        <v>41244</v>
      </c>
      <c r="B4853" s="367" t="s">
        <v>32700</v>
      </c>
      <c r="C4853" s="366" t="s">
        <v>16948</v>
      </c>
      <c r="D4853" s="368">
        <v>0</v>
      </c>
    </row>
    <row r="4854" spans="1:4" ht="9" customHeight="1">
      <c r="A4854" s="366" t="s">
        <v>41245</v>
      </c>
      <c r="B4854" s="367" t="s">
        <v>32701</v>
      </c>
      <c r="C4854" s="366" t="s">
        <v>16948</v>
      </c>
      <c r="D4854" s="368">
        <v>0</v>
      </c>
    </row>
    <row r="4855" spans="1:4" ht="9" customHeight="1">
      <c r="A4855" s="366" t="s">
        <v>41246</v>
      </c>
      <c r="B4855" s="367" t="s">
        <v>32702</v>
      </c>
      <c r="C4855" s="366" t="s">
        <v>16948</v>
      </c>
      <c r="D4855" s="368">
        <v>332.31</v>
      </c>
    </row>
    <row r="4856" spans="1:4" ht="9" customHeight="1">
      <c r="A4856" s="366" t="s">
        <v>41247</v>
      </c>
      <c r="B4856" s="367" t="s">
        <v>32703</v>
      </c>
      <c r="C4856" s="366" t="s">
        <v>16948</v>
      </c>
      <c r="D4856" s="368">
        <v>205.18</v>
      </c>
    </row>
    <row r="4857" spans="1:4" ht="9" customHeight="1">
      <c r="A4857" s="366" t="s">
        <v>41248</v>
      </c>
      <c r="B4857" s="367" t="s">
        <v>32704</v>
      </c>
      <c r="C4857" s="366" t="s">
        <v>16948</v>
      </c>
      <c r="D4857" s="368">
        <v>120.43</v>
      </c>
    </row>
    <row r="4858" spans="1:4" ht="9" customHeight="1">
      <c r="A4858" s="366" t="s">
        <v>41249</v>
      </c>
      <c r="B4858" s="367" t="s">
        <v>32705</v>
      </c>
      <c r="C4858" s="366" t="s">
        <v>16948</v>
      </c>
      <c r="D4858" s="368">
        <v>369.32</v>
      </c>
    </row>
    <row r="4859" spans="1:4" ht="9" customHeight="1">
      <c r="A4859" s="366" t="s">
        <v>41250</v>
      </c>
      <c r="B4859" s="367" t="s">
        <v>32706</v>
      </c>
      <c r="C4859" s="366" t="s">
        <v>16948</v>
      </c>
      <c r="D4859" s="368">
        <v>79.14</v>
      </c>
    </row>
    <row r="4860" spans="1:4" ht="9" customHeight="1">
      <c r="A4860" s="366" t="s">
        <v>41251</v>
      </c>
      <c r="B4860" s="367" t="s">
        <v>32707</v>
      </c>
      <c r="C4860" s="366" t="s">
        <v>40</v>
      </c>
      <c r="D4860" s="368">
        <v>13.14</v>
      </c>
    </row>
    <row r="4861" spans="1:4" ht="9" customHeight="1">
      <c r="A4861" s="366" t="s">
        <v>41252</v>
      </c>
      <c r="B4861" s="367" t="s">
        <v>32708</v>
      </c>
      <c r="C4861" s="366" t="s">
        <v>9780</v>
      </c>
      <c r="D4861" s="368">
        <v>3.15</v>
      </c>
    </row>
    <row r="4862" spans="1:4" ht="9" customHeight="1">
      <c r="A4862" s="366" t="s">
        <v>41253</v>
      </c>
      <c r="B4862" s="367" t="s">
        <v>32709</v>
      </c>
      <c r="C4862" s="366" t="s">
        <v>16948</v>
      </c>
      <c r="D4862" s="368">
        <v>22.71</v>
      </c>
    </row>
    <row r="4863" spans="1:4" ht="9" customHeight="1">
      <c r="A4863" s="366" t="s">
        <v>41254</v>
      </c>
      <c r="B4863" s="367" t="s">
        <v>32710</v>
      </c>
      <c r="C4863" s="366" t="s">
        <v>9780</v>
      </c>
      <c r="D4863" s="368">
        <v>32.89</v>
      </c>
    </row>
    <row r="4864" spans="1:4" ht="9" customHeight="1">
      <c r="A4864" s="366" t="s">
        <v>41255</v>
      </c>
      <c r="B4864" s="367" t="s">
        <v>32711</v>
      </c>
      <c r="C4864" s="366" t="s">
        <v>16948</v>
      </c>
      <c r="D4864" s="368">
        <v>10.99</v>
      </c>
    </row>
    <row r="4865" spans="1:4" ht="9" customHeight="1">
      <c r="A4865" s="366" t="s">
        <v>41256</v>
      </c>
      <c r="B4865" s="367" t="s">
        <v>32712</v>
      </c>
      <c r="C4865" s="366" t="s">
        <v>16948</v>
      </c>
      <c r="D4865" s="368">
        <v>37.22</v>
      </c>
    </row>
    <row r="4866" spans="1:4" ht="9" customHeight="1">
      <c r="A4866" s="366" t="s">
        <v>41257</v>
      </c>
      <c r="B4866" s="367" t="s">
        <v>32713</v>
      </c>
      <c r="C4866" s="366" t="s">
        <v>16948</v>
      </c>
      <c r="D4866" s="368">
        <v>11.81</v>
      </c>
    </row>
    <row r="4867" spans="1:4" ht="9" customHeight="1">
      <c r="A4867" s="366" t="s">
        <v>41258</v>
      </c>
      <c r="B4867" s="367" t="s">
        <v>32714</v>
      </c>
      <c r="C4867" s="366" t="s">
        <v>40</v>
      </c>
      <c r="D4867" s="368">
        <v>10.42</v>
      </c>
    </row>
    <row r="4868" spans="1:4" ht="9" customHeight="1">
      <c r="A4868" s="366" t="s">
        <v>41259</v>
      </c>
      <c r="B4868" s="367" t="s">
        <v>32715</v>
      </c>
      <c r="C4868" s="366" t="s">
        <v>40</v>
      </c>
      <c r="D4868" s="368">
        <v>23.54</v>
      </c>
    </row>
    <row r="4869" spans="1:4" ht="9" customHeight="1">
      <c r="A4869" s="366" t="s">
        <v>41260</v>
      </c>
      <c r="B4869" s="367" t="s">
        <v>32716</v>
      </c>
      <c r="C4869" s="366" t="s">
        <v>40</v>
      </c>
      <c r="D4869" s="368">
        <v>21.94</v>
      </c>
    </row>
    <row r="4870" spans="1:4" ht="9" customHeight="1">
      <c r="A4870" s="366" t="s">
        <v>41261</v>
      </c>
      <c r="B4870" s="367" t="s">
        <v>32717</v>
      </c>
      <c r="C4870" s="366" t="s">
        <v>40</v>
      </c>
      <c r="D4870" s="368">
        <v>18.23</v>
      </c>
    </row>
    <row r="4871" spans="1:4" ht="9" customHeight="1">
      <c r="A4871" s="366" t="s">
        <v>41262</v>
      </c>
      <c r="B4871" s="367" t="s">
        <v>32718</v>
      </c>
      <c r="C4871" s="366" t="s">
        <v>40</v>
      </c>
      <c r="D4871" s="368">
        <v>17.54</v>
      </c>
    </row>
    <row r="4872" spans="1:4" ht="9" customHeight="1">
      <c r="A4872" s="366" t="s">
        <v>41263</v>
      </c>
      <c r="B4872" s="367" t="s">
        <v>32719</v>
      </c>
      <c r="C4872" s="366" t="s">
        <v>40</v>
      </c>
      <c r="D4872" s="368">
        <v>8.08</v>
      </c>
    </row>
    <row r="4873" spans="1:4" ht="9" customHeight="1">
      <c r="A4873" s="366" t="s">
        <v>41264</v>
      </c>
      <c r="B4873" s="367" t="s">
        <v>32720</v>
      </c>
      <c r="C4873" s="366" t="s">
        <v>40</v>
      </c>
      <c r="D4873" s="368">
        <v>17.11</v>
      </c>
    </row>
    <row r="4874" spans="1:4" ht="9" customHeight="1">
      <c r="A4874" s="366" t="s">
        <v>41265</v>
      </c>
      <c r="B4874" s="367" t="s">
        <v>32721</v>
      </c>
      <c r="C4874" s="366" t="s">
        <v>40</v>
      </c>
      <c r="D4874" s="368">
        <v>28.68</v>
      </c>
    </row>
    <row r="4875" spans="1:4" ht="9" customHeight="1">
      <c r="A4875" s="366" t="s">
        <v>41266</v>
      </c>
      <c r="B4875" s="367" t="s">
        <v>32722</v>
      </c>
      <c r="C4875" s="366" t="s">
        <v>40</v>
      </c>
      <c r="D4875" s="368">
        <v>27.07</v>
      </c>
    </row>
    <row r="4876" spans="1:4" ht="9" customHeight="1">
      <c r="A4876" s="366" t="s">
        <v>41267</v>
      </c>
      <c r="B4876" s="367" t="s">
        <v>32723</v>
      </c>
      <c r="C4876" s="366" t="s">
        <v>40</v>
      </c>
      <c r="D4876" s="368">
        <v>28.19</v>
      </c>
    </row>
    <row r="4877" spans="1:4" ht="9" customHeight="1">
      <c r="A4877" s="366" t="s">
        <v>41268</v>
      </c>
      <c r="B4877" s="367" t="s">
        <v>32724</v>
      </c>
      <c r="C4877" s="366" t="s">
        <v>40</v>
      </c>
      <c r="D4877" s="368">
        <v>27.49</v>
      </c>
    </row>
    <row r="4878" spans="1:4" ht="9" customHeight="1">
      <c r="A4878" s="366" t="s">
        <v>41269</v>
      </c>
      <c r="B4878" s="367" t="s">
        <v>32725</v>
      </c>
      <c r="C4878" s="366" t="s">
        <v>40</v>
      </c>
      <c r="D4878" s="368">
        <v>24.37</v>
      </c>
    </row>
    <row r="4879" spans="1:4" ht="9" customHeight="1">
      <c r="A4879" s="366" t="s">
        <v>41270</v>
      </c>
      <c r="B4879" s="367" t="s">
        <v>32726</v>
      </c>
      <c r="C4879" s="366" t="s">
        <v>9780</v>
      </c>
      <c r="D4879" s="368">
        <v>0.1</v>
      </c>
    </row>
    <row r="4880" spans="1:4" ht="9" customHeight="1">
      <c r="A4880" s="366" t="s">
        <v>41271</v>
      </c>
      <c r="B4880" s="367" t="s">
        <v>32727</v>
      </c>
      <c r="C4880" s="366" t="s">
        <v>9780</v>
      </c>
      <c r="D4880" s="368">
        <v>216.9</v>
      </c>
    </row>
    <row r="4881" spans="1:4" ht="9" customHeight="1">
      <c r="A4881" s="366" t="s">
        <v>41272</v>
      </c>
      <c r="B4881" s="367" t="s">
        <v>32728</v>
      </c>
      <c r="C4881" s="366" t="s">
        <v>9780</v>
      </c>
      <c r="D4881" s="368">
        <v>2.4300000000000002</v>
      </c>
    </row>
    <row r="4882" spans="1:4" ht="9" customHeight="1">
      <c r="A4882" s="366" t="s">
        <v>41273</v>
      </c>
      <c r="B4882" s="367" t="s">
        <v>32729</v>
      </c>
      <c r="C4882" s="366" t="s">
        <v>9780</v>
      </c>
      <c r="D4882" s="368">
        <v>0.16</v>
      </c>
    </row>
    <row r="4883" spans="1:4" ht="9" customHeight="1">
      <c r="A4883" s="366" t="s">
        <v>41274</v>
      </c>
      <c r="B4883" s="367" t="s">
        <v>32730</v>
      </c>
      <c r="C4883" s="366" t="s">
        <v>16948</v>
      </c>
      <c r="D4883" s="368">
        <v>344.71</v>
      </c>
    </row>
    <row r="4884" spans="1:4" ht="9" customHeight="1">
      <c r="A4884" s="366" t="s">
        <v>41275</v>
      </c>
      <c r="B4884" s="367" t="s">
        <v>32731</v>
      </c>
      <c r="C4884" s="366" t="s">
        <v>16948</v>
      </c>
      <c r="D4884" s="368">
        <v>270.12</v>
      </c>
    </row>
    <row r="4885" spans="1:4" ht="9" customHeight="1">
      <c r="A4885" s="366" t="s">
        <v>41276</v>
      </c>
      <c r="B4885" s="367" t="s">
        <v>32732</v>
      </c>
      <c r="C4885" s="366" t="s">
        <v>16948</v>
      </c>
      <c r="D4885" s="368">
        <v>344.71</v>
      </c>
    </row>
    <row r="4886" spans="1:4" ht="9" customHeight="1">
      <c r="A4886" s="366" t="s">
        <v>41277</v>
      </c>
      <c r="B4886" s="367" t="s">
        <v>32733</v>
      </c>
      <c r="C4886" s="366" t="s">
        <v>16948</v>
      </c>
      <c r="D4886" s="368">
        <v>270.12</v>
      </c>
    </row>
    <row r="4887" spans="1:4" ht="9" customHeight="1">
      <c r="A4887" s="366" t="s">
        <v>41278</v>
      </c>
      <c r="B4887" s="367" t="s">
        <v>32734</v>
      </c>
      <c r="C4887" s="366" t="s">
        <v>4131</v>
      </c>
      <c r="D4887" s="368">
        <v>396.7</v>
      </c>
    </row>
    <row r="4888" spans="1:4" ht="9" customHeight="1">
      <c r="A4888" s="366" t="s">
        <v>41279</v>
      </c>
      <c r="B4888" s="367" t="s">
        <v>32735</v>
      </c>
      <c r="C4888" s="366" t="s">
        <v>4131</v>
      </c>
      <c r="D4888" s="368">
        <v>153.41999999999999</v>
      </c>
    </row>
    <row r="4889" spans="1:4" ht="9" customHeight="1">
      <c r="A4889" s="366" t="s">
        <v>41280</v>
      </c>
      <c r="B4889" s="367" t="s">
        <v>32736</v>
      </c>
      <c r="C4889" s="366" t="s">
        <v>4131</v>
      </c>
      <c r="D4889" s="368">
        <v>340.85</v>
      </c>
    </row>
    <row r="4890" spans="1:4" ht="9" customHeight="1">
      <c r="A4890" s="366" t="s">
        <v>41281</v>
      </c>
      <c r="B4890" s="367" t="s">
        <v>32737</v>
      </c>
      <c r="C4890" s="366" t="s">
        <v>4131</v>
      </c>
      <c r="D4890" s="368">
        <v>53.01</v>
      </c>
    </row>
    <row r="4891" spans="1:4" ht="9" customHeight="1">
      <c r="A4891" s="366" t="s">
        <v>41282</v>
      </c>
      <c r="B4891" s="367" t="s">
        <v>32738</v>
      </c>
      <c r="C4891" s="366" t="s">
        <v>4131</v>
      </c>
      <c r="D4891" s="368">
        <v>41.94</v>
      </c>
    </row>
    <row r="4892" spans="1:4" ht="9" customHeight="1">
      <c r="A4892" s="366" t="s">
        <v>41283</v>
      </c>
      <c r="B4892" s="367" t="s">
        <v>32739</v>
      </c>
      <c r="C4892" s="366" t="s">
        <v>4131</v>
      </c>
      <c r="D4892" s="368">
        <v>19</v>
      </c>
    </row>
    <row r="4893" spans="1:4" ht="18" customHeight="1">
      <c r="A4893" s="366" t="s">
        <v>41284</v>
      </c>
      <c r="B4893" s="367" t="s">
        <v>32740</v>
      </c>
      <c r="C4893" s="366" t="s">
        <v>4131</v>
      </c>
      <c r="D4893" s="368">
        <v>593.08000000000004</v>
      </c>
    </row>
    <row r="4894" spans="1:4" ht="9" customHeight="1">
      <c r="A4894" s="366" t="s">
        <v>41285</v>
      </c>
      <c r="B4894" s="367" t="s">
        <v>32741</v>
      </c>
      <c r="C4894" s="366" t="s">
        <v>4130</v>
      </c>
      <c r="D4894" s="368">
        <v>1637.93</v>
      </c>
    </row>
    <row r="4895" spans="1:4" ht="18" customHeight="1">
      <c r="A4895" s="366" t="s">
        <v>41286</v>
      </c>
      <c r="B4895" s="367" t="s">
        <v>32742</v>
      </c>
      <c r="C4895" s="366" t="s">
        <v>4130</v>
      </c>
      <c r="D4895" s="368">
        <v>1597.67</v>
      </c>
    </row>
    <row r="4896" spans="1:4" ht="9" customHeight="1">
      <c r="A4896" s="366" t="s">
        <v>41287</v>
      </c>
      <c r="B4896" s="367" t="s">
        <v>32743</v>
      </c>
      <c r="C4896" s="366" t="s">
        <v>4130</v>
      </c>
      <c r="D4896" s="368">
        <v>1485.59</v>
      </c>
    </row>
    <row r="4897" spans="1:4" ht="18" customHeight="1">
      <c r="A4897" s="366" t="s">
        <v>41288</v>
      </c>
      <c r="B4897" s="367" t="s">
        <v>32744</v>
      </c>
      <c r="C4897" s="366" t="s">
        <v>4130</v>
      </c>
      <c r="D4897" s="368">
        <v>773.49</v>
      </c>
    </row>
    <row r="4898" spans="1:4" ht="9" customHeight="1">
      <c r="A4898" s="366" t="s">
        <v>41289</v>
      </c>
      <c r="B4898" s="367" t="s">
        <v>32745</v>
      </c>
      <c r="C4898" s="366" t="s">
        <v>4130</v>
      </c>
      <c r="D4898" s="368">
        <v>891.31</v>
      </c>
    </row>
    <row r="4899" spans="1:4" ht="9" customHeight="1">
      <c r="A4899" s="366" t="s">
        <v>41290</v>
      </c>
      <c r="B4899" s="367" t="s">
        <v>32746</v>
      </c>
      <c r="C4899" s="366" t="s">
        <v>4130</v>
      </c>
      <c r="D4899" s="368">
        <v>314.52999999999997</v>
      </c>
    </row>
    <row r="4900" spans="1:4" ht="9" customHeight="1">
      <c r="A4900" s="366" t="s">
        <v>41291</v>
      </c>
      <c r="B4900" s="367" t="s">
        <v>32747</v>
      </c>
      <c r="C4900" s="366" t="s">
        <v>9780</v>
      </c>
      <c r="D4900" s="368">
        <v>55.9</v>
      </c>
    </row>
    <row r="4901" spans="1:4" ht="9" customHeight="1">
      <c r="A4901" s="366" t="s">
        <v>41292</v>
      </c>
      <c r="B4901" s="367" t="s">
        <v>32748</v>
      </c>
      <c r="C4901" s="366" t="s">
        <v>4131</v>
      </c>
      <c r="D4901" s="368">
        <v>29.33</v>
      </c>
    </row>
    <row r="4902" spans="1:4" ht="9" customHeight="1">
      <c r="A4902" s="366" t="s">
        <v>41293</v>
      </c>
      <c r="B4902" s="367" t="s">
        <v>32749</v>
      </c>
      <c r="C4902" s="366" t="s">
        <v>16948</v>
      </c>
      <c r="D4902" s="368">
        <v>15.01</v>
      </c>
    </row>
    <row r="4903" spans="1:4" ht="9" customHeight="1">
      <c r="A4903" s="366" t="s">
        <v>41294</v>
      </c>
      <c r="B4903" s="367" t="s">
        <v>32750</v>
      </c>
      <c r="C4903" s="366" t="s">
        <v>16948</v>
      </c>
      <c r="D4903" s="368">
        <v>12.24</v>
      </c>
    </row>
    <row r="4904" spans="1:4" ht="9" customHeight="1">
      <c r="A4904" s="366" t="s">
        <v>41295</v>
      </c>
      <c r="B4904" s="367" t="s">
        <v>32751</v>
      </c>
      <c r="C4904" s="366" t="s">
        <v>16948</v>
      </c>
      <c r="D4904" s="368">
        <v>181.06</v>
      </c>
    </row>
    <row r="4905" spans="1:4" ht="9" customHeight="1">
      <c r="A4905" s="366" t="s">
        <v>41296</v>
      </c>
      <c r="B4905" s="367" t="s">
        <v>32752</v>
      </c>
      <c r="C4905" s="366" t="s">
        <v>16948</v>
      </c>
      <c r="D4905" s="368">
        <v>281.81</v>
      </c>
    </row>
    <row r="4906" spans="1:4" ht="9" customHeight="1">
      <c r="A4906" s="366" t="s">
        <v>41297</v>
      </c>
      <c r="B4906" s="367" t="s">
        <v>32753</v>
      </c>
      <c r="C4906" s="366" t="s">
        <v>9780</v>
      </c>
      <c r="D4906" s="368">
        <v>3.99</v>
      </c>
    </row>
    <row r="4907" spans="1:4" ht="9" customHeight="1">
      <c r="A4907" s="366" t="s">
        <v>41298</v>
      </c>
      <c r="B4907" s="367" t="s">
        <v>32754</v>
      </c>
      <c r="C4907" s="366" t="s">
        <v>40</v>
      </c>
      <c r="D4907" s="368">
        <v>1.99</v>
      </c>
    </row>
    <row r="4908" spans="1:4" ht="9" customHeight="1">
      <c r="A4908" s="366" t="s">
        <v>41299</v>
      </c>
      <c r="B4908" s="367" t="s">
        <v>32755</v>
      </c>
      <c r="C4908" s="366" t="s">
        <v>16948</v>
      </c>
      <c r="D4908" s="368">
        <v>5.63</v>
      </c>
    </row>
    <row r="4909" spans="1:4" ht="9" customHeight="1">
      <c r="A4909" s="366" t="s">
        <v>41300</v>
      </c>
      <c r="B4909" s="367" t="s">
        <v>32756</v>
      </c>
      <c r="C4909" s="366" t="s">
        <v>16948</v>
      </c>
      <c r="D4909" s="368">
        <v>4.75</v>
      </c>
    </row>
    <row r="4910" spans="1:4" ht="9" customHeight="1">
      <c r="A4910" s="366" t="s">
        <v>41301</v>
      </c>
      <c r="B4910" s="367" t="s">
        <v>32757</v>
      </c>
      <c r="C4910" s="366" t="s">
        <v>16948</v>
      </c>
      <c r="D4910" s="368">
        <v>7.55</v>
      </c>
    </row>
    <row r="4911" spans="1:4" ht="9" customHeight="1">
      <c r="A4911" s="366" t="s">
        <v>41302</v>
      </c>
      <c r="B4911" s="367" t="s">
        <v>32758</v>
      </c>
      <c r="C4911" s="366" t="s">
        <v>16948</v>
      </c>
      <c r="D4911" s="368">
        <v>12.08</v>
      </c>
    </row>
    <row r="4912" spans="1:4" ht="9" customHeight="1">
      <c r="A4912" s="366" t="s">
        <v>41303</v>
      </c>
      <c r="B4912" s="367" t="s">
        <v>32759</v>
      </c>
      <c r="C4912" s="366" t="s">
        <v>16948</v>
      </c>
      <c r="D4912" s="368">
        <v>397.23</v>
      </c>
    </row>
    <row r="4913" spans="1:4" ht="9" customHeight="1">
      <c r="A4913" s="366" t="s">
        <v>41304</v>
      </c>
      <c r="B4913" s="367" t="s">
        <v>32760</v>
      </c>
      <c r="C4913" s="366" t="s">
        <v>16948</v>
      </c>
      <c r="D4913" s="368">
        <v>1299.75</v>
      </c>
    </row>
    <row r="4914" spans="1:4" ht="9" customHeight="1">
      <c r="A4914" s="366" t="s">
        <v>41305</v>
      </c>
      <c r="B4914" s="367" t="s">
        <v>32761</v>
      </c>
      <c r="C4914" s="366" t="s">
        <v>4152</v>
      </c>
      <c r="D4914" s="368">
        <v>731.7</v>
      </c>
    </row>
    <row r="4915" spans="1:4" ht="9" customHeight="1">
      <c r="A4915" s="366" t="s">
        <v>41306</v>
      </c>
      <c r="B4915" s="367" t="s">
        <v>32762</v>
      </c>
      <c r="C4915" s="366" t="s">
        <v>4152</v>
      </c>
      <c r="D4915" s="368">
        <v>1700.64</v>
      </c>
    </row>
    <row r="4916" spans="1:4" ht="9" customHeight="1">
      <c r="A4916" s="366" t="s">
        <v>41307</v>
      </c>
      <c r="B4916" s="367" t="s">
        <v>32763</v>
      </c>
      <c r="C4916" s="366" t="s">
        <v>4152</v>
      </c>
      <c r="D4916" s="368">
        <v>4081.54</v>
      </c>
    </row>
    <row r="4917" spans="1:4" ht="9" customHeight="1">
      <c r="A4917" s="366" t="s">
        <v>41308</v>
      </c>
      <c r="B4917" s="367" t="s">
        <v>32764</v>
      </c>
      <c r="C4917" s="366" t="s">
        <v>4152</v>
      </c>
      <c r="D4917" s="368">
        <v>697.31</v>
      </c>
    </row>
    <row r="4918" spans="1:4" ht="9" customHeight="1">
      <c r="A4918" s="366" t="s">
        <v>41309</v>
      </c>
      <c r="B4918" s="367" t="s">
        <v>32765</v>
      </c>
      <c r="C4918" s="366" t="s">
        <v>4152</v>
      </c>
      <c r="D4918" s="368">
        <v>431.64</v>
      </c>
    </row>
    <row r="4919" spans="1:4" ht="18" customHeight="1">
      <c r="A4919" s="366" t="s">
        <v>41310</v>
      </c>
      <c r="B4919" s="367" t="s">
        <v>32766</v>
      </c>
      <c r="C4919" s="366" t="s">
        <v>40</v>
      </c>
      <c r="D4919" s="368">
        <v>2.0299999999999998</v>
      </c>
    </row>
    <row r="4920" spans="1:4" ht="9" customHeight="1">
      <c r="A4920" s="366" t="s">
        <v>41311</v>
      </c>
      <c r="B4920" s="367" t="s">
        <v>32767</v>
      </c>
      <c r="C4920" s="366" t="s">
        <v>152</v>
      </c>
      <c r="D4920" s="368">
        <v>73.69</v>
      </c>
    </row>
    <row r="4921" spans="1:4" ht="9" customHeight="1">
      <c r="A4921" s="366" t="s">
        <v>41312</v>
      </c>
      <c r="B4921" s="367" t="s">
        <v>32768</v>
      </c>
      <c r="C4921" s="366" t="s">
        <v>16948</v>
      </c>
      <c r="D4921" s="368">
        <v>57.17</v>
      </c>
    </row>
    <row r="4922" spans="1:4" ht="9" customHeight="1">
      <c r="A4922" s="366" t="s">
        <v>41313</v>
      </c>
      <c r="B4922" s="367" t="s">
        <v>32769</v>
      </c>
      <c r="C4922" s="366" t="s">
        <v>16948</v>
      </c>
      <c r="D4922" s="368">
        <v>41.77</v>
      </c>
    </row>
    <row r="4923" spans="1:4" ht="9" customHeight="1">
      <c r="A4923" s="366" t="s">
        <v>41314</v>
      </c>
      <c r="B4923" s="367" t="s">
        <v>32770</v>
      </c>
      <c r="C4923" s="366" t="s">
        <v>16948</v>
      </c>
      <c r="D4923" s="368">
        <v>4.78</v>
      </c>
    </row>
    <row r="4924" spans="1:4" ht="9" customHeight="1">
      <c r="A4924" s="366" t="s">
        <v>41315</v>
      </c>
      <c r="B4924" s="367" t="s">
        <v>32771</v>
      </c>
      <c r="C4924" s="366" t="s">
        <v>4130</v>
      </c>
      <c r="D4924" s="368">
        <v>30.23</v>
      </c>
    </row>
    <row r="4925" spans="1:4" ht="18" customHeight="1">
      <c r="A4925" s="366" t="s">
        <v>41316</v>
      </c>
      <c r="B4925" s="367" t="s">
        <v>32772</v>
      </c>
      <c r="C4925" s="366" t="s">
        <v>4130</v>
      </c>
      <c r="D4925" s="368">
        <v>29.4</v>
      </c>
    </row>
    <row r="4926" spans="1:4" ht="9" customHeight="1">
      <c r="A4926" s="366" t="s">
        <v>41317</v>
      </c>
      <c r="B4926" s="367" t="s">
        <v>32773</v>
      </c>
      <c r="C4926" s="366" t="s">
        <v>4130</v>
      </c>
      <c r="D4926" s="368">
        <v>5587.6</v>
      </c>
    </row>
    <row r="4927" spans="1:4" ht="9" customHeight="1">
      <c r="A4927" s="366" t="s">
        <v>41318</v>
      </c>
      <c r="B4927" s="367" t="s">
        <v>32774</v>
      </c>
      <c r="C4927" s="366" t="s">
        <v>4130</v>
      </c>
      <c r="D4927" s="368">
        <v>5467.64</v>
      </c>
    </row>
    <row r="4928" spans="1:4" ht="9" customHeight="1">
      <c r="A4928" s="366" t="s">
        <v>41319</v>
      </c>
      <c r="B4928" s="367" t="s">
        <v>32775</v>
      </c>
      <c r="C4928" s="366" t="s">
        <v>16948</v>
      </c>
      <c r="D4928" s="368">
        <v>405.15</v>
      </c>
    </row>
    <row r="4929" spans="1:4" ht="9" customHeight="1">
      <c r="A4929" s="366" t="s">
        <v>41320</v>
      </c>
      <c r="B4929" s="367" t="s">
        <v>32776</v>
      </c>
      <c r="C4929" s="366" t="s">
        <v>16948</v>
      </c>
      <c r="D4929" s="368">
        <v>351.99</v>
      </c>
    </row>
    <row r="4930" spans="1:4" ht="9" customHeight="1">
      <c r="A4930" s="366" t="s">
        <v>41321</v>
      </c>
      <c r="B4930" s="367" t="s">
        <v>32777</v>
      </c>
      <c r="C4930" s="366" t="s">
        <v>4130</v>
      </c>
      <c r="D4930" s="368">
        <v>496.02</v>
      </c>
    </row>
    <row r="4931" spans="1:4" ht="9" customHeight="1">
      <c r="A4931" s="366" t="s">
        <v>41322</v>
      </c>
      <c r="B4931" s="367" t="s">
        <v>32778</v>
      </c>
      <c r="C4931" s="366" t="s">
        <v>9780</v>
      </c>
      <c r="D4931" s="368">
        <v>11.75</v>
      </c>
    </row>
    <row r="4932" spans="1:4" ht="9" customHeight="1">
      <c r="A4932" s="366" t="s">
        <v>41323</v>
      </c>
      <c r="B4932" s="367" t="s">
        <v>32779</v>
      </c>
      <c r="C4932" s="366" t="s">
        <v>40</v>
      </c>
      <c r="D4932" s="368">
        <v>194</v>
      </c>
    </row>
    <row r="4933" spans="1:4" ht="18" customHeight="1">
      <c r="A4933" s="366" t="s">
        <v>41324</v>
      </c>
      <c r="B4933" s="367" t="s">
        <v>32780</v>
      </c>
      <c r="C4933" s="366" t="s">
        <v>16948</v>
      </c>
      <c r="D4933" s="368">
        <v>32.1</v>
      </c>
    </row>
    <row r="4934" spans="1:4" ht="9" customHeight="1">
      <c r="A4934" s="366" t="s">
        <v>41325</v>
      </c>
      <c r="B4934" s="367" t="s">
        <v>32781</v>
      </c>
      <c r="C4934" s="366" t="s">
        <v>32782</v>
      </c>
      <c r="D4934" s="368">
        <v>1.06</v>
      </c>
    </row>
    <row r="4935" spans="1:4" ht="9" customHeight="1">
      <c r="A4935" s="366" t="s">
        <v>41326</v>
      </c>
      <c r="B4935" s="367" t="s">
        <v>32783</v>
      </c>
      <c r="C4935" s="366" t="s">
        <v>4130</v>
      </c>
      <c r="D4935" s="368">
        <v>19.440000000000001</v>
      </c>
    </row>
    <row r="4936" spans="1:4" ht="9" customHeight="1">
      <c r="A4936" s="366" t="s">
        <v>41327</v>
      </c>
      <c r="B4936" s="367" t="s">
        <v>32784</v>
      </c>
      <c r="C4936" s="366" t="s">
        <v>4130</v>
      </c>
      <c r="D4936" s="368">
        <v>18</v>
      </c>
    </row>
    <row r="4937" spans="1:4" ht="18" customHeight="1">
      <c r="A4937" s="366" t="s">
        <v>41328</v>
      </c>
      <c r="B4937" s="367" t="s">
        <v>32785</v>
      </c>
      <c r="C4937" s="366" t="s">
        <v>4130</v>
      </c>
      <c r="D4937" s="368">
        <v>316.18</v>
      </c>
    </row>
    <row r="4938" spans="1:4" ht="9" customHeight="1">
      <c r="A4938" s="366" t="s">
        <v>41329</v>
      </c>
      <c r="B4938" s="367" t="s">
        <v>32786</v>
      </c>
      <c r="C4938" s="366" t="s">
        <v>32782</v>
      </c>
      <c r="D4938" s="368">
        <v>3.63</v>
      </c>
    </row>
    <row r="4939" spans="1:4" ht="18" customHeight="1">
      <c r="A4939" s="366" t="s">
        <v>41330</v>
      </c>
      <c r="B4939" s="367" t="s">
        <v>32787</v>
      </c>
      <c r="C4939" s="366" t="s">
        <v>40</v>
      </c>
      <c r="D4939" s="368">
        <v>270.81</v>
      </c>
    </row>
    <row r="4940" spans="1:4" ht="9" customHeight="1">
      <c r="A4940" s="366" t="s">
        <v>41331</v>
      </c>
      <c r="B4940" s="367" t="s">
        <v>32788</v>
      </c>
      <c r="C4940" s="366" t="s">
        <v>32789</v>
      </c>
      <c r="D4940" s="368">
        <v>3.17</v>
      </c>
    </row>
    <row r="4941" spans="1:4" ht="18" customHeight="1">
      <c r="A4941" s="366" t="s">
        <v>41332</v>
      </c>
      <c r="B4941" s="367" t="s">
        <v>32790</v>
      </c>
      <c r="C4941" s="366" t="s">
        <v>4130</v>
      </c>
      <c r="D4941" s="368">
        <v>525.44000000000005</v>
      </c>
    </row>
    <row r="4942" spans="1:4" ht="9" customHeight="1">
      <c r="A4942" s="366" t="s">
        <v>41333</v>
      </c>
      <c r="B4942" s="367" t="s">
        <v>32791</v>
      </c>
      <c r="C4942" s="366" t="s">
        <v>32782</v>
      </c>
      <c r="D4942" s="368">
        <v>5.37</v>
      </c>
    </row>
    <row r="4943" spans="1:4" ht="18" customHeight="1">
      <c r="A4943" s="366" t="s">
        <v>41334</v>
      </c>
      <c r="B4943" s="367" t="s">
        <v>32792</v>
      </c>
      <c r="C4943" s="366" t="s">
        <v>4130</v>
      </c>
      <c r="D4943" s="368">
        <v>755.48</v>
      </c>
    </row>
    <row r="4944" spans="1:4" ht="18" customHeight="1">
      <c r="A4944" s="366" t="s">
        <v>41335</v>
      </c>
      <c r="B4944" s="367" t="s">
        <v>32793</v>
      </c>
      <c r="C4944" s="366" t="s">
        <v>32782</v>
      </c>
      <c r="D4944" s="368">
        <v>7.52</v>
      </c>
    </row>
    <row r="4945" spans="1:4" ht="18" customHeight="1">
      <c r="A4945" s="366" t="s">
        <v>41336</v>
      </c>
      <c r="B4945" s="367" t="s">
        <v>32794</v>
      </c>
      <c r="C4945" s="366" t="s">
        <v>32789</v>
      </c>
      <c r="D4945" s="368">
        <v>0.99</v>
      </c>
    </row>
    <row r="4946" spans="1:4" ht="18" customHeight="1">
      <c r="A4946" s="366" t="s">
        <v>41337</v>
      </c>
      <c r="B4946" s="367" t="s">
        <v>32795</v>
      </c>
      <c r="C4946" s="366" t="s">
        <v>32782</v>
      </c>
      <c r="D4946" s="368">
        <v>10.35</v>
      </c>
    </row>
    <row r="4947" spans="1:4" ht="9" customHeight="1">
      <c r="A4947" s="366" t="s">
        <v>41338</v>
      </c>
      <c r="B4947" s="367" t="s">
        <v>32796</v>
      </c>
      <c r="C4947" s="366" t="s">
        <v>32782</v>
      </c>
      <c r="D4947" s="368">
        <v>6.71</v>
      </c>
    </row>
    <row r="4948" spans="1:4" ht="18" customHeight="1">
      <c r="A4948" s="366" t="s">
        <v>41339</v>
      </c>
      <c r="B4948" s="367" t="s">
        <v>32797</v>
      </c>
      <c r="C4948" s="366" t="s">
        <v>4130</v>
      </c>
      <c r="D4948" s="368">
        <v>225.57</v>
      </c>
    </row>
    <row r="4949" spans="1:4" ht="18" customHeight="1">
      <c r="A4949" s="366" t="s">
        <v>41340</v>
      </c>
      <c r="B4949" s="367" t="s">
        <v>32798</v>
      </c>
      <c r="C4949" s="366" t="s">
        <v>32782</v>
      </c>
      <c r="D4949" s="368">
        <v>0.81</v>
      </c>
    </row>
    <row r="4950" spans="1:4" ht="18" customHeight="1">
      <c r="A4950" s="366" t="s">
        <v>41341</v>
      </c>
      <c r="B4950" s="367" t="s">
        <v>32799</v>
      </c>
      <c r="C4950" s="366" t="s">
        <v>32782</v>
      </c>
      <c r="D4950" s="368">
        <v>1.84</v>
      </c>
    </row>
    <row r="4951" spans="1:4" ht="9" customHeight="1">
      <c r="A4951" s="366" t="s">
        <v>41342</v>
      </c>
      <c r="B4951" s="367" t="s">
        <v>32800</v>
      </c>
      <c r="C4951" s="366" t="s">
        <v>32782</v>
      </c>
      <c r="D4951" s="368">
        <v>4.54</v>
      </c>
    </row>
    <row r="4952" spans="1:4" ht="9" customHeight="1">
      <c r="A4952" s="366" t="s">
        <v>41343</v>
      </c>
      <c r="B4952" s="367" t="s">
        <v>32801</v>
      </c>
      <c r="C4952" s="366" t="s">
        <v>4130</v>
      </c>
      <c r="D4952" s="368">
        <v>173.73</v>
      </c>
    </row>
    <row r="4953" spans="1:4" ht="9" customHeight="1">
      <c r="A4953" s="366" t="s">
        <v>41344</v>
      </c>
      <c r="B4953" s="367" t="s">
        <v>32802</v>
      </c>
      <c r="C4953" s="366" t="s">
        <v>32782</v>
      </c>
      <c r="D4953" s="368">
        <v>0.82</v>
      </c>
    </row>
    <row r="4954" spans="1:4" ht="18" customHeight="1">
      <c r="A4954" s="366" t="s">
        <v>41345</v>
      </c>
      <c r="B4954" s="367" t="s">
        <v>32803</v>
      </c>
      <c r="C4954" s="366" t="s">
        <v>9780</v>
      </c>
      <c r="D4954" s="368">
        <v>299.22000000000003</v>
      </c>
    </row>
    <row r="4955" spans="1:4" ht="9" customHeight="1">
      <c r="A4955" s="366" t="s">
        <v>41346</v>
      </c>
      <c r="B4955" s="367" t="s">
        <v>32804</v>
      </c>
      <c r="C4955" s="366" t="s">
        <v>32805</v>
      </c>
      <c r="D4955" s="368">
        <v>6.97</v>
      </c>
    </row>
    <row r="4956" spans="1:4" ht="18" customHeight="1">
      <c r="A4956" s="366" t="s">
        <v>41347</v>
      </c>
      <c r="B4956" s="367" t="s">
        <v>32806</v>
      </c>
      <c r="C4956" s="366" t="s">
        <v>9780</v>
      </c>
      <c r="D4956" s="368">
        <v>32.86</v>
      </c>
    </row>
    <row r="4957" spans="1:4" ht="9" customHeight="1">
      <c r="A4957" s="366" t="s">
        <v>41348</v>
      </c>
      <c r="B4957" s="367" t="s">
        <v>32807</v>
      </c>
      <c r="C4957" s="366" t="s">
        <v>32805</v>
      </c>
      <c r="D4957" s="368">
        <v>0.66</v>
      </c>
    </row>
    <row r="4958" spans="1:4" ht="18" customHeight="1">
      <c r="A4958" s="366" t="s">
        <v>41349</v>
      </c>
      <c r="B4958" s="367" t="s">
        <v>32808</v>
      </c>
      <c r="C4958" s="366" t="s">
        <v>9780</v>
      </c>
      <c r="D4958" s="368">
        <v>61.2</v>
      </c>
    </row>
    <row r="4959" spans="1:4" ht="9" customHeight="1">
      <c r="A4959" s="366" t="s">
        <v>41350</v>
      </c>
      <c r="B4959" s="367" t="s">
        <v>32809</v>
      </c>
      <c r="C4959" s="366" t="s">
        <v>32805</v>
      </c>
      <c r="D4959" s="368">
        <v>0.76</v>
      </c>
    </row>
    <row r="4960" spans="1:4" ht="9" customHeight="1">
      <c r="A4960" s="366" t="s">
        <v>41351</v>
      </c>
      <c r="B4960" s="367" t="s">
        <v>32810</v>
      </c>
      <c r="C4960" s="366" t="s">
        <v>4130</v>
      </c>
      <c r="D4960" s="368">
        <v>16.59</v>
      </c>
    </row>
    <row r="4961" spans="1:4" ht="9" customHeight="1">
      <c r="A4961" s="366" t="s">
        <v>41352</v>
      </c>
      <c r="B4961" s="367" t="s">
        <v>32811</v>
      </c>
      <c r="C4961" s="366" t="s">
        <v>4130</v>
      </c>
      <c r="D4961" s="368">
        <v>15.76</v>
      </c>
    </row>
    <row r="4962" spans="1:4" ht="9" customHeight="1">
      <c r="A4962" s="366" t="s">
        <v>41353</v>
      </c>
      <c r="B4962" s="367" t="s">
        <v>32812</v>
      </c>
      <c r="C4962" s="366" t="s">
        <v>40</v>
      </c>
      <c r="D4962" s="368">
        <v>0.12</v>
      </c>
    </row>
    <row r="4963" spans="1:4" ht="18" customHeight="1">
      <c r="A4963" s="366" t="s">
        <v>41354</v>
      </c>
      <c r="B4963" s="367" t="s">
        <v>32813</v>
      </c>
      <c r="C4963" s="366" t="s">
        <v>9780</v>
      </c>
      <c r="D4963" s="368">
        <v>245.71</v>
      </c>
    </row>
    <row r="4964" spans="1:4" ht="9" customHeight="1">
      <c r="A4964" s="366" t="s">
        <v>41355</v>
      </c>
      <c r="B4964" s="367" t="s">
        <v>32814</v>
      </c>
      <c r="C4964" s="366" t="s">
        <v>32782</v>
      </c>
      <c r="D4964" s="368">
        <v>1.03</v>
      </c>
    </row>
    <row r="4965" spans="1:4" ht="9" customHeight="1">
      <c r="A4965" s="366" t="s">
        <v>41356</v>
      </c>
      <c r="B4965" s="367" t="s">
        <v>32815</v>
      </c>
      <c r="C4965" s="366" t="s">
        <v>9780</v>
      </c>
      <c r="D4965" s="368">
        <v>29.86</v>
      </c>
    </row>
    <row r="4966" spans="1:4" ht="9" customHeight="1">
      <c r="A4966" s="366" t="s">
        <v>41357</v>
      </c>
      <c r="B4966" s="367" t="s">
        <v>32816</v>
      </c>
      <c r="C4966" s="366" t="s">
        <v>9780</v>
      </c>
      <c r="D4966" s="368">
        <v>42.09</v>
      </c>
    </row>
    <row r="4967" spans="1:4" ht="9" customHeight="1">
      <c r="A4967" s="366" t="s">
        <v>41358</v>
      </c>
      <c r="B4967" s="367" t="s">
        <v>32817</v>
      </c>
      <c r="C4967" s="366" t="s">
        <v>9780</v>
      </c>
      <c r="D4967" s="368">
        <v>13.34</v>
      </c>
    </row>
    <row r="4968" spans="1:4" ht="9" customHeight="1">
      <c r="A4968" s="366" t="s">
        <v>41359</v>
      </c>
      <c r="B4968" s="367" t="s">
        <v>32818</v>
      </c>
      <c r="C4968" s="366" t="s">
        <v>9780</v>
      </c>
      <c r="D4968" s="368">
        <v>15.91</v>
      </c>
    </row>
    <row r="4969" spans="1:4" ht="9" customHeight="1">
      <c r="A4969" s="366" t="s">
        <v>41360</v>
      </c>
      <c r="B4969" s="367" t="s">
        <v>32819</v>
      </c>
      <c r="C4969" s="366" t="s">
        <v>9780</v>
      </c>
      <c r="D4969" s="368">
        <v>18.510000000000002</v>
      </c>
    </row>
    <row r="4970" spans="1:4" ht="9" customHeight="1">
      <c r="A4970" s="366" t="s">
        <v>41361</v>
      </c>
      <c r="B4970" s="367" t="s">
        <v>32820</v>
      </c>
      <c r="C4970" s="366" t="s">
        <v>4135</v>
      </c>
      <c r="D4970" s="368">
        <v>19.940000000000001</v>
      </c>
    </row>
    <row r="4971" spans="1:4" ht="9" customHeight="1">
      <c r="A4971" s="366" t="s">
        <v>41362</v>
      </c>
      <c r="B4971" s="367" t="s">
        <v>32821</v>
      </c>
      <c r="C4971" s="366" t="s">
        <v>4135</v>
      </c>
      <c r="D4971" s="368">
        <v>5.37</v>
      </c>
    </row>
    <row r="4972" spans="1:4" ht="9" customHeight="1">
      <c r="A4972" s="366" t="s">
        <v>41363</v>
      </c>
      <c r="B4972" s="367" t="s">
        <v>32822</v>
      </c>
      <c r="C4972" s="366" t="s">
        <v>4135</v>
      </c>
      <c r="D4972" s="368">
        <v>85.56</v>
      </c>
    </row>
    <row r="4973" spans="1:4" ht="9" customHeight="1">
      <c r="A4973" s="366" t="s">
        <v>41364</v>
      </c>
      <c r="B4973" s="367" t="s">
        <v>32823</v>
      </c>
      <c r="C4973" s="366" t="s">
        <v>4135</v>
      </c>
      <c r="D4973" s="368">
        <v>23.69</v>
      </c>
    </row>
    <row r="4974" spans="1:4" ht="9" customHeight="1">
      <c r="A4974" s="366" t="s">
        <v>41365</v>
      </c>
      <c r="B4974" s="367" t="s">
        <v>32824</v>
      </c>
      <c r="C4974" s="366" t="s">
        <v>9780</v>
      </c>
      <c r="D4974" s="368">
        <v>112.98</v>
      </c>
    </row>
    <row r="4975" spans="1:4" ht="9" customHeight="1">
      <c r="A4975" s="366" t="s">
        <v>41366</v>
      </c>
      <c r="B4975" s="367" t="s">
        <v>32825</v>
      </c>
      <c r="C4975" s="366" t="s">
        <v>9780</v>
      </c>
      <c r="D4975" s="368">
        <v>199.83</v>
      </c>
    </row>
    <row r="4976" spans="1:4" ht="9" customHeight="1">
      <c r="A4976" s="366" t="s">
        <v>41367</v>
      </c>
      <c r="B4976" s="367" t="s">
        <v>32826</v>
      </c>
      <c r="C4976" s="366" t="s">
        <v>9780</v>
      </c>
      <c r="D4976" s="368">
        <v>112.98</v>
      </c>
    </row>
    <row r="4977" spans="1:4" ht="9" customHeight="1">
      <c r="A4977" s="366" t="s">
        <v>41368</v>
      </c>
      <c r="B4977" s="367" t="s">
        <v>32827</v>
      </c>
      <c r="C4977" s="366" t="s">
        <v>9780</v>
      </c>
      <c r="D4977" s="368">
        <v>207.39</v>
      </c>
    </row>
    <row r="4978" spans="1:4" ht="9" customHeight="1">
      <c r="A4978" s="366" t="s">
        <v>41369</v>
      </c>
      <c r="B4978" s="367" t="s">
        <v>32828</v>
      </c>
      <c r="C4978" s="366" t="s">
        <v>9780</v>
      </c>
      <c r="D4978" s="368">
        <v>70.069999999999993</v>
      </c>
    </row>
    <row r="4979" spans="1:4" ht="9" customHeight="1">
      <c r="A4979" s="366" t="s">
        <v>41370</v>
      </c>
      <c r="B4979" s="367" t="s">
        <v>32829</v>
      </c>
      <c r="C4979" s="366" t="s">
        <v>9780</v>
      </c>
      <c r="D4979" s="368">
        <v>138.66</v>
      </c>
    </row>
    <row r="4980" spans="1:4" ht="9" customHeight="1">
      <c r="A4980" s="366" t="s">
        <v>41371</v>
      </c>
      <c r="B4980" s="367" t="s">
        <v>32830</v>
      </c>
      <c r="C4980" s="366" t="s">
        <v>9780</v>
      </c>
      <c r="D4980" s="368">
        <v>166.54</v>
      </c>
    </row>
    <row r="4981" spans="1:4" ht="9" customHeight="1">
      <c r="A4981" s="366" t="s">
        <v>41372</v>
      </c>
      <c r="B4981" s="367" t="s">
        <v>32831</v>
      </c>
      <c r="C4981" s="366" t="s">
        <v>9780</v>
      </c>
      <c r="D4981" s="368">
        <v>149.36000000000001</v>
      </c>
    </row>
    <row r="4982" spans="1:4" ht="9" customHeight="1">
      <c r="A4982" s="366" t="s">
        <v>41373</v>
      </c>
      <c r="B4982" s="367" t="s">
        <v>32832</v>
      </c>
      <c r="C4982" s="366" t="s">
        <v>9780</v>
      </c>
      <c r="D4982" s="368">
        <v>96.07</v>
      </c>
    </row>
    <row r="4983" spans="1:4" ht="9" customHeight="1">
      <c r="A4983" s="366" t="s">
        <v>41374</v>
      </c>
      <c r="B4983" s="367" t="s">
        <v>32833</v>
      </c>
      <c r="C4983" s="366" t="s">
        <v>9780</v>
      </c>
      <c r="D4983" s="368">
        <v>82.13</v>
      </c>
    </row>
    <row r="4984" spans="1:4" ht="9" customHeight="1">
      <c r="A4984" s="366" t="s">
        <v>41375</v>
      </c>
      <c r="B4984" s="367" t="s">
        <v>32834</v>
      </c>
      <c r="C4984" s="366" t="s">
        <v>9780</v>
      </c>
      <c r="D4984" s="368">
        <v>80.64</v>
      </c>
    </row>
    <row r="4985" spans="1:4" ht="9" customHeight="1">
      <c r="A4985" s="366" t="s">
        <v>41376</v>
      </c>
      <c r="B4985" s="367" t="s">
        <v>32835</v>
      </c>
      <c r="C4985" s="366" t="s">
        <v>9780</v>
      </c>
      <c r="D4985" s="368">
        <v>48.38</v>
      </c>
    </row>
    <row r="4986" spans="1:4" ht="9" customHeight="1">
      <c r="A4986" s="366" t="s">
        <v>41377</v>
      </c>
      <c r="B4986" s="367" t="s">
        <v>32836</v>
      </c>
      <c r="C4986" s="366" t="s">
        <v>9780</v>
      </c>
      <c r="D4986" s="368">
        <v>30.12</v>
      </c>
    </row>
    <row r="4987" spans="1:4" ht="9" customHeight="1">
      <c r="A4987" s="366" t="s">
        <v>41378</v>
      </c>
      <c r="B4987" s="367" t="s">
        <v>32837</v>
      </c>
      <c r="C4987" s="366" t="s">
        <v>9780</v>
      </c>
      <c r="D4987" s="368">
        <v>42.39</v>
      </c>
    </row>
    <row r="4988" spans="1:4" ht="9" customHeight="1">
      <c r="A4988" s="366" t="s">
        <v>41379</v>
      </c>
      <c r="B4988" s="367" t="s">
        <v>32838</v>
      </c>
      <c r="C4988" s="366" t="s">
        <v>9780</v>
      </c>
      <c r="D4988" s="368">
        <v>13.58</v>
      </c>
    </row>
    <row r="4989" spans="1:4" ht="9" customHeight="1">
      <c r="A4989" s="366" t="s">
        <v>41380</v>
      </c>
      <c r="B4989" s="367" t="s">
        <v>32839</v>
      </c>
      <c r="C4989" s="366" t="s">
        <v>9780</v>
      </c>
      <c r="D4989" s="368">
        <v>16.170000000000002</v>
      </c>
    </row>
    <row r="4990" spans="1:4" ht="9" customHeight="1">
      <c r="A4990" s="366" t="s">
        <v>41381</v>
      </c>
      <c r="B4990" s="367" t="s">
        <v>32840</v>
      </c>
      <c r="C4990" s="366" t="s">
        <v>9780</v>
      </c>
      <c r="D4990" s="368">
        <v>18.79</v>
      </c>
    </row>
    <row r="4991" spans="1:4" ht="9" customHeight="1">
      <c r="A4991" s="366" t="s">
        <v>41382</v>
      </c>
      <c r="B4991" s="367" t="s">
        <v>32841</v>
      </c>
      <c r="C4991" s="366" t="s">
        <v>9780</v>
      </c>
      <c r="D4991" s="368">
        <v>58.56</v>
      </c>
    </row>
    <row r="4992" spans="1:4" ht="9" customHeight="1">
      <c r="A4992" s="366" t="s">
        <v>41383</v>
      </c>
      <c r="B4992" s="367" t="s">
        <v>32842</v>
      </c>
      <c r="C4992" s="366" t="s">
        <v>9780</v>
      </c>
      <c r="D4992" s="368">
        <v>96.51</v>
      </c>
    </row>
    <row r="4993" spans="1:4" ht="9" customHeight="1">
      <c r="A4993" s="366" t="s">
        <v>41384</v>
      </c>
      <c r="B4993" s="367" t="s">
        <v>32843</v>
      </c>
      <c r="C4993" s="366" t="s">
        <v>9780</v>
      </c>
      <c r="D4993" s="368">
        <v>43.39</v>
      </c>
    </row>
    <row r="4994" spans="1:4" ht="9" customHeight="1">
      <c r="A4994" s="366" t="s">
        <v>41385</v>
      </c>
      <c r="B4994" s="367" t="s">
        <v>32844</v>
      </c>
      <c r="C4994" s="366" t="s">
        <v>9780</v>
      </c>
      <c r="D4994" s="368">
        <v>55.15</v>
      </c>
    </row>
    <row r="4995" spans="1:4" ht="9" customHeight="1">
      <c r="A4995" s="366" t="s">
        <v>41386</v>
      </c>
      <c r="B4995" s="367" t="s">
        <v>32845</v>
      </c>
      <c r="C4995" s="366" t="s">
        <v>9780</v>
      </c>
      <c r="D4995" s="368">
        <v>27.04</v>
      </c>
    </row>
    <row r="4996" spans="1:4" ht="9" customHeight="1">
      <c r="A4996" s="366" t="s">
        <v>41387</v>
      </c>
      <c r="B4996" s="367" t="s">
        <v>32846</v>
      </c>
      <c r="C4996" s="366" t="s">
        <v>9780</v>
      </c>
      <c r="D4996" s="368">
        <v>29.43</v>
      </c>
    </row>
    <row r="4997" spans="1:4" ht="9" customHeight="1">
      <c r="A4997" s="366" t="s">
        <v>41388</v>
      </c>
      <c r="B4997" s="367" t="s">
        <v>32847</v>
      </c>
      <c r="C4997" s="366" t="s">
        <v>9780</v>
      </c>
      <c r="D4997" s="368">
        <v>31.83</v>
      </c>
    </row>
    <row r="4998" spans="1:4" ht="9" customHeight="1">
      <c r="A4998" s="366" t="s">
        <v>41389</v>
      </c>
      <c r="B4998" s="367" t="s">
        <v>32848</v>
      </c>
      <c r="C4998" s="366" t="s">
        <v>9780</v>
      </c>
      <c r="D4998" s="368">
        <v>15.81</v>
      </c>
    </row>
    <row r="4999" spans="1:4" ht="9" customHeight="1">
      <c r="A4999" s="366" t="s">
        <v>41390</v>
      </c>
      <c r="B4999" s="367" t="s">
        <v>32849</v>
      </c>
      <c r="C4999" s="366" t="s">
        <v>4130</v>
      </c>
      <c r="D4999" s="368">
        <v>249.3</v>
      </c>
    </row>
    <row r="5000" spans="1:4" ht="9" customHeight="1">
      <c r="A5000" s="366" t="s">
        <v>41391</v>
      </c>
      <c r="B5000" s="367" t="s">
        <v>32850</v>
      </c>
      <c r="C5000" s="366" t="s">
        <v>4130</v>
      </c>
      <c r="D5000" s="368">
        <v>426.39</v>
      </c>
    </row>
    <row r="5001" spans="1:4" ht="9" customHeight="1">
      <c r="A5001" s="366" t="s">
        <v>41392</v>
      </c>
      <c r="B5001" s="367" t="s">
        <v>32851</v>
      </c>
      <c r="C5001" s="366" t="s">
        <v>4130</v>
      </c>
      <c r="D5001" s="368">
        <v>597.23</v>
      </c>
    </row>
    <row r="5002" spans="1:4" ht="9" customHeight="1">
      <c r="A5002" s="366" t="s">
        <v>41393</v>
      </c>
      <c r="B5002" s="367" t="s">
        <v>32852</v>
      </c>
      <c r="C5002" s="366" t="s">
        <v>4130</v>
      </c>
      <c r="D5002" s="368">
        <v>962.77</v>
      </c>
    </row>
    <row r="5003" spans="1:4" ht="9" customHeight="1">
      <c r="A5003" s="366" t="s">
        <v>41394</v>
      </c>
      <c r="B5003" s="367" t="s">
        <v>32853</v>
      </c>
      <c r="C5003" s="366" t="s">
        <v>4130</v>
      </c>
      <c r="D5003" s="368">
        <v>238.75</v>
      </c>
    </row>
    <row r="5004" spans="1:4" ht="9" customHeight="1">
      <c r="A5004" s="366" t="s">
        <v>41395</v>
      </c>
      <c r="B5004" s="367" t="s">
        <v>32854</v>
      </c>
      <c r="C5004" s="366" t="s">
        <v>4130</v>
      </c>
      <c r="D5004" s="368">
        <v>406.27</v>
      </c>
    </row>
    <row r="5005" spans="1:4" ht="9" customHeight="1">
      <c r="A5005" s="366" t="s">
        <v>41396</v>
      </c>
      <c r="B5005" s="367" t="s">
        <v>32855</v>
      </c>
      <c r="C5005" s="366" t="s">
        <v>4130</v>
      </c>
      <c r="D5005" s="368">
        <v>567.9</v>
      </c>
    </row>
    <row r="5006" spans="1:4" ht="18" customHeight="1">
      <c r="A5006" s="366" t="s">
        <v>41397</v>
      </c>
      <c r="B5006" s="367" t="s">
        <v>32856</v>
      </c>
      <c r="C5006" s="366" t="s">
        <v>4130</v>
      </c>
      <c r="D5006" s="368">
        <v>920.54</v>
      </c>
    </row>
    <row r="5007" spans="1:4" ht="9" customHeight="1">
      <c r="A5007" s="366" t="s">
        <v>41398</v>
      </c>
      <c r="B5007" s="367" t="s">
        <v>32857</v>
      </c>
      <c r="C5007" s="366" t="s">
        <v>32782</v>
      </c>
      <c r="D5007" s="368">
        <v>3.95</v>
      </c>
    </row>
    <row r="5008" spans="1:4" ht="9" customHeight="1">
      <c r="A5008" s="366" t="s">
        <v>41399</v>
      </c>
      <c r="B5008" s="367" t="s">
        <v>32858</v>
      </c>
      <c r="C5008" s="366" t="s">
        <v>4130</v>
      </c>
      <c r="D5008" s="368">
        <v>297.72000000000003</v>
      </c>
    </row>
    <row r="5009" spans="1:4" ht="9" customHeight="1">
      <c r="A5009" s="366" t="s">
        <v>41400</v>
      </c>
      <c r="B5009" s="367" t="s">
        <v>32859</v>
      </c>
      <c r="C5009" s="366" t="s">
        <v>4130</v>
      </c>
      <c r="D5009" s="368">
        <v>389.99</v>
      </c>
    </row>
    <row r="5010" spans="1:4" ht="9" customHeight="1">
      <c r="A5010" s="366" t="s">
        <v>41401</v>
      </c>
      <c r="B5010" s="367" t="s">
        <v>32860</v>
      </c>
      <c r="C5010" s="366" t="s">
        <v>4130</v>
      </c>
      <c r="D5010" s="368">
        <v>280.13</v>
      </c>
    </row>
    <row r="5011" spans="1:4" ht="9" customHeight="1">
      <c r="A5011" s="366" t="s">
        <v>41402</v>
      </c>
      <c r="B5011" s="367" t="s">
        <v>32861</v>
      </c>
      <c r="C5011" s="366" t="s">
        <v>4130</v>
      </c>
      <c r="D5011" s="368">
        <v>368</v>
      </c>
    </row>
    <row r="5012" spans="1:4" ht="9" customHeight="1">
      <c r="A5012" s="366" t="s">
        <v>41403</v>
      </c>
      <c r="B5012" s="367" t="s">
        <v>32862</v>
      </c>
      <c r="C5012" s="366" t="s">
        <v>4130</v>
      </c>
      <c r="D5012" s="368">
        <v>249.27</v>
      </c>
    </row>
    <row r="5013" spans="1:4" ht="9" customHeight="1">
      <c r="A5013" s="366" t="s">
        <v>41404</v>
      </c>
      <c r="B5013" s="367" t="s">
        <v>32863</v>
      </c>
      <c r="C5013" s="366" t="s">
        <v>4130</v>
      </c>
      <c r="D5013" s="368">
        <v>426.42</v>
      </c>
    </row>
    <row r="5014" spans="1:4" ht="9" customHeight="1">
      <c r="A5014" s="366" t="s">
        <v>41405</v>
      </c>
      <c r="B5014" s="367" t="s">
        <v>32864</v>
      </c>
      <c r="C5014" s="366" t="s">
        <v>4130</v>
      </c>
      <c r="D5014" s="368">
        <v>597.23</v>
      </c>
    </row>
    <row r="5015" spans="1:4" ht="9" customHeight="1">
      <c r="A5015" s="366" t="s">
        <v>41406</v>
      </c>
      <c r="B5015" s="367" t="s">
        <v>32865</v>
      </c>
      <c r="C5015" s="366" t="s">
        <v>4130</v>
      </c>
      <c r="D5015" s="368">
        <v>962.79</v>
      </c>
    </row>
    <row r="5016" spans="1:4" ht="9" customHeight="1">
      <c r="A5016" s="366" t="s">
        <v>41407</v>
      </c>
      <c r="B5016" s="367" t="s">
        <v>32866</v>
      </c>
      <c r="C5016" s="366" t="s">
        <v>4130</v>
      </c>
      <c r="D5016" s="368">
        <v>249.33</v>
      </c>
    </row>
    <row r="5017" spans="1:4" ht="9" customHeight="1">
      <c r="A5017" s="366" t="s">
        <v>41408</v>
      </c>
      <c r="B5017" s="367" t="s">
        <v>32867</v>
      </c>
      <c r="C5017" s="366" t="s">
        <v>4130</v>
      </c>
      <c r="D5017" s="368">
        <v>426.35</v>
      </c>
    </row>
    <row r="5018" spans="1:4" ht="9" customHeight="1">
      <c r="A5018" s="366" t="s">
        <v>41409</v>
      </c>
      <c r="B5018" s="367" t="s">
        <v>32868</v>
      </c>
      <c r="C5018" s="366" t="s">
        <v>4130</v>
      </c>
      <c r="D5018" s="368">
        <v>597.23</v>
      </c>
    </row>
    <row r="5019" spans="1:4" ht="9" customHeight="1">
      <c r="A5019" s="366" t="s">
        <v>41410</v>
      </c>
      <c r="B5019" s="367" t="s">
        <v>32869</v>
      </c>
      <c r="C5019" s="366" t="s">
        <v>4130</v>
      </c>
      <c r="D5019" s="368">
        <v>962.84</v>
      </c>
    </row>
    <row r="5020" spans="1:4" ht="9" customHeight="1">
      <c r="A5020" s="366" t="s">
        <v>41411</v>
      </c>
      <c r="B5020" s="367" t="s">
        <v>32870</v>
      </c>
      <c r="C5020" s="366" t="s">
        <v>4130</v>
      </c>
      <c r="D5020" s="368">
        <v>172.21</v>
      </c>
    </row>
    <row r="5021" spans="1:4" ht="9" customHeight="1">
      <c r="A5021" s="366" t="s">
        <v>41412</v>
      </c>
      <c r="B5021" s="367" t="s">
        <v>32871</v>
      </c>
      <c r="C5021" s="366" t="s">
        <v>4130</v>
      </c>
      <c r="D5021" s="368">
        <v>271.02999999999997</v>
      </c>
    </row>
    <row r="5022" spans="1:4" ht="9" customHeight="1">
      <c r="A5022" s="366" t="s">
        <v>41413</v>
      </c>
      <c r="B5022" s="367" t="s">
        <v>32872</v>
      </c>
      <c r="C5022" s="366" t="s">
        <v>4130</v>
      </c>
      <c r="D5022" s="368">
        <v>379.76</v>
      </c>
    </row>
    <row r="5023" spans="1:4" ht="9" customHeight="1">
      <c r="A5023" s="366" t="s">
        <v>41414</v>
      </c>
      <c r="B5023" s="367" t="s">
        <v>32873</v>
      </c>
      <c r="C5023" s="366" t="s">
        <v>4130</v>
      </c>
      <c r="D5023" s="368">
        <v>558.66999999999996</v>
      </c>
    </row>
    <row r="5024" spans="1:4" ht="9" customHeight="1">
      <c r="A5024" s="366" t="s">
        <v>41415</v>
      </c>
      <c r="B5024" s="367" t="s">
        <v>32874</v>
      </c>
      <c r="C5024" s="366" t="s">
        <v>4130</v>
      </c>
      <c r="D5024" s="368">
        <v>238.71</v>
      </c>
    </row>
    <row r="5025" spans="1:4" ht="9" customHeight="1">
      <c r="A5025" s="366" t="s">
        <v>41416</v>
      </c>
      <c r="B5025" s="367" t="s">
        <v>32875</v>
      </c>
      <c r="C5025" s="366" t="s">
        <v>4130</v>
      </c>
      <c r="D5025" s="368">
        <v>406.31</v>
      </c>
    </row>
    <row r="5026" spans="1:4" ht="9" customHeight="1">
      <c r="A5026" s="366" t="s">
        <v>41417</v>
      </c>
      <c r="B5026" s="367" t="s">
        <v>32876</v>
      </c>
      <c r="C5026" s="366" t="s">
        <v>4130</v>
      </c>
      <c r="D5026" s="368">
        <v>567.9</v>
      </c>
    </row>
    <row r="5027" spans="1:4" ht="9" customHeight="1">
      <c r="A5027" s="366" t="s">
        <v>41418</v>
      </c>
      <c r="B5027" s="367" t="s">
        <v>32877</v>
      </c>
      <c r="C5027" s="366" t="s">
        <v>4130</v>
      </c>
      <c r="D5027" s="368">
        <v>920.55</v>
      </c>
    </row>
    <row r="5028" spans="1:4" ht="9" customHeight="1">
      <c r="A5028" s="366" t="s">
        <v>41419</v>
      </c>
      <c r="B5028" s="367" t="s">
        <v>32878</v>
      </c>
      <c r="C5028" s="366" t="s">
        <v>4130</v>
      </c>
      <c r="D5028" s="368">
        <v>238.77</v>
      </c>
    </row>
    <row r="5029" spans="1:4" ht="9" customHeight="1">
      <c r="A5029" s="366" t="s">
        <v>41420</v>
      </c>
      <c r="B5029" s="367" t="s">
        <v>32879</v>
      </c>
      <c r="C5029" s="366" t="s">
        <v>4130</v>
      </c>
      <c r="D5029" s="368">
        <v>406.24</v>
      </c>
    </row>
    <row r="5030" spans="1:4" ht="9" customHeight="1">
      <c r="A5030" s="366" t="s">
        <v>41421</v>
      </c>
      <c r="B5030" s="367" t="s">
        <v>32880</v>
      </c>
      <c r="C5030" s="366" t="s">
        <v>4130</v>
      </c>
      <c r="D5030" s="368">
        <v>567.9</v>
      </c>
    </row>
    <row r="5031" spans="1:4" ht="9" customHeight="1">
      <c r="A5031" s="366" t="s">
        <v>41422</v>
      </c>
      <c r="B5031" s="367" t="s">
        <v>32881</v>
      </c>
      <c r="C5031" s="366" t="s">
        <v>4130</v>
      </c>
      <c r="D5031" s="368">
        <v>920.6</v>
      </c>
    </row>
    <row r="5032" spans="1:4" ht="9" customHeight="1">
      <c r="A5032" s="366" t="s">
        <v>41423</v>
      </c>
      <c r="B5032" s="367" t="s">
        <v>32882</v>
      </c>
      <c r="C5032" s="366" t="s">
        <v>4130</v>
      </c>
      <c r="D5032" s="368">
        <v>165.81</v>
      </c>
    </row>
    <row r="5033" spans="1:4" ht="9" customHeight="1">
      <c r="A5033" s="366" t="s">
        <v>41424</v>
      </c>
      <c r="B5033" s="367" t="s">
        <v>32883</v>
      </c>
      <c r="C5033" s="366" t="s">
        <v>4130</v>
      </c>
      <c r="D5033" s="368">
        <v>259.3</v>
      </c>
    </row>
    <row r="5034" spans="1:4" ht="9" customHeight="1">
      <c r="A5034" s="366" t="s">
        <v>41425</v>
      </c>
      <c r="B5034" s="367" t="s">
        <v>32884</v>
      </c>
      <c r="C5034" s="366" t="s">
        <v>4130</v>
      </c>
      <c r="D5034" s="368">
        <v>362.16</v>
      </c>
    </row>
    <row r="5035" spans="1:4" ht="18" customHeight="1">
      <c r="A5035" s="366" t="s">
        <v>41426</v>
      </c>
      <c r="B5035" s="367" t="s">
        <v>32885</v>
      </c>
      <c r="C5035" s="366" t="s">
        <v>4130</v>
      </c>
      <c r="D5035" s="368">
        <v>465.02</v>
      </c>
    </row>
    <row r="5036" spans="1:4" ht="18" customHeight="1">
      <c r="A5036" s="366" t="s">
        <v>41427</v>
      </c>
      <c r="B5036" s="367" t="s">
        <v>32886</v>
      </c>
      <c r="C5036" s="366" t="s">
        <v>32782</v>
      </c>
      <c r="D5036" s="368">
        <v>3.71</v>
      </c>
    </row>
    <row r="5037" spans="1:4" ht="18" customHeight="1">
      <c r="A5037" s="366" t="s">
        <v>41428</v>
      </c>
      <c r="B5037" s="367" t="s">
        <v>32887</v>
      </c>
      <c r="C5037" s="366" t="s">
        <v>32782</v>
      </c>
      <c r="D5037" s="368">
        <v>3.76</v>
      </c>
    </row>
    <row r="5038" spans="1:4" ht="9" customHeight="1">
      <c r="A5038" s="366" t="s">
        <v>41429</v>
      </c>
      <c r="B5038" s="367" t="s">
        <v>32888</v>
      </c>
      <c r="C5038" s="366" t="s">
        <v>32782</v>
      </c>
      <c r="D5038" s="368">
        <v>3.33</v>
      </c>
    </row>
    <row r="5039" spans="1:4" ht="9" customHeight="1">
      <c r="A5039" s="366" t="s">
        <v>41430</v>
      </c>
      <c r="B5039" s="367" t="s">
        <v>32889</v>
      </c>
      <c r="C5039" s="366" t="s">
        <v>4130</v>
      </c>
      <c r="D5039" s="368">
        <v>165.97</v>
      </c>
    </row>
    <row r="5040" spans="1:4" ht="9" customHeight="1">
      <c r="A5040" s="366" t="s">
        <v>41431</v>
      </c>
      <c r="B5040" s="367" t="s">
        <v>32890</v>
      </c>
      <c r="C5040" s="366" t="s">
        <v>4130</v>
      </c>
      <c r="D5040" s="368">
        <v>178.46</v>
      </c>
    </row>
    <row r="5041" spans="1:4" ht="9" customHeight="1">
      <c r="A5041" s="366" t="s">
        <v>41432</v>
      </c>
      <c r="B5041" s="367" t="s">
        <v>32891</v>
      </c>
      <c r="C5041" s="366" t="s">
        <v>4130</v>
      </c>
      <c r="D5041" s="368">
        <v>158.06</v>
      </c>
    </row>
    <row r="5042" spans="1:4" ht="9" customHeight="1">
      <c r="A5042" s="366" t="s">
        <v>41433</v>
      </c>
      <c r="B5042" s="367" t="s">
        <v>32892</v>
      </c>
      <c r="C5042" s="366" t="s">
        <v>4130</v>
      </c>
      <c r="D5042" s="368">
        <v>169.66</v>
      </c>
    </row>
    <row r="5043" spans="1:4" ht="9" customHeight="1">
      <c r="A5043" s="366" t="s">
        <v>41434</v>
      </c>
      <c r="B5043" s="367" t="s">
        <v>32893</v>
      </c>
      <c r="C5043" s="366" t="s">
        <v>4130</v>
      </c>
      <c r="D5043" s="368">
        <v>894.14</v>
      </c>
    </row>
    <row r="5044" spans="1:4" ht="9" customHeight="1">
      <c r="A5044" s="366" t="s">
        <v>41435</v>
      </c>
      <c r="B5044" s="367" t="s">
        <v>32894</v>
      </c>
      <c r="C5044" s="366" t="s">
        <v>4130</v>
      </c>
      <c r="D5044" s="368">
        <v>977.42</v>
      </c>
    </row>
    <row r="5045" spans="1:4" ht="9" customHeight="1">
      <c r="A5045" s="366" t="s">
        <v>41436</v>
      </c>
      <c r="B5045" s="367" t="s">
        <v>32895</v>
      </c>
      <c r="C5045" s="366" t="s">
        <v>4130</v>
      </c>
      <c r="D5045" s="368">
        <v>1108.82</v>
      </c>
    </row>
    <row r="5046" spans="1:4" ht="9" customHeight="1">
      <c r="A5046" s="366" t="s">
        <v>41437</v>
      </c>
      <c r="B5046" s="367" t="s">
        <v>32896</v>
      </c>
      <c r="C5046" s="366" t="s">
        <v>4130</v>
      </c>
      <c r="D5046" s="368">
        <v>1185.5999999999999</v>
      </c>
    </row>
    <row r="5047" spans="1:4" ht="9" customHeight="1">
      <c r="A5047" s="366" t="s">
        <v>41438</v>
      </c>
      <c r="B5047" s="367" t="s">
        <v>32897</v>
      </c>
      <c r="C5047" s="366" t="s">
        <v>4130</v>
      </c>
      <c r="D5047" s="368">
        <v>1317.02</v>
      </c>
    </row>
    <row r="5048" spans="1:4" ht="9" customHeight="1">
      <c r="A5048" s="366" t="s">
        <v>41439</v>
      </c>
      <c r="B5048" s="367" t="s">
        <v>32898</v>
      </c>
      <c r="C5048" s="366" t="s">
        <v>4130</v>
      </c>
      <c r="D5048" s="368">
        <v>1911.31</v>
      </c>
    </row>
    <row r="5049" spans="1:4" ht="9" customHeight="1">
      <c r="A5049" s="366" t="s">
        <v>41440</v>
      </c>
      <c r="B5049" s="367" t="s">
        <v>32899</v>
      </c>
      <c r="C5049" s="366" t="s">
        <v>4130</v>
      </c>
      <c r="D5049" s="368">
        <v>2098.69</v>
      </c>
    </row>
    <row r="5050" spans="1:4" ht="9" customHeight="1">
      <c r="A5050" s="366" t="s">
        <v>41441</v>
      </c>
      <c r="B5050" s="367" t="s">
        <v>32900</v>
      </c>
      <c r="C5050" s="366" t="s">
        <v>4130</v>
      </c>
      <c r="D5050" s="368">
        <v>2394.34</v>
      </c>
    </row>
    <row r="5051" spans="1:4" ht="9" customHeight="1">
      <c r="A5051" s="366" t="s">
        <v>41442</v>
      </c>
      <c r="B5051" s="367" t="s">
        <v>32901</v>
      </c>
      <c r="C5051" s="366" t="s">
        <v>4130</v>
      </c>
      <c r="D5051" s="368">
        <v>2567.1</v>
      </c>
    </row>
    <row r="5052" spans="1:4" ht="9" customHeight="1">
      <c r="A5052" s="366" t="s">
        <v>41443</v>
      </c>
      <c r="B5052" s="367" t="s">
        <v>32902</v>
      </c>
      <c r="C5052" s="366" t="s">
        <v>4130</v>
      </c>
      <c r="D5052" s="368">
        <v>2862.79</v>
      </c>
    </row>
    <row r="5053" spans="1:4" ht="9" customHeight="1">
      <c r="A5053" s="366" t="s">
        <v>41444</v>
      </c>
      <c r="B5053" s="367" t="s">
        <v>32903</v>
      </c>
      <c r="C5053" s="366" t="s">
        <v>4130</v>
      </c>
      <c r="D5053" s="368">
        <v>2521.62</v>
      </c>
    </row>
    <row r="5054" spans="1:4" ht="9" customHeight="1">
      <c r="A5054" s="366" t="s">
        <v>41445</v>
      </c>
      <c r="B5054" s="367" t="s">
        <v>32904</v>
      </c>
      <c r="C5054" s="366" t="s">
        <v>4130</v>
      </c>
      <c r="D5054" s="368">
        <v>2771.46</v>
      </c>
    </row>
    <row r="5055" spans="1:4" ht="9" customHeight="1">
      <c r="A5055" s="366" t="s">
        <v>41446</v>
      </c>
      <c r="B5055" s="367" t="s">
        <v>32905</v>
      </c>
      <c r="C5055" s="366" t="s">
        <v>4130</v>
      </c>
      <c r="D5055" s="368">
        <v>3165.66</v>
      </c>
    </row>
    <row r="5056" spans="1:4" ht="9" customHeight="1">
      <c r="A5056" s="366" t="s">
        <v>41447</v>
      </c>
      <c r="B5056" s="367" t="s">
        <v>32906</v>
      </c>
      <c r="C5056" s="366" t="s">
        <v>4130</v>
      </c>
      <c r="D5056" s="368">
        <v>3396</v>
      </c>
    </row>
    <row r="5057" spans="1:4" ht="9" customHeight="1">
      <c r="A5057" s="366" t="s">
        <v>41448</v>
      </c>
      <c r="B5057" s="367" t="s">
        <v>32907</v>
      </c>
      <c r="C5057" s="366" t="s">
        <v>4130</v>
      </c>
      <c r="D5057" s="368">
        <v>3790.26</v>
      </c>
    </row>
    <row r="5058" spans="1:4" ht="9" customHeight="1">
      <c r="A5058" s="366" t="s">
        <v>41449</v>
      </c>
      <c r="B5058" s="367" t="s">
        <v>32908</v>
      </c>
      <c r="C5058" s="366" t="s">
        <v>4130</v>
      </c>
      <c r="D5058" s="368">
        <v>3415.75</v>
      </c>
    </row>
    <row r="5059" spans="1:4" ht="9" customHeight="1">
      <c r="A5059" s="366" t="s">
        <v>41450</v>
      </c>
      <c r="B5059" s="367" t="s">
        <v>32909</v>
      </c>
      <c r="C5059" s="366" t="s">
        <v>4130</v>
      </c>
      <c r="D5059" s="368">
        <v>3748.87</v>
      </c>
    </row>
    <row r="5060" spans="1:4" ht="9" customHeight="1">
      <c r="A5060" s="366" t="s">
        <v>41451</v>
      </c>
      <c r="B5060" s="367" t="s">
        <v>32910</v>
      </c>
      <c r="C5060" s="366" t="s">
        <v>4130</v>
      </c>
      <c r="D5060" s="368">
        <v>4274.47</v>
      </c>
    </row>
    <row r="5061" spans="1:4" ht="9" customHeight="1">
      <c r="A5061" s="366" t="s">
        <v>41452</v>
      </c>
      <c r="B5061" s="367" t="s">
        <v>32911</v>
      </c>
      <c r="C5061" s="366" t="s">
        <v>4130</v>
      </c>
      <c r="D5061" s="368">
        <v>4581.59</v>
      </c>
    </row>
    <row r="5062" spans="1:4" ht="9" customHeight="1">
      <c r="A5062" s="366" t="s">
        <v>41453</v>
      </c>
      <c r="B5062" s="367" t="s">
        <v>32912</v>
      </c>
      <c r="C5062" s="366" t="s">
        <v>4130</v>
      </c>
      <c r="D5062" s="368">
        <v>5107.2700000000004</v>
      </c>
    </row>
    <row r="5063" spans="1:4" ht="9" customHeight="1">
      <c r="A5063" s="366" t="s">
        <v>41454</v>
      </c>
      <c r="B5063" s="367" t="s">
        <v>32913</v>
      </c>
      <c r="C5063" s="366" t="s">
        <v>4130</v>
      </c>
      <c r="D5063" s="368">
        <v>5043.2299999999996</v>
      </c>
    </row>
    <row r="5064" spans="1:4" ht="9" customHeight="1">
      <c r="A5064" s="366" t="s">
        <v>41455</v>
      </c>
      <c r="B5064" s="367" t="s">
        <v>32914</v>
      </c>
      <c r="C5064" s="366" t="s">
        <v>4130</v>
      </c>
      <c r="D5064" s="368">
        <v>5542.91</v>
      </c>
    </row>
    <row r="5065" spans="1:4" ht="9" customHeight="1">
      <c r="A5065" s="366" t="s">
        <v>41456</v>
      </c>
      <c r="B5065" s="367" t="s">
        <v>32915</v>
      </c>
      <c r="C5065" s="366" t="s">
        <v>4130</v>
      </c>
      <c r="D5065" s="368">
        <v>6331.31</v>
      </c>
    </row>
    <row r="5066" spans="1:4" ht="9" customHeight="1">
      <c r="A5066" s="366" t="s">
        <v>41457</v>
      </c>
      <c r="B5066" s="367" t="s">
        <v>32916</v>
      </c>
      <c r="C5066" s="366" t="s">
        <v>4130</v>
      </c>
      <c r="D5066" s="368">
        <v>6791.99</v>
      </c>
    </row>
    <row r="5067" spans="1:4" ht="9" customHeight="1">
      <c r="A5067" s="366" t="s">
        <v>41458</v>
      </c>
      <c r="B5067" s="367" t="s">
        <v>32917</v>
      </c>
      <c r="C5067" s="366" t="s">
        <v>4130</v>
      </c>
      <c r="D5067" s="368">
        <v>7580.51</v>
      </c>
    </row>
    <row r="5068" spans="1:4" ht="9" customHeight="1">
      <c r="A5068" s="366" t="s">
        <v>41459</v>
      </c>
      <c r="B5068" s="367" t="s">
        <v>32918</v>
      </c>
      <c r="C5068" s="366" t="s">
        <v>9780</v>
      </c>
      <c r="D5068" s="368">
        <v>324.86</v>
      </c>
    </row>
    <row r="5069" spans="1:4" ht="9" customHeight="1">
      <c r="A5069" s="366" t="s">
        <v>41460</v>
      </c>
      <c r="B5069" s="367" t="s">
        <v>32919</v>
      </c>
      <c r="C5069" s="366" t="s">
        <v>9780</v>
      </c>
      <c r="D5069" s="368">
        <v>460.47</v>
      </c>
    </row>
    <row r="5070" spans="1:4" ht="9" customHeight="1">
      <c r="A5070" s="366" t="s">
        <v>41461</v>
      </c>
      <c r="B5070" s="367" t="s">
        <v>32920</v>
      </c>
      <c r="C5070" s="366" t="s">
        <v>9780</v>
      </c>
      <c r="D5070" s="368">
        <v>366.5</v>
      </c>
    </row>
    <row r="5071" spans="1:4" ht="9" customHeight="1">
      <c r="A5071" s="366" t="s">
        <v>41462</v>
      </c>
      <c r="B5071" s="367" t="s">
        <v>32921</v>
      </c>
      <c r="C5071" s="366" t="s">
        <v>9780</v>
      </c>
      <c r="D5071" s="368">
        <v>502.11</v>
      </c>
    </row>
    <row r="5072" spans="1:4" ht="9" customHeight="1">
      <c r="A5072" s="366" t="s">
        <v>41463</v>
      </c>
      <c r="B5072" s="367" t="s">
        <v>32922</v>
      </c>
      <c r="C5072" s="366" t="s">
        <v>9780</v>
      </c>
      <c r="D5072" s="368">
        <v>470.59</v>
      </c>
    </row>
    <row r="5073" spans="1:4" ht="9" customHeight="1">
      <c r="A5073" s="366" t="s">
        <v>41464</v>
      </c>
      <c r="B5073" s="367" t="s">
        <v>32923</v>
      </c>
      <c r="C5073" s="366" t="s">
        <v>9780</v>
      </c>
      <c r="D5073" s="368">
        <v>606.20000000000005</v>
      </c>
    </row>
    <row r="5074" spans="1:4" ht="9" customHeight="1">
      <c r="A5074" s="366" t="s">
        <v>41465</v>
      </c>
      <c r="B5074" s="367" t="s">
        <v>32924</v>
      </c>
      <c r="C5074" s="366" t="s">
        <v>9780</v>
      </c>
      <c r="D5074" s="368">
        <v>271.26</v>
      </c>
    </row>
    <row r="5075" spans="1:4" ht="9" customHeight="1">
      <c r="A5075" s="366" t="s">
        <v>41466</v>
      </c>
      <c r="B5075" s="367" t="s">
        <v>32925</v>
      </c>
      <c r="C5075" s="366" t="s">
        <v>9780</v>
      </c>
      <c r="D5075" s="368">
        <v>406.87</v>
      </c>
    </row>
    <row r="5076" spans="1:4" ht="9" customHeight="1">
      <c r="A5076" s="366" t="s">
        <v>41467</v>
      </c>
      <c r="B5076" s="367" t="s">
        <v>32926</v>
      </c>
      <c r="C5076" s="366" t="s">
        <v>9780</v>
      </c>
      <c r="D5076" s="368">
        <v>312.89999999999998</v>
      </c>
    </row>
    <row r="5077" spans="1:4" ht="9" customHeight="1">
      <c r="A5077" s="366" t="s">
        <v>41468</v>
      </c>
      <c r="B5077" s="367" t="s">
        <v>32927</v>
      </c>
      <c r="C5077" s="366" t="s">
        <v>9780</v>
      </c>
      <c r="D5077" s="368">
        <v>448.51</v>
      </c>
    </row>
    <row r="5078" spans="1:4" ht="9" customHeight="1">
      <c r="A5078" s="366" t="s">
        <v>41469</v>
      </c>
      <c r="B5078" s="367" t="s">
        <v>32928</v>
      </c>
      <c r="C5078" s="366" t="s">
        <v>9780</v>
      </c>
      <c r="D5078" s="368">
        <v>416.21</v>
      </c>
    </row>
    <row r="5079" spans="1:4" ht="9" customHeight="1">
      <c r="A5079" s="366" t="s">
        <v>41470</v>
      </c>
      <c r="B5079" s="367" t="s">
        <v>32929</v>
      </c>
      <c r="C5079" s="366" t="s">
        <v>9780</v>
      </c>
      <c r="D5079" s="368">
        <v>543.63</v>
      </c>
    </row>
    <row r="5080" spans="1:4" ht="9" customHeight="1">
      <c r="A5080" s="366" t="s">
        <v>41471</v>
      </c>
      <c r="B5080" s="367" t="s">
        <v>32930</v>
      </c>
      <c r="C5080" s="366" t="s">
        <v>9780</v>
      </c>
      <c r="D5080" s="368">
        <v>514.21</v>
      </c>
    </row>
    <row r="5081" spans="1:4" ht="9" customHeight="1">
      <c r="A5081" s="366" t="s">
        <v>41472</v>
      </c>
      <c r="B5081" s="367" t="s">
        <v>32931</v>
      </c>
      <c r="C5081" s="366" t="s">
        <v>9780</v>
      </c>
      <c r="D5081" s="368">
        <v>416.99</v>
      </c>
    </row>
    <row r="5082" spans="1:4" ht="9" customHeight="1">
      <c r="A5082" s="366" t="s">
        <v>41473</v>
      </c>
      <c r="B5082" s="367" t="s">
        <v>32932</v>
      </c>
      <c r="C5082" s="366" t="s">
        <v>9780</v>
      </c>
      <c r="D5082" s="368">
        <v>552.6</v>
      </c>
    </row>
    <row r="5083" spans="1:4" ht="9" customHeight="1">
      <c r="A5083" s="366" t="s">
        <v>41474</v>
      </c>
      <c r="B5083" s="367" t="s">
        <v>32933</v>
      </c>
      <c r="C5083" s="366" t="s">
        <v>9780</v>
      </c>
      <c r="D5083" s="368">
        <v>631.37</v>
      </c>
    </row>
    <row r="5084" spans="1:4" ht="9" customHeight="1">
      <c r="A5084" s="366" t="s">
        <v>41475</v>
      </c>
      <c r="B5084" s="367" t="s">
        <v>32934</v>
      </c>
      <c r="C5084" s="366" t="s">
        <v>9780</v>
      </c>
      <c r="D5084" s="368">
        <v>618.30999999999995</v>
      </c>
    </row>
    <row r="5085" spans="1:4" ht="9" customHeight="1">
      <c r="A5085" s="366" t="s">
        <v>41476</v>
      </c>
      <c r="B5085" s="367" t="s">
        <v>32935</v>
      </c>
      <c r="C5085" s="366" t="s">
        <v>4130</v>
      </c>
      <c r="D5085" s="368">
        <v>1141.96</v>
      </c>
    </row>
    <row r="5086" spans="1:4" ht="9" customHeight="1">
      <c r="A5086" s="366" t="s">
        <v>41477</v>
      </c>
      <c r="B5086" s="367" t="s">
        <v>32936</v>
      </c>
      <c r="C5086" s="366" t="s">
        <v>4130</v>
      </c>
      <c r="D5086" s="368">
        <v>1225.22</v>
      </c>
    </row>
    <row r="5087" spans="1:4" ht="9" customHeight="1">
      <c r="A5087" s="366" t="s">
        <v>41478</v>
      </c>
      <c r="B5087" s="367" t="s">
        <v>32937</v>
      </c>
      <c r="C5087" s="366" t="s">
        <v>4130</v>
      </c>
      <c r="D5087" s="368">
        <v>1433.42</v>
      </c>
    </row>
    <row r="5088" spans="1:4" ht="9" customHeight="1">
      <c r="A5088" s="366" t="s">
        <v>41479</v>
      </c>
      <c r="B5088" s="367" t="s">
        <v>32938</v>
      </c>
      <c r="C5088" s="366" t="s">
        <v>4130</v>
      </c>
      <c r="D5088" s="368">
        <v>2468.91</v>
      </c>
    </row>
    <row r="5089" spans="1:4" ht="9" customHeight="1">
      <c r="A5089" s="366" t="s">
        <v>41480</v>
      </c>
      <c r="B5089" s="367" t="s">
        <v>32939</v>
      </c>
      <c r="C5089" s="366" t="s">
        <v>4130</v>
      </c>
      <c r="D5089" s="368">
        <v>2656.24</v>
      </c>
    </row>
    <row r="5090" spans="1:4" ht="9" customHeight="1">
      <c r="A5090" s="366" t="s">
        <v>41481</v>
      </c>
      <c r="B5090" s="367" t="s">
        <v>32940</v>
      </c>
      <c r="C5090" s="366" t="s">
        <v>4130</v>
      </c>
      <c r="D5090" s="368">
        <v>3124.69</v>
      </c>
    </row>
    <row r="5091" spans="1:4" ht="9" customHeight="1">
      <c r="A5091" s="366" t="s">
        <v>41482</v>
      </c>
      <c r="B5091" s="367" t="s">
        <v>32941</v>
      </c>
      <c r="C5091" s="366" t="s">
        <v>4130</v>
      </c>
      <c r="D5091" s="368">
        <v>3265.08</v>
      </c>
    </row>
    <row r="5092" spans="1:4" ht="9" customHeight="1">
      <c r="A5092" s="366" t="s">
        <v>41483</v>
      </c>
      <c r="B5092" s="367" t="s">
        <v>32942</v>
      </c>
      <c r="C5092" s="366" t="s">
        <v>4130</v>
      </c>
      <c r="D5092" s="368">
        <v>3514.86</v>
      </c>
    </row>
    <row r="5093" spans="1:4" ht="9" customHeight="1">
      <c r="A5093" s="366" t="s">
        <v>41484</v>
      </c>
      <c r="B5093" s="367" t="s">
        <v>32943</v>
      </c>
      <c r="C5093" s="366" t="s">
        <v>4130</v>
      </c>
      <c r="D5093" s="368">
        <v>4139.46</v>
      </c>
    </row>
    <row r="5094" spans="1:4" ht="9" customHeight="1">
      <c r="A5094" s="366" t="s">
        <v>41485</v>
      </c>
      <c r="B5094" s="367" t="s">
        <v>32944</v>
      </c>
      <c r="C5094" s="366" t="s">
        <v>4130</v>
      </c>
      <c r="D5094" s="368">
        <v>4407.03</v>
      </c>
    </row>
    <row r="5095" spans="1:4" ht="9" customHeight="1">
      <c r="A5095" s="366" t="s">
        <v>41486</v>
      </c>
      <c r="B5095" s="367" t="s">
        <v>32945</v>
      </c>
      <c r="C5095" s="366" t="s">
        <v>4130</v>
      </c>
      <c r="D5095" s="368">
        <v>4740.07</v>
      </c>
    </row>
    <row r="5096" spans="1:4" ht="9" customHeight="1">
      <c r="A5096" s="366" t="s">
        <v>41487</v>
      </c>
      <c r="B5096" s="367" t="s">
        <v>32946</v>
      </c>
      <c r="C5096" s="366" t="s">
        <v>4130</v>
      </c>
      <c r="D5096" s="368">
        <v>5572.87</v>
      </c>
    </row>
    <row r="5097" spans="1:4" ht="9" customHeight="1">
      <c r="A5097" s="366" t="s">
        <v>41488</v>
      </c>
      <c r="B5097" s="367" t="s">
        <v>32947</v>
      </c>
      <c r="C5097" s="366" t="s">
        <v>4130</v>
      </c>
      <c r="D5097" s="368">
        <v>6530.15</v>
      </c>
    </row>
    <row r="5098" spans="1:4" ht="9" customHeight="1">
      <c r="A5098" s="366" t="s">
        <v>41489</v>
      </c>
      <c r="B5098" s="367" t="s">
        <v>32948</v>
      </c>
      <c r="C5098" s="366" t="s">
        <v>4130</v>
      </c>
      <c r="D5098" s="368">
        <v>7029.71</v>
      </c>
    </row>
    <row r="5099" spans="1:4" ht="9" customHeight="1">
      <c r="A5099" s="366" t="s">
        <v>41490</v>
      </c>
      <c r="B5099" s="367" t="s">
        <v>32949</v>
      </c>
      <c r="C5099" s="366" t="s">
        <v>4130</v>
      </c>
      <c r="D5099" s="368">
        <v>8278.91</v>
      </c>
    </row>
    <row r="5100" spans="1:4" ht="9" customHeight="1">
      <c r="A5100" s="366" t="s">
        <v>41491</v>
      </c>
      <c r="B5100" s="367" t="s">
        <v>32950</v>
      </c>
      <c r="C5100" s="366" t="s">
        <v>9780</v>
      </c>
      <c r="D5100" s="368">
        <v>584.38</v>
      </c>
    </row>
    <row r="5101" spans="1:4" ht="9" customHeight="1">
      <c r="A5101" s="366" t="s">
        <v>41492</v>
      </c>
      <c r="B5101" s="367" t="s">
        <v>32951</v>
      </c>
      <c r="C5101" s="366" t="s">
        <v>9780</v>
      </c>
      <c r="D5101" s="368">
        <v>626.01</v>
      </c>
    </row>
    <row r="5102" spans="1:4" ht="9" customHeight="1">
      <c r="A5102" s="366" t="s">
        <v>41493</v>
      </c>
      <c r="B5102" s="367" t="s">
        <v>32952</v>
      </c>
      <c r="C5102" s="366" t="s">
        <v>9780</v>
      </c>
      <c r="D5102" s="368">
        <v>730.11</v>
      </c>
    </row>
    <row r="5103" spans="1:4" ht="9" customHeight="1">
      <c r="A5103" s="366" t="s">
        <v>41494</v>
      </c>
      <c r="B5103" s="367" t="s">
        <v>32953</v>
      </c>
      <c r="C5103" s="366" t="s">
        <v>9780</v>
      </c>
      <c r="D5103" s="368">
        <v>596.49</v>
      </c>
    </row>
    <row r="5104" spans="1:4" ht="9" customHeight="1">
      <c r="A5104" s="366" t="s">
        <v>41495</v>
      </c>
      <c r="B5104" s="367" t="s">
        <v>32954</v>
      </c>
      <c r="C5104" s="366" t="s">
        <v>9780</v>
      </c>
      <c r="D5104" s="368">
        <v>700.58</v>
      </c>
    </row>
    <row r="5105" spans="1:4" ht="9" customHeight="1">
      <c r="A5105" s="366" t="s">
        <v>41496</v>
      </c>
      <c r="B5105" s="367" t="s">
        <v>32955</v>
      </c>
      <c r="C5105" s="366" t="s">
        <v>9780</v>
      </c>
      <c r="D5105" s="368">
        <v>766.28</v>
      </c>
    </row>
    <row r="5106" spans="1:4" ht="18" customHeight="1">
      <c r="A5106" s="366" t="s">
        <v>41497</v>
      </c>
      <c r="B5106" s="367" t="s">
        <v>32956</v>
      </c>
      <c r="C5106" s="366" t="s">
        <v>9780</v>
      </c>
      <c r="D5106" s="368">
        <v>877.46</v>
      </c>
    </row>
    <row r="5107" spans="1:4" ht="18" customHeight="1">
      <c r="A5107" s="366" t="s">
        <v>41498</v>
      </c>
      <c r="B5107" s="367" t="s">
        <v>32957</v>
      </c>
      <c r="C5107" s="366" t="s">
        <v>9780</v>
      </c>
      <c r="D5107" s="368">
        <v>961.07</v>
      </c>
    </row>
    <row r="5108" spans="1:4" ht="18" customHeight="1">
      <c r="A5108" s="366" t="s">
        <v>41499</v>
      </c>
      <c r="B5108" s="367" t="s">
        <v>32958</v>
      </c>
      <c r="C5108" s="366" t="s">
        <v>9780</v>
      </c>
      <c r="D5108" s="368">
        <v>1065.1600000000001</v>
      </c>
    </row>
    <row r="5109" spans="1:4" ht="18" customHeight="1">
      <c r="A5109" s="366" t="s">
        <v>41500</v>
      </c>
      <c r="B5109" s="367" t="s">
        <v>32959</v>
      </c>
      <c r="C5109" s="366" t="s">
        <v>9780</v>
      </c>
      <c r="D5109" s="368">
        <v>1130.8599999999999</v>
      </c>
    </row>
    <row r="5110" spans="1:4" ht="9" customHeight="1">
      <c r="A5110" s="366" t="s">
        <v>41501</v>
      </c>
      <c r="B5110" s="367" t="s">
        <v>32960</v>
      </c>
      <c r="C5110" s="366" t="s">
        <v>9780</v>
      </c>
      <c r="D5110" s="368">
        <v>1242.04</v>
      </c>
    </row>
    <row r="5111" spans="1:4" ht="18" customHeight="1">
      <c r="A5111" s="366" t="s">
        <v>41502</v>
      </c>
      <c r="B5111" s="367" t="s">
        <v>32961</v>
      </c>
      <c r="C5111" s="366" t="s">
        <v>9780</v>
      </c>
      <c r="D5111" s="368">
        <v>1015.25</v>
      </c>
    </row>
    <row r="5112" spans="1:4" ht="9" customHeight="1">
      <c r="A5112" s="366" t="s">
        <v>41503</v>
      </c>
      <c r="B5112" s="367" t="s">
        <v>32962</v>
      </c>
      <c r="C5112" s="366" t="s">
        <v>9780</v>
      </c>
      <c r="D5112" s="368">
        <v>1119.3399999999999</v>
      </c>
    </row>
    <row r="5113" spans="1:4" ht="9" customHeight="1">
      <c r="A5113" s="366" t="s">
        <v>41504</v>
      </c>
      <c r="B5113" s="367" t="s">
        <v>32963</v>
      </c>
      <c r="C5113" s="366" t="s">
        <v>9780</v>
      </c>
      <c r="D5113" s="368">
        <v>1185.04</v>
      </c>
    </row>
    <row r="5114" spans="1:4" ht="9" customHeight="1">
      <c r="A5114" s="366" t="s">
        <v>41505</v>
      </c>
      <c r="B5114" s="367" t="s">
        <v>32964</v>
      </c>
      <c r="C5114" s="366" t="s">
        <v>9780</v>
      </c>
      <c r="D5114" s="368">
        <v>650.66999999999996</v>
      </c>
    </row>
    <row r="5115" spans="1:4" ht="9" customHeight="1">
      <c r="A5115" s="366" t="s">
        <v>41506</v>
      </c>
      <c r="B5115" s="367" t="s">
        <v>32965</v>
      </c>
      <c r="C5115" s="366" t="s">
        <v>9780</v>
      </c>
      <c r="D5115" s="368">
        <v>754.76</v>
      </c>
    </row>
    <row r="5116" spans="1:4" ht="9" customHeight="1">
      <c r="A5116" s="366" t="s">
        <v>41507</v>
      </c>
      <c r="B5116" s="367" t="s">
        <v>32966</v>
      </c>
      <c r="C5116" s="366" t="s">
        <v>9780</v>
      </c>
      <c r="D5116" s="368">
        <v>820.46</v>
      </c>
    </row>
    <row r="5117" spans="1:4" ht="9" customHeight="1">
      <c r="A5117" s="366" t="s">
        <v>41508</v>
      </c>
      <c r="B5117" s="367" t="s">
        <v>32967</v>
      </c>
      <c r="C5117" s="366" t="s">
        <v>9780</v>
      </c>
      <c r="D5117" s="368">
        <v>377.55</v>
      </c>
    </row>
    <row r="5118" spans="1:4" ht="9" customHeight="1">
      <c r="A5118" s="366" t="s">
        <v>41509</v>
      </c>
      <c r="B5118" s="367" t="s">
        <v>32968</v>
      </c>
      <c r="C5118" s="366" t="s">
        <v>9780</v>
      </c>
      <c r="D5118" s="368">
        <v>419.18</v>
      </c>
    </row>
    <row r="5119" spans="1:4" ht="9" customHeight="1">
      <c r="A5119" s="366" t="s">
        <v>41510</v>
      </c>
      <c r="B5119" s="367" t="s">
        <v>32969</v>
      </c>
      <c r="C5119" s="366" t="s">
        <v>9780</v>
      </c>
      <c r="D5119" s="368">
        <v>386.88</v>
      </c>
    </row>
    <row r="5120" spans="1:4" ht="9" customHeight="1">
      <c r="A5120" s="366" t="s">
        <v>41511</v>
      </c>
      <c r="B5120" s="367" t="s">
        <v>32970</v>
      </c>
      <c r="C5120" s="366" t="s">
        <v>9780</v>
      </c>
      <c r="D5120" s="368">
        <v>514.29999999999995</v>
      </c>
    </row>
    <row r="5121" spans="1:4" ht="9" customHeight="1">
      <c r="A5121" s="366" t="s">
        <v>41512</v>
      </c>
      <c r="B5121" s="367" t="s">
        <v>32971</v>
      </c>
      <c r="C5121" s="366" t="s">
        <v>9780</v>
      </c>
      <c r="D5121" s="368">
        <v>523.28</v>
      </c>
    </row>
    <row r="5122" spans="1:4" ht="9" customHeight="1">
      <c r="A5122" s="366" t="s">
        <v>41513</v>
      </c>
      <c r="B5122" s="367" t="s">
        <v>32972</v>
      </c>
      <c r="C5122" s="366" t="s">
        <v>9780</v>
      </c>
      <c r="D5122" s="368">
        <v>602.04</v>
      </c>
    </row>
    <row r="5123" spans="1:4" ht="9" customHeight="1">
      <c r="A5123" s="366" t="s">
        <v>41514</v>
      </c>
      <c r="B5123" s="367" t="s">
        <v>32973</v>
      </c>
      <c r="C5123" s="366" t="s">
        <v>4130</v>
      </c>
      <c r="D5123" s="368">
        <v>835.5</v>
      </c>
    </row>
    <row r="5124" spans="1:4" ht="9" customHeight="1">
      <c r="A5124" s="366" t="s">
        <v>41515</v>
      </c>
      <c r="B5124" s="367" t="s">
        <v>32974</v>
      </c>
      <c r="C5124" s="366" t="s">
        <v>4130</v>
      </c>
      <c r="D5124" s="368">
        <v>918.76</v>
      </c>
    </row>
    <row r="5125" spans="1:4" ht="9" customHeight="1">
      <c r="A5125" s="366" t="s">
        <v>41516</v>
      </c>
      <c r="B5125" s="367" t="s">
        <v>32975</v>
      </c>
      <c r="C5125" s="366" t="s">
        <v>4130</v>
      </c>
      <c r="D5125" s="368">
        <v>1126.96</v>
      </c>
    </row>
    <row r="5126" spans="1:4" ht="9" customHeight="1">
      <c r="A5126" s="366" t="s">
        <v>41517</v>
      </c>
      <c r="B5126" s="367" t="s">
        <v>32976</v>
      </c>
      <c r="C5126" s="366" t="s">
        <v>4130</v>
      </c>
      <c r="D5126" s="368">
        <v>1779.37</v>
      </c>
    </row>
    <row r="5127" spans="1:4" ht="9" customHeight="1">
      <c r="A5127" s="366" t="s">
        <v>41518</v>
      </c>
      <c r="B5127" s="367" t="s">
        <v>32977</v>
      </c>
      <c r="C5127" s="366" t="s">
        <v>4130</v>
      </c>
      <c r="D5127" s="368">
        <v>1966.71</v>
      </c>
    </row>
    <row r="5128" spans="1:4" ht="9" customHeight="1">
      <c r="A5128" s="366" t="s">
        <v>41519</v>
      </c>
      <c r="B5128" s="367" t="s">
        <v>32978</v>
      </c>
      <c r="C5128" s="366" t="s">
        <v>4130</v>
      </c>
      <c r="D5128" s="368">
        <v>2435.16</v>
      </c>
    </row>
    <row r="5129" spans="1:4" ht="9" customHeight="1">
      <c r="A5129" s="366" t="s">
        <v>41520</v>
      </c>
      <c r="B5129" s="367" t="s">
        <v>32979</v>
      </c>
      <c r="C5129" s="366" t="s">
        <v>4130</v>
      </c>
      <c r="D5129" s="368">
        <v>2345.6999999999998</v>
      </c>
    </row>
    <row r="5130" spans="1:4" ht="9" customHeight="1">
      <c r="A5130" s="366" t="s">
        <v>41521</v>
      </c>
      <c r="B5130" s="367" t="s">
        <v>32980</v>
      </c>
      <c r="C5130" s="366" t="s">
        <v>4130</v>
      </c>
      <c r="D5130" s="368">
        <v>2595.48</v>
      </c>
    </row>
    <row r="5131" spans="1:4" ht="9" customHeight="1">
      <c r="A5131" s="366" t="s">
        <v>41522</v>
      </c>
      <c r="B5131" s="367" t="s">
        <v>32981</v>
      </c>
      <c r="C5131" s="366" t="s">
        <v>4130</v>
      </c>
      <c r="D5131" s="368">
        <v>3220.08</v>
      </c>
    </row>
    <row r="5132" spans="1:4" ht="9" customHeight="1">
      <c r="A5132" s="366" t="s">
        <v>41523</v>
      </c>
      <c r="B5132" s="367" t="s">
        <v>32982</v>
      </c>
      <c r="C5132" s="366" t="s">
        <v>4130</v>
      </c>
      <c r="D5132" s="368">
        <v>3181.19</v>
      </c>
    </row>
    <row r="5133" spans="1:4" ht="9" customHeight="1">
      <c r="A5133" s="366" t="s">
        <v>41524</v>
      </c>
      <c r="B5133" s="367" t="s">
        <v>32983</v>
      </c>
      <c r="C5133" s="366" t="s">
        <v>4130</v>
      </c>
      <c r="D5133" s="368">
        <v>3514.23</v>
      </c>
    </row>
    <row r="5134" spans="1:4" ht="9" customHeight="1">
      <c r="A5134" s="366" t="s">
        <v>41525</v>
      </c>
      <c r="B5134" s="367" t="s">
        <v>32984</v>
      </c>
      <c r="C5134" s="366" t="s">
        <v>4130</v>
      </c>
      <c r="D5134" s="368">
        <v>4347.03</v>
      </c>
    </row>
    <row r="5135" spans="1:4" ht="9" customHeight="1">
      <c r="A5135" s="366" t="s">
        <v>41526</v>
      </c>
      <c r="B5135" s="367" t="s">
        <v>32985</v>
      </c>
      <c r="C5135" s="366" t="s">
        <v>4130</v>
      </c>
      <c r="D5135" s="368">
        <v>4691.3900000000003</v>
      </c>
    </row>
    <row r="5136" spans="1:4" ht="9" customHeight="1">
      <c r="A5136" s="366" t="s">
        <v>41527</v>
      </c>
      <c r="B5136" s="367" t="s">
        <v>32986</v>
      </c>
      <c r="C5136" s="366" t="s">
        <v>4130</v>
      </c>
      <c r="D5136" s="368">
        <v>5190.95</v>
      </c>
    </row>
    <row r="5137" spans="1:4" ht="9" customHeight="1">
      <c r="A5137" s="366" t="s">
        <v>41528</v>
      </c>
      <c r="B5137" s="367" t="s">
        <v>32987</v>
      </c>
      <c r="C5137" s="366" t="s">
        <v>4130</v>
      </c>
      <c r="D5137" s="368">
        <v>6440.15</v>
      </c>
    </row>
    <row r="5138" spans="1:4" ht="9" customHeight="1">
      <c r="A5138" s="366" t="s">
        <v>41529</v>
      </c>
      <c r="B5138" s="367" t="s">
        <v>32988</v>
      </c>
      <c r="C5138" s="366" t="s">
        <v>9780</v>
      </c>
      <c r="D5138" s="368">
        <v>431.15</v>
      </c>
    </row>
    <row r="5139" spans="1:4" ht="9" customHeight="1">
      <c r="A5139" s="366" t="s">
        <v>41530</v>
      </c>
      <c r="B5139" s="367" t="s">
        <v>32989</v>
      </c>
      <c r="C5139" s="366" t="s">
        <v>9780</v>
      </c>
      <c r="D5139" s="368">
        <v>472.78</v>
      </c>
    </row>
    <row r="5140" spans="1:4" ht="9" customHeight="1">
      <c r="A5140" s="366" t="s">
        <v>41531</v>
      </c>
      <c r="B5140" s="367" t="s">
        <v>32990</v>
      </c>
      <c r="C5140" s="366" t="s">
        <v>9780</v>
      </c>
      <c r="D5140" s="368">
        <v>576.88</v>
      </c>
    </row>
    <row r="5141" spans="1:4" ht="9" customHeight="1">
      <c r="A5141" s="366" t="s">
        <v>41532</v>
      </c>
      <c r="B5141" s="367" t="s">
        <v>32991</v>
      </c>
      <c r="C5141" s="366" t="s">
        <v>9780</v>
      </c>
      <c r="D5141" s="368">
        <v>900.95</v>
      </c>
    </row>
    <row r="5142" spans="1:4" ht="9" customHeight="1">
      <c r="A5142" s="366" t="s">
        <v>41533</v>
      </c>
      <c r="B5142" s="367" t="s">
        <v>32992</v>
      </c>
      <c r="C5142" s="366" t="s">
        <v>9780</v>
      </c>
      <c r="D5142" s="368">
        <v>1005.04</v>
      </c>
    </row>
    <row r="5143" spans="1:4" ht="9" customHeight="1">
      <c r="A5143" s="366" t="s">
        <v>41534</v>
      </c>
      <c r="B5143" s="367" t="s">
        <v>32993</v>
      </c>
      <c r="C5143" s="366" t="s">
        <v>9780</v>
      </c>
      <c r="D5143" s="368">
        <v>1070.74</v>
      </c>
    </row>
    <row r="5144" spans="1:4" ht="9" customHeight="1">
      <c r="A5144" s="366" t="s">
        <v>41535</v>
      </c>
      <c r="B5144" s="367" t="s">
        <v>32994</v>
      </c>
      <c r="C5144" s="366" t="s">
        <v>9780</v>
      </c>
      <c r="D5144" s="368">
        <v>530.78</v>
      </c>
    </row>
    <row r="5145" spans="1:4" ht="9" customHeight="1">
      <c r="A5145" s="366" t="s">
        <v>41536</v>
      </c>
      <c r="B5145" s="367" t="s">
        <v>32995</v>
      </c>
      <c r="C5145" s="366" t="s">
        <v>9780</v>
      </c>
      <c r="D5145" s="368">
        <v>572.41</v>
      </c>
    </row>
    <row r="5146" spans="1:4" ht="18" customHeight="1">
      <c r="A5146" s="366" t="s">
        <v>41537</v>
      </c>
      <c r="B5146" s="367" t="s">
        <v>32996</v>
      </c>
      <c r="C5146" s="366" t="s">
        <v>9780</v>
      </c>
      <c r="D5146" s="368">
        <v>676.51</v>
      </c>
    </row>
    <row r="5147" spans="1:4" ht="18" customHeight="1">
      <c r="A5147" s="366" t="s">
        <v>41538</v>
      </c>
      <c r="B5147" s="367" t="s">
        <v>32997</v>
      </c>
      <c r="C5147" s="366" t="s">
        <v>9780</v>
      </c>
      <c r="D5147" s="368">
        <v>536.37</v>
      </c>
    </row>
    <row r="5148" spans="1:4" ht="18" customHeight="1">
      <c r="A5148" s="366" t="s">
        <v>41539</v>
      </c>
      <c r="B5148" s="367" t="s">
        <v>32998</v>
      </c>
      <c r="C5148" s="366" t="s">
        <v>9780</v>
      </c>
      <c r="D5148" s="368">
        <v>640.46</v>
      </c>
    </row>
    <row r="5149" spans="1:4" ht="18" customHeight="1">
      <c r="A5149" s="366" t="s">
        <v>41540</v>
      </c>
      <c r="B5149" s="367" t="s">
        <v>32999</v>
      </c>
      <c r="C5149" s="366" t="s">
        <v>9780</v>
      </c>
      <c r="D5149" s="368">
        <v>706.16</v>
      </c>
    </row>
    <row r="5150" spans="1:4" ht="18" customHeight="1">
      <c r="A5150" s="366" t="s">
        <v>41541</v>
      </c>
      <c r="B5150" s="367" t="s">
        <v>33000</v>
      </c>
      <c r="C5150" s="366" t="s">
        <v>32782</v>
      </c>
      <c r="D5150" s="368">
        <v>1.95</v>
      </c>
    </row>
    <row r="5151" spans="1:4" ht="18" customHeight="1">
      <c r="A5151" s="366" t="s">
        <v>41542</v>
      </c>
      <c r="B5151" s="367" t="s">
        <v>33001</v>
      </c>
      <c r="C5151" s="366" t="s">
        <v>4130</v>
      </c>
      <c r="D5151" s="368">
        <v>101150.14</v>
      </c>
    </row>
    <row r="5152" spans="1:4" ht="18" customHeight="1">
      <c r="A5152" s="366" t="s">
        <v>41543</v>
      </c>
      <c r="B5152" s="367" t="s">
        <v>33002</v>
      </c>
      <c r="C5152" s="366" t="s">
        <v>4130</v>
      </c>
      <c r="D5152" s="368">
        <v>101150.14</v>
      </c>
    </row>
    <row r="5153" spans="1:4" ht="18" customHeight="1">
      <c r="A5153" s="366" t="s">
        <v>41544</v>
      </c>
      <c r="B5153" s="367" t="s">
        <v>33003</v>
      </c>
      <c r="C5153" s="366" t="s">
        <v>4130</v>
      </c>
      <c r="D5153" s="368">
        <v>111955.06</v>
      </c>
    </row>
    <row r="5154" spans="1:4" ht="18" customHeight="1">
      <c r="A5154" s="366" t="s">
        <v>41545</v>
      </c>
      <c r="B5154" s="367" t="s">
        <v>33004</v>
      </c>
      <c r="C5154" s="366" t="s">
        <v>4130</v>
      </c>
      <c r="D5154" s="368">
        <v>111955.06</v>
      </c>
    </row>
    <row r="5155" spans="1:4" ht="18" customHeight="1">
      <c r="A5155" s="366" t="s">
        <v>41546</v>
      </c>
      <c r="B5155" s="367" t="s">
        <v>33005</v>
      </c>
      <c r="C5155" s="366" t="s">
        <v>4130</v>
      </c>
      <c r="D5155" s="368">
        <v>122759.98</v>
      </c>
    </row>
    <row r="5156" spans="1:4" ht="9" customHeight="1">
      <c r="A5156" s="366" t="s">
        <v>41547</v>
      </c>
      <c r="B5156" s="367" t="s">
        <v>33006</v>
      </c>
      <c r="C5156" s="366" t="s">
        <v>4130</v>
      </c>
      <c r="D5156" s="368">
        <v>122759.98</v>
      </c>
    </row>
    <row r="5157" spans="1:4" ht="9" customHeight="1">
      <c r="A5157" s="366" t="s">
        <v>41548</v>
      </c>
      <c r="B5157" s="367" t="s">
        <v>33007</v>
      </c>
      <c r="C5157" s="366" t="s">
        <v>9780</v>
      </c>
      <c r="D5157" s="368">
        <v>34.909999999999997</v>
      </c>
    </row>
    <row r="5158" spans="1:4" ht="9" customHeight="1">
      <c r="A5158" s="366" t="s">
        <v>41549</v>
      </c>
      <c r="B5158" s="367" t="s">
        <v>33008</v>
      </c>
      <c r="C5158" s="366" t="s">
        <v>16948</v>
      </c>
      <c r="D5158" s="368">
        <v>865.34</v>
      </c>
    </row>
    <row r="5159" spans="1:4" ht="9" customHeight="1">
      <c r="A5159" s="366" t="s">
        <v>41550</v>
      </c>
      <c r="B5159" s="367" t="s">
        <v>33009</v>
      </c>
      <c r="C5159" s="366" t="s">
        <v>4130</v>
      </c>
      <c r="D5159" s="368">
        <v>344.62</v>
      </c>
    </row>
    <row r="5160" spans="1:4" ht="9" customHeight="1">
      <c r="A5160" s="366" t="s">
        <v>41551</v>
      </c>
      <c r="B5160" s="367" t="s">
        <v>33010</v>
      </c>
      <c r="C5160" s="366" t="s">
        <v>4130</v>
      </c>
      <c r="D5160" s="368">
        <v>246.51</v>
      </c>
    </row>
    <row r="5161" spans="1:4" ht="9" customHeight="1">
      <c r="A5161" s="366" t="s">
        <v>41552</v>
      </c>
      <c r="B5161" s="367" t="s">
        <v>33011</v>
      </c>
      <c r="C5161" s="366" t="s">
        <v>4130</v>
      </c>
      <c r="D5161" s="368">
        <v>205.42</v>
      </c>
    </row>
    <row r="5162" spans="1:4" ht="9" customHeight="1">
      <c r="A5162" s="366" t="s">
        <v>41553</v>
      </c>
      <c r="B5162" s="367" t="s">
        <v>33012</v>
      </c>
      <c r="C5162" s="366" t="s">
        <v>9780</v>
      </c>
      <c r="D5162" s="368">
        <v>20.04</v>
      </c>
    </row>
    <row r="5163" spans="1:4" ht="9" customHeight="1">
      <c r="A5163" s="366" t="s">
        <v>41554</v>
      </c>
      <c r="B5163" s="367" t="s">
        <v>33013</v>
      </c>
      <c r="C5163" s="366" t="s">
        <v>9780</v>
      </c>
      <c r="D5163" s="368">
        <v>3.26</v>
      </c>
    </row>
    <row r="5164" spans="1:4" ht="9" customHeight="1">
      <c r="A5164" s="366" t="s">
        <v>41555</v>
      </c>
      <c r="B5164" s="367" t="s">
        <v>33014</v>
      </c>
      <c r="C5164" s="366" t="s">
        <v>9780</v>
      </c>
      <c r="D5164" s="368">
        <v>4.3600000000000003</v>
      </c>
    </row>
    <row r="5165" spans="1:4" ht="9" customHeight="1">
      <c r="A5165" s="366" t="s">
        <v>41556</v>
      </c>
      <c r="B5165" s="367" t="s">
        <v>33015</v>
      </c>
      <c r="C5165" s="366" t="s">
        <v>9780</v>
      </c>
      <c r="D5165" s="368">
        <v>56.08</v>
      </c>
    </row>
    <row r="5166" spans="1:4" ht="18" customHeight="1">
      <c r="A5166" s="366" t="s">
        <v>41557</v>
      </c>
      <c r="B5166" s="367" t="s">
        <v>33016</v>
      </c>
      <c r="C5166" s="366" t="s">
        <v>4135</v>
      </c>
      <c r="D5166" s="368">
        <v>3.18</v>
      </c>
    </row>
    <row r="5167" spans="1:4" ht="18" customHeight="1">
      <c r="A5167" s="366" t="s">
        <v>41558</v>
      </c>
      <c r="B5167" s="367" t="s">
        <v>33017</v>
      </c>
      <c r="C5167" s="366" t="s">
        <v>4130</v>
      </c>
      <c r="D5167" s="368">
        <v>99392.45</v>
      </c>
    </row>
    <row r="5168" spans="1:4" ht="18" customHeight="1">
      <c r="A5168" s="366" t="s">
        <v>41559</v>
      </c>
      <c r="B5168" s="367" t="s">
        <v>33018</v>
      </c>
      <c r="C5168" s="366" t="s">
        <v>4130</v>
      </c>
      <c r="D5168" s="368">
        <v>99392.45</v>
      </c>
    </row>
    <row r="5169" spans="1:4" ht="18" customHeight="1">
      <c r="A5169" s="366" t="s">
        <v>41560</v>
      </c>
      <c r="B5169" s="367" t="s">
        <v>33019</v>
      </c>
      <c r="C5169" s="366" t="s">
        <v>4130</v>
      </c>
      <c r="D5169" s="368">
        <v>110228.86</v>
      </c>
    </row>
    <row r="5170" spans="1:4" ht="18" customHeight="1">
      <c r="A5170" s="366" t="s">
        <v>41561</v>
      </c>
      <c r="B5170" s="367" t="s">
        <v>33020</v>
      </c>
      <c r="C5170" s="366" t="s">
        <v>4130</v>
      </c>
      <c r="D5170" s="368">
        <v>110228.86</v>
      </c>
    </row>
    <row r="5171" spans="1:4" ht="18" customHeight="1">
      <c r="A5171" s="366" t="s">
        <v>41562</v>
      </c>
      <c r="B5171" s="367" t="s">
        <v>33021</v>
      </c>
      <c r="C5171" s="366" t="s">
        <v>4130</v>
      </c>
      <c r="D5171" s="368">
        <v>121065.28</v>
      </c>
    </row>
    <row r="5172" spans="1:4" ht="18" customHeight="1">
      <c r="A5172" s="366" t="s">
        <v>41563</v>
      </c>
      <c r="B5172" s="367" t="s">
        <v>33022</v>
      </c>
      <c r="C5172" s="366" t="s">
        <v>4130</v>
      </c>
      <c r="D5172" s="368">
        <v>121065.28</v>
      </c>
    </row>
    <row r="5173" spans="1:4" ht="18" customHeight="1">
      <c r="A5173" s="366" t="s">
        <v>41564</v>
      </c>
      <c r="B5173" s="367" t="s">
        <v>33023</v>
      </c>
      <c r="C5173" s="366" t="s">
        <v>4130</v>
      </c>
      <c r="D5173" s="368">
        <v>59744.76</v>
      </c>
    </row>
    <row r="5174" spans="1:4" ht="18" customHeight="1">
      <c r="A5174" s="366" t="s">
        <v>41565</v>
      </c>
      <c r="B5174" s="367" t="s">
        <v>33024</v>
      </c>
      <c r="C5174" s="366" t="s">
        <v>4130</v>
      </c>
      <c r="D5174" s="368">
        <v>59744.76</v>
      </c>
    </row>
    <row r="5175" spans="1:4" ht="18" customHeight="1">
      <c r="A5175" s="366" t="s">
        <v>41566</v>
      </c>
      <c r="B5175" s="367" t="s">
        <v>33025</v>
      </c>
      <c r="C5175" s="366" t="s">
        <v>4130</v>
      </c>
      <c r="D5175" s="368">
        <v>65985.52</v>
      </c>
    </row>
    <row r="5176" spans="1:4" ht="18" customHeight="1">
      <c r="A5176" s="366" t="s">
        <v>41567</v>
      </c>
      <c r="B5176" s="367" t="s">
        <v>33026</v>
      </c>
      <c r="C5176" s="366" t="s">
        <v>4130</v>
      </c>
      <c r="D5176" s="368">
        <v>65985.52</v>
      </c>
    </row>
    <row r="5177" spans="1:4" ht="18" customHeight="1">
      <c r="A5177" s="366" t="s">
        <v>41568</v>
      </c>
      <c r="B5177" s="367" t="s">
        <v>33027</v>
      </c>
      <c r="C5177" s="366" t="s">
        <v>4130</v>
      </c>
      <c r="D5177" s="368">
        <v>72397.600000000006</v>
      </c>
    </row>
    <row r="5178" spans="1:4" ht="9" customHeight="1">
      <c r="A5178" s="366" t="s">
        <v>41569</v>
      </c>
      <c r="B5178" s="367" t="s">
        <v>33028</v>
      </c>
      <c r="C5178" s="366" t="s">
        <v>4130</v>
      </c>
      <c r="D5178" s="368">
        <v>72397.600000000006</v>
      </c>
    </row>
    <row r="5179" spans="1:4" ht="9" customHeight="1">
      <c r="A5179" s="366" t="s">
        <v>41570</v>
      </c>
      <c r="B5179" s="367" t="s">
        <v>33029</v>
      </c>
      <c r="C5179" s="366" t="s">
        <v>4135</v>
      </c>
      <c r="D5179" s="368">
        <v>3.42</v>
      </c>
    </row>
    <row r="5180" spans="1:4" ht="9" customHeight="1">
      <c r="A5180" s="366" t="s">
        <v>41571</v>
      </c>
      <c r="B5180" s="367" t="s">
        <v>33030</v>
      </c>
      <c r="C5180" s="366" t="s">
        <v>4130</v>
      </c>
      <c r="D5180" s="368">
        <v>2379.87</v>
      </c>
    </row>
    <row r="5181" spans="1:4" ht="9" customHeight="1">
      <c r="A5181" s="366" t="s">
        <v>41572</v>
      </c>
      <c r="B5181" s="367" t="s">
        <v>33031</v>
      </c>
      <c r="C5181" s="366" t="s">
        <v>4130</v>
      </c>
      <c r="D5181" s="368">
        <v>3269.98</v>
      </c>
    </row>
    <row r="5182" spans="1:4" ht="9" customHeight="1">
      <c r="A5182" s="366" t="s">
        <v>41573</v>
      </c>
      <c r="B5182" s="367" t="s">
        <v>33032</v>
      </c>
      <c r="C5182" s="366" t="s">
        <v>4130</v>
      </c>
      <c r="D5182" s="368">
        <v>3347.17</v>
      </c>
    </row>
    <row r="5183" spans="1:4" ht="9" customHeight="1">
      <c r="A5183" s="366" t="s">
        <v>41574</v>
      </c>
      <c r="B5183" s="367" t="s">
        <v>33033</v>
      </c>
      <c r="C5183" s="366" t="s">
        <v>4130</v>
      </c>
      <c r="D5183" s="368">
        <v>5297.07</v>
      </c>
    </row>
    <row r="5184" spans="1:4" ht="18" customHeight="1">
      <c r="A5184" s="366" t="s">
        <v>41575</v>
      </c>
      <c r="B5184" s="367" t="s">
        <v>33034</v>
      </c>
      <c r="C5184" s="366" t="s">
        <v>4130</v>
      </c>
      <c r="D5184" s="368">
        <v>559.22</v>
      </c>
    </row>
    <row r="5185" spans="1:4" ht="18" customHeight="1">
      <c r="A5185" s="366" t="s">
        <v>41576</v>
      </c>
      <c r="B5185" s="367" t="s">
        <v>33035</v>
      </c>
      <c r="C5185" s="366" t="s">
        <v>4130</v>
      </c>
      <c r="D5185" s="368">
        <v>448.15</v>
      </c>
    </row>
    <row r="5186" spans="1:4" ht="18" customHeight="1">
      <c r="A5186" s="366" t="s">
        <v>41577</v>
      </c>
      <c r="B5186" s="367" t="s">
        <v>33036</v>
      </c>
      <c r="C5186" s="366" t="s">
        <v>4130</v>
      </c>
      <c r="D5186" s="368">
        <v>477.26</v>
      </c>
    </row>
    <row r="5187" spans="1:4" ht="18" customHeight="1">
      <c r="A5187" s="366" t="s">
        <v>41578</v>
      </c>
      <c r="B5187" s="367" t="s">
        <v>33037</v>
      </c>
      <c r="C5187" s="366" t="s">
        <v>4130</v>
      </c>
      <c r="D5187" s="368">
        <v>506.55</v>
      </c>
    </row>
    <row r="5188" spans="1:4" ht="9" customHeight="1">
      <c r="A5188" s="366" t="s">
        <v>41579</v>
      </c>
      <c r="B5188" s="367" t="s">
        <v>33038</v>
      </c>
      <c r="C5188" s="366" t="s">
        <v>4130</v>
      </c>
      <c r="D5188" s="368">
        <v>571.75</v>
      </c>
    </row>
    <row r="5189" spans="1:4" ht="9" customHeight="1">
      <c r="A5189" s="366" t="s">
        <v>41580</v>
      </c>
      <c r="B5189" s="367" t="s">
        <v>33039</v>
      </c>
      <c r="C5189" s="366" t="s">
        <v>4130</v>
      </c>
      <c r="D5189" s="368">
        <v>402.75</v>
      </c>
    </row>
    <row r="5190" spans="1:4" ht="9" customHeight="1">
      <c r="A5190" s="366" t="s">
        <v>41581</v>
      </c>
      <c r="B5190" s="367" t="s">
        <v>33040</v>
      </c>
      <c r="C5190" s="366" t="s">
        <v>4130</v>
      </c>
      <c r="D5190" s="368">
        <v>417.76</v>
      </c>
    </row>
    <row r="5191" spans="1:4" ht="9" customHeight="1">
      <c r="A5191" s="366" t="s">
        <v>41582</v>
      </c>
      <c r="B5191" s="367" t="s">
        <v>33041</v>
      </c>
      <c r="C5191" s="366" t="s">
        <v>4130</v>
      </c>
      <c r="D5191" s="368">
        <v>432.14</v>
      </c>
    </row>
    <row r="5192" spans="1:4" ht="9" customHeight="1">
      <c r="A5192" s="366" t="s">
        <v>41583</v>
      </c>
      <c r="B5192" s="367" t="s">
        <v>33042</v>
      </c>
      <c r="C5192" s="366" t="s">
        <v>4130</v>
      </c>
      <c r="D5192" s="368">
        <v>447.34</v>
      </c>
    </row>
    <row r="5193" spans="1:4" ht="9" customHeight="1">
      <c r="A5193" s="366" t="s">
        <v>41584</v>
      </c>
      <c r="B5193" s="367" t="s">
        <v>33043</v>
      </c>
      <c r="C5193" s="366" t="s">
        <v>4130</v>
      </c>
      <c r="D5193" s="368">
        <v>443.14</v>
      </c>
    </row>
    <row r="5194" spans="1:4" ht="9" customHeight="1">
      <c r="A5194" s="366" t="s">
        <v>41585</v>
      </c>
      <c r="B5194" s="367" t="s">
        <v>33044</v>
      </c>
      <c r="C5194" s="366" t="s">
        <v>4130</v>
      </c>
      <c r="D5194" s="368">
        <v>458.09</v>
      </c>
    </row>
    <row r="5195" spans="1:4" ht="9" customHeight="1">
      <c r="A5195" s="366" t="s">
        <v>41586</v>
      </c>
      <c r="B5195" s="367" t="s">
        <v>33045</v>
      </c>
      <c r="C5195" s="366" t="s">
        <v>4130</v>
      </c>
      <c r="D5195" s="368">
        <v>486.11</v>
      </c>
    </row>
    <row r="5196" spans="1:4" ht="9" customHeight="1">
      <c r="A5196" s="366" t="s">
        <v>41587</v>
      </c>
      <c r="B5196" s="367" t="s">
        <v>33046</v>
      </c>
      <c r="C5196" s="366" t="s">
        <v>4130</v>
      </c>
      <c r="D5196" s="368">
        <v>550.97</v>
      </c>
    </row>
    <row r="5197" spans="1:4" ht="9" customHeight="1">
      <c r="A5197" s="366" t="s">
        <v>41588</v>
      </c>
      <c r="B5197" s="367" t="s">
        <v>33047</v>
      </c>
      <c r="C5197" s="366" t="s">
        <v>4130</v>
      </c>
      <c r="D5197" s="368">
        <v>1101.5899999999999</v>
      </c>
    </row>
    <row r="5198" spans="1:4" ht="9" customHeight="1">
      <c r="A5198" s="366" t="s">
        <v>41589</v>
      </c>
      <c r="B5198" s="367" t="s">
        <v>33048</v>
      </c>
      <c r="C5198" s="366" t="s">
        <v>4130</v>
      </c>
      <c r="D5198" s="368">
        <v>330.83</v>
      </c>
    </row>
    <row r="5199" spans="1:4" ht="9" customHeight="1">
      <c r="A5199" s="366" t="s">
        <v>41590</v>
      </c>
      <c r="B5199" s="367" t="s">
        <v>33049</v>
      </c>
      <c r="C5199" s="366" t="s">
        <v>4130</v>
      </c>
      <c r="D5199" s="368">
        <v>110.33</v>
      </c>
    </row>
    <row r="5200" spans="1:4" ht="9" customHeight="1">
      <c r="A5200" s="366" t="s">
        <v>41591</v>
      </c>
      <c r="B5200" s="367" t="s">
        <v>33050</v>
      </c>
      <c r="C5200" s="366" t="s">
        <v>4130</v>
      </c>
      <c r="D5200" s="368">
        <v>722.66</v>
      </c>
    </row>
    <row r="5201" spans="1:4" ht="9" customHeight="1">
      <c r="A5201" s="366" t="s">
        <v>41592</v>
      </c>
      <c r="B5201" s="367" t="s">
        <v>33051</v>
      </c>
      <c r="C5201" s="366" t="s">
        <v>4130</v>
      </c>
      <c r="D5201" s="368">
        <v>1936.1</v>
      </c>
    </row>
    <row r="5202" spans="1:4" ht="18" customHeight="1">
      <c r="A5202" s="366" t="s">
        <v>41593</v>
      </c>
      <c r="B5202" s="367" t="s">
        <v>33052</v>
      </c>
      <c r="C5202" s="366" t="s">
        <v>4130</v>
      </c>
      <c r="D5202" s="368">
        <v>996.54</v>
      </c>
    </row>
    <row r="5203" spans="1:4" ht="9" customHeight="1">
      <c r="A5203" s="366" t="s">
        <v>41594</v>
      </c>
      <c r="B5203" s="367" t="s">
        <v>33053</v>
      </c>
      <c r="C5203" s="366" t="s">
        <v>4130</v>
      </c>
      <c r="D5203" s="368">
        <v>2798.84</v>
      </c>
    </row>
    <row r="5204" spans="1:4" ht="9" customHeight="1">
      <c r="A5204" s="366" t="s">
        <v>41595</v>
      </c>
      <c r="B5204" s="367" t="s">
        <v>33054</v>
      </c>
      <c r="C5204" s="366" t="s">
        <v>4130</v>
      </c>
      <c r="D5204" s="368">
        <v>33.69</v>
      </c>
    </row>
    <row r="5205" spans="1:4" ht="9" customHeight="1">
      <c r="A5205" s="366" t="s">
        <v>41596</v>
      </c>
      <c r="B5205" s="367" t="s">
        <v>33055</v>
      </c>
      <c r="C5205" s="366" t="s">
        <v>4130</v>
      </c>
      <c r="D5205" s="368">
        <v>31.45</v>
      </c>
    </row>
    <row r="5206" spans="1:4" ht="9" customHeight="1">
      <c r="A5206" s="366" t="s">
        <v>41597</v>
      </c>
      <c r="B5206" s="367" t="s">
        <v>33056</v>
      </c>
      <c r="C5206" s="366" t="s">
        <v>4130</v>
      </c>
      <c r="D5206" s="368">
        <v>41.11</v>
      </c>
    </row>
    <row r="5207" spans="1:4" ht="9" customHeight="1">
      <c r="A5207" s="366" t="s">
        <v>41598</v>
      </c>
      <c r="B5207" s="367" t="s">
        <v>33057</v>
      </c>
      <c r="C5207" s="366" t="s">
        <v>4130</v>
      </c>
      <c r="D5207" s="368">
        <v>34.26</v>
      </c>
    </row>
    <row r="5208" spans="1:4" ht="9" customHeight="1">
      <c r="A5208" s="366" t="s">
        <v>41599</v>
      </c>
      <c r="B5208" s="367" t="s">
        <v>33058</v>
      </c>
      <c r="C5208" s="366" t="s">
        <v>4130</v>
      </c>
      <c r="D5208" s="368">
        <v>41.11</v>
      </c>
    </row>
    <row r="5209" spans="1:4" ht="9" customHeight="1">
      <c r="A5209" s="366" t="s">
        <v>41600</v>
      </c>
      <c r="B5209" s="367" t="s">
        <v>33059</v>
      </c>
      <c r="C5209" s="366" t="s">
        <v>4130</v>
      </c>
      <c r="D5209" s="368">
        <v>34.26</v>
      </c>
    </row>
    <row r="5210" spans="1:4" ht="9" customHeight="1">
      <c r="A5210" s="366" t="s">
        <v>41601</v>
      </c>
      <c r="B5210" s="367" t="s">
        <v>33060</v>
      </c>
      <c r="C5210" s="366" t="s">
        <v>4130</v>
      </c>
      <c r="D5210" s="368">
        <v>37.950000000000003</v>
      </c>
    </row>
    <row r="5211" spans="1:4" ht="9" customHeight="1">
      <c r="A5211" s="366" t="s">
        <v>41602</v>
      </c>
      <c r="B5211" s="367" t="s">
        <v>33061</v>
      </c>
      <c r="C5211" s="366" t="s">
        <v>4130</v>
      </c>
      <c r="D5211" s="368">
        <v>39.92</v>
      </c>
    </row>
    <row r="5212" spans="1:4" ht="9" customHeight="1">
      <c r="A5212" s="366" t="s">
        <v>41603</v>
      </c>
      <c r="B5212" s="367" t="s">
        <v>33062</v>
      </c>
      <c r="C5212" s="366" t="s">
        <v>4130</v>
      </c>
      <c r="D5212" s="368">
        <v>29.58</v>
      </c>
    </row>
    <row r="5213" spans="1:4" ht="9" customHeight="1">
      <c r="A5213" s="366" t="s">
        <v>41604</v>
      </c>
      <c r="B5213" s="367" t="s">
        <v>33063</v>
      </c>
      <c r="C5213" s="366" t="s">
        <v>4130</v>
      </c>
      <c r="D5213" s="368">
        <v>26.47</v>
      </c>
    </row>
    <row r="5214" spans="1:4" ht="9" customHeight="1">
      <c r="A5214" s="366" t="s">
        <v>41605</v>
      </c>
      <c r="B5214" s="367" t="s">
        <v>33064</v>
      </c>
      <c r="C5214" s="366" t="s">
        <v>4130</v>
      </c>
      <c r="D5214" s="368">
        <v>33.94</v>
      </c>
    </row>
    <row r="5215" spans="1:4" ht="9" customHeight="1">
      <c r="A5215" s="366" t="s">
        <v>41606</v>
      </c>
      <c r="B5215" s="367" t="s">
        <v>33065</v>
      </c>
      <c r="C5215" s="366" t="s">
        <v>4130</v>
      </c>
      <c r="D5215" s="368">
        <v>31.52</v>
      </c>
    </row>
    <row r="5216" spans="1:4" ht="9" customHeight="1">
      <c r="A5216" s="366" t="s">
        <v>41607</v>
      </c>
      <c r="B5216" s="367" t="s">
        <v>33066</v>
      </c>
      <c r="C5216" s="366" t="s">
        <v>4130</v>
      </c>
      <c r="D5216" s="368">
        <v>34.81</v>
      </c>
    </row>
    <row r="5217" spans="1:4" ht="9" customHeight="1">
      <c r="A5217" s="366" t="s">
        <v>41608</v>
      </c>
      <c r="B5217" s="367" t="s">
        <v>33067</v>
      </c>
      <c r="C5217" s="366" t="s">
        <v>4130</v>
      </c>
      <c r="D5217" s="368">
        <v>32.1</v>
      </c>
    </row>
    <row r="5218" spans="1:4" ht="9" customHeight="1">
      <c r="A5218" s="366" t="s">
        <v>41609</v>
      </c>
      <c r="B5218" s="367" t="s">
        <v>33068</v>
      </c>
      <c r="C5218" s="366" t="s">
        <v>4130</v>
      </c>
      <c r="D5218" s="368">
        <v>41.21</v>
      </c>
    </row>
    <row r="5219" spans="1:4" ht="9" customHeight="1">
      <c r="A5219" s="366" t="s">
        <v>41610</v>
      </c>
      <c r="B5219" s="367" t="s">
        <v>33069</v>
      </c>
      <c r="C5219" s="366" t="s">
        <v>4130</v>
      </c>
      <c r="D5219" s="368">
        <v>38.79</v>
      </c>
    </row>
    <row r="5220" spans="1:4" ht="9" customHeight="1">
      <c r="A5220" s="366" t="s">
        <v>41611</v>
      </c>
      <c r="B5220" s="367" t="s">
        <v>33070</v>
      </c>
      <c r="C5220" s="366" t="s">
        <v>4130</v>
      </c>
      <c r="D5220" s="368">
        <v>46.05</v>
      </c>
    </row>
    <row r="5221" spans="1:4" ht="9" customHeight="1">
      <c r="A5221" s="366" t="s">
        <v>41612</v>
      </c>
      <c r="B5221" s="367" t="s">
        <v>33071</v>
      </c>
      <c r="C5221" s="366" t="s">
        <v>4130</v>
      </c>
      <c r="D5221" s="368">
        <v>43.61</v>
      </c>
    </row>
    <row r="5222" spans="1:4" ht="9" customHeight="1">
      <c r="A5222" s="366" t="s">
        <v>41613</v>
      </c>
      <c r="B5222" s="367" t="s">
        <v>33072</v>
      </c>
      <c r="C5222" s="366" t="s">
        <v>4130</v>
      </c>
      <c r="D5222" s="368">
        <v>55.28</v>
      </c>
    </row>
    <row r="5223" spans="1:4" ht="9" customHeight="1">
      <c r="A5223" s="366" t="s">
        <v>41614</v>
      </c>
      <c r="B5223" s="367" t="s">
        <v>33073</v>
      </c>
      <c r="C5223" s="366" t="s">
        <v>4130</v>
      </c>
      <c r="D5223" s="368">
        <v>52.89</v>
      </c>
    </row>
    <row r="5224" spans="1:4" ht="9" customHeight="1">
      <c r="A5224" s="366" t="s">
        <v>41615</v>
      </c>
      <c r="B5224" s="367" t="s">
        <v>33074</v>
      </c>
      <c r="C5224" s="366" t="s">
        <v>4130</v>
      </c>
      <c r="D5224" s="368">
        <v>59.94</v>
      </c>
    </row>
    <row r="5225" spans="1:4" ht="9" customHeight="1">
      <c r="A5225" s="366" t="s">
        <v>41616</v>
      </c>
      <c r="B5225" s="367" t="s">
        <v>33075</v>
      </c>
      <c r="C5225" s="366" t="s">
        <v>4130</v>
      </c>
      <c r="D5225" s="368">
        <v>57.45</v>
      </c>
    </row>
    <row r="5226" spans="1:4" ht="9" customHeight="1">
      <c r="A5226" s="366" t="s">
        <v>41617</v>
      </c>
      <c r="B5226" s="367" t="s">
        <v>33076</v>
      </c>
      <c r="C5226" s="366" t="s">
        <v>4130</v>
      </c>
      <c r="D5226" s="368">
        <v>60.09</v>
      </c>
    </row>
    <row r="5227" spans="1:4" ht="9" customHeight="1">
      <c r="A5227" s="366" t="s">
        <v>41618</v>
      </c>
      <c r="B5227" s="367" t="s">
        <v>33077</v>
      </c>
      <c r="C5227" s="366" t="s">
        <v>4130</v>
      </c>
      <c r="D5227" s="368">
        <v>63.81</v>
      </c>
    </row>
    <row r="5228" spans="1:4" ht="9" customHeight="1">
      <c r="A5228" s="366" t="s">
        <v>41619</v>
      </c>
      <c r="B5228" s="367" t="s">
        <v>33078</v>
      </c>
      <c r="C5228" s="366" t="s">
        <v>4130</v>
      </c>
      <c r="D5228" s="368">
        <v>42.7</v>
      </c>
    </row>
    <row r="5229" spans="1:4" ht="9" customHeight="1">
      <c r="A5229" s="366" t="s">
        <v>41620</v>
      </c>
      <c r="B5229" s="367" t="s">
        <v>33079</v>
      </c>
      <c r="C5229" s="366" t="s">
        <v>4130</v>
      </c>
      <c r="D5229" s="368">
        <v>40.159999999999997</v>
      </c>
    </row>
    <row r="5230" spans="1:4" ht="9" customHeight="1">
      <c r="A5230" s="366" t="s">
        <v>41621</v>
      </c>
      <c r="B5230" s="367" t="s">
        <v>33080</v>
      </c>
      <c r="C5230" s="366" t="s">
        <v>4130</v>
      </c>
      <c r="D5230" s="368">
        <v>49.81</v>
      </c>
    </row>
    <row r="5231" spans="1:4" ht="9" customHeight="1">
      <c r="A5231" s="366" t="s">
        <v>41622</v>
      </c>
      <c r="B5231" s="367" t="s">
        <v>33081</v>
      </c>
      <c r="C5231" s="366" t="s">
        <v>4130</v>
      </c>
      <c r="D5231" s="368">
        <v>47.26</v>
      </c>
    </row>
    <row r="5232" spans="1:4" ht="9" customHeight="1">
      <c r="A5232" s="366" t="s">
        <v>41623</v>
      </c>
      <c r="B5232" s="367" t="s">
        <v>33082</v>
      </c>
      <c r="C5232" s="366" t="s">
        <v>4130</v>
      </c>
      <c r="D5232" s="368">
        <v>54.08</v>
      </c>
    </row>
    <row r="5233" spans="1:4" ht="9" customHeight="1">
      <c r="A5233" s="366" t="s">
        <v>41624</v>
      </c>
      <c r="B5233" s="367" t="s">
        <v>33083</v>
      </c>
      <c r="C5233" s="366" t="s">
        <v>4130</v>
      </c>
      <c r="D5233" s="368">
        <v>51.44</v>
      </c>
    </row>
    <row r="5234" spans="1:4" ht="9" customHeight="1">
      <c r="A5234" s="366" t="s">
        <v>41625</v>
      </c>
      <c r="B5234" s="367" t="s">
        <v>33084</v>
      </c>
      <c r="C5234" s="366" t="s">
        <v>4130</v>
      </c>
      <c r="D5234" s="368">
        <v>58.54</v>
      </c>
    </row>
    <row r="5235" spans="1:4" ht="9" customHeight="1">
      <c r="A5235" s="366" t="s">
        <v>41626</v>
      </c>
      <c r="B5235" s="367" t="s">
        <v>33085</v>
      </c>
      <c r="C5235" s="366" t="s">
        <v>4130</v>
      </c>
      <c r="D5235" s="368">
        <v>63.06</v>
      </c>
    </row>
    <row r="5236" spans="1:4" ht="9" customHeight="1">
      <c r="A5236" s="366" t="s">
        <v>41627</v>
      </c>
      <c r="B5236" s="367" t="s">
        <v>33086</v>
      </c>
      <c r="C5236" s="366" t="s">
        <v>4130</v>
      </c>
      <c r="D5236" s="368">
        <v>40.03</v>
      </c>
    </row>
    <row r="5237" spans="1:4" ht="9" customHeight="1">
      <c r="A5237" s="366" t="s">
        <v>41628</v>
      </c>
      <c r="B5237" s="367" t="s">
        <v>33087</v>
      </c>
      <c r="C5237" s="366" t="s">
        <v>4130</v>
      </c>
      <c r="D5237" s="368">
        <v>35.46</v>
      </c>
    </row>
    <row r="5238" spans="1:4" ht="9" customHeight="1">
      <c r="A5238" s="366" t="s">
        <v>41629</v>
      </c>
      <c r="B5238" s="367" t="s">
        <v>33088</v>
      </c>
      <c r="C5238" s="366" t="s">
        <v>4130</v>
      </c>
      <c r="D5238" s="368">
        <v>35.04</v>
      </c>
    </row>
    <row r="5239" spans="1:4" ht="9" customHeight="1">
      <c r="A5239" s="366" t="s">
        <v>41630</v>
      </c>
      <c r="B5239" s="367" t="s">
        <v>33089</v>
      </c>
      <c r="C5239" s="366" t="s">
        <v>4130</v>
      </c>
      <c r="D5239" s="368">
        <v>29.81</v>
      </c>
    </row>
    <row r="5240" spans="1:4" ht="9" customHeight="1">
      <c r="A5240" s="366" t="s">
        <v>41631</v>
      </c>
      <c r="B5240" s="367" t="s">
        <v>33090</v>
      </c>
      <c r="C5240" s="366" t="s">
        <v>4130</v>
      </c>
      <c r="D5240" s="368">
        <v>78.91</v>
      </c>
    </row>
    <row r="5241" spans="1:4" ht="9" customHeight="1">
      <c r="A5241" s="366" t="s">
        <v>41632</v>
      </c>
      <c r="B5241" s="367" t="s">
        <v>33091</v>
      </c>
      <c r="C5241" s="366" t="s">
        <v>4130</v>
      </c>
      <c r="D5241" s="368">
        <v>75.489999999999995</v>
      </c>
    </row>
    <row r="5242" spans="1:4" ht="9" customHeight="1">
      <c r="A5242" s="366" t="s">
        <v>41633</v>
      </c>
      <c r="B5242" s="367" t="s">
        <v>33092</v>
      </c>
      <c r="C5242" s="366" t="s">
        <v>4130</v>
      </c>
      <c r="D5242" s="368">
        <v>34.86</v>
      </c>
    </row>
    <row r="5243" spans="1:4" ht="9" customHeight="1">
      <c r="A5243" s="366" t="s">
        <v>41634</v>
      </c>
      <c r="B5243" s="367" t="s">
        <v>33093</v>
      </c>
      <c r="C5243" s="366" t="s">
        <v>4130</v>
      </c>
      <c r="D5243" s="368">
        <v>29.35</v>
      </c>
    </row>
    <row r="5244" spans="1:4" ht="9" customHeight="1">
      <c r="A5244" s="366" t="s">
        <v>41635</v>
      </c>
      <c r="B5244" s="367" t="s">
        <v>33094</v>
      </c>
      <c r="C5244" s="366" t="s">
        <v>4130</v>
      </c>
      <c r="D5244" s="368">
        <v>31.64</v>
      </c>
    </row>
    <row r="5245" spans="1:4" ht="9" customHeight="1">
      <c r="A5245" s="366" t="s">
        <v>41636</v>
      </c>
      <c r="B5245" s="367" t="s">
        <v>33095</v>
      </c>
      <c r="C5245" s="366" t="s">
        <v>4130</v>
      </c>
      <c r="D5245" s="368">
        <v>26.71</v>
      </c>
    </row>
    <row r="5246" spans="1:4" ht="9" customHeight="1">
      <c r="A5246" s="366" t="s">
        <v>41637</v>
      </c>
      <c r="B5246" s="367" t="s">
        <v>33096</v>
      </c>
      <c r="C5246" s="366" t="s">
        <v>4130</v>
      </c>
      <c r="D5246" s="368">
        <v>69.64</v>
      </c>
    </row>
    <row r="5247" spans="1:4" ht="9" customHeight="1">
      <c r="A5247" s="366" t="s">
        <v>41638</v>
      </c>
      <c r="B5247" s="367" t="s">
        <v>33097</v>
      </c>
      <c r="C5247" s="366" t="s">
        <v>4130</v>
      </c>
      <c r="D5247" s="368">
        <v>66.260000000000005</v>
      </c>
    </row>
    <row r="5248" spans="1:4" ht="9" customHeight="1">
      <c r="A5248" s="366" t="s">
        <v>41639</v>
      </c>
      <c r="B5248" s="367" t="s">
        <v>33098</v>
      </c>
      <c r="C5248" s="366" t="s">
        <v>4130</v>
      </c>
      <c r="D5248" s="368">
        <v>95.24</v>
      </c>
    </row>
    <row r="5249" spans="1:4" ht="9" customHeight="1">
      <c r="A5249" s="366" t="s">
        <v>41640</v>
      </c>
      <c r="B5249" s="367" t="s">
        <v>33099</v>
      </c>
      <c r="C5249" s="366" t="s">
        <v>4130</v>
      </c>
      <c r="D5249" s="368">
        <v>93.79</v>
      </c>
    </row>
    <row r="5250" spans="1:4" ht="9" customHeight="1">
      <c r="A5250" s="366" t="s">
        <v>41641</v>
      </c>
      <c r="B5250" s="367" t="s">
        <v>33100</v>
      </c>
      <c r="C5250" s="366" t="s">
        <v>4130</v>
      </c>
      <c r="D5250" s="368">
        <v>84.69</v>
      </c>
    </row>
    <row r="5251" spans="1:4" ht="9" customHeight="1">
      <c r="A5251" s="366" t="s">
        <v>41642</v>
      </c>
      <c r="B5251" s="367" t="s">
        <v>33101</v>
      </c>
      <c r="C5251" s="366" t="s">
        <v>4130</v>
      </c>
      <c r="D5251" s="368">
        <v>83.15</v>
      </c>
    </row>
    <row r="5252" spans="1:4" ht="9" customHeight="1">
      <c r="A5252" s="366" t="s">
        <v>41643</v>
      </c>
      <c r="B5252" s="367" t="s">
        <v>33102</v>
      </c>
      <c r="C5252" s="366" t="s">
        <v>9780</v>
      </c>
      <c r="D5252" s="368">
        <v>340.3</v>
      </c>
    </row>
    <row r="5253" spans="1:4" ht="9" customHeight="1">
      <c r="A5253" s="366" t="s">
        <v>41644</v>
      </c>
      <c r="B5253" s="367" t="s">
        <v>33103</v>
      </c>
      <c r="C5253" s="366" t="s">
        <v>29656</v>
      </c>
      <c r="D5253" s="368">
        <v>143.68</v>
      </c>
    </row>
    <row r="5254" spans="1:4" ht="9" customHeight="1">
      <c r="A5254" s="366" t="s">
        <v>41645</v>
      </c>
      <c r="B5254" s="367" t="s">
        <v>33104</v>
      </c>
      <c r="C5254" s="366" t="s">
        <v>4130</v>
      </c>
      <c r="D5254" s="368">
        <v>2688.13</v>
      </c>
    </row>
    <row r="5255" spans="1:4" ht="9" customHeight="1">
      <c r="A5255" s="366" t="s">
        <v>41646</v>
      </c>
      <c r="B5255" s="367" t="s">
        <v>33105</v>
      </c>
      <c r="C5255" s="366" t="s">
        <v>4130</v>
      </c>
      <c r="D5255" s="368">
        <v>3503.12</v>
      </c>
    </row>
    <row r="5256" spans="1:4" ht="9" customHeight="1">
      <c r="A5256" s="366" t="s">
        <v>41647</v>
      </c>
      <c r="B5256" s="367" t="s">
        <v>33106</v>
      </c>
      <c r="C5256" s="366" t="s">
        <v>4130</v>
      </c>
      <c r="D5256" s="368">
        <v>6917.28</v>
      </c>
    </row>
    <row r="5257" spans="1:4" ht="9" customHeight="1">
      <c r="A5257" s="366" t="s">
        <v>41648</v>
      </c>
      <c r="B5257" s="367" t="s">
        <v>33107</v>
      </c>
      <c r="C5257" s="366" t="s">
        <v>4130</v>
      </c>
      <c r="D5257" s="368">
        <v>5739.98</v>
      </c>
    </row>
    <row r="5258" spans="1:4" ht="9" customHeight="1">
      <c r="A5258" s="366" t="s">
        <v>41649</v>
      </c>
      <c r="B5258" s="367" t="s">
        <v>33108</v>
      </c>
      <c r="C5258" s="366" t="s">
        <v>4130</v>
      </c>
      <c r="D5258" s="368">
        <v>929.61</v>
      </c>
    </row>
    <row r="5259" spans="1:4" ht="9" customHeight="1">
      <c r="A5259" s="366" t="s">
        <v>41650</v>
      </c>
      <c r="B5259" s="367" t="s">
        <v>33109</v>
      </c>
      <c r="C5259" s="366" t="s">
        <v>4130</v>
      </c>
      <c r="D5259" s="368">
        <v>1402.64</v>
      </c>
    </row>
    <row r="5260" spans="1:4" ht="9" customHeight="1">
      <c r="A5260" s="366" t="s">
        <v>41651</v>
      </c>
      <c r="B5260" s="367" t="s">
        <v>33110</v>
      </c>
      <c r="C5260" s="366" t="s">
        <v>4130</v>
      </c>
      <c r="D5260" s="368">
        <v>640.51</v>
      </c>
    </row>
    <row r="5261" spans="1:4" ht="9" customHeight="1">
      <c r="A5261" s="366" t="s">
        <v>41652</v>
      </c>
      <c r="B5261" s="367" t="s">
        <v>33111</v>
      </c>
      <c r="C5261" s="366" t="s">
        <v>4130</v>
      </c>
      <c r="D5261" s="368">
        <v>401.21</v>
      </c>
    </row>
    <row r="5262" spans="1:4" ht="18" customHeight="1">
      <c r="A5262" s="366" t="s">
        <v>41653</v>
      </c>
      <c r="B5262" s="367" t="s">
        <v>33112</v>
      </c>
      <c r="C5262" s="366" t="s">
        <v>4130</v>
      </c>
      <c r="D5262" s="368">
        <v>393.21</v>
      </c>
    </row>
    <row r="5263" spans="1:4" ht="18" customHeight="1">
      <c r="A5263" s="366" t="s">
        <v>41654</v>
      </c>
      <c r="B5263" s="367" t="s">
        <v>33113</v>
      </c>
      <c r="C5263" s="366" t="s">
        <v>4130</v>
      </c>
      <c r="D5263" s="368">
        <v>583.53</v>
      </c>
    </row>
    <row r="5264" spans="1:4" ht="18" customHeight="1">
      <c r="A5264" s="366" t="s">
        <v>41655</v>
      </c>
      <c r="B5264" s="367" t="s">
        <v>33114</v>
      </c>
      <c r="C5264" s="366" t="s">
        <v>4130</v>
      </c>
      <c r="D5264" s="368">
        <v>1216.6199999999999</v>
      </c>
    </row>
    <row r="5265" spans="1:4" ht="18" customHeight="1">
      <c r="A5265" s="366" t="s">
        <v>41656</v>
      </c>
      <c r="B5265" s="367" t="s">
        <v>33115</v>
      </c>
      <c r="C5265" s="366" t="s">
        <v>4130</v>
      </c>
      <c r="D5265" s="368">
        <v>1037.83</v>
      </c>
    </row>
    <row r="5266" spans="1:4" ht="18" customHeight="1">
      <c r="A5266" s="366" t="s">
        <v>41657</v>
      </c>
      <c r="B5266" s="367" t="s">
        <v>33116</v>
      </c>
      <c r="C5266" s="366" t="s">
        <v>4130</v>
      </c>
      <c r="D5266" s="368">
        <v>2059.4699999999998</v>
      </c>
    </row>
    <row r="5267" spans="1:4" ht="18" customHeight="1">
      <c r="A5267" s="366" t="s">
        <v>41658</v>
      </c>
      <c r="B5267" s="367" t="s">
        <v>33117</v>
      </c>
      <c r="C5267" s="366" t="s">
        <v>4130</v>
      </c>
      <c r="D5267" s="368">
        <v>1162.3900000000001</v>
      </c>
    </row>
    <row r="5268" spans="1:4" ht="18" customHeight="1">
      <c r="A5268" s="366" t="s">
        <v>41659</v>
      </c>
      <c r="B5268" s="367" t="s">
        <v>33118</v>
      </c>
      <c r="C5268" s="366" t="s">
        <v>4130</v>
      </c>
      <c r="D5268" s="368">
        <v>2240.11</v>
      </c>
    </row>
    <row r="5269" spans="1:4" ht="18" customHeight="1">
      <c r="A5269" s="366" t="s">
        <v>41660</v>
      </c>
      <c r="B5269" s="367" t="s">
        <v>33119</v>
      </c>
      <c r="C5269" s="366" t="s">
        <v>4130</v>
      </c>
      <c r="D5269" s="368">
        <v>2227.9899999999998</v>
      </c>
    </row>
    <row r="5270" spans="1:4" ht="18" customHeight="1">
      <c r="A5270" s="366" t="s">
        <v>41661</v>
      </c>
      <c r="B5270" s="367" t="s">
        <v>33120</v>
      </c>
      <c r="C5270" s="366" t="s">
        <v>4130</v>
      </c>
      <c r="D5270" s="368">
        <v>1589.62</v>
      </c>
    </row>
    <row r="5271" spans="1:4" ht="18" customHeight="1">
      <c r="A5271" s="366" t="s">
        <v>41662</v>
      </c>
      <c r="B5271" s="367" t="s">
        <v>33121</v>
      </c>
      <c r="C5271" s="366" t="s">
        <v>4130</v>
      </c>
      <c r="D5271" s="368">
        <v>4952.6000000000004</v>
      </c>
    </row>
    <row r="5272" spans="1:4" ht="18" customHeight="1">
      <c r="A5272" s="366" t="s">
        <v>41663</v>
      </c>
      <c r="B5272" s="367" t="s">
        <v>33122</v>
      </c>
      <c r="C5272" s="366" t="s">
        <v>4130</v>
      </c>
      <c r="D5272" s="368">
        <v>3914.73</v>
      </c>
    </row>
    <row r="5273" spans="1:4" ht="18" customHeight="1">
      <c r="A5273" s="366" t="s">
        <v>41664</v>
      </c>
      <c r="B5273" s="367" t="s">
        <v>33123</v>
      </c>
      <c r="C5273" s="366" t="s">
        <v>4130</v>
      </c>
      <c r="D5273" s="368">
        <v>4332.57</v>
      </c>
    </row>
    <row r="5274" spans="1:4" ht="18" customHeight="1">
      <c r="A5274" s="366" t="s">
        <v>41665</v>
      </c>
      <c r="B5274" s="367" t="s">
        <v>33124</v>
      </c>
      <c r="C5274" s="366" t="s">
        <v>4130</v>
      </c>
      <c r="D5274" s="368">
        <v>5427.84</v>
      </c>
    </row>
    <row r="5275" spans="1:4" ht="18" customHeight="1">
      <c r="A5275" s="366" t="s">
        <v>41666</v>
      </c>
      <c r="B5275" s="367" t="s">
        <v>33125</v>
      </c>
      <c r="C5275" s="366" t="s">
        <v>4130</v>
      </c>
      <c r="D5275" s="368">
        <v>5398.54</v>
      </c>
    </row>
    <row r="5276" spans="1:4" ht="18" customHeight="1">
      <c r="A5276" s="366" t="s">
        <v>41667</v>
      </c>
      <c r="B5276" s="367" t="s">
        <v>33126</v>
      </c>
      <c r="C5276" s="366" t="s">
        <v>4130</v>
      </c>
      <c r="D5276" s="368">
        <v>5934.27</v>
      </c>
    </row>
    <row r="5277" spans="1:4" ht="18" customHeight="1">
      <c r="A5277" s="366" t="s">
        <v>41668</v>
      </c>
      <c r="B5277" s="367" t="s">
        <v>33127</v>
      </c>
      <c r="C5277" s="366" t="s">
        <v>4130</v>
      </c>
      <c r="D5277" s="368">
        <v>2309.08</v>
      </c>
    </row>
    <row r="5278" spans="1:4" ht="18" customHeight="1">
      <c r="A5278" s="366" t="s">
        <v>41669</v>
      </c>
      <c r="B5278" s="367" t="s">
        <v>33128</v>
      </c>
      <c r="C5278" s="366" t="s">
        <v>4130</v>
      </c>
      <c r="D5278" s="368">
        <v>2822.19</v>
      </c>
    </row>
    <row r="5279" spans="1:4" ht="18" customHeight="1">
      <c r="A5279" s="366" t="s">
        <v>41670</v>
      </c>
      <c r="B5279" s="367" t="s">
        <v>33129</v>
      </c>
      <c r="C5279" s="366" t="s">
        <v>4130</v>
      </c>
      <c r="D5279" s="368">
        <v>3068.52</v>
      </c>
    </row>
    <row r="5280" spans="1:4" ht="18" customHeight="1">
      <c r="A5280" s="366" t="s">
        <v>41671</v>
      </c>
      <c r="B5280" s="367" t="s">
        <v>33130</v>
      </c>
      <c r="C5280" s="366" t="s">
        <v>4130</v>
      </c>
      <c r="D5280" s="368">
        <v>3582</v>
      </c>
    </row>
    <row r="5281" spans="1:4" ht="18" customHeight="1">
      <c r="A5281" s="366" t="s">
        <v>41672</v>
      </c>
      <c r="B5281" s="367" t="s">
        <v>33131</v>
      </c>
      <c r="C5281" s="366" t="s">
        <v>4130</v>
      </c>
      <c r="D5281" s="368">
        <v>178.83</v>
      </c>
    </row>
    <row r="5282" spans="1:4" ht="18" customHeight="1">
      <c r="A5282" s="366" t="s">
        <v>41673</v>
      </c>
      <c r="B5282" s="367" t="s">
        <v>33132</v>
      </c>
      <c r="C5282" s="366" t="s">
        <v>4130</v>
      </c>
      <c r="D5282" s="368">
        <v>687.7</v>
      </c>
    </row>
    <row r="5283" spans="1:4" ht="18" customHeight="1">
      <c r="A5283" s="366" t="s">
        <v>41674</v>
      </c>
      <c r="B5283" s="367" t="s">
        <v>33133</v>
      </c>
      <c r="C5283" s="366" t="s">
        <v>4130</v>
      </c>
      <c r="D5283" s="368">
        <v>304.98</v>
      </c>
    </row>
    <row r="5284" spans="1:4" ht="18" customHeight="1">
      <c r="A5284" s="366" t="s">
        <v>41675</v>
      </c>
      <c r="B5284" s="367" t="s">
        <v>33134</v>
      </c>
      <c r="C5284" s="366" t="s">
        <v>4130</v>
      </c>
      <c r="D5284" s="368">
        <v>1017.57</v>
      </c>
    </row>
    <row r="5285" spans="1:4" ht="18" customHeight="1">
      <c r="A5285" s="366" t="s">
        <v>41676</v>
      </c>
      <c r="B5285" s="367" t="s">
        <v>33135</v>
      </c>
      <c r="C5285" s="366" t="s">
        <v>4130</v>
      </c>
      <c r="D5285" s="368">
        <v>353.61</v>
      </c>
    </row>
    <row r="5286" spans="1:4" ht="18" customHeight="1">
      <c r="A5286" s="366" t="s">
        <v>41677</v>
      </c>
      <c r="B5286" s="367" t="s">
        <v>33136</v>
      </c>
      <c r="C5286" s="366" t="s">
        <v>4130</v>
      </c>
      <c r="D5286" s="368">
        <v>1114.98</v>
      </c>
    </row>
    <row r="5287" spans="1:4" ht="18" customHeight="1">
      <c r="A5287" s="366" t="s">
        <v>41678</v>
      </c>
      <c r="B5287" s="367" t="s">
        <v>33137</v>
      </c>
      <c r="C5287" s="366" t="s">
        <v>4130</v>
      </c>
      <c r="D5287" s="368">
        <v>1179.3499999999999</v>
      </c>
    </row>
    <row r="5288" spans="1:4" ht="18" customHeight="1">
      <c r="A5288" s="366" t="s">
        <v>41679</v>
      </c>
      <c r="B5288" s="367" t="s">
        <v>33138</v>
      </c>
      <c r="C5288" s="366" t="s">
        <v>4130</v>
      </c>
      <c r="D5288" s="368">
        <v>667.78</v>
      </c>
    </row>
    <row r="5289" spans="1:4" ht="18" customHeight="1">
      <c r="A5289" s="366" t="s">
        <v>41680</v>
      </c>
      <c r="B5289" s="367" t="s">
        <v>33139</v>
      </c>
      <c r="C5289" s="366" t="s">
        <v>4130</v>
      </c>
      <c r="D5289" s="368">
        <v>2435.34</v>
      </c>
    </row>
    <row r="5290" spans="1:4" ht="18" customHeight="1">
      <c r="A5290" s="366" t="s">
        <v>41681</v>
      </c>
      <c r="B5290" s="367" t="s">
        <v>33140</v>
      </c>
      <c r="C5290" s="366" t="s">
        <v>4130</v>
      </c>
      <c r="D5290" s="368">
        <v>1714.36</v>
      </c>
    </row>
    <row r="5291" spans="1:4" ht="18" customHeight="1">
      <c r="A5291" s="366" t="s">
        <v>41682</v>
      </c>
      <c r="B5291" s="367" t="s">
        <v>33141</v>
      </c>
      <c r="C5291" s="366" t="s">
        <v>4130</v>
      </c>
      <c r="D5291" s="368">
        <v>1906.31</v>
      </c>
    </row>
    <row r="5292" spans="1:4" ht="18" customHeight="1">
      <c r="A5292" s="366" t="s">
        <v>41683</v>
      </c>
      <c r="B5292" s="367" t="s">
        <v>33142</v>
      </c>
      <c r="C5292" s="366" t="s">
        <v>4130</v>
      </c>
      <c r="D5292" s="368">
        <v>2677.21</v>
      </c>
    </row>
    <row r="5293" spans="1:4" ht="18" customHeight="1">
      <c r="A5293" s="366" t="s">
        <v>41684</v>
      </c>
      <c r="B5293" s="367" t="s">
        <v>33143</v>
      </c>
      <c r="C5293" s="366" t="s">
        <v>4130</v>
      </c>
      <c r="D5293" s="368">
        <v>2460.48</v>
      </c>
    </row>
    <row r="5294" spans="1:4" ht="18" customHeight="1">
      <c r="A5294" s="366" t="s">
        <v>41685</v>
      </c>
      <c r="B5294" s="367" t="s">
        <v>33144</v>
      </c>
      <c r="C5294" s="366" t="s">
        <v>4130</v>
      </c>
      <c r="D5294" s="368">
        <v>2905.63</v>
      </c>
    </row>
    <row r="5295" spans="1:4" ht="18" customHeight="1">
      <c r="A5295" s="366" t="s">
        <v>41686</v>
      </c>
      <c r="B5295" s="367" t="s">
        <v>33145</v>
      </c>
      <c r="C5295" s="366" t="s">
        <v>4130</v>
      </c>
      <c r="D5295" s="368">
        <v>1040.21</v>
      </c>
    </row>
    <row r="5296" spans="1:4" ht="18" customHeight="1">
      <c r="A5296" s="366" t="s">
        <v>41687</v>
      </c>
      <c r="B5296" s="367" t="s">
        <v>33146</v>
      </c>
      <c r="C5296" s="366" t="s">
        <v>4130</v>
      </c>
      <c r="D5296" s="368">
        <v>1484.51</v>
      </c>
    </row>
    <row r="5297" spans="1:4" ht="18" customHeight="1">
      <c r="A5297" s="366" t="s">
        <v>41688</v>
      </c>
      <c r="B5297" s="367" t="s">
        <v>33147</v>
      </c>
      <c r="C5297" s="366" t="s">
        <v>4130</v>
      </c>
      <c r="D5297" s="368">
        <v>1315.77</v>
      </c>
    </row>
    <row r="5298" spans="1:4" ht="9" customHeight="1">
      <c r="A5298" s="366" t="s">
        <v>41689</v>
      </c>
      <c r="B5298" s="367" t="s">
        <v>33148</v>
      </c>
      <c r="C5298" s="366" t="s">
        <v>4130</v>
      </c>
      <c r="D5298" s="368">
        <v>1760.26</v>
      </c>
    </row>
    <row r="5299" spans="1:4" ht="9" customHeight="1">
      <c r="A5299" s="366" t="s">
        <v>41690</v>
      </c>
      <c r="B5299" s="367" t="s">
        <v>33149</v>
      </c>
      <c r="C5299" s="366" t="s">
        <v>4130</v>
      </c>
      <c r="D5299" s="368">
        <v>976.59</v>
      </c>
    </row>
    <row r="5300" spans="1:4" ht="9" customHeight="1">
      <c r="A5300" s="366" t="s">
        <v>41691</v>
      </c>
      <c r="B5300" s="367" t="s">
        <v>33150</v>
      </c>
      <c r="C5300" s="366" t="s">
        <v>4130</v>
      </c>
      <c r="D5300" s="368">
        <v>620.62</v>
      </c>
    </row>
    <row r="5301" spans="1:4" ht="9" customHeight="1">
      <c r="A5301" s="366" t="s">
        <v>41692</v>
      </c>
      <c r="B5301" s="367" t="s">
        <v>33151</v>
      </c>
      <c r="C5301" s="366" t="s">
        <v>40</v>
      </c>
      <c r="D5301" s="368">
        <v>362.72</v>
      </c>
    </row>
    <row r="5302" spans="1:4" ht="9" customHeight="1">
      <c r="A5302" s="366" t="s">
        <v>41693</v>
      </c>
      <c r="B5302" s="367" t="s">
        <v>33152</v>
      </c>
      <c r="C5302" s="366" t="s">
        <v>40</v>
      </c>
      <c r="D5302" s="368">
        <v>94.33</v>
      </c>
    </row>
    <row r="5303" spans="1:4" ht="18" customHeight="1">
      <c r="A5303" s="366" t="s">
        <v>41694</v>
      </c>
      <c r="B5303" s="367" t="s">
        <v>33153</v>
      </c>
      <c r="C5303" s="366" t="s">
        <v>40</v>
      </c>
      <c r="D5303" s="368">
        <v>238.04</v>
      </c>
    </row>
    <row r="5304" spans="1:4" ht="18" customHeight="1">
      <c r="A5304" s="366" t="s">
        <v>41695</v>
      </c>
      <c r="B5304" s="367" t="s">
        <v>33154</v>
      </c>
      <c r="C5304" s="366" t="s">
        <v>4130</v>
      </c>
      <c r="D5304" s="368">
        <v>5173.33</v>
      </c>
    </row>
    <row r="5305" spans="1:4" ht="18" customHeight="1">
      <c r="A5305" s="366" t="s">
        <v>41696</v>
      </c>
      <c r="B5305" s="367" t="s">
        <v>33155</v>
      </c>
      <c r="C5305" s="366" t="s">
        <v>4130</v>
      </c>
      <c r="D5305" s="368">
        <v>5829.74</v>
      </c>
    </row>
    <row r="5306" spans="1:4" ht="18" customHeight="1">
      <c r="A5306" s="366" t="s">
        <v>41697</v>
      </c>
      <c r="B5306" s="367" t="s">
        <v>33156</v>
      </c>
      <c r="C5306" s="366" t="s">
        <v>4130</v>
      </c>
      <c r="D5306" s="368">
        <v>8303.14</v>
      </c>
    </row>
    <row r="5307" spans="1:4" ht="18" customHeight="1">
      <c r="A5307" s="366" t="s">
        <v>41698</v>
      </c>
      <c r="B5307" s="367" t="s">
        <v>33157</v>
      </c>
      <c r="C5307" s="366" t="s">
        <v>4130</v>
      </c>
      <c r="D5307" s="368">
        <v>9935.2099999999991</v>
      </c>
    </row>
    <row r="5308" spans="1:4" ht="9" customHeight="1">
      <c r="A5308" s="366" t="s">
        <v>41699</v>
      </c>
      <c r="B5308" s="367" t="s">
        <v>33158</v>
      </c>
      <c r="C5308" s="366" t="s">
        <v>4130</v>
      </c>
      <c r="D5308" s="368">
        <v>11007.95</v>
      </c>
    </row>
    <row r="5309" spans="1:4" ht="9" customHeight="1">
      <c r="A5309" s="366" t="s">
        <v>41700</v>
      </c>
      <c r="B5309" s="367" t="s">
        <v>33159</v>
      </c>
      <c r="C5309" s="366" t="s">
        <v>4130</v>
      </c>
      <c r="D5309" s="368">
        <v>4020.5</v>
      </c>
    </row>
    <row r="5310" spans="1:4" ht="9" customHeight="1">
      <c r="A5310" s="366" t="s">
        <v>41701</v>
      </c>
      <c r="B5310" s="367" t="s">
        <v>33160</v>
      </c>
      <c r="C5310" s="366" t="s">
        <v>4130</v>
      </c>
      <c r="D5310" s="368">
        <v>4676.91</v>
      </c>
    </row>
    <row r="5311" spans="1:4" ht="9" customHeight="1">
      <c r="A5311" s="366" t="s">
        <v>41702</v>
      </c>
      <c r="B5311" s="367" t="s">
        <v>33161</v>
      </c>
      <c r="C5311" s="366" t="s">
        <v>4130</v>
      </c>
      <c r="D5311" s="368">
        <v>7150.31</v>
      </c>
    </row>
    <row r="5312" spans="1:4" ht="9" customHeight="1">
      <c r="A5312" s="366" t="s">
        <v>41703</v>
      </c>
      <c r="B5312" s="367" t="s">
        <v>33162</v>
      </c>
      <c r="C5312" s="366" t="s">
        <v>4130</v>
      </c>
      <c r="D5312" s="368">
        <v>8782.39</v>
      </c>
    </row>
    <row r="5313" spans="1:4" ht="9" customHeight="1">
      <c r="A5313" s="366" t="s">
        <v>41704</v>
      </c>
      <c r="B5313" s="367" t="s">
        <v>33163</v>
      </c>
      <c r="C5313" s="366" t="s">
        <v>4130</v>
      </c>
      <c r="D5313" s="368">
        <v>9855.1200000000008</v>
      </c>
    </row>
    <row r="5314" spans="1:4" ht="18" customHeight="1">
      <c r="A5314" s="366" t="s">
        <v>41705</v>
      </c>
      <c r="B5314" s="367" t="s">
        <v>33164</v>
      </c>
      <c r="C5314" s="366" t="s">
        <v>4130</v>
      </c>
      <c r="D5314" s="368">
        <v>3961.62</v>
      </c>
    </row>
    <row r="5315" spans="1:4" ht="9" customHeight="1">
      <c r="A5315" s="366" t="s">
        <v>41706</v>
      </c>
      <c r="B5315" s="367" t="s">
        <v>33165</v>
      </c>
      <c r="C5315" s="366" t="s">
        <v>4130</v>
      </c>
      <c r="D5315" s="368">
        <v>5030.67</v>
      </c>
    </row>
    <row r="5316" spans="1:4" ht="18" customHeight="1">
      <c r="A5316" s="366" t="s">
        <v>41707</v>
      </c>
      <c r="B5316" s="367" t="s">
        <v>33166</v>
      </c>
      <c r="C5316" s="366" t="s">
        <v>4130</v>
      </c>
      <c r="D5316" s="368">
        <v>4618.0200000000004</v>
      </c>
    </row>
    <row r="5317" spans="1:4" ht="9" customHeight="1">
      <c r="A5317" s="366" t="s">
        <v>41708</v>
      </c>
      <c r="B5317" s="367" t="s">
        <v>33167</v>
      </c>
      <c r="C5317" s="366" t="s">
        <v>4130</v>
      </c>
      <c r="D5317" s="368">
        <v>5687.07</v>
      </c>
    </row>
    <row r="5318" spans="1:4" ht="18" customHeight="1">
      <c r="A5318" s="366" t="s">
        <v>41709</v>
      </c>
      <c r="B5318" s="367" t="s">
        <v>33168</v>
      </c>
      <c r="C5318" s="366" t="s">
        <v>4130</v>
      </c>
      <c r="D5318" s="368">
        <v>7091.42</v>
      </c>
    </row>
    <row r="5319" spans="1:4" ht="9" customHeight="1">
      <c r="A5319" s="366" t="s">
        <v>41710</v>
      </c>
      <c r="B5319" s="367" t="s">
        <v>33169</v>
      </c>
      <c r="C5319" s="366" t="s">
        <v>4130</v>
      </c>
      <c r="D5319" s="368">
        <v>8160.47</v>
      </c>
    </row>
    <row r="5320" spans="1:4" ht="18" customHeight="1">
      <c r="A5320" s="366" t="s">
        <v>41711</v>
      </c>
      <c r="B5320" s="367" t="s">
        <v>33170</v>
      </c>
      <c r="C5320" s="366" t="s">
        <v>4130</v>
      </c>
      <c r="D5320" s="368">
        <v>8723.5</v>
      </c>
    </row>
    <row r="5321" spans="1:4" ht="9" customHeight="1">
      <c r="A5321" s="366" t="s">
        <v>41712</v>
      </c>
      <c r="B5321" s="367" t="s">
        <v>33171</v>
      </c>
      <c r="C5321" s="366" t="s">
        <v>4130</v>
      </c>
      <c r="D5321" s="368">
        <v>9792.5499999999993</v>
      </c>
    </row>
    <row r="5322" spans="1:4" ht="18" customHeight="1">
      <c r="A5322" s="366" t="s">
        <v>41713</v>
      </c>
      <c r="B5322" s="367" t="s">
        <v>33172</v>
      </c>
      <c r="C5322" s="366" t="s">
        <v>4130</v>
      </c>
      <c r="D5322" s="368">
        <v>9796.24</v>
      </c>
    </row>
    <row r="5323" spans="1:4" ht="9" customHeight="1">
      <c r="A5323" s="366" t="s">
        <v>41714</v>
      </c>
      <c r="B5323" s="367" t="s">
        <v>33173</v>
      </c>
      <c r="C5323" s="366" t="s">
        <v>4130</v>
      </c>
      <c r="D5323" s="368">
        <v>10865.29</v>
      </c>
    </row>
    <row r="5324" spans="1:4" ht="9" customHeight="1">
      <c r="A5324" s="366" t="s">
        <v>41715</v>
      </c>
      <c r="B5324" s="367" t="s">
        <v>33174</v>
      </c>
      <c r="C5324" s="366" t="s">
        <v>4130</v>
      </c>
      <c r="D5324" s="368">
        <v>75.73</v>
      </c>
    </row>
    <row r="5325" spans="1:4" ht="9" customHeight="1">
      <c r="A5325" s="366" t="s">
        <v>41716</v>
      </c>
      <c r="B5325" s="367" t="s">
        <v>33175</v>
      </c>
      <c r="C5325" s="366" t="s">
        <v>4130</v>
      </c>
      <c r="D5325" s="368">
        <v>565.13</v>
      </c>
    </row>
    <row r="5326" spans="1:4" ht="9" customHeight="1">
      <c r="A5326" s="366" t="s">
        <v>41717</v>
      </c>
      <c r="B5326" s="367" t="s">
        <v>33176</v>
      </c>
      <c r="C5326" s="366" t="s">
        <v>4130</v>
      </c>
      <c r="D5326" s="368">
        <v>465.48</v>
      </c>
    </row>
    <row r="5327" spans="1:4" ht="9" customHeight="1">
      <c r="A5327" s="366" t="s">
        <v>41718</v>
      </c>
      <c r="B5327" s="367" t="s">
        <v>33177</v>
      </c>
      <c r="C5327" s="366" t="s">
        <v>4130</v>
      </c>
      <c r="D5327" s="368">
        <v>1607.94</v>
      </c>
    </row>
    <row r="5328" spans="1:4" ht="9" customHeight="1">
      <c r="A5328" s="366" t="s">
        <v>41719</v>
      </c>
      <c r="B5328" s="367" t="s">
        <v>33178</v>
      </c>
      <c r="C5328" s="366" t="s">
        <v>4130</v>
      </c>
      <c r="D5328" s="368">
        <v>1051.95</v>
      </c>
    </row>
    <row r="5329" spans="1:4" ht="18" customHeight="1">
      <c r="A5329" s="366" t="s">
        <v>41720</v>
      </c>
      <c r="B5329" s="367" t="s">
        <v>33179</v>
      </c>
      <c r="C5329" s="366" t="s">
        <v>9780</v>
      </c>
      <c r="D5329" s="368">
        <v>14.53</v>
      </c>
    </row>
    <row r="5330" spans="1:4" ht="9" customHeight="1">
      <c r="A5330" s="366" t="s">
        <v>41721</v>
      </c>
      <c r="B5330" s="367" t="s">
        <v>33180</v>
      </c>
      <c r="C5330" s="366" t="s">
        <v>9780</v>
      </c>
      <c r="D5330" s="368">
        <v>14.46</v>
      </c>
    </row>
    <row r="5331" spans="1:4" ht="9" customHeight="1">
      <c r="A5331" s="366" t="s">
        <v>41722</v>
      </c>
      <c r="B5331" s="367" t="s">
        <v>33181</v>
      </c>
      <c r="C5331" s="366" t="s">
        <v>9780</v>
      </c>
      <c r="D5331" s="368">
        <v>9.3000000000000007</v>
      </c>
    </row>
    <row r="5332" spans="1:4" ht="9" customHeight="1">
      <c r="A5332" s="366" t="s">
        <v>41723</v>
      </c>
      <c r="B5332" s="367" t="s">
        <v>33182</v>
      </c>
      <c r="C5332" s="366" t="s">
        <v>4130</v>
      </c>
      <c r="D5332" s="368">
        <v>343.47</v>
      </c>
    </row>
    <row r="5333" spans="1:4" ht="9" customHeight="1">
      <c r="A5333" s="366" t="s">
        <v>41724</v>
      </c>
      <c r="B5333" s="367" t="s">
        <v>33183</v>
      </c>
      <c r="C5333" s="366" t="s">
        <v>4130</v>
      </c>
      <c r="D5333" s="368">
        <v>488.45</v>
      </c>
    </row>
    <row r="5334" spans="1:4" ht="9" customHeight="1">
      <c r="A5334" s="366" t="s">
        <v>41725</v>
      </c>
      <c r="B5334" s="367" t="s">
        <v>33184</v>
      </c>
      <c r="C5334" s="366" t="s">
        <v>4130</v>
      </c>
      <c r="D5334" s="368">
        <v>202.22</v>
      </c>
    </row>
    <row r="5335" spans="1:4" ht="9" customHeight="1">
      <c r="A5335" s="366" t="s">
        <v>41726</v>
      </c>
      <c r="B5335" s="367" t="s">
        <v>33185</v>
      </c>
      <c r="C5335" s="366" t="s">
        <v>4130</v>
      </c>
      <c r="D5335" s="368">
        <v>410.15</v>
      </c>
    </row>
    <row r="5336" spans="1:4" ht="9" customHeight="1">
      <c r="A5336" s="366" t="s">
        <v>41727</v>
      </c>
      <c r="B5336" s="367" t="s">
        <v>33186</v>
      </c>
      <c r="C5336" s="366" t="s">
        <v>4130</v>
      </c>
      <c r="D5336" s="368">
        <v>505.86</v>
      </c>
    </row>
    <row r="5337" spans="1:4" ht="9" customHeight="1">
      <c r="A5337" s="366" t="s">
        <v>41728</v>
      </c>
      <c r="B5337" s="367" t="s">
        <v>33187</v>
      </c>
      <c r="C5337" s="366" t="s">
        <v>4130</v>
      </c>
      <c r="D5337" s="368">
        <v>914.62</v>
      </c>
    </row>
    <row r="5338" spans="1:4" ht="9" customHeight="1">
      <c r="A5338" s="366" t="s">
        <v>41729</v>
      </c>
      <c r="B5338" s="367" t="s">
        <v>33188</v>
      </c>
      <c r="C5338" s="366" t="s">
        <v>4130</v>
      </c>
      <c r="D5338" s="368">
        <v>835.24</v>
      </c>
    </row>
    <row r="5339" spans="1:4" ht="9" customHeight="1">
      <c r="A5339" s="366" t="s">
        <v>41730</v>
      </c>
      <c r="B5339" s="367" t="s">
        <v>33189</v>
      </c>
      <c r="C5339" s="366" t="s">
        <v>4130</v>
      </c>
      <c r="D5339" s="368">
        <v>254.03</v>
      </c>
    </row>
    <row r="5340" spans="1:4" ht="9" customHeight="1">
      <c r="A5340" s="366" t="s">
        <v>41731</v>
      </c>
      <c r="B5340" s="367" t="s">
        <v>33190</v>
      </c>
      <c r="C5340" s="366" t="s">
        <v>4130</v>
      </c>
      <c r="D5340" s="368">
        <v>387.94</v>
      </c>
    </row>
    <row r="5341" spans="1:4" ht="9" customHeight="1">
      <c r="A5341" s="366" t="s">
        <v>41732</v>
      </c>
      <c r="B5341" s="367" t="s">
        <v>33191</v>
      </c>
      <c r="C5341" s="366" t="s">
        <v>4130</v>
      </c>
      <c r="D5341" s="368">
        <v>313.54000000000002</v>
      </c>
    </row>
    <row r="5342" spans="1:4" ht="9" customHeight="1">
      <c r="A5342" s="366" t="s">
        <v>41733</v>
      </c>
      <c r="B5342" s="367" t="s">
        <v>33192</v>
      </c>
      <c r="C5342" s="366" t="s">
        <v>4130</v>
      </c>
      <c r="D5342" s="368">
        <v>220.82</v>
      </c>
    </row>
    <row r="5343" spans="1:4" ht="9" customHeight="1">
      <c r="A5343" s="366" t="s">
        <v>41734</v>
      </c>
      <c r="B5343" s="367" t="s">
        <v>33193</v>
      </c>
      <c r="C5343" s="366" t="s">
        <v>4130</v>
      </c>
      <c r="D5343" s="368">
        <v>188.6</v>
      </c>
    </row>
    <row r="5344" spans="1:4" ht="9" customHeight="1">
      <c r="A5344" s="366" t="s">
        <v>41735</v>
      </c>
      <c r="B5344" s="367" t="s">
        <v>33194</v>
      </c>
      <c r="C5344" s="366" t="s">
        <v>4130</v>
      </c>
      <c r="D5344" s="368">
        <v>1737.68</v>
      </c>
    </row>
    <row r="5345" spans="1:4" ht="9" customHeight="1">
      <c r="A5345" s="366" t="s">
        <v>41736</v>
      </c>
      <c r="B5345" s="367" t="s">
        <v>33195</v>
      </c>
      <c r="C5345" s="366" t="s">
        <v>4130</v>
      </c>
      <c r="D5345" s="368">
        <v>1272.93</v>
      </c>
    </row>
    <row r="5346" spans="1:4" ht="9" customHeight="1">
      <c r="A5346" s="366" t="s">
        <v>41737</v>
      </c>
      <c r="B5346" s="367" t="s">
        <v>33196</v>
      </c>
      <c r="C5346" s="366" t="s">
        <v>4130</v>
      </c>
      <c r="D5346" s="368">
        <v>107.19</v>
      </c>
    </row>
    <row r="5347" spans="1:4" ht="9" customHeight="1">
      <c r="A5347" s="366" t="s">
        <v>41738</v>
      </c>
      <c r="B5347" s="367" t="s">
        <v>33197</v>
      </c>
      <c r="C5347" s="366" t="s">
        <v>4130</v>
      </c>
      <c r="D5347" s="368">
        <v>1130.27</v>
      </c>
    </row>
    <row r="5348" spans="1:4" ht="9" customHeight="1">
      <c r="A5348" s="366" t="s">
        <v>41739</v>
      </c>
      <c r="B5348" s="367" t="s">
        <v>33198</v>
      </c>
      <c r="C5348" s="366" t="s">
        <v>4130</v>
      </c>
      <c r="D5348" s="368">
        <v>533.61</v>
      </c>
    </row>
    <row r="5349" spans="1:4" ht="9" customHeight="1">
      <c r="A5349" s="366" t="s">
        <v>41740</v>
      </c>
      <c r="B5349" s="367" t="s">
        <v>33199</v>
      </c>
      <c r="C5349" s="366" t="s">
        <v>4130</v>
      </c>
      <c r="D5349" s="368">
        <v>1770.72</v>
      </c>
    </row>
    <row r="5350" spans="1:4" ht="9" customHeight="1">
      <c r="A5350" s="366" t="s">
        <v>41741</v>
      </c>
      <c r="B5350" s="367" t="s">
        <v>33200</v>
      </c>
      <c r="C5350" s="366" t="s">
        <v>16948</v>
      </c>
      <c r="D5350" s="368">
        <v>42.2</v>
      </c>
    </row>
    <row r="5351" spans="1:4" ht="9" customHeight="1">
      <c r="A5351" s="366" t="s">
        <v>41742</v>
      </c>
      <c r="B5351" s="367" t="s">
        <v>33201</v>
      </c>
      <c r="C5351" s="366" t="s">
        <v>16948</v>
      </c>
      <c r="D5351" s="368">
        <v>247.01</v>
      </c>
    </row>
    <row r="5352" spans="1:4" ht="9" customHeight="1">
      <c r="A5352" s="366" t="s">
        <v>41743</v>
      </c>
      <c r="B5352" s="367" t="s">
        <v>33202</v>
      </c>
      <c r="C5352" s="366" t="s">
        <v>16948</v>
      </c>
      <c r="D5352" s="368">
        <v>262.82</v>
      </c>
    </row>
    <row r="5353" spans="1:4" ht="9" customHeight="1">
      <c r="A5353" s="366" t="s">
        <v>41744</v>
      </c>
      <c r="B5353" s="367" t="s">
        <v>33203</v>
      </c>
      <c r="C5353" s="366" t="s">
        <v>16948</v>
      </c>
      <c r="D5353" s="368">
        <v>294.26</v>
      </c>
    </row>
    <row r="5354" spans="1:4" ht="9" customHeight="1">
      <c r="A5354" s="366" t="s">
        <v>41745</v>
      </c>
      <c r="B5354" s="367" t="s">
        <v>33204</v>
      </c>
      <c r="C5354" s="366" t="s">
        <v>16948</v>
      </c>
      <c r="D5354" s="368">
        <v>388.76</v>
      </c>
    </row>
    <row r="5355" spans="1:4" ht="9" customHeight="1">
      <c r="A5355" s="366" t="s">
        <v>41746</v>
      </c>
      <c r="B5355" s="367" t="s">
        <v>33205</v>
      </c>
      <c r="C5355" s="366" t="s">
        <v>16948</v>
      </c>
      <c r="D5355" s="368">
        <v>73.819999999999993</v>
      </c>
    </row>
    <row r="5356" spans="1:4" ht="9" customHeight="1">
      <c r="A5356" s="366" t="s">
        <v>41747</v>
      </c>
      <c r="B5356" s="367" t="s">
        <v>33206</v>
      </c>
      <c r="C5356" s="366" t="s">
        <v>16948</v>
      </c>
      <c r="D5356" s="368">
        <v>89.44</v>
      </c>
    </row>
    <row r="5357" spans="1:4" ht="9" customHeight="1">
      <c r="A5357" s="366" t="s">
        <v>41748</v>
      </c>
      <c r="B5357" s="367" t="s">
        <v>33207</v>
      </c>
      <c r="C5357" s="366" t="s">
        <v>16948</v>
      </c>
      <c r="D5357" s="368">
        <v>105.26</v>
      </c>
    </row>
    <row r="5358" spans="1:4" ht="9" customHeight="1">
      <c r="A5358" s="366" t="s">
        <v>41749</v>
      </c>
      <c r="B5358" s="367" t="s">
        <v>33208</v>
      </c>
      <c r="C5358" s="366" t="s">
        <v>16948</v>
      </c>
      <c r="D5358" s="368">
        <v>136.69</v>
      </c>
    </row>
    <row r="5359" spans="1:4" ht="9" customHeight="1">
      <c r="A5359" s="366" t="s">
        <v>41750</v>
      </c>
      <c r="B5359" s="367" t="s">
        <v>33209</v>
      </c>
      <c r="C5359" s="366" t="s">
        <v>16948</v>
      </c>
      <c r="D5359" s="368">
        <v>168.32</v>
      </c>
    </row>
    <row r="5360" spans="1:4" ht="18" customHeight="1">
      <c r="A5360" s="366" t="s">
        <v>41751</v>
      </c>
      <c r="B5360" s="367" t="s">
        <v>33210</v>
      </c>
      <c r="C5360" s="366" t="s">
        <v>16948</v>
      </c>
      <c r="D5360" s="368">
        <v>199.76</v>
      </c>
    </row>
    <row r="5361" spans="1:4" ht="9" customHeight="1">
      <c r="A5361" s="366" t="s">
        <v>41752</v>
      </c>
      <c r="B5361" s="367" t="s">
        <v>33211</v>
      </c>
      <c r="C5361" s="366" t="s">
        <v>9780</v>
      </c>
      <c r="D5361" s="368">
        <v>33.200000000000003</v>
      </c>
    </row>
    <row r="5362" spans="1:4" ht="18" customHeight="1">
      <c r="A5362" s="366" t="s">
        <v>41753</v>
      </c>
      <c r="B5362" s="367" t="s">
        <v>33212</v>
      </c>
      <c r="C5362" s="366" t="s">
        <v>16948</v>
      </c>
      <c r="D5362" s="368">
        <v>1438.84</v>
      </c>
    </row>
    <row r="5363" spans="1:4" ht="9" customHeight="1">
      <c r="A5363" s="366" t="s">
        <v>41754</v>
      </c>
      <c r="B5363" s="367" t="s">
        <v>33213</v>
      </c>
      <c r="C5363" s="366" t="s">
        <v>16948</v>
      </c>
      <c r="D5363" s="368">
        <v>1294.0999999999999</v>
      </c>
    </row>
    <row r="5364" spans="1:4" ht="18" customHeight="1">
      <c r="A5364" s="366" t="s">
        <v>41755</v>
      </c>
      <c r="B5364" s="367" t="s">
        <v>33214</v>
      </c>
      <c r="C5364" s="366" t="s">
        <v>16948</v>
      </c>
      <c r="D5364" s="368">
        <v>1621.28</v>
      </c>
    </row>
    <row r="5365" spans="1:4" ht="18" customHeight="1">
      <c r="A5365" s="366" t="s">
        <v>41756</v>
      </c>
      <c r="B5365" s="367" t="s">
        <v>33215</v>
      </c>
      <c r="C5365" s="366" t="s">
        <v>16948</v>
      </c>
      <c r="D5365" s="368">
        <v>1476.54</v>
      </c>
    </row>
    <row r="5366" spans="1:4" ht="9" customHeight="1">
      <c r="A5366" s="366" t="s">
        <v>41757</v>
      </c>
      <c r="B5366" s="367" t="s">
        <v>33216</v>
      </c>
      <c r="C5366" s="366" t="s">
        <v>9780</v>
      </c>
      <c r="D5366" s="368">
        <v>9.5399999999999991</v>
      </c>
    </row>
    <row r="5367" spans="1:4" ht="9" customHeight="1">
      <c r="A5367" s="366" t="s">
        <v>41758</v>
      </c>
      <c r="B5367" s="367" t="s">
        <v>33217</v>
      </c>
      <c r="C5367" s="366" t="s">
        <v>9780</v>
      </c>
      <c r="D5367" s="368">
        <v>128.94999999999999</v>
      </c>
    </row>
    <row r="5368" spans="1:4" ht="18" customHeight="1">
      <c r="A5368" s="366" t="s">
        <v>41759</v>
      </c>
      <c r="B5368" s="367" t="s">
        <v>33218</v>
      </c>
      <c r="C5368" s="366" t="s">
        <v>9780</v>
      </c>
      <c r="D5368" s="368">
        <v>349.06</v>
      </c>
    </row>
    <row r="5369" spans="1:4" ht="9" customHeight="1">
      <c r="A5369" s="366" t="s">
        <v>41760</v>
      </c>
      <c r="B5369" s="367" t="s">
        <v>33219</v>
      </c>
      <c r="C5369" s="366" t="s">
        <v>9780</v>
      </c>
      <c r="D5369" s="368">
        <v>328.8</v>
      </c>
    </row>
    <row r="5370" spans="1:4" ht="18" customHeight="1">
      <c r="A5370" s="366" t="s">
        <v>41761</v>
      </c>
      <c r="B5370" s="367" t="s">
        <v>33220</v>
      </c>
      <c r="C5370" s="366" t="s">
        <v>9780</v>
      </c>
      <c r="D5370" s="368">
        <v>374.6</v>
      </c>
    </row>
    <row r="5371" spans="1:4" ht="18" customHeight="1">
      <c r="A5371" s="366" t="s">
        <v>41762</v>
      </c>
      <c r="B5371" s="367" t="s">
        <v>33221</v>
      </c>
      <c r="C5371" s="366" t="s">
        <v>9780</v>
      </c>
      <c r="D5371" s="368">
        <v>354.34</v>
      </c>
    </row>
    <row r="5372" spans="1:4" ht="18" customHeight="1">
      <c r="A5372" s="366" t="s">
        <v>41763</v>
      </c>
      <c r="B5372" s="367" t="s">
        <v>33222</v>
      </c>
      <c r="C5372" s="366" t="s">
        <v>9780</v>
      </c>
      <c r="D5372" s="368">
        <v>333.78</v>
      </c>
    </row>
    <row r="5373" spans="1:4" ht="18" customHeight="1">
      <c r="A5373" s="366" t="s">
        <v>41764</v>
      </c>
      <c r="B5373" s="367" t="s">
        <v>33223</v>
      </c>
      <c r="C5373" s="366" t="s">
        <v>9780</v>
      </c>
      <c r="D5373" s="368">
        <v>313.52</v>
      </c>
    </row>
    <row r="5374" spans="1:4" ht="18" customHeight="1">
      <c r="A5374" s="366" t="s">
        <v>41765</v>
      </c>
      <c r="B5374" s="367" t="s">
        <v>33224</v>
      </c>
      <c r="C5374" s="366" t="s">
        <v>9780</v>
      </c>
      <c r="D5374" s="368">
        <v>359.32</v>
      </c>
    </row>
    <row r="5375" spans="1:4" ht="18" customHeight="1">
      <c r="A5375" s="366" t="s">
        <v>41766</v>
      </c>
      <c r="B5375" s="367" t="s">
        <v>33225</v>
      </c>
      <c r="C5375" s="366" t="s">
        <v>9780</v>
      </c>
      <c r="D5375" s="368">
        <v>339.06</v>
      </c>
    </row>
    <row r="5376" spans="1:4" ht="18" customHeight="1">
      <c r="A5376" s="366" t="s">
        <v>41767</v>
      </c>
      <c r="B5376" s="367" t="s">
        <v>33226</v>
      </c>
      <c r="C5376" s="366" t="s">
        <v>9780</v>
      </c>
      <c r="D5376" s="368">
        <v>337.86</v>
      </c>
    </row>
    <row r="5377" spans="1:4" ht="18" customHeight="1">
      <c r="A5377" s="366" t="s">
        <v>41768</v>
      </c>
      <c r="B5377" s="367" t="s">
        <v>33227</v>
      </c>
      <c r="C5377" s="366" t="s">
        <v>9780</v>
      </c>
      <c r="D5377" s="368">
        <v>317.58999999999997</v>
      </c>
    </row>
    <row r="5378" spans="1:4" ht="18" customHeight="1">
      <c r="A5378" s="366" t="s">
        <v>41769</v>
      </c>
      <c r="B5378" s="367" t="s">
        <v>33228</v>
      </c>
      <c r="C5378" s="366" t="s">
        <v>9780</v>
      </c>
      <c r="D5378" s="368">
        <v>363.4</v>
      </c>
    </row>
    <row r="5379" spans="1:4" ht="18" customHeight="1">
      <c r="A5379" s="366" t="s">
        <v>41770</v>
      </c>
      <c r="B5379" s="367" t="s">
        <v>33229</v>
      </c>
      <c r="C5379" s="366" t="s">
        <v>9780</v>
      </c>
      <c r="D5379" s="368">
        <v>343.14</v>
      </c>
    </row>
    <row r="5380" spans="1:4" ht="18" customHeight="1">
      <c r="A5380" s="366" t="s">
        <v>41771</v>
      </c>
      <c r="B5380" s="367" t="s">
        <v>33230</v>
      </c>
      <c r="C5380" s="366" t="s">
        <v>9780</v>
      </c>
      <c r="D5380" s="368">
        <v>335.72</v>
      </c>
    </row>
    <row r="5381" spans="1:4" ht="18" customHeight="1">
      <c r="A5381" s="366" t="s">
        <v>41772</v>
      </c>
      <c r="B5381" s="367" t="s">
        <v>33231</v>
      </c>
      <c r="C5381" s="366" t="s">
        <v>9780</v>
      </c>
      <c r="D5381" s="368">
        <v>315.45999999999998</v>
      </c>
    </row>
    <row r="5382" spans="1:4" ht="18" customHeight="1">
      <c r="A5382" s="366" t="s">
        <v>41773</v>
      </c>
      <c r="B5382" s="367" t="s">
        <v>33232</v>
      </c>
      <c r="C5382" s="366" t="s">
        <v>9780</v>
      </c>
      <c r="D5382" s="368">
        <v>361.26</v>
      </c>
    </row>
    <row r="5383" spans="1:4" ht="18" customHeight="1">
      <c r="A5383" s="366" t="s">
        <v>41774</v>
      </c>
      <c r="B5383" s="367" t="s">
        <v>33233</v>
      </c>
      <c r="C5383" s="366" t="s">
        <v>9780</v>
      </c>
      <c r="D5383" s="368">
        <v>341</v>
      </c>
    </row>
    <row r="5384" spans="1:4" ht="18" customHeight="1">
      <c r="A5384" s="366" t="s">
        <v>41775</v>
      </c>
      <c r="B5384" s="367" t="s">
        <v>33234</v>
      </c>
      <c r="C5384" s="366" t="s">
        <v>9780</v>
      </c>
      <c r="D5384" s="368">
        <v>334.54</v>
      </c>
    </row>
    <row r="5385" spans="1:4" ht="18" customHeight="1">
      <c r="A5385" s="366" t="s">
        <v>41776</v>
      </c>
      <c r="B5385" s="367" t="s">
        <v>33235</v>
      </c>
      <c r="C5385" s="366" t="s">
        <v>9780</v>
      </c>
      <c r="D5385" s="368">
        <v>314.27</v>
      </c>
    </row>
    <row r="5386" spans="1:4" ht="18" customHeight="1">
      <c r="A5386" s="366" t="s">
        <v>41777</v>
      </c>
      <c r="B5386" s="367" t="s">
        <v>33236</v>
      </c>
      <c r="C5386" s="366" t="s">
        <v>9780</v>
      </c>
      <c r="D5386" s="368">
        <v>360.08</v>
      </c>
    </row>
    <row r="5387" spans="1:4" ht="9" customHeight="1">
      <c r="A5387" s="366" t="s">
        <v>41778</v>
      </c>
      <c r="B5387" s="367" t="s">
        <v>33237</v>
      </c>
      <c r="C5387" s="366" t="s">
        <v>9780</v>
      </c>
      <c r="D5387" s="368">
        <v>339.82</v>
      </c>
    </row>
    <row r="5388" spans="1:4" ht="9" customHeight="1">
      <c r="A5388" s="366" t="s">
        <v>41779</v>
      </c>
      <c r="B5388" s="367" t="s">
        <v>33238</v>
      </c>
      <c r="C5388" s="366" t="s">
        <v>4130</v>
      </c>
      <c r="D5388" s="368">
        <v>8.94</v>
      </c>
    </row>
    <row r="5389" spans="1:4" ht="9" customHeight="1">
      <c r="A5389" s="366" t="s">
        <v>41780</v>
      </c>
      <c r="B5389" s="367" t="s">
        <v>33239</v>
      </c>
      <c r="C5389" s="366" t="s">
        <v>9780</v>
      </c>
      <c r="D5389" s="368">
        <v>15.44</v>
      </c>
    </row>
    <row r="5390" spans="1:4" ht="9" customHeight="1">
      <c r="A5390" s="366" t="s">
        <v>41781</v>
      </c>
      <c r="B5390" s="367" t="s">
        <v>33240</v>
      </c>
      <c r="C5390" s="366" t="s">
        <v>16948</v>
      </c>
      <c r="D5390" s="368">
        <v>132.79</v>
      </c>
    </row>
    <row r="5391" spans="1:4" ht="9" customHeight="1">
      <c r="A5391" s="366" t="s">
        <v>41782</v>
      </c>
      <c r="B5391" s="367" t="s">
        <v>33241</v>
      </c>
      <c r="C5391" s="366" t="s">
        <v>16948</v>
      </c>
      <c r="D5391" s="368">
        <v>14.81</v>
      </c>
    </row>
    <row r="5392" spans="1:4" ht="9" customHeight="1">
      <c r="A5392" s="366" t="s">
        <v>41783</v>
      </c>
      <c r="B5392" s="367" t="s">
        <v>33242</v>
      </c>
      <c r="C5392" s="366" t="s">
        <v>16948</v>
      </c>
      <c r="D5392" s="368">
        <v>8.42</v>
      </c>
    </row>
    <row r="5393" spans="1:4" ht="9" customHeight="1">
      <c r="A5393" s="366" t="s">
        <v>41784</v>
      </c>
      <c r="B5393" s="367" t="s">
        <v>33243</v>
      </c>
      <c r="C5393" s="366" t="s">
        <v>16948</v>
      </c>
      <c r="D5393" s="368">
        <v>4.9400000000000004</v>
      </c>
    </row>
    <row r="5394" spans="1:4" ht="9" customHeight="1">
      <c r="A5394" s="366" t="s">
        <v>41785</v>
      </c>
      <c r="B5394" s="367" t="s">
        <v>33244</v>
      </c>
      <c r="C5394" s="366" t="s">
        <v>16948</v>
      </c>
      <c r="D5394" s="368">
        <v>38.26</v>
      </c>
    </row>
    <row r="5395" spans="1:4" ht="9" customHeight="1">
      <c r="A5395" s="366" t="s">
        <v>41786</v>
      </c>
      <c r="B5395" s="367" t="s">
        <v>33245</v>
      </c>
      <c r="C5395" s="366" t="s">
        <v>16948</v>
      </c>
      <c r="D5395" s="368">
        <v>16.8</v>
      </c>
    </row>
    <row r="5396" spans="1:4" ht="9" customHeight="1">
      <c r="A5396" s="366" t="s">
        <v>41787</v>
      </c>
      <c r="B5396" s="367" t="s">
        <v>33246</v>
      </c>
      <c r="C5396" s="366" t="s">
        <v>9780</v>
      </c>
      <c r="D5396" s="368">
        <v>0.54</v>
      </c>
    </row>
    <row r="5397" spans="1:4" ht="9" customHeight="1">
      <c r="A5397" s="366" t="s">
        <v>41788</v>
      </c>
      <c r="B5397" s="367" t="s">
        <v>33247</v>
      </c>
      <c r="C5397" s="366" t="s">
        <v>16948</v>
      </c>
      <c r="D5397" s="368">
        <v>156.57</v>
      </c>
    </row>
    <row r="5398" spans="1:4" ht="9" customHeight="1">
      <c r="A5398" s="366" t="s">
        <v>41789</v>
      </c>
      <c r="B5398" s="367" t="s">
        <v>33248</v>
      </c>
      <c r="C5398" s="366" t="s">
        <v>16948</v>
      </c>
      <c r="D5398" s="368">
        <v>41.88</v>
      </c>
    </row>
    <row r="5399" spans="1:4" ht="9" customHeight="1">
      <c r="A5399" s="366" t="s">
        <v>41790</v>
      </c>
      <c r="B5399" s="367" t="s">
        <v>33249</v>
      </c>
      <c r="C5399" s="366" t="s">
        <v>16948</v>
      </c>
      <c r="D5399" s="368">
        <v>329.66</v>
      </c>
    </row>
    <row r="5400" spans="1:4" ht="9" customHeight="1">
      <c r="A5400" s="366" t="s">
        <v>41791</v>
      </c>
      <c r="B5400" s="367" t="s">
        <v>33250</v>
      </c>
      <c r="C5400" s="366" t="s">
        <v>4130</v>
      </c>
      <c r="D5400" s="368">
        <v>39.619999999999997</v>
      </c>
    </row>
    <row r="5401" spans="1:4" ht="18" customHeight="1">
      <c r="A5401" s="366" t="s">
        <v>41792</v>
      </c>
      <c r="B5401" s="367" t="s">
        <v>33251</v>
      </c>
      <c r="C5401" s="366" t="s">
        <v>4130</v>
      </c>
      <c r="D5401" s="368">
        <v>99.04</v>
      </c>
    </row>
    <row r="5402" spans="1:4" ht="18" customHeight="1">
      <c r="A5402" s="366" t="s">
        <v>41793</v>
      </c>
      <c r="B5402" s="367" t="s">
        <v>33252</v>
      </c>
      <c r="C5402" s="366" t="s">
        <v>16948</v>
      </c>
      <c r="D5402" s="368">
        <v>218.49</v>
      </c>
    </row>
    <row r="5403" spans="1:4" ht="18" customHeight="1">
      <c r="A5403" s="366" t="s">
        <v>41794</v>
      </c>
      <c r="B5403" s="367" t="s">
        <v>33253</v>
      </c>
      <c r="C5403" s="366" t="s">
        <v>16948</v>
      </c>
      <c r="D5403" s="368">
        <v>24.72</v>
      </c>
    </row>
    <row r="5404" spans="1:4" ht="18" customHeight="1">
      <c r="A5404" s="366" t="s">
        <v>41795</v>
      </c>
      <c r="B5404" s="367" t="s">
        <v>33254</v>
      </c>
      <c r="C5404" s="366" t="s">
        <v>16948</v>
      </c>
      <c r="D5404" s="368">
        <v>31.18</v>
      </c>
    </row>
    <row r="5405" spans="1:4" ht="18" customHeight="1">
      <c r="A5405" s="366" t="s">
        <v>41796</v>
      </c>
      <c r="B5405" s="367" t="s">
        <v>33255</v>
      </c>
      <c r="C5405" s="366" t="s">
        <v>16948</v>
      </c>
      <c r="D5405" s="368">
        <v>57.08</v>
      </c>
    </row>
    <row r="5406" spans="1:4" ht="9" customHeight="1">
      <c r="A5406" s="366" t="s">
        <v>41797</v>
      </c>
      <c r="B5406" s="367" t="s">
        <v>33256</v>
      </c>
      <c r="C5406" s="366" t="s">
        <v>16948</v>
      </c>
      <c r="D5406" s="368">
        <v>106.16</v>
      </c>
    </row>
    <row r="5407" spans="1:4" ht="9" customHeight="1">
      <c r="A5407" s="366" t="s">
        <v>41798</v>
      </c>
      <c r="B5407" s="367" t="s">
        <v>33257</v>
      </c>
      <c r="C5407" s="366" t="s">
        <v>16948</v>
      </c>
      <c r="D5407" s="368">
        <v>31.65</v>
      </c>
    </row>
    <row r="5408" spans="1:4" ht="18" customHeight="1">
      <c r="A5408" s="366" t="s">
        <v>41799</v>
      </c>
      <c r="B5408" s="367" t="s">
        <v>33258</v>
      </c>
      <c r="C5408" s="366" t="s">
        <v>16948</v>
      </c>
      <c r="D5408" s="368">
        <v>23.05</v>
      </c>
    </row>
    <row r="5409" spans="1:4" ht="9" customHeight="1">
      <c r="A5409" s="366" t="s">
        <v>41800</v>
      </c>
      <c r="B5409" s="367" t="s">
        <v>33259</v>
      </c>
      <c r="C5409" s="366" t="s">
        <v>16948</v>
      </c>
      <c r="D5409" s="368">
        <v>120.9</v>
      </c>
    </row>
    <row r="5410" spans="1:4" ht="18" customHeight="1">
      <c r="A5410" s="366" t="s">
        <v>41801</v>
      </c>
      <c r="B5410" s="367" t="s">
        <v>33260</v>
      </c>
      <c r="C5410" s="366" t="s">
        <v>16948</v>
      </c>
      <c r="D5410" s="368">
        <v>14.8</v>
      </c>
    </row>
    <row r="5411" spans="1:4" ht="18" customHeight="1">
      <c r="A5411" s="366" t="s">
        <v>41802</v>
      </c>
      <c r="B5411" s="367" t="s">
        <v>33261</v>
      </c>
      <c r="C5411" s="366" t="s">
        <v>16948</v>
      </c>
      <c r="D5411" s="368">
        <v>18.53</v>
      </c>
    </row>
    <row r="5412" spans="1:4" ht="18" customHeight="1">
      <c r="A5412" s="366" t="s">
        <v>41803</v>
      </c>
      <c r="B5412" s="367" t="s">
        <v>33262</v>
      </c>
      <c r="C5412" s="366" t="s">
        <v>16948</v>
      </c>
      <c r="D5412" s="368">
        <v>33.33</v>
      </c>
    </row>
    <row r="5413" spans="1:4" ht="9" customHeight="1">
      <c r="A5413" s="366" t="s">
        <v>41804</v>
      </c>
      <c r="B5413" s="367" t="s">
        <v>33263</v>
      </c>
      <c r="C5413" s="366" t="s">
        <v>16948</v>
      </c>
      <c r="D5413" s="368">
        <v>61.07</v>
      </c>
    </row>
    <row r="5414" spans="1:4" ht="18" customHeight="1">
      <c r="A5414" s="366" t="s">
        <v>41805</v>
      </c>
      <c r="B5414" s="367" t="s">
        <v>33264</v>
      </c>
      <c r="C5414" s="366" t="s">
        <v>16948</v>
      </c>
      <c r="D5414" s="368">
        <v>6.89</v>
      </c>
    </row>
    <row r="5415" spans="1:4" ht="18" customHeight="1">
      <c r="A5415" s="366" t="s">
        <v>41806</v>
      </c>
      <c r="B5415" s="367" t="s">
        <v>33265</v>
      </c>
      <c r="C5415" s="366" t="s">
        <v>16948</v>
      </c>
      <c r="D5415" s="368">
        <v>11.98</v>
      </c>
    </row>
    <row r="5416" spans="1:4" ht="18" customHeight="1">
      <c r="A5416" s="366" t="s">
        <v>41807</v>
      </c>
      <c r="B5416" s="367" t="s">
        <v>33266</v>
      </c>
      <c r="C5416" s="366" t="s">
        <v>16948</v>
      </c>
      <c r="D5416" s="368">
        <v>8</v>
      </c>
    </row>
    <row r="5417" spans="1:4" ht="18" customHeight="1">
      <c r="A5417" s="366" t="s">
        <v>41808</v>
      </c>
      <c r="B5417" s="367" t="s">
        <v>33267</v>
      </c>
      <c r="C5417" s="366" t="s">
        <v>16948</v>
      </c>
      <c r="D5417" s="368">
        <v>10.72</v>
      </c>
    </row>
    <row r="5418" spans="1:4" ht="18" customHeight="1">
      <c r="A5418" s="366" t="s">
        <v>41809</v>
      </c>
      <c r="B5418" s="367" t="s">
        <v>33268</v>
      </c>
      <c r="C5418" s="366" t="s">
        <v>16948</v>
      </c>
      <c r="D5418" s="368">
        <v>6.73</v>
      </c>
    </row>
    <row r="5419" spans="1:4" ht="18" customHeight="1">
      <c r="A5419" s="366" t="s">
        <v>41810</v>
      </c>
      <c r="B5419" s="367" t="s">
        <v>33269</v>
      </c>
      <c r="C5419" s="366" t="s">
        <v>16948</v>
      </c>
      <c r="D5419" s="368">
        <v>10.08</v>
      </c>
    </row>
    <row r="5420" spans="1:4" ht="18" customHeight="1">
      <c r="A5420" s="366" t="s">
        <v>41811</v>
      </c>
      <c r="B5420" s="367" t="s">
        <v>33270</v>
      </c>
      <c r="C5420" s="366" t="s">
        <v>16948</v>
      </c>
      <c r="D5420" s="368">
        <v>6.47</v>
      </c>
    </row>
    <row r="5421" spans="1:4" ht="18" customHeight="1">
      <c r="A5421" s="366" t="s">
        <v>41812</v>
      </c>
      <c r="B5421" s="367" t="s">
        <v>33271</v>
      </c>
      <c r="C5421" s="366" t="s">
        <v>16948</v>
      </c>
      <c r="D5421" s="368">
        <v>12.24</v>
      </c>
    </row>
    <row r="5422" spans="1:4" ht="18" customHeight="1">
      <c r="A5422" s="366" t="s">
        <v>41813</v>
      </c>
      <c r="B5422" s="367" t="s">
        <v>33272</v>
      </c>
      <c r="C5422" s="366" t="s">
        <v>16948</v>
      </c>
      <c r="D5422" s="368">
        <v>8.69</v>
      </c>
    </row>
    <row r="5423" spans="1:4" ht="18" customHeight="1">
      <c r="A5423" s="366" t="s">
        <v>41814</v>
      </c>
      <c r="B5423" s="367" t="s">
        <v>33273</v>
      </c>
      <c r="C5423" s="366" t="s">
        <v>16948</v>
      </c>
      <c r="D5423" s="368">
        <v>10.89</v>
      </c>
    </row>
    <row r="5424" spans="1:4" ht="18" customHeight="1">
      <c r="A5424" s="366" t="s">
        <v>41815</v>
      </c>
      <c r="B5424" s="367" t="s">
        <v>33274</v>
      </c>
      <c r="C5424" s="366" t="s">
        <v>16948</v>
      </c>
      <c r="D5424" s="368">
        <v>7.3</v>
      </c>
    </row>
    <row r="5425" spans="1:4" ht="18" customHeight="1">
      <c r="A5425" s="366" t="s">
        <v>41816</v>
      </c>
      <c r="B5425" s="367" t="s">
        <v>33275</v>
      </c>
      <c r="C5425" s="366" t="s">
        <v>16948</v>
      </c>
      <c r="D5425" s="368">
        <v>10.220000000000001</v>
      </c>
    </row>
    <row r="5426" spans="1:4" ht="18" customHeight="1">
      <c r="A5426" s="366" t="s">
        <v>41817</v>
      </c>
      <c r="B5426" s="367" t="s">
        <v>33276</v>
      </c>
      <c r="C5426" s="366" t="s">
        <v>16948</v>
      </c>
      <c r="D5426" s="368">
        <v>6.62</v>
      </c>
    </row>
    <row r="5427" spans="1:4" ht="18" customHeight="1">
      <c r="A5427" s="366" t="s">
        <v>41818</v>
      </c>
      <c r="B5427" s="367" t="s">
        <v>33277</v>
      </c>
      <c r="C5427" s="366" t="s">
        <v>16948</v>
      </c>
      <c r="D5427" s="368">
        <v>12.5</v>
      </c>
    </row>
    <row r="5428" spans="1:4" ht="18" customHeight="1">
      <c r="A5428" s="366" t="s">
        <v>41819</v>
      </c>
      <c r="B5428" s="367" t="s">
        <v>33278</v>
      </c>
      <c r="C5428" s="366" t="s">
        <v>16948</v>
      </c>
      <c r="D5428" s="368">
        <v>8.92</v>
      </c>
    </row>
    <row r="5429" spans="1:4" ht="18" customHeight="1">
      <c r="A5429" s="366" t="s">
        <v>41820</v>
      </c>
      <c r="B5429" s="367" t="s">
        <v>33279</v>
      </c>
      <c r="C5429" s="366" t="s">
        <v>16948</v>
      </c>
      <c r="D5429" s="368">
        <v>11.07</v>
      </c>
    </row>
    <row r="5430" spans="1:4" ht="18" customHeight="1">
      <c r="A5430" s="366" t="s">
        <v>41821</v>
      </c>
      <c r="B5430" s="367" t="s">
        <v>33280</v>
      </c>
      <c r="C5430" s="366" t="s">
        <v>16948</v>
      </c>
      <c r="D5430" s="368">
        <v>7.49</v>
      </c>
    </row>
    <row r="5431" spans="1:4" ht="18" customHeight="1">
      <c r="A5431" s="366" t="s">
        <v>41822</v>
      </c>
      <c r="B5431" s="367" t="s">
        <v>33281</v>
      </c>
      <c r="C5431" s="366" t="s">
        <v>16948</v>
      </c>
      <c r="D5431" s="368">
        <v>10.72</v>
      </c>
    </row>
    <row r="5432" spans="1:4" ht="18" customHeight="1">
      <c r="A5432" s="366" t="s">
        <v>41823</v>
      </c>
      <c r="B5432" s="367" t="s">
        <v>33282</v>
      </c>
      <c r="C5432" s="366" t="s">
        <v>16948</v>
      </c>
      <c r="D5432" s="368">
        <v>6.73</v>
      </c>
    </row>
    <row r="5433" spans="1:4" ht="18" customHeight="1">
      <c r="A5433" s="366" t="s">
        <v>41824</v>
      </c>
      <c r="B5433" s="367" t="s">
        <v>33283</v>
      </c>
      <c r="C5433" s="366" t="s">
        <v>16948</v>
      </c>
      <c r="D5433" s="368">
        <v>12.77</v>
      </c>
    </row>
    <row r="5434" spans="1:4" ht="18" customHeight="1">
      <c r="A5434" s="366" t="s">
        <v>41825</v>
      </c>
      <c r="B5434" s="367" t="s">
        <v>33284</v>
      </c>
      <c r="C5434" s="366" t="s">
        <v>16948</v>
      </c>
      <c r="D5434" s="368">
        <v>9.19</v>
      </c>
    </row>
    <row r="5435" spans="1:4" ht="18" customHeight="1">
      <c r="A5435" s="366" t="s">
        <v>41826</v>
      </c>
      <c r="B5435" s="367" t="s">
        <v>33285</v>
      </c>
      <c r="C5435" s="366" t="s">
        <v>16948</v>
      </c>
      <c r="D5435" s="368">
        <v>11.25</v>
      </c>
    </row>
    <row r="5436" spans="1:4" ht="18" customHeight="1">
      <c r="A5436" s="366" t="s">
        <v>41827</v>
      </c>
      <c r="B5436" s="367" t="s">
        <v>33286</v>
      </c>
      <c r="C5436" s="366" t="s">
        <v>16948</v>
      </c>
      <c r="D5436" s="368">
        <v>7.68</v>
      </c>
    </row>
    <row r="5437" spans="1:4" ht="18" customHeight="1">
      <c r="A5437" s="366" t="s">
        <v>41828</v>
      </c>
      <c r="B5437" s="367" t="s">
        <v>33287</v>
      </c>
      <c r="C5437" s="366" t="s">
        <v>16948</v>
      </c>
      <c r="D5437" s="368">
        <v>10.89</v>
      </c>
    </row>
    <row r="5438" spans="1:4" ht="18" customHeight="1">
      <c r="A5438" s="366" t="s">
        <v>41829</v>
      </c>
      <c r="B5438" s="367" t="s">
        <v>33288</v>
      </c>
      <c r="C5438" s="366" t="s">
        <v>16948</v>
      </c>
      <c r="D5438" s="368">
        <v>7.3</v>
      </c>
    </row>
    <row r="5439" spans="1:4" ht="18" customHeight="1">
      <c r="A5439" s="366" t="s">
        <v>41830</v>
      </c>
      <c r="B5439" s="367" t="s">
        <v>33289</v>
      </c>
      <c r="C5439" s="366" t="s">
        <v>16948</v>
      </c>
      <c r="D5439" s="368">
        <v>13.41</v>
      </c>
    </row>
    <row r="5440" spans="1:4" ht="18" customHeight="1">
      <c r="A5440" s="366" t="s">
        <v>41831</v>
      </c>
      <c r="B5440" s="367" t="s">
        <v>33290</v>
      </c>
      <c r="C5440" s="366" t="s">
        <v>16948</v>
      </c>
      <c r="D5440" s="368">
        <v>9.4700000000000006</v>
      </c>
    </row>
    <row r="5441" spans="1:4" ht="18" customHeight="1">
      <c r="A5441" s="366" t="s">
        <v>41832</v>
      </c>
      <c r="B5441" s="367" t="s">
        <v>33291</v>
      </c>
      <c r="C5441" s="366" t="s">
        <v>16948</v>
      </c>
      <c r="D5441" s="368">
        <v>11.42</v>
      </c>
    </row>
    <row r="5442" spans="1:4" ht="18" customHeight="1">
      <c r="A5442" s="366" t="s">
        <v>41833</v>
      </c>
      <c r="B5442" s="367" t="s">
        <v>33292</v>
      </c>
      <c r="C5442" s="366" t="s">
        <v>16948</v>
      </c>
      <c r="D5442" s="368">
        <v>7.81</v>
      </c>
    </row>
    <row r="5443" spans="1:4" ht="18" customHeight="1">
      <c r="A5443" s="366" t="s">
        <v>41834</v>
      </c>
      <c r="B5443" s="367" t="s">
        <v>33293</v>
      </c>
      <c r="C5443" s="366" t="s">
        <v>16948</v>
      </c>
      <c r="D5443" s="368">
        <v>11.03</v>
      </c>
    </row>
    <row r="5444" spans="1:4" ht="18" customHeight="1">
      <c r="A5444" s="366" t="s">
        <v>41835</v>
      </c>
      <c r="B5444" s="367" t="s">
        <v>33294</v>
      </c>
      <c r="C5444" s="366" t="s">
        <v>16948</v>
      </c>
      <c r="D5444" s="368">
        <v>7.44</v>
      </c>
    </row>
    <row r="5445" spans="1:4" ht="18" customHeight="1">
      <c r="A5445" s="366" t="s">
        <v>41836</v>
      </c>
      <c r="B5445" s="367" t="s">
        <v>33295</v>
      </c>
      <c r="C5445" s="366" t="s">
        <v>16948</v>
      </c>
      <c r="D5445" s="368">
        <v>13.9</v>
      </c>
    </row>
    <row r="5446" spans="1:4" ht="18" customHeight="1">
      <c r="A5446" s="366" t="s">
        <v>41837</v>
      </c>
      <c r="B5446" s="367" t="s">
        <v>33296</v>
      </c>
      <c r="C5446" s="366" t="s">
        <v>16948</v>
      </c>
      <c r="D5446" s="368">
        <v>10.35</v>
      </c>
    </row>
    <row r="5447" spans="1:4" ht="18" customHeight="1">
      <c r="A5447" s="366" t="s">
        <v>41838</v>
      </c>
      <c r="B5447" s="367" t="s">
        <v>33297</v>
      </c>
      <c r="C5447" s="366" t="s">
        <v>16948</v>
      </c>
      <c r="D5447" s="368">
        <v>12.08</v>
      </c>
    </row>
    <row r="5448" spans="1:4" ht="18" customHeight="1">
      <c r="A5448" s="366" t="s">
        <v>41839</v>
      </c>
      <c r="B5448" s="367" t="s">
        <v>33298</v>
      </c>
      <c r="C5448" s="366" t="s">
        <v>16948</v>
      </c>
      <c r="D5448" s="368">
        <v>8.14</v>
      </c>
    </row>
    <row r="5449" spans="1:4" ht="18" customHeight="1">
      <c r="A5449" s="366" t="s">
        <v>41840</v>
      </c>
      <c r="B5449" s="367" t="s">
        <v>33299</v>
      </c>
      <c r="C5449" s="366" t="s">
        <v>16948</v>
      </c>
      <c r="D5449" s="368">
        <v>11.25</v>
      </c>
    </row>
    <row r="5450" spans="1:4" ht="18" customHeight="1">
      <c r="A5450" s="366" t="s">
        <v>41841</v>
      </c>
      <c r="B5450" s="367" t="s">
        <v>33300</v>
      </c>
      <c r="C5450" s="366" t="s">
        <v>16948</v>
      </c>
      <c r="D5450" s="368">
        <v>7.68</v>
      </c>
    </row>
    <row r="5451" spans="1:4" ht="18" customHeight="1">
      <c r="A5451" s="366" t="s">
        <v>41842</v>
      </c>
      <c r="B5451" s="367" t="s">
        <v>33301</v>
      </c>
      <c r="C5451" s="366" t="s">
        <v>16948</v>
      </c>
      <c r="D5451" s="368">
        <v>15</v>
      </c>
    </row>
    <row r="5452" spans="1:4" ht="18" customHeight="1">
      <c r="A5452" s="366" t="s">
        <v>41843</v>
      </c>
      <c r="B5452" s="367" t="s">
        <v>33302</v>
      </c>
      <c r="C5452" s="366" t="s">
        <v>16948</v>
      </c>
      <c r="D5452" s="368">
        <v>11.47</v>
      </c>
    </row>
    <row r="5453" spans="1:4" ht="18" customHeight="1">
      <c r="A5453" s="366" t="s">
        <v>41844</v>
      </c>
      <c r="B5453" s="367" t="s">
        <v>33303</v>
      </c>
      <c r="C5453" s="366" t="s">
        <v>16948</v>
      </c>
      <c r="D5453" s="368">
        <v>12.56</v>
      </c>
    </row>
    <row r="5454" spans="1:4" ht="18" customHeight="1">
      <c r="A5454" s="366" t="s">
        <v>41845</v>
      </c>
      <c r="B5454" s="367" t="s">
        <v>33304</v>
      </c>
      <c r="C5454" s="366" t="s">
        <v>16948</v>
      </c>
      <c r="D5454" s="368">
        <v>9.0299999999999994</v>
      </c>
    </row>
    <row r="5455" spans="1:4" ht="18" customHeight="1">
      <c r="A5455" s="366" t="s">
        <v>41846</v>
      </c>
      <c r="B5455" s="367" t="s">
        <v>33305</v>
      </c>
      <c r="C5455" s="366" t="s">
        <v>16948</v>
      </c>
      <c r="D5455" s="368">
        <v>12.03</v>
      </c>
    </row>
    <row r="5456" spans="1:4" ht="18" customHeight="1">
      <c r="A5456" s="366" t="s">
        <v>41847</v>
      </c>
      <c r="B5456" s="367" t="s">
        <v>33306</v>
      </c>
      <c r="C5456" s="366" t="s">
        <v>16948</v>
      </c>
      <c r="D5456" s="368">
        <v>8.09</v>
      </c>
    </row>
    <row r="5457" spans="1:4" ht="18" customHeight="1">
      <c r="A5457" s="366" t="s">
        <v>41848</v>
      </c>
      <c r="B5457" s="367" t="s">
        <v>33307</v>
      </c>
      <c r="C5457" s="366" t="s">
        <v>16948</v>
      </c>
      <c r="D5457" s="368">
        <v>9.9700000000000006</v>
      </c>
    </row>
    <row r="5458" spans="1:4" ht="18" customHeight="1">
      <c r="A5458" s="366" t="s">
        <v>41849</v>
      </c>
      <c r="B5458" s="367" t="s">
        <v>33308</v>
      </c>
      <c r="C5458" s="366" t="s">
        <v>16948</v>
      </c>
      <c r="D5458" s="368">
        <v>6.36</v>
      </c>
    </row>
    <row r="5459" spans="1:4" ht="18" customHeight="1">
      <c r="A5459" s="366" t="s">
        <v>41850</v>
      </c>
      <c r="B5459" s="367" t="s">
        <v>33309</v>
      </c>
      <c r="C5459" s="366" t="s">
        <v>16948</v>
      </c>
      <c r="D5459" s="368">
        <v>9.5500000000000007</v>
      </c>
    </row>
    <row r="5460" spans="1:4" ht="18" customHeight="1">
      <c r="A5460" s="366" t="s">
        <v>41851</v>
      </c>
      <c r="B5460" s="367" t="s">
        <v>33310</v>
      </c>
      <c r="C5460" s="366" t="s">
        <v>16948</v>
      </c>
      <c r="D5460" s="368">
        <v>5.95</v>
      </c>
    </row>
    <row r="5461" spans="1:4" ht="18" customHeight="1">
      <c r="A5461" s="366" t="s">
        <v>41852</v>
      </c>
      <c r="B5461" s="367" t="s">
        <v>33311</v>
      </c>
      <c r="C5461" s="366" t="s">
        <v>16948</v>
      </c>
      <c r="D5461" s="368">
        <v>9.02</v>
      </c>
    </row>
    <row r="5462" spans="1:4" ht="18" customHeight="1">
      <c r="A5462" s="366" t="s">
        <v>41853</v>
      </c>
      <c r="B5462" s="367" t="s">
        <v>33312</v>
      </c>
      <c r="C5462" s="366" t="s">
        <v>16948</v>
      </c>
      <c r="D5462" s="368">
        <v>5.39</v>
      </c>
    </row>
    <row r="5463" spans="1:4" ht="18" customHeight="1">
      <c r="A5463" s="366" t="s">
        <v>41854</v>
      </c>
      <c r="B5463" s="367" t="s">
        <v>33313</v>
      </c>
      <c r="C5463" s="366" t="s">
        <v>16948</v>
      </c>
      <c r="D5463" s="368">
        <v>10.72</v>
      </c>
    </row>
    <row r="5464" spans="1:4" ht="18" customHeight="1">
      <c r="A5464" s="366" t="s">
        <v>41855</v>
      </c>
      <c r="B5464" s="367" t="s">
        <v>33314</v>
      </c>
      <c r="C5464" s="366" t="s">
        <v>16948</v>
      </c>
      <c r="D5464" s="368">
        <v>6.73</v>
      </c>
    </row>
    <row r="5465" spans="1:4" ht="18" customHeight="1">
      <c r="A5465" s="366" t="s">
        <v>41856</v>
      </c>
      <c r="B5465" s="367" t="s">
        <v>33315</v>
      </c>
      <c r="C5465" s="366" t="s">
        <v>16948</v>
      </c>
      <c r="D5465" s="368">
        <v>9.7899999999999991</v>
      </c>
    </row>
    <row r="5466" spans="1:4" ht="18" customHeight="1">
      <c r="A5466" s="366" t="s">
        <v>41857</v>
      </c>
      <c r="B5466" s="367" t="s">
        <v>33316</v>
      </c>
      <c r="C5466" s="366" t="s">
        <v>16948</v>
      </c>
      <c r="D5466" s="368">
        <v>6.18</v>
      </c>
    </row>
    <row r="5467" spans="1:4" ht="18" customHeight="1">
      <c r="A5467" s="366" t="s">
        <v>41858</v>
      </c>
      <c r="B5467" s="367" t="s">
        <v>33317</v>
      </c>
      <c r="C5467" s="366" t="s">
        <v>16948</v>
      </c>
      <c r="D5467" s="368">
        <v>9.6199999999999992</v>
      </c>
    </row>
    <row r="5468" spans="1:4" ht="18" customHeight="1">
      <c r="A5468" s="366" t="s">
        <v>41859</v>
      </c>
      <c r="B5468" s="367" t="s">
        <v>33318</v>
      </c>
      <c r="C5468" s="366" t="s">
        <v>16948</v>
      </c>
      <c r="D5468" s="368">
        <v>5.99</v>
      </c>
    </row>
    <row r="5469" spans="1:4" ht="18" customHeight="1">
      <c r="A5469" s="366" t="s">
        <v>41860</v>
      </c>
      <c r="B5469" s="367" t="s">
        <v>33319</v>
      </c>
      <c r="C5469" s="366" t="s">
        <v>16948</v>
      </c>
      <c r="D5469" s="368">
        <v>9.5500000000000007</v>
      </c>
    </row>
    <row r="5470" spans="1:4" ht="18" customHeight="1">
      <c r="A5470" s="366" t="s">
        <v>41861</v>
      </c>
      <c r="B5470" s="367" t="s">
        <v>33320</v>
      </c>
      <c r="C5470" s="366" t="s">
        <v>16948</v>
      </c>
      <c r="D5470" s="368">
        <v>5.95</v>
      </c>
    </row>
    <row r="5471" spans="1:4" ht="18" customHeight="1">
      <c r="A5471" s="366" t="s">
        <v>41862</v>
      </c>
      <c r="B5471" s="367" t="s">
        <v>33321</v>
      </c>
      <c r="C5471" s="366" t="s">
        <v>16948</v>
      </c>
      <c r="D5471" s="368">
        <v>8.89</v>
      </c>
    </row>
    <row r="5472" spans="1:4" ht="18" customHeight="1">
      <c r="A5472" s="366" t="s">
        <v>41863</v>
      </c>
      <c r="B5472" s="367" t="s">
        <v>33322</v>
      </c>
      <c r="C5472" s="366" t="s">
        <v>16948</v>
      </c>
      <c r="D5472" s="368">
        <v>5.25</v>
      </c>
    </row>
    <row r="5473" spans="1:4" ht="18" customHeight="1">
      <c r="A5473" s="366" t="s">
        <v>41864</v>
      </c>
      <c r="B5473" s="367" t="s">
        <v>33323</v>
      </c>
      <c r="C5473" s="366" t="s">
        <v>16948</v>
      </c>
      <c r="D5473" s="368">
        <v>8.81</v>
      </c>
    </row>
    <row r="5474" spans="1:4" ht="18" customHeight="1">
      <c r="A5474" s="366" t="s">
        <v>41865</v>
      </c>
      <c r="B5474" s="367" t="s">
        <v>33324</v>
      </c>
      <c r="C5474" s="366" t="s">
        <v>16948</v>
      </c>
      <c r="D5474" s="368">
        <v>5.17</v>
      </c>
    </row>
    <row r="5475" spans="1:4" ht="18" customHeight="1">
      <c r="A5475" s="366" t="s">
        <v>41866</v>
      </c>
      <c r="B5475" s="367" t="s">
        <v>33325</v>
      </c>
      <c r="C5475" s="366" t="s">
        <v>16948</v>
      </c>
      <c r="D5475" s="368">
        <v>11.03</v>
      </c>
    </row>
    <row r="5476" spans="1:4" ht="18" customHeight="1">
      <c r="A5476" s="366" t="s">
        <v>41867</v>
      </c>
      <c r="B5476" s="367" t="s">
        <v>33326</v>
      </c>
      <c r="C5476" s="366" t="s">
        <v>16948</v>
      </c>
      <c r="D5476" s="368">
        <v>7.44</v>
      </c>
    </row>
    <row r="5477" spans="1:4" ht="18" customHeight="1">
      <c r="A5477" s="366" t="s">
        <v>41868</v>
      </c>
      <c r="B5477" s="367" t="s">
        <v>33327</v>
      </c>
      <c r="C5477" s="366" t="s">
        <v>16948</v>
      </c>
      <c r="D5477" s="368">
        <v>9.9700000000000006</v>
      </c>
    </row>
    <row r="5478" spans="1:4" ht="18" customHeight="1">
      <c r="A5478" s="366" t="s">
        <v>41869</v>
      </c>
      <c r="B5478" s="367" t="s">
        <v>33328</v>
      </c>
      <c r="C5478" s="366" t="s">
        <v>16948</v>
      </c>
      <c r="D5478" s="368">
        <v>6.4</v>
      </c>
    </row>
    <row r="5479" spans="1:4" ht="18" customHeight="1">
      <c r="A5479" s="366" t="s">
        <v>41870</v>
      </c>
      <c r="B5479" s="367" t="s">
        <v>33329</v>
      </c>
      <c r="C5479" s="366" t="s">
        <v>16948</v>
      </c>
      <c r="D5479" s="368">
        <v>9.76</v>
      </c>
    </row>
    <row r="5480" spans="1:4" ht="18" customHeight="1">
      <c r="A5480" s="366" t="s">
        <v>41871</v>
      </c>
      <c r="B5480" s="367" t="s">
        <v>33330</v>
      </c>
      <c r="C5480" s="366" t="s">
        <v>16948</v>
      </c>
      <c r="D5480" s="368">
        <v>6.18</v>
      </c>
    </row>
    <row r="5481" spans="1:4" ht="18" customHeight="1">
      <c r="A5481" s="366" t="s">
        <v>41872</v>
      </c>
      <c r="B5481" s="367" t="s">
        <v>33331</v>
      </c>
      <c r="C5481" s="366" t="s">
        <v>16948</v>
      </c>
      <c r="D5481" s="368">
        <v>11.33</v>
      </c>
    </row>
    <row r="5482" spans="1:4" ht="18" customHeight="1">
      <c r="A5482" s="366" t="s">
        <v>41873</v>
      </c>
      <c r="B5482" s="367" t="s">
        <v>33332</v>
      </c>
      <c r="C5482" s="366" t="s">
        <v>16948</v>
      </c>
      <c r="D5482" s="368">
        <v>7.72</v>
      </c>
    </row>
    <row r="5483" spans="1:4" ht="18" customHeight="1">
      <c r="A5483" s="366" t="s">
        <v>41874</v>
      </c>
      <c r="B5483" s="367" t="s">
        <v>33333</v>
      </c>
      <c r="C5483" s="366" t="s">
        <v>16948</v>
      </c>
      <c r="D5483" s="368">
        <v>10.18</v>
      </c>
    </row>
    <row r="5484" spans="1:4" ht="18" customHeight="1">
      <c r="A5484" s="366" t="s">
        <v>41875</v>
      </c>
      <c r="B5484" s="367" t="s">
        <v>33334</v>
      </c>
      <c r="C5484" s="366" t="s">
        <v>16948</v>
      </c>
      <c r="D5484" s="368">
        <v>6.58</v>
      </c>
    </row>
    <row r="5485" spans="1:4" ht="18" customHeight="1">
      <c r="A5485" s="366" t="s">
        <v>41876</v>
      </c>
      <c r="B5485" s="367" t="s">
        <v>33335</v>
      </c>
      <c r="C5485" s="366" t="s">
        <v>16948</v>
      </c>
      <c r="D5485" s="368">
        <v>9.93</v>
      </c>
    </row>
    <row r="5486" spans="1:4" ht="18" customHeight="1">
      <c r="A5486" s="366" t="s">
        <v>41877</v>
      </c>
      <c r="B5486" s="367" t="s">
        <v>33336</v>
      </c>
      <c r="C5486" s="366" t="s">
        <v>16948</v>
      </c>
      <c r="D5486" s="368">
        <v>6.32</v>
      </c>
    </row>
    <row r="5487" spans="1:4" ht="18" customHeight="1">
      <c r="A5487" s="366" t="s">
        <v>41878</v>
      </c>
      <c r="B5487" s="367" t="s">
        <v>33337</v>
      </c>
      <c r="C5487" s="366" t="s">
        <v>16948</v>
      </c>
      <c r="D5487" s="368">
        <v>15.83</v>
      </c>
    </row>
    <row r="5488" spans="1:4" ht="18" customHeight="1">
      <c r="A5488" s="366" t="s">
        <v>41879</v>
      </c>
      <c r="B5488" s="367" t="s">
        <v>33338</v>
      </c>
      <c r="C5488" s="366" t="s">
        <v>16948</v>
      </c>
      <c r="D5488" s="368">
        <v>11.92</v>
      </c>
    </row>
    <row r="5489" spans="1:4" ht="18" customHeight="1">
      <c r="A5489" s="366" t="s">
        <v>41880</v>
      </c>
      <c r="B5489" s="367" t="s">
        <v>33339</v>
      </c>
      <c r="C5489" s="366" t="s">
        <v>16948</v>
      </c>
      <c r="D5489" s="368">
        <v>12.82</v>
      </c>
    </row>
    <row r="5490" spans="1:4" ht="18" customHeight="1">
      <c r="A5490" s="366" t="s">
        <v>41881</v>
      </c>
      <c r="B5490" s="367" t="s">
        <v>33340</v>
      </c>
      <c r="C5490" s="366" t="s">
        <v>16948</v>
      </c>
      <c r="D5490" s="368">
        <v>9.31</v>
      </c>
    </row>
    <row r="5491" spans="1:4" ht="18" customHeight="1">
      <c r="A5491" s="366" t="s">
        <v>41882</v>
      </c>
      <c r="B5491" s="367" t="s">
        <v>33341</v>
      </c>
      <c r="C5491" s="366" t="s">
        <v>16948</v>
      </c>
      <c r="D5491" s="368">
        <v>12.24</v>
      </c>
    </row>
    <row r="5492" spans="1:4" ht="18" customHeight="1">
      <c r="A5492" s="366" t="s">
        <v>41883</v>
      </c>
      <c r="B5492" s="367" t="s">
        <v>33342</v>
      </c>
      <c r="C5492" s="366" t="s">
        <v>16948</v>
      </c>
      <c r="D5492" s="368">
        <v>8.69</v>
      </c>
    </row>
    <row r="5493" spans="1:4" ht="18" customHeight="1">
      <c r="A5493" s="366" t="s">
        <v>41884</v>
      </c>
      <c r="B5493" s="367" t="s">
        <v>33343</v>
      </c>
      <c r="C5493" s="366" t="s">
        <v>16948</v>
      </c>
      <c r="D5493" s="368">
        <v>18.34</v>
      </c>
    </row>
    <row r="5494" spans="1:4" ht="18" customHeight="1">
      <c r="A5494" s="366" t="s">
        <v>41885</v>
      </c>
      <c r="B5494" s="367" t="s">
        <v>33344</v>
      </c>
      <c r="C5494" s="366" t="s">
        <v>16948</v>
      </c>
      <c r="D5494" s="368">
        <v>10.83</v>
      </c>
    </row>
    <row r="5495" spans="1:4" ht="18" customHeight="1">
      <c r="A5495" s="366" t="s">
        <v>41886</v>
      </c>
      <c r="B5495" s="367" t="s">
        <v>33345</v>
      </c>
      <c r="C5495" s="366" t="s">
        <v>16948</v>
      </c>
      <c r="D5495" s="368">
        <v>16.899999999999999</v>
      </c>
    </row>
    <row r="5496" spans="1:4" ht="18" customHeight="1">
      <c r="A5496" s="366" t="s">
        <v>41887</v>
      </c>
      <c r="B5496" s="367" t="s">
        <v>33346</v>
      </c>
      <c r="C5496" s="366" t="s">
        <v>16948</v>
      </c>
      <c r="D5496" s="368">
        <v>9.24</v>
      </c>
    </row>
    <row r="5497" spans="1:4" ht="18" customHeight="1">
      <c r="A5497" s="366" t="s">
        <v>41888</v>
      </c>
      <c r="B5497" s="367" t="s">
        <v>33347</v>
      </c>
      <c r="C5497" s="366" t="s">
        <v>16948</v>
      </c>
      <c r="D5497" s="368">
        <v>16.61</v>
      </c>
    </row>
    <row r="5498" spans="1:4" ht="18" customHeight="1">
      <c r="A5498" s="366" t="s">
        <v>41889</v>
      </c>
      <c r="B5498" s="367" t="s">
        <v>33348</v>
      </c>
      <c r="C5498" s="366" t="s">
        <v>16948</v>
      </c>
      <c r="D5498" s="368">
        <v>8.9</v>
      </c>
    </row>
    <row r="5499" spans="1:4" ht="18" customHeight="1">
      <c r="A5499" s="366" t="s">
        <v>41890</v>
      </c>
      <c r="B5499" s="367" t="s">
        <v>33349</v>
      </c>
      <c r="C5499" s="366" t="s">
        <v>16948</v>
      </c>
      <c r="D5499" s="368">
        <v>18.64</v>
      </c>
    </row>
    <row r="5500" spans="1:4" ht="18" customHeight="1">
      <c r="A5500" s="366" t="s">
        <v>41891</v>
      </c>
      <c r="B5500" s="367" t="s">
        <v>33350</v>
      </c>
      <c r="C5500" s="366" t="s">
        <v>16948</v>
      </c>
      <c r="D5500" s="368">
        <v>11.15</v>
      </c>
    </row>
    <row r="5501" spans="1:4" ht="18" customHeight="1">
      <c r="A5501" s="366" t="s">
        <v>41892</v>
      </c>
      <c r="B5501" s="367" t="s">
        <v>33351</v>
      </c>
      <c r="C5501" s="366" t="s">
        <v>16948</v>
      </c>
      <c r="D5501" s="368">
        <v>17.09</v>
      </c>
    </row>
    <row r="5502" spans="1:4" ht="18" customHeight="1">
      <c r="A5502" s="366" t="s">
        <v>41893</v>
      </c>
      <c r="B5502" s="367" t="s">
        <v>33352</v>
      </c>
      <c r="C5502" s="366" t="s">
        <v>16948</v>
      </c>
      <c r="D5502" s="368">
        <v>9.3800000000000008</v>
      </c>
    </row>
    <row r="5503" spans="1:4" ht="18" customHeight="1">
      <c r="A5503" s="366" t="s">
        <v>41894</v>
      </c>
      <c r="B5503" s="367" t="s">
        <v>33353</v>
      </c>
      <c r="C5503" s="366" t="s">
        <v>16948</v>
      </c>
      <c r="D5503" s="368">
        <v>16.760000000000002</v>
      </c>
    </row>
    <row r="5504" spans="1:4" ht="18" customHeight="1">
      <c r="A5504" s="366" t="s">
        <v>41895</v>
      </c>
      <c r="B5504" s="367" t="s">
        <v>33354</v>
      </c>
      <c r="C5504" s="366" t="s">
        <v>16948</v>
      </c>
      <c r="D5504" s="368">
        <v>9.09</v>
      </c>
    </row>
    <row r="5505" spans="1:4" ht="18" customHeight="1">
      <c r="A5505" s="366" t="s">
        <v>41896</v>
      </c>
      <c r="B5505" s="367" t="s">
        <v>33355</v>
      </c>
      <c r="C5505" s="366" t="s">
        <v>16948</v>
      </c>
      <c r="D5505" s="368">
        <v>18.93</v>
      </c>
    </row>
    <row r="5506" spans="1:4" ht="18" customHeight="1">
      <c r="A5506" s="366" t="s">
        <v>41897</v>
      </c>
      <c r="B5506" s="367" t="s">
        <v>33356</v>
      </c>
      <c r="C5506" s="366" t="s">
        <v>16948</v>
      </c>
      <c r="D5506" s="368">
        <v>11.4</v>
      </c>
    </row>
    <row r="5507" spans="1:4" ht="18" customHeight="1">
      <c r="A5507" s="366" t="s">
        <v>41898</v>
      </c>
      <c r="B5507" s="367" t="s">
        <v>33357</v>
      </c>
      <c r="C5507" s="366" t="s">
        <v>16948</v>
      </c>
      <c r="D5507" s="368">
        <v>17.28</v>
      </c>
    </row>
    <row r="5508" spans="1:4" ht="18" customHeight="1">
      <c r="A5508" s="366" t="s">
        <v>41899</v>
      </c>
      <c r="B5508" s="367" t="s">
        <v>33358</v>
      </c>
      <c r="C5508" s="366" t="s">
        <v>16948</v>
      </c>
      <c r="D5508" s="368">
        <v>10.31</v>
      </c>
    </row>
    <row r="5509" spans="1:4" ht="18" customHeight="1">
      <c r="A5509" s="366" t="s">
        <v>41900</v>
      </c>
      <c r="B5509" s="367" t="s">
        <v>33359</v>
      </c>
      <c r="C5509" s="366" t="s">
        <v>16948</v>
      </c>
      <c r="D5509" s="368">
        <v>16.899999999999999</v>
      </c>
    </row>
    <row r="5510" spans="1:4" ht="18" customHeight="1">
      <c r="A5510" s="366" t="s">
        <v>41901</v>
      </c>
      <c r="B5510" s="367" t="s">
        <v>33360</v>
      </c>
      <c r="C5510" s="366" t="s">
        <v>16948</v>
      </c>
      <c r="D5510" s="368">
        <v>9.24</v>
      </c>
    </row>
    <row r="5511" spans="1:4" ht="18" customHeight="1">
      <c r="A5511" s="366" t="s">
        <v>41902</v>
      </c>
      <c r="B5511" s="367" t="s">
        <v>33361</v>
      </c>
      <c r="C5511" s="366" t="s">
        <v>16948</v>
      </c>
      <c r="D5511" s="368">
        <v>19.23</v>
      </c>
    </row>
    <row r="5512" spans="1:4" ht="18" customHeight="1">
      <c r="A5512" s="366" t="s">
        <v>41903</v>
      </c>
      <c r="B5512" s="367" t="s">
        <v>33362</v>
      </c>
      <c r="C5512" s="366" t="s">
        <v>16948</v>
      </c>
      <c r="D5512" s="368">
        <v>11.72</v>
      </c>
    </row>
    <row r="5513" spans="1:4" ht="18" customHeight="1">
      <c r="A5513" s="366" t="s">
        <v>41904</v>
      </c>
      <c r="B5513" s="367" t="s">
        <v>33363</v>
      </c>
      <c r="C5513" s="366" t="s">
        <v>16948</v>
      </c>
      <c r="D5513" s="368">
        <v>17.47</v>
      </c>
    </row>
    <row r="5514" spans="1:4" ht="18" customHeight="1">
      <c r="A5514" s="366" t="s">
        <v>41905</v>
      </c>
      <c r="B5514" s="367" t="s">
        <v>33364</v>
      </c>
      <c r="C5514" s="366" t="s">
        <v>16948</v>
      </c>
      <c r="D5514" s="368">
        <v>10.51</v>
      </c>
    </row>
    <row r="5515" spans="1:4" ht="18" customHeight="1">
      <c r="A5515" s="366" t="s">
        <v>41906</v>
      </c>
      <c r="B5515" s="367" t="s">
        <v>33365</v>
      </c>
      <c r="C5515" s="366" t="s">
        <v>16948</v>
      </c>
      <c r="D5515" s="368">
        <v>17.04</v>
      </c>
    </row>
    <row r="5516" spans="1:4" ht="18" customHeight="1">
      <c r="A5516" s="366" t="s">
        <v>41907</v>
      </c>
      <c r="B5516" s="367" t="s">
        <v>33366</v>
      </c>
      <c r="C5516" s="366" t="s">
        <v>16948</v>
      </c>
      <c r="D5516" s="368">
        <v>9.3800000000000008</v>
      </c>
    </row>
    <row r="5517" spans="1:4" ht="18" customHeight="1">
      <c r="A5517" s="366" t="s">
        <v>41908</v>
      </c>
      <c r="B5517" s="367" t="s">
        <v>33367</v>
      </c>
      <c r="C5517" s="366" t="s">
        <v>16948</v>
      </c>
      <c r="D5517" s="368">
        <v>20.02</v>
      </c>
    </row>
    <row r="5518" spans="1:4" ht="18" customHeight="1">
      <c r="A5518" s="366" t="s">
        <v>41909</v>
      </c>
      <c r="B5518" s="367" t="s">
        <v>33368</v>
      </c>
      <c r="C5518" s="366" t="s">
        <v>16948</v>
      </c>
      <c r="D5518" s="368">
        <v>12.74</v>
      </c>
    </row>
    <row r="5519" spans="1:4" ht="18" customHeight="1">
      <c r="A5519" s="366" t="s">
        <v>41910</v>
      </c>
      <c r="B5519" s="367" t="s">
        <v>33369</v>
      </c>
      <c r="C5519" s="366" t="s">
        <v>16948</v>
      </c>
      <c r="D5519" s="368">
        <v>18.16</v>
      </c>
    </row>
    <row r="5520" spans="1:4" ht="18" customHeight="1">
      <c r="A5520" s="366" t="s">
        <v>41911</v>
      </c>
      <c r="B5520" s="367" t="s">
        <v>33370</v>
      </c>
      <c r="C5520" s="366" t="s">
        <v>16948</v>
      </c>
      <c r="D5520" s="368">
        <v>10.63</v>
      </c>
    </row>
    <row r="5521" spans="1:4" ht="18" customHeight="1">
      <c r="A5521" s="366" t="s">
        <v>41912</v>
      </c>
      <c r="B5521" s="367" t="s">
        <v>33371</v>
      </c>
      <c r="C5521" s="366" t="s">
        <v>16948</v>
      </c>
      <c r="D5521" s="368">
        <v>17.18</v>
      </c>
    </row>
    <row r="5522" spans="1:4" ht="18" customHeight="1">
      <c r="A5522" s="366" t="s">
        <v>41913</v>
      </c>
      <c r="B5522" s="367" t="s">
        <v>33372</v>
      </c>
      <c r="C5522" s="366" t="s">
        <v>16948</v>
      </c>
      <c r="D5522" s="368">
        <v>10.25</v>
      </c>
    </row>
    <row r="5523" spans="1:4" ht="18" customHeight="1">
      <c r="A5523" s="366" t="s">
        <v>41914</v>
      </c>
      <c r="B5523" s="367" t="s">
        <v>33373</v>
      </c>
      <c r="C5523" s="366" t="s">
        <v>16948</v>
      </c>
      <c r="D5523" s="368">
        <v>20.52</v>
      </c>
    </row>
    <row r="5524" spans="1:4" ht="18" customHeight="1">
      <c r="A5524" s="366" t="s">
        <v>41915</v>
      </c>
      <c r="B5524" s="367" t="s">
        <v>33374</v>
      </c>
      <c r="C5524" s="366" t="s">
        <v>16948</v>
      </c>
      <c r="D5524" s="368">
        <v>13.22</v>
      </c>
    </row>
    <row r="5525" spans="1:4" ht="18" customHeight="1">
      <c r="A5525" s="366" t="s">
        <v>41916</v>
      </c>
      <c r="B5525" s="367" t="s">
        <v>33375</v>
      </c>
      <c r="C5525" s="366" t="s">
        <v>16948</v>
      </c>
      <c r="D5525" s="368">
        <v>18.52</v>
      </c>
    </row>
    <row r="5526" spans="1:4" ht="18" customHeight="1">
      <c r="A5526" s="366" t="s">
        <v>41917</v>
      </c>
      <c r="B5526" s="367" t="s">
        <v>33376</v>
      </c>
      <c r="C5526" s="366" t="s">
        <v>16948</v>
      </c>
      <c r="D5526" s="368">
        <v>11.02</v>
      </c>
    </row>
    <row r="5527" spans="1:4" ht="18" customHeight="1">
      <c r="A5527" s="366" t="s">
        <v>41918</v>
      </c>
      <c r="B5527" s="367" t="s">
        <v>33377</v>
      </c>
      <c r="C5527" s="366" t="s">
        <v>16948</v>
      </c>
      <c r="D5527" s="368">
        <v>17.47</v>
      </c>
    </row>
    <row r="5528" spans="1:4" ht="18" customHeight="1">
      <c r="A5528" s="366" t="s">
        <v>41919</v>
      </c>
      <c r="B5528" s="367" t="s">
        <v>33378</v>
      </c>
      <c r="C5528" s="366" t="s">
        <v>16948</v>
      </c>
      <c r="D5528" s="368">
        <v>10.51</v>
      </c>
    </row>
    <row r="5529" spans="1:4" ht="18" customHeight="1">
      <c r="A5529" s="366" t="s">
        <v>41920</v>
      </c>
      <c r="B5529" s="367" t="s">
        <v>33379</v>
      </c>
      <c r="C5529" s="366" t="s">
        <v>16948</v>
      </c>
      <c r="D5529" s="368">
        <v>21.91</v>
      </c>
    </row>
    <row r="5530" spans="1:4" ht="18" customHeight="1">
      <c r="A5530" s="366" t="s">
        <v>41921</v>
      </c>
      <c r="B5530" s="367" t="s">
        <v>33380</v>
      </c>
      <c r="C5530" s="366" t="s">
        <v>16948</v>
      </c>
      <c r="D5530" s="368">
        <v>14.02</v>
      </c>
    </row>
    <row r="5531" spans="1:4" ht="18" customHeight="1">
      <c r="A5531" s="366" t="s">
        <v>41922</v>
      </c>
      <c r="B5531" s="367" t="s">
        <v>33381</v>
      </c>
      <c r="C5531" s="366" t="s">
        <v>16948</v>
      </c>
      <c r="D5531" s="368">
        <v>18.989999999999998</v>
      </c>
    </row>
    <row r="5532" spans="1:4" ht="18" customHeight="1">
      <c r="A5532" s="366" t="s">
        <v>41923</v>
      </c>
      <c r="B5532" s="367" t="s">
        <v>33382</v>
      </c>
      <c r="C5532" s="366" t="s">
        <v>16948</v>
      </c>
      <c r="D5532" s="368">
        <v>11.53</v>
      </c>
    </row>
    <row r="5533" spans="1:4" ht="18" customHeight="1">
      <c r="A5533" s="366" t="s">
        <v>41924</v>
      </c>
      <c r="B5533" s="367" t="s">
        <v>33383</v>
      </c>
      <c r="C5533" s="366" t="s">
        <v>16948</v>
      </c>
      <c r="D5533" s="368">
        <v>18.46</v>
      </c>
    </row>
    <row r="5534" spans="1:4" ht="18" customHeight="1">
      <c r="A5534" s="366" t="s">
        <v>41925</v>
      </c>
      <c r="B5534" s="367" t="s">
        <v>33384</v>
      </c>
      <c r="C5534" s="366" t="s">
        <v>16948</v>
      </c>
      <c r="D5534" s="368">
        <v>10.95</v>
      </c>
    </row>
    <row r="5535" spans="1:4" ht="18" customHeight="1">
      <c r="A5535" s="366" t="s">
        <v>41926</v>
      </c>
      <c r="B5535" s="367" t="s">
        <v>33385</v>
      </c>
      <c r="C5535" s="366" t="s">
        <v>16948</v>
      </c>
      <c r="D5535" s="368">
        <v>16.47</v>
      </c>
    </row>
    <row r="5536" spans="1:4" ht="18" customHeight="1">
      <c r="A5536" s="366" t="s">
        <v>41927</v>
      </c>
      <c r="B5536" s="367" t="s">
        <v>33386</v>
      </c>
      <c r="C5536" s="366" t="s">
        <v>16948</v>
      </c>
      <c r="D5536" s="368">
        <v>8.8000000000000007</v>
      </c>
    </row>
    <row r="5537" spans="1:4" ht="18" customHeight="1">
      <c r="A5537" s="366" t="s">
        <v>41928</v>
      </c>
      <c r="B5537" s="367" t="s">
        <v>33387</v>
      </c>
      <c r="C5537" s="366" t="s">
        <v>16948</v>
      </c>
      <c r="D5537" s="368">
        <v>15.48</v>
      </c>
    </row>
    <row r="5538" spans="1:4" ht="18" customHeight="1">
      <c r="A5538" s="366" t="s">
        <v>41929</v>
      </c>
      <c r="B5538" s="367" t="s">
        <v>33388</v>
      </c>
      <c r="C5538" s="366" t="s">
        <v>16948</v>
      </c>
      <c r="D5538" s="368">
        <v>8.32</v>
      </c>
    </row>
    <row r="5539" spans="1:4" ht="18" customHeight="1">
      <c r="A5539" s="366" t="s">
        <v>41930</v>
      </c>
      <c r="B5539" s="367" t="s">
        <v>33389</v>
      </c>
      <c r="C5539" s="366" t="s">
        <v>16948</v>
      </c>
      <c r="D5539" s="368">
        <v>15.34</v>
      </c>
    </row>
    <row r="5540" spans="1:4" ht="18" customHeight="1">
      <c r="A5540" s="366" t="s">
        <v>41931</v>
      </c>
      <c r="B5540" s="367" t="s">
        <v>33390</v>
      </c>
      <c r="C5540" s="366" t="s">
        <v>16948</v>
      </c>
      <c r="D5540" s="368">
        <v>8.18</v>
      </c>
    </row>
    <row r="5541" spans="1:4" ht="18" customHeight="1">
      <c r="A5541" s="366" t="s">
        <v>41932</v>
      </c>
      <c r="B5541" s="367" t="s">
        <v>33391</v>
      </c>
      <c r="C5541" s="366" t="s">
        <v>16948</v>
      </c>
      <c r="D5541" s="368">
        <v>16.850000000000001</v>
      </c>
    </row>
    <row r="5542" spans="1:4" ht="18" customHeight="1">
      <c r="A5542" s="366" t="s">
        <v>41933</v>
      </c>
      <c r="B5542" s="367" t="s">
        <v>33392</v>
      </c>
      <c r="C5542" s="366" t="s">
        <v>16948</v>
      </c>
      <c r="D5542" s="368">
        <v>9.19</v>
      </c>
    </row>
    <row r="5543" spans="1:4" ht="18" customHeight="1">
      <c r="A5543" s="366" t="s">
        <v>41934</v>
      </c>
      <c r="B5543" s="367" t="s">
        <v>33393</v>
      </c>
      <c r="C5543" s="366" t="s">
        <v>16948</v>
      </c>
      <c r="D5543" s="368">
        <v>15.76</v>
      </c>
    </row>
    <row r="5544" spans="1:4" ht="18" customHeight="1">
      <c r="A5544" s="366" t="s">
        <v>41935</v>
      </c>
      <c r="B5544" s="367" t="s">
        <v>33394</v>
      </c>
      <c r="C5544" s="366" t="s">
        <v>16948</v>
      </c>
      <c r="D5544" s="368">
        <v>8.61</v>
      </c>
    </row>
    <row r="5545" spans="1:4" ht="18" customHeight="1">
      <c r="A5545" s="366" t="s">
        <v>41936</v>
      </c>
      <c r="B5545" s="367" t="s">
        <v>33395</v>
      </c>
      <c r="C5545" s="366" t="s">
        <v>16948</v>
      </c>
      <c r="D5545" s="368">
        <v>15.55</v>
      </c>
    </row>
    <row r="5546" spans="1:4" ht="18" customHeight="1">
      <c r="A5546" s="366" t="s">
        <v>41937</v>
      </c>
      <c r="B5546" s="367" t="s">
        <v>33396</v>
      </c>
      <c r="C5546" s="366" t="s">
        <v>16948</v>
      </c>
      <c r="D5546" s="368">
        <v>8.42</v>
      </c>
    </row>
    <row r="5547" spans="1:4" ht="18" customHeight="1">
      <c r="A5547" s="366" t="s">
        <v>41938</v>
      </c>
      <c r="B5547" s="367" t="s">
        <v>33397</v>
      </c>
      <c r="C5547" s="366" t="s">
        <v>16948</v>
      </c>
      <c r="D5547" s="368">
        <v>15.48</v>
      </c>
    </row>
    <row r="5548" spans="1:4" ht="18" customHeight="1">
      <c r="A5548" s="366" t="s">
        <v>41939</v>
      </c>
      <c r="B5548" s="367" t="s">
        <v>33398</v>
      </c>
      <c r="C5548" s="366" t="s">
        <v>16948</v>
      </c>
      <c r="D5548" s="368">
        <v>8.32</v>
      </c>
    </row>
    <row r="5549" spans="1:4" ht="18" customHeight="1">
      <c r="A5549" s="366" t="s">
        <v>41940</v>
      </c>
      <c r="B5549" s="367" t="s">
        <v>33399</v>
      </c>
      <c r="C5549" s="366" t="s">
        <v>16948</v>
      </c>
      <c r="D5549" s="368">
        <v>15.19</v>
      </c>
    </row>
    <row r="5550" spans="1:4" ht="18" customHeight="1">
      <c r="A5550" s="366" t="s">
        <v>41941</v>
      </c>
      <c r="B5550" s="367" t="s">
        <v>33400</v>
      </c>
      <c r="C5550" s="366" t="s">
        <v>16948</v>
      </c>
      <c r="D5550" s="368">
        <v>8.0299999999999994</v>
      </c>
    </row>
    <row r="5551" spans="1:4" ht="18" customHeight="1">
      <c r="A5551" s="366" t="s">
        <v>41942</v>
      </c>
      <c r="B5551" s="367" t="s">
        <v>33401</v>
      </c>
      <c r="C5551" s="366" t="s">
        <v>16948</v>
      </c>
      <c r="D5551" s="368">
        <v>15.09</v>
      </c>
    </row>
    <row r="5552" spans="1:4" ht="9" customHeight="1">
      <c r="A5552" s="366" t="s">
        <v>41943</v>
      </c>
      <c r="B5552" s="367" t="s">
        <v>33402</v>
      </c>
      <c r="C5552" s="366" t="s">
        <v>16948</v>
      </c>
      <c r="D5552" s="368">
        <v>7.94</v>
      </c>
    </row>
    <row r="5553" spans="1:4" ht="18" customHeight="1">
      <c r="A5553" s="366" t="s">
        <v>41944</v>
      </c>
      <c r="B5553" s="367" t="s">
        <v>33403</v>
      </c>
      <c r="C5553" s="366" t="s">
        <v>16948</v>
      </c>
      <c r="D5553" s="368">
        <v>7.34</v>
      </c>
    </row>
    <row r="5554" spans="1:4" ht="18" customHeight="1">
      <c r="A5554" s="366" t="s">
        <v>41945</v>
      </c>
      <c r="B5554" s="367" t="s">
        <v>33404</v>
      </c>
      <c r="C5554" s="366" t="s">
        <v>16948</v>
      </c>
      <c r="D5554" s="368">
        <v>17.23</v>
      </c>
    </row>
    <row r="5555" spans="1:4" ht="18" customHeight="1">
      <c r="A5555" s="366" t="s">
        <v>41946</v>
      </c>
      <c r="B5555" s="367" t="s">
        <v>33405</v>
      </c>
      <c r="C5555" s="366" t="s">
        <v>16948</v>
      </c>
      <c r="D5555" s="368">
        <v>10.25</v>
      </c>
    </row>
    <row r="5556" spans="1:4" ht="18" customHeight="1">
      <c r="A5556" s="366" t="s">
        <v>41947</v>
      </c>
      <c r="B5556" s="367" t="s">
        <v>33406</v>
      </c>
      <c r="C5556" s="366" t="s">
        <v>16948</v>
      </c>
      <c r="D5556" s="368">
        <v>16.52</v>
      </c>
    </row>
    <row r="5557" spans="1:4" ht="18" customHeight="1">
      <c r="A5557" s="366" t="s">
        <v>41948</v>
      </c>
      <c r="B5557" s="367" t="s">
        <v>33407</v>
      </c>
      <c r="C5557" s="366" t="s">
        <v>16948</v>
      </c>
      <c r="D5557" s="368">
        <v>8.8000000000000007</v>
      </c>
    </row>
    <row r="5558" spans="1:4" ht="18" customHeight="1">
      <c r="A5558" s="366" t="s">
        <v>41949</v>
      </c>
      <c r="B5558" s="367" t="s">
        <v>33408</v>
      </c>
      <c r="C5558" s="366" t="s">
        <v>16948</v>
      </c>
      <c r="D5558" s="368">
        <v>15.73</v>
      </c>
    </row>
    <row r="5559" spans="1:4" ht="18" customHeight="1">
      <c r="A5559" s="366" t="s">
        <v>41950</v>
      </c>
      <c r="B5559" s="367" t="s">
        <v>33409</v>
      </c>
      <c r="C5559" s="366" t="s">
        <v>16948</v>
      </c>
      <c r="D5559" s="368">
        <v>8.61</v>
      </c>
    </row>
    <row r="5560" spans="1:4" ht="18" customHeight="1">
      <c r="A5560" s="366" t="s">
        <v>41951</v>
      </c>
      <c r="B5560" s="367" t="s">
        <v>33410</v>
      </c>
      <c r="C5560" s="366" t="s">
        <v>16948</v>
      </c>
      <c r="D5560" s="368">
        <v>17.52</v>
      </c>
    </row>
    <row r="5561" spans="1:4" ht="18" customHeight="1">
      <c r="A5561" s="366" t="s">
        <v>41952</v>
      </c>
      <c r="B5561" s="367" t="s">
        <v>33411</v>
      </c>
      <c r="C5561" s="366" t="s">
        <v>16948</v>
      </c>
      <c r="D5561" s="368">
        <v>10.57</v>
      </c>
    </row>
    <row r="5562" spans="1:4" ht="18" customHeight="1">
      <c r="A5562" s="366" t="s">
        <v>41953</v>
      </c>
      <c r="B5562" s="367" t="s">
        <v>33412</v>
      </c>
      <c r="C5562" s="366" t="s">
        <v>16948</v>
      </c>
      <c r="D5562" s="368">
        <v>16.71</v>
      </c>
    </row>
    <row r="5563" spans="1:4" ht="18" customHeight="1">
      <c r="A5563" s="366" t="s">
        <v>41954</v>
      </c>
      <c r="B5563" s="367" t="s">
        <v>33413</v>
      </c>
      <c r="C5563" s="366" t="s">
        <v>16948</v>
      </c>
      <c r="D5563" s="368">
        <v>9.0399999999999991</v>
      </c>
    </row>
    <row r="5564" spans="1:4" ht="18" customHeight="1">
      <c r="A5564" s="366" t="s">
        <v>41955</v>
      </c>
      <c r="B5564" s="367" t="s">
        <v>33414</v>
      </c>
      <c r="C5564" s="366" t="s">
        <v>16948</v>
      </c>
      <c r="D5564" s="368">
        <v>16.420000000000002</v>
      </c>
    </row>
    <row r="5565" spans="1:4" ht="18" customHeight="1">
      <c r="A5565" s="366" t="s">
        <v>41956</v>
      </c>
      <c r="B5565" s="367" t="s">
        <v>33415</v>
      </c>
      <c r="C5565" s="366" t="s">
        <v>16948</v>
      </c>
      <c r="D5565" s="368">
        <v>8.76</v>
      </c>
    </row>
    <row r="5566" spans="1:4" ht="18" customHeight="1">
      <c r="A5566" s="366" t="s">
        <v>41957</v>
      </c>
      <c r="B5566" s="367" t="s">
        <v>33416</v>
      </c>
      <c r="C5566" s="366" t="s">
        <v>16948</v>
      </c>
      <c r="D5566" s="368">
        <v>15.16</v>
      </c>
    </row>
    <row r="5567" spans="1:4" ht="18" customHeight="1">
      <c r="A5567" s="366" t="s">
        <v>41958</v>
      </c>
      <c r="B5567" s="367" t="s">
        <v>33417</v>
      </c>
      <c r="C5567" s="366" t="s">
        <v>16948</v>
      </c>
      <c r="D5567" s="368">
        <v>22.33</v>
      </c>
    </row>
    <row r="5568" spans="1:4" ht="18" customHeight="1">
      <c r="A5568" s="366" t="s">
        <v>41959</v>
      </c>
      <c r="B5568" s="367" t="s">
        <v>33418</v>
      </c>
      <c r="C5568" s="366" t="s">
        <v>16948</v>
      </c>
      <c r="D5568" s="368">
        <v>11.79</v>
      </c>
    </row>
    <row r="5569" spans="1:4" ht="18" customHeight="1">
      <c r="A5569" s="366" t="s">
        <v>41960</v>
      </c>
      <c r="B5569" s="367" t="s">
        <v>33419</v>
      </c>
      <c r="C5569" s="366" t="s">
        <v>16948</v>
      </c>
      <c r="D5569" s="368">
        <v>18.64</v>
      </c>
    </row>
    <row r="5570" spans="1:4" ht="18" customHeight="1">
      <c r="A5570" s="366" t="s">
        <v>41961</v>
      </c>
      <c r="B5570" s="367" t="s">
        <v>33420</v>
      </c>
      <c r="C5570" s="366" t="s">
        <v>16948</v>
      </c>
      <c r="D5570" s="368">
        <v>11.15</v>
      </c>
    </row>
    <row r="5571" spans="1:4" ht="18" customHeight="1">
      <c r="A5571" s="366" t="s">
        <v>41962</v>
      </c>
      <c r="B5571" s="367" t="s">
        <v>33421</v>
      </c>
      <c r="C5571" s="366" t="s">
        <v>16948</v>
      </c>
      <c r="D5571" s="368">
        <v>19.809999999999999</v>
      </c>
    </row>
    <row r="5572" spans="1:4" ht="18" customHeight="1">
      <c r="A5572" s="366" t="s">
        <v>41963</v>
      </c>
      <c r="B5572" s="367" t="s">
        <v>33422</v>
      </c>
      <c r="C5572" s="366" t="s">
        <v>16948</v>
      </c>
      <c r="D5572" s="368">
        <v>44.22</v>
      </c>
    </row>
    <row r="5573" spans="1:4" ht="18" customHeight="1">
      <c r="A5573" s="366" t="s">
        <v>41964</v>
      </c>
      <c r="B5573" s="367" t="s">
        <v>33423</v>
      </c>
      <c r="C5573" s="366" t="s">
        <v>16948</v>
      </c>
      <c r="D5573" s="368">
        <v>42.61</v>
      </c>
    </row>
    <row r="5574" spans="1:4" ht="18" customHeight="1">
      <c r="A5574" s="366" t="s">
        <v>41965</v>
      </c>
      <c r="B5574" s="367" t="s">
        <v>33424</v>
      </c>
      <c r="C5574" s="366" t="s">
        <v>16948</v>
      </c>
      <c r="D5574" s="368">
        <v>42.11</v>
      </c>
    </row>
    <row r="5575" spans="1:4" ht="18" customHeight="1">
      <c r="A5575" s="366" t="s">
        <v>41966</v>
      </c>
      <c r="B5575" s="367" t="s">
        <v>33425</v>
      </c>
      <c r="C5575" s="366" t="s">
        <v>16948</v>
      </c>
      <c r="D5575" s="368">
        <v>44.73</v>
      </c>
    </row>
    <row r="5576" spans="1:4" ht="18" customHeight="1">
      <c r="A5576" s="366" t="s">
        <v>41967</v>
      </c>
      <c r="B5576" s="367" t="s">
        <v>33426</v>
      </c>
      <c r="C5576" s="366" t="s">
        <v>16948</v>
      </c>
      <c r="D5576" s="368">
        <v>42.91</v>
      </c>
    </row>
    <row r="5577" spans="1:4" ht="18" customHeight="1">
      <c r="A5577" s="366" t="s">
        <v>41968</v>
      </c>
      <c r="B5577" s="367" t="s">
        <v>33427</v>
      </c>
      <c r="C5577" s="366" t="s">
        <v>16948</v>
      </c>
      <c r="D5577" s="368">
        <v>42.41</v>
      </c>
    </row>
    <row r="5578" spans="1:4" ht="18" customHeight="1">
      <c r="A5578" s="366" t="s">
        <v>41969</v>
      </c>
      <c r="B5578" s="367" t="s">
        <v>33428</v>
      </c>
      <c r="C5578" s="366" t="s">
        <v>16948</v>
      </c>
      <c r="D5578" s="368">
        <v>45.13</v>
      </c>
    </row>
    <row r="5579" spans="1:4" ht="18" customHeight="1">
      <c r="A5579" s="366" t="s">
        <v>41970</v>
      </c>
      <c r="B5579" s="367" t="s">
        <v>33429</v>
      </c>
      <c r="C5579" s="366" t="s">
        <v>16948</v>
      </c>
      <c r="D5579" s="368">
        <v>43.22</v>
      </c>
    </row>
    <row r="5580" spans="1:4" ht="18" customHeight="1">
      <c r="A5580" s="366" t="s">
        <v>41971</v>
      </c>
      <c r="B5580" s="367" t="s">
        <v>33430</v>
      </c>
      <c r="C5580" s="366" t="s">
        <v>16948</v>
      </c>
      <c r="D5580" s="368">
        <v>42.61</v>
      </c>
    </row>
    <row r="5581" spans="1:4" ht="18" customHeight="1">
      <c r="A5581" s="366" t="s">
        <v>41972</v>
      </c>
      <c r="B5581" s="367" t="s">
        <v>33431</v>
      </c>
      <c r="C5581" s="366" t="s">
        <v>16948</v>
      </c>
      <c r="D5581" s="368">
        <v>47.2</v>
      </c>
    </row>
    <row r="5582" spans="1:4" ht="18" customHeight="1">
      <c r="A5582" s="366" t="s">
        <v>41973</v>
      </c>
      <c r="B5582" s="367" t="s">
        <v>33432</v>
      </c>
      <c r="C5582" s="366" t="s">
        <v>16948</v>
      </c>
      <c r="D5582" s="368">
        <v>43.52</v>
      </c>
    </row>
    <row r="5583" spans="1:4" ht="18" customHeight="1">
      <c r="A5583" s="366" t="s">
        <v>41974</v>
      </c>
      <c r="B5583" s="367" t="s">
        <v>33433</v>
      </c>
      <c r="C5583" s="366" t="s">
        <v>16948</v>
      </c>
      <c r="D5583" s="368">
        <v>42.91</v>
      </c>
    </row>
    <row r="5584" spans="1:4" ht="18" customHeight="1">
      <c r="A5584" s="366" t="s">
        <v>41975</v>
      </c>
      <c r="B5584" s="367" t="s">
        <v>33434</v>
      </c>
      <c r="C5584" s="366" t="s">
        <v>16948</v>
      </c>
      <c r="D5584" s="368">
        <v>47.74</v>
      </c>
    </row>
    <row r="5585" spans="1:4" ht="18" customHeight="1">
      <c r="A5585" s="366" t="s">
        <v>41976</v>
      </c>
      <c r="B5585" s="367" t="s">
        <v>33435</v>
      </c>
      <c r="C5585" s="366" t="s">
        <v>16948</v>
      </c>
      <c r="D5585" s="368">
        <v>43.82</v>
      </c>
    </row>
    <row r="5586" spans="1:4" ht="18" customHeight="1">
      <c r="A5586" s="366" t="s">
        <v>41977</v>
      </c>
      <c r="B5586" s="367" t="s">
        <v>33436</v>
      </c>
      <c r="C5586" s="366" t="s">
        <v>16948</v>
      </c>
      <c r="D5586" s="368">
        <v>43.12</v>
      </c>
    </row>
    <row r="5587" spans="1:4" ht="18" customHeight="1">
      <c r="A5587" s="366" t="s">
        <v>41978</v>
      </c>
      <c r="B5587" s="367" t="s">
        <v>33437</v>
      </c>
      <c r="C5587" s="366" t="s">
        <v>16948</v>
      </c>
      <c r="D5587" s="368">
        <v>48.55</v>
      </c>
    </row>
    <row r="5588" spans="1:4" ht="18" customHeight="1">
      <c r="A5588" s="366" t="s">
        <v>41979</v>
      </c>
      <c r="B5588" s="367" t="s">
        <v>33438</v>
      </c>
      <c r="C5588" s="366" t="s">
        <v>16948</v>
      </c>
      <c r="D5588" s="368">
        <v>44.43</v>
      </c>
    </row>
    <row r="5589" spans="1:4" ht="18" customHeight="1">
      <c r="A5589" s="366" t="s">
        <v>41980</v>
      </c>
      <c r="B5589" s="367" t="s">
        <v>33439</v>
      </c>
      <c r="C5589" s="366" t="s">
        <v>16948</v>
      </c>
      <c r="D5589" s="368">
        <v>43.62</v>
      </c>
    </row>
    <row r="5590" spans="1:4" ht="18" customHeight="1">
      <c r="A5590" s="366" t="s">
        <v>41981</v>
      </c>
      <c r="B5590" s="367" t="s">
        <v>33440</v>
      </c>
      <c r="C5590" s="366" t="s">
        <v>16948</v>
      </c>
      <c r="D5590" s="368">
        <v>49.89</v>
      </c>
    </row>
    <row r="5591" spans="1:4" ht="18" customHeight="1">
      <c r="A5591" s="366" t="s">
        <v>41982</v>
      </c>
      <c r="B5591" s="367" t="s">
        <v>33441</v>
      </c>
      <c r="C5591" s="366" t="s">
        <v>16948</v>
      </c>
      <c r="D5591" s="368">
        <v>46.93</v>
      </c>
    </row>
    <row r="5592" spans="1:4" ht="18" customHeight="1">
      <c r="A5592" s="366" t="s">
        <v>41983</v>
      </c>
      <c r="B5592" s="367" t="s">
        <v>33442</v>
      </c>
      <c r="C5592" s="366" t="s">
        <v>16948</v>
      </c>
      <c r="D5592" s="368">
        <v>44.33</v>
      </c>
    </row>
    <row r="5593" spans="1:4" ht="18" customHeight="1">
      <c r="A5593" s="366" t="s">
        <v>41984</v>
      </c>
      <c r="B5593" s="367" t="s">
        <v>33443</v>
      </c>
      <c r="C5593" s="366" t="s">
        <v>16948</v>
      </c>
      <c r="D5593" s="368">
        <v>41.91</v>
      </c>
    </row>
    <row r="5594" spans="1:4" ht="18" customHeight="1">
      <c r="A5594" s="366" t="s">
        <v>41985</v>
      </c>
      <c r="B5594" s="367" t="s">
        <v>33444</v>
      </c>
      <c r="C5594" s="366" t="s">
        <v>16948</v>
      </c>
      <c r="D5594" s="368">
        <v>39.57</v>
      </c>
    </row>
    <row r="5595" spans="1:4" ht="18" customHeight="1">
      <c r="A5595" s="366" t="s">
        <v>41986</v>
      </c>
      <c r="B5595" s="367" t="s">
        <v>33445</v>
      </c>
      <c r="C5595" s="366" t="s">
        <v>16948</v>
      </c>
      <c r="D5595" s="368">
        <v>39.369999999999997</v>
      </c>
    </row>
    <row r="5596" spans="1:4" ht="18" customHeight="1">
      <c r="A5596" s="366" t="s">
        <v>41987</v>
      </c>
      <c r="B5596" s="367" t="s">
        <v>33446</v>
      </c>
      <c r="C5596" s="366" t="s">
        <v>16948</v>
      </c>
      <c r="D5596" s="368">
        <v>42.61</v>
      </c>
    </row>
    <row r="5597" spans="1:4" ht="18" customHeight="1">
      <c r="A5597" s="366" t="s">
        <v>41988</v>
      </c>
      <c r="B5597" s="367" t="s">
        <v>33447</v>
      </c>
      <c r="C5597" s="366" t="s">
        <v>16948</v>
      </c>
      <c r="D5597" s="368">
        <v>40.04</v>
      </c>
    </row>
    <row r="5598" spans="1:4" ht="18" customHeight="1">
      <c r="A5598" s="366" t="s">
        <v>41989</v>
      </c>
      <c r="B5598" s="367" t="s">
        <v>33448</v>
      </c>
      <c r="C5598" s="366" t="s">
        <v>16948</v>
      </c>
      <c r="D5598" s="368">
        <v>39.700000000000003</v>
      </c>
    </row>
    <row r="5599" spans="1:4" ht="18" customHeight="1">
      <c r="A5599" s="366" t="s">
        <v>41990</v>
      </c>
      <c r="B5599" s="367" t="s">
        <v>33449</v>
      </c>
      <c r="C5599" s="366" t="s">
        <v>16948</v>
      </c>
      <c r="D5599" s="368">
        <v>39.57</v>
      </c>
    </row>
    <row r="5600" spans="1:4" ht="18" customHeight="1">
      <c r="A5600" s="366" t="s">
        <v>41991</v>
      </c>
      <c r="B5600" s="367" t="s">
        <v>33450</v>
      </c>
      <c r="C5600" s="366" t="s">
        <v>16948</v>
      </c>
      <c r="D5600" s="368">
        <v>39.1</v>
      </c>
    </row>
    <row r="5601" spans="1:4" ht="18" customHeight="1">
      <c r="A5601" s="366" t="s">
        <v>41992</v>
      </c>
      <c r="B5601" s="367" t="s">
        <v>33451</v>
      </c>
      <c r="C5601" s="366" t="s">
        <v>16948</v>
      </c>
      <c r="D5601" s="368">
        <v>38.89</v>
      </c>
    </row>
    <row r="5602" spans="1:4" ht="18" customHeight="1">
      <c r="A5602" s="366" t="s">
        <v>41993</v>
      </c>
      <c r="B5602" s="367" t="s">
        <v>33452</v>
      </c>
      <c r="C5602" s="366" t="s">
        <v>16948</v>
      </c>
      <c r="D5602" s="368">
        <v>43.22</v>
      </c>
    </row>
    <row r="5603" spans="1:4" ht="18" customHeight="1">
      <c r="A5603" s="366" t="s">
        <v>41994</v>
      </c>
      <c r="B5603" s="367" t="s">
        <v>33453</v>
      </c>
      <c r="C5603" s="366" t="s">
        <v>16948</v>
      </c>
      <c r="D5603" s="368">
        <v>42.01</v>
      </c>
    </row>
    <row r="5604" spans="1:4" ht="18" customHeight="1">
      <c r="A5604" s="366" t="s">
        <v>41995</v>
      </c>
      <c r="B5604" s="367" t="s">
        <v>33454</v>
      </c>
      <c r="C5604" s="366" t="s">
        <v>16948</v>
      </c>
      <c r="D5604" s="368">
        <v>39.97</v>
      </c>
    </row>
    <row r="5605" spans="1:4" ht="18" customHeight="1">
      <c r="A5605" s="366" t="s">
        <v>41996</v>
      </c>
      <c r="B5605" s="367" t="s">
        <v>33455</v>
      </c>
      <c r="C5605" s="366" t="s">
        <v>16948</v>
      </c>
      <c r="D5605" s="368">
        <v>43.72</v>
      </c>
    </row>
    <row r="5606" spans="1:4" ht="18" customHeight="1">
      <c r="A5606" s="366" t="s">
        <v>41997</v>
      </c>
      <c r="B5606" s="367" t="s">
        <v>33456</v>
      </c>
      <c r="C5606" s="366" t="s">
        <v>16948</v>
      </c>
      <c r="D5606" s="368">
        <v>42.31</v>
      </c>
    </row>
    <row r="5607" spans="1:4" ht="18" customHeight="1">
      <c r="A5607" s="366" t="s">
        <v>41998</v>
      </c>
      <c r="B5607" s="367" t="s">
        <v>33457</v>
      </c>
      <c r="C5607" s="366" t="s">
        <v>16948</v>
      </c>
      <c r="D5607" s="368">
        <v>40.31</v>
      </c>
    </row>
    <row r="5608" spans="1:4" ht="18" customHeight="1">
      <c r="A5608" s="366" t="s">
        <v>41999</v>
      </c>
      <c r="B5608" s="367" t="s">
        <v>33458</v>
      </c>
      <c r="C5608" s="366" t="s">
        <v>16948</v>
      </c>
      <c r="D5608" s="368">
        <v>52.23</v>
      </c>
    </row>
    <row r="5609" spans="1:4" ht="18" customHeight="1">
      <c r="A5609" s="366" t="s">
        <v>42000</v>
      </c>
      <c r="B5609" s="367" t="s">
        <v>33459</v>
      </c>
      <c r="C5609" s="366" t="s">
        <v>16948</v>
      </c>
      <c r="D5609" s="368">
        <v>47.34</v>
      </c>
    </row>
    <row r="5610" spans="1:4" ht="9" customHeight="1">
      <c r="A5610" s="366" t="s">
        <v>42001</v>
      </c>
      <c r="B5610" s="367" t="s">
        <v>33460</v>
      </c>
      <c r="C5610" s="366" t="s">
        <v>16948</v>
      </c>
      <c r="D5610" s="368">
        <v>44.73</v>
      </c>
    </row>
    <row r="5611" spans="1:4" ht="18" customHeight="1">
      <c r="A5611" s="366" t="s">
        <v>42002</v>
      </c>
      <c r="B5611" s="367" t="s">
        <v>33461</v>
      </c>
      <c r="C5611" s="366" t="s">
        <v>16948</v>
      </c>
      <c r="D5611" s="368">
        <v>7.1</v>
      </c>
    </row>
    <row r="5612" spans="1:4" ht="18" customHeight="1">
      <c r="A5612" s="366" t="s">
        <v>42003</v>
      </c>
      <c r="B5612" s="367" t="s">
        <v>33462</v>
      </c>
      <c r="C5612" s="366" t="s">
        <v>16948</v>
      </c>
      <c r="D5612" s="368">
        <v>20.39</v>
      </c>
    </row>
    <row r="5613" spans="1:4" ht="18" customHeight="1">
      <c r="A5613" s="366" t="s">
        <v>42004</v>
      </c>
      <c r="B5613" s="367" t="s">
        <v>33463</v>
      </c>
      <c r="C5613" s="366" t="s">
        <v>16948</v>
      </c>
      <c r="D5613" s="368">
        <v>19.350000000000001</v>
      </c>
    </row>
    <row r="5614" spans="1:4" ht="18" customHeight="1">
      <c r="A5614" s="366" t="s">
        <v>42005</v>
      </c>
      <c r="B5614" s="367" t="s">
        <v>33464</v>
      </c>
      <c r="C5614" s="366" t="s">
        <v>16948</v>
      </c>
      <c r="D5614" s="368">
        <v>18.98</v>
      </c>
    </row>
    <row r="5615" spans="1:4" ht="18" customHeight="1">
      <c r="A5615" s="366" t="s">
        <v>42006</v>
      </c>
      <c r="B5615" s="367" t="s">
        <v>33465</v>
      </c>
      <c r="C5615" s="366" t="s">
        <v>16948</v>
      </c>
      <c r="D5615" s="368">
        <v>22.8</v>
      </c>
    </row>
    <row r="5616" spans="1:4" ht="18" customHeight="1">
      <c r="A5616" s="366" t="s">
        <v>42007</v>
      </c>
      <c r="B5616" s="367" t="s">
        <v>33466</v>
      </c>
      <c r="C5616" s="366" t="s">
        <v>16948</v>
      </c>
      <c r="D5616" s="368">
        <v>19.54</v>
      </c>
    </row>
    <row r="5617" spans="1:4" ht="18" customHeight="1">
      <c r="A5617" s="366" t="s">
        <v>42008</v>
      </c>
      <c r="B5617" s="367" t="s">
        <v>33467</v>
      </c>
      <c r="C5617" s="366" t="s">
        <v>16948</v>
      </c>
      <c r="D5617" s="368">
        <v>19.170000000000002</v>
      </c>
    </row>
    <row r="5618" spans="1:4" ht="18" customHeight="1">
      <c r="A5618" s="366" t="s">
        <v>42009</v>
      </c>
      <c r="B5618" s="367" t="s">
        <v>33468</v>
      </c>
      <c r="C5618" s="366" t="s">
        <v>16948</v>
      </c>
      <c r="D5618" s="368">
        <v>23.08</v>
      </c>
    </row>
    <row r="5619" spans="1:4" ht="18" customHeight="1">
      <c r="A5619" s="366" t="s">
        <v>42010</v>
      </c>
      <c r="B5619" s="367" t="s">
        <v>33469</v>
      </c>
      <c r="C5619" s="366" t="s">
        <v>16948</v>
      </c>
      <c r="D5619" s="368">
        <v>19.73</v>
      </c>
    </row>
    <row r="5620" spans="1:4" ht="18" customHeight="1">
      <c r="A5620" s="366" t="s">
        <v>42011</v>
      </c>
      <c r="B5620" s="367" t="s">
        <v>33470</v>
      </c>
      <c r="C5620" s="366" t="s">
        <v>16948</v>
      </c>
      <c r="D5620" s="368">
        <v>19.350000000000001</v>
      </c>
    </row>
    <row r="5621" spans="1:4" ht="18" customHeight="1">
      <c r="A5621" s="366" t="s">
        <v>42012</v>
      </c>
      <c r="B5621" s="367" t="s">
        <v>33471</v>
      </c>
      <c r="C5621" s="366" t="s">
        <v>16948</v>
      </c>
      <c r="D5621" s="368">
        <v>23.51</v>
      </c>
    </row>
    <row r="5622" spans="1:4" ht="18" customHeight="1">
      <c r="A5622" s="366" t="s">
        <v>42013</v>
      </c>
      <c r="B5622" s="367" t="s">
        <v>33472</v>
      </c>
      <c r="C5622" s="366" t="s">
        <v>16948</v>
      </c>
      <c r="D5622" s="368">
        <v>20.010000000000002</v>
      </c>
    </row>
    <row r="5623" spans="1:4" ht="18" customHeight="1">
      <c r="A5623" s="366" t="s">
        <v>42014</v>
      </c>
      <c r="B5623" s="367" t="s">
        <v>33473</v>
      </c>
      <c r="C5623" s="366" t="s">
        <v>16948</v>
      </c>
      <c r="D5623" s="368">
        <v>19.54</v>
      </c>
    </row>
    <row r="5624" spans="1:4" ht="18" customHeight="1">
      <c r="A5624" s="366" t="s">
        <v>42015</v>
      </c>
      <c r="B5624" s="367" t="s">
        <v>33474</v>
      </c>
      <c r="C5624" s="366" t="s">
        <v>16948</v>
      </c>
      <c r="D5624" s="368">
        <v>23.79</v>
      </c>
    </row>
    <row r="5625" spans="1:4" ht="18" customHeight="1">
      <c r="A5625" s="366" t="s">
        <v>42016</v>
      </c>
      <c r="B5625" s="367" t="s">
        <v>33475</v>
      </c>
      <c r="C5625" s="366" t="s">
        <v>16948</v>
      </c>
      <c r="D5625" s="368">
        <v>20.2</v>
      </c>
    </row>
    <row r="5626" spans="1:4" ht="18" customHeight="1">
      <c r="A5626" s="366" t="s">
        <v>42017</v>
      </c>
      <c r="B5626" s="367" t="s">
        <v>33476</v>
      </c>
      <c r="C5626" s="366" t="s">
        <v>16948</v>
      </c>
      <c r="D5626" s="368">
        <v>19.64</v>
      </c>
    </row>
    <row r="5627" spans="1:4" ht="18" customHeight="1">
      <c r="A5627" s="366" t="s">
        <v>42018</v>
      </c>
      <c r="B5627" s="367" t="s">
        <v>33477</v>
      </c>
      <c r="C5627" s="366" t="s">
        <v>16948</v>
      </c>
      <c r="D5627" s="368">
        <v>24.35</v>
      </c>
    </row>
    <row r="5628" spans="1:4" ht="18" customHeight="1">
      <c r="A5628" s="366" t="s">
        <v>42019</v>
      </c>
      <c r="B5628" s="367" t="s">
        <v>33478</v>
      </c>
      <c r="C5628" s="366" t="s">
        <v>16948</v>
      </c>
      <c r="D5628" s="368">
        <v>20.58</v>
      </c>
    </row>
    <row r="5629" spans="1:4" ht="18" customHeight="1">
      <c r="A5629" s="366" t="s">
        <v>42020</v>
      </c>
      <c r="B5629" s="367" t="s">
        <v>33479</v>
      </c>
      <c r="C5629" s="366" t="s">
        <v>16948</v>
      </c>
      <c r="D5629" s="368">
        <v>20.010000000000002</v>
      </c>
    </row>
    <row r="5630" spans="1:4" ht="18" customHeight="1">
      <c r="A5630" s="366" t="s">
        <v>42021</v>
      </c>
      <c r="B5630" s="367" t="s">
        <v>33480</v>
      </c>
      <c r="C5630" s="366" t="s">
        <v>16948</v>
      </c>
      <c r="D5630" s="368">
        <v>25.34</v>
      </c>
    </row>
    <row r="5631" spans="1:4" ht="18" customHeight="1">
      <c r="A5631" s="366" t="s">
        <v>42022</v>
      </c>
      <c r="B5631" s="367" t="s">
        <v>33481</v>
      </c>
      <c r="C5631" s="366" t="s">
        <v>16948</v>
      </c>
      <c r="D5631" s="368">
        <v>23.23</v>
      </c>
    </row>
    <row r="5632" spans="1:4" ht="18" customHeight="1">
      <c r="A5632" s="366" t="s">
        <v>42023</v>
      </c>
      <c r="B5632" s="367" t="s">
        <v>33482</v>
      </c>
      <c r="C5632" s="366" t="s">
        <v>16948</v>
      </c>
      <c r="D5632" s="368">
        <v>20.48</v>
      </c>
    </row>
    <row r="5633" spans="1:4" ht="18" customHeight="1">
      <c r="A5633" s="366" t="s">
        <v>42024</v>
      </c>
      <c r="B5633" s="367" t="s">
        <v>33483</v>
      </c>
      <c r="C5633" s="366" t="s">
        <v>16948</v>
      </c>
      <c r="D5633" s="368">
        <v>18.88</v>
      </c>
    </row>
    <row r="5634" spans="1:4" ht="18" customHeight="1">
      <c r="A5634" s="366" t="s">
        <v>42025</v>
      </c>
      <c r="B5634" s="367" t="s">
        <v>33484</v>
      </c>
      <c r="C5634" s="366" t="s">
        <v>16948</v>
      </c>
      <c r="D5634" s="368">
        <v>18.32</v>
      </c>
    </row>
    <row r="5635" spans="1:4" ht="18" customHeight="1">
      <c r="A5635" s="366" t="s">
        <v>42026</v>
      </c>
      <c r="B5635" s="367" t="s">
        <v>33485</v>
      </c>
      <c r="C5635" s="366" t="s">
        <v>16948</v>
      </c>
      <c r="D5635" s="368">
        <v>18.13</v>
      </c>
    </row>
    <row r="5636" spans="1:4" ht="18" customHeight="1">
      <c r="A5636" s="366" t="s">
        <v>42027</v>
      </c>
      <c r="B5636" s="367" t="s">
        <v>33486</v>
      </c>
      <c r="C5636" s="366" t="s">
        <v>16948</v>
      </c>
      <c r="D5636" s="368">
        <v>19.260000000000002</v>
      </c>
    </row>
    <row r="5637" spans="1:4" ht="18" customHeight="1">
      <c r="A5637" s="366" t="s">
        <v>42028</v>
      </c>
      <c r="B5637" s="367" t="s">
        <v>33487</v>
      </c>
      <c r="C5637" s="366" t="s">
        <v>16948</v>
      </c>
      <c r="D5637" s="368">
        <v>18.600000000000001</v>
      </c>
    </row>
    <row r="5638" spans="1:4" ht="18" customHeight="1">
      <c r="A5638" s="366" t="s">
        <v>42029</v>
      </c>
      <c r="B5638" s="367" t="s">
        <v>33488</v>
      </c>
      <c r="C5638" s="366" t="s">
        <v>16948</v>
      </c>
      <c r="D5638" s="368">
        <v>18.41</v>
      </c>
    </row>
    <row r="5639" spans="1:4" ht="18" customHeight="1">
      <c r="A5639" s="366" t="s">
        <v>42030</v>
      </c>
      <c r="B5639" s="367" t="s">
        <v>33489</v>
      </c>
      <c r="C5639" s="366" t="s">
        <v>16948</v>
      </c>
      <c r="D5639" s="368">
        <v>18.32</v>
      </c>
    </row>
    <row r="5640" spans="1:4" ht="18" customHeight="1">
      <c r="A5640" s="366" t="s">
        <v>42031</v>
      </c>
      <c r="B5640" s="367" t="s">
        <v>33490</v>
      </c>
      <c r="C5640" s="366" t="s">
        <v>16948</v>
      </c>
      <c r="D5640" s="368">
        <v>18.04</v>
      </c>
    </row>
    <row r="5641" spans="1:4" ht="18" customHeight="1">
      <c r="A5641" s="366" t="s">
        <v>42032</v>
      </c>
      <c r="B5641" s="367" t="s">
        <v>33491</v>
      </c>
      <c r="C5641" s="366" t="s">
        <v>16948</v>
      </c>
      <c r="D5641" s="368">
        <v>17.850000000000001</v>
      </c>
    </row>
    <row r="5642" spans="1:4" ht="18" customHeight="1">
      <c r="A5642" s="366" t="s">
        <v>42033</v>
      </c>
      <c r="B5642" s="367" t="s">
        <v>33492</v>
      </c>
      <c r="C5642" s="366" t="s">
        <v>16948</v>
      </c>
      <c r="D5642" s="368">
        <v>19.73</v>
      </c>
    </row>
    <row r="5643" spans="1:4" ht="18" customHeight="1">
      <c r="A5643" s="366" t="s">
        <v>42034</v>
      </c>
      <c r="B5643" s="367" t="s">
        <v>33493</v>
      </c>
      <c r="C5643" s="366" t="s">
        <v>16948</v>
      </c>
      <c r="D5643" s="368">
        <v>18.88</v>
      </c>
    </row>
    <row r="5644" spans="1:4" ht="18" customHeight="1">
      <c r="A5644" s="366" t="s">
        <v>42035</v>
      </c>
      <c r="B5644" s="367" t="s">
        <v>33494</v>
      </c>
      <c r="C5644" s="366" t="s">
        <v>16948</v>
      </c>
      <c r="D5644" s="368">
        <v>18.600000000000001</v>
      </c>
    </row>
    <row r="5645" spans="1:4" ht="18" customHeight="1">
      <c r="A5645" s="366" t="s">
        <v>42036</v>
      </c>
      <c r="B5645" s="367" t="s">
        <v>33495</v>
      </c>
      <c r="C5645" s="366" t="s">
        <v>16948</v>
      </c>
      <c r="D5645" s="368">
        <v>20.010000000000002</v>
      </c>
    </row>
    <row r="5646" spans="1:4" ht="18" customHeight="1">
      <c r="A5646" s="366" t="s">
        <v>42037</v>
      </c>
      <c r="B5646" s="367" t="s">
        <v>33496</v>
      </c>
      <c r="C5646" s="366" t="s">
        <v>16948</v>
      </c>
      <c r="D5646" s="368">
        <v>19.07</v>
      </c>
    </row>
    <row r="5647" spans="1:4" ht="18" customHeight="1">
      <c r="A5647" s="366" t="s">
        <v>42038</v>
      </c>
      <c r="B5647" s="367" t="s">
        <v>33497</v>
      </c>
      <c r="C5647" s="366" t="s">
        <v>16948</v>
      </c>
      <c r="D5647" s="368">
        <v>18.79</v>
      </c>
    </row>
    <row r="5648" spans="1:4" ht="18" customHeight="1">
      <c r="A5648" s="366" t="s">
        <v>42039</v>
      </c>
      <c r="B5648" s="367" t="s">
        <v>33498</v>
      </c>
      <c r="C5648" s="366" t="s">
        <v>16948</v>
      </c>
      <c r="D5648" s="368">
        <v>25.77</v>
      </c>
    </row>
    <row r="5649" spans="1:4" ht="18" customHeight="1">
      <c r="A5649" s="366" t="s">
        <v>42040</v>
      </c>
      <c r="B5649" s="367" t="s">
        <v>33499</v>
      </c>
      <c r="C5649" s="366" t="s">
        <v>16948</v>
      </c>
      <c r="D5649" s="368">
        <v>23.51</v>
      </c>
    </row>
    <row r="5650" spans="1:4" ht="9" customHeight="1">
      <c r="A5650" s="366" t="s">
        <v>42041</v>
      </c>
      <c r="B5650" s="367" t="s">
        <v>33500</v>
      </c>
      <c r="C5650" s="366" t="s">
        <v>16948</v>
      </c>
      <c r="D5650" s="368">
        <v>22.8</v>
      </c>
    </row>
    <row r="5651" spans="1:4" ht="9" customHeight="1">
      <c r="A5651" s="366" t="s">
        <v>42042</v>
      </c>
      <c r="B5651" s="367" t="s">
        <v>33501</v>
      </c>
      <c r="C5651" s="366" t="s">
        <v>16948</v>
      </c>
      <c r="D5651" s="368">
        <v>20.04</v>
      </c>
    </row>
    <row r="5652" spans="1:4" ht="9" customHeight="1">
      <c r="A5652" s="366" t="s">
        <v>42043</v>
      </c>
      <c r="B5652" s="367" t="s">
        <v>33502</v>
      </c>
      <c r="C5652" s="366" t="s">
        <v>16948</v>
      </c>
      <c r="D5652" s="368">
        <v>22.58</v>
      </c>
    </row>
    <row r="5653" spans="1:4" ht="9" customHeight="1">
      <c r="A5653" s="366" t="s">
        <v>42044</v>
      </c>
      <c r="B5653" s="367" t="s">
        <v>33503</v>
      </c>
      <c r="C5653" s="366" t="s">
        <v>16948</v>
      </c>
      <c r="D5653" s="368">
        <v>11.65</v>
      </c>
    </row>
    <row r="5654" spans="1:4" ht="9" customHeight="1">
      <c r="A5654" s="366" t="s">
        <v>42045</v>
      </c>
      <c r="B5654" s="367" t="s">
        <v>33504</v>
      </c>
      <c r="C5654" s="366" t="s">
        <v>16948</v>
      </c>
      <c r="D5654" s="368">
        <v>12.94</v>
      </c>
    </row>
    <row r="5655" spans="1:4" ht="9" customHeight="1">
      <c r="A5655" s="366" t="s">
        <v>42046</v>
      </c>
      <c r="B5655" s="367" t="s">
        <v>33505</v>
      </c>
      <c r="C5655" s="366" t="s">
        <v>16948</v>
      </c>
      <c r="D5655" s="368">
        <v>9.35</v>
      </c>
    </row>
    <row r="5656" spans="1:4" ht="9" customHeight="1">
      <c r="A5656" s="366" t="s">
        <v>42047</v>
      </c>
      <c r="B5656" s="367" t="s">
        <v>33506</v>
      </c>
      <c r="C5656" s="366" t="s">
        <v>16948</v>
      </c>
      <c r="D5656" s="368">
        <v>2.86</v>
      </c>
    </row>
    <row r="5657" spans="1:4" ht="9" customHeight="1">
      <c r="A5657" s="366" t="s">
        <v>42048</v>
      </c>
      <c r="B5657" s="367" t="s">
        <v>33507</v>
      </c>
      <c r="C5657" s="366" t="s">
        <v>16948</v>
      </c>
      <c r="D5657" s="368">
        <v>15.21</v>
      </c>
    </row>
    <row r="5658" spans="1:4" ht="9" customHeight="1">
      <c r="A5658" s="366" t="s">
        <v>42049</v>
      </c>
      <c r="B5658" s="367" t="s">
        <v>33508</v>
      </c>
      <c r="C5658" s="366" t="s">
        <v>16948</v>
      </c>
      <c r="D5658" s="368">
        <v>17.5</v>
      </c>
    </row>
    <row r="5659" spans="1:4" ht="9" customHeight="1">
      <c r="A5659" s="366" t="s">
        <v>42050</v>
      </c>
      <c r="B5659" s="367" t="s">
        <v>33509</v>
      </c>
      <c r="C5659" s="366" t="s">
        <v>16948</v>
      </c>
      <c r="D5659" s="368">
        <v>2.8</v>
      </c>
    </row>
    <row r="5660" spans="1:4" ht="9" customHeight="1">
      <c r="A5660" s="366" t="s">
        <v>42051</v>
      </c>
      <c r="B5660" s="367" t="s">
        <v>33510</v>
      </c>
      <c r="C5660" s="366" t="s">
        <v>16948</v>
      </c>
      <c r="D5660" s="368">
        <v>9.51</v>
      </c>
    </row>
    <row r="5661" spans="1:4" ht="9" customHeight="1">
      <c r="A5661" s="366" t="s">
        <v>42052</v>
      </c>
      <c r="B5661" s="367" t="s">
        <v>33511</v>
      </c>
      <c r="C5661" s="366" t="s">
        <v>9780</v>
      </c>
      <c r="D5661" s="368">
        <v>0.5</v>
      </c>
    </row>
    <row r="5662" spans="1:4" ht="9" customHeight="1">
      <c r="A5662" s="366" t="s">
        <v>42053</v>
      </c>
      <c r="B5662" s="367" t="s">
        <v>33512</v>
      </c>
      <c r="C5662" s="366" t="s">
        <v>29656</v>
      </c>
      <c r="D5662" s="368">
        <v>66.209999999999994</v>
      </c>
    </row>
    <row r="5663" spans="1:4" ht="9" customHeight="1">
      <c r="A5663" s="366" t="s">
        <v>42054</v>
      </c>
      <c r="B5663" s="367" t="s">
        <v>33513</v>
      </c>
      <c r="C5663" s="366" t="s">
        <v>9780</v>
      </c>
      <c r="D5663" s="368">
        <v>80.84</v>
      </c>
    </row>
    <row r="5664" spans="1:4" ht="9" customHeight="1">
      <c r="A5664" s="366" t="s">
        <v>42055</v>
      </c>
      <c r="B5664" s="367" t="s">
        <v>33514</v>
      </c>
      <c r="C5664" s="366" t="s">
        <v>29656</v>
      </c>
      <c r="D5664" s="368">
        <v>304.44</v>
      </c>
    </row>
    <row r="5665" spans="1:4" ht="18" customHeight="1">
      <c r="A5665" s="366" t="s">
        <v>42056</v>
      </c>
      <c r="B5665" s="367" t="s">
        <v>33515</v>
      </c>
      <c r="C5665" s="366" t="s">
        <v>40</v>
      </c>
      <c r="D5665" s="368">
        <v>86.21</v>
      </c>
    </row>
    <row r="5666" spans="1:4" ht="9" customHeight="1">
      <c r="A5666" s="366" t="s">
        <v>42057</v>
      </c>
      <c r="B5666" s="367" t="s">
        <v>33516</v>
      </c>
      <c r="C5666" s="366" t="s">
        <v>40</v>
      </c>
      <c r="D5666" s="368">
        <v>81.290000000000006</v>
      </c>
    </row>
    <row r="5667" spans="1:4" ht="9" customHeight="1">
      <c r="A5667" s="366" t="s">
        <v>42058</v>
      </c>
      <c r="B5667" s="367" t="s">
        <v>33517</v>
      </c>
      <c r="C5667" s="366" t="s">
        <v>40</v>
      </c>
      <c r="D5667" s="368">
        <v>91.65</v>
      </c>
    </row>
    <row r="5668" spans="1:4" ht="9" customHeight="1">
      <c r="A5668" s="366" t="s">
        <v>42059</v>
      </c>
      <c r="B5668" s="367" t="s">
        <v>33518</v>
      </c>
      <c r="C5668" s="366" t="s">
        <v>40</v>
      </c>
      <c r="D5668" s="368">
        <v>101.63</v>
      </c>
    </row>
    <row r="5669" spans="1:4" ht="9" customHeight="1">
      <c r="A5669" s="366" t="s">
        <v>42060</v>
      </c>
      <c r="B5669" s="367" t="s">
        <v>33519</v>
      </c>
      <c r="C5669" s="366" t="s">
        <v>40</v>
      </c>
      <c r="D5669" s="368">
        <v>47.4</v>
      </c>
    </row>
    <row r="5670" spans="1:4" ht="9" customHeight="1">
      <c r="A5670" s="366" t="s">
        <v>42061</v>
      </c>
      <c r="B5670" s="367" t="s">
        <v>33520</v>
      </c>
      <c r="C5670" s="366" t="s">
        <v>40</v>
      </c>
      <c r="D5670" s="368">
        <v>51.39</v>
      </c>
    </row>
    <row r="5671" spans="1:4" ht="9" customHeight="1">
      <c r="A5671" s="366" t="s">
        <v>42062</v>
      </c>
      <c r="B5671" s="367" t="s">
        <v>33521</v>
      </c>
      <c r="C5671" s="366" t="s">
        <v>40</v>
      </c>
      <c r="D5671" s="368">
        <v>57.4</v>
      </c>
    </row>
    <row r="5672" spans="1:4" ht="9" customHeight="1">
      <c r="A5672" s="366" t="s">
        <v>42063</v>
      </c>
      <c r="B5672" s="367" t="s">
        <v>33522</v>
      </c>
      <c r="C5672" s="366" t="s">
        <v>40</v>
      </c>
      <c r="D5672" s="368">
        <v>35.07</v>
      </c>
    </row>
    <row r="5673" spans="1:4" ht="9" customHeight="1">
      <c r="A5673" s="366" t="s">
        <v>42064</v>
      </c>
      <c r="B5673" s="367" t="s">
        <v>33523</v>
      </c>
      <c r="C5673" s="366" t="s">
        <v>40</v>
      </c>
      <c r="D5673" s="368">
        <v>49.92</v>
      </c>
    </row>
    <row r="5674" spans="1:4" ht="9" customHeight="1">
      <c r="A5674" s="366" t="s">
        <v>42065</v>
      </c>
      <c r="B5674" s="367" t="s">
        <v>33524</v>
      </c>
      <c r="C5674" s="366" t="s">
        <v>40</v>
      </c>
      <c r="D5674" s="368">
        <v>20.36</v>
      </c>
    </row>
    <row r="5675" spans="1:4" ht="9" customHeight="1">
      <c r="A5675" s="366" t="s">
        <v>42066</v>
      </c>
      <c r="B5675" s="367" t="s">
        <v>33525</v>
      </c>
      <c r="C5675" s="366" t="s">
        <v>40</v>
      </c>
      <c r="D5675" s="368">
        <v>24.47</v>
      </c>
    </row>
    <row r="5676" spans="1:4" ht="9" customHeight="1">
      <c r="A5676" s="366" t="s">
        <v>42067</v>
      </c>
      <c r="B5676" s="367" t="s">
        <v>33526</v>
      </c>
      <c r="C5676" s="366" t="s">
        <v>40</v>
      </c>
      <c r="D5676" s="368">
        <v>57</v>
      </c>
    </row>
    <row r="5677" spans="1:4" ht="18" customHeight="1">
      <c r="A5677" s="366" t="s">
        <v>42068</v>
      </c>
      <c r="B5677" s="367" t="s">
        <v>33527</v>
      </c>
      <c r="C5677" s="366" t="s">
        <v>9780</v>
      </c>
      <c r="D5677" s="368">
        <v>49.43</v>
      </c>
    </row>
    <row r="5678" spans="1:4" ht="18" customHeight="1">
      <c r="A5678" s="366" t="s">
        <v>42069</v>
      </c>
      <c r="B5678" s="367" t="s">
        <v>33528</v>
      </c>
      <c r="C5678" s="366" t="s">
        <v>4130</v>
      </c>
      <c r="D5678" s="368">
        <v>686.01</v>
      </c>
    </row>
    <row r="5679" spans="1:4" ht="18" customHeight="1">
      <c r="A5679" s="366" t="s">
        <v>42070</v>
      </c>
      <c r="B5679" s="367" t="s">
        <v>33529</v>
      </c>
      <c r="C5679" s="366" t="s">
        <v>4130</v>
      </c>
      <c r="D5679" s="368">
        <v>816.31</v>
      </c>
    </row>
    <row r="5680" spans="1:4" ht="18" customHeight="1">
      <c r="A5680" s="366" t="s">
        <v>42071</v>
      </c>
      <c r="B5680" s="367" t="s">
        <v>33530</v>
      </c>
      <c r="C5680" s="366" t="s">
        <v>4130</v>
      </c>
      <c r="D5680" s="368">
        <v>481.97</v>
      </c>
    </row>
    <row r="5681" spans="1:4" ht="18" customHeight="1">
      <c r="A5681" s="366" t="s">
        <v>42072</v>
      </c>
      <c r="B5681" s="367" t="s">
        <v>33531</v>
      </c>
      <c r="C5681" s="366" t="s">
        <v>4130</v>
      </c>
      <c r="D5681" s="368">
        <v>587.1</v>
      </c>
    </row>
    <row r="5682" spans="1:4" ht="18" customHeight="1">
      <c r="A5682" s="366" t="s">
        <v>42073</v>
      </c>
      <c r="B5682" s="367" t="s">
        <v>33532</v>
      </c>
      <c r="C5682" s="366" t="s">
        <v>4130</v>
      </c>
      <c r="D5682" s="368">
        <v>467.96</v>
      </c>
    </row>
    <row r="5683" spans="1:4" ht="18" customHeight="1">
      <c r="A5683" s="366" t="s">
        <v>42074</v>
      </c>
      <c r="B5683" s="367" t="s">
        <v>33533</v>
      </c>
      <c r="C5683" s="366" t="s">
        <v>4130</v>
      </c>
      <c r="D5683" s="368">
        <v>467.96</v>
      </c>
    </row>
    <row r="5684" spans="1:4" ht="18" customHeight="1">
      <c r="A5684" s="366" t="s">
        <v>42075</v>
      </c>
      <c r="B5684" s="367" t="s">
        <v>33534</v>
      </c>
      <c r="C5684" s="366" t="s">
        <v>4130</v>
      </c>
      <c r="D5684" s="368">
        <v>500.39</v>
      </c>
    </row>
    <row r="5685" spans="1:4" ht="18" customHeight="1">
      <c r="A5685" s="366" t="s">
        <v>42076</v>
      </c>
      <c r="B5685" s="367" t="s">
        <v>33535</v>
      </c>
      <c r="C5685" s="366" t="s">
        <v>4130</v>
      </c>
      <c r="D5685" s="368">
        <v>603.5</v>
      </c>
    </row>
    <row r="5686" spans="1:4" ht="18" customHeight="1">
      <c r="A5686" s="366" t="s">
        <v>42077</v>
      </c>
      <c r="B5686" s="367" t="s">
        <v>33536</v>
      </c>
      <c r="C5686" s="366" t="s">
        <v>4130</v>
      </c>
      <c r="D5686" s="368">
        <v>687.77</v>
      </c>
    </row>
    <row r="5687" spans="1:4" ht="18" customHeight="1">
      <c r="A5687" s="366" t="s">
        <v>42078</v>
      </c>
      <c r="B5687" s="367" t="s">
        <v>33537</v>
      </c>
      <c r="C5687" s="366" t="s">
        <v>4130</v>
      </c>
      <c r="D5687" s="368">
        <v>422.13</v>
      </c>
    </row>
    <row r="5688" spans="1:4" ht="18" customHeight="1">
      <c r="A5688" s="366" t="s">
        <v>42079</v>
      </c>
      <c r="B5688" s="367" t="s">
        <v>33538</v>
      </c>
      <c r="C5688" s="366" t="s">
        <v>4130</v>
      </c>
      <c r="D5688" s="368">
        <v>495.19</v>
      </c>
    </row>
    <row r="5689" spans="1:4" ht="18" customHeight="1">
      <c r="A5689" s="366" t="s">
        <v>42080</v>
      </c>
      <c r="B5689" s="367" t="s">
        <v>33539</v>
      </c>
      <c r="C5689" s="366" t="s">
        <v>4130</v>
      </c>
      <c r="D5689" s="368">
        <v>521.23</v>
      </c>
    </row>
    <row r="5690" spans="1:4" ht="18" customHeight="1">
      <c r="A5690" s="366" t="s">
        <v>42081</v>
      </c>
      <c r="B5690" s="367" t="s">
        <v>33540</v>
      </c>
      <c r="C5690" s="366" t="s">
        <v>4130</v>
      </c>
      <c r="D5690" s="368">
        <v>500.39</v>
      </c>
    </row>
    <row r="5691" spans="1:4" ht="18" customHeight="1">
      <c r="A5691" s="366" t="s">
        <v>42082</v>
      </c>
      <c r="B5691" s="367" t="s">
        <v>33541</v>
      </c>
      <c r="C5691" s="366" t="s">
        <v>4130</v>
      </c>
      <c r="D5691" s="368">
        <v>561.99</v>
      </c>
    </row>
    <row r="5692" spans="1:4" ht="18" customHeight="1">
      <c r="A5692" s="366" t="s">
        <v>42083</v>
      </c>
      <c r="B5692" s="367" t="s">
        <v>33542</v>
      </c>
      <c r="C5692" s="366" t="s">
        <v>4130</v>
      </c>
      <c r="D5692" s="368">
        <v>687.77</v>
      </c>
    </row>
    <row r="5693" spans="1:4" ht="18" customHeight="1">
      <c r="A5693" s="366" t="s">
        <v>42084</v>
      </c>
      <c r="B5693" s="367" t="s">
        <v>33543</v>
      </c>
      <c r="C5693" s="366" t="s">
        <v>4130</v>
      </c>
      <c r="D5693" s="368">
        <v>975.03</v>
      </c>
    </row>
    <row r="5694" spans="1:4" ht="18" customHeight="1">
      <c r="A5694" s="366" t="s">
        <v>42085</v>
      </c>
      <c r="B5694" s="367" t="s">
        <v>33544</v>
      </c>
      <c r="C5694" s="366" t="s">
        <v>4130</v>
      </c>
      <c r="D5694" s="368">
        <v>1030.54</v>
      </c>
    </row>
    <row r="5695" spans="1:4" ht="18" customHeight="1">
      <c r="A5695" s="366" t="s">
        <v>42086</v>
      </c>
      <c r="B5695" s="367" t="s">
        <v>33545</v>
      </c>
      <c r="C5695" s="366" t="s">
        <v>4130</v>
      </c>
      <c r="D5695" s="368">
        <v>1636.07</v>
      </c>
    </row>
    <row r="5696" spans="1:4" ht="18" customHeight="1">
      <c r="A5696" s="366" t="s">
        <v>42087</v>
      </c>
      <c r="B5696" s="367" t="s">
        <v>33546</v>
      </c>
      <c r="C5696" s="366" t="s">
        <v>4130</v>
      </c>
      <c r="D5696" s="368">
        <v>2490.48</v>
      </c>
    </row>
    <row r="5697" spans="1:4" ht="18" customHeight="1">
      <c r="A5697" s="366" t="s">
        <v>42088</v>
      </c>
      <c r="B5697" s="367" t="s">
        <v>33547</v>
      </c>
      <c r="C5697" s="366" t="s">
        <v>40</v>
      </c>
      <c r="D5697" s="368">
        <v>129.71</v>
      </c>
    </row>
    <row r="5698" spans="1:4" ht="18" customHeight="1">
      <c r="A5698" s="366" t="s">
        <v>42089</v>
      </c>
      <c r="B5698" s="367" t="s">
        <v>33548</v>
      </c>
      <c r="C5698" s="366" t="s">
        <v>40</v>
      </c>
      <c r="D5698" s="368">
        <v>141.54</v>
      </c>
    </row>
    <row r="5699" spans="1:4" ht="18" customHeight="1">
      <c r="A5699" s="366" t="s">
        <v>42090</v>
      </c>
      <c r="B5699" s="367" t="s">
        <v>33549</v>
      </c>
      <c r="C5699" s="366" t="s">
        <v>40</v>
      </c>
      <c r="D5699" s="368">
        <v>156.19</v>
      </c>
    </row>
    <row r="5700" spans="1:4" ht="18" customHeight="1">
      <c r="A5700" s="366" t="s">
        <v>42091</v>
      </c>
      <c r="B5700" s="367" t="s">
        <v>33550</v>
      </c>
      <c r="C5700" s="366" t="s">
        <v>40</v>
      </c>
      <c r="D5700" s="368">
        <v>156.19999999999999</v>
      </c>
    </row>
    <row r="5701" spans="1:4" ht="18" customHeight="1">
      <c r="A5701" s="366" t="s">
        <v>42092</v>
      </c>
      <c r="B5701" s="367" t="s">
        <v>33551</v>
      </c>
      <c r="C5701" s="366" t="s">
        <v>40</v>
      </c>
      <c r="D5701" s="368">
        <v>240.37</v>
      </c>
    </row>
    <row r="5702" spans="1:4" ht="18" customHeight="1">
      <c r="A5702" s="366" t="s">
        <v>42093</v>
      </c>
      <c r="B5702" s="367" t="s">
        <v>33552</v>
      </c>
      <c r="C5702" s="366" t="s">
        <v>40</v>
      </c>
      <c r="D5702" s="368">
        <v>298.81</v>
      </c>
    </row>
    <row r="5703" spans="1:4" ht="18" customHeight="1">
      <c r="A5703" s="366" t="s">
        <v>42094</v>
      </c>
      <c r="B5703" s="367" t="s">
        <v>33553</v>
      </c>
      <c r="C5703" s="366" t="s">
        <v>40</v>
      </c>
      <c r="D5703" s="368">
        <v>214.81</v>
      </c>
    </row>
    <row r="5704" spans="1:4" ht="18" customHeight="1">
      <c r="A5704" s="366" t="s">
        <v>42095</v>
      </c>
      <c r="B5704" s="367" t="s">
        <v>33554</v>
      </c>
      <c r="C5704" s="366" t="s">
        <v>40</v>
      </c>
      <c r="D5704" s="368">
        <v>246.03</v>
      </c>
    </row>
    <row r="5705" spans="1:4" ht="18" customHeight="1">
      <c r="A5705" s="366" t="s">
        <v>42096</v>
      </c>
      <c r="B5705" s="367" t="s">
        <v>33555</v>
      </c>
      <c r="C5705" s="366" t="s">
        <v>40</v>
      </c>
      <c r="D5705" s="368">
        <v>298.25</v>
      </c>
    </row>
    <row r="5706" spans="1:4" ht="18" customHeight="1">
      <c r="A5706" s="366" t="s">
        <v>42097</v>
      </c>
      <c r="B5706" s="367" t="s">
        <v>33556</v>
      </c>
      <c r="C5706" s="366" t="s">
        <v>40</v>
      </c>
      <c r="D5706" s="368">
        <v>364.88</v>
      </c>
    </row>
    <row r="5707" spans="1:4" ht="9" customHeight="1">
      <c r="A5707" s="366" t="s">
        <v>42098</v>
      </c>
      <c r="B5707" s="367" t="s">
        <v>33557</v>
      </c>
      <c r="C5707" s="366" t="s">
        <v>40</v>
      </c>
      <c r="D5707" s="368">
        <v>446.09</v>
      </c>
    </row>
    <row r="5708" spans="1:4" ht="9" customHeight="1">
      <c r="A5708" s="366" t="s">
        <v>42099</v>
      </c>
      <c r="B5708" s="367" t="s">
        <v>33558</v>
      </c>
      <c r="C5708" s="366" t="s">
        <v>40</v>
      </c>
      <c r="D5708" s="368">
        <v>228.88</v>
      </c>
    </row>
    <row r="5709" spans="1:4" ht="9" customHeight="1">
      <c r="A5709" s="366" t="s">
        <v>42100</v>
      </c>
      <c r="B5709" s="367" t="s">
        <v>33559</v>
      </c>
      <c r="C5709" s="366" t="s">
        <v>40</v>
      </c>
      <c r="D5709" s="368">
        <v>249.06</v>
      </c>
    </row>
    <row r="5710" spans="1:4" ht="9" customHeight="1">
      <c r="A5710" s="366" t="s">
        <v>42101</v>
      </c>
      <c r="B5710" s="367" t="s">
        <v>33560</v>
      </c>
      <c r="C5710" s="366" t="s">
        <v>40</v>
      </c>
      <c r="D5710" s="368">
        <v>183.66</v>
      </c>
    </row>
    <row r="5711" spans="1:4" ht="18" customHeight="1">
      <c r="A5711" s="366" t="s">
        <v>42102</v>
      </c>
      <c r="B5711" s="367" t="s">
        <v>33561</v>
      </c>
      <c r="C5711" s="366" t="s">
        <v>40</v>
      </c>
      <c r="D5711" s="368">
        <v>203.84</v>
      </c>
    </row>
    <row r="5712" spans="1:4" ht="18" customHeight="1">
      <c r="A5712" s="366" t="s">
        <v>42103</v>
      </c>
      <c r="B5712" s="367" t="s">
        <v>33562</v>
      </c>
      <c r="C5712" s="366" t="s">
        <v>40</v>
      </c>
      <c r="D5712" s="368">
        <v>156.58000000000001</v>
      </c>
    </row>
    <row r="5713" spans="1:4" ht="18" customHeight="1">
      <c r="A5713" s="366" t="s">
        <v>42104</v>
      </c>
      <c r="B5713" s="367" t="s">
        <v>33563</v>
      </c>
      <c r="C5713" s="366" t="s">
        <v>40</v>
      </c>
      <c r="D5713" s="368">
        <v>231.89</v>
      </c>
    </row>
    <row r="5714" spans="1:4" ht="18" customHeight="1">
      <c r="A5714" s="366" t="s">
        <v>42105</v>
      </c>
      <c r="B5714" s="367" t="s">
        <v>33564</v>
      </c>
      <c r="C5714" s="366" t="s">
        <v>40</v>
      </c>
      <c r="D5714" s="368">
        <v>396.96</v>
      </c>
    </row>
    <row r="5715" spans="1:4" ht="18" customHeight="1">
      <c r="A5715" s="366" t="s">
        <v>42106</v>
      </c>
      <c r="B5715" s="367" t="s">
        <v>33565</v>
      </c>
      <c r="C5715" s="366" t="s">
        <v>40</v>
      </c>
      <c r="D5715" s="368">
        <v>246.39</v>
      </c>
    </row>
    <row r="5716" spans="1:4" ht="18" customHeight="1">
      <c r="A5716" s="366" t="s">
        <v>42107</v>
      </c>
      <c r="B5716" s="367" t="s">
        <v>33566</v>
      </c>
      <c r="C5716" s="366" t="s">
        <v>40</v>
      </c>
      <c r="D5716" s="368">
        <v>296.63</v>
      </c>
    </row>
    <row r="5717" spans="1:4" ht="18" customHeight="1">
      <c r="A5717" s="366" t="s">
        <v>42108</v>
      </c>
      <c r="B5717" s="367" t="s">
        <v>33567</v>
      </c>
      <c r="C5717" s="366" t="s">
        <v>40</v>
      </c>
      <c r="D5717" s="368">
        <v>372.58</v>
      </c>
    </row>
    <row r="5718" spans="1:4" ht="18" customHeight="1">
      <c r="A5718" s="366" t="s">
        <v>42109</v>
      </c>
      <c r="B5718" s="367" t="s">
        <v>33568</v>
      </c>
      <c r="C5718" s="366" t="s">
        <v>40</v>
      </c>
      <c r="D5718" s="368">
        <v>415.25</v>
      </c>
    </row>
    <row r="5719" spans="1:4" ht="18" customHeight="1">
      <c r="A5719" s="366" t="s">
        <v>42110</v>
      </c>
      <c r="B5719" s="367" t="s">
        <v>33569</v>
      </c>
      <c r="C5719" s="366" t="s">
        <v>40</v>
      </c>
      <c r="D5719" s="368">
        <v>468.3</v>
      </c>
    </row>
    <row r="5720" spans="1:4" ht="18" customHeight="1">
      <c r="A5720" s="366" t="s">
        <v>42111</v>
      </c>
      <c r="B5720" s="367" t="s">
        <v>33570</v>
      </c>
      <c r="C5720" s="366" t="s">
        <v>40</v>
      </c>
      <c r="D5720" s="368">
        <v>574.4</v>
      </c>
    </row>
    <row r="5721" spans="1:4" ht="18" customHeight="1">
      <c r="A5721" s="366" t="s">
        <v>42112</v>
      </c>
      <c r="B5721" s="367" t="s">
        <v>33571</v>
      </c>
      <c r="C5721" s="366" t="s">
        <v>40</v>
      </c>
      <c r="D5721" s="368">
        <v>694.33</v>
      </c>
    </row>
    <row r="5722" spans="1:4" ht="18" customHeight="1">
      <c r="A5722" s="366" t="s">
        <v>42113</v>
      </c>
      <c r="B5722" s="367" t="s">
        <v>33572</v>
      </c>
      <c r="C5722" s="366" t="s">
        <v>4131</v>
      </c>
      <c r="D5722" s="368">
        <v>26.33</v>
      </c>
    </row>
    <row r="5723" spans="1:4" ht="18" customHeight="1">
      <c r="A5723" s="366" t="s">
        <v>42114</v>
      </c>
      <c r="B5723" s="367" t="s">
        <v>33573</v>
      </c>
      <c r="C5723" s="366" t="s">
        <v>4131</v>
      </c>
      <c r="D5723" s="368">
        <v>5.76</v>
      </c>
    </row>
    <row r="5724" spans="1:4" ht="18" customHeight="1">
      <c r="A5724" s="366" t="s">
        <v>42115</v>
      </c>
      <c r="B5724" s="367" t="s">
        <v>33574</v>
      </c>
      <c r="C5724" s="366" t="s">
        <v>4131</v>
      </c>
      <c r="D5724" s="368">
        <v>5.78</v>
      </c>
    </row>
    <row r="5725" spans="1:4" ht="18" customHeight="1">
      <c r="A5725" s="366" t="s">
        <v>42116</v>
      </c>
      <c r="B5725" s="367" t="s">
        <v>33575</v>
      </c>
      <c r="C5725" s="366" t="s">
        <v>4131</v>
      </c>
      <c r="D5725" s="368">
        <v>11.1</v>
      </c>
    </row>
    <row r="5726" spans="1:4" ht="18" customHeight="1">
      <c r="A5726" s="366" t="s">
        <v>42117</v>
      </c>
      <c r="B5726" s="367" t="s">
        <v>33576</v>
      </c>
      <c r="C5726" s="366" t="s">
        <v>4131</v>
      </c>
      <c r="D5726" s="368">
        <v>10.17</v>
      </c>
    </row>
    <row r="5727" spans="1:4" ht="18" customHeight="1">
      <c r="A5727" s="366" t="s">
        <v>42118</v>
      </c>
      <c r="B5727" s="367" t="s">
        <v>33577</v>
      </c>
      <c r="C5727" s="366" t="s">
        <v>4131</v>
      </c>
      <c r="D5727" s="368">
        <v>10.07</v>
      </c>
    </row>
    <row r="5728" spans="1:4" ht="18" customHeight="1">
      <c r="A5728" s="366" t="s">
        <v>42119</v>
      </c>
      <c r="B5728" s="367" t="s">
        <v>33578</v>
      </c>
      <c r="C5728" s="366" t="s">
        <v>4130</v>
      </c>
      <c r="D5728" s="368">
        <v>7080.11</v>
      </c>
    </row>
    <row r="5729" spans="1:4" ht="18" customHeight="1">
      <c r="A5729" s="366" t="s">
        <v>42120</v>
      </c>
      <c r="B5729" s="367" t="s">
        <v>33579</v>
      </c>
      <c r="C5729" s="366" t="s">
        <v>4130</v>
      </c>
      <c r="D5729" s="368">
        <v>6488.16</v>
      </c>
    </row>
    <row r="5730" spans="1:4" ht="9" customHeight="1">
      <c r="A5730" s="366" t="s">
        <v>42121</v>
      </c>
      <c r="B5730" s="367" t="s">
        <v>33580</v>
      </c>
      <c r="C5730" s="366" t="s">
        <v>4130</v>
      </c>
      <c r="D5730" s="368">
        <v>3741.48</v>
      </c>
    </row>
    <row r="5731" spans="1:4" ht="18" customHeight="1">
      <c r="A5731" s="366" t="s">
        <v>42122</v>
      </c>
      <c r="B5731" s="367" t="s">
        <v>33581</v>
      </c>
      <c r="C5731" s="366" t="s">
        <v>4130</v>
      </c>
      <c r="D5731" s="368">
        <v>3291.97</v>
      </c>
    </row>
    <row r="5732" spans="1:4" ht="18" customHeight="1">
      <c r="A5732" s="366" t="s">
        <v>42123</v>
      </c>
      <c r="B5732" s="367" t="s">
        <v>33582</v>
      </c>
      <c r="C5732" s="366" t="s">
        <v>4131</v>
      </c>
      <c r="D5732" s="368">
        <v>2.52</v>
      </c>
    </row>
    <row r="5733" spans="1:4" ht="18" customHeight="1">
      <c r="A5733" s="366" t="s">
        <v>42124</v>
      </c>
      <c r="B5733" s="367" t="s">
        <v>33583</v>
      </c>
      <c r="C5733" s="366" t="s">
        <v>4131</v>
      </c>
      <c r="D5733" s="368">
        <v>7.61</v>
      </c>
    </row>
    <row r="5734" spans="1:4" ht="18" customHeight="1">
      <c r="A5734" s="366" t="s">
        <v>42125</v>
      </c>
      <c r="B5734" s="367" t="s">
        <v>33584</v>
      </c>
      <c r="C5734" s="366" t="s">
        <v>4131</v>
      </c>
      <c r="D5734" s="368">
        <v>1.75</v>
      </c>
    </row>
    <row r="5735" spans="1:4" ht="18" customHeight="1">
      <c r="A5735" s="366" t="s">
        <v>42126</v>
      </c>
      <c r="B5735" s="367" t="s">
        <v>33585</v>
      </c>
      <c r="C5735" s="366" t="s">
        <v>4131</v>
      </c>
      <c r="D5735" s="368">
        <v>3.49</v>
      </c>
    </row>
    <row r="5736" spans="1:4" ht="18" customHeight="1">
      <c r="A5736" s="366" t="s">
        <v>42127</v>
      </c>
      <c r="B5736" s="367" t="s">
        <v>33586</v>
      </c>
      <c r="C5736" s="366" t="s">
        <v>4131</v>
      </c>
      <c r="D5736" s="368">
        <v>8.58</v>
      </c>
    </row>
    <row r="5737" spans="1:4" ht="18" customHeight="1">
      <c r="A5737" s="366" t="s">
        <v>42128</v>
      </c>
      <c r="B5737" s="367" t="s">
        <v>33587</v>
      </c>
      <c r="C5737" s="366" t="s">
        <v>4131</v>
      </c>
      <c r="D5737" s="368">
        <v>2.72</v>
      </c>
    </row>
    <row r="5738" spans="1:4" ht="18" customHeight="1">
      <c r="A5738" s="366" t="s">
        <v>42129</v>
      </c>
      <c r="B5738" s="367" t="s">
        <v>33588</v>
      </c>
      <c r="C5738" s="366" t="s">
        <v>4131</v>
      </c>
      <c r="D5738" s="368">
        <v>1.83</v>
      </c>
    </row>
    <row r="5739" spans="1:4" ht="18" customHeight="1">
      <c r="A5739" s="366" t="s">
        <v>42130</v>
      </c>
      <c r="B5739" s="367" t="s">
        <v>33589</v>
      </c>
      <c r="C5739" s="366" t="s">
        <v>4131</v>
      </c>
      <c r="D5739" s="368">
        <v>9.3000000000000007</v>
      </c>
    </row>
    <row r="5740" spans="1:4" ht="18" customHeight="1">
      <c r="A5740" s="366" t="s">
        <v>42131</v>
      </c>
      <c r="B5740" s="367" t="s">
        <v>33590</v>
      </c>
      <c r="C5740" s="366" t="s">
        <v>4131</v>
      </c>
      <c r="D5740" s="368">
        <v>3.37</v>
      </c>
    </row>
    <row r="5741" spans="1:4" ht="18" customHeight="1">
      <c r="A5741" s="366" t="s">
        <v>42132</v>
      </c>
      <c r="B5741" s="367" t="s">
        <v>33591</v>
      </c>
      <c r="C5741" s="366" t="s">
        <v>4131</v>
      </c>
      <c r="D5741" s="368">
        <v>5.32</v>
      </c>
    </row>
    <row r="5742" spans="1:4" ht="18" customHeight="1">
      <c r="A5742" s="366" t="s">
        <v>42133</v>
      </c>
      <c r="B5742" s="367" t="s">
        <v>33592</v>
      </c>
      <c r="C5742" s="366" t="s">
        <v>4131</v>
      </c>
      <c r="D5742" s="368">
        <v>2.79</v>
      </c>
    </row>
    <row r="5743" spans="1:4" ht="18" customHeight="1">
      <c r="A5743" s="366" t="s">
        <v>42134</v>
      </c>
      <c r="B5743" s="367" t="s">
        <v>33593</v>
      </c>
      <c r="C5743" s="366" t="s">
        <v>4131</v>
      </c>
      <c r="D5743" s="368">
        <v>2.64</v>
      </c>
    </row>
    <row r="5744" spans="1:4" ht="18" customHeight="1">
      <c r="A5744" s="366" t="s">
        <v>42135</v>
      </c>
      <c r="B5744" s="367" t="s">
        <v>33594</v>
      </c>
      <c r="C5744" s="366" t="s">
        <v>4131</v>
      </c>
      <c r="D5744" s="368">
        <v>2.93</v>
      </c>
    </row>
    <row r="5745" spans="1:4" ht="18" customHeight="1">
      <c r="A5745" s="366" t="s">
        <v>42136</v>
      </c>
      <c r="B5745" s="367" t="s">
        <v>33595</v>
      </c>
      <c r="C5745" s="366" t="s">
        <v>4131</v>
      </c>
      <c r="D5745" s="368">
        <v>5.71</v>
      </c>
    </row>
    <row r="5746" spans="1:4" ht="18" customHeight="1">
      <c r="A5746" s="366" t="s">
        <v>42137</v>
      </c>
      <c r="B5746" s="367" t="s">
        <v>33596</v>
      </c>
      <c r="C5746" s="366" t="s">
        <v>4131</v>
      </c>
      <c r="D5746" s="368">
        <v>2.0299999999999998</v>
      </c>
    </row>
    <row r="5747" spans="1:4" ht="18" customHeight="1">
      <c r="A5747" s="366" t="s">
        <v>42138</v>
      </c>
      <c r="B5747" s="367" t="s">
        <v>33597</v>
      </c>
      <c r="C5747" s="366" t="s">
        <v>4131</v>
      </c>
      <c r="D5747" s="368">
        <v>3.76</v>
      </c>
    </row>
    <row r="5748" spans="1:4" ht="18" customHeight="1">
      <c r="A5748" s="366" t="s">
        <v>42139</v>
      </c>
      <c r="B5748" s="367" t="s">
        <v>33598</v>
      </c>
      <c r="C5748" s="366" t="s">
        <v>4131</v>
      </c>
      <c r="D5748" s="368">
        <v>6.54</v>
      </c>
    </row>
    <row r="5749" spans="1:4" ht="18" customHeight="1">
      <c r="A5749" s="366" t="s">
        <v>42140</v>
      </c>
      <c r="B5749" s="367" t="s">
        <v>33599</v>
      </c>
      <c r="C5749" s="366" t="s">
        <v>4131</v>
      </c>
      <c r="D5749" s="368">
        <v>2.86</v>
      </c>
    </row>
    <row r="5750" spans="1:4" ht="18" customHeight="1">
      <c r="A5750" s="366" t="s">
        <v>42141</v>
      </c>
      <c r="B5750" s="367" t="s">
        <v>33600</v>
      </c>
      <c r="C5750" s="366" t="s">
        <v>4131</v>
      </c>
      <c r="D5750" s="368">
        <v>1.53</v>
      </c>
    </row>
    <row r="5751" spans="1:4" ht="18" customHeight="1">
      <c r="A5751" s="366" t="s">
        <v>42142</v>
      </c>
      <c r="B5751" s="367" t="s">
        <v>33601</v>
      </c>
      <c r="C5751" s="366" t="s">
        <v>4131</v>
      </c>
      <c r="D5751" s="368">
        <v>2.25</v>
      </c>
    </row>
    <row r="5752" spans="1:4" ht="9" customHeight="1">
      <c r="A5752" s="366" t="s">
        <v>42143</v>
      </c>
      <c r="B5752" s="367" t="s">
        <v>33602</v>
      </c>
      <c r="C5752" s="366" t="s">
        <v>4131</v>
      </c>
      <c r="D5752" s="368">
        <v>7.52</v>
      </c>
    </row>
    <row r="5753" spans="1:4" ht="18" customHeight="1">
      <c r="A5753" s="366" t="s">
        <v>42144</v>
      </c>
      <c r="B5753" s="367" t="s">
        <v>33603</v>
      </c>
      <c r="C5753" s="366" t="s">
        <v>4131</v>
      </c>
      <c r="D5753" s="368">
        <v>28.41</v>
      </c>
    </row>
    <row r="5754" spans="1:4" ht="18" customHeight="1">
      <c r="A5754" s="366" t="s">
        <v>42145</v>
      </c>
      <c r="B5754" s="367" t="s">
        <v>33604</v>
      </c>
      <c r="C5754" s="366" t="s">
        <v>4131</v>
      </c>
      <c r="D5754" s="368">
        <v>15.11</v>
      </c>
    </row>
    <row r="5755" spans="1:4" ht="18" customHeight="1">
      <c r="A5755" s="366" t="s">
        <v>42146</v>
      </c>
      <c r="B5755" s="367" t="s">
        <v>33605</v>
      </c>
      <c r="C5755" s="366" t="s">
        <v>4131</v>
      </c>
      <c r="D5755" s="368">
        <v>15.31</v>
      </c>
    </row>
    <row r="5756" spans="1:4" ht="18" customHeight="1">
      <c r="A5756" s="366" t="s">
        <v>42147</v>
      </c>
      <c r="B5756" s="367" t="s">
        <v>33606</v>
      </c>
      <c r="C5756" s="366" t="s">
        <v>4130</v>
      </c>
      <c r="D5756" s="368">
        <v>31.82</v>
      </c>
    </row>
    <row r="5757" spans="1:4" ht="18" customHeight="1">
      <c r="A5757" s="366" t="s">
        <v>42148</v>
      </c>
      <c r="B5757" s="367" t="s">
        <v>33607</v>
      </c>
      <c r="C5757" s="366" t="s">
        <v>4130</v>
      </c>
      <c r="D5757" s="368">
        <v>30.13</v>
      </c>
    </row>
    <row r="5758" spans="1:4" ht="18" customHeight="1">
      <c r="A5758" s="366" t="s">
        <v>42149</v>
      </c>
      <c r="B5758" s="367" t="s">
        <v>33608</v>
      </c>
      <c r="C5758" s="366" t="s">
        <v>4131</v>
      </c>
      <c r="D5758" s="368">
        <v>3.7</v>
      </c>
    </row>
    <row r="5759" spans="1:4" ht="18" customHeight="1">
      <c r="A5759" s="366" t="s">
        <v>42150</v>
      </c>
      <c r="B5759" s="367" t="s">
        <v>33609</v>
      </c>
      <c r="C5759" s="366" t="s">
        <v>4131</v>
      </c>
      <c r="D5759" s="368">
        <v>5.75</v>
      </c>
    </row>
    <row r="5760" spans="1:4" ht="9" customHeight="1">
      <c r="A5760" s="366" t="s">
        <v>42151</v>
      </c>
      <c r="B5760" s="367" t="s">
        <v>33610</v>
      </c>
      <c r="C5760" s="366" t="s">
        <v>4131</v>
      </c>
      <c r="D5760" s="368">
        <v>18.23</v>
      </c>
    </row>
    <row r="5761" spans="1:4" ht="18" customHeight="1">
      <c r="A5761" s="366" t="s">
        <v>42152</v>
      </c>
      <c r="B5761" s="367" t="s">
        <v>33611</v>
      </c>
      <c r="C5761" s="366" t="s">
        <v>4131</v>
      </c>
      <c r="D5761" s="368">
        <v>18.059999999999999</v>
      </c>
    </row>
    <row r="5762" spans="1:4" ht="18" customHeight="1">
      <c r="A5762" s="366" t="s">
        <v>42153</v>
      </c>
      <c r="B5762" s="367" t="s">
        <v>33612</v>
      </c>
      <c r="C5762" s="366" t="s">
        <v>4131</v>
      </c>
      <c r="D5762" s="368">
        <v>8.65</v>
      </c>
    </row>
    <row r="5763" spans="1:4" ht="18" customHeight="1">
      <c r="A5763" s="366" t="s">
        <v>42154</v>
      </c>
      <c r="B5763" s="367" t="s">
        <v>33613</v>
      </c>
      <c r="C5763" s="366" t="s">
        <v>4131</v>
      </c>
      <c r="D5763" s="368">
        <v>19.77</v>
      </c>
    </row>
    <row r="5764" spans="1:4" ht="18" customHeight="1">
      <c r="A5764" s="366" t="s">
        <v>42155</v>
      </c>
      <c r="B5764" s="367" t="s">
        <v>33614</v>
      </c>
      <c r="C5764" s="366" t="s">
        <v>4131</v>
      </c>
      <c r="D5764" s="368">
        <v>66</v>
      </c>
    </row>
    <row r="5765" spans="1:4" ht="9" customHeight="1">
      <c r="A5765" s="366" t="s">
        <v>42156</v>
      </c>
      <c r="B5765" s="367" t="s">
        <v>33615</v>
      </c>
      <c r="C5765" s="366" t="s">
        <v>4131</v>
      </c>
      <c r="D5765" s="368">
        <v>60.28</v>
      </c>
    </row>
    <row r="5766" spans="1:4" ht="9" customHeight="1">
      <c r="A5766" s="366" t="s">
        <v>42157</v>
      </c>
      <c r="B5766" s="367" t="s">
        <v>33616</v>
      </c>
      <c r="C5766" s="366" t="s">
        <v>4131</v>
      </c>
      <c r="D5766" s="368">
        <v>18.260000000000002</v>
      </c>
    </row>
    <row r="5767" spans="1:4" ht="18" customHeight="1">
      <c r="A5767" s="366" t="s">
        <v>42158</v>
      </c>
      <c r="B5767" s="367" t="s">
        <v>33617</v>
      </c>
      <c r="C5767" s="366" t="s">
        <v>4131</v>
      </c>
      <c r="D5767" s="368">
        <v>15.43</v>
      </c>
    </row>
    <row r="5768" spans="1:4" ht="18" customHeight="1">
      <c r="A5768" s="366" t="s">
        <v>42159</v>
      </c>
      <c r="B5768" s="367" t="s">
        <v>33618</v>
      </c>
      <c r="C5768" s="366" t="s">
        <v>4131</v>
      </c>
      <c r="D5768" s="368">
        <v>3.24</v>
      </c>
    </row>
    <row r="5769" spans="1:4" ht="18" customHeight="1">
      <c r="A5769" s="366" t="s">
        <v>42160</v>
      </c>
      <c r="B5769" s="367" t="s">
        <v>33619</v>
      </c>
      <c r="C5769" s="366" t="s">
        <v>4131</v>
      </c>
      <c r="D5769" s="368">
        <v>22.2</v>
      </c>
    </row>
    <row r="5770" spans="1:4" ht="18" customHeight="1">
      <c r="A5770" s="366" t="s">
        <v>42161</v>
      </c>
      <c r="B5770" s="367" t="s">
        <v>33620</v>
      </c>
      <c r="C5770" s="366" t="s">
        <v>4131</v>
      </c>
      <c r="D5770" s="368">
        <v>20.329999999999998</v>
      </c>
    </row>
    <row r="5771" spans="1:4" ht="18" customHeight="1">
      <c r="A5771" s="366" t="s">
        <v>42162</v>
      </c>
      <c r="B5771" s="367" t="s">
        <v>33621</v>
      </c>
      <c r="C5771" s="366" t="s">
        <v>4131</v>
      </c>
      <c r="D5771" s="368">
        <v>20.13</v>
      </c>
    </row>
    <row r="5772" spans="1:4" ht="18" customHeight="1">
      <c r="A5772" s="366" t="s">
        <v>42163</v>
      </c>
      <c r="B5772" s="367" t="s">
        <v>33622</v>
      </c>
      <c r="C5772" s="366" t="s">
        <v>4131</v>
      </c>
      <c r="D5772" s="368">
        <v>30.33</v>
      </c>
    </row>
    <row r="5773" spans="1:4" ht="18" customHeight="1">
      <c r="A5773" s="366" t="s">
        <v>42164</v>
      </c>
      <c r="B5773" s="367" t="s">
        <v>33623</v>
      </c>
      <c r="C5773" s="366" t="s">
        <v>4131</v>
      </c>
      <c r="D5773" s="368">
        <v>25.26</v>
      </c>
    </row>
    <row r="5774" spans="1:4" ht="18" customHeight="1">
      <c r="A5774" s="366" t="s">
        <v>42165</v>
      </c>
      <c r="B5774" s="367" t="s">
        <v>33624</v>
      </c>
      <c r="C5774" s="366" t="s">
        <v>4131</v>
      </c>
      <c r="D5774" s="368">
        <v>36.31</v>
      </c>
    </row>
    <row r="5775" spans="1:4" ht="18" customHeight="1">
      <c r="A5775" s="366" t="s">
        <v>42166</v>
      </c>
      <c r="B5775" s="367" t="s">
        <v>33625</v>
      </c>
      <c r="C5775" s="366" t="s">
        <v>4131</v>
      </c>
      <c r="D5775" s="368">
        <v>57.97</v>
      </c>
    </row>
    <row r="5776" spans="1:4" ht="18" customHeight="1">
      <c r="A5776" s="366" t="s">
        <v>42167</v>
      </c>
      <c r="B5776" s="367" t="s">
        <v>33626</v>
      </c>
      <c r="C5776" s="366" t="s">
        <v>4131</v>
      </c>
      <c r="D5776" s="368">
        <v>69.17</v>
      </c>
    </row>
    <row r="5777" spans="1:4" ht="9" customHeight="1">
      <c r="A5777" s="366" t="s">
        <v>42168</v>
      </c>
      <c r="B5777" s="367" t="s">
        <v>33627</v>
      </c>
      <c r="C5777" s="366" t="s">
        <v>4131</v>
      </c>
      <c r="D5777" s="368">
        <v>48.15</v>
      </c>
    </row>
    <row r="5778" spans="1:4" ht="9" customHeight="1">
      <c r="A5778" s="366" t="s">
        <v>42169</v>
      </c>
      <c r="B5778" s="367" t="s">
        <v>33628</v>
      </c>
      <c r="C5778" s="366" t="s">
        <v>4131</v>
      </c>
      <c r="D5778" s="368">
        <v>21.76</v>
      </c>
    </row>
    <row r="5779" spans="1:4" ht="18" customHeight="1">
      <c r="A5779" s="366" t="s">
        <v>42170</v>
      </c>
      <c r="B5779" s="367" t="s">
        <v>33629</v>
      </c>
      <c r="C5779" s="366" t="s">
        <v>4131</v>
      </c>
      <c r="D5779" s="368">
        <v>18.149999999999999</v>
      </c>
    </row>
    <row r="5780" spans="1:4" ht="9" customHeight="1">
      <c r="A5780" s="366" t="s">
        <v>42171</v>
      </c>
      <c r="B5780" s="367" t="s">
        <v>33630</v>
      </c>
      <c r="C5780" s="366" t="s">
        <v>4131</v>
      </c>
      <c r="D5780" s="368">
        <v>33.67</v>
      </c>
    </row>
    <row r="5781" spans="1:4" ht="9" customHeight="1">
      <c r="A5781" s="366" t="s">
        <v>42172</v>
      </c>
      <c r="B5781" s="367" t="s">
        <v>33631</v>
      </c>
      <c r="C5781" s="366" t="s">
        <v>4131</v>
      </c>
      <c r="D5781" s="368">
        <v>33.35</v>
      </c>
    </row>
    <row r="5782" spans="1:4" ht="9" customHeight="1">
      <c r="A5782" s="366" t="s">
        <v>42173</v>
      </c>
      <c r="B5782" s="367" t="s">
        <v>33632</v>
      </c>
      <c r="C5782" s="366" t="s">
        <v>4131</v>
      </c>
      <c r="D5782" s="368">
        <v>29.84</v>
      </c>
    </row>
    <row r="5783" spans="1:4" ht="18" customHeight="1">
      <c r="A5783" s="366" t="s">
        <v>42174</v>
      </c>
      <c r="B5783" s="367" t="s">
        <v>33633</v>
      </c>
      <c r="C5783" s="366" t="s">
        <v>4131</v>
      </c>
      <c r="D5783" s="368">
        <v>27.01</v>
      </c>
    </row>
    <row r="5784" spans="1:4" ht="18" customHeight="1">
      <c r="A5784" s="366" t="s">
        <v>42175</v>
      </c>
      <c r="B5784" s="367" t="s">
        <v>33634</v>
      </c>
      <c r="C5784" s="366" t="s">
        <v>4131</v>
      </c>
      <c r="D5784" s="368">
        <v>25.57</v>
      </c>
    </row>
    <row r="5785" spans="1:4" ht="18" customHeight="1">
      <c r="A5785" s="366" t="s">
        <v>42176</v>
      </c>
      <c r="B5785" s="367" t="s">
        <v>33635</v>
      </c>
      <c r="C5785" s="366" t="s">
        <v>4131</v>
      </c>
      <c r="D5785" s="368">
        <v>25.72</v>
      </c>
    </row>
    <row r="5786" spans="1:4" ht="18" customHeight="1">
      <c r="A5786" s="366" t="s">
        <v>42177</v>
      </c>
      <c r="B5786" s="367" t="s">
        <v>33636</v>
      </c>
      <c r="C5786" s="366" t="s">
        <v>4131</v>
      </c>
      <c r="D5786" s="368">
        <v>33.130000000000003</v>
      </c>
    </row>
    <row r="5787" spans="1:4" ht="18" customHeight="1">
      <c r="A5787" s="366" t="s">
        <v>42178</v>
      </c>
      <c r="B5787" s="367" t="s">
        <v>33637</v>
      </c>
      <c r="C5787" s="366" t="s">
        <v>4131</v>
      </c>
      <c r="D5787" s="368">
        <v>38.03</v>
      </c>
    </row>
    <row r="5788" spans="1:4" ht="18" customHeight="1">
      <c r="A5788" s="366" t="s">
        <v>42179</v>
      </c>
      <c r="B5788" s="367" t="s">
        <v>33638</v>
      </c>
      <c r="C5788" s="366" t="s">
        <v>4131</v>
      </c>
      <c r="D5788" s="368">
        <v>28.71</v>
      </c>
    </row>
    <row r="5789" spans="1:4" ht="9" customHeight="1">
      <c r="A5789" s="366" t="s">
        <v>42180</v>
      </c>
      <c r="B5789" s="367" t="s">
        <v>33639</v>
      </c>
      <c r="C5789" s="366" t="s">
        <v>4131</v>
      </c>
      <c r="D5789" s="368">
        <v>3.02</v>
      </c>
    </row>
    <row r="5790" spans="1:4" ht="18" customHeight="1">
      <c r="A5790" s="366" t="s">
        <v>42181</v>
      </c>
      <c r="B5790" s="367" t="s">
        <v>33640</v>
      </c>
      <c r="C5790" s="366" t="s">
        <v>4131</v>
      </c>
      <c r="D5790" s="368">
        <v>34.35</v>
      </c>
    </row>
    <row r="5791" spans="1:4" ht="18" customHeight="1">
      <c r="A5791" s="366" t="s">
        <v>42182</v>
      </c>
      <c r="B5791" s="367" t="s">
        <v>33641</v>
      </c>
      <c r="C5791" s="366" t="s">
        <v>4131</v>
      </c>
      <c r="D5791" s="368">
        <v>3.53</v>
      </c>
    </row>
    <row r="5792" spans="1:4" ht="18" customHeight="1">
      <c r="A5792" s="366" t="s">
        <v>42183</v>
      </c>
      <c r="B5792" s="367" t="s">
        <v>33642</v>
      </c>
      <c r="C5792" s="366" t="s">
        <v>4131</v>
      </c>
      <c r="D5792" s="368">
        <v>3.48</v>
      </c>
    </row>
    <row r="5793" spans="1:4" ht="18" customHeight="1">
      <c r="A5793" s="366" t="s">
        <v>42184</v>
      </c>
      <c r="B5793" s="367" t="s">
        <v>33643</v>
      </c>
      <c r="C5793" s="366" t="s">
        <v>4131</v>
      </c>
      <c r="D5793" s="368">
        <v>3.11</v>
      </c>
    </row>
    <row r="5794" spans="1:4" ht="18" customHeight="1">
      <c r="A5794" s="366" t="s">
        <v>42185</v>
      </c>
      <c r="B5794" s="367" t="s">
        <v>33644</v>
      </c>
      <c r="C5794" s="366" t="s">
        <v>4131</v>
      </c>
      <c r="D5794" s="368">
        <v>2.89</v>
      </c>
    </row>
    <row r="5795" spans="1:4" ht="18" customHeight="1">
      <c r="A5795" s="366" t="s">
        <v>42186</v>
      </c>
      <c r="B5795" s="367" t="s">
        <v>33645</v>
      </c>
      <c r="C5795" s="366" t="s">
        <v>4131</v>
      </c>
      <c r="D5795" s="368">
        <v>2.74</v>
      </c>
    </row>
    <row r="5796" spans="1:4" ht="18" customHeight="1">
      <c r="A5796" s="366" t="s">
        <v>42187</v>
      </c>
      <c r="B5796" s="367" t="s">
        <v>33646</v>
      </c>
      <c r="C5796" s="366" t="s">
        <v>4131</v>
      </c>
      <c r="D5796" s="368">
        <v>2.65</v>
      </c>
    </row>
    <row r="5797" spans="1:4" ht="18" customHeight="1">
      <c r="A5797" s="366" t="s">
        <v>42188</v>
      </c>
      <c r="B5797" s="367" t="s">
        <v>33647</v>
      </c>
      <c r="C5797" s="366" t="s">
        <v>4131</v>
      </c>
      <c r="D5797" s="368">
        <v>5.86</v>
      </c>
    </row>
    <row r="5798" spans="1:4" ht="18" customHeight="1">
      <c r="A5798" s="366" t="s">
        <v>42189</v>
      </c>
      <c r="B5798" s="367" t="s">
        <v>33648</v>
      </c>
      <c r="C5798" s="366" t="s">
        <v>4131</v>
      </c>
      <c r="D5798" s="368">
        <v>4.9000000000000004</v>
      </c>
    </row>
    <row r="5799" spans="1:4" ht="18" customHeight="1">
      <c r="A5799" s="366" t="s">
        <v>42190</v>
      </c>
      <c r="B5799" s="367" t="s">
        <v>33649</v>
      </c>
      <c r="C5799" s="366" t="s">
        <v>4131</v>
      </c>
      <c r="D5799" s="368">
        <v>4.3600000000000003</v>
      </c>
    </row>
    <row r="5800" spans="1:4" ht="18" customHeight="1">
      <c r="A5800" s="366" t="s">
        <v>42191</v>
      </c>
      <c r="B5800" s="367" t="s">
        <v>33650</v>
      </c>
      <c r="C5800" s="366" t="s">
        <v>4131</v>
      </c>
      <c r="D5800" s="368">
        <v>4.01</v>
      </c>
    </row>
    <row r="5801" spans="1:4" ht="18" customHeight="1">
      <c r="A5801" s="366" t="s">
        <v>42192</v>
      </c>
      <c r="B5801" s="367" t="s">
        <v>33651</v>
      </c>
      <c r="C5801" s="366" t="s">
        <v>4131</v>
      </c>
      <c r="D5801" s="368">
        <v>3.79</v>
      </c>
    </row>
    <row r="5802" spans="1:4" ht="18" customHeight="1">
      <c r="A5802" s="366" t="s">
        <v>42193</v>
      </c>
      <c r="B5802" s="367" t="s">
        <v>33652</v>
      </c>
      <c r="C5802" s="366" t="s">
        <v>4131</v>
      </c>
      <c r="D5802" s="368">
        <v>3.63</v>
      </c>
    </row>
    <row r="5803" spans="1:4" ht="18" customHeight="1">
      <c r="A5803" s="366" t="s">
        <v>42194</v>
      </c>
      <c r="B5803" s="367" t="s">
        <v>33653</v>
      </c>
      <c r="C5803" s="366" t="s">
        <v>4131</v>
      </c>
      <c r="D5803" s="368">
        <v>9.61</v>
      </c>
    </row>
    <row r="5804" spans="1:4" ht="18" customHeight="1">
      <c r="A5804" s="366" t="s">
        <v>42195</v>
      </c>
      <c r="B5804" s="367" t="s">
        <v>33654</v>
      </c>
      <c r="C5804" s="366" t="s">
        <v>4131</v>
      </c>
      <c r="D5804" s="368">
        <v>11.14</v>
      </c>
    </row>
    <row r="5805" spans="1:4" ht="18" customHeight="1">
      <c r="A5805" s="366" t="s">
        <v>42196</v>
      </c>
      <c r="B5805" s="367" t="s">
        <v>33655</v>
      </c>
      <c r="C5805" s="366" t="s">
        <v>4131</v>
      </c>
      <c r="D5805" s="368">
        <v>9.06</v>
      </c>
    </row>
    <row r="5806" spans="1:4" ht="18" customHeight="1">
      <c r="A5806" s="366" t="s">
        <v>42197</v>
      </c>
      <c r="B5806" s="367" t="s">
        <v>33656</v>
      </c>
      <c r="C5806" s="366" t="s">
        <v>4131</v>
      </c>
      <c r="D5806" s="368">
        <v>25.97</v>
      </c>
    </row>
    <row r="5807" spans="1:4" ht="18" customHeight="1">
      <c r="A5807" s="366" t="s">
        <v>42198</v>
      </c>
      <c r="B5807" s="367" t="s">
        <v>33657</v>
      </c>
      <c r="C5807" s="366" t="s">
        <v>4131</v>
      </c>
      <c r="D5807" s="368">
        <v>7.73</v>
      </c>
    </row>
    <row r="5808" spans="1:4" ht="18" customHeight="1">
      <c r="A5808" s="366" t="s">
        <v>42199</v>
      </c>
      <c r="B5808" s="367" t="s">
        <v>33658</v>
      </c>
      <c r="C5808" s="366" t="s">
        <v>4131</v>
      </c>
      <c r="D5808" s="368">
        <v>5.5</v>
      </c>
    </row>
    <row r="5809" spans="1:4" ht="18" customHeight="1">
      <c r="A5809" s="366" t="s">
        <v>42200</v>
      </c>
      <c r="B5809" s="367" t="s">
        <v>33659</v>
      </c>
      <c r="C5809" s="366" t="s">
        <v>4131</v>
      </c>
      <c r="D5809" s="368">
        <v>26.7</v>
      </c>
    </row>
    <row r="5810" spans="1:4" ht="18" customHeight="1">
      <c r="A5810" s="366" t="s">
        <v>42201</v>
      </c>
      <c r="B5810" s="367" t="s">
        <v>33660</v>
      </c>
      <c r="C5810" s="366" t="s">
        <v>4131</v>
      </c>
      <c r="D5810" s="368">
        <v>37.29</v>
      </c>
    </row>
    <row r="5811" spans="1:4" ht="18" customHeight="1">
      <c r="A5811" s="366" t="s">
        <v>42202</v>
      </c>
      <c r="B5811" s="367" t="s">
        <v>33661</v>
      </c>
      <c r="C5811" s="366" t="s">
        <v>4131</v>
      </c>
      <c r="D5811" s="368">
        <v>5.85</v>
      </c>
    </row>
    <row r="5812" spans="1:4" ht="18" customHeight="1">
      <c r="A5812" s="366" t="s">
        <v>42203</v>
      </c>
      <c r="B5812" s="367" t="s">
        <v>33662</v>
      </c>
      <c r="C5812" s="366" t="s">
        <v>4130</v>
      </c>
      <c r="D5812" s="368">
        <v>35.43</v>
      </c>
    </row>
    <row r="5813" spans="1:4" ht="18" customHeight="1">
      <c r="A5813" s="366" t="s">
        <v>42204</v>
      </c>
      <c r="B5813" s="367" t="s">
        <v>33663</v>
      </c>
      <c r="C5813" s="366" t="s">
        <v>4131</v>
      </c>
      <c r="D5813" s="368">
        <v>42.13</v>
      </c>
    </row>
    <row r="5814" spans="1:4" ht="18" customHeight="1">
      <c r="A5814" s="366" t="s">
        <v>42205</v>
      </c>
      <c r="B5814" s="367" t="s">
        <v>33664</v>
      </c>
      <c r="C5814" s="366" t="s">
        <v>4131</v>
      </c>
      <c r="D5814" s="368">
        <v>41.63</v>
      </c>
    </row>
    <row r="5815" spans="1:4" ht="18" customHeight="1">
      <c r="A5815" s="366" t="s">
        <v>42206</v>
      </c>
      <c r="B5815" s="367" t="s">
        <v>33665</v>
      </c>
      <c r="C5815" s="366" t="s">
        <v>4131</v>
      </c>
      <c r="D5815" s="368">
        <v>46.26</v>
      </c>
    </row>
    <row r="5816" spans="1:4" ht="18" customHeight="1">
      <c r="A5816" s="366" t="s">
        <v>42207</v>
      </c>
      <c r="B5816" s="367" t="s">
        <v>33666</v>
      </c>
      <c r="C5816" s="366" t="s">
        <v>4131</v>
      </c>
      <c r="D5816" s="368">
        <v>44.78</v>
      </c>
    </row>
    <row r="5817" spans="1:4" ht="18" customHeight="1">
      <c r="A5817" s="366" t="s">
        <v>42208</v>
      </c>
      <c r="B5817" s="367" t="s">
        <v>33667</v>
      </c>
      <c r="C5817" s="366" t="s">
        <v>4131</v>
      </c>
      <c r="D5817" s="368">
        <v>33.06</v>
      </c>
    </row>
    <row r="5818" spans="1:4" ht="18" customHeight="1">
      <c r="A5818" s="366" t="s">
        <v>42209</v>
      </c>
      <c r="B5818" s="367" t="s">
        <v>33668</v>
      </c>
      <c r="C5818" s="366" t="s">
        <v>4131</v>
      </c>
      <c r="D5818" s="368">
        <v>32.67</v>
      </c>
    </row>
    <row r="5819" spans="1:4" ht="18" customHeight="1">
      <c r="A5819" s="366" t="s">
        <v>42210</v>
      </c>
      <c r="B5819" s="367" t="s">
        <v>33669</v>
      </c>
      <c r="C5819" s="366" t="s">
        <v>4131</v>
      </c>
      <c r="D5819" s="368">
        <v>36.299999999999997</v>
      </c>
    </row>
    <row r="5820" spans="1:4" ht="18" customHeight="1">
      <c r="A5820" s="366" t="s">
        <v>42211</v>
      </c>
      <c r="B5820" s="367" t="s">
        <v>33670</v>
      </c>
      <c r="C5820" s="366" t="s">
        <v>4131</v>
      </c>
      <c r="D5820" s="368">
        <v>35.14</v>
      </c>
    </row>
    <row r="5821" spans="1:4" ht="18" customHeight="1">
      <c r="A5821" s="366" t="s">
        <v>42212</v>
      </c>
      <c r="B5821" s="367" t="s">
        <v>33671</v>
      </c>
      <c r="C5821" s="366" t="s">
        <v>4131</v>
      </c>
      <c r="D5821" s="368">
        <v>27.91</v>
      </c>
    </row>
    <row r="5822" spans="1:4" ht="18" customHeight="1">
      <c r="A5822" s="366" t="s">
        <v>42213</v>
      </c>
      <c r="B5822" s="367" t="s">
        <v>33672</v>
      </c>
      <c r="C5822" s="366" t="s">
        <v>4131</v>
      </c>
      <c r="D5822" s="368">
        <v>27.57</v>
      </c>
    </row>
    <row r="5823" spans="1:4" ht="18" customHeight="1">
      <c r="A5823" s="366" t="s">
        <v>42214</v>
      </c>
      <c r="B5823" s="367" t="s">
        <v>33673</v>
      </c>
      <c r="C5823" s="366" t="s">
        <v>4131</v>
      </c>
      <c r="D5823" s="368">
        <v>30.64</v>
      </c>
    </row>
    <row r="5824" spans="1:4" ht="18" customHeight="1">
      <c r="A5824" s="366" t="s">
        <v>42215</v>
      </c>
      <c r="B5824" s="367" t="s">
        <v>33674</v>
      </c>
      <c r="C5824" s="366" t="s">
        <v>4131</v>
      </c>
      <c r="D5824" s="368">
        <v>29.66</v>
      </c>
    </row>
    <row r="5825" spans="1:4" ht="18" customHeight="1">
      <c r="A5825" s="366" t="s">
        <v>42216</v>
      </c>
      <c r="B5825" s="367" t="s">
        <v>33675</v>
      </c>
      <c r="C5825" s="366" t="s">
        <v>4131</v>
      </c>
      <c r="D5825" s="368">
        <v>31.24</v>
      </c>
    </row>
    <row r="5826" spans="1:4" ht="18" customHeight="1">
      <c r="A5826" s="366" t="s">
        <v>42217</v>
      </c>
      <c r="B5826" s="367" t="s">
        <v>33676</v>
      </c>
      <c r="C5826" s="366" t="s">
        <v>4131</v>
      </c>
      <c r="D5826" s="368">
        <v>30.87</v>
      </c>
    </row>
    <row r="5827" spans="1:4" ht="18" customHeight="1">
      <c r="A5827" s="366" t="s">
        <v>42218</v>
      </c>
      <c r="B5827" s="367" t="s">
        <v>33677</v>
      </c>
      <c r="C5827" s="366" t="s">
        <v>4131</v>
      </c>
      <c r="D5827" s="368">
        <v>34.31</v>
      </c>
    </row>
    <row r="5828" spans="1:4" ht="18" customHeight="1">
      <c r="A5828" s="366" t="s">
        <v>42219</v>
      </c>
      <c r="B5828" s="367" t="s">
        <v>33678</v>
      </c>
      <c r="C5828" s="366" t="s">
        <v>4131</v>
      </c>
      <c r="D5828" s="368">
        <v>33.21</v>
      </c>
    </row>
    <row r="5829" spans="1:4" ht="9" customHeight="1">
      <c r="A5829" s="366" t="s">
        <v>42220</v>
      </c>
      <c r="B5829" s="367" t="s">
        <v>33679</v>
      </c>
      <c r="C5829" s="366" t="s">
        <v>4131</v>
      </c>
      <c r="D5829" s="368">
        <v>101.81</v>
      </c>
    </row>
    <row r="5830" spans="1:4" ht="9" customHeight="1">
      <c r="A5830" s="366" t="s">
        <v>42221</v>
      </c>
      <c r="B5830" s="367" t="s">
        <v>33680</v>
      </c>
      <c r="C5830" s="366" t="s">
        <v>33681</v>
      </c>
      <c r="D5830" s="368">
        <v>0.89</v>
      </c>
    </row>
    <row r="5831" spans="1:4" ht="9" customHeight="1">
      <c r="A5831" s="366" t="s">
        <v>42222</v>
      </c>
      <c r="B5831" s="367" t="s">
        <v>33682</v>
      </c>
      <c r="C5831" s="366" t="s">
        <v>33681</v>
      </c>
      <c r="D5831" s="368">
        <v>0.71</v>
      </c>
    </row>
    <row r="5832" spans="1:4" ht="9" customHeight="1">
      <c r="A5832" s="366" t="s">
        <v>42223</v>
      </c>
      <c r="B5832" s="367" t="s">
        <v>33683</v>
      </c>
      <c r="C5832" s="366" t="s">
        <v>33681</v>
      </c>
      <c r="D5832" s="368">
        <v>0.57999999999999996</v>
      </c>
    </row>
    <row r="5833" spans="1:4" ht="9" customHeight="1">
      <c r="A5833" s="366" t="s">
        <v>42224</v>
      </c>
      <c r="B5833" s="367" t="s">
        <v>33684</v>
      </c>
      <c r="C5833" s="366" t="s">
        <v>33681</v>
      </c>
      <c r="D5833" s="368">
        <v>1.22</v>
      </c>
    </row>
    <row r="5834" spans="1:4" ht="9" customHeight="1">
      <c r="A5834" s="366" t="s">
        <v>42225</v>
      </c>
      <c r="B5834" s="367" t="s">
        <v>33685</v>
      </c>
      <c r="C5834" s="366" t="s">
        <v>33681</v>
      </c>
      <c r="D5834" s="368">
        <v>0.97</v>
      </c>
    </row>
    <row r="5835" spans="1:4" ht="9" customHeight="1">
      <c r="A5835" s="366" t="s">
        <v>42226</v>
      </c>
      <c r="B5835" s="367" t="s">
        <v>33686</v>
      </c>
      <c r="C5835" s="366" t="s">
        <v>33681</v>
      </c>
      <c r="D5835" s="368">
        <v>0.79</v>
      </c>
    </row>
    <row r="5836" spans="1:4" ht="9" customHeight="1">
      <c r="A5836" s="366" t="s">
        <v>42227</v>
      </c>
      <c r="B5836" s="367" t="s">
        <v>33687</v>
      </c>
      <c r="C5836" s="366" t="s">
        <v>33681</v>
      </c>
      <c r="D5836" s="368">
        <v>0.89</v>
      </c>
    </row>
    <row r="5837" spans="1:4" ht="9" customHeight="1">
      <c r="A5837" s="366" t="s">
        <v>42228</v>
      </c>
      <c r="B5837" s="367" t="s">
        <v>33688</v>
      </c>
      <c r="C5837" s="366" t="s">
        <v>33681</v>
      </c>
      <c r="D5837" s="368">
        <v>0.71</v>
      </c>
    </row>
    <row r="5838" spans="1:4" ht="9" customHeight="1">
      <c r="A5838" s="366" t="s">
        <v>42229</v>
      </c>
      <c r="B5838" s="367" t="s">
        <v>33689</v>
      </c>
      <c r="C5838" s="366" t="s">
        <v>33681</v>
      </c>
      <c r="D5838" s="368">
        <v>0.57999999999999996</v>
      </c>
    </row>
    <row r="5839" spans="1:4" ht="9" customHeight="1">
      <c r="A5839" s="366" t="s">
        <v>42230</v>
      </c>
      <c r="B5839" s="367" t="s">
        <v>33690</v>
      </c>
      <c r="C5839" s="366" t="s">
        <v>33681</v>
      </c>
      <c r="D5839" s="368">
        <v>1.3</v>
      </c>
    </row>
    <row r="5840" spans="1:4" ht="9" customHeight="1">
      <c r="A5840" s="366" t="s">
        <v>42231</v>
      </c>
      <c r="B5840" s="367" t="s">
        <v>33691</v>
      </c>
      <c r="C5840" s="366" t="s">
        <v>33681</v>
      </c>
      <c r="D5840" s="368">
        <v>1.04</v>
      </c>
    </row>
    <row r="5841" spans="1:4" ht="9" customHeight="1">
      <c r="A5841" s="366" t="s">
        <v>42232</v>
      </c>
      <c r="B5841" s="367" t="s">
        <v>33692</v>
      </c>
      <c r="C5841" s="366" t="s">
        <v>33681</v>
      </c>
      <c r="D5841" s="368">
        <v>0.85</v>
      </c>
    </row>
    <row r="5842" spans="1:4" ht="9" customHeight="1">
      <c r="A5842" s="366" t="s">
        <v>42233</v>
      </c>
      <c r="B5842" s="367" t="s">
        <v>33693</v>
      </c>
      <c r="C5842" s="366" t="s">
        <v>33681</v>
      </c>
      <c r="D5842" s="368">
        <v>1.01</v>
      </c>
    </row>
    <row r="5843" spans="1:4" ht="9" customHeight="1">
      <c r="A5843" s="366" t="s">
        <v>42234</v>
      </c>
      <c r="B5843" s="367" t="s">
        <v>33694</v>
      </c>
      <c r="C5843" s="366" t="s">
        <v>33681</v>
      </c>
      <c r="D5843" s="368">
        <v>0.81</v>
      </c>
    </row>
    <row r="5844" spans="1:4" ht="9" customHeight="1">
      <c r="A5844" s="366" t="s">
        <v>42235</v>
      </c>
      <c r="B5844" s="367" t="s">
        <v>33695</v>
      </c>
      <c r="C5844" s="366" t="s">
        <v>33681</v>
      </c>
      <c r="D5844" s="368">
        <v>0.66</v>
      </c>
    </row>
    <row r="5845" spans="1:4" ht="9" customHeight="1">
      <c r="A5845" s="366" t="s">
        <v>42236</v>
      </c>
      <c r="B5845" s="367" t="s">
        <v>33696</v>
      </c>
      <c r="C5845" s="366" t="s">
        <v>33681</v>
      </c>
      <c r="D5845" s="368">
        <v>2.23</v>
      </c>
    </row>
    <row r="5846" spans="1:4" ht="9" customHeight="1">
      <c r="A5846" s="366" t="s">
        <v>42237</v>
      </c>
      <c r="B5846" s="367" t="s">
        <v>33697</v>
      </c>
      <c r="C5846" s="366" t="s">
        <v>33681</v>
      </c>
      <c r="D5846" s="368">
        <v>1.78</v>
      </c>
    </row>
    <row r="5847" spans="1:4" ht="9" customHeight="1">
      <c r="A5847" s="366" t="s">
        <v>42238</v>
      </c>
      <c r="B5847" s="367" t="s">
        <v>33698</v>
      </c>
      <c r="C5847" s="366" t="s">
        <v>33681</v>
      </c>
      <c r="D5847" s="368">
        <v>1.45</v>
      </c>
    </row>
    <row r="5848" spans="1:4" ht="9" customHeight="1">
      <c r="A5848" s="366" t="s">
        <v>42239</v>
      </c>
      <c r="B5848" s="367" t="s">
        <v>33699</v>
      </c>
      <c r="C5848" s="366" t="s">
        <v>33681</v>
      </c>
      <c r="D5848" s="368">
        <v>2.75</v>
      </c>
    </row>
    <row r="5849" spans="1:4" ht="9" customHeight="1">
      <c r="A5849" s="366" t="s">
        <v>42240</v>
      </c>
      <c r="B5849" s="367" t="s">
        <v>33700</v>
      </c>
      <c r="C5849" s="366" t="s">
        <v>33681</v>
      </c>
      <c r="D5849" s="368">
        <v>2.2000000000000002</v>
      </c>
    </row>
    <row r="5850" spans="1:4" ht="9" customHeight="1">
      <c r="A5850" s="366" t="s">
        <v>42241</v>
      </c>
      <c r="B5850" s="367" t="s">
        <v>33701</v>
      </c>
      <c r="C5850" s="366" t="s">
        <v>33681</v>
      </c>
      <c r="D5850" s="368">
        <v>1.79</v>
      </c>
    </row>
    <row r="5851" spans="1:4" ht="9" customHeight="1">
      <c r="A5851" s="366" t="s">
        <v>42242</v>
      </c>
      <c r="B5851" s="367" t="s">
        <v>33702</v>
      </c>
      <c r="C5851" s="366" t="s">
        <v>33681</v>
      </c>
      <c r="D5851" s="368">
        <v>2.4700000000000002</v>
      </c>
    </row>
    <row r="5852" spans="1:4" ht="9" customHeight="1">
      <c r="A5852" s="366" t="s">
        <v>42243</v>
      </c>
      <c r="B5852" s="367" t="s">
        <v>33703</v>
      </c>
      <c r="C5852" s="366" t="s">
        <v>33681</v>
      </c>
      <c r="D5852" s="368">
        <v>1.98</v>
      </c>
    </row>
    <row r="5853" spans="1:4" ht="9" customHeight="1">
      <c r="A5853" s="366" t="s">
        <v>42244</v>
      </c>
      <c r="B5853" s="367" t="s">
        <v>33704</v>
      </c>
      <c r="C5853" s="366" t="s">
        <v>33681</v>
      </c>
      <c r="D5853" s="368">
        <v>1.61</v>
      </c>
    </row>
    <row r="5854" spans="1:4" ht="9" customHeight="1">
      <c r="A5854" s="366" t="s">
        <v>42245</v>
      </c>
      <c r="B5854" s="367" t="s">
        <v>33705</v>
      </c>
      <c r="C5854" s="366" t="s">
        <v>33681</v>
      </c>
      <c r="D5854" s="368">
        <v>1.1299999999999999</v>
      </c>
    </row>
    <row r="5855" spans="1:4" ht="9" customHeight="1">
      <c r="A5855" s="366" t="s">
        <v>42246</v>
      </c>
      <c r="B5855" s="367" t="s">
        <v>33706</v>
      </c>
      <c r="C5855" s="366" t="s">
        <v>33681</v>
      </c>
      <c r="D5855" s="368">
        <v>0.91</v>
      </c>
    </row>
    <row r="5856" spans="1:4" ht="9" customHeight="1">
      <c r="A5856" s="366" t="s">
        <v>42247</v>
      </c>
      <c r="B5856" s="367" t="s">
        <v>33707</v>
      </c>
      <c r="C5856" s="366" t="s">
        <v>33681</v>
      </c>
      <c r="D5856" s="368">
        <v>0.74</v>
      </c>
    </row>
    <row r="5857" spans="1:4" ht="9" customHeight="1">
      <c r="A5857" s="366" t="s">
        <v>42248</v>
      </c>
      <c r="B5857" s="367" t="s">
        <v>33708</v>
      </c>
      <c r="C5857" s="366" t="s">
        <v>33681</v>
      </c>
      <c r="D5857" s="368">
        <v>1.86</v>
      </c>
    </row>
    <row r="5858" spans="1:4" ht="9" customHeight="1">
      <c r="A5858" s="366" t="s">
        <v>42249</v>
      </c>
      <c r="B5858" s="367" t="s">
        <v>33709</v>
      </c>
      <c r="C5858" s="366" t="s">
        <v>33681</v>
      </c>
      <c r="D5858" s="368">
        <v>1.49</v>
      </c>
    </row>
    <row r="5859" spans="1:4" ht="9" customHeight="1">
      <c r="A5859" s="366" t="s">
        <v>42250</v>
      </c>
      <c r="B5859" s="367" t="s">
        <v>33710</v>
      </c>
      <c r="C5859" s="366" t="s">
        <v>33681</v>
      </c>
      <c r="D5859" s="368">
        <v>1.21</v>
      </c>
    </row>
    <row r="5860" spans="1:4" ht="9" customHeight="1">
      <c r="A5860" s="366" t="s">
        <v>42251</v>
      </c>
      <c r="B5860" s="367" t="s">
        <v>33711</v>
      </c>
      <c r="C5860" s="366" t="s">
        <v>33681</v>
      </c>
      <c r="D5860" s="368">
        <v>1.19</v>
      </c>
    </row>
    <row r="5861" spans="1:4" ht="9" customHeight="1">
      <c r="A5861" s="366" t="s">
        <v>42252</v>
      </c>
      <c r="B5861" s="367" t="s">
        <v>33712</v>
      </c>
      <c r="C5861" s="366" t="s">
        <v>33681</v>
      </c>
      <c r="D5861" s="368">
        <v>0.95</v>
      </c>
    </row>
    <row r="5862" spans="1:4" ht="9" customHeight="1">
      <c r="A5862" s="366" t="s">
        <v>42253</v>
      </c>
      <c r="B5862" s="367" t="s">
        <v>33713</v>
      </c>
      <c r="C5862" s="366" t="s">
        <v>33681</v>
      </c>
      <c r="D5862" s="368">
        <v>0.77</v>
      </c>
    </row>
    <row r="5863" spans="1:4" ht="9" customHeight="1">
      <c r="A5863" s="366" t="s">
        <v>42254</v>
      </c>
      <c r="B5863" s="367" t="s">
        <v>33714</v>
      </c>
      <c r="C5863" s="366" t="s">
        <v>33681</v>
      </c>
      <c r="D5863" s="368">
        <v>1.1100000000000001</v>
      </c>
    </row>
    <row r="5864" spans="1:4" ht="9" customHeight="1">
      <c r="A5864" s="366" t="s">
        <v>42255</v>
      </c>
      <c r="B5864" s="367" t="s">
        <v>33715</v>
      </c>
      <c r="C5864" s="366" t="s">
        <v>33681</v>
      </c>
      <c r="D5864" s="368">
        <v>0.89</v>
      </c>
    </row>
    <row r="5865" spans="1:4" ht="9" customHeight="1">
      <c r="A5865" s="366" t="s">
        <v>42256</v>
      </c>
      <c r="B5865" s="367" t="s">
        <v>33716</v>
      </c>
      <c r="C5865" s="366" t="s">
        <v>33681</v>
      </c>
      <c r="D5865" s="368">
        <v>0.73</v>
      </c>
    </row>
    <row r="5866" spans="1:4" ht="9" customHeight="1">
      <c r="A5866" s="366" t="s">
        <v>42257</v>
      </c>
      <c r="B5866" s="367" t="s">
        <v>33717</v>
      </c>
      <c r="C5866" s="366" t="s">
        <v>33681</v>
      </c>
      <c r="D5866" s="368">
        <v>0.89</v>
      </c>
    </row>
    <row r="5867" spans="1:4" ht="9" customHeight="1">
      <c r="A5867" s="366" t="s">
        <v>42258</v>
      </c>
      <c r="B5867" s="367" t="s">
        <v>33718</v>
      </c>
      <c r="C5867" s="366" t="s">
        <v>33681</v>
      </c>
      <c r="D5867" s="368">
        <v>0.71</v>
      </c>
    </row>
    <row r="5868" spans="1:4" ht="9" customHeight="1">
      <c r="A5868" s="366" t="s">
        <v>42259</v>
      </c>
      <c r="B5868" s="367" t="s">
        <v>33719</v>
      </c>
      <c r="C5868" s="366" t="s">
        <v>33681</v>
      </c>
      <c r="D5868" s="368">
        <v>0.57999999999999996</v>
      </c>
    </row>
    <row r="5869" spans="1:4" ht="9" customHeight="1">
      <c r="A5869" s="366" t="s">
        <v>42260</v>
      </c>
      <c r="B5869" s="367" t="s">
        <v>33720</v>
      </c>
      <c r="C5869" s="366" t="s">
        <v>33681</v>
      </c>
      <c r="D5869" s="368">
        <v>2.08</v>
      </c>
    </row>
    <row r="5870" spans="1:4" ht="9" customHeight="1">
      <c r="A5870" s="366" t="s">
        <v>42261</v>
      </c>
      <c r="B5870" s="367" t="s">
        <v>33721</v>
      </c>
      <c r="C5870" s="366" t="s">
        <v>33681</v>
      </c>
      <c r="D5870" s="368">
        <v>1.67</v>
      </c>
    </row>
    <row r="5871" spans="1:4" ht="9" customHeight="1">
      <c r="A5871" s="366" t="s">
        <v>42262</v>
      </c>
      <c r="B5871" s="367" t="s">
        <v>33722</v>
      </c>
      <c r="C5871" s="366" t="s">
        <v>33681</v>
      </c>
      <c r="D5871" s="368">
        <v>1.36</v>
      </c>
    </row>
    <row r="5872" spans="1:4" ht="9" customHeight="1">
      <c r="A5872" s="366" t="s">
        <v>42263</v>
      </c>
      <c r="B5872" s="367" t="s">
        <v>33723</v>
      </c>
      <c r="C5872" s="366" t="s">
        <v>33681</v>
      </c>
      <c r="D5872" s="368">
        <v>1.62</v>
      </c>
    </row>
    <row r="5873" spans="1:4" ht="9" customHeight="1">
      <c r="A5873" s="366" t="s">
        <v>42264</v>
      </c>
      <c r="B5873" s="367" t="s">
        <v>33724</v>
      </c>
      <c r="C5873" s="366" t="s">
        <v>33681</v>
      </c>
      <c r="D5873" s="368">
        <v>1.29</v>
      </c>
    </row>
    <row r="5874" spans="1:4" ht="9" customHeight="1">
      <c r="A5874" s="366" t="s">
        <v>42265</v>
      </c>
      <c r="B5874" s="367" t="s">
        <v>33725</v>
      </c>
      <c r="C5874" s="366" t="s">
        <v>33681</v>
      </c>
      <c r="D5874" s="368">
        <v>1.05</v>
      </c>
    </row>
    <row r="5875" spans="1:4" ht="9" customHeight="1">
      <c r="A5875" s="366" t="s">
        <v>42266</v>
      </c>
      <c r="B5875" s="367" t="s">
        <v>33726</v>
      </c>
      <c r="C5875" s="366" t="s">
        <v>33681</v>
      </c>
      <c r="D5875" s="368">
        <v>2.66</v>
      </c>
    </row>
    <row r="5876" spans="1:4" ht="9" customHeight="1">
      <c r="A5876" s="366" t="s">
        <v>42267</v>
      </c>
      <c r="B5876" s="367" t="s">
        <v>33727</v>
      </c>
      <c r="C5876" s="366" t="s">
        <v>33681</v>
      </c>
      <c r="D5876" s="368">
        <v>2.13</v>
      </c>
    </row>
    <row r="5877" spans="1:4" ht="9" customHeight="1">
      <c r="A5877" s="366" t="s">
        <v>42268</v>
      </c>
      <c r="B5877" s="367" t="s">
        <v>33728</v>
      </c>
      <c r="C5877" s="366" t="s">
        <v>33681</v>
      </c>
      <c r="D5877" s="368">
        <v>1.73</v>
      </c>
    </row>
    <row r="5878" spans="1:4" ht="9" customHeight="1">
      <c r="A5878" s="366" t="s">
        <v>42269</v>
      </c>
      <c r="B5878" s="367" t="s">
        <v>33729</v>
      </c>
      <c r="C5878" s="366" t="s">
        <v>33681</v>
      </c>
      <c r="D5878" s="368">
        <v>2.0499999999999998</v>
      </c>
    </row>
    <row r="5879" spans="1:4" ht="9" customHeight="1">
      <c r="A5879" s="366" t="s">
        <v>42270</v>
      </c>
      <c r="B5879" s="367" t="s">
        <v>33730</v>
      </c>
      <c r="C5879" s="366" t="s">
        <v>33681</v>
      </c>
      <c r="D5879" s="368">
        <v>1.64</v>
      </c>
    </row>
    <row r="5880" spans="1:4" ht="9" customHeight="1">
      <c r="A5880" s="366" t="s">
        <v>42271</v>
      </c>
      <c r="B5880" s="367" t="s">
        <v>33731</v>
      </c>
      <c r="C5880" s="366" t="s">
        <v>33681</v>
      </c>
      <c r="D5880" s="368">
        <v>1.33</v>
      </c>
    </row>
    <row r="5881" spans="1:4" ht="9" customHeight="1">
      <c r="A5881" s="366" t="s">
        <v>42272</v>
      </c>
      <c r="B5881" s="367" t="s">
        <v>33732</v>
      </c>
      <c r="C5881" s="366" t="s">
        <v>33733</v>
      </c>
      <c r="D5881" s="368">
        <v>0.88</v>
      </c>
    </row>
    <row r="5882" spans="1:4" ht="9" customHeight="1">
      <c r="A5882" s="366" t="s">
        <v>42273</v>
      </c>
      <c r="B5882" s="367" t="s">
        <v>33734</v>
      </c>
      <c r="C5882" s="366" t="s">
        <v>33733</v>
      </c>
      <c r="D5882" s="368">
        <v>0.27</v>
      </c>
    </row>
    <row r="5883" spans="1:4" ht="9" customHeight="1">
      <c r="A5883" s="366" t="s">
        <v>42274</v>
      </c>
      <c r="B5883" s="367" t="s">
        <v>33735</v>
      </c>
      <c r="C5883" s="366" t="s">
        <v>33733</v>
      </c>
      <c r="D5883" s="368">
        <v>0.25</v>
      </c>
    </row>
    <row r="5884" spans="1:4" ht="9" customHeight="1">
      <c r="A5884" s="366" t="s">
        <v>42275</v>
      </c>
      <c r="B5884" s="367" t="s">
        <v>33736</v>
      </c>
      <c r="C5884" s="366" t="s">
        <v>33733</v>
      </c>
      <c r="D5884" s="368">
        <v>0.55000000000000004</v>
      </c>
    </row>
    <row r="5885" spans="1:4" ht="9" customHeight="1">
      <c r="A5885" s="366" t="s">
        <v>42276</v>
      </c>
      <c r="B5885" s="367" t="s">
        <v>33737</v>
      </c>
      <c r="C5885" s="366" t="s">
        <v>33733</v>
      </c>
      <c r="D5885" s="368">
        <v>0.25</v>
      </c>
    </row>
    <row r="5886" spans="1:4" ht="9" customHeight="1">
      <c r="A5886" s="366" t="s">
        <v>42277</v>
      </c>
      <c r="B5886" s="367" t="s">
        <v>33738</v>
      </c>
      <c r="C5886" s="366" t="s">
        <v>33733</v>
      </c>
      <c r="D5886" s="368">
        <v>0.45</v>
      </c>
    </row>
    <row r="5887" spans="1:4" ht="9" customHeight="1">
      <c r="A5887" s="366" t="s">
        <v>42278</v>
      </c>
      <c r="B5887" s="367" t="s">
        <v>33739</v>
      </c>
      <c r="C5887" s="366" t="s">
        <v>33733</v>
      </c>
      <c r="D5887" s="368">
        <v>0.4</v>
      </c>
    </row>
    <row r="5888" spans="1:4" ht="9" customHeight="1">
      <c r="A5888" s="366" t="s">
        <v>42279</v>
      </c>
      <c r="B5888" s="367" t="s">
        <v>33740</v>
      </c>
      <c r="C5888" s="366" t="s">
        <v>33733</v>
      </c>
      <c r="D5888" s="368">
        <v>0.36</v>
      </c>
    </row>
    <row r="5889" spans="1:4" ht="9" customHeight="1">
      <c r="A5889" s="366" t="s">
        <v>42280</v>
      </c>
      <c r="B5889" s="367" t="s">
        <v>33741</v>
      </c>
      <c r="C5889" s="366" t="s">
        <v>33733</v>
      </c>
      <c r="D5889" s="368">
        <v>1.26</v>
      </c>
    </row>
    <row r="5890" spans="1:4" ht="9" customHeight="1">
      <c r="A5890" s="366" t="s">
        <v>42281</v>
      </c>
      <c r="B5890" s="367" t="s">
        <v>33742</v>
      </c>
      <c r="C5890" s="366" t="s">
        <v>33733</v>
      </c>
      <c r="D5890" s="368">
        <v>0.86</v>
      </c>
    </row>
    <row r="5891" spans="1:4" ht="9" customHeight="1">
      <c r="A5891" s="366" t="s">
        <v>42282</v>
      </c>
      <c r="B5891" s="367" t="s">
        <v>33743</v>
      </c>
      <c r="C5891" s="366" t="s">
        <v>33733</v>
      </c>
      <c r="D5891" s="368">
        <v>0.26</v>
      </c>
    </row>
    <row r="5892" spans="1:4" ht="9" customHeight="1">
      <c r="A5892" s="366" t="s">
        <v>42283</v>
      </c>
      <c r="B5892" s="367" t="s">
        <v>33744</v>
      </c>
      <c r="C5892" s="366" t="s">
        <v>33733</v>
      </c>
      <c r="D5892" s="368">
        <v>0.25</v>
      </c>
    </row>
    <row r="5893" spans="1:4" ht="9" customHeight="1">
      <c r="A5893" s="366" t="s">
        <v>42284</v>
      </c>
      <c r="B5893" s="367" t="s">
        <v>33745</v>
      </c>
      <c r="C5893" s="366" t="s">
        <v>33733</v>
      </c>
      <c r="D5893" s="368">
        <v>0.54</v>
      </c>
    </row>
    <row r="5894" spans="1:4" ht="9" customHeight="1">
      <c r="A5894" s="366" t="s">
        <v>42285</v>
      </c>
      <c r="B5894" s="367" t="s">
        <v>33746</v>
      </c>
      <c r="C5894" s="366" t="s">
        <v>33733</v>
      </c>
      <c r="D5894" s="368">
        <v>0.24</v>
      </c>
    </row>
    <row r="5895" spans="1:4" ht="9" customHeight="1">
      <c r="A5895" s="366" t="s">
        <v>42286</v>
      </c>
      <c r="B5895" s="367" t="s">
        <v>33747</v>
      </c>
      <c r="C5895" s="366" t="s">
        <v>33733</v>
      </c>
      <c r="D5895" s="368">
        <v>0.44</v>
      </c>
    </row>
    <row r="5896" spans="1:4" ht="9" customHeight="1">
      <c r="A5896" s="366" t="s">
        <v>42287</v>
      </c>
      <c r="B5896" s="367" t="s">
        <v>33748</v>
      </c>
      <c r="C5896" s="366" t="s">
        <v>33733</v>
      </c>
      <c r="D5896" s="368">
        <v>0.39</v>
      </c>
    </row>
    <row r="5897" spans="1:4" ht="9" customHeight="1">
      <c r="A5897" s="366" t="s">
        <v>42288</v>
      </c>
      <c r="B5897" s="367" t="s">
        <v>33749</v>
      </c>
      <c r="C5897" s="366" t="s">
        <v>33733</v>
      </c>
      <c r="D5897" s="368">
        <v>0.35</v>
      </c>
    </row>
    <row r="5898" spans="1:4" ht="9" customHeight="1">
      <c r="A5898" s="366" t="s">
        <v>42289</v>
      </c>
      <c r="B5898" s="367" t="s">
        <v>33750</v>
      </c>
      <c r="C5898" s="366" t="s">
        <v>33733</v>
      </c>
      <c r="D5898" s="368">
        <v>1.22</v>
      </c>
    </row>
    <row r="5899" spans="1:4" ht="9" customHeight="1">
      <c r="A5899" s="366" t="s">
        <v>42290</v>
      </c>
      <c r="B5899" s="367" t="s">
        <v>33751</v>
      </c>
      <c r="C5899" s="366" t="s">
        <v>33733</v>
      </c>
      <c r="D5899" s="368">
        <v>0.87</v>
      </c>
    </row>
    <row r="5900" spans="1:4" ht="9" customHeight="1">
      <c r="A5900" s="366" t="s">
        <v>42291</v>
      </c>
      <c r="B5900" s="367" t="s">
        <v>33752</v>
      </c>
      <c r="C5900" s="366" t="s">
        <v>33733</v>
      </c>
      <c r="D5900" s="368">
        <v>0.26</v>
      </c>
    </row>
    <row r="5901" spans="1:4" ht="9" customHeight="1">
      <c r="A5901" s="366" t="s">
        <v>42292</v>
      </c>
      <c r="B5901" s="367" t="s">
        <v>33753</v>
      </c>
      <c r="C5901" s="366" t="s">
        <v>33733</v>
      </c>
      <c r="D5901" s="368">
        <v>0.25</v>
      </c>
    </row>
    <row r="5902" spans="1:4" ht="9" customHeight="1">
      <c r="A5902" s="366" t="s">
        <v>42293</v>
      </c>
      <c r="B5902" s="367" t="s">
        <v>33754</v>
      </c>
      <c r="C5902" s="366" t="s">
        <v>33733</v>
      </c>
      <c r="D5902" s="368">
        <v>0.55000000000000004</v>
      </c>
    </row>
    <row r="5903" spans="1:4" ht="9" customHeight="1">
      <c r="A5903" s="366" t="s">
        <v>42294</v>
      </c>
      <c r="B5903" s="367" t="s">
        <v>33755</v>
      </c>
      <c r="C5903" s="366" t="s">
        <v>33733</v>
      </c>
      <c r="D5903" s="368">
        <v>0.24</v>
      </c>
    </row>
    <row r="5904" spans="1:4" ht="9" customHeight="1">
      <c r="A5904" s="366" t="s">
        <v>42295</v>
      </c>
      <c r="B5904" s="367" t="s">
        <v>33756</v>
      </c>
      <c r="C5904" s="366" t="s">
        <v>33733</v>
      </c>
      <c r="D5904" s="368">
        <v>0.45</v>
      </c>
    </row>
    <row r="5905" spans="1:4" ht="9" customHeight="1">
      <c r="A5905" s="366" t="s">
        <v>42296</v>
      </c>
      <c r="B5905" s="367" t="s">
        <v>33757</v>
      </c>
      <c r="C5905" s="366" t="s">
        <v>33733</v>
      </c>
      <c r="D5905" s="368">
        <v>0.4</v>
      </c>
    </row>
    <row r="5906" spans="1:4" ht="9" customHeight="1">
      <c r="A5906" s="366" t="s">
        <v>42297</v>
      </c>
      <c r="B5906" s="367" t="s">
        <v>33758</v>
      </c>
      <c r="C5906" s="366" t="s">
        <v>33733</v>
      </c>
      <c r="D5906" s="368">
        <v>0.35</v>
      </c>
    </row>
    <row r="5907" spans="1:4" ht="18" customHeight="1">
      <c r="A5907" s="366" t="s">
        <v>42298</v>
      </c>
      <c r="B5907" s="367" t="s">
        <v>33759</v>
      </c>
      <c r="C5907" s="366" t="s">
        <v>33733</v>
      </c>
      <c r="D5907" s="368">
        <v>1.24</v>
      </c>
    </row>
    <row r="5908" spans="1:4" ht="18" customHeight="1">
      <c r="A5908" s="366" t="s">
        <v>42299</v>
      </c>
      <c r="B5908" s="367" t="s">
        <v>33760</v>
      </c>
      <c r="C5908" s="366" t="s">
        <v>33681</v>
      </c>
      <c r="D5908" s="368">
        <v>0.28000000000000003</v>
      </c>
    </row>
    <row r="5909" spans="1:4" ht="18" customHeight="1">
      <c r="A5909" s="366" t="s">
        <v>42300</v>
      </c>
      <c r="B5909" s="367" t="s">
        <v>33761</v>
      </c>
      <c r="C5909" s="366" t="s">
        <v>33681</v>
      </c>
      <c r="D5909" s="368">
        <v>0.25</v>
      </c>
    </row>
    <row r="5910" spans="1:4" ht="18" customHeight="1">
      <c r="A5910" s="366" t="s">
        <v>42301</v>
      </c>
      <c r="B5910" s="367" t="s">
        <v>33762</v>
      </c>
      <c r="C5910" s="366" t="s">
        <v>33763</v>
      </c>
      <c r="D5910" s="368">
        <v>13.12</v>
      </c>
    </row>
    <row r="5911" spans="1:4" ht="18" customHeight="1">
      <c r="A5911" s="366" t="s">
        <v>42302</v>
      </c>
      <c r="B5911" s="367" t="s">
        <v>33764</v>
      </c>
      <c r="C5911" s="366" t="s">
        <v>33763</v>
      </c>
      <c r="D5911" s="368">
        <v>10.5</v>
      </c>
    </row>
    <row r="5912" spans="1:4" ht="18" customHeight="1">
      <c r="A5912" s="366" t="s">
        <v>42303</v>
      </c>
      <c r="B5912" s="367" t="s">
        <v>33765</v>
      </c>
      <c r="C5912" s="366" t="s">
        <v>33763</v>
      </c>
      <c r="D5912" s="368">
        <v>8.5500000000000007</v>
      </c>
    </row>
    <row r="5913" spans="1:4" ht="18" customHeight="1">
      <c r="A5913" s="366" t="s">
        <v>42304</v>
      </c>
      <c r="B5913" s="367" t="s">
        <v>33766</v>
      </c>
      <c r="C5913" s="366" t="s">
        <v>33763</v>
      </c>
      <c r="D5913" s="368">
        <v>8.75</v>
      </c>
    </row>
    <row r="5914" spans="1:4" ht="18" customHeight="1">
      <c r="A5914" s="366" t="s">
        <v>42305</v>
      </c>
      <c r="B5914" s="367" t="s">
        <v>33767</v>
      </c>
      <c r="C5914" s="366" t="s">
        <v>33763</v>
      </c>
      <c r="D5914" s="368">
        <v>7</v>
      </c>
    </row>
    <row r="5915" spans="1:4" ht="9" customHeight="1">
      <c r="A5915" s="366" t="s">
        <v>42306</v>
      </c>
      <c r="B5915" s="367" t="s">
        <v>33768</v>
      </c>
      <c r="C5915" s="366" t="s">
        <v>33763</v>
      </c>
      <c r="D5915" s="368">
        <v>5.7</v>
      </c>
    </row>
    <row r="5916" spans="1:4" ht="9" customHeight="1">
      <c r="A5916" s="366" t="s">
        <v>42307</v>
      </c>
      <c r="B5916" s="367" t="s">
        <v>33769</v>
      </c>
      <c r="C5916" s="366" t="s">
        <v>33733</v>
      </c>
      <c r="D5916" s="368">
        <v>0.89</v>
      </c>
    </row>
    <row r="5917" spans="1:4" ht="9" customHeight="1">
      <c r="A5917" s="366" t="s">
        <v>42308</v>
      </c>
      <c r="B5917" s="367" t="s">
        <v>33770</v>
      </c>
      <c r="C5917" s="366" t="s">
        <v>33733</v>
      </c>
      <c r="D5917" s="368">
        <v>0.27</v>
      </c>
    </row>
    <row r="5918" spans="1:4" ht="9" customHeight="1">
      <c r="A5918" s="366" t="s">
        <v>42309</v>
      </c>
      <c r="B5918" s="367" t="s">
        <v>33771</v>
      </c>
      <c r="C5918" s="366" t="s">
        <v>33733</v>
      </c>
      <c r="D5918" s="368">
        <v>0.25</v>
      </c>
    </row>
    <row r="5919" spans="1:4" ht="9" customHeight="1">
      <c r="A5919" s="366" t="s">
        <v>42310</v>
      </c>
      <c r="B5919" s="367" t="s">
        <v>33772</v>
      </c>
      <c r="C5919" s="366" t="s">
        <v>33733</v>
      </c>
      <c r="D5919" s="368">
        <v>0.56000000000000005</v>
      </c>
    </row>
    <row r="5920" spans="1:4" ht="9" customHeight="1">
      <c r="A5920" s="366" t="s">
        <v>42311</v>
      </c>
      <c r="B5920" s="367" t="s">
        <v>33773</v>
      </c>
      <c r="C5920" s="366" t="s">
        <v>33733</v>
      </c>
      <c r="D5920" s="368">
        <v>0.25</v>
      </c>
    </row>
    <row r="5921" spans="1:4" ht="9" customHeight="1">
      <c r="A5921" s="366" t="s">
        <v>42312</v>
      </c>
      <c r="B5921" s="367" t="s">
        <v>33774</v>
      </c>
      <c r="C5921" s="366" t="s">
        <v>33733</v>
      </c>
      <c r="D5921" s="368">
        <v>0.46</v>
      </c>
    </row>
    <row r="5922" spans="1:4" ht="9" customHeight="1">
      <c r="A5922" s="366" t="s">
        <v>42313</v>
      </c>
      <c r="B5922" s="367" t="s">
        <v>33775</v>
      </c>
      <c r="C5922" s="366" t="s">
        <v>33733</v>
      </c>
      <c r="D5922" s="368">
        <v>0.4</v>
      </c>
    </row>
    <row r="5923" spans="1:4" ht="9" customHeight="1">
      <c r="A5923" s="366" t="s">
        <v>42314</v>
      </c>
      <c r="B5923" s="367" t="s">
        <v>33776</v>
      </c>
      <c r="C5923" s="366" t="s">
        <v>33733</v>
      </c>
      <c r="D5923" s="368">
        <v>0.36</v>
      </c>
    </row>
    <row r="5924" spans="1:4" ht="9" customHeight="1">
      <c r="A5924" s="366" t="s">
        <v>42315</v>
      </c>
      <c r="B5924" s="367" t="s">
        <v>33777</v>
      </c>
      <c r="C5924" s="366" t="s">
        <v>33733</v>
      </c>
      <c r="D5924" s="368">
        <v>1.27</v>
      </c>
    </row>
    <row r="5925" spans="1:4" ht="9" customHeight="1">
      <c r="A5925" s="366" t="s">
        <v>42316</v>
      </c>
      <c r="B5925" s="367" t="s">
        <v>33778</v>
      </c>
      <c r="C5925" s="366" t="s">
        <v>33733</v>
      </c>
      <c r="D5925" s="368">
        <v>0.87</v>
      </c>
    </row>
    <row r="5926" spans="1:4" ht="9" customHeight="1">
      <c r="A5926" s="366" t="s">
        <v>42317</v>
      </c>
      <c r="B5926" s="367" t="s">
        <v>33779</v>
      </c>
      <c r="C5926" s="366" t="s">
        <v>33733</v>
      </c>
      <c r="D5926" s="368">
        <v>0.26</v>
      </c>
    </row>
    <row r="5927" spans="1:4" ht="9" customHeight="1">
      <c r="A5927" s="366" t="s">
        <v>42318</v>
      </c>
      <c r="B5927" s="367" t="s">
        <v>33780</v>
      </c>
      <c r="C5927" s="366" t="s">
        <v>33733</v>
      </c>
      <c r="D5927" s="368">
        <v>0.25</v>
      </c>
    </row>
    <row r="5928" spans="1:4" ht="9" customHeight="1">
      <c r="A5928" s="366" t="s">
        <v>42319</v>
      </c>
      <c r="B5928" s="367" t="s">
        <v>33781</v>
      </c>
      <c r="C5928" s="366" t="s">
        <v>33733</v>
      </c>
      <c r="D5928" s="368">
        <v>0.55000000000000004</v>
      </c>
    </row>
    <row r="5929" spans="1:4" ht="9" customHeight="1">
      <c r="A5929" s="366" t="s">
        <v>42320</v>
      </c>
      <c r="B5929" s="367" t="s">
        <v>33782</v>
      </c>
      <c r="C5929" s="366" t="s">
        <v>33733</v>
      </c>
      <c r="D5929" s="368">
        <v>0.24</v>
      </c>
    </row>
    <row r="5930" spans="1:4" ht="9" customHeight="1">
      <c r="A5930" s="366" t="s">
        <v>42321</v>
      </c>
      <c r="B5930" s="367" t="s">
        <v>33783</v>
      </c>
      <c r="C5930" s="366" t="s">
        <v>33733</v>
      </c>
      <c r="D5930" s="368">
        <v>0.45</v>
      </c>
    </row>
    <row r="5931" spans="1:4" ht="9" customHeight="1">
      <c r="A5931" s="366" t="s">
        <v>42322</v>
      </c>
      <c r="B5931" s="367" t="s">
        <v>33784</v>
      </c>
      <c r="C5931" s="366" t="s">
        <v>33733</v>
      </c>
      <c r="D5931" s="368">
        <v>0.4</v>
      </c>
    </row>
    <row r="5932" spans="1:4" ht="9" customHeight="1">
      <c r="A5932" s="366" t="s">
        <v>42323</v>
      </c>
      <c r="B5932" s="367" t="s">
        <v>33785</v>
      </c>
      <c r="C5932" s="366" t="s">
        <v>33733</v>
      </c>
      <c r="D5932" s="368">
        <v>0.35</v>
      </c>
    </row>
    <row r="5933" spans="1:4" ht="9" customHeight="1">
      <c r="A5933" s="366" t="s">
        <v>42324</v>
      </c>
      <c r="B5933" s="367" t="s">
        <v>33786</v>
      </c>
      <c r="C5933" s="366" t="s">
        <v>33733</v>
      </c>
      <c r="D5933" s="368">
        <v>1.24</v>
      </c>
    </row>
    <row r="5934" spans="1:4" ht="9" customHeight="1">
      <c r="A5934" s="366" t="s">
        <v>42325</v>
      </c>
      <c r="B5934" s="367" t="s">
        <v>33787</v>
      </c>
      <c r="C5934" s="366" t="s">
        <v>33681</v>
      </c>
      <c r="D5934" s="368">
        <v>1.17</v>
      </c>
    </row>
    <row r="5935" spans="1:4" ht="9" customHeight="1">
      <c r="A5935" s="366" t="s">
        <v>42326</v>
      </c>
      <c r="B5935" s="367" t="s">
        <v>33788</v>
      </c>
      <c r="C5935" s="366" t="s">
        <v>33681</v>
      </c>
      <c r="D5935" s="368">
        <v>0.93</v>
      </c>
    </row>
    <row r="5936" spans="1:4" ht="9" customHeight="1">
      <c r="A5936" s="366" t="s">
        <v>42327</v>
      </c>
      <c r="B5936" s="367" t="s">
        <v>33789</v>
      </c>
      <c r="C5936" s="366" t="s">
        <v>33681</v>
      </c>
      <c r="D5936" s="368">
        <v>0.76</v>
      </c>
    </row>
    <row r="5937" spans="1:4" ht="9" customHeight="1">
      <c r="A5937" s="366" t="s">
        <v>42328</v>
      </c>
      <c r="B5937" s="367" t="s">
        <v>33790</v>
      </c>
      <c r="C5937" s="366" t="s">
        <v>33681</v>
      </c>
      <c r="D5937" s="368">
        <v>0.92</v>
      </c>
    </row>
    <row r="5938" spans="1:4" ht="9" customHeight="1">
      <c r="A5938" s="366" t="s">
        <v>42329</v>
      </c>
      <c r="B5938" s="367" t="s">
        <v>33791</v>
      </c>
      <c r="C5938" s="366" t="s">
        <v>33681</v>
      </c>
      <c r="D5938" s="368">
        <v>0.74</v>
      </c>
    </row>
    <row r="5939" spans="1:4" ht="9" customHeight="1">
      <c r="A5939" s="366" t="s">
        <v>42330</v>
      </c>
      <c r="B5939" s="367" t="s">
        <v>33792</v>
      </c>
      <c r="C5939" s="366" t="s">
        <v>33681</v>
      </c>
      <c r="D5939" s="368">
        <v>0.6</v>
      </c>
    </row>
    <row r="5940" spans="1:4" ht="9" customHeight="1">
      <c r="A5940" s="366" t="s">
        <v>42331</v>
      </c>
      <c r="B5940" s="367" t="s">
        <v>33793</v>
      </c>
      <c r="C5940" s="366" t="s">
        <v>33681</v>
      </c>
      <c r="D5940" s="368">
        <v>1.07</v>
      </c>
    </row>
    <row r="5941" spans="1:4" ht="9" customHeight="1">
      <c r="A5941" s="366" t="s">
        <v>42332</v>
      </c>
      <c r="B5941" s="367" t="s">
        <v>33794</v>
      </c>
      <c r="C5941" s="366" t="s">
        <v>33681</v>
      </c>
      <c r="D5941" s="368">
        <v>0.86</v>
      </c>
    </row>
    <row r="5942" spans="1:4" ht="9" customHeight="1">
      <c r="A5942" s="366" t="s">
        <v>42333</v>
      </c>
      <c r="B5942" s="367" t="s">
        <v>33795</v>
      </c>
      <c r="C5942" s="366" t="s">
        <v>33681</v>
      </c>
      <c r="D5942" s="368">
        <v>0.7</v>
      </c>
    </row>
    <row r="5943" spans="1:4" ht="9" customHeight="1">
      <c r="A5943" s="366" t="s">
        <v>42334</v>
      </c>
      <c r="B5943" s="367" t="s">
        <v>33796</v>
      </c>
      <c r="C5943" s="366" t="s">
        <v>33681</v>
      </c>
      <c r="D5943" s="368">
        <v>1.79</v>
      </c>
    </row>
    <row r="5944" spans="1:4" ht="9" customHeight="1">
      <c r="A5944" s="366" t="s">
        <v>42335</v>
      </c>
      <c r="B5944" s="367" t="s">
        <v>33797</v>
      </c>
      <c r="C5944" s="366" t="s">
        <v>33681</v>
      </c>
      <c r="D5944" s="368">
        <v>1.44</v>
      </c>
    </row>
    <row r="5945" spans="1:4" ht="18" customHeight="1">
      <c r="A5945" s="366" t="s">
        <v>42336</v>
      </c>
      <c r="B5945" s="367" t="s">
        <v>33798</v>
      </c>
      <c r="C5945" s="366" t="s">
        <v>33681</v>
      </c>
      <c r="D5945" s="368">
        <v>1.17</v>
      </c>
    </row>
    <row r="5946" spans="1:4" ht="18" customHeight="1">
      <c r="A5946" s="366" t="s">
        <v>42337</v>
      </c>
      <c r="B5946" s="367" t="s">
        <v>33799</v>
      </c>
      <c r="C5946" s="366" t="s">
        <v>33681</v>
      </c>
      <c r="D5946" s="368">
        <v>0.25</v>
      </c>
    </row>
    <row r="5947" spans="1:4" ht="18" customHeight="1">
      <c r="A5947" s="366" t="s">
        <v>42338</v>
      </c>
      <c r="B5947" s="367" t="s">
        <v>33800</v>
      </c>
      <c r="C5947" s="366" t="s">
        <v>33681</v>
      </c>
      <c r="D5947" s="368">
        <v>0.28999999999999998</v>
      </c>
    </row>
    <row r="5948" spans="1:4" ht="18" customHeight="1">
      <c r="A5948" s="366" t="s">
        <v>42339</v>
      </c>
      <c r="B5948" s="367" t="s">
        <v>33801</v>
      </c>
      <c r="C5948" s="366" t="s">
        <v>33681</v>
      </c>
      <c r="D5948" s="368">
        <v>0.25</v>
      </c>
    </row>
    <row r="5949" spans="1:4" ht="18" customHeight="1">
      <c r="A5949" s="366" t="s">
        <v>42340</v>
      </c>
      <c r="B5949" s="367" t="s">
        <v>33802</v>
      </c>
      <c r="C5949" s="366" t="s">
        <v>33681</v>
      </c>
      <c r="D5949" s="368">
        <v>1.64</v>
      </c>
    </row>
    <row r="5950" spans="1:4" ht="18" customHeight="1">
      <c r="A5950" s="366" t="s">
        <v>42341</v>
      </c>
      <c r="B5950" s="367" t="s">
        <v>33803</v>
      </c>
      <c r="C5950" s="366" t="s">
        <v>33681</v>
      </c>
      <c r="D5950" s="368">
        <v>3.65</v>
      </c>
    </row>
    <row r="5951" spans="1:4" ht="18" customHeight="1">
      <c r="A5951" s="366" t="s">
        <v>42342</v>
      </c>
      <c r="B5951" s="367" t="s">
        <v>33804</v>
      </c>
      <c r="C5951" s="366" t="s">
        <v>33681</v>
      </c>
      <c r="D5951" s="368">
        <v>0.25</v>
      </c>
    </row>
    <row r="5952" spans="1:4" ht="18" customHeight="1">
      <c r="A5952" s="366" t="s">
        <v>42343</v>
      </c>
      <c r="B5952" s="367" t="s">
        <v>33805</v>
      </c>
      <c r="C5952" s="366" t="s">
        <v>33681</v>
      </c>
      <c r="D5952" s="368">
        <v>0.28000000000000003</v>
      </c>
    </row>
    <row r="5953" spans="1:4" ht="18" customHeight="1">
      <c r="A5953" s="366" t="s">
        <v>42344</v>
      </c>
      <c r="B5953" s="367" t="s">
        <v>33806</v>
      </c>
      <c r="C5953" s="366" t="s">
        <v>33681</v>
      </c>
      <c r="D5953" s="368">
        <v>6.06</v>
      </c>
    </row>
    <row r="5954" spans="1:4" ht="9" customHeight="1">
      <c r="A5954" s="366" t="s">
        <v>42345</v>
      </c>
      <c r="B5954" s="367" t="s">
        <v>33807</v>
      </c>
      <c r="C5954" s="366" t="s">
        <v>33681</v>
      </c>
      <c r="D5954" s="368">
        <v>14.52</v>
      </c>
    </row>
    <row r="5955" spans="1:4" ht="9" customHeight="1">
      <c r="A5955" s="366" t="s">
        <v>42346</v>
      </c>
      <c r="B5955" s="367" t="s">
        <v>33808</v>
      </c>
      <c r="C5955" s="366" t="s">
        <v>33681</v>
      </c>
      <c r="D5955" s="368">
        <v>0.65</v>
      </c>
    </row>
    <row r="5956" spans="1:4" ht="18" customHeight="1">
      <c r="A5956" s="366" t="s">
        <v>42347</v>
      </c>
      <c r="B5956" s="367" t="s">
        <v>33809</v>
      </c>
      <c r="C5956" s="366" t="s">
        <v>33681</v>
      </c>
      <c r="D5956" s="368">
        <v>0.46</v>
      </c>
    </row>
    <row r="5957" spans="1:4" ht="18" customHeight="1">
      <c r="A5957" s="366" t="s">
        <v>42348</v>
      </c>
      <c r="B5957" s="367" t="s">
        <v>33810</v>
      </c>
      <c r="C5957" s="366" t="s">
        <v>33681</v>
      </c>
      <c r="D5957" s="368">
        <v>0.67</v>
      </c>
    </row>
    <row r="5958" spans="1:4" ht="18" customHeight="1">
      <c r="A5958" s="366" t="s">
        <v>42349</v>
      </c>
      <c r="B5958" s="367" t="s">
        <v>33811</v>
      </c>
      <c r="C5958" s="366" t="s">
        <v>33681</v>
      </c>
      <c r="D5958" s="368">
        <v>0.44</v>
      </c>
    </row>
    <row r="5959" spans="1:4" ht="18" customHeight="1">
      <c r="A5959" s="366" t="s">
        <v>42350</v>
      </c>
      <c r="B5959" s="367" t="s">
        <v>33812</v>
      </c>
      <c r="C5959" s="366" t="s">
        <v>33681</v>
      </c>
      <c r="D5959" s="368">
        <v>4.17</v>
      </c>
    </row>
    <row r="5960" spans="1:4" ht="18" customHeight="1">
      <c r="A5960" s="366" t="s">
        <v>42351</v>
      </c>
      <c r="B5960" s="367" t="s">
        <v>33813</v>
      </c>
      <c r="C5960" s="366" t="s">
        <v>33681</v>
      </c>
      <c r="D5960" s="368">
        <v>5.22</v>
      </c>
    </row>
    <row r="5961" spans="1:4" ht="9" customHeight="1">
      <c r="A5961" s="366" t="s">
        <v>42352</v>
      </c>
      <c r="B5961" s="367" t="s">
        <v>33814</v>
      </c>
      <c r="C5961" s="366" t="s">
        <v>33681</v>
      </c>
      <c r="D5961" s="368">
        <v>3.62</v>
      </c>
    </row>
    <row r="5962" spans="1:4" ht="9" customHeight="1">
      <c r="A5962" s="366" t="s">
        <v>42353</v>
      </c>
      <c r="B5962" s="367" t="s">
        <v>33815</v>
      </c>
      <c r="C5962" s="366" t="s">
        <v>33681</v>
      </c>
      <c r="D5962" s="368">
        <v>2.78</v>
      </c>
    </row>
    <row r="5963" spans="1:4" ht="9" customHeight="1">
      <c r="A5963" s="366" t="s">
        <v>42354</v>
      </c>
      <c r="B5963" s="367" t="s">
        <v>33816</v>
      </c>
      <c r="C5963" s="366" t="s">
        <v>33681</v>
      </c>
      <c r="D5963" s="368">
        <v>2.2200000000000002</v>
      </c>
    </row>
    <row r="5964" spans="1:4" ht="9" customHeight="1">
      <c r="A5964" s="366" t="s">
        <v>42355</v>
      </c>
      <c r="B5964" s="367" t="s">
        <v>33817</v>
      </c>
      <c r="C5964" s="366" t="s">
        <v>33681</v>
      </c>
      <c r="D5964" s="368">
        <v>1.81</v>
      </c>
    </row>
    <row r="5965" spans="1:4" ht="9" customHeight="1">
      <c r="A5965" s="366" t="s">
        <v>42356</v>
      </c>
      <c r="B5965" s="367" t="s">
        <v>33818</v>
      </c>
      <c r="C5965" s="366" t="s">
        <v>33733</v>
      </c>
      <c r="D5965" s="368">
        <v>0.72</v>
      </c>
    </row>
    <row r="5966" spans="1:4" ht="9" customHeight="1">
      <c r="A5966" s="366" t="s">
        <v>42357</v>
      </c>
      <c r="B5966" s="367" t="s">
        <v>33819</v>
      </c>
      <c r="C5966" s="366" t="s">
        <v>33733</v>
      </c>
      <c r="D5966" s="368">
        <v>0.54</v>
      </c>
    </row>
    <row r="5967" spans="1:4" ht="9" customHeight="1">
      <c r="A5967" s="366" t="s">
        <v>42358</v>
      </c>
      <c r="B5967" s="367" t="s">
        <v>33820</v>
      </c>
      <c r="C5967" s="366" t="s">
        <v>33733</v>
      </c>
      <c r="D5967" s="368">
        <v>2.36</v>
      </c>
    </row>
    <row r="5968" spans="1:4" ht="9" customHeight="1">
      <c r="A5968" s="366" t="s">
        <v>42359</v>
      </c>
      <c r="B5968" s="367" t="s">
        <v>33821</v>
      </c>
      <c r="C5968" s="366" t="s">
        <v>33733</v>
      </c>
      <c r="D5968" s="368">
        <v>2.36</v>
      </c>
    </row>
    <row r="5969" spans="1:4" ht="9" customHeight="1">
      <c r="A5969" s="366" t="s">
        <v>42360</v>
      </c>
      <c r="B5969" s="367" t="s">
        <v>33822</v>
      </c>
      <c r="C5969" s="366" t="s">
        <v>33733</v>
      </c>
      <c r="D5969" s="368">
        <v>1.3</v>
      </c>
    </row>
    <row r="5970" spans="1:4" ht="9" customHeight="1">
      <c r="A5970" s="366" t="s">
        <v>42361</v>
      </c>
      <c r="B5970" s="367" t="s">
        <v>33823</v>
      </c>
      <c r="C5970" s="366" t="s">
        <v>33733</v>
      </c>
      <c r="D5970" s="368">
        <v>7.03</v>
      </c>
    </row>
    <row r="5971" spans="1:4" ht="9" customHeight="1">
      <c r="A5971" s="366" t="s">
        <v>42362</v>
      </c>
      <c r="B5971" s="367" t="s">
        <v>33824</v>
      </c>
      <c r="C5971" s="366" t="s">
        <v>33733</v>
      </c>
      <c r="D5971" s="368">
        <v>7.03</v>
      </c>
    </row>
    <row r="5972" spans="1:4" ht="9" customHeight="1">
      <c r="A5972" s="366" t="s">
        <v>42363</v>
      </c>
      <c r="B5972" s="367" t="s">
        <v>33825</v>
      </c>
      <c r="C5972" s="366" t="s">
        <v>33681</v>
      </c>
      <c r="D5972" s="368">
        <v>1.21</v>
      </c>
    </row>
    <row r="5973" spans="1:4" ht="9" customHeight="1">
      <c r="A5973" s="366" t="s">
        <v>42364</v>
      </c>
      <c r="B5973" s="367" t="s">
        <v>33826</v>
      </c>
      <c r="C5973" s="366" t="s">
        <v>33681</v>
      </c>
      <c r="D5973" s="368">
        <v>0.97</v>
      </c>
    </row>
    <row r="5974" spans="1:4" ht="9" customHeight="1">
      <c r="A5974" s="366" t="s">
        <v>42365</v>
      </c>
      <c r="B5974" s="367" t="s">
        <v>33827</v>
      </c>
      <c r="C5974" s="366" t="s">
        <v>33681</v>
      </c>
      <c r="D5974" s="368">
        <v>0.79</v>
      </c>
    </row>
    <row r="5975" spans="1:4" ht="9" customHeight="1">
      <c r="A5975" s="366" t="s">
        <v>42366</v>
      </c>
      <c r="B5975" s="367" t="s">
        <v>33828</v>
      </c>
      <c r="C5975" s="366" t="s">
        <v>33681</v>
      </c>
      <c r="D5975" s="368">
        <v>1.79</v>
      </c>
    </row>
    <row r="5976" spans="1:4" ht="9" customHeight="1">
      <c r="A5976" s="366" t="s">
        <v>42367</v>
      </c>
      <c r="B5976" s="367" t="s">
        <v>33829</v>
      </c>
      <c r="C5976" s="366" t="s">
        <v>33681</v>
      </c>
      <c r="D5976" s="368">
        <v>1.43</v>
      </c>
    </row>
    <row r="5977" spans="1:4" ht="9" customHeight="1">
      <c r="A5977" s="366" t="s">
        <v>42368</v>
      </c>
      <c r="B5977" s="367" t="s">
        <v>33830</v>
      </c>
      <c r="C5977" s="366" t="s">
        <v>33681</v>
      </c>
      <c r="D5977" s="368">
        <v>1.17</v>
      </c>
    </row>
    <row r="5978" spans="1:4" ht="9" customHeight="1">
      <c r="A5978" s="366" t="s">
        <v>42369</v>
      </c>
      <c r="B5978" s="367" t="s">
        <v>33831</v>
      </c>
      <c r="C5978" s="366" t="s">
        <v>33681</v>
      </c>
      <c r="D5978" s="368">
        <v>1.92</v>
      </c>
    </row>
    <row r="5979" spans="1:4" ht="9" customHeight="1">
      <c r="A5979" s="366" t="s">
        <v>42370</v>
      </c>
      <c r="B5979" s="367" t="s">
        <v>33832</v>
      </c>
      <c r="C5979" s="366" t="s">
        <v>33681</v>
      </c>
      <c r="D5979" s="368">
        <v>1.54</v>
      </c>
    </row>
    <row r="5980" spans="1:4" ht="9" customHeight="1">
      <c r="A5980" s="366" t="s">
        <v>42371</v>
      </c>
      <c r="B5980" s="367" t="s">
        <v>33833</v>
      </c>
      <c r="C5980" s="366" t="s">
        <v>33681</v>
      </c>
      <c r="D5980" s="368">
        <v>1.25</v>
      </c>
    </row>
    <row r="5981" spans="1:4" ht="9" customHeight="1">
      <c r="A5981" s="366" t="s">
        <v>42372</v>
      </c>
      <c r="B5981" s="367" t="s">
        <v>33834</v>
      </c>
      <c r="C5981" s="366" t="s">
        <v>33733</v>
      </c>
      <c r="D5981" s="368">
        <v>2.5299999999999998</v>
      </c>
    </row>
    <row r="5982" spans="1:4" ht="9" customHeight="1">
      <c r="A5982" s="366" t="s">
        <v>42373</v>
      </c>
      <c r="B5982" s="367" t="s">
        <v>33835</v>
      </c>
      <c r="C5982" s="366" t="s">
        <v>33733</v>
      </c>
      <c r="D5982" s="368">
        <v>0.76</v>
      </c>
    </row>
    <row r="5983" spans="1:4" ht="9" customHeight="1">
      <c r="A5983" s="366" t="s">
        <v>42374</v>
      </c>
      <c r="B5983" s="367" t="s">
        <v>33836</v>
      </c>
      <c r="C5983" s="366" t="s">
        <v>33733</v>
      </c>
      <c r="D5983" s="368">
        <v>0.72</v>
      </c>
    </row>
    <row r="5984" spans="1:4" ht="9" customHeight="1">
      <c r="A5984" s="366" t="s">
        <v>42375</v>
      </c>
      <c r="B5984" s="367" t="s">
        <v>33837</v>
      </c>
      <c r="C5984" s="366" t="s">
        <v>33733</v>
      </c>
      <c r="D5984" s="368">
        <v>1.59</v>
      </c>
    </row>
    <row r="5985" spans="1:4" ht="9" customHeight="1">
      <c r="A5985" s="366" t="s">
        <v>42376</v>
      </c>
      <c r="B5985" s="367" t="s">
        <v>33838</v>
      </c>
      <c r="C5985" s="366" t="s">
        <v>33733</v>
      </c>
      <c r="D5985" s="368">
        <v>0.7</v>
      </c>
    </row>
    <row r="5986" spans="1:4" ht="9" customHeight="1">
      <c r="A5986" s="366" t="s">
        <v>42377</v>
      </c>
      <c r="B5986" s="367" t="s">
        <v>33839</v>
      </c>
      <c r="C5986" s="366" t="s">
        <v>33733</v>
      </c>
      <c r="D5986" s="368">
        <v>1.3</v>
      </c>
    </row>
    <row r="5987" spans="1:4" ht="9" customHeight="1">
      <c r="A5987" s="366" t="s">
        <v>42378</v>
      </c>
      <c r="B5987" s="367" t="s">
        <v>33840</v>
      </c>
      <c r="C5987" s="366" t="s">
        <v>33733</v>
      </c>
      <c r="D5987" s="368">
        <v>1.1499999999999999</v>
      </c>
    </row>
    <row r="5988" spans="1:4" ht="9" customHeight="1">
      <c r="A5988" s="366" t="s">
        <v>42379</v>
      </c>
      <c r="B5988" s="367" t="s">
        <v>33841</v>
      </c>
      <c r="C5988" s="366" t="s">
        <v>33733</v>
      </c>
      <c r="D5988" s="368">
        <v>1.02</v>
      </c>
    </row>
    <row r="5989" spans="1:4" ht="9" customHeight="1">
      <c r="A5989" s="366" t="s">
        <v>42380</v>
      </c>
      <c r="B5989" s="367" t="s">
        <v>33842</v>
      </c>
      <c r="C5989" s="366" t="s">
        <v>33733</v>
      </c>
      <c r="D5989" s="368">
        <v>3.6</v>
      </c>
    </row>
    <row r="5990" spans="1:4" ht="9" customHeight="1">
      <c r="A5990" s="366" t="s">
        <v>42381</v>
      </c>
      <c r="B5990" s="367" t="s">
        <v>33843</v>
      </c>
      <c r="C5990" s="366" t="s">
        <v>33681</v>
      </c>
      <c r="D5990" s="368">
        <v>1.53</v>
      </c>
    </row>
    <row r="5991" spans="1:4" ht="9" customHeight="1">
      <c r="A5991" s="366" t="s">
        <v>42382</v>
      </c>
      <c r="B5991" s="367" t="s">
        <v>33844</v>
      </c>
      <c r="C5991" s="366" t="s">
        <v>33681</v>
      </c>
      <c r="D5991" s="368">
        <v>1.18</v>
      </c>
    </row>
    <row r="5992" spans="1:4" ht="9" customHeight="1">
      <c r="A5992" s="366" t="s">
        <v>42383</v>
      </c>
      <c r="B5992" s="367" t="s">
        <v>33845</v>
      </c>
      <c r="C5992" s="366" t="s">
        <v>33681</v>
      </c>
      <c r="D5992" s="368">
        <v>0.86</v>
      </c>
    </row>
    <row r="5993" spans="1:4" ht="9" customHeight="1">
      <c r="A5993" s="366" t="s">
        <v>42384</v>
      </c>
      <c r="B5993" s="367" t="s">
        <v>33846</v>
      </c>
      <c r="C5993" s="366" t="s">
        <v>33681</v>
      </c>
      <c r="D5993" s="368">
        <v>0.64</v>
      </c>
    </row>
    <row r="5994" spans="1:4" ht="9" customHeight="1">
      <c r="A5994" s="366" t="s">
        <v>42385</v>
      </c>
      <c r="B5994" s="367" t="s">
        <v>33847</v>
      </c>
      <c r="C5994" s="366" t="s">
        <v>33681</v>
      </c>
      <c r="D5994" s="368">
        <v>1.2</v>
      </c>
    </row>
    <row r="5995" spans="1:4" ht="9" customHeight="1">
      <c r="A5995" s="366" t="s">
        <v>42386</v>
      </c>
      <c r="B5995" s="367" t="s">
        <v>33848</v>
      </c>
      <c r="C5995" s="366" t="s">
        <v>33681</v>
      </c>
      <c r="D5995" s="368">
        <v>0.93</v>
      </c>
    </row>
    <row r="5996" spans="1:4" ht="9" customHeight="1">
      <c r="A5996" s="366" t="s">
        <v>42387</v>
      </c>
      <c r="B5996" s="367" t="s">
        <v>33849</v>
      </c>
      <c r="C5996" s="366" t="s">
        <v>33681</v>
      </c>
      <c r="D5996" s="368">
        <v>0.67</v>
      </c>
    </row>
    <row r="5997" spans="1:4" ht="9" customHeight="1">
      <c r="A5997" s="366" t="s">
        <v>42388</v>
      </c>
      <c r="B5997" s="367" t="s">
        <v>33850</v>
      </c>
      <c r="C5997" s="366" t="s">
        <v>33681</v>
      </c>
      <c r="D5997" s="368">
        <v>0.5</v>
      </c>
    </row>
    <row r="5998" spans="1:4" ht="9" customHeight="1">
      <c r="A5998" s="366" t="s">
        <v>42389</v>
      </c>
      <c r="B5998" s="367" t="s">
        <v>33851</v>
      </c>
      <c r="C5998" s="366" t="s">
        <v>33681</v>
      </c>
      <c r="D5998" s="368">
        <v>1.02</v>
      </c>
    </row>
    <row r="5999" spans="1:4" ht="9" customHeight="1">
      <c r="A5999" s="366" t="s">
        <v>42390</v>
      </c>
      <c r="B5999" s="367" t="s">
        <v>33852</v>
      </c>
      <c r="C5999" s="366" t="s">
        <v>33681</v>
      </c>
      <c r="D5999" s="368">
        <v>0.78</v>
      </c>
    </row>
    <row r="6000" spans="1:4" ht="9" customHeight="1">
      <c r="A6000" s="366" t="s">
        <v>42391</v>
      </c>
      <c r="B6000" s="367" t="s">
        <v>33853</v>
      </c>
      <c r="C6000" s="366" t="s">
        <v>33681</v>
      </c>
      <c r="D6000" s="368">
        <v>0.56999999999999995</v>
      </c>
    </row>
    <row r="6001" spans="1:4" ht="9" customHeight="1">
      <c r="A6001" s="366" t="s">
        <v>42392</v>
      </c>
      <c r="B6001" s="367" t="s">
        <v>33854</v>
      </c>
      <c r="C6001" s="366" t="s">
        <v>33681</v>
      </c>
      <c r="D6001" s="368">
        <v>0.43</v>
      </c>
    </row>
    <row r="6002" spans="1:4" ht="9" customHeight="1">
      <c r="A6002" s="366" t="s">
        <v>42393</v>
      </c>
      <c r="B6002" s="367" t="s">
        <v>33855</v>
      </c>
      <c r="C6002" s="366" t="s">
        <v>33681</v>
      </c>
      <c r="D6002" s="368">
        <v>1.1399999999999999</v>
      </c>
    </row>
    <row r="6003" spans="1:4" ht="9" customHeight="1">
      <c r="A6003" s="366" t="s">
        <v>42394</v>
      </c>
      <c r="B6003" s="367" t="s">
        <v>33856</v>
      </c>
      <c r="C6003" s="366" t="s">
        <v>33681</v>
      </c>
      <c r="D6003" s="368">
        <v>0.87</v>
      </c>
    </row>
    <row r="6004" spans="1:4" ht="9" customHeight="1">
      <c r="A6004" s="366" t="s">
        <v>42395</v>
      </c>
      <c r="B6004" s="367" t="s">
        <v>33857</v>
      </c>
      <c r="C6004" s="366" t="s">
        <v>33681</v>
      </c>
      <c r="D6004" s="368">
        <v>0.63</v>
      </c>
    </row>
    <row r="6005" spans="1:4" ht="9" customHeight="1">
      <c r="A6005" s="366" t="s">
        <v>42396</v>
      </c>
      <c r="B6005" s="367" t="s">
        <v>33858</v>
      </c>
      <c r="C6005" s="366" t="s">
        <v>33681</v>
      </c>
      <c r="D6005" s="368">
        <v>0.48</v>
      </c>
    </row>
    <row r="6006" spans="1:4" ht="9" customHeight="1">
      <c r="A6006" s="366" t="s">
        <v>42397</v>
      </c>
      <c r="B6006" s="367" t="s">
        <v>33859</v>
      </c>
      <c r="C6006" s="366" t="s">
        <v>29656</v>
      </c>
      <c r="D6006" s="368">
        <v>18.54</v>
      </c>
    </row>
    <row r="6007" spans="1:4" ht="9" customHeight="1">
      <c r="A6007" s="366" t="s">
        <v>42398</v>
      </c>
      <c r="B6007" s="367" t="s">
        <v>33860</v>
      </c>
      <c r="C6007" s="366" t="s">
        <v>29656</v>
      </c>
      <c r="D6007" s="368">
        <v>14.83</v>
      </c>
    </row>
    <row r="6008" spans="1:4" ht="9" customHeight="1">
      <c r="A6008" s="366" t="s">
        <v>42399</v>
      </c>
      <c r="B6008" s="367" t="s">
        <v>33861</v>
      </c>
      <c r="C6008" s="366" t="s">
        <v>29656</v>
      </c>
      <c r="D6008" s="368">
        <v>12.07</v>
      </c>
    </row>
    <row r="6009" spans="1:4" ht="9" customHeight="1">
      <c r="A6009" s="366" t="s">
        <v>42400</v>
      </c>
      <c r="B6009" s="367" t="s">
        <v>33862</v>
      </c>
      <c r="C6009" s="366" t="s">
        <v>29656</v>
      </c>
      <c r="D6009" s="368">
        <v>13.69</v>
      </c>
    </row>
    <row r="6010" spans="1:4" ht="9" customHeight="1">
      <c r="A6010" s="366" t="s">
        <v>42401</v>
      </c>
      <c r="B6010" s="367" t="s">
        <v>33863</v>
      </c>
      <c r="C6010" s="366" t="s">
        <v>29656</v>
      </c>
      <c r="D6010" s="368">
        <v>10.95</v>
      </c>
    </row>
    <row r="6011" spans="1:4" ht="9" customHeight="1">
      <c r="A6011" s="366" t="s">
        <v>42402</v>
      </c>
      <c r="B6011" s="367" t="s">
        <v>33864</v>
      </c>
      <c r="C6011" s="366" t="s">
        <v>29656</v>
      </c>
      <c r="D6011" s="368">
        <v>8.91</v>
      </c>
    </row>
    <row r="6012" spans="1:4" ht="9" customHeight="1">
      <c r="A6012" s="366" t="s">
        <v>42403</v>
      </c>
      <c r="B6012" s="367" t="s">
        <v>33865</v>
      </c>
      <c r="C6012" s="366" t="s">
        <v>29656</v>
      </c>
      <c r="D6012" s="368">
        <v>31.73</v>
      </c>
    </row>
    <row r="6013" spans="1:4" ht="9" customHeight="1">
      <c r="A6013" s="366" t="s">
        <v>42404</v>
      </c>
      <c r="B6013" s="367" t="s">
        <v>33866</v>
      </c>
      <c r="C6013" s="366" t="s">
        <v>29656</v>
      </c>
      <c r="D6013" s="368">
        <v>25.38</v>
      </c>
    </row>
    <row r="6014" spans="1:4" ht="9" customHeight="1">
      <c r="A6014" s="366" t="s">
        <v>42405</v>
      </c>
      <c r="B6014" s="367" t="s">
        <v>33867</v>
      </c>
      <c r="C6014" s="366" t="s">
        <v>29656</v>
      </c>
      <c r="D6014" s="368">
        <v>20.67</v>
      </c>
    </row>
    <row r="6015" spans="1:4" ht="9" customHeight="1">
      <c r="A6015" s="366" t="s">
        <v>42406</v>
      </c>
      <c r="B6015" s="367" t="s">
        <v>33868</v>
      </c>
      <c r="C6015" s="366" t="s">
        <v>29656</v>
      </c>
      <c r="D6015" s="368">
        <v>71.77</v>
      </c>
    </row>
    <row r="6016" spans="1:4" ht="9" customHeight="1">
      <c r="A6016" s="366" t="s">
        <v>42407</v>
      </c>
      <c r="B6016" s="367" t="s">
        <v>33869</v>
      </c>
      <c r="C6016" s="366" t="s">
        <v>29656</v>
      </c>
      <c r="D6016" s="368">
        <v>57.39</v>
      </c>
    </row>
    <row r="6017" spans="1:4" ht="9" customHeight="1">
      <c r="A6017" s="366" t="s">
        <v>42408</v>
      </c>
      <c r="B6017" s="367" t="s">
        <v>33870</v>
      </c>
      <c r="C6017" s="366" t="s">
        <v>29656</v>
      </c>
      <c r="D6017" s="368">
        <v>46.74</v>
      </c>
    </row>
    <row r="6018" spans="1:4" ht="9" customHeight="1">
      <c r="A6018" s="366" t="s">
        <v>42409</v>
      </c>
      <c r="B6018" s="367" t="s">
        <v>33871</v>
      </c>
      <c r="C6018" s="366" t="s">
        <v>29656</v>
      </c>
      <c r="D6018" s="368">
        <v>83.44</v>
      </c>
    </row>
    <row r="6019" spans="1:4" ht="9" customHeight="1">
      <c r="A6019" s="366" t="s">
        <v>42410</v>
      </c>
      <c r="B6019" s="367" t="s">
        <v>33872</v>
      </c>
      <c r="C6019" s="366" t="s">
        <v>29656</v>
      </c>
      <c r="D6019" s="368">
        <v>66.72</v>
      </c>
    </row>
    <row r="6020" spans="1:4" ht="9" customHeight="1">
      <c r="A6020" s="366" t="s">
        <v>42411</v>
      </c>
      <c r="B6020" s="367" t="s">
        <v>33873</v>
      </c>
      <c r="C6020" s="366" t="s">
        <v>29656</v>
      </c>
      <c r="D6020" s="368">
        <v>54.34</v>
      </c>
    </row>
    <row r="6021" spans="1:4" ht="9" customHeight="1">
      <c r="A6021" s="366" t="s">
        <v>42412</v>
      </c>
      <c r="B6021" s="367" t="s">
        <v>33874</v>
      </c>
      <c r="C6021" s="366" t="s">
        <v>29656</v>
      </c>
      <c r="D6021" s="368">
        <v>163.79</v>
      </c>
    </row>
    <row r="6022" spans="1:4" ht="9" customHeight="1">
      <c r="A6022" s="366" t="s">
        <v>42413</v>
      </c>
      <c r="B6022" s="367" t="s">
        <v>33875</v>
      </c>
      <c r="C6022" s="366" t="s">
        <v>29656</v>
      </c>
      <c r="D6022" s="368">
        <v>130.97</v>
      </c>
    </row>
    <row r="6023" spans="1:4" ht="9" customHeight="1">
      <c r="A6023" s="366" t="s">
        <v>42414</v>
      </c>
      <c r="B6023" s="367" t="s">
        <v>33876</v>
      </c>
      <c r="C6023" s="366" t="s">
        <v>29656</v>
      </c>
      <c r="D6023" s="368">
        <v>106.68</v>
      </c>
    </row>
    <row r="6024" spans="1:4" ht="9" customHeight="1">
      <c r="A6024" s="366" t="s">
        <v>42415</v>
      </c>
      <c r="B6024" s="367" t="s">
        <v>33877</v>
      </c>
      <c r="C6024" s="366" t="s">
        <v>29656</v>
      </c>
      <c r="D6024" s="368">
        <v>184.43</v>
      </c>
    </row>
    <row r="6025" spans="1:4" ht="9" customHeight="1">
      <c r="A6025" s="366" t="s">
        <v>42416</v>
      </c>
      <c r="B6025" s="367" t="s">
        <v>33878</v>
      </c>
      <c r="C6025" s="366" t="s">
        <v>29656</v>
      </c>
      <c r="D6025" s="368">
        <v>147.47</v>
      </c>
    </row>
    <row r="6026" spans="1:4" ht="9" customHeight="1">
      <c r="A6026" s="366" t="s">
        <v>42417</v>
      </c>
      <c r="B6026" s="367" t="s">
        <v>33879</v>
      </c>
      <c r="C6026" s="366" t="s">
        <v>29656</v>
      </c>
      <c r="D6026" s="368">
        <v>120.12</v>
      </c>
    </row>
    <row r="6027" spans="1:4" ht="9" customHeight="1">
      <c r="A6027" s="366" t="s">
        <v>42418</v>
      </c>
      <c r="B6027" s="367" t="s">
        <v>33880</v>
      </c>
      <c r="C6027" s="366" t="s">
        <v>29656</v>
      </c>
      <c r="D6027" s="368">
        <v>206.63</v>
      </c>
    </row>
    <row r="6028" spans="1:4" ht="9" customHeight="1">
      <c r="A6028" s="366" t="s">
        <v>42419</v>
      </c>
      <c r="B6028" s="367" t="s">
        <v>33881</v>
      </c>
      <c r="C6028" s="366" t="s">
        <v>29656</v>
      </c>
      <c r="D6028" s="368">
        <v>179.73</v>
      </c>
    </row>
    <row r="6029" spans="1:4" ht="9" customHeight="1">
      <c r="A6029" s="366" t="s">
        <v>42420</v>
      </c>
      <c r="B6029" s="367" t="s">
        <v>33882</v>
      </c>
      <c r="C6029" s="366" t="s">
        <v>152</v>
      </c>
      <c r="D6029" s="368">
        <v>11.96</v>
      </c>
    </row>
    <row r="6030" spans="1:4" ht="9" customHeight="1">
      <c r="A6030" s="366" t="s">
        <v>42421</v>
      </c>
      <c r="B6030" s="367" t="s">
        <v>33883</v>
      </c>
      <c r="C6030" s="366" t="s">
        <v>16948</v>
      </c>
      <c r="D6030" s="368">
        <v>294.99</v>
      </c>
    </row>
    <row r="6031" spans="1:4" ht="9" customHeight="1">
      <c r="A6031" s="366" t="s">
        <v>42422</v>
      </c>
      <c r="B6031" s="367" t="s">
        <v>33884</v>
      </c>
      <c r="C6031" s="366" t="s">
        <v>16948</v>
      </c>
      <c r="D6031" s="368">
        <v>252.85</v>
      </c>
    </row>
    <row r="6032" spans="1:4" ht="9" customHeight="1">
      <c r="A6032" s="366" t="s">
        <v>42423</v>
      </c>
      <c r="B6032" s="367" t="s">
        <v>33885</v>
      </c>
      <c r="C6032" s="366" t="s">
        <v>16948</v>
      </c>
      <c r="D6032" s="368">
        <v>696.45</v>
      </c>
    </row>
    <row r="6033" spans="1:4" ht="9" customHeight="1">
      <c r="A6033" s="366" t="s">
        <v>42424</v>
      </c>
      <c r="B6033" s="367" t="s">
        <v>33886</v>
      </c>
      <c r="C6033" s="366" t="s">
        <v>16948</v>
      </c>
      <c r="D6033" s="368">
        <v>771.96</v>
      </c>
    </row>
    <row r="6034" spans="1:4" ht="9" customHeight="1">
      <c r="A6034" s="366" t="s">
        <v>42425</v>
      </c>
      <c r="B6034" s="367" t="s">
        <v>33887</v>
      </c>
      <c r="C6034" s="366" t="s">
        <v>16948</v>
      </c>
      <c r="D6034" s="368">
        <v>1793.47</v>
      </c>
    </row>
    <row r="6035" spans="1:4" ht="9" customHeight="1">
      <c r="A6035" s="366" t="s">
        <v>42426</v>
      </c>
      <c r="B6035" s="367" t="s">
        <v>33888</v>
      </c>
      <c r="C6035" s="366" t="s">
        <v>16948</v>
      </c>
      <c r="D6035" s="368">
        <v>1909.61</v>
      </c>
    </row>
    <row r="6036" spans="1:4" ht="9" customHeight="1">
      <c r="A6036" s="366" t="s">
        <v>42427</v>
      </c>
      <c r="B6036" s="367" t="s">
        <v>33889</v>
      </c>
      <c r="C6036" s="366" t="s">
        <v>16948</v>
      </c>
      <c r="D6036" s="368">
        <v>2041.29</v>
      </c>
    </row>
    <row r="6037" spans="1:4" ht="9" customHeight="1">
      <c r="A6037" s="366" t="s">
        <v>42428</v>
      </c>
      <c r="B6037" s="367" t="s">
        <v>33890</v>
      </c>
      <c r="C6037" s="366" t="s">
        <v>16948</v>
      </c>
      <c r="D6037" s="368">
        <v>2176.58</v>
      </c>
    </row>
    <row r="6038" spans="1:4" ht="9" customHeight="1">
      <c r="A6038" s="366" t="s">
        <v>42429</v>
      </c>
      <c r="B6038" s="367" t="s">
        <v>33891</v>
      </c>
      <c r="C6038" s="366" t="s">
        <v>16948</v>
      </c>
      <c r="D6038" s="368">
        <v>294.99</v>
      </c>
    </row>
    <row r="6039" spans="1:4" ht="9" customHeight="1">
      <c r="A6039" s="366" t="s">
        <v>42430</v>
      </c>
      <c r="B6039" s="367" t="s">
        <v>33892</v>
      </c>
      <c r="C6039" s="366" t="s">
        <v>16948</v>
      </c>
      <c r="D6039" s="368">
        <v>252.85</v>
      </c>
    </row>
    <row r="6040" spans="1:4" ht="9" customHeight="1">
      <c r="A6040" s="366" t="s">
        <v>42431</v>
      </c>
      <c r="B6040" s="367" t="s">
        <v>33893</v>
      </c>
      <c r="C6040" s="366" t="s">
        <v>16948</v>
      </c>
      <c r="D6040" s="368">
        <v>696.45</v>
      </c>
    </row>
    <row r="6041" spans="1:4" ht="9" customHeight="1">
      <c r="A6041" s="366" t="s">
        <v>42432</v>
      </c>
      <c r="B6041" s="367" t="s">
        <v>33894</v>
      </c>
      <c r="C6041" s="366" t="s">
        <v>16948</v>
      </c>
      <c r="D6041" s="368">
        <v>771.96</v>
      </c>
    </row>
    <row r="6042" spans="1:4" ht="9" customHeight="1">
      <c r="A6042" s="366" t="s">
        <v>42433</v>
      </c>
      <c r="B6042" s="367" t="s">
        <v>33895</v>
      </c>
      <c r="C6042" s="366" t="s">
        <v>16948</v>
      </c>
      <c r="D6042" s="368">
        <v>1750.8</v>
      </c>
    </row>
    <row r="6043" spans="1:4" ht="9" customHeight="1">
      <c r="A6043" s="366" t="s">
        <v>42434</v>
      </c>
      <c r="B6043" s="367" t="s">
        <v>33896</v>
      </c>
      <c r="C6043" s="366" t="s">
        <v>16948</v>
      </c>
      <c r="D6043" s="368">
        <v>1865.35</v>
      </c>
    </row>
    <row r="6044" spans="1:4" ht="9" customHeight="1">
      <c r="A6044" s="366" t="s">
        <v>42435</v>
      </c>
      <c r="B6044" s="367" t="s">
        <v>33897</v>
      </c>
      <c r="C6044" s="366" t="s">
        <v>16948</v>
      </c>
      <c r="D6044" s="368">
        <v>131.16</v>
      </c>
    </row>
    <row r="6045" spans="1:4" ht="9" customHeight="1">
      <c r="A6045" s="366" t="s">
        <v>42436</v>
      </c>
      <c r="B6045" s="367" t="s">
        <v>33898</v>
      </c>
      <c r="C6045" s="366" t="s">
        <v>16948</v>
      </c>
      <c r="D6045" s="368">
        <v>652.07000000000005</v>
      </c>
    </row>
    <row r="6046" spans="1:4" ht="9" customHeight="1">
      <c r="A6046" s="366" t="s">
        <v>42437</v>
      </c>
      <c r="B6046" s="367" t="s">
        <v>33899</v>
      </c>
      <c r="C6046" s="366" t="s">
        <v>16948</v>
      </c>
      <c r="D6046" s="368">
        <v>54.13</v>
      </c>
    </row>
    <row r="6047" spans="1:4" ht="9" customHeight="1">
      <c r="A6047" s="366" t="s">
        <v>42438</v>
      </c>
      <c r="B6047" s="367" t="s">
        <v>33900</v>
      </c>
      <c r="C6047" s="366" t="s">
        <v>16948</v>
      </c>
      <c r="D6047" s="368">
        <v>33.76</v>
      </c>
    </row>
    <row r="6048" spans="1:4" ht="9" customHeight="1">
      <c r="A6048" s="366" t="s">
        <v>42439</v>
      </c>
      <c r="B6048" s="367" t="s">
        <v>33901</v>
      </c>
      <c r="C6048" s="366" t="s">
        <v>16948</v>
      </c>
      <c r="D6048" s="368">
        <v>131.13999999999999</v>
      </c>
    </row>
    <row r="6049" spans="1:4" ht="9" customHeight="1">
      <c r="A6049" s="366" t="s">
        <v>42440</v>
      </c>
      <c r="B6049" s="367" t="s">
        <v>33902</v>
      </c>
      <c r="C6049" s="366" t="s">
        <v>16948</v>
      </c>
      <c r="D6049" s="368">
        <v>653.04999999999995</v>
      </c>
    </row>
    <row r="6050" spans="1:4" ht="9" customHeight="1">
      <c r="A6050" s="366" t="s">
        <v>42441</v>
      </c>
      <c r="B6050" s="367" t="s">
        <v>33903</v>
      </c>
      <c r="C6050" s="366" t="s">
        <v>16948</v>
      </c>
      <c r="D6050" s="368">
        <v>54.27</v>
      </c>
    </row>
    <row r="6051" spans="1:4" ht="9" customHeight="1">
      <c r="A6051" s="366" t="s">
        <v>42442</v>
      </c>
      <c r="B6051" s="367" t="s">
        <v>33904</v>
      </c>
      <c r="C6051" s="366" t="s">
        <v>152</v>
      </c>
      <c r="D6051" s="368">
        <v>21.49</v>
      </c>
    </row>
    <row r="6052" spans="1:4" ht="9" customHeight="1">
      <c r="A6052" s="366" t="s">
        <v>42443</v>
      </c>
      <c r="B6052" s="367" t="s">
        <v>33905</v>
      </c>
      <c r="C6052" s="366" t="s">
        <v>152</v>
      </c>
      <c r="D6052" s="368">
        <v>12.88</v>
      </c>
    </row>
    <row r="6053" spans="1:4" ht="9" customHeight="1">
      <c r="A6053" s="366" t="s">
        <v>42444</v>
      </c>
      <c r="B6053" s="367" t="s">
        <v>33906</v>
      </c>
      <c r="C6053" s="366" t="s">
        <v>40</v>
      </c>
      <c r="D6053" s="368">
        <v>332.73</v>
      </c>
    </row>
    <row r="6054" spans="1:4" ht="9" customHeight="1">
      <c r="A6054" s="366" t="s">
        <v>42445</v>
      </c>
      <c r="B6054" s="367" t="s">
        <v>33907</v>
      </c>
      <c r="C6054" s="366" t="s">
        <v>40</v>
      </c>
      <c r="D6054" s="368">
        <v>399.64</v>
      </c>
    </row>
    <row r="6055" spans="1:4" ht="9" customHeight="1">
      <c r="A6055" s="366" t="s">
        <v>42446</v>
      </c>
      <c r="B6055" s="367" t="s">
        <v>33908</v>
      </c>
      <c r="C6055" s="366" t="s">
        <v>40</v>
      </c>
      <c r="D6055" s="368">
        <v>470.35</v>
      </c>
    </row>
    <row r="6056" spans="1:4" ht="9" customHeight="1">
      <c r="A6056" s="366" t="s">
        <v>42447</v>
      </c>
      <c r="B6056" s="367" t="s">
        <v>33909</v>
      </c>
      <c r="C6056" s="366" t="s">
        <v>40</v>
      </c>
      <c r="D6056" s="368">
        <v>836.27</v>
      </c>
    </row>
    <row r="6057" spans="1:4" ht="9" customHeight="1">
      <c r="A6057" s="366" t="s">
        <v>42448</v>
      </c>
      <c r="B6057" s="367" t="s">
        <v>33910</v>
      </c>
      <c r="C6057" s="366" t="s">
        <v>40</v>
      </c>
      <c r="D6057" s="368">
        <v>900.83</v>
      </c>
    </row>
    <row r="6058" spans="1:4" ht="9" customHeight="1">
      <c r="A6058" s="366" t="s">
        <v>42449</v>
      </c>
      <c r="B6058" s="367" t="s">
        <v>33911</v>
      </c>
      <c r="C6058" s="366" t="s">
        <v>40</v>
      </c>
      <c r="D6058" s="368">
        <v>969.17</v>
      </c>
    </row>
    <row r="6059" spans="1:4" ht="9" customHeight="1">
      <c r="A6059" s="366" t="s">
        <v>42450</v>
      </c>
      <c r="B6059" s="367" t="s">
        <v>33912</v>
      </c>
      <c r="C6059" s="366" t="s">
        <v>40</v>
      </c>
      <c r="D6059" s="368">
        <v>718.54</v>
      </c>
    </row>
    <row r="6060" spans="1:4" ht="9" customHeight="1">
      <c r="A6060" s="366" t="s">
        <v>42451</v>
      </c>
      <c r="B6060" s="367" t="s">
        <v>33913</v>
      </c>
      <c r="C6060" s="366" t="s">
        <v>40</v>
      </c>
      <c r="D6060" s="368">
        <v>775.51</v>
      </c>
    </row>
    <row r="6061" spans="1:4" ht="18" customHeight="1">
      <c r="A6061" s="366" t="s">
        <v>42452</v>
      </c>
      <c r="B6061" s="367" t="s">
        <v>33914</v>
      </c>
      <c r="C6061" s="366" t="s">
        <v>16948</v>
      </c>
      <c r="D6061" s="368">
        <v>161.54</v>
      </c>
    </row>
    <row r="6062" spans="1:4" ht="9" customHeight="1">
      <c r="A6062" s="366" t="s">
        <v>42453</v>
      </c>
      <c r="B6062" s="367" t="s">
        <v>33915</v>
      </c>
      <c r="C6062" s="366" t="s">
        <v>9780</v>
      </c>
      <c r="D6062" s="368">
        <v>435.83</v>
      </c>
    </row>
    <row r="6063" spans="1:4" ht="9" customHeight="1">
      <c r="A6063" s="366" t="s">
        <v>42454</v>
      </c>
      <c r="B6063" s="367" t="s">
        <v>33916</v>
      </c>
      <c r="C6063" s="366" t="s">
        <v>40</v>
      </c>
      <c r="D6063" s="368">
        <v>53.22</v>
      </c>
    </row>
    <row r="6064" spans="1:4" ht="9" customHeight="1">
      <c r="A6064" s="366" t="s">
        <v>42455</v>
      </c>
      <c r="B6064" s="367" t="s">
        <v>33917</v>
      </c>
      <c r="C6064" s="366" t="s">
        <v>40</v>
      </c>
      <c r="D6064" s="368">
        <v>49.31</v>
      </c>
    </row>
    <row r="6065" spans="1:4" ht="9" customHeight="1">
      <c r="A6065" s="366" t="s">
        <v>42456</v>
      </c>
      <c r="B6065" s="367" t="s">
        <v>33918</v>
      </c>
      <c r="C6065" s="366" t="s">
        <v>40</v>
      </c>
      <c r="D6065" s="368">
        <v>350.77</v>
      </c>
    </row>
    <row r="6066" spans="1:4" ht="9" customHeight="1">
      <c r="A6066" s="366" t="s">
        <v>42457</v>
      </c>
      <c r="B6066" s="367" t="s">
        <v>33919</v>
      </c>
      <c r="C6066" s="366" t="s">
        <v>40</v>
      </c>
      <c r="D6066" s="368">
        <v>291.14999999999998</v>
      </c>
    </row>
    <row r="6067" spans="1:4" ht="9" customHeight="1">
      <c r="A6067" s="366" t="s">
        <v>42458</v>
      </c>
      <c r="B6067" s="367" t="s">
        <v>33920</v>
      </c>
      <c r="C6067" s="366" t="s">
        <v>16948</v>
      </c>
      <c r="D6067" s="368">
        <v>137.01</v>
      </c>
    </row>
    <row r="6068" spans="1:4" ht="9" customHeight="1">
      <c r="A6068" s="366" t="s">
        <v>42459</v>
      </c>
      <c r="B6068" s="367" t="s">
        <v>33921</v>
      </c>
      <c r="C6068" s="366" t="s">
        <v>16948</v>
      </c>
      <c r="D6068" s="368">
        <v>299.20999999999998</v>
      </c>
    </row>
    <row r="6069" spans="1:4" ht="9" customHeight="1">
      <c r="A6069" s="366" t="s">
        <v>42460</v>
      </c>
      <c r="B6069" s="367" t="s">
        <v>33922</v>
      </c>
      <c r="C6069" s="366" t="s">
        <v>16948</v>
      </c>
      <c r="D6069" s="368">
        <v>209.61</v>
      </c>
    </row>
    <row r="6070" spans="1:4" ht="9" customHeight="1">
      <c r="A6070" s="366" t="s">
        <v>42461</v>
      </c>
      <c r="B6070" s="367" t="s">
        <v>33923</v>
      </c>
      <c r="C6070" s="366" t="s">
        <v>16948</v>
      </c>
      <c r="D6070" s="368">
        <v>147.24</v>
      </c>
    </row>
    <row r="6071" spans="1:4" ht="9" customHeight="1">
      <c r="A6071" s="366" t="s">
        <v>42462</v>
      </c>
      <c r="B6071" s="367" t="s">
        <v>33924</v>
      </c>
      <c r="C6071" s="366" t="s">
        <v>16948</v>
      </c>
      <c r="D6071" s="368">
        <v>148.44999999999999</v>
      </c>
    </row>
    <row r="6072" spans="1:4" ht="9" customHeight="1">
      <c r="A6072" s="366" t="s">
        <v>42463</v>
      </c>
      <c r="B6072" s="367" t="s">
        <v>33925</v>
      </c>
      <c r="C6072" s="366" t="s">
        <v>16948</v>
      </c>
      <c r="D6072" s="368">
        <v>329.71</v>
      </c>
    </row>
    <row r="6073" spans="1:4" ht="9" customHeight="1">
      <c r="A6073" s="366" t="s">
        <v>42464</v>
      </c>
      <c r="B6073" s="367" t="s">
        <v>33926</v>
      </c>
      <c r="C6073" s="366" t="s">
        <v>16948</v>
      </c>
      <c r="D6073" s="368">
        <v>229.14</v>
      </c>
    </row>
    <row r="6074" spans="1:4" ht="9" customHeight="1">
      <c r="A6074" s="366" t="s">
        <v>42465</v>
      </c>
      <c r="B6074" s="367" t="s">
        <v>33927</v>
      </c>
      <c r="C6074" s="366" t="s">
        <v>16948</v>
      </c>
      <c r="D6074" s="368">
        <v>159.72999999999999</v>
      </c>
    </row>
    <row r="6075" spans="1:4" ht="9" customHeight="1">
      <c r="A6075" s="366" t="s">
        <v>42466</v>
      </c>
      <c r="B6075" s="367" t="s">
        <v>33928</v>
      </c>
      <c r="C6075" s="366" t="s">
        <v>16948</v>
      </c>
      <c r="D6075" s="368">
        <v>160.81</v>
      </c>
    </row>
    <row r="6076" spans="1:4" ht="9" customHeight="1">
      <c r="A6076" s="366" t="s">
        <v>42467</v>
      </c>
      <c r="B6076" s="367" t="s">
        <v>33929</v>
      </c>
      <c r="C6076" s="366" t="s">
        <v>16948</v>
      </c>
      <c r="D6076" s="368">
        <v>369.72</v>
      </c>
    </row>
    <row r="6077" spans="1:4" ht="9" customHeight="1">
      <c r="A6077" s="366" t="s">
        <v>42468</v>
      </c>
      <c r="B6077" s="367" t="s">
        <v>33930</v>
      </c>
      <c r="C6077" s="366" t="s">
        <v>16948</v>
      </c>
      <c r="D6077" s="368">
        <v>252.41</v>
      </c>
    </row>
    <row r="6078" spans="1:4" ht="9" customHeight="1">
      <c r="A6078" s="366" t="s">
        <v>42469</v>
      </c>
      <c r="B6078" s="367" t="s">
        <v>33931</v>
      </c>
      <c r="C6078" s="366" t="s">
        <v>16948</v>
      </c>
      <c r="D6078" s="368">
        <v>172.99</v>
      </c>
    </row>
    <row r="6079" spans="1:4" ht="9" customHeight="1">
      <c r="A6079" s="366" t="s">
        <v>42470</v>
      </c>
      <c r="B6079" s="367" t="s">
        <v>33932</v>
      </c>
      <c r="C6079" s="366" t="s">
        <v>16948</v>
      </c>
      <c r="D6079" s="368">
        <v>186.47</v>
      </c>
    </row>
    <row r="6080" spans="1:4" ht="9" customHeight="1">
      <c r="A6080" s="366" t="s">
        <v>42471</v>
      </c>
      <c r="B6080" s="367" t="s">
        <v>33933</v>
      </c>
      <c r="C6080" s="366" t="s">
        <v>16948</v>
      </c>
      <c r="D6080" s="368">
        <v>440.36</v>
      </c>
    </row>
    <row r="6081" spans="1:4" ht="9" customHeight="1">
      <c r="A6081" s="366" t="s">
        <v>42472</v>
      </c>
      <c r="B6081" s="367" t="s">
        <v>33934</v>
      </c>
      <c r="C6081" s="366" t="s">
        <v>16948</v>
      </c>
      <c r="D6081" s="368">
        <v>295.63</v>
      </c>
    </row>
    <row r="6082" spans="1:4" ht="9" customHeight="1">
      <c r="A6082" s="366" t="s">
        <v>42473</v>
      </c>
      <c r="B6082" s="367" t="s">
        <v>33935</v>
      </c>
      <c r="C6082" s="366" t="s">
        <v>16948</v>
      </c>
      <c r="D6082" s="368">
        <v>202.07</v>
      </c>
    </row>
    <row r="6083" spans="1:4" ht="9" customHeight="1">
      <c r="A6083" s="366" t="s">
        <v>42474</v>
      </c>
      <c r="B6083" s="367" t="s">
        <v>33936</v>
      </c>
      <c r="C6083" s="366" t="s">
        <v>16948</v>
      </c>
      <c r="D6083" s="368">
        <v>51.55</v>
      </c>
    </row>
    <row r="6084" spans="1:4" ht="9" customHeight="1">
      <c r="A6084" s="366" t="s">
        <v>42475</v>
      </c>
      <c r="B6084" s="367" t="s">
        <v>33937</v>
      </c>
      <c r="C6084" s="366" t="s">
        <v>16948</v>
      </c>
      <c r="D6084" s="368">
        <v>118.06</v>
      </c>
    </row>
    <row r="6085" spans="1:4" ht="9" customHeight="1">
      <c r="A6085" s="366" t="s">
        <v>42476</v>
      </c>
      <c r="B6085" s="367" t="s">
        <v>33938</v>
      </c>
      <c r="C6085" s="366" t="s">
        <v>16948</v>
      </c>
      <c r="D6085" s="368">
        <v>263.14</v>
      </c>
    </row>
    <row r="6086" spans="1:4" ht="9" customHeight="1">
      <c r="A6086" s="366" t="s">
        <v>42477</v>
      </c>
      <c r="B6086" s="367" t="s">
        <v>33939</v>
      </c>
      <c r="C6086" s="366" t="s">
        <v>16948</v>
      </c>
      <c r="D6086" s="368">
        <v>202.12</v>
      </c>
    </row>
    <row r="6087" spans="1:4" ht="9" customHeight="1">
      <c r="A6087" s="366" t="s">
        <v>42478</v>
      </c>
      <c r="B6087" s="367" t="s">
        <v>33940</v>
      </c>
      <c r="C6087" s="366" t="s">
        <v>16948</v>
      </c>
      <c r="D6087" s="368">
        <v>140.91999999999999</v>
      </c>
    </row>
    <row r="6088" spans="1:4" ht="9" customHeight="1">
      <c r="A6088" s="366" t="s">
        <v>42479</v>
      </c>
      <c r="B6088" s="367" t="s">
        <v>33941</v>
      </c>
      <c r="C6088" s="366" t="s">
        <v>16948</v>
      </c>
      <c r="D6088" s="368">
        <v>102.78</v>
      </c>
    </row>
    <row r="6089" spans="1:4" ht="9" customHeight="1">
      <c r="A6089" s="366" t="s">
        <v>42480</v>
      </c>
      <c r="B6089" s="367" t="s">
        <v>33942</v>
      </c>
      <c r="C6089" s="366" t="s">
        <v>16948</v>
      </c>
      <c r="D6089" s="368">
        <v>241.47</v>
      </c>
    </row>
    <row r="6090" spans="1:4" ht="9" customHeight="1">
      <c r="A6090" s="366" t="s">
        <v>42481</v>
      </c>
      <c r="B6090" s="367" t="s">
        <v>33943</v>
      </c>
      <c r="C6090" s="366" t="s">
        <v>16948</v>
      </c>
      <c r="D6090" s="368">
        <v>182.99</v>
      </c>
    </row>
    <row r="6091" spans="1:4" ht="9" customHeight="1">
      <c r="A6091" s="366" t="s">
        <v>42482</v>
      </c>
      <c r="B6091" s="367" t="s">
        <v>33944</v>
      </c>
      <c r="C6091" s="366" t="s">
        <v>16948</v>
      </c>
      <c r="D6091" s="368">
        <v>124.44</v>
      </c>
    </row>
    <row r="6092" spans="1:4" ht="9" customHeight="1">
      <c r="A6092" s="366" t="s">
        <v>42483</v>
      </c>
      <c r="B6092" s="367" t="s">
        <v>33945</v>
      </c>
      <c r="C6092" s="366" t="s">
        <v>9780</v>
      </c>
      <c r="D6092" s="368">
        <v>56.9</v>
      </c>
    </row>
    <row r="6093" spans="1:4" ht="9" customHeight="1">
      <c r="A6093" s="366" t="s">
        <v>42484</v>
      </c>
      <c r="B6093" s="367" t="s">
        <v>33946</v>
      </c>
      <c r="C6093" s="366" t="s">
        <v>40</v>
      </c>
      <c r="D6093" s="368">
        <v>112.23</v>
      </c>
    </row>
    <row r="6094" spans="1:4" ht="9" customHeight="1">
      <c r="A6094" s="366" t="s">
        <v>42485</v>
      </c>
      <c r="B6094" s="367" t="s">
        <v>33947</v>
      </c>
      <c r="C6094" s="366" t="s">
        <v>40</v>
      </c>
      <c r="D6094" s="368">
        <v>72.64</v>
      </c>
    </row>
    <row r="6095" spans="1:4" ht="9" customHeight="1">
      <c r="A6095" s="366" t="s">
        <v>42486</v>
      </c>
      <c r="B6095" s="367" t="s">
        <v>33948</v>
      </c>
      <c r="C6095" s="366" t="s">
        <v>4130</v>
      </c>
      <c r="D6095" s="368">
        <v>11.07</v>
      </c>
    </row>
    <row r="6096" spans="1:4" ht="9" customHeight="1">
      <c r="A6096" s="366" t="s">
        <v>42487</v>
      </c>
      <c r="B6096" s="367" t="s">
        <v>33949</v>
      </c>
      <c r="C6096" s="366" t="s">
        <v>16948</v>
      </c>
      <c r="D6096" s="368">
        <v>120.48</v>
      </c>
    </row>
    <row r="6097" spans="1:4" ht="9" customHeight="1">
      <c r="A6097" s="366" t="s">
        <v>42488</v>
      </c>
      <c r="B6097" s="367" t="s">
        <v>33950</v>
      </c>
      <c r="C6097" s="366" t="s">
        <v>16948</v>
      </c>
      <c r="D6097" s="368">
        <v>67.290000000000006</v>
      </c>
    </row>
    <row r="6098" spans="1:4" ht="9" customHeight="1">
      <c r="A6098" s="366" t="s">
        <v>42489</v>
      </c>
      <c r="B6098" s="367" t="s">
        <v>33951</v>
      </c>
      <c r="C6098" s="366" t="s">
        <v>16948</v>
      </c>
      <c r="D6098" s="368">
        <v>130.65</v>
      </c>
    </row>
    <row r="6099" spans="1:4" ht="9" customHeight="1">
      <c r="A6099" s="366" t="s">
        <v>42490</v>
      </c>
      <c r="B6099" s="367" t="s">
        <v>33952</v>
      </c>
      <c r="C6099" s="366" t="s">
        <v>16948</v>
      </c>
      <c r="D6099" s="368">
        <v>75.73</v>
      </c>
    </row>
    <row r="6100" spans="1:4" ht="9" customHeight="1">
      <c r="A6100" s="366" t="s">
        <v>42491</v>
      </c>
      <c r="B6100" s="367" t="s">
        <v>33953</v>
      </c>
      <c r="C6100" s="366" t="s">
        <v>4131</v>
      </c>
      <c r="D6100" s="368">
        <v>162.47999999999999</v>
      </c>
    </row>
    <row r="6101" spans="1:4" ht="9" customHeight="1">
      <c r="A6101" s="366" t="s">
        <v>42492</v>
      </c>
      <c r="B6101" s="367" t="s">
        <v>33954</v>
      </c>
      <c r="C6101" s="366" t="s">
        <v>4131</v>
      </c>
      <c r="D6101" s="368">
        <v>96.27</v>
      </c>
    </row>
    <row r="6102" spans="1:4" ht="9" customHeight="1">
      <c r="A6102" s="366" t="s">
        <v>42493</v>
      </c>
      <c r="B6102" s="367" t="s">
        <v>33955</v>
      </c>
      <c r="C6102" s="366" t="s">
        <v>4131</v>
      </c>
      <c r="D6102" s="368">
        <v>154.47999999999999</v>
      </c>
    </row>
    <row r="6103" spans="1:4" ht="9" customHeight="1">
      <c r="A6103" s="366" t="s">
        <v>42494</v>
      </c>
      <c r="B6103" s="367" t="s">
        <v>33956</v>
      </c>
      <c r="C6103" s="366" t="s">
        <v>4131</v>
      </c>
      <c r="D6103" s="368">
        <v>86.82</v>
      </c>
    </row>
    <row r="6104" spans="1:4" ht="9" customHeight="1">
      <c r="A6104" s="366" t="s">
        <v>42495</v>
      </c>
      <c r="B6104" s="367" t="s">
        <v>33957</v>
      </c>
      <c r="C6104" s="366" t="s">
        <v>4131</v>
      </c>
      <c r="D6104" s="368">
        <v>157.04</v>
      </c>
    </row>
    <row r="6105" spans="1:4" ht="9" customHeight="1">
      <c r="A6105" s="366" t="s">
        <v>42496</v>
      </c>
      <c r="B6105" s="367" t="s">
        <v>33958</v>
      </c>
      <c r="C6105" s="366" t="s">
        <v>4131</v>
      </c>
      <c r="D6105" s="368">
        <v>87.47</v>
      </c>
    </row>
    <row r="6106" spans="1:4" ht="9" customHeight="1">
      <c r="A6106" s="366" t="s">
        <v>42497</v>
      </c>
      <c r="B6106" s="367" t="s">
        <v>33959</v>
      </c>
      <c r="C6106" s="366" t="s">
        <v>4131</v>
      </c>
      <c r="D6106" s="368">
        <v>161.46</v>
      </c>
    </row>
    <row r="6107" spans="1:4" ht="9" customHeight="1">
      <c r="A6107" s="366" t="s">
        <v>42498</v>
      </c>
      <c r="B6107" s="367" t="s">
        <v>33960</v>
      </c>
      <c r="C6107" s="366" t="s">
        <v>4131</v>
      </c>
      <c r="D6107" s="368">
        <v>93.14</v>
      </c>
    </row>
    <row r="6108" spans="1:4" ht="9" customHeight="1">
      <c r="A6108" s="366" t="s">
        <v>42499</v>
      </c>
      <c r="B6108" s="367" t="s">
        <v>33961</v>
      </c>
      <c r="C6108" s="366" t="s">
        <v>4131</v>
      </c>
      <c r="D6108" s="368">
        <v>164.32</v>
      </c>
    </row>
    <row r="6109" spans="1:4" ht="9" customHeight="1">
      <c r="A6109" s="366" t="s">
        <v>42500</v>
      </c>
      <c r="B6109" s="367" t="s">
        <v>33962</v>
      </c>
      <c r="C6109" s="366" t="s">
        <v>4131</v>
      </c>
      <c r="D6109" s="368">
        <v>96.88</v>
      </c>
    </row>
    <row r="6110" spans="1:4" ht="9" customHeight="1">
      <c r="A6110" s="366" t="s">
        <v>42501</v>
      </c>
      <c r="B6110" s="367" t="s">
        <v>33963</v>
      </c>
      <c r="C6110" s="366" t="s">
        <v>16948</v>
      </c>
      <c r="D6110" s="368">
        <v>196.36</v>
      </c>
    </row>
    <row r="6111" spans="1:4" ht="9" customHeight="1">
      <c r="A6111" s="366" t="s">
        <v>42502</v>
      </c>
      <c r="B6111" s="367" t="s">
        <v>33964</v>
      </c>
      <c r="C6111" s="366" t="s">
        <v>16948</v>
      </c>
      <c r="D6111" s="368">
        <v>93.85</v>
      </c>
    </row>
    <row r="6112" spans="1:4" ht="9" customHeight="1">
      <c r="A6112" s="366" t="s">
        <v>42503</v>
      </c>
      <c r="B6112" s="367" t="s">
        <v>33965</v>
      </c>
      <c r="C6112" s="366" t="s">
        <v>16948</v>
      </c>
      <c r="D6112" s="368">
        <v>241.13</v>
      </c>
    </row>
    <row r="6113" spans="1:4" ht="9" customHeight="1">
      <c r="A6113" s="366" t="s">
        <v>42504</v>
      </c>
      <c r="B6113" s="367" t="s">
        <v>33966</v>
      </c>
      <c r="C6113" s="366" t="s">
        <v>16948</v>
      </c>
      <c r="D6113" s="368">
        <v>137.13</v>
      </c>
    </row>
    <row r="6114" spans="1:4" ht="9" customHeight="1">
      <c r="A6114" s="366" t="s">
        <v>42505</v>
      </c>
      <c r="B6114" s="367" t="s">
        <v>33967</v>
      </c>
      <c r="C6114" s="366" t="s">
        <v>4131</v>
      </c>
      <c r="D6114" s="368">
        <v>162.25</v>
      </c>
    </row>
    <row r="6115" spans="1:4" ht="9" customHeight="1">
      <c r="A6115" s="366" t="s">
        <v>42506</v>
      </c>
      <c r="B6115" s="367" t="s">
        <v>33968</v>
      </c>
      <c r="C6115" s="366" t="s">
        <v>4131</v>
      </c>
      <c r="D6115" s="368">
        <v>108.13</v>
      </c>
    </row>
    <row r="6116" spans="1:4" ht="9" customHeight="1">
      <c r="A6116" s="366" t="s">
        <v>42507</v>
      </c>
      <c r="B6116" s="367" t="s">
        <v>33969</v>
      </c>
      <c r="C6116" s="366" t="s">
        <v>4131</v>
      </c>
      <c r="D6116" s="368">
        <v>165.51</v>
      </c>
    </row>
    <row r="6117" spans="1:4" ht="9" customHeight="1">
      <c r="A6117" s="366" t="s">
        <v>42508</v>
      </c>
      <c r="B6117" s="367" t="s">
        <v>33970</v>
      </c>
      <c r="C6117" s="366" t="s">
        <v>4131</v>
      </c>
      <c r="D6117" s="368">
        <v>110.05</v>
      </c>
    </row>
    <row r="6118" spans="1:4" ht="9" customHeight="1">
      <c r="A6118" s="366" t="s">
        <v>42509</v>
      </c>
      <c r="B6118" s="367" t="s">
        <v>33971</v>
      </c>
      <c r="C6118" s="366" t="s">
        <v>4131</v>
      </c>
      <c r="D6118" s="368">
        <v>166.65</v>
      </c>
    </row>
    <row r="6119" spans="1:4" ht="9" customHeight="1">
      <c r="A6119" s="366" t="s">
        <v>42510</v>
      </c>
      <c r="B6119" s="367" t="s">
        <v>33972</v>
      </c>
      <c r="C6119" s="366" t="s">
        <v>4131</v>
      </c>
      <c r="D6119" s="368">
        <v>107.96</v>
      </c>
    </row>
    <row r="6120" spans="1:4" ht="9" customHeight="1">
      <c r="A6120" s="366" t="s">
        <v>42511</v>
      </c>
      <c r="B6120" s="367" t="s">
        <v>33973</v>
      </c>
      <c r="C6120" s="366" t="s">
        <v>4131</v>
      </c>
      <c r="D6120" s="368">
        <v>165.3</v>
      </c>
    </row>
    <row r="6121" spans="1:4" ht="9" customHeight="1">
      <c r="A6121" s="366" t="s">
        <v>42512</v>
      </c>
      <c r="B6121" s="367" t="s">
        <v>33974</v>
      </c>
      <c r="C6121" s="366" t="s">
        <v>4131</v>
      </c>
      <c r="D6121" s="368">
        <v>108.34</v>
      </c>
    </row>
    <row r="6122" spans="1:4" ht="9" customHeight="1">
      <c r="A6122" s="366" t="s">
        <v>42513</v>
      </c>
      <c r="B6122" s="367" t="s">
        <v>33975</v>
      </c>
      <c r="C6122" s="366" t="s">
        <v>4131</v>
      </c>
      <c r="D6122" s="368">
        <v>165.99</v>
      </c>
    </row>
    <row r="6123" spans="1:4" ht="9" customHeight="1">
      <c r="A6123" s="366" t="s">
        <v>42514</v>
      </c>
      <c r="B6123" s="367" t="s">
        <v>33976</v>
      </c>
      <c r="C6123" s="366" t="s">
        <v>4131</v>
      </c>
      <c r="D6123" s="368">
        <v>110.27</v>
      </c>
    </row>
    <row r="6124" spans="1:4" ht="9" customHeight="1">
      <c r="A6124" s="366" t="s">
        <v>42515</v>
      </c>
      <c r="B6124" s="367" t="s">
        <v>33977</v>
      </c>
      <c r="C6124" s="366" t="s">
        <v>4131</v>
      </c>
      <c r="D6124" s="368">
        <v>171.01</v>
      </c>
    </row>
    <row r="6125" spans="1:4" ht="9" customHeight="1">
      <c r="A6125" s="366" t="s">
        <v>42516</v>
      </c>
      <c r="B6125" s="367" t="s">
        <v>33978</v>
      </c>
      <c r="C6125" s="366" t="s">
        <v>4131</v>
      </c>
      <c r="D6125" s="368">
        <v>111.42</v>
      </c>
    </row>
    <row r="6126" spans="1:4" ht="9" customHeight="1">
      <c r="A6126" s="366" t="s">
        <v>42517</v>
      </c>
      <c r="B6126" s="367" t="s">
        <v>33979</v>
      </c>
      <c r="C6126" s="366" t="s">
        <v>4131</v>
      </c>
      <c r="D6126" s="368">
        <v>193.84</v>
      </c>
    </row>
    <row r="6127" spans="1:4" ht="9" customHeight="1">
      <c r="A6127" s="366" t="s">
        <v>42518</v>
      </c>
      <c r="B6127" s="367" t="s">
        <v>33980</v>
      </c>
      <c r="C6127" s="366" t="s">
        <v>4131</v>
      </c>
      <c r="D6127" s="368">
        <v>153.04</v>
      </c>
    </row>
    <row r="6128" spans="1:4" ht="9" customHeight="1">
      <c r="A6128" s="366" t="s">
        <v>42519</v>
      </c>
      <c r="B6128" s="367" t="s">
        <v>33981</v>
      </c>
      <c r="C6128" s="366" t="s">
        <v>4131</v>
      </c>
      <c r="D6128" s="368">
        <v>192.47</v>
      </c>
    </row>
    <row r="6129" spans="1:4" ht="9" customHeight="1">
      <c r="A6129" s="366" t="s">
        <v>42520</v>
      </c>
      <c r="B6129" s="367" t="s">
        <v>33982</v>
      </c>
      <c r="C6129" s="366" t="s">
        <v>4131</v>
      </c>
      <c r="D6129" s="368">
        <v>153.55000000000001</v>
      </c>
    </row>
    <row r="6130" spans="1:4" ht="9" customHeight="1">
      <c r="A6130" s="366" t="s">
        <v>42521</v>
      </c>
      <c r="B6130" s="367" t="s">
        <v>33983</v>
      </c>
      <c r="C6130" s="366" t="s">
        <v>4131</v>
      </c>
      <c r="D6130" s="368">
        <v>194.69</v>
      </c>
    </row>
    <row r="6131" spans="1:4" ht="9" customHeight="1">
      <c r="A6131" s="366" t="s">
        <v>42522</v>
      </c>
      <c r="B6131" s="367" t="s">
        <v>33984</v>
      </c>
      <c r="C6131" s="366" t="s">
        <v>4131</v>
      </c>
      <c r="D6131" s="368">
        <v>156.88</v>
      </c>
    </row>
    <row r="6132" spans="1:4" ht="9" customHeight="1">
      <c r="A6132" s="366" t="s">
        <v>42523</v>
      </c>
      <c r="B6132" s="367" t="s">
        <v>33985</v>
      </c>
      <c r="C6132" s="366" t="s">
        <v>4131</v>
      </c>
      <c r="D6132" s="368">
        <v>193.71</v>
      </c>
    </row>
    <row r="6133" spans="1:4" ht="9" customHeight="1">
      <c r="A6133" s="366" t="s">
        <v>42524</v>
      </c>
      <c r="B6133" s="367" t="s">
        <v>33986</v>
      </c>
      <c r="C6133" s="366" t="s">
        <v>4131</v>
      </c>
      <c r="D6133" s="368">
        <v>158.53</v>
      </c>
    </row>
    <row r="6134" spans="1:4" ht="9" customHeight="1">
      <c r="A6134" s="366" t="s">
        <v>42525</v>
      </c>
      <c r="B6134" s="367" t="s">
        <v>33987</v>
      </c>
      <c r="C6134" s="366" t="s">
        <v>16948</v>
      </c>
      <c r="D6134" s="368">
        <v>101.97</v>
      </c>
    </row>
    <row r="6135" spans="1:4" ht="9" customHeight="1">
      <c r="A6135" s="366" t="s">
        <v>42526</v>
      </c>
      <c r="B6135" s="367" t="s">
        <v>33988</v>
      </c>
      <c r="C6135" s="366" t="s">
        <v>4131</v>
      </c>
      <c r="D6135" s="368">
        <v>144.61000000000001</v>
      </c>
    </row>
    <row r="6136" spans="1:4" ht="9" customHeight="1">
      <c r="A6136" s="366" t="s">
        <v>42527</v>
      </c>
      <c r="B6136" s="367" t="s">
        <v>33989</v>
      </c>
      <c r="C6136" s="366" t="s">
        <v>4131</v>
      </c>
      <c r="D6136" s="368">
        <v>116.21</v>
      </c>
    </row>
    <row r="6137" spans="1:4" ht="9" customHeight="1">
      <c r="A6137" s="366" t="s">
        <v>42528</v>
      </c>
      <c r="B6137" s="367" t="s">
        <v>33990</v>
      </c>
      <c r="C6137" s="366" t="s">
        <v>4131</v>
      </c>
      <c r="D6137" s="368">
        <v>143.80000000000001</v>
      </c>
    </row>
    <row r="6138" spans="1:4" ht="9" customHeight="1">
      <c r="A6138" s="366" t="s">
        <v>42529</v>
      </c>
      <c r="B6138" s="367" t="s">
        <v>33991</v>
      </c>
      <c r="C6138" s="366" t="s">
        <v>4131</v>
      </c>
      <c r="D6138" s="368">
        <v>111.92</v>
      </c>
    </row>
    <row r="6139" spans="1:4" ht="9" customHeight="1">
      <c r="A6139" s="366" t="s">
        <v>42530</v>
      </c>
      <c r="B6139" s="367" t="s">
        <v>33992</v>
      </c>
      <c r="C6139" s="366" t="s">
        <v>16948</v>
      </c>
      <c r="D6139" s="368">
        <v>235.09</v>
      </c>
    </row>
    <row r="6140" spans="1:4" ht="9" customHeight="1">
      <c r="A6140" s="366" t="s">
        <v>42531</v>
      </c>
      <c r="B6140" s="367" t="s">
        <v>33993</v>
      </c>
      <c r="C6140" s="366" t="s">
        <v>16948</v>
      </c>
      <c r="D6140" s="368">
        <v>112.56</v>
      </c>
    </row>
    <row r="6141" spans="1:4" ht="9" customHeight="1">
      <c r="A6141" s="366" t="s">
        <v>42532</v>
      </c>
      <c r="B6141" s="367" t="s">
        <v>33994</v>
      </c>
      <c r="C6141" s="366" t="s">
        <v>16948</v>
      </c>
      <c r="D6141" s="368">
        <v>242.75</v>
      </c>
    </row>
    <row r="6142" spans="1:4" ht="9" customHeight="1">
      <c r="A6142" s="366" t="s">
        <v>42533</v>
      </c>
      <c r="B6142" s="367" t="s">
        <v>33995</v>
      </c>
      <c r="C6142" s="366" t="s">
        <v>16948</v>
      </c>
      <c r="D6142" s="368">
        <v>109.49</v>
      </c>
    </row>
    <row r="6143" spans="1:4" ht="9" customHeight="1">
      <c r="A6143" s="366" t="s">
        <v>42534</v>
      </c>
      <c r="B6143" s="367" t="s">
        <v>33996</v>
      </c>
      <c r="C6143" s="366" t="s">
        <v>16948</v>
      </c>
      <c r="D6143" s="368">
        <v>246.21</v>
      </c>
    </row>
    <row r="6144" spans="1:4" ht="9" customHeight="1">
      <c r="A6144" s="366" t="s">
        <v>42535</v>
      </c>
      <c r="B6144" s="367" t="s">
        <v>33997</v>
      </c>
      <c r="C6144" s="366" t="s">
        <v>16948</v>
      </c>
      <c r="D6144" s="368">
        <v>121.34</v>
      </c>
    </row>
    <row r="6145" spans="1:4" ht="9" customHeight="1">
      <c r="A6145" s="366" t="s">
        <v>42536</v>
      </c>
      <c r="B6145" s="367" t="s">
        <v>33998</v>
      </c>
      <c r="C6145" s="366" t="s">
        <v>16948</v>
      </c>
      <c r="D6145" s="368">
        <v>254.76</v>
      </c>
    </row>
    <row r="6146" spans="1:4" ht="9" customHeight="1">
      <c r="A6146" s="366" t="s">
        <v>42537</v>
      </c>
      <c r="B6146" s="367" t="s">
        <v>33999</v>
      </c>
      <c r="C6146" s="366" t="s">
        <v>16948</v>
      </c>
      <c r="D6146" s="368">
        <v>118.28</v>
      </c>
    </row>
    <row r="6147" spans="1:4" ht="9" customHeight="1">
      <c r="A6147" s="366" t="s">
        <v>42538</v>
      </c>
      <c r="B6147" s="367" t="s">
        <v>34000</v>
      </c>
      <c r="C6147" s="366" t="s">
        <v>16948</v>
      </c>
      <c r="D6147" s="368">
        <v>235.09</v>
      </c>
    </row>
    <row r="6148" spans="1:4" ht="9" customHeight="1">
      <c r="A6148" s="366" t="s">
        <v>42539</v>
      </c>
      <c r="B6148" s="367" t="s">
        <v>34001</v>
      </c>
      <c r="C6148" s="366" t="s">
        <v>16948</v>
      </c>
      <c r="D6148" s="368">
        <v>112.56</v>
      </c>
    </row>
    <row r="6149" spans="1:4" ht="9" customHeight="1">
      <c r="A6149" s="366" t="s">
        <v>42540</v>
      </c>
      <c r="B6149" s="367" t="s">
        <v>34002</v>
      </c>
      <c r="C6149" s="366" t="s">
        <v>16948</v>
      </c>
      <c r="D6149" s="368">
        <v>242.75</v>
      </c>
    </row>
    <row r="6150" spans="1:4" ht="9" customHeight="1">
      <c r="A6150" s="366" t="s">
        <v>42541</v>
      </c>
      <c r="B6150" s="367" t="s">
        <v>34003</v>
      </c>
      <c r="C6150" s="366" t="s">
        <v>16948</v>
      </c>
      <c r="D6150" s="368">
        <v>109.49</v>
      </c>
    </row>
    <row r="6151" spans="1:4" ht="9" customHeight="1">
      <c r="A6151" s="366" t="s">
        <v>42542</v>
      </c>
      <c r="B6151" s="367" t="s">
        <v>34004</v>
      </c>
      <c r="C6151" s="366" t="s">
        <v>16948</v>
      </c>
      <c r="D6151" s="368">
        <v>245.13</v>
      </c>
    </row>
    <row r="6152" spans="1:4" ht="9" customHeight="1">
      <c r="A6152" s="366" t="s">
        <v>42543</v>
      </c>
      <c r="B6152" s="367" t="s">
        <v>34005</v>
      </c>
      <c r="C6152" s="366" t="s">
        <v>16948</v>
      </c>
      <c r="D6152" s="368">
        <v>120.85</v>
      </c>
    </row>
    <row r="6153" spans="1:4" ht="9" customHeight="1">
      <c r="A6153" s="366" t="s">
        <v>42544</v>
      </c>
      <c r="B6153" s="367" t="s">
        <v>34006</v>
      </c>
      <c r="C6153" s="366" t="s">
        <v>16948</v>
      </c>
      <c r="D6153" s="368">
        <v>253.64</v>
      </c>
    </row>
    <row r="6154" spans="1:4" ht="9" customHeight="1">
      <c r="A6154" s="366" t="s">
        <v>42545</v>
      </c>
      <c r="B6154" s="367" t="s">
        <v>34007</v>
      </c>
      <c r="C6154" s="366" t="s">
        <v>16948</v>
      </c>
      <c r="D6154" s="368">
        <v>117.8</v>
      </c>
    </row>
    <row r="6155" spans="1:4" ht="18" customHeight="1">
      <c r="A6155" s="366" t="s">
        <v>42546</v>
      </c>
      <c r="B6155" s="367" t="s">
        <v>34008</v>
      </c>
      <c r="C6155" s="366" t="s">
        <v>4131</v>
      </c>
      <c r="D6155" s="368">
        <v>163.25</v>
      </c>
    </row>
    <row r="6156" spans="1:4" ht="9" customHeight="1">
      <c r="A6156" s="366" t="s">
        <v>42547</v>
      </c>
      <c r="B6156" s="367" t="s">
        <v>34009</v>
      </c>
      <c r="C6156" s="366" t="s">
        <v>4131</v>
      </c>
      <c r="D6156" s="368">
        <v>108.4</v>
      </c>
    </row>
    <row r="6157" spans="1:4" ht="18" customHeight="1">
      <c r="A6157" s="366" t="s">
        <v>42548</v>
      </c>
      <c r="B6157" s="367" t="s">
        <v>34010</v>
      </c>
      <c r="C6157" s="366" t="s">
        <v>4131</v>
      </c>
      <c r="D6157" s="368">
        <v>157.55000000000001</v>
      </c>
    </row>
    <row r="6158" spans="1:4" ht="9" customHeight="1">
      <c r="A6158" s="366" t="s">
        <v>42549</v>
      </c>
      <c r="B6158" s="367" t="s">
        <v>34011</v>
      </c>
      <c r="C6158" s="366" t="s">
        <v>4131</v>
      </c>
      <c r="D6158" s="368">
        <v>100.63</v>
      </c>
    </row>
    <row r="6159" spans="1:4" ht="18" customHeight="1">
      <c r="A6159" s="366" t="s">
        <v>42550</v>
      </c>
      <c r="B6159" s="367" t="s">
        <v>34012</v>
      </c>
      <c r="C6159" s="366" t="s">
        <v>4131</v>
      </c>
      <c r="D6159" s="368">
        <v>164.97</v>
      </c>
    </row>
    <row r="6160" spans="1:4" ht="9" customHeight="1">
      <c r="A6160" s="366" t="s">
        <v>42551</v>
      </c>
      <c r="B6160" s="367" t="s">
        <v>34013</v>
      </c>
      <c r="C6160" s="366" t="s">
        <v>4131</v>
      </c>
      <c r="D6160" s="368">
        <v>106.34</v>
      </c>
    </row>
    <row r="6161" spans="1:4" ht="18" customHeight="1">
      <c r="A6161" s="366" t="s">
        <v>42552</v>
      </c>
      <c r="B6161" s="367" t="s">
        <v>34014</v>
      </c>
      <c r="C6161" s="366" t="s">
        <v>4131</v>
      </c>
      <c r="D6161" s="368">
        <v>166.25</v>
      </c>
    </row>
    <row r="6162" spans="1:4" ht="9" customHeight="1">
      <c r="A6162" s="366" t="s">
        <v>42553</v>
      </c>
      <c r="B6162" s="367" t="s">
        <v>34015</v>
      </c>
      <c r="C6162" s="366" t="s">
        <v>4131</v>
      </c>
      <c r="D6162" s="368">
        <v>112.33</v>
      </c>
    </row>
    <row r="6163" spans="1:4" ht="18" customHeight="1">
      <c r="A6163" s="366" t="s">
        <v>42554</v>
      </c>
      <c r="B6163" s="367" t="s">
        <v>34016</v>
      </c>
      <c r="C6163" s="366" t="s">
        <v>4131</v>
      </c>
      <c r="D6163" s="368">
        <v>165.69</v>
      </c>
    </row>
    <row r="6164" spans="1:4" ht="9" customHeight="1">
      <c r="A6164" s="366" t="s">
        <v>42555</v>
      </c>
      <c r="B6164" s="367" t="s">
        <v>34017</v>
      </c>
      <c r="C6164" s="366" t="s">
        <v>4131</v>
      </c>
      <c r="D6164" s="368">
        <v>111.93</v>
      </c>
    </row>
    <row r="6165" spans="1:4" ht="9" customHeight="1">
      <c r="A6165" s="366" t="s">
        <v>42556</v>
      </c>
      <c r="B6165" s="367" t="s">
        <v>34018</v>
      </c>
      <c r="C6165" s="366" t="s">
        <v>16948</v>
      </c>
      <c r="D6165" s="368">
        <v>64.569999999999993</v>
      </c>
    </row>
    <row r="6166" spans="1:4" ht="9" customHeight="1">
      <c r="A6166" s="366" t="s">
        <v>42557</v>
      </c>
      <c r="B6166" s="367" t="s">
        <v>34019</v>
      </c>
      <c r="C6166" s="366" t="s">
        <v>16948</v>
      </c>
      <c r="D6166" s="368">
        <v>17.059999999999999</v>
      </c>
    </row>
    <row r="6167" spans="1:4" ht="9" customHeight="1">
      <c r="A6167" s="366" t="s">
        <v>42558</v>
      </c>
      <c r="B6167" s="367" t="s">
        <v>34020</v>
      </c>
      <c r="C6167" s="366" t="s">
        <v>16948</v>
      </c>
      <c r="D6167" s="368">
        <v>99.84</v>
      </c>
    </row>
    <row r="6168" spans="1:4" ht="9" customHeight="1">
      <c r="A6168" s="366" t="s">
        <v>42559</v>
      </c>
      <c r="B6168" s="367" t="s">
        <v>34021</v>
      </c>
      <c r="C6168" s="366" t="s">
        <v>16948</v>
      </c>
      <c r="D6168" s="368">
        <v>70.819999999999993</v>
      </c>
    </row>
    <row r="6169" spans="1:4" ht="9" customHeight="1">
      <c r="A6169" s="366" t="s">
        <v>42560</v>
      </c>
      <c r="B6169" s="367" t="s">
        <v>34022</v>
      </c>
      <c r="C6169" s="366" t="s">
        <v>16948</v>
      </c>
      <c r="D6169" s="368">
        <v>64.28</v>
      </c>
    </row>
    <row r="6170" spans="1:4" ht="9" customHeight="1">
      <c r="A6170" s="366" t="s">
        <v>42561</v>
      </c>
      <c r="B6170" s="367" t="s">
        <v>34023</v>
      </c>
      <c r="C6170" s="366" t="s">
        <v>16948</v>
      </c>
      <c r="D6170" s="368">
        <v>34.36</v>
      </c>
    </row>
    <row r="6171" spans="1:4" ht="9" customHeight="1">
      <c r="A6171" s="366" t="s">
        <v>42562</v>
      </c>
      <c r="B6171" s="367" t="s">
        <v>34024</v>
      </c>
      <c r="C6171" s="366" t="s">
        <v>16948</v>
      </c>
      <c r="D6171" s="368">
        <v>88.31</v>
      </c>
    </row>
    <row r="6172" spans="1:4" ht="9" customHeight="1">
      <c r="A6172" s="366" t="s">
        <v>42563</v>
      </c>
      <c r="B6172" s="367" t="s">
        <v>34025</v>
      </c>
      <c r="C6172" s="366" t="s">
        <v>16948</v>
      </c>
      <c r="D6172" s="368">
        <v>23.16</v>
      </c>
    </row>
    <row r="6173" spans="1:4" ht="9" customHeight="1">
      <c r="A6173" s="366" t="s">
        <v>42564</v>
      </c>
      <c r="B6173" s="367" t="s">
        <v>34026</v>
      </c>
      <c r="C6173" s="366" t="s">
        <v>16948</v>
      </c>
      <c r="D6173" s="368">
        <v>44.78</v>
      </c>
    </row>
    <row r="6174" spans="1:4" ht="9" customHeight="1">
      <c r="A6174" s="366" t="s">
        <v>42565</v>
      </c>
      <c r="B6174" s="367" t="s">
        <v>34027</v>
      </c>
      <c r="C6174" s="366" t="s">
        <v>16948</v>
      </c>
      <c r="D6174" s="368">
        <v>368.32</v>
      </c>
    </row>
    <row r="6175" spans="1:4" ht="9" customHeight="1">
      <c r="A6175" s="366" t="s">
        <v>42566</v>
      </c>
      <c r="B6175" s="367" t="s">
        <v>34028</v>
      </c>
      <c r="C6175" s="366" t="s">
        <v>16948</v>
      </c>
      <c r="D6175" s="368">
        <v>257.45999999999998</v>
      </c>
    </row>
    <row r="6176" spans="1:4" ht="9" customHeight="1">
      <c r="A6176" s="366" t="s">
        <v>42567</v>
      </c>
      <c r="B6176" s="367" t="s">
        <v>34029</v>
      </c>
      <c r="C6176" s="366" t="s">
        <v>16948</v>
      </c>
      <c r="D6176" s="368">
        <v>297.8</v>
      </c>
    </row>
    <row r="6177" spans="1:4" ht="9" customHeight="1">
      <c r="A6177" s="366" t="s">
        <v>42568</v>
      </c>
      <c r="B6177" s="367" t="s">
        <v>34030</v>
      </c>
      <c r="C6177" s="366" t="s">
        <v>16948</v>
      </c>
      <c r="D6177" s="368">
        <v>203.18</v>
      </c>
    </row>
    <row r="6178" spans="1:4" ht="9" customHeight="1">
      <c r="A6178" s="366" t="s">
        <v>42569</v>
      </c>
      <c r="B6178" s="367" t="s">
        <v>34031</v>
      </c>
      <c r="C6178" s="366" t="s">
        <v>16948</v>
      </c>
      <c r="D6178" s="368">
        <v>252.94</v>
      </c>
    </row>
    <row r="6179" spans="1:4" ht="9" customHeight="1">
      <c r="A6179" s="366" t="s">
        <v>42570</v>
      </c>
      <c r="B6179" s="367" t="s">
        <v>34032</v>
      </c>
      <c r="C6179" s="366" t="s">
        <v>16948</v>
      </c>
      <c r="D6179" s="368">
        <v>154.02000000000001</v>
      </c>
    </row>
    <row r="6180" spans="1:4" ht="9" customHeight="1">
      <c r="A6180" s="366" t="s">
        <v>42571</v>
      </c>
      <c r="B6180" s="367" t="s">
        <v>34033</v>
      </c>
      <c r="C6180" s="366" t="s">
        <v>40</v>
      </c>
      <c r="D6180" s="368">
        <v>1069.48</v>
      </c>
    </row>
    <row r="6181" spans="1:4" ht="9" customHeight="1">
      <c r="A6181" s="366" t="s">
        <v>42572</v>
      </c>
      <c r="B6181" s="367" t="s">
        <v>34034</v>
      </c>
      <c r="C6181" s="366" t="s">
        <v>40</v>
      </c>
      <c r="D6181" s="368">
        <v>958.33</v>
      </c>
    </row>
    <row r="6182" spans="1:4" ht="9" customHeight="1">
      <c r="A6182" s="366" t="s">
        <v>42573</v>
      </c>
      <c r="B6182" s="367" t="s">
        <v>34035</v>
      </c>
      <c r="C6182" s="366" t="s">
        <v>40</v>
      </c>
      <c r="D6182" s="368">
        <v>1143.83</v>
      </c>
    </row>
    <row r="6183" spans="1:4" ht="9" customHeight="1">
      <c r="A6183" s="366" t="s">
        <v>42574</v>
      </c>
      <c r="B6183" s="367" t="s">
        <v>34036</v>
      </c>
      <c r="C6183" s="366" t="s">
        <v>40</v>
      </c>
      <c r="D6183" s="368">
        <v>1020.98</v>
      </c>
    </row>
    <row r="6184" spans="1:4" ht="9" customHeight="1">
      <c r="A6184" s="366" t="s">
        <v>42575</v>
      </c>
      <c r="B6184" s="367" t="s">
        <v>34037</v>
      </c>
      <c r="C6184" s="366" t="s">
        <v>40</v>
      </c>
      <c r="D6184" s="368">
        <v>1781.55</v>
      </c>
    </row>
    <row r="6185" spans="1:4" ht="9" customHeight="1">
      <c r="A6185" s="366" t="s">
        <v>42576</v>
      </c>
      <c r="B6185" s="367" t="s">
        <v>34038</v>
      </c>
      <c r="C6185" s="366" t="s">
        <v>40</v>
      </c>
      <c r="D6185" s="368">
        <v>1588.5</v>
      </c>
    </row>
    <row r="6186" spans="1:4" ht="9" customHeight="1">
      <c r="A6186" s="366" t="s">
        <v>42577</v>
      </c>
      <c r="B6186" s="367" t="s">
        <v>34039</v>
      </c>
      <c r="C6186" s="366" t="s">
        <v>40</v>
      </c>
      <c r="D6186" s="368">
        <v>1505.98</v>
      </c>
    </row>
    <row r="6187" spans="1:4" ht="9" customHeight="1">
      <c r="A6187" s="366" t="s">
        <v>42578</v>
      </c>
      <c r="B6187" s="367" t="s">
        <v>34040</v>
      </c>
      <c r="C6187" s="366" t="s">
        <v>40</v>
      </c>
      <c r="D6187" s="368">
        <v>1312.93</v>
      </c>
    </row>
    <row r="6188" spans="1:4" ht="9" customHeight="1">
      <c r="A6188" s="366" t="s">
        <v>42579</v>
      </c>
      <c r="B6188" s="367" t="s">
        <v>34041</v>
      </c>
      <c r="C6188" s="366" t="s">
        <v>40</v>
      </c>
      <c r="D6188" s="368">
        <v>1229.45</v>
      </c>
    </row>
    <row r="6189" spans="1:4" ht="9" customHeight="1">
      <c r="A6189" s="366" t="s">
        <v>42580</v>
      </c>
      <c r="B6189" s="367" t="s">
        <v>34042</v>
      </c>
      <c r="C6189" s="366" t="s">
        <v>40</v>
      </c>
      <c r="D6189" s="368">
        <v>1096.3599999999999</v>
      </c>
    </row>
    <row r="6190" spans="1:4" ht="9" customHeight="1">
      <c r="A6190" s="366" t="s">
        <v>42581</v>
      </c>
      <c r="B6190" s="367" t="s">
        <v>34043</v>
      </c>
      <c r="C6190" s="366" t="s">
        <v>40</v>
      </c>
      <c r="D6190" s="368">
        <v>1872.13</v>
      </c>
    </row>
    <row r="6191" spans="1:4" ht="9" customHeight="1">
      <c r="A6191" s="366" t="s">
        <v>42582</v>
      </c>
      <c r="B6191" s="367" t="s">
        <v>34044</v>
      </c>
      <c r="C6191" s="366" t="s">
        <v>40</v>
      </c>
      <c r="D6191" s="368">
        <v>1664.46</v>
      </c>
    </row>
    <row r="6192" spans="1:4" ht="9" customHeight="1">
      <c r="A6192" s="366" t="s">
        <v>42583</v>
      </c>
      <c r="B6192" s="367" t="s">
        <v>34045</v>
      </c>
      <c r="C6192" s="366" t="s">
        <v>40</v>
      </c>
      <c r="D6192" s="368">
        <v>1605.66</v>
      </c>
    </row>
    <row r="6193" spans="1:4" ht="9" customHeight="1">
      <c r="A6193" s="366" t="s">
        <v>42584</v>
      </c>
      <c r="B6193" s="367" t="s">
        <v>34046</v>
      </c>
      <c r="C6193" s="366" t="s">
        <v>40</v>
      </c>
      <c r="D6193" s="368">
        <v>1397.99</v>
      </c>
    </row>
    <row r="6194" spans="1:4" ht="9" customHeight="1">
      <c r="A6194" s="366" t="s">
        <v>42585</v>
      </c>
      <c r="B6194" s="367" t="s">
        <v>34047</v>
      </c>
      <c r="C6194" s="366" t="s">
        <v>40</v>
      </c>
      <c r="D6194" s="368">
        <v>1319.53</v>
      </c>
    </row>
    <row r="6195" spans="1:4" ht="9" customHeight="1">
      <c r="A6195" s="366" t="s">
        <v>42586</v>
      </c>
      <c r="B6195" s="367" t="s">
        <v>34048</v>
      </c>
      <c r="C6195" s="366" t="s">
        <v>40</v>
      </c>
      <c r="D6195" s="368">
        <v>1174.74</v>
      </c>
    </row>
    <row r="6196" spans="1:4" ht="9" customHeight="1">
      <c r="A6196" s="366" t="s">
        <v>42587</v>
      </c>
      <c r="B6196" s="367" t="s">
        <v>34049</v>
      </c>
      <c r="C6196" s="366" t="s">
        <v>40</v>
      </c>
      <c r="D6196" s="368">
        <v>1902.35</v>
      </c>
    </row>
    <row r="6197" spans="1:4" ht="9" customHeight="1">
      <c r="A6197" s="366" t="s">
        <v>42588</v>
      </c>
      <c r="B6197" s="367" t="s">
        <v>34050</v>
      </c>
      <c r="C6197" s="366" t="s">
        <v>40</v>
      </c>
      <c r="D6197" s="368">
        <v>1680.05</v>
      </c>
    </row>
    <row r="6198" spans="1:4" ht="9" customHeight="1">
      <c r="A6198" s="366" t="s">
        <v>42589</v>
      </c>
      <c r="B6198" s="367" t="s">
        <v>34051</v>
      </c>
      <c r="C6198" s="366" t="s">
        <v>40</v>
      </c>
      <c r="D6198" s="368">
        <v>1705.34</v>
      </c>
    </row>
    <row r="6199" spans="1:4" ht="9" customHeight="1">
      <c r="A6199" s="366" t="s">
        <v>42590</v>
      </c>
      <c r="B6199" s="367" t="s">
        <v>34052</v>
      </c>
      <c r="C6199" s="366" t="s">
        <v>40</v>
      </c>
      <c r="D6199" s="368">
        <v>1483.04</v>
      </c>
    </row>
    <row r="6200" spans="1:4" ht="9" customHeight="1">
      <c r="A6200" s="366" t="s">
        <v>42591</v>
      </c>
      <c r="B6200" s="367" t="s">
        <v>34053</v>
      </c>
      <c r="C6200" s="366" t="s">
        <v>40</v>
      </c>
      <c r="D6200" s="368">
        <v>1449.57</v>
      </c>
    </row>
    <row r="6201" spans="1:4" ht="9" customHeight="1">
      <c r="A6201" s="366" t="s">
        <v>42592</v>
      </c>
      <c r="B6201" s="367" t="s">
        <v>34054</v>
      </c>
      <c r="C6201" s="366" t="s">
        <v>40</v>
      </c>
      <c r="D6201" s="368">
        <v>1293.08</v>
      </c>
    </row>
    <row r="6202" spans="1:4" ht="9" customHeight="1">
      <c r="A6202" s="366" t="s">
        <v>42593</v>
      </c>
      <c r="B6202" s="367" t="s">
        <v>34055</v>
      </c>
      <c r="C6202" s="366" t="s">
        <v>40</v>
      </c>
      <c r="D6202" s="368">
        <v>1388.69</v>
      </c>
    </row>
    <row r="6203" spans="1:4" ht="9" customHeight="1">
      <c r="A6203" s="366" t="s">
        <v>42594</v>
      </c>
      <c r="B6203" s="367" t="s">
        <v>34056</v>
      </c>
      <c r="C6203" s="366" t="s">
        <v>40</v>
      </c>
      <c r="D6203" s="368">
        <v>1232.2</v>
      </c>
    </row>
    <row r="6204" spans="1:4" ht="9" customHeight="1">
      <c r="A6204" s="366" t="s">
        <v>42595</v>
      </c>
      <c r="B6204" s="367" t="s">
        <v>34057</v>
      </c>
      <c r="C6204" s="366" t="s">
        <v>40</v>
      </c>
      <c r="D6204" s="368">
        <v>1738.84</v>
      </c>
    </row>
    <row r="6205" spans="1:4" ht="9" customHeight="1">
      <c r="A6205" s="366" t="s">
        <v>42596</v>
      </c>
      <c r="B6205" s="367" t="s">
        <v>34058</v>
      </c>
      <c r="C6205" s="366" t="s">
        <v>40</v>
      </c>
      <c r="D6205" s="368">
        <v>1531.91</v>
      </c>
    </row>
    <row r="6206" spans="1:4" ht="9" customHeight="1">
      <c r="A6206" s="366" t="s">
        <v>42597</v>
      </c>
      <c r="B6206" s="367" t="s">
        <v>34059</v>
      </c>
      <c r="C6206" s="366" t="s">
        <v>40</v>
      </c>
      <c r="D6206" s="368">
        <v>2005.12</v>
      </c>
    </row>
    <row r="6207" spans="1:4" ht="9" customHeight="1">
      <c r="A6207" s="366" t="s">
        <v>42598</v>
      </c>
      <c r="B6207" s="367" t="s">
        <v>34060</v>
      </c>
      <c r="C6207" s="366" t="s">
        <v>40</v>
      </c>
      <c r="D6207" s="368">
        <v>1814.45</v>
      </c>
    </row>
    <row r="6208" spans="1:4" ht="9" customHeight="1">
      <c r="A6208" s="366" t="s">
        <v>42599</v>
      </c>
      <c r="B6208" s="367" t="s">
        <v>34061</v>
      </c>
      <c r="C6208" s="366" t="s">
        <v>40</v>
      </c>
      <c r="D6208" s="368">
        <v>1388.69</v>
      </c>
    </row>
    <row r="6209" spans="1:4" ht="9" customHeight="1">
      <c r="A6209" s="366" t="s">
        <v>42600</v>
      </c>
      <c r="B6209" s="367" t="s">
        <v>34062</v>
      </c>
      <c r="C6209" s="366" t="s">
        <v>40</v>
      </c>
      <c r="D6209" s="368">
        <v>1232.2</v>
      </c>
    </row>
    <row r="6210" spans="1:4" ht="9" customHeight="1">
      <c r="A6210" s="366" t="s">
        <v>42601</v>
      </c>
      <c r="B6210" s="367" t="s">
        <v>34063</v>
      </c>
      <c r="C6210" s="366" t="s">
        <v>40</v>
      </c>
      <c r="D6210" s="368">
        <v>1506.76</v>
      </c>
    </row>
    <row r="6211" spans="1:4" ht="9" customHeight="1">
      <c r="A6211" s="366" t="s">
        <v>42602</v>
      </c>
      <c r="B6211" s="367" t="s">
        <v>34064</v>
      </c>
      <c r="C6211" s="366" t="s">
        <v>40</v>
      </c>
      <c r="D6211" s="368">
        <v>1353</v>
      </c>
    </row>
    <row r="6212" spans="1:4" ht="9" customHeight="1">
      <c r="A6212" s="366" t="s">
        <v>42603</v>
      </c>
      <c r="B6212" s="367" t="s">
        <v>34065</v>
      </c>
      <c r="C6212" s="366" t="s">
        <v>40</v>
      </c>
      <c r="D6212" s="368">
        <v>1839.88</v>
      </c>
    </row>
    <row r="6213" spans="1:4" ht="9" customHeight="1">
      <c r="A6213" s="366" t="s">
        <v>42604</v>
      </c>
      <c r="B6213" s="367" t="s">
        <v>34066</v>
      </c>
      <c r="C6213" s="366" t="s">
        <v>40</v>
      </c>
      <c r="D6213" s="368">
        <v>1632.95</v>
      </c>
    </row>
    <row r="6214" spans="1:4" ht="9" customHeight="1">
      <c r="A6214" s="366" t="s">
        <v>42605</v>
      </c>
      <c r="B6214" s="367" t="s">
        <v>34067</v>
      </c>
      <c r="C6214" s="366" t="s">
        <v>40</v>
      </c>
      <c r="D6214" s="368">
        <v>2111.04</v>
      </c>
    </row>
    <row r="6215" spans="1:4" ht="9" customHeight="1">
      <c r="A6215" s="366" t="s">
        <v>42606</v>
      </c>
      <c r="B6215" s="367" t="s">
        <v>34068</v>
      </c>
      <c r="C6215" s="366" t="s">
        <v>40</v>
      </c>
      <c r="D6215" s="368">
        <v>1910.68</v>
      </c>
    </row>
    <row r="6216" spans="1:4" ht="9" customHeight="1">
      <c r="A6216" s="366" t="s">
        <v>42607</v>
      </c>
      <c r="B6216" s="367" t="s">
        <v>34069</v>
      </c>
      <c r="C6216" s="366" t="s">
        <v>40</v>
      </c>
      <c r="D6216" s="368">
        <v>1783.95</v>
      </c>
    </row>
    <row r="6217" spans="1:4" ht="9" customHeight="1">
      <c r="A6217" s="366" t="s">
        <v>42608</v>
      </c>
      <c r="B6217" s="367" t="s">
        <v>34070</v>
      </c>
      <c r="C6217" s="366" t="s">
        <v>40</v>
      </c>
      <c r="D6217" s="368">
        <v>1583.59</v>
      </c>
    </row>
    <row r="6218" spans="1:4" ht="9" customHeight="1">
      <c r="A6218" s="366" t="s">
        <v>42609</v>
      </c>
      <c r="B6218" s="367" t="s">
        <v>34071</v>
      </c>
      <c r="C6218" s="366" t="s">
        <v>40</v>
      </c>
      <c r="D6218" s="368">
        <v>2881.82</v>
      </c>
    </row>
    <row r="6219" spans="1:4" ht="9" customHeight="1">
      <c r="A6219" s="366" t="s">
        <v>42610</v>
      </c>
      <c r="B6219" s="367" t="s">
        <v>34072</v>
      </c>
      <c r="C6219" s="366" t="s">
        <v>40</v>
      </c>
      <c r="D6219" s="368">
        <v>2646.04</v>
      </c>
    </row>
    <row r="6220" spans="1:4" ht="9" customHeight="1">
      <c r="A6220" s="366" t="s">
        <v>42611</v>
      </c>
      <c r="B6220" s="367" t="s">
        <v>34073</v>
      </c>
      <c r="C6220" s="366" t="s">
        <v>40</v>
      </c>
      <c r="D6220" s="368">
        <v>3393.21</v>
      </c>
    </row>
    <row r="6221" spans="1:4" ht="9" customHeight="1">
      <c r="A6221" s="366" t="s">
        <v>42612</v>
      </c>
      <c r="B6221" s="367" t="s">
        <v>34074</v>
      </c>
      <c r="C6221" s="366" t="s">
        <v>40</v>
      </c>
      <c r="D6221" s="368">
        <v>3094.64</v>
      </c>
    </row>
    <row r="6222" spans="1:4" ht="9" customHeight="1">
      <c r="A6222" s="366" t="s">
        <v>42613</v>
      </c>
      <c r="B6222" s="367" t="s">
        <v>34075</v>
      </c>
      <c r="C6222" s="366" t="s">
        <v>40</v>
      </c>
      <c r="D6222" s="368">
        <v>2036.95</v>
      </c>
    </row>
    <row r="6223" spans="1:4" ht="9" customHeight="1">
      <c r="A6223" s="366" t="s">
        <v>42614</v>
      </c>
      <c r="B6223" s="367" t="s">
        <v>34076</v>
      </c>
      <c r="C6223" s="366" t="s">
        <v>40</v>
      </c>
      <c r="D6223" s="368">
        <v>1840.08</v>
      </c>
    </row>
    <row r="6224" spans="1:4" ht="9" customHeight="1">
      <c r="A6224" s="366" t="s">
        <v>42615</v>
      </c>
      <c r="B6224" s="367" t="s">
        <v>34077</v>
      </c>
      <c r="C6224" s="366" t="s">
        <v>40</v>
      </c>
      <c r="D6224" s="368">
        <v>2437.86</v>
      </c>
    </row>
    <row r="6225" spans="1:4" ht="9" customHeight="1">
      <c r="A6225" s="366" t="s">
        <v>42616</v>
      </c>
      <c r="B6225" s="367" t="s">
        <v>34078</v>
      </c>
      <c r="C6225" s="366" t="s">
        <v>40</v>
      </c>
      <c r="D6225" s="368">
        <v>2173.4499999999998</v>
      </c>
    </row>
    <row r="6226" spans="1:4" ht="9" customHeight="1">
      <c r="A6226" s="366" t="s">
        <v>42617</v>
      </c>
      <c r="B6226" s="367" t="s">
        <v>34079</v>
      </c>
      <c r="C6226" s="366" t="s">
        <v>40</v>
      </c>
      <c r="D6226" s="368">
        <v>2657.44</v>
      </c>
    </row>
    <row r="6227" spans="1:4" ht="9" customHeight="1">
      <c r="A6227" s="366" t="s">
        <v>42618</v>
      </c>
      <c r="B6227" s="367" t="s">
        <v>34080</v>
      </c>
      <c r="C6227" s="366" t="s">
        <v>40</v>
      </c>
      <c r="D6227" s="368">
        <v>2413.8000000000002</v>
      </c>
    </row>
    <row r="6228" spans="1:4" ht="9" customHeight="1">
      <c r="A6228" s="366" t="s">
        <v>42619</v>
      </c>
      <c r="B6228" s="367" t="s">
        <v>34081</v>
      </c>
      <c r="C6228" s="366" t="s">
        <v>40</v>
      </c>
      <c r="D6228" s="368">
        <v>2878.36</v>
      </c>
    </row>
    <row r="6229" spans="1:4" ht="9" customHeight="1">
      <c r="A6229" s="366" t="s">
        <v>42620</v>
      </c>
      <c r="B6229" s="367" t="s">
        <v>34082</v>
      </c>
      <c r="C6229" s="366" t="s">
        <v>40</v>
      </c>
      <c r="D6229" s="368">
        <v>2634.12</v>
      </c>
    </row>
    <row r="6230" spans="1:4" ht="9" customHeight="1">
      <c r="A6230" s="366" t="s">
        <v>42621</v>
      </c>
      <c r="B6230" s="367" t="s">
        <v>34083</v>
      </c>
      <c r="C6230" s="366" t="s">
        <v>40</v>
      </c>
      <c r="D6230" s="368">
        <v>2358.17</v>
      </c>
    </row>
    <row r="6231" spans="1:4" ht="9" customHeight="1">
      <c r="A6231" s="366" t="s">
        <v>42622</v>
      </c>
      <c r="B6231" s="367" t="s">
        <v>34084</v>
      </c>
      <c r="C6231" s="366" t="s">
        <v>40</v>
      </c>
      <c r="D6231" s="368">
        <v>2113.9299999999998</v>
      </c>
    </row>
    <row r="6232" spans="1:4" ht="9" customHeight="1">
      <c r="A6232" s="366" t="s">
        <v>42623</v>
      </c>
      <c r="B6232" s="367" t="s">
        <v>34085</v>
      </c>
      <c r="C6232" s="366" t="s">
        <v>40</v>
      </c>
      <c r="D6232" s="368">
        <v>4204.72</v>
      </c>
    </row>
    <row r="6233" spans="1:4" ht="9" customHeight="1">
      <c r="A6233" s="366" t="s">
        <v>42624</v>
      </c>
      <c r="B6233" s="367" t="s">
        <v>34086</v>
      </c>
      <c r="C6233" s="366" t="s">
        <v>40</v>
      </c>
      <c r="D6233" s="368">
        <v>3842.09</v>
      </c>
    </row>
    <row r="6234" spans="1:4" ht="9" customHeight="1">
      <c r="A6234" s="366" t="s">
        <v>42625</v>
      </c>
      <c r="B6234" s="367" t="s">
        <v>34087</v>
      </c>
      <c r="C6234" s="366" t="s">
        <v>40</v>
      </c>
      <c r="D6234" s="368">
        <v>4778</v>
      </c>
    </row>
    <row r="6235" spans="1:4" ht="9" customHeight="1">
      <c r="A6235" s="366" t="s">
        <v>42626</v>
      </c>
      <c r="B6235" s="367" t="s">
        <v>34088</v>
      </c>
      <c r="C6235" s="366" t="s">
        <v>40</v>
      </c>
      <c r="D6235" s="368">
        <v>4415.37</v>
      </c>
    </row>
    <row r="6236" spans="1:4" ht="9" customHeight="1">
      <c r="A6236" s="366" t="s">
        <v>42627</v>
      </c>
      <c r="B6236" s="367" t="s">
        <v>34089</v>
      </c>
      <c r="C6236" s="366" t="s">
        <v>40</v>
      </c>
      <c r="D6236" s="368">
        <v>2987.08</v>
      </c>
    </row>
    <row r="6237" spans="1:4" ht="9" customHeight="1">
      <c r="A6237" s="366" t="s">
        <v>42628</v>
      </c>
      <c r="B6237" s="367" t="s">
        <v>34090</v>
      </c>
      <c r="C6237" s="366" t="s">
        <v>40</v>
      </c>
      <c r="D6237" s="368">
        <v>2665.19</v>
      </c>
    </row>
    <row r="6238" spans="1:4" ht="9" customHeight="1">
      <c r="A6238" s="366" t="s">
        <v>42629</v>
      </c>
      <c r="B6238" s="367" t="s">
        <v>34091</v>
      </c>
      <c r="C6238" s="366" t="s">
        <v>40</v>
      </c>
      <c r="D6238" s="368">
        <v>3435.61</v>
      </c>
    </row>
    <row r="6239" spans="1:4" ht="9" customHeight="1">
      <c r="A6239" s="366" t="s">
        <v>42630</v>
      </c>
      <c r="B6239" s="367" t="s">
        <v>34092</v>
      </c>
      <c r="C6239" s="366" t="s">
        <v>40</v>
      </c>
      <c r="D6239" s="368">
        <v>3139.01</v>
      </c>
    </row>
    <row r="6240" spans="1:4" ht="9" customHeight="1">
      <c r="A6240" s="366" t="s">
        <v>42631</v>
      </c>
      <c r="B6240" s="367" t="s">
        <v>34093</v>
      </c>
      <c r="C6240" s="366" t="s">
        <v>40</v>
      </c>
      <c r="D6240" s="368">
        <v>3829.03</v>
      </c>
    </row>
    <row r="6241" spans="1:4" ht="9" customHeight="1">
      <c r="A6241" s="366" t="s">
        <v>42632</v>
      </c>
      <c r="B6241" s="367" t="s">
        <v>34094</v>
      </c>
      <c r="C6241" s="366" t="s">
        <v>40</v>
      </c>
      <c r="D6241" s="368">
        <v>3542</v>
      </c>
    </row>
    <row r="6242" spans="1:4" ht="9" customHeight="1">
      <c r="A6242" s="366" t="s">
        <v>42633</v>
      </c>
      <c r="B6242" s="367" t="s">
        <v>34095</v>
      </c>
      <c r="C6242" s="366" t="s">
        <v>40</v>
      </c>
      <c r="D6242" s="368">
        <v>3697.38</v>
      </c>
    </row>
    <row r="6243" spans="1:4" ht="9" customHeight="1">
      <c r="A6243" s="366" t="s">
        <v>42634</v>
      </c>
      <c r="B6243" s="367" t="s">
        <v>34096</v>
      </c>
      <c r="C6243" s="366" t="s">
        <v>40</v>
      </c>
      <c r="D6243" s="368">
        <v>3414.29</v>
      </c>
    </row>
    <row r="6244" spans="1:4" ht="9" customHeight="1">
      <c r="A6244" s="366" t="s">
        <v>42635</v>
      </c>
      <c r="B6244" s="367" t="s">
        <v>34097</v>
      </c>
      <c r="C6244" s="366" t="s">
        <v>40</v>
      </c>
      <c r="D6244" s="368">
        <v>3156.15</v>
      </c>
    </row>
    <row r="6245" spans="1:4" ht="9" customHeight="1">
      <c r="A6245" s="366" t="s">
        <v>42636</v>
      </c>
      <c r="B6245" s="367" t="s">
        <v>34098</v>
      </c>
      <c r="C6245" s="366" t="s">
        <v>40</v>
      </c>
      <c r="D6245" s="368">
        <v>2873.07</v>
      </c>
    </row>
    <row r="6246" spans="1:4" ht="9" customHeight="1">
      <c r="A6246" s="366" t="s">
        <v>42637</v>
      </c>
      <c r="B6246" s="367" t="s">
        <v>34099</v>
      </c>
      <c r="C6246" s="366" t="s">
        <v>40</v>
      </c>
      <c r="D6246" s="368">
        <v>5916.86</v>
      </c>
    </row>
    <row r="6247" spans="1:4" ht="9" customHeight="1">
      <c r="A6247" s="366" t="s">
        <v>42638</v>
      </c>
      <c r="B6247" s="367" t="s">
        <v>34100</v>
      </c>
      <c r="C6247" s="366" t="s">
        <v>40</v>
      </c>
      <c r="D6247" s="368">
        <v>5490.15</v>
      </c>
    </row>
    <row r="6248" spans="1:4" ht="9" customHeight="1">
      <c r="A6248" s="366" t="s">
        <v>42639</v>
      </c>
      <c r="B6248" s="367" t="s">
        <v>34101</v>
      </c>
      <c r="C6248" s="366" t="s">
        <v>40</v>
      </c>
      <c r="D6248" s="368">
        <v>6551.88</v>
      </c>
    </row>
    <row r="6249" spans="1:4" ht="9" customHeight="1">
      <c r="A6249" s="366" t="s">
        <v>42640</v>
      </c>
      <c r="B6249" s="367" t="s">
        <v>34102</v>
      </c>
      <c r="C6249" s="366" t="s">
        <v>40</v>
      </c>
      <c r="D6249" s="368">
        <v>6125.17</v>
      </c>
    </row>
    <row r="6250" spans="1:4" ht="9" customHeight="1">
      <c r="A6250" s="366" t="s">
        <v>42641</v>
      </c>
      <c r="B6250" s="367" t="s">
        <v>34103</v>
      </c>
      <c r="C6250" s="366" t="s">
        <v>40</v>
      </c>
      <c r="D6250" s="368">
        <v>3932.25</v>
      </c>
    </row>
    <row r="6251" spans="1:4" ht="9" customHeight="1">
      <c r="A6251" s="366" t="s">
        <v>42642</v>
      </c>
      <c r="B6251" s="367" t="s">
        <v>34104</v>
      </c>
      <c r="C6251" s="366" t="s">
        <v>40</v>
      </c>
      <c r="D6251" s="368">
        <v>3552.88</v>
      </c>
    </row>
    <row r="6252" spans="1:4" ht="9" customHeight="1">
      <c r="A6252" s="366" t="s">
        <v>42643</v>
      </c>
      <c r="B6252" s="367" t="s">
        <v>34105</v>
      </c>
      <c r="C6252" s="366" t="s">
        <v>40</v>
      </c>
      <c r="D6252" s="368">
        <v>4743.59</v>
      </c>
    </row>
    <row r="6253" spans="1:4" ht="9" customHeight="1">
      <c r="A6253" s="366" t="s">
        <v>42644</v>
      </c>
      <c r="B6253" s="367" t="s">
        <v>34106</v>
      </c>
      <c r="C6253" s="366" t="s">
        <v>40</v>
      </c>
      <c r="D6253" s="368">
        <v>4405.3</v>
      </c>
    </row>
    <row r="6254" spans="1:4" ht="9" customHeight="1">
      <c r="A6254" s="366" t="s">
        <v>42645</v>
      </c>
      <c r="B6254" s="367" t="s">
        <v>34107</v>
      </c>
      <c r="C6254" s="366" t="s">
        <v>40</v>
      </c>
      <c r="D6254" s="368">
        <v>5351.25</v>
      </c>
    </row>
    <row r="6255" spans="1:4" ht="9" customHeight="1">
      <c r="A6255" s="366" t="s">
        <v>42646</v>
      </c>
      <c r="B6255" s="367" t="s">
        <v>34108</v>
      </c>
      <c r="C6255" s="366" t="s">
        <v>40</v>
      </c>
      <c r="D6255" s="368">
        <v>4924.54</v>
      </c>
    </row>
    <row r="6256" spans="1:4" ht="9" customHeight="1">
      <c r="A6256" s="366" t="s">
        <v>42647</v>
      </c>
      <c r="B6256" s="367" t="s">
        <v>34109</v>
      </c>
      <c r="C6256" s="366" t="s">
        <v>40</v>
      </c>
      <c r="D6256" s="368">
        <v>1320.23</v>
      </c>
    </row>
    <row r="6257" spans="1:4" ht="9" customHeight="1">
      <c r="A6257" s="366" t="s">
        <v>42648</v>
      </c>
      <c r="B6257" s="367" t="s">
        <v>34110</v>
      </c>
      <c r="C6257" s="366" t="s">
        <v>40</v>
      </c>
      <c r="D6257" s="368">
        <v>1166.1500000000001</v>
      </c>
    </row>
    <row r="6258" spans="1:4" ht="9" customHeight="1">
      <c r="A6258" s="366" t="s">
        <v>42649</v>
      </c>
      <c r="B6258" s="367" t="s">
        <v>34111</v>
      </c>
      <c r="C6258" s="366" t="s">
        <v>40</v>
      </c>
      <c r="D6258" s="368">
        <v>1436.21</v>
      </c>
    </row>
    <row r="6259" spans="1:4" ht="9" customHeight="1">
      <c r="A6259" s="366" t="s">
        <v>42650</v>
      </c>
      <c r="B6259" s="367" t="s">
        <v>34112</v>
      </c>
      <c r="C6259" s="366" t="s">
        <v>40</v>
      </c>
      <c r="D6259" s="368">
        <v>1260.25</v>
      </c>
    </row>
    <row r="6260" spans="1:4" ht="9" customHeight="1">
      <c r="A6260" s="366" t="s">
        <v>42651</v>
      </c>
      <c r="B6260" s="367" t="s">
        <v>34113</v>
      </c>
      <c r="C6260" s="366" t="s">
        <v>40</v>
      </c>
      <c r="D6260" s="368">
        <v>2114.61</v>
      </c>
    </row>
    <row r="6261" spans="1:4" ht="9" customHeight="1">
      <c r="A6261" s="366" t="s">
        <v>42652</v>
      </c>
      <c r="B6261" s="367" t="s">
        <v>34114</v>
      </c>
      <c r="C6261" s="366" t="s">
        <v>40</v>
      </c>
      <c r="D6261" s="368">
        <v>1866.72</v>
      </c>
    </row>
    <row r="6262" spans="1:4" ht="9" customHeight="1">
      <c r="A6262" s="366" t="s">
        <v>42653</v>
      </c>
      <c r="B6262" s="367" t="s">
        <v>34115</v>
      </c>
      <c r="C6262" s="366" t="s">
        <v>40</v>
      </c>
      <c r="D6262" s="368">
        <v>1839.04</v>
      </c>
    </row>
    <row r="6263" spans="1:4" ht="9" customHeight="1">
      <c r="A6263" s="366" t="s">
        <v>42654</v>
      </c>
      <c r="B6263" s="367" t="s">
        <v>34116</v>
      </c>
      <c r="C6263" s="366" t="s">
        <v>40</v>
      </c>
      <c r="D6263" s="368">
        <v>1591.15</v>
      </c>
    </row>
    <row r="6264" spans="1:4" ht="9" customHeight="1">
      <c r="A6264" s="366" t="s">
        <v>42655</v>
      </c>
      <c r="B6264" s="367" t="s">
        <v>34117</v>
      </c>
      <c r="C6264" s="366" t="s">
        <v>40</v>
      </c>
      <c r="D6264" s="368">
        <v>1602.64</v>
      </c>
    </row>
    <row r="6265" spans="1:4" ht="9" customHeight="1">
      <c r="A6265" s="366" t="s">
        <v>42656</v>
      </c>
      <c r="B6265" s="367" t="s">
        <v>34118</v>
      </c>
      <c r="C6265" s="366" t="s">
        <v>40</v>
      </c>
      <c r="D6265" s="368">
        <v>1403.35</v>
      </c>
    </row>
    <row r="6266" spans="1:4" ht="9" customHeight="1">
      <c r="A6266" s="366" t="s">
        <v>42657</v>
      </c>
      <c r="B6266" s="367" t="s">
        <v>34119</v>
      </c>
      <c r="C6266" s="366" t="s">
        <v>40</v>
      </c>
      <c r="D6266" s="368">
        <v>2271.7600000000002</v>
      </c>
    </row>
    <row r="6267" spans="1:4" ht="9" customHeight="1">
      <c r="A6267" s="366" t="s">
        <v>42658</v>
      </c>
      <c r="B6267" s="367" t="s">
        <v>34120</v>
      </c>
      <c r="C6267" s="366" t="s">
        <v>40</v>
      </c>
      <c r="D6267" s="368">
        <v>1997.57</v>
      </c>
    </row>
    <row r="6268" spans="1:4" ht="9" customHeight="1">
      <c r="A6268" s="366" t="s">
        <v>42659</v>
      </c>
      <c r="B6268" s="367" t="s">
        <v>34121</v>
      </c>
      <c r="C6268" s="366" t="s">
        <v>40</v>
      </c>
      <c r="D6268" s="368">
        <v>2005.29</v>
      </c>
    </row>
    <row r="6269" spans="1:4" ht="9" customHeight="1">
      <c r="A6269" s="366" t="s">
        <v>42660</v>
      </c>
      <c r="B6269" s="367" t="s">
        <v>34122</v>
      </c>
      <c r="C6269" s="366" t="s">
        <v>40</v>
      </c>
      <c r="D6269" s="368">
        <v>1731.1</v>
      </c>
    </row>
    <row r="6270" spans="1:4" ht="9" customHeight="1">
      <c r="A6270" s="366" t="s">
        <v>42661</v>
      </c>
      <c r="B6270" s="367" t="s">
        <v>34123</v>
      </c>
      <c r="C6270" s="366" t="s">
        <v>40</v>
      </c>
      <c r="D6270" s="368">
        <v>1758.56</v>
      </c>
    </row>
    <row r="6271" spans="1:4" ht="9" customHeight="1">
      <c r="A6271" s="366" t="s">
        <v>42662</v>
      </c>
      <c r="B6271" s="367" t="s">
        <v>34124</v>
      </c>
      <c r="C6271" s="366" t="s">
        <v>40</v>
      </c>
      <c r="D6271" s="368">
        <v>1536</v>
      </c>
    </row>
    <row r="6272" spans="1:4" ht="9" customHeight="1">
      <c r="A6272" s="366" t="s">
        <v>42663</v>
      </c>
      <c r="B6272" s="367" t="s">
        <v>34125</v>
      </c>
      <c r="C6272" s="366" t="s">
        <v>40</v>
      </c>
      <c r="D6272" s="368">
        <v>2372.1</v>
      </c>
    </row>
    <row r="6273" spans="1:4" ht="9" customHeight="1">
      <c r="A6273" s="366" t="s">
        <v>42664</v>
      </c>
      <c r="B6273" s="367" t="s">
        <v>34126</v>
      </c>
      <c r="C6273" s="366" t="s">
        <v>40</v>
      </c>
      <c r="D6273" s="368">
        <v>2070.29</v>
      </c>
    </row>
    <row r="6274" spans="1:4" ht="9" customHeight="1">
      <c r="A6274" s="366" t="s">
        <v>42665</v>
      </c>
      <c r="B6274" s="367" t="s">
        <v>34127</v>
      </c>
      <c r="C6274" s="366" t="s">
        <v>40</v>
      </c>
      <c r="D6274" s="368">
        <v>2175.09</v>
      </c>
    </row>
    <row r="6275" spans="1:4" ht="9" customHeight="1">
      <c r="A6275" s="366" t="s">
        <v>42666</v>
      </c>
      <c r="B6275" s="367" t="s">
        <v>34128</v>
      </c>
      <c r="C6275" s="366" t="s">
        <v>40</v>
      </c>
      <c r="D6275" s="368">
        <v>1873.28</v>
      </c>
    </row>
    <row r="6276" spans="1:4" ht="18" customHeight="1">
      <c r="A6276" s="366" t="s">
        <v>42667</v>
      </c>
      <c r="B6276" s="367" t="s">
        <v>34129</v>
      </c>
      <c r="C6276" s="366" t="s">
        <v>40</v>
      </c>
      <c r="D6276" s="368">
        <v>1762.03</v>
      </c>
    </row>
    <row r="6277" spans="1:4" ht="9" customHeight="1">
      <c r="A6277" s="366" t="s">
        <v>42668</v>
      </c>
      <c r="B6277" s="367" t="s">
        <v>34130</v>
      </c>
      <c r="C6277" s="366" t="s">
        <v>40</v>
      </c>
      <c r="D6277" s="368">
        <v>1562.15</v>
      </c>
    </row>
    <row r="6278" spans="1:4" ht="18" customHeight="1">
      <c r="A6278" s="366" t="s">
        <v>42669</v>
      </c>
      <c r="B6278" s="367" t="s">
        <v>34131</v>
      </c>
      <c r="C6278" s="366" t="s">
        <v>40</v>
      </c>
      <c r="D6278" s="368">
        <v>1701.15</v>
      </c>
    </row>
    <row r="6279" spans="1:4" ht="9" customHeight="1">
      <c r="A6279" s="366" t="s">
        <v>42670</v>
      </c>
      <c r="B6279" s="367" t="s">
        <v>34132</v>
      </c>
      <c r="C6279" s="366" t="s">
        <v>40</v>
      </c>
      <c r="D6279" s="368">
        <v>1501.27</v>
      </c>
    </row>
    <row r="6280" spans="1:4" ht="18" customHeight="1">
      <c r="A6280" s="366" t="s">
        <v>42671</v>
      </c>
      <c r="B6280" s="367" t="s">
        <v>34133</v>
      </c>
      <c r="C6280" s="366" t="s">
        <v>40</v>
      </c>
      <c r="D6280" s="368">
        <v>2057.1999999999998</v>
      </c>
    </row>
    <row r="6281" spans="1:4" ht="9" customHeight="1">
      <c r="A6281" s="366" t="s">
        <v>42672</v>
      </c>
      <c r="B6281" s="367" t="s">
        <v>34134</v>
      </c>
      <c r="C6281" s="366" t="s">
        <v>40</v>
      </c>
      <c r="D6281" s="368">
        <v>1805.42</v>
      </c>
    </row>
    <row r="6282" spans="1:4" ht="18" customHeight="1">
      <c r="A6282" s="366" t="s">
        <v>42673</v>
      </c>
      <c r="B6282" s="367" t="s">
        <v>34135</v>
      </c>
      <c r="C6282" s="366" t="s">
        <v>40</v>
      </c>
      <c r="D6282" s="368">
        <v>2323.48</v>
      </c>
    </row>
    <row r="6283" spans="1:4" ht="9" customHeight="1">
      <c r="A6283" s="366" t="s">
        <v>42674</v>
      </c>
      <c r="B6283" s="367" t="s">
        <v>34136</v>
      </c>
      <c r="C6283" s="366" t="s">
        <v>40</v>
      </c>
      <c r="D6283" s="368">
        <v>2087.96</v>
      </c>
    </row>
    <row r="6284" spans="1:4" ht="18" customHeight="1">
      <c r="A6284" s="366" t="s">
        <v>42675</v>
      </c>
      <c r="B6284" s="367" t="s">
        <v>34137</v>
      </c>
      <c r="C6284" s="366" t="s">
        <v>40</v>
      </c>
      <c r="D6284" s="368">
        <v>1701.15</v>
      </c>
    </row>
    <row r="6285" spans="1:4" ht="9" customHeight="1">
      <c r="A6285" s="366" t="s">
        <v>42676</v>
      </c>
      <c r="B6285" s="367" t="s">
        <v>34138</v>
      </c>
      <c r="C6285" s="366" t="s">
        <v>40</v>
      </c>
      <c r="D6285" s="368">
        <v>1501.27</v>
      </c>
    </row>
    <row r="6286" spans="1:4" ht="18" customHeight="1">
      <c r="A6286" s="366" t="s">
        <v>42677</v>
      </c>
      <c r="B6286" s="367" t="s">
        <v>34139</v>
      </c>
      <c r="C6286" s="366" t="s">
        <v>40</v>
      </c>
      <c r="D6286" s="368">
        <v>1819.22</v>
      </c>
    </row>
    <row r="6287" spans="1:4" ht="9" customHeight="1">
      <c r="A6287" s="366" t="s">
        <v>42678</v>
      </c>
      <c r="B6287" s="367" t="s">
        <v>34140</v>
      </c>
      <c r="C6287" s="366" t="s">
        <v>40</v>
      </c>
      <c r="D6287" s="368">
        <v>1622.07</v>
      </c>
    </row>
    <row r="6288" spans="1:4" ht="18" customHeight="1">
      <c r="A6288" s="366" t="s">
        <v>42679</v>
      </c>
      <c r="B6288" s="367" t="s">
        <v>34141</v>
      </c>
      <c r="C6288" s="366" t="s">
        <v>40</v>
      </c>
      <c r="D6288" s="368">
        <v>2158.2399999999998</v>
      </c>
    </row>
    <row r="6289" spans="1:4" ht="9" customHeight="1">
      <c r="A6289" s="366" t="s">
        <v>42680</v>
      </c>
      <c r="B6289" s="367" t="s">
        <v>34142</v>
      </c>
      <c r="C6289" s="366" t="s">
        <v>40</v>
      </c>
      <c r="D6289" s="368">
        <v>1906.46</v>
      </c>
    </row>
    <row r="6290" spans="1:4" ht="18" customHeight="1">
      <c r="A6290" s="366" t="s">
        <v>42681</v>
      </c>
      <c r="B6290" s="367" t="s">
        <v>34143</v>
      </c>
      <c r="C6290" s="366" t="s">
        <v>40</v>
      </c>
      <c r="D6290" s="368">
        <v>2488.9299999999998</v>
      </c>
    </row>
    <row r="6291" spans="1:4" ht="9" customHeight="1">
      <c r="A6291" s="366" t="s">
        <v>42682</v>
      </c>
      <c r="B6291" s="367" t="s">
        <v>34144</v>
      </c>
      <c r="C6291" s="366" t="s">
        <v>40</v>
      </c>
      <c r="D6291" s="368">
        <v>2234.5700000000002</v>
      </c>
    </row>
    <row r="6292" spans="1:4" ht="18" customHeight="1">
      <c r="A6292" s="366" t="s">
        <v>42683</v>
      </c>
      <c r="B6292" s="367" t="s">
        <v>34145</v>
      </c>
      <c r="C6292" s="366" t="s">
        <v>40</v>
      </c>
      <c r="D6292" s="368">
        <v>2161.84</v>
      </c>
    </row>
    <row r="6293" spans="1:4" ht="9" customHeight="1">
      <c r="A6293" s="366" t="s">
        <v>42684</v>
      </c>
      <c r="B6293" s="367" t="s">
        <v>34146</v>
      </c>
      <c r="C6293" s="366" t="s">
        <v>40</v>
      </c>
      <c r="D6293" s="368">
        <v>1907.48</v>
      </c>
    </row>
    <row r="6294" spans="1:4" ht="18" customHeight="1">
      <c r="A6294" s="366" t="s">
        <v>42685</v>
      </c>
      <c r="B6294" s="367" t="s">
        <v>34147</v>
      </c>
      <c r="C6294" s="366" t="s">
        <v>40</v>
      </c>
      <c r="D6294" s="368">
        <v>3269.9</v>
      </c>
    </row>
    <row r="6295" spans="1:4" ht="9" customHeight="1">
      <c r="A6295" s="366" t="s">
        <v>42686</v>
      </c>
      <c r="B6295" s="367" t="s">
        <v>34148</v>
      </c>
      <c r="C6295" s="366" t="s">
        <v>40</v>
      </c>
      <c r="D6295" s="368">
        <v>2977.25</v>
      </c>
    </row>
    <row r="6296" spans="1:4" ht="18" customHeight="1">
      <c r="A6296" s="366" t="s">
        <v>42687</v>
      </c>
      <c r="B6296" s="367" t="s">
        <v>34149</v>
      </c>
      <c r="C6296" s="366" t="s">
        <v>40</v>
      </c>
      <c r="D6296" s="368">
        <v>3782.92</v>
      </c>
    </row>
    <row r="6297" spans="1:4" ht="9" customHeight="1">
      <c r="A6297" s="366" t="s">
        <v>42688</v>
      </c>
      <c r="B6297" s="367" t="s">
        <v>34150</v>
      </c>
      <c r="C6297" s="366" t="s">
        <v>40</v>
      </c>
      <c r="D6297" s="368">
        <v>3427.44</v>
      </c>
    </row>
    <row r="6298" spans="1:4" ht="18" customHeight="1">
      <c r="A6298" s="366" t="s">
        <v>42689</v>
      </c>
      <c r="B6298" s="367" t="s">
        <v>34151</v>
      </c>
      <c r="C6298" s="366" t="s">
        <v>40</v>
      </c>
      <c r="D6298" s="368">
        <v>2419.12</v>
      </c>
    </row>
    <row r="6299" spans="1:4" ht="9" customHeight="1">
      <c r="A6299" s="366" t="s">
        <v>42690</v>
      </c>
      <c r="B6299" s="367" t="s">
        <v>34152</v>
      </c>
      <c r="C6299" s="366" t="s">
        <v>40</v>
      </c>
      <c r="D6299" s="368">
        <v>2166.84</v>
      </c>
    </row>
    <row r="6300" spans="1:4" ht="18" customHeight="1">
      <c r="A6300" s="366" t="s">
        <v>42691</v>
      </c>
      <c r="B6300" s="367" t="s">
        <v>34153</v>
      </c>
      <c r="C6300" s="366" t="s">
        <v>40</v>
      </c>
      <c r="D6300" s="368">
        <v>2821.66</v>
      </c>
    </row>
    <row r="6301" spans="1:4" ht="9" customHeight="1">
      <c r="A6301" s="366" t="s">
        <v>42692</v>
      </c>
      <c r="B6301" s="367" t="s">
        <v>34154</v>
      </c>
      <c r="C6301" s="366" t="s">
        <v>40</v>
      </c>
      <c r="D6301" s="368">
        <v>2501.79</v>
      </c>
    </row>
    <row r="6302" spans="1:4" ht="18" customHeight="1">
      <c r="A6302" s="366" t="s">
        <v>42693</v>
      </c>
      <c r="B6302" s="367" t="s">
        <v>34155</v>
      </c>
      <c r="C6302" s="366" t="s">
        <v>40</v>
      </c>
      <c r="D6302" s="368">
        <v>3045.52</v>
      </c>
    </row>
    <row r="6303" spans="1:4" ht="9" customHeight="1">
      <c r="A6303" s="366" t="s">
        <v>42694</v>
      </c>
      <c r="B6303" s="367" t="s">
        <v>34156</v>
      </c>
      <c r="C6303" s="366" t="s">
        <v>40</v>
      </c>
      <c r="D6303" s="368">
        <v>2745.01</v>
      </c>
    </row>
    <row r="6304" spans="1:4" ht="18" customHeight="1">
      <c r="A6304" s="366" t="s">
        <v>42695</v>
      </c>
      <c r="B6304" s="367" t="s">
        <v>34157</v>
      </c>
      <c r="C6304" s="366" t="s">
        <v>40</v>
      </c>
      <c r="D6304" s="368">
        <v>3330.97</v>
      </c>
    </row>
    <row r="6305" spans="1:4" ht="9" customHeight="1">
      <c r="A6305" s="366" t="s">
        <v>42696</v>
      </c>
      <c r="B6305" s="367" t="s">
        <v>34158</v>
      </c>
      <c r="C6305" s="366" t="s">
        <v>40</v>
      </c>
      <c r="D6305" s="368">
        <v>3019.2</v>
      </c>
    </row>
    <row r="6306" spans="1:4" ht="18" customHeight="1">
      <c r="A6306" s="366" t="s">
        <v>42697</v>
      </c>
      <c r="B6306" s="367" t="s">
        <v>34159</v>
      </c>
      <c r="C6306" s="366" t="s">
        <v>40</v>
      </c>
      <c r="D6306" s="368">
        <v>2810.78</v>
      </c>
    </row>
    <row r="6307" spans="1:4" ht="9" customHeight="1">
      <c r="A6307" s="366" t="s">
        <v>42698</v>
      </c>
      <c r="B6307" s="367" t="s">
        <v>34160</v>
      </c>
      <c r="C6307" s="366" t="s">
        <v>40</v>
      </c>
      <c r="D6307" s="368">
        <v>2499.0100000000002</v>
      </c>
    </row>
    <row r="6308" spans="1:4" ht="18" customHeight="1">
      <c r="A6308" s="366" t="s">
        <v>42699</v>
      </c>
      <c r="B6308" s="367" t="s">
        <v>34161</v>
      </c>
      <c r="C6308" s="366" t="s">
        <v>40</v>
      </c>
      <c r="D6308" s="368">
        <v>4669.1400000000003</v>
      </c>
    </row>
    <row r="6309" spans="1:4" ht="9" customHeight="1">
      <c r="A6309" s="366" t="s">
        <v>42700</v>
      </c>
      <c r="B6309" s="367" t="s">
        <v>34162</v>
      </c>
      <c r="C6309" s="366" t="s">
        <v>40</v>
      </c>
      <c r="D6309" s="368">
        <v>4236.07</v>
      </c>
    </row>
    <row r="6310" spans="1:4" ht="18" customHeight="1">
      <c r="A6310" s="366" t="s">
        <v>42701</v>
      </c>
      <c r="B6310" s="367" t="s">
        <v>34163</v>
      </c>
      <c r="C6310" s="366" t="s">
        <v>40</v>
      </c>
      <c r="D6310" s="368">
        <v>5246.71</v>
      </c>
    </row>
    <row r="6311" spans="1:4" ht="9" customHeight="1">
      <c r="A6311" s="366" t="s">
        <v>42702</v>
      </c>
      <c r="B6311" s="367" t="s">
        <v>34164</v>
      </c>
      <c r="C6311" s="366" t="s">
        <v>40</v>
      </c>
      <c r="D6311" s="368">
        <v>4812.22</v>
      </c>
    </row>
    <row r="6312" spans="1:4" ht="18" customHeight="1">
      <c r="A6312" s="366" t="s">
        <v>42703</v>
      </c>
      <c r="B6312" s="367" t="s">
        <v>34165</v>
      </c>
      <c r="C6312" s="366" t="s">
        <v>40</v>
      </c>
      <c r="D6312" s="368">
        <v>3441.32</v>
      </c>
    </row>
    <row r="6313" spans="1:4" ht="9" customHeight="1">
      <c r="A6313" s="366" t="s">
        <v>42704</v>
      </c>
      <c r="B6313" s="367" t="s">
        <v>34166</v>
      </c>
      <c r="C6313" s="366" t="s">
        <v>40</v>
      </c>
      <c r="D6313" s="368">
        <v>3051.85</v>
      </c>
    </row>
    <row r="6314" spans="1:4" ht="18" customHeight="1">
      <c r="A6314" s="366" t="s">
        <v>42705</v>
      </c>
      <c r="B6314" s="367" t="s">
        <v>34167</v>
      </c>
      <c r="C6314" s="366" t="s">
        <v>40</v>
      </c>
      <c r="D6314" s="368">
        <v>3894.13</v>
      </c>
    </row>
    <row r="6315" spans="1:4" ht="9" customHeight="1">
      <c r="A6315" s="366" t="s">
        <v>42706</v>
      </c>
      <c r="B6315" s="367" t="s">
        <v>34168</v>
      </c>
      <c r="C6315" s="366" t="s">
        <v>40</v>
      </c>
      <c r="D6315" s="368">
        <v>3528.54</v>
      </c>
    </row>
    <row r="6316" spans="1:4" ht="18" customHeight="1">
      <c r="A6316" s="366" t="s">
        <v>42707</v>
      </c>
      <c r="B6316" s="367" t="s">
        <v>34169</v>
      </c>
      <c r="C6316" s="366" t="s">
        <v>40</v>
      </c>
      <c r="D6316" s="368">
        <v>4287.55</v>
      </c>
    </row>
    <row r="6317" spans="1:4" ht="9" customHeight="1">
      <c r="A6317" s="366" t="s">
        <v>42708</v>
      </c>
      <c r="B6317" s="367" t="s">
        <v>34170</v>
      </c>
      <c r="C6317" s="366" t="s">
        <v>40</v>
      </c>
      <c r="D6317" s="368">
        <v>3931.53</v>
      </c>
    </row>
    <row r="6318" spans="1:4" ht="18" customHeight="1">
      <c r="A6318" s="366" t="s">
        <v>42709</v>
      </c>
      <c r="B6318" s="367" t="s">
        <v>34171</v>
      </c>
      <c r="C6318" s="366" t="s">
        <v>40</v>
      </c>
      <c r="D6318" s="368">
        <v>4244.63</v>
      </c>
    </row>
    <row r="6319" spans="1:4" ht="9" customHeight="1">
      <c r="A6319" s="366" t="s">
        <v>42710</v>
      </c>
      <c r="B6319" s="367" t="s">
        <v>34172</v>
      </c>
      <c r="C6319" s="366" t="s">
        <v>40</v>
      </c>
      <c r="D6319" s="368">
        <v>3881.99</v>
      </c>
    </row>
    <row r="6320" spans="1:4" ht="18" customHeight="1">
      <c r="A6320" s="366" t="s">
        <v>42711</v>
      </c>
      <c r="B6320" s="367" t="s">
        <v>34173</v>
      </c>
      <c r="C6320" s="366" t="s">
        <v>40</v>
      </c>
      <c r="D6320" s="368">
        <v>3703.4</v>
      </c>
    </row>
    <row r="6321" spans="1:4" ht="9" customHeight="1">
      <c r="A6321" s="366" t="s">
        <v>42712</v>
      </c>
      <c r="B6321" s="367" t="s">
        <v>34174</v>
      </c>
      <c r="C6321" s="366" t="s">
        <v>40</v>
      </c>
      <c r="D6321" s="368">
        <v>3340.77</v>
      </c>
    </row>
    <row r="6322" spans="1:4" ht="18" customHeight="1">
      <c r="A6322" s="366" t="s">
        <v>42713</v>
      </c>
      <c r="B6322" s="367" t="s">
        <v>34175</v>
      </c>
      <c r="C6322" s="366" t="s">
        <v>40</v>
      </c>
      <c r="D6322" s="368">
        <v>6475.81</v>
      </c>
    </row>
    <row r="6323" spans="1:4" ht="9" customHeight="1">
      <c r="A6323" s="366" t="s">
        <v>42714</v>
      </c>
      <c r="B6323" s="367" t="s">
        <v>34176</v>
      </c>
      <c r="C6323" s="366" t="s">
        <v>40</v>
      </c>
      <c r="D6323" s="368">
        <v>5966.67</v>
      </c>
    </row>
    <row r="6324" spans="1:4" ht="18" customHeight="1">
      <c r="A6324" s="366" t="s">
        <v>42715</v>
      </c>
      <c r="B6324" s="367" t="s">
        <v>34177</v>
      </c>
      <c r="C6324" s="366" t="s">
        <v>40</v>
      </c>
      <c r="D6324" s="368">
        <v>7115.11</v>
      </c>
    </row>
    <row r="6325" spans="1:4" ht="9" customHeight="1">
      <c r="A6325" s="366" t="s">
        <v>42716</v>
      </c>
      <c r="B6325" s="367" t="s">
        <v>34178</v>
      </c>
      <c r="C6325" s="366" t="s">
        <v>40</v>
      </c>
      <c r="D6325" s="368">
        <v>6604.56</v>
      </c>
    </row>
    <row r="6326" spans="1:4" ht="18" customHeight="1">
      <c r="A6326" s="366" t="s">
        <v>42717</v>
      </c>
      <c r="B6326" s="367" t="s">
        <v>34179</v>
      </c>
      <c r="C6326" s="366" t="s">
        <v>40</v>
      </c>
      <c r="D6326" s="368">
        <v>4485.41</v>
      </c>
    </row>
    <row r="6327" spans="1:4" ht="9" customHeight="1">
      <c r="A6327" s="366" t="s">
        <v>42718</v>
      </c>
      <c r="B6327" s="367" t="s">
        <v>34180</v>
      </c>
      <c r="C6327" s="366" t="s">
        <v>40</v>
      </c>
      <c r="D6327" s="368">
        <v>4025.03</v>
      </c>
    </row>
    <row r="6328" spans="1:4" ht="18" customHeight="1">
      <c r="A6328" s="366" t="s">
        <v>42719</v>
      </c>
      <c r="B6328" s="367" t="s">
        <v>34181</v>
      </c>
      <c r="C6328" s="366" t="s">
        <v>40</v>
      </c>
      <c r="D6328" s="368">
        <v>5296.75</v>
      </c>
    </row>
    <row r="6329" spans="1:4" ht="9" customHeight="1">
      <c r="A6329" s="366" t="s">
        <v>42720</v>
      </c>
      <c r="B6329" s="367" t="s">
        <v>34182</v>
      </c>
      <c r="C6329" s="366" t="s">
        <v>40</v>
      </c>
      <c r="D6329" s="368">
        <v>4877.45</v>
      </c>
    </row>
    <row r="6330" spans="1:4" ht="18" customHeight="1">
      <c r="A6330" s="366" t="s">
        <v>42721</v>
      </c>
      <c r="B6330" s="367" t="s">
        <v>34183</v>
      </c>
      <c r="C6330" s="366" t="s">
        <v>40</v>
      </c>
      <c r="D6330" s="368">
        <v>5910.32</v>
      </c>
    </row>
    <row r="6331" spans="1:4" ht="9" customHeight="1">
      <c r="A6331" s="366" t="s">
        <v>42722</v>
      </c>
      <c r="B6331" s="367" t="s">
        <v>34184</v>
      </c>
      <c r="C6331" s="366" t="s">
        <v>40</v>
      </c>
      <c r="D6331" s="368">
        <v>5401.14</v>
      </c>
    </row>
    <row r="6332" spans="1:4" ht="9" customHeight="1">
      <c r="A6332" s="366" t="s">
        <v>42723</v>
      </c>
      <c r="B6332" s="367" t="s">
        <v>34185</v>
      </c>
      <c r="C6332" s="366" t="s">
        <v>91</v>
      </c>
      <c r="D6332" s="368">
        <v>289760.65999999997</v>
      </c>
    </row>
    <row r="6333" spans="1:4" ht="9" customHeight="1">
      <c r="A6333" s="366" t="s">
        <v>42724</v>
      </c>
      <c r="B6333" s="367" t="s">
        <v>34186</v>
      </c>
      <c r="C6333" s="366" t="s">
        <v>4130</v>
      </c>
      <c r="D6333" s="368">
        <v>2100.27</v>
      </c>
    </row>
    <row r="6334" spans="1:4" ht="9" customHeight="1">
      <c r="A6334" s="366" t="s">
        <v>42725</v>
      </c>
      <c r="B6334" s="367" t="s">
        <v>34187</v>
      </c>
      <c r="C6334" s="366" t="s">
        <v>4130</v>
      </c>
      <c r="D6334" s="368">
        <v>1658.36</v>
      </c>
    </row>
    <row r="6335" spans="1:4" ht="9" customHeight="1">
      <c r="A6335" s="366" t="s">
        <v>42726</v>
      </c>
      <c r="B6335" s="367" t="s">
        <v>34188</v>
      </c>
      <c r="C6335" s="366" t="s">
        <v>4131</v>
      </c>
      <c r="D6335" s="368">
        <v>9046.44</v>
      </c>
    </row>
    <row r="6336" spans="1:4" ht="9" customHeight="1">
      <c r="A6336" s="366" t="s">
        <v>42727</v>
      </c>
      <c r="B6336" s="367" t="s">
        <v>34189</v>
      </c>
      <c r="C6336" s="366" t="s">
        <v>4130</v>
      </c>
      <c r="D6336" s="368">
        <v>13326.42</v>
      </c>
    </row>
    <row r="6337" spans="1:4" ht="9" customHeight="1">
      <c r="A6337" s="366" t="s">
        <v>42728</v>
      </c>
      <c r="B6337" s="367" t="s">
        <v>34190</v>
      </c>
      <c r="C6337" s="366" t="s">
        <v>4130</v>
      </c>
      <c r="D6337" s="368">
        <v>7577.99</v>
      </c>
    </row>
    <row r="6338" spans="1:4" ht="9" customHeight="1">
      <c r="A6338" s="366" t="s">
        <v>42729</v>
      </c>
      <c r="B6338" s="367" t="s">
        <v>34191</v>
      </c>
      <c r="C6338" s="366" t="s">
        <v>4130</v>
      </c>
      <c r="D6338" s="368">
        <v>8247.74</v>
      </c>
    </row>
    <row r="6339" spans="1:4" ht="9" customHeight="1">
      <c r="A6339" s="366" t="s">
        <v>42730</v>
      </c>
      <c r="B6339" s="367" t="s">
        <v>34192</v>
      </c>
      <c r="C6339" s="366" t="s">
        <v>4130</v>
      </c>
      <c r="D6339" s="368">
        <v>13269.25</v>
      </c>
    </row>
    <row r="6340" spans="1:4" ht="9" customHeight="1">
      <c r="A6340" s="366" t="s">
        <v>42731</v>
      </c>
      <c r="B6340" s="367" t="s">
        <v>34193</v>
      </c>
      <c r="C6340" s="366" t="s">
        <v>4130</v>
      </c>
      <c r="D6340" s="368">
        <v>21181.82</v>
      </c>
    </row>
    <row r="6341" spans="1:4" ht="9" customHeight="1">
      <c r="A6341" s="366" t="s">
        <v>42732</v>
      </c>
      <c r="B6341" s="367" t="s">
        <v>34194</v>
      </c>
      <c r="C6341" s="366" t="s">
        <v>4130</v>
      </c>
      <c r="D6341" s="368">
        <v>27001.08</v>
      </c>
    </row>
    <row r="6342" spans="1:4" ht="9" customHeight="1">
      <c r="A6342" s="366" t="s">
        <v>42733</v>
      </c>
      <c r="B6342" s="367" t="s">
        <v>34195</v>
      </c>
      <c r="C6342" s="366" t="s">
        <v>4130</v>
      </c>
      <c r="D6342" s="368">
        <v>8098.92</v>
      </c>
    </row>
    <row r="6343" spans="1:4" ht="9" customHeight="1">
      <c r="A6343" s="366" t="s">
        <v>42734</v>
      </c>
      <c r="B6343" s="367" t="s">
        <v>34196</v>
      </c>
      <c r="C6343" s="366" t="s">
        <v>4130</v>
      </c>
      <c r="D6343" s="368">
        <v>15603.89</v>
      </c>
    </row>
    <row r="6344" spans="1:4" ht="9" customHeight="1">
      <c r="A6344" s="366" t="s">
        <v>42735</v>
      </c>
      <c r="B6344" s="367" t="s">
        <v>34197</v>
      </c>
      <c r="C6344" s="366" t="s">
        <v>4130</v>
      </c>
      <c r="D6344" s="368">
        <v>18618.5</v>
      </c>
    </row>
    <row r="6345" spans="1:4" ht="9" customHeight="1">
      <c r="A6345" s="366" t="s">
        <v>42736</v>
      </c>
      <c r="B6345" s="367" t="s">
        <v>34198</v>
      </c>
      <c r="C6345" s="366" t="s">
        <v>4130</v>
      </c>
      <c r="D6345" s="368">
        <v>25793.75</v>
      </c>
    </row>
    <row r="6346" spans="1:4" ht="9" customHeight="1">
      <c r="A6346" s="366" t="s">
        <v>42737</v>
      </c>
      <c r="B6346" s="367" t="s">
        <v>34199</v>
      </c>
      <c r="C6346" s="366" t="s">
        <v>4130</v>
      </c>
      <c r="D6346" s="368">
        <v>28354.06</v>
      </c>
    </row>
    <row r="6347" spans="1:4" ht="9" customHeight="1">
      <c r="A6347" s="366" t="s">
        <v>42738</v>
      </c>
      <c r="B6347" s="367" t="s">
        <v>34200</v>
      </c>
      <c r="C6347" s="366" t="s">
        <v>4130</v>
      </c>
      <c r="D6347" s="368">
        <v>36026.550000000003</v>
      </c>
    </row>
    <row r="6348" spans="1:4" ht="9" customHeight="1">
      <c r="A6348" s="366" t="s">
        <v>42739</v>
      </c>
      <c r="B6348" s="367" t="s">
        <v>34201</v>
      </c>
      <c r="C6348" s="366" t="s">
        <v>4130</v>
      </c>
      <c r="D6348" s="368">
        <v>4267.55</v>
      </c>
    </row>
    <row r="6349" spans="1:4" ht="9" customHeight="1">
      <c r="A6349" s="366" t="s">
        <v>42740</v>
      </c>
      <c r="B6349" s="367" t="s">
        <v>34202</v>
      </c>
      <c r="C6349" s="366" t="s">
        <v>4130</v>
      </c>
      <c r="D6349" s="368">
        <v>9067.41</v>
      </c>
    </row>
    <row r="6350" spans="1:4" ht="9" customHeight="1">
      <c r="A6350" s="366" t="s">
        <v>42741</v>
      </c>
      <c r="B6350" s="367" t="s">
        <v>34203</v>
      </c>
      <c r="C6350" s="366" t="s">
        <v>4130</v>
      </c>
      <c r="D6350" s="368">
        <v>17374.25</v>
      </c>
    </row>
    <row r="6351" spans="1:4" ht="9" customHeight="1">
      <c r="A6351" s="366" t="s">
        <v>42742</v>
      </c>
      <c r="B6351" s="367" t="s">
        <v>34204</v>
      </c>
      <c r="C6351" s="366" t="s">
        <v>4130</v>
      </c>
      <c r="D6351" s="368">
        <v>20732.22</v>
      </c>
    </row>
    <row r="6352" spans="1:4" ht="9" customHeight="1">
      <c r="A6352" s="366" t="s">
        <v>42743</v>
      </c>
      <c r="B6352" s="367" t="s">
        <v>34205</v>
      </c>
      <c r="C6352" s="366" t="s">
        <v>4130</v>
      </c>
      <c r="D6352" s="368">
        <v>28699.46</v>
      </c>
    </row>
    <row r="6353" spans="1:4" ht="9" customHeight="1">
      <c r="A6353" s="366" t="s">
        <v>42744</v>
      </c>
      <c r="B6353" s="367" t="s">
        <v>34206</v>
      </c>
      <c r="C6353" s="366" t="s">
        <v>4130</v>
      </c>
      <c r="D6353" s="368">
        <v>31541.95</v>
      </c>
    </row>
    <row r="6354" spans="1:4" ht="9" customHeight="1">
      <c r="A6354" s="366" t="s">
        <v>42745</v>
      </c>
      <c r="B6354" s="367" t="s">
        <v>34207</v>
      </c>
      <c r="C6354" s="366" t="s">
        <v>4130</v>
      </c>
      <c r="D6354" s="368">
        <v>40064.15</v>
      </c>
    </row>
    <row r="6355" spans="1:4" ht="9" customHeight="1">
      <c r="A6355" s="366" t="s">
        <v>42746</v>
      </c>
      <c r="B6355" s="367" t="s">
        <v>34208</v>
      </c>
      <c r="C6355" s="366" t="s">
        <v>4130</v>
      </c>
      <c r="D6355" s="368">
        <v>4765.92</v>
      </c>
    </row>
    <row r="6356" spans="1:4" ht="18" customHeight="1">
      <c r="A6356" s="366" t="s">
        <v>42747</v>
      </c>
      <c r="B6356" s="367" t="s">
        <v>34209</v>
      </c>
      <c r="C6356" s="366" t="s">
        <v>4130</v>
      </c>
      <c r="D6356" s="368">
        <v>713.37</v>
      </c>
    </row>
    <row r="6357" spans="1:4" ht="18" customHeight="1">
      <c r="A6357" s="366" t="s">
        <v>42748</v>
      </c>
      <c r="B6357" s="367" t="s">
        <v>34210</v>
      </c>
      <c r="C6357" s="366" t="s">
        <v>4130</v>
      </c>
      <c r="D6357" s="368">
        <v>25478.49</v>
      </c>
    </row>
    <row r="6358" spans="1:4" ht="18" customHeight="1">
      <c r="A6358" s="366" t="s">
        <v>42749</v>
      </c>
      <c r="B6358" s="367" t="s">
        <v>34211</v>
      </c>
      <c r="C6358" s="366" t="s">
        <v>4130</v>
      </c>
      <c r="D6358" s="368">
        <v>44463.91</v>
      </c>
    </row>
    <row r="6359" spans="1:4" ht="18" customHeight="1">
      <c r="A6359" s="366" t="s">
        <v>42750</v>
      </c>
      <c r="B6359" s="367" t="s">
        <v>34212</v>
      </c>
      <c r="C6359" s="366" t="s">
        <v>4130</v>
      </c>
      <c r="D6359" s="368">
        <v>58121.52</v>
      </c>
    </row>
    <row r="6360" spans="1:4" ht="9" customHeight="1">
      <c r="A6360" s="366" t="s">
        <v>42751</v>
      </c>
      <c r="B6360" s="367" t="s">
        <v>34213</v>
      </c>
      <c r="C6360" s="366" t="s">
        <v>4130</v>
      </c>
      <c r="D6360" s="368">
        <v>16364.86</v>
      </c>
    </row>
    <row r="6361" spans="1:4" ht="9" customHeight="1">
      <c r="A6361" s="366" t="s">
        <v>42752</v>
      </c>
      <c r="B6361" s="367" t="s">
        <v>34214</v>
      </c>
      <c r="C6361" s="366" t="s">
        <v>4130</v>
      </c>
      <c r="D6361" s="368">
        <v>155908.78</v>
      </c>
    </row>
    <row r="6362" spans="1:4" ht="9" customHeight="1">
      <c r="A6362" s="366" t="s">
        <v>42753</v>
      </c>
      <c r="B6362" s="367" t="s">
        <v>34215</v>
      </c>
      <c r="C6362" s="366" t="s">
        <v>4130</v>
      </c>
      <c r="D6362" s="368">
        <v>217174.13</v>
      </c>
    </row>
    <row r="6363" spans="1:4" ht="9" customHeight="1">
      <c r="A6363" s="366" t="s">
        <v>42754</v>
      </c>
      <c r="B6363" s="367" t="s">
        <v>34216</v>
      </c>
      <c r="C6363" s="366" t="s">
        <v>4130</v>
      </c>
      <c r="D6363" s="368">
        <v>52105.59</v>
      </c>
    </row>
    <row r="6364" spans="1:4" ht="18" customHeight="1">
      <c r="A6364" s="366" t="s">
        <v>42755</v>
      </c>
      <c r="B6364" s="367" t="s">
        <v>34217</v>
      </c>
      <c r="C6364" s="366" t="s">
        <v>4130</v>
      </c>
      <c r="D6364" s="368">
        <v>122681.43</v>
      </c>
    </row>
    <row r="6365" spans="1:4" ht="9" customHeight="1">
      <c r="A6365" s="366" t="s">
        <v>42756</v>
      </c>
      <c r="B6365" s="367" t="s">
        <v>34218</v>
      </c>
      <c r="C6365" s="366" t="s">
        <v>9780</v>
      </c>
      <c r="D6365" s="368">
        <v>335.5</v>
      </c>
    </row>
    <row r="6366" spans="1:4" ht="9" customHeight="1">
      <c r="A6366" s="366" t="s">
        <v>42757</v>
      </c>
      <c r="B6366" s="367" t="s">
        <v>34219</v>
      </c>
      <c r="C6366" s="366" t="s">
        <v>4130</v>
      </c>
      <c r="D6366" s="368">
        <v>2675.92</v>
      </c>
    </row>
    <row r="6367" spans="1:4" ht="9" customHeight="1">
      <c r="A6367" s="366" t="s">
        <v>42758</v>
      </c>
      <c r="B6367" s="367" t="s">
        <v>34220</v>
      </c>
      <c r="C6367" s="366" t="s">
        <v>4131</v>
      </c>
      <c r="D6367" s="368">
        <v>46.68</v>
      </c>
    </row>
    <row r="6368" spans="1:4" ht="9" customHeight="1">
      <c r="A6368" s="366" t="s">
        <v>42759</v>
      </c>
      <c r="B6368" s="367" t="s">
        <v>34221</v>
      </c>
      <c r="C6368" s="366" t="s">
        <v>4130</v>
      </c>
      <c r="D6368" s="368">
        <v>922.49</v>
      </c>
    </row>
    <row r="6369" spans="1:4" ht="9" customHeight="1">
      <c r="A6369" s="366" t="s">
        <v>42760</v>
      </c>
      <c r="B6369" s="367" t="s">
        <v>34222</v>
      </c>
      <c r="C6369" s="366" t="s">
        <v>4130</v>
      </c>
      <c r="D6369" s="368">
        <v>247838.99</v>
      </c>
    </row>
    <row r="6370" spans="1:4" ht="9" customHeight="1">
      <c r="A6370" s="366" t="s">
        <v>42761</v>
      </c>
      <c r="B6370" s="367" t="s">
        <v>34223</v>
      </c>
      <c r="C6370" s="366" t="s">
        <v>4131</v>
      </c>
      <c r="D6370" s="368">
        <v>1103.26</v>
      </c>
    </row>
    <row r="6371" spans="1:4" ht="9" customHeight="1">
      <c r="A6371" s="366" t="s">
        <v>42762</v>
      </c>
      <c r="B6371" s="367" t="s">
        <v>34224</v>
      </c>
      <c r="C6371" s="366" t="s">
        <v>9780</v>
      </c>
      <c r="D6371" s="368">
        <v>20.23</v>
      </c>
    </row>
    <row r="6372" spans="1:4" ht="18" customHeight="1">
      <c r="A6372" s="366" t="s">
        <v>42763</v>
      </c>
      <c r="B6372" s="367" t="s">
        <v>34225</v>
      </c>
      <c r="C6372" s="366" t="s">
        <v>9780</v>
      </c>
      <c r="D6372" s="368">
        <v>62.36</v>
      </c>
    </row>
    <row r="6373" spans="1:4" ht="9" customHeight="1">
      <c r="A6373" s="366" t="s">
        <v>42764</v>
      </c>
      <c r="B6373" s="367" t="s">
        <v>34226</v>
      </c>
      <c r="C6373" s="366" t="s">
        <v>9780</v>
      </c>
      <c r="D6373" s="368">
        <v>62.36</v>
      </c>
    </row>
    <row r="6374" spans="1:4">
      <c r="A6374" s="366" t="s">
        <v>42765</v>
      </c>
      <c r="B6374" s="367" t="s">
        <v>34227</v>
      </c>
      <c r="C6374" s="366" t="s">
        <v>9780</v>
      </c>
      <c r="D6374" s="368">
        <v>54.89</v>
      </c>
    </row>
  </sheetData>
  <mergeCells count="1">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E11703"/>
  <sheetViews>
    <sheetView topLeftCell="A4699" workbookViewId="0">
      <selection activeCell="E4704" sqref="E4704"/>
    </sheetView>
  </sheetViews>
  <sheetFormatPr defaultColWidth="21.625" defaultRowHeight="14.25"/>
  <cols>
    <col min="1" max="1" width="5.125" customWidth="1"/>
    <col min="2" max="2" width="33.625" customWidth="1"/>
    <col min="3" max="3" width="53.5" customWidth="1"/>
    <col min="4" max="5" width="21.625" style="111"/>
  </cols>
  <sheetData>
    <row r="1" spans="1:5">
      <c r="A1" s="426" t="s">
        <v>42766</v>
      </c>
      <c r="B1" s="426"/>
      <c r="C1" s="426"/>
      <c r="D1" s="426"/>
      <c r="E1" s="426"/>
    </row>
    <row r="2" spans="1:5">
      <c r="A2" s="426" t="s">
        <v>42767</v>
      </c>
      <c r="B2" s="426"/>
      <c r="C2" s="426"/>
      <c r="D2" s="426"/>
      <c r="E2" s="426"/>
    </row>
    <row r="3" spans="1:5">
      <c r="A3" s="426" t="s">
        <v>42768</v>
      </c>
      <c r="B3" s="426"/>
      <c r="C3" s="426"/>
      <c r="D3" s="426"/>
      <c r="E3" s="426"/>
    </row>
    <row r="4" spans="1:5">
      <c r="A4" t="s">
        <v>42769</v>
      </c>
      <c r="B4" t="s">
        <v>42770</v>
      </c>
      <c r="C4" t="s">
        <v>42771</v>
      </c>
      <c r="D4" s="111" t="s">
        <v>42772</v>
      </c>
      <c r="E4" s="111" t="s">
        <v>42773</v>
      </c>
    </row>
    <row r="5" spans="1:5">
      <c r="A5" t="s">
        <v>42774</v>
      </c>
      <c r="B5">
        <v>0</v>
      </c>
      <c r="C5">
        <v>0</v>
      </c>
      <c r="D5" s="111">
        <v>0</v>
      </c>
      <c r="E5" s="111" t="s">
        <v>42775</v>
      </c>
    </row>
    <row r="6" spans="1:5">
      <c r="A6">
        <v>0</v>
      </c>
      <c r="B6" t="s">
        <v>42776</v>
      </c>
      <c r="C6">
        <v>0</v>
      </c>
      <c r="D6" s="111">
        <v>0</v>
      </c>
      <c r="E6" s="111" t="s">
        <v>42775</v>
      </c>
    </row>
    <row r="7" spans="1:5">
      <c r="A7">
        <v>0</v>
      </c>
      <c r="B7" t="s">
        <v>4190</v>
      </c>
      <c r="C7" t="s">
        <v>42777</v>
      </c>
      <c r="D7" s="111" t="s">
        <v>4130</v>
      </c>
      <c r="E7" s="111" t="s">
        <v>42778</v>
      </c>
    </row>
    <row r="8" spans="1:5">
      <c r="A8">
        <v>0</v>
      </c>
      <c r="B8" t="s">
        <v>4191</v>
      </c>
      <c r="C8" t="s">
        <v>42779</v>
      </c>
      <c r="D8" s="111" t="s">
        <v>4130</v>
      </c>
      <c r="E8" s="111" t="s">
        <v>42780</v>
      </c>
    </row>
    <row r="9" spans="1:5">
      <c r="A9">
        <v>0</v>
      </c>
      <c r="B9" t="s">
        <v>4192</v>
      </c>
      <c r="C9" t="s">
        <v>42781</v>
      </c>
      <c r="D9" s="111" t="s">
        <v>4130</v>
      </c>
      <c r="E9" s="111" t="s">
        <v>42782</v>
      </c>
    </row>
    <row r="10" spans="1:5">
      <c r="A10">
        <v>0</v>
      </c>
      <c r="B10" t="s">
        <v>4193</v>
      </c>
      <c r="C10" t="s">
        <v>42783</v>
      </c>
      <c r="D10" s="111" t="s">
        <v>4130</v>
      </c>
      <c r="E10" s="111" t="s">
        <v>42784</v>
      </c>
    </row>
    <row r="11" spans="1:5">
      <c r="A11">
        <v>0</v>
      </c>
      <c r="B11" t="s">
        <v>4194</v>
      </c>
      <c r="C11" t="s">
        <v>42785</v>
      </c>
      <c r="D11" s="111" t="s">
        <v>4130</v>
      </c>
      <c r="E11" s="111" t="s">
        <v>42786</v>
      </c>
    </row>
    <row r="12" spans="1:5">
      <c r="A12">
        <v>0</v>
      </c>
      <c r="B12" t="s">
        <v>4195</v>
      </c>
      <c r="C12" t="s">
        <v>42787</v>
      </c>
      <c r="D12" s="111" t="s">
        <v>4130</v>
      </c>
      <c r="E12" s="111" t="s">
        <v>42788</v>
      </c>
    </row>
    <row r="13" spans="1:5">
      <c r="A13">
        <v>0</v>
      </c>
      <c r="B13" t="s">
        <v>4196</v>
      </c>
      <c r="C13" t="s">
        <v>42789</v>
      </c>
      <c r="D13" s="111" t="s">
        <v>4130</v>
      </c>
      <c r="E13" s="111" t="s">
        <v>42788</v>
      </c>
    </row>
    <row r="14" spans="1:5">
      <c r="A14">
        <v>0</v>
      </c>
      <c r="B14" t="s">
        <v>4197</v>
      </c>
      <c r="C14" t="s">
        <v>42790</v>
      </c>
      <c r="D14" s="111" t="s">
        <v>4130</v>
      </c>
      <c r="E14" s="111" t="s">
        <v>42791</v>
      </c>
    </row>
    <row r="15" spans="1:5">
      <c r="A15">
        <v>0</v>
      </c>
      <c r="B15" t="s">
        <v>4198</v>
      </c>
      <c r="C15" t="s">
        <v>42792</v>
      </c>
      <c r="D15" s="111" t="s">
        <v>4130</v>
      </c>
      <c r="E15" s="111" t="s">
        <v>42791</v>
      </c>
    </row>
    <row r="16" spans="1:5">
      <c r="A16">
        <v>0</v>
      </c>
      <c r="B16" t="s">
        <v>4199</v>
      </c>
      <c r="C16" t="s">
        <v>42793</v>
      </c>
      <c r="D16" s="111" t="s">
        <v>4130</v>
      </c>
      <c r="E16" s="111" t="s">
        <v>42794</v>
      </c>
    </row>
    <row r="17" spans="1:5">
      <c r="A17">
        <v>0</v>
      </c>
      <c r="B17" t="s">
        <v>4200</v>
      </c>
      <c r="C17" t="s">
        <v>42795</v>
      </c>
      <c r="D17" s="111" t="s">
        <v>4130</v>
      </c>
      <c r="E17" s="111" t="s">
        <v>42796</v>
      </c>
    </row>
    <row r="18" spans="1:5">
      <c r="A18">
        <v>0</v>
      </c>
      <c r="B18" t="s">
        <v>4201</v>
      </c>
      <c r="C18" t="s">
        <v>42797</v>
      </c>
      <c r="D18" s="111" t="s">
        <v>4130</v>
      </c>
      <c r="E18" s="111" t="s">
        <v>42798</v>
      </c>
    </row>
    <row r="19" spans="1:5">
      <c r="A19">
        <v>0</v>
      </c>
      <c r="B19" t="s">
        <v>4202</v>
      </c>
      <c r="C19" t="s">
        <v>42799</v>
      </c>
      <c r="D19" s="111" t="s">
        <v>4130</v>
      </c>
      <c r="E19" s="111" t="s">
        <v>42780</v>
      </c>
    </row>
    <row r="20" spans="1:5">
      <c r="A20">
        <v>0</v>
      </c>
      <c r="B20" t="s">
        <v>4203</v>
      </c>
      <c r="C20" t="s">
        <v>42800</v>
      </c>
      <c r="D20" s="111" t="s">
        <v>40</v>
      </c>
      <c r="E20" s="111" t="s">
        <v>42801</v>
      </c>
    </row>
    <row r="21" spans="1:5">
      <c r="A21">
        <v>0</v>
      </c>
      <c r="B21" t="s">
        <v>4204</v>
      </c>
      <c r="C21" t="s">
        <v>42802</v>
      </c>
      <c r="D21" s="111" t="s">
        <v>40</v>
      </c>
      <c r="E21" s="111" t="s">
        <v>42786</v>
      </c>
    </row>
    <row r="22" spans="1:5">
      <c r="A22">
        <v>0</v>
      </c>
      <c r="B22" t="s">
        <v>4205</v>
      </c>
      <c r="C22" t="s">
        <v>42803</v>
      </c>
      <c r="D22" s="111" t="s">
        <v>40</v>
      </c>
      <c r="E22" s="111" t="s">
        <v>42804</v>
      </c>
    </row>
    <row r="23" spans="1:5">
      <c r="A23">
        <v>0</v>
      </c>
      <c r="B23" t="s">
        <v>4206</v>
      </c>
      <c r="C23" t="s">
        <v>42805</v>
      </c>
      <c r="D23" s="111" t="s">
        <v>40</v>
      </c>
      <c r="E23" s="111" t="s">
        <v>42806</v>
      </c>
    </row>
    <row r="24" spans="1:5">
      <c r="A24">
        <v>0</v>
      </c>
      <c r="B24" t="s">
        <v>42807</v>
      </c>
      <c r="C24">
        <v>0</v>
      </c>
      <c r="D24" s="111">
        <v>0</v>
      </c>
      <c r="E24" s="111" t="s">
        <v>42775</v>
      </c>
    </row>
    <row r="25" spans="1:5">
      <c r="A25">
        <v>0</v>
      </c>
      <c r="B25" t="s">
        <v>4207</v>
      </c>
      <c r="C25" t="s">
        <v>42808</v>
      </c>
      <c r="D25" s="111" t="s">
        <v>40</v>
      </c>
      <c r="E25" s="111" t="s">
        <v>42809</v>
      </c>
    </row>
    <row r="26" spans="1:5">
      <c r="A26">
        <v>0</v>
      </c>
      <c r="B26" t="s">
        <v>4208</v>
      </c>
      <c r="C26" t="s">
        <v>42810</v>
      </c>
      <c r="D26" s="111" t="s">
        <v>40</v>
      </c>
      <c r="E26" s="111" t="s">
        <v>42811</v>
      </c>
    </row>
    <row r="27" spans="1:5">
      <c r="A27">
        <v>0</v>
      </c>
      <c r="B27" t="s">
        <v>4209</v>
      </c>
      <c r="C27" t="s">
        <v>42812</v>
      </c>
      <c r="D27" s="111" t="s">
        <v>40</v>
      </c>
      <c r="E27" s="111" t="s">
        <v>42813</v>
      </c>
    </row>
    <row r="28" spans="1:5">
      <c r="A28">
        <v>0</v>
      </c>
      <c r="B28" t="s">
        <v>4210</v>
      </c>
      <c r="C28" t="s">
        <v>42814</v>
      </c>
      <c r="D28" s="111" t="s">
        <v>40</v>
      </c>
      <c r="E28" s="111" t="s">
        <v>42815</v>
      </c>
    </row>
    <row r="29" spans="1:5">
      <c r="A29">
        <v>0</v>
      </c>
      <c r="B29" t="s">
        <v>42816</v>
      </c>
      <c r="C29">
        <v>0</v>
      </c>
      <c r="D29" s="111">
        <v>0</v>
      </c>
      <c r="E29" s="111" t="s">
        <v>42775</v>
      </c>
    </row>
    <row r="30" spans="1:5">
      <c r="A30">
        <v>0</v>
      </c>
      <c r="B30" t="s">
        <v>4211</v>
      </c>
      <c r="C30" t="s">
        <v>42817</v>
      </c>
      <c r="D30" s="111" t="s">
        <v>40</v>
      </c>
      <c r="E30" s="111" t="s">
        <v>42818</v>
      </c>
    </row>
    <row r="31" spans="1:5">
      <c r="A31">
        <v>0</v>
      </c>
      <c r="B31" t="s">
        <v>4212</v>
      </c>
      <c r="C31" t="s">
        <v>42819</v>
      </c>
      <c r="D31" s="111" t="s">
        <v>40</v>
      </c>
      <c r="E31" s="111" t="s">
        <v>42820</v>
      </c>
    </row>
    <row r="32" spans="1:5">
      <c r="A32">
        <v>0</v>
      </c>
      <c r="B32" t="s">
        <v>4213</v>
      </c>
      <c r="C32" t="s">
        <v>42821</v>
      </c>
      <c r="D32" s="111" t="s">
        <v>40</v>
      </c>
      <c r="E32" s="111" t="s">
        <v>42822</v>
      </c>
    </row>
    <row r="33" spans="1:5">
      <c r="A33">
        <v>0</v>
      </c>
      <c r="B33" t="s">
        <v>4214</v>
      </c>
      <c r="C33" t="s">
        <v>42823</v>
      </c>
      <c r="D33" s="111" t="s">
        <v>40</v>
      </c>
      <c r="E33" s="111" t="s">
        <v>42824</v>
      </c>
    </row>
    <row r="34" spans="1:5">
      <c r="A34">
        <v>0</v>
      </c>
      <c r="B34" t="s">
        <v>4215</v>
      </c>
      <c r="C34" t="s">
        <v>42825</v>
      </c>
      <c r="D34" s="111" t="s">
        <v>40</v>
      </c>
      <c r="E34" s="111" t="s">
        <v>42826</v>
      </c>
    </row>
    <row r="35" spans="1:5">
      <c r="A35">
        <v>0</v>
      </c>
      <c r="B35" t="s">
        <v>4216</v>
      </c>
      <c r="C35" t="s">
        <v>42827</v>
      </c>
      <c r="D35" s="111" t="s">
        <v>40</v>
      </c>
      <c r="E35" s="111" t="s">
        <v>42828</v>
      </c>
    </row>
    <row r="36" spans="1:5">
      <c r="A36">
        <v>0</v>
      </c>
      <c r="B36" t="s">
        <v>4217</v>
      </c>
      <c r="C36" t="s">
        <v>42829</v>
      </c>
      <c r="D36" s="111" t="s">
        <v>40</v>
      </c>
      <c r="E36" s="111" t="s">
        <v>42830</v>
      </c>
    </row>
    <row r="37" spans="1:5">
      <c r="A37">
        <v>0</v>
      </c>
      <c r="B37" t="s">
        <v>42831</v>
      </c>
      <c r="C37">
        <v>0</v>
      </c>
      <c r="D37" s="111">
        <v>0</v>
      </c>
      <c r="E37" s="111" t="s">
        <v>42775</v>
      </c>
    </row>
    <row r="38" spans="1:5">
      <c r="A38">
        <v>0</v>
      </c>
      <c r="B38" t="s">
        <v>4218</v>
      </c>
      <c r="C38" t="s">
        <v>42832</v>
      </c>
      <c r="D38" s="111" t="s">
        <v>40</v>
      </c>
      <c r="E38" s="111" t="s">
        <v>42833</v>
      </c>
    </row>
    <row r="39" spans="1:5">
      <c r="A39" t="s">
        <v>42834</v>
      </c>
      <c r="B39">
        <v>0</v>
      </c>
      <c r="C39">
        <v>0</v>
      </c>
      <c r="D39" s="111">
        <v>0</v>
      </c>
      <c r="E39" s="111" t="s">
        <v>42775</v>
      </c>
    </row>
    <row r="40" spans="1:5">
      <c r="A40">
        <v>0</v>
      </c>
      <c r="B40" t="s">
        <v>42835</v>
      </c>
      <c r="C40">
        <v>0</v>
      </c>
      <c r="D40" s="111">
        <v>0</v>
      </c>
      <c r="E40" s="111" t="s">
        <v>42775</v>
      </c>
    </row>
    <row r="41" spans="1:5">
      <c r="A41">
        <v>0</v>
      </c>
      <c r="B41" t="s">
        <v>4219</v>
      </c>
      <c r="C41" t="s">
        <v>42836</v>
      </c>
      <c r="D41" s="111" t="s">
        <v>24</v>
      </c>
      <c r="E41" s="111" t="s">
        <v>42837</v>
      </c>
    </row>
    <row r="42" spans="1:5">
      <c r="A42">
        <v>0</v>
      </c>
      <c r="B42" t="s">
        <v>42838</v>
      </c>
      <c r="C42">
        <v>0</v>
      </c>
      <c r="D42" s="111">
        <v>0</v>
      </c>
      <c r="E42" s="111" t="s">
        <v>42775</v>
      </c>
    </row>
    <row r="43" spans="1:5">
      <c r="A43">
        <v>0</v>
      </c>
      <c r="B43" t="s">
        <v>4220</v>
      </c>
      <c r="C43" t="s">
        <v>42839</v>
      </c>
      <c r="D43" s="111" t="s">
        <v>40</v>
      </c>
      <c r="E43" s="111" t="s">
        <v>42840</v>
      </c>
    </row>
    <row r="44" spans="1:5">
      <c r="A44" t="s">
        <v>42841</v>
      </c>
      <c r="B44">
        <v>0</v>
      </c>
      <c r="C44">
        <v>0</v>
      </c>
      <c r="D44" s="111">
        <v>0</v>
      </c>
      <c r="E44" s="111" t="s">
        <v>42775</v>
      </c>
    </row>
    <row r="45" spans="1:5">
      <c r="A45">
        <v>0</v>
      </c>
      <c r="B45" t="s">
        <v>42842</v>
      </c>
      <c r="C45">
        <v>0</v>
      </c>
      <c r="D45" s="111">
        <v>0</v>
      </c>
      <c r="E45" s="111" t="s">
        <v>42775</v>
      </c>
    </row>
    <row r="46" spans="1:5">
      <c r="A46">
        <v>0</v>
      </c>
      <c r="B46" t="s">
        <v>4221</v>
      </c>
      <c r="C46" t="s">
        <v>42843</v>
      </c>
      <c r="D46" s="111" t="s">
        <v>4130</v>
      </c>
      <c r="E46" s="111" t="s">
        <v>42844</v>
      </c>
    </row>
    <row r="47" spans="1:5">
      <c r="A47">
        <v>0</v>
      </c>
      <c r="B47" t="s">
        <v>42845</v>
      </c>
      <c r="C47">
        <v>0</v>
      </c>
      <c r="D47" s="111">
        <v>0</v>
      </c>
      <c r="E47" s="111" t="s">
        <v>42775</v>
      </c>
    </row>
    <row r="48" spans="1:5">
      <c r="A48">
        <v>0</v>
      </c>
      <c r="B48" t="s">
        <v>4222</v>
      </c>
      <c r="C48" t="s">
        <v>42846</v>
      </c>
      <c r="D48" s="111" t="s">
        <v>4131</v>
      </c>
      <c r="E48" s="111" t="s">
        <v>42847</v>
      </c>
    </row>
    <row r="49" spans="1:5">
      <c r="A49">
        <v>0</v>
      </c>
      <c r="B49" t="s">
        <v>4223</v>
      </c>
      <c r="C49" t="s">
        <v>42848</v>
      </c>
      <c r="D49" s="111" t="s">
        <v>4132</v>
      </c>
      <c r="E49" s="111" t="s">
        <v>42849</v>
      </c>
    </row>
    <row r="50" spans="1:5">
      <c r="A50">
        <v>0</v>
      </c>
      <c r="B50" t="s">
        <v>4224</v>
      </c>
      <c r="C50" t="s">
        <v>42850</v>
      </c>
      <c r="D50" s="111" t="s">
        <v>4132</v>
      </c>
      <c r="E50" s="111" t="s">
        <v>42851</v>
      </c>
    </row>
    <row r="51" spans="1:5">
      <c r="A51">
        <v>0</v>
      </c>
      <c r="B51" t="s">
        <v>4225</v>
      </c>
      <c r="C51" t="s">
        <v>42852</v>
      </c>
      <c r="D51" s="111" t="s">
        <v>4133</v>
      </c>
      <c r="E51" s="111" t="s">
        <v>42853</v>
      </c>
    </row>
    <row r="52" spans="1:5">
      <c r="A52">
        <v>0</v>
      </c>
      <c r="B52" t="s">
        <v>4226</v>
      </c>
      <c r="C52" t="s">
        <v>42854</v>
      </c>
      <c r="D52" s="111" t="s">
        <v>4132</v>
      </c>
      <c r="E52" s="111" t="s">
        <v>42855</v>
      </c>
    </row>
    <row r="53" spans="1:5">
      <c r="A53">
        <v>0</v>
      </c>
      <c r="B53" t="s">
        <v>4227</v>
      </c>
      <c r="C53" t="s">
        <v>42856</v>
      </c>
      <c r="D53" s="111" t="s">
        <v>4134</v>
      </c>
      <c r="E53" s="111" t="s">
        <v>42857</v>
      </c>
    </row>
    <row r="54" spans="1:5">
      <c r="A54">
        <v>0</v>
      </c>
      <c r="B54" t="s">
        <v>4228</v>
      </c>
      <c r="C54" t="s">
        <v>42858</v>
      </c>
      <c r="D54" s="111" t="s">
        <v>4131</v>
      </c>
      <c r="E54" s="111" t="s">
        <v>42859</v>
      </c>
    </row>
    <row r="55" spans="1:5">
      <c r="A55">
        <v>0</v>
      </c>
      <c r="B55" t="s">
        <v>42860</v>
      </c>
      <c r="C55">
        <v>0</v>
      </c>
      <c r="D55" s="111">
        <v>0</v>
      </c>
      <c r="E55" s="111" t="s">
        <v>42775</v>
      </c>
    </row>
    <row r="56" spans="1:5">
      <c r="A56">
        <v>0</v>
      </c>
      <c r="B56" t="s">
        <v>16703</v>
      </c>
      <c r="C56" t="s">
        <v>42861</v>
      </c>
      <c r="D56" s="111" t="s">
        <v>4130</v>
      </c>
      <c r="E56" s="111" t="s">
        <v>42862</v>
      </c>
    </row>
    <row r="57" spans="1:5">
      <c r="A57">
        <v>0</v>
      </c>
      <c r="B57" t="s">
        <v>42863</v>
      </c>
      <c r="C57">
        <v>0</v>
      </c>
      <c r="D57" s="111">
        <v>0</v>
      </c>
      <c r="E57" s="111" t="s">
        <v>42775</v>
      </c>
    </row>
    <row r="58" spans="1:5">
      <c r="A58">
        <v>0</v>
      </c>
      <c r="B58" t="s">
        <v>4229</v>
      </c>
      <c r="C58" t="s">
        <v>42864</v>
      </c>
      <c r="D58" s="111" t="s">
        <v>4135</v>
      </c>
      <c r="E58" s="111" t="s">
        <v>42865</v>
      </c>
    </row>
    <row r="59" spans="1:5">
      <c r="A59">
        <v>0</v>
      </c>
      <c r="B59" t="s">
        <v>4230</v>
      </c>
      <c r="C59" t="s">
        <v>42866</v>
      </c>
      <c r="D59" s="111" t="s">
        <v>4135</v>
      </c>
      <c r="E59" s="111" t="s">
        <v>42867</v>
      </c>
    </row>
    <row r="60" spans="1:5">
      <c r="A60">
        <v>0</v>
      </c>
      <c r="B60" t="s">
        <v>4231</v>
      </c>
      <c r="C60" t="s">
        <v>42868</v>
      </c>
      <c r="D60" s="111" t="s">
        <v>4135</v>
      </c>
      <c r="E60" s="111" t="s">
        <v>42869</v>
      </c>
    </row>
    <row r="61" spans="1:5">
      <c r="A61">
        <v>0</v>
      </c>
      <c r="B61" t="s">
        <v>4232</v>
      </c>
      <c r="C61" t="s">
        <v>42870</v>
      </c>
      <c r="D61" s="111" t="s">
        <v>4135</v>
      </c>
      <c r="E61" s="111" t="s">
        <v>42871</v>
      </c>
    </row>
    <row r="62" spans="1:5">
      <c r="A62">
        <v>0</v>
      </c>
      <c r="B62" t="s">
        <v>4233</v>
      </c>
      <c r="C62" t="s">
        <v>4234</v>
      </c>
      <c r="D62" s="111" t="s">
        <v>4135</v>
      </c>
      <c r="E62" s="111" t="s">
        <v>42872</v>
      </c>
    </row>
    <row r="63" spans="1:5">
      <c r="A63">
        <v>0</v>
      </c>
      <c r="B63" t="s">
        <v>4235</v>
      </c>
      <c r="C63" t="s">
        <v>4236</v>
      </c>
      <c r="D63" s="111" t="s">
        <v>4135</v>
      </c>
      <c r="E63" s="111" t="s">
        <v>42873</v>
      </c>
    </row>
    <row r="64" spans="1:5">
      <c r="A64">
        <v>0</v>
      </c>
      <c r="B64" t="s">
        <v>4237</v>
      </c>
      <c r="C64" t="s">
        <v>4238</v>
      </c>
      <c r="D64" s="111" t="s">
        <v>4135</v>
      </c>
      <c r="E64" s="111" t="s">
        <v>42874</v>
      </c>
    </row>
    <row r="65" spans="1:5">
      <c r="A65">
        <v>0</v>
      </c>
      <c r="B65" t="s">
        <v>4239</v>
      </c>
      <c r="C65" t="s">
        <v>42875</v>
      </c>
      <c r="D65" s="111" t="s">
        <v>42876</v>
      </c>
      <c r="E65" s="111" t="s">
        <v>42877</v>
      </c>
    </row>
    <row r="66" spans="1:5">
      <c r="A66">
        <v>0</v>
      </c>
      <c r="B66" t="s">
        <v>42878</v>
      </c>
      <c r="C66" t="s">
        <v>42879</v>
      </c>
      <c r="D66" s="111" t="s">
        <v>4136</v>
      </c>
      <c r="E66" s="111" t="s">
        <v>42880</v>
      </c>
    </row>
    <row r="67" spans="1:5">
      <c r="A67">
        <v>0</v>
      </c>
      <c r="B67" t="s">
        <v>4240</v>
      </c>
      <c r="C67" t="s">
        <v>42881</v>
      </c>
      <c r="D67" s="111" t="s">
        <v>4135</v>
      </c>
      <c r="E67" s="111" t="s">
        <v>42882</v>
      </c>
    </row>
    <row r="68" spans="1:5">
      <c r="A68">
        <v>0</v>
      </c>
      <c r="B68" t="s">
        <v>4241</v>
      </c>
      <c r="C68" t="s">
        <v>42883</v>
      </c>
      <c r="D68" s="111" t="s">
        <v>4135</v>
      </c>
      <c r="E68" s="111" t="s">
        <v>42884</v>
      </c>
    </row>
    <row r="69" spans="1:5">
      <c r="A69">
        <v>0</v>
      </c>
      <c r="B69" t="s">
        <v>4242</v>
      </c>
      <c r="C69" t="s">
        <v>42885</v>
      </c>
      <c r="D69" s="111" t="s">
        <v>4135</v>
      </c>
      <c r="E69" s="111" t="s">
        <v>42886</v>
      </c>
    </row>
    <row r="70" spans="1:5">
      <c r="A70">
        <v>0</v>
      </c>
      <c r="B70" t="s">
        <v>4243</v>
      </c>
      <c r="C70" t="s">
        <v>42887</v>
      </c>
      <c r="D70" s="111" t="s">
        <v>4135</v>
      </c>
      <c r="E70" s="111" t="s">
        <v>42888</v>
      </c>
    </row>
    <row r="71" spans="1:5">
      <c r="A71">
        <v>0</v>
      </c>
      <c r="B71" t="s">
        <v>4244</v>
      </c>
      <c r="C71" t="s">
        <v>42889</v>
      </c>
      <c r="D71" s="111" t="s">
        <v>4135</v>
      </c>
      <c r="E71" s="111" t="s">
        <v>42890</v>
      </c>
    </row>
    <row r="72" spans="1:5">
      <c r="A72">
        <v>0</v>
      </c>
      <c r="B72" t="s">
        <v>4245</v>
      </c>
      <c r="C72" t="s">
        <v>42891</v>
      </c>
      <c r="D72" s="111" t="s">
        <v>4135</v>
      </c>
      <c r="E72" s="111" t="s">
        <v>42892</v>
      </c>
    </row>
    <row r="73" spans="1:5">
      <c r="A73">
        <v>0</v>
      </c>
      <c r="B73" t="s">
        <v>4246</v>
      </c>
      <c r="C73" t="s">
        <v>42893</v>
      </c>
      <c r="D73" s="111" t="s">
        <v>42876</v>
      </c>
      <c r="E73" s="111" t="s">
        <v>42894</v>
      </c>
    </row>
    <row r="74" spans="1:5">
      <c r="A74">
        <v>0</v>
      </c>
      <c r="B74" t="s">
        <v>4247</v>
      </c>
      <c r="C74" t="s">
        <v>42895</v>
      </c>
      <c r="D74" s="111" t="s">
        <v>42876</v>
      </c>
      <c r="E74" s="111" t="s">
        <v>42896</v>
      </c>
    </row>
    <row r="75" spans="1:5">
      <c r="A75">
        <v>0</v>
      </c>
      <c r="B75" t="s">
        <v>4248</v>
      </c>
      <c r="C75" t="s">
        <v>42897</v>
      </c>
      <c r="D75" s="111" t="s">
        <v>42876</v>
      </c>
      <c r="E75" s="111" t="s">
        <v>42898</v>
      </c>
    </row>
    <row r="76" spans="1:5">
      <c r="A76" t="s">
        <v>42899</v>
      </c>
      <c r="B76">
        <v>0</v>
      </c>
      <c r="C76">
        <v>0</v>
      </c>
      <c r="D76" s="111">
        <v>0</v>
      </c>
      <c r="E76" s="111" t="s">
        <v>42775</v>
      </c>
    </row>
    <row r="77" spans="1:5">
      <c r="A77">
        <v>0</v>
      </c>
      <c r="B77" t="s">
        <v>42900</v>
      </c>
      <c r="C77">
        <v>0</v>
      </c>
      <c r="D77" s="111">
        <v>0</v>
      </c>
      <c r="E77" s="111" t="s">
        <v>42775</v>
      </c>
    </row>
    <row r="78" spans="1:5">
      <c r="A78">
        <v>0</v>
      </c>
      <c r="B78" t="s">
        <v>4249</v>
      </c>
      <c r="C78" t="s">
        <v>42901</v>
      </c>
      <c r="D78" s="111" t="s">
        <v>24</v>
      </c>
      <c r="E78" s="111" t="s">
        <v>42902</v>
      </c>
    </row>
    <row r="79" spans="1:5">
      <c r="A79">
        <v>0</v>
      </c>
      <c r="B79" t="s">
        <v>4250</v>
      </c>
      <c r="C79" t="s">
        <v>42903</v>
      </c>
      <c r="D79" s="111" t="s">
        <v>24</v>
      </c>
      <c r="E79" s="111" t="s">
        <v>42904</v>
      </c>
    </row>
    <row r="80" spans="1:5">
      <c r="A80">
        <v>0</v>
      </c>
      <c r="B80" t="s">
        <v>4251</v>
      </c>
      <c r="C80" t="s">
        <v>42905</v>
      </c>
      <c r="D80" s="111" t="s">
        <v>4130</v>
      </c>
      <c r="E80" s="111" t="s">
        <v>42906</v>
      </c>
    </row>
    <row r="81" spans="1:5">
      <c r="A81">
        <v>0</v>
      </c>
      <c r="B81" t="s">
        <v>4252</v>
      </c>
      <c r="C81" t="s">
        <v>42907</v>
      </c>
      <c r="D81" s="111" t="s">
        <v>4130</v>
      </c>
      <c r="E81" s="111" t="s">
        <v>42908</v>
      </c>
    </row>
    <row r="82" spans="1:5">
      <c r="A82">
        <v>0</v>
      </c>
      <c r="B82" t="s">
        <v>4253</v>
      </c>
      <c r="C82" t="s">
        <v>42909</v>
      </c>
      <c r="D82" s="111" t="s">
        <v>24</v>
      </c>
      <c r="E82" s="111" t="s">
        <v>42910</v>
      </c>
    </row>
    <row r="83" spans="1:5">
      <c r="A83">
        <v>0</v>
      </c>
      <c r="B83" t="s">
        <v>4254</v>
      </c>
      <c r="C83" t="s">
        <v>42911</v>
      </c>
      <c r="D83" s="111" t="s">
        <v>24</v>
      </c>
      <c r="E83" s="111" t="s">
        <v>42912</v>
      </c>
    </row>
    <row r="84" spans="1:5">
      <c r="A84">
        <v>0</v>
      </c>
      <c r="B84" t="s">
        <v>4255</v>
      </c>
      <c r="C84" t="s">
        <v>42913</v>
      </c>
      <c r="D84" s="111" t="s">
        <v>24</v>
      </c>
      <c r="E84" s="111" t="s">
        <v>42914</v>
      </c>
    </row>
    <row r="85" spans="1:5">
      <c r="A85">
        <v>0</v>
      </c>
      <c r="B85" t="s">
        <v>4256</v>
      </c>
      <c r="C85" t="s">
        <v>42915</v>
      </c>
      <c r="D85" s="111" t="s">
        <v>24</v>
      </c>
      <c r="E85" s="111" t="s">
        <v>42916</v>
      </c>
    </row>
    <row r="86" spans="1:5">
      <c r="A86">
        <v>0</v>
      </c>
      <c r="B86" t="s">
        <v>4257</v>
      </c>
      <c r="C86" t="s">
        <v>42917</v>
      </c>
      <c r="D86" s="111" t="s">
        <v>42876</v>
      </c>
      <c r="E86" s="111" t="s">
        <v>42918</v>
      </c>
    </row>
    <row r="87" spans="1:5">
      <c r="A87">
        <v>0</v>
      </c>
      <c r="B87" t="s">
        <v>42919</v>
      </c>
      <c r="C87">
        <v>0</v>
      </c>
      <c r="D87" s="111">
        <v>0</v>
      </c>
      <c r="E87" s="111" t="s">
        <v>42775</v>
      </c>
    </row>
    <row r="88" spans="1:5">
      <c r="A88">
        <v>0</v>
      </c>
      <c r="B88" t="s">
        <v>4258</v>
      </c>
      <c r="C88" t="s">
        <v>42920</v>
      </c>
      <c r="D88" s="111" t="s">
        <v>24</v>
      </c>
      <c r="E88" s="111" t="s">
        <v>42921</v>
      </c>
    </row>
    <row r="89" spans="1:5">
      <c r="A89">
        <v>0</v>
      </c>
      <c r="B89" t="s">
        <v>42922</v>
      </c>
      <c r="C89">
        <v>0</v>
      </c>
      <c r="D89" s="111">
        <v>0</v>
      </c>
      <c r="E89" s="111" t="s">
        <v>42775</v>
      </c>
    </row>
    <row r="90" spans="1:5">
      <c r="A90">
        <v>0</v>
      </c>
      <c r="B90" t="s">
        <v>4259</v>
      </c>
      <c r="C90" t="s">
        <v>42923</v>
      </c>
      <c r="D90" s="111" t="s">
        <v>42876</v>
      </c>
      <c r="E90" s="111" t="s">
        <v>42924</v>
      </c>
    </row>
    <row r="91" spans="1:5">
      <c r="A91">
        <v>0</v>
      </c>
      <c r="B91" t="s">
        <v>4260</v>
      </c>
      <c r="C91" t="s">
        <v>42925</v>
      </c>
      <c r="D91" s="111" t="s">
        <v>42876</v>
      </c>
      <c r="E91" s="111" t="s">
        <v>42926</v>
      </c>
    </row>
    <row r="92" spans="1:5">
      <c r="A92">
        <v>0</v>
      </c>
      <c r="B92" t="s">
        <v>4261</v>
      </c>
      <c r="C92" t="s">
        <v>42927</v>
      </c>
      <c r="D92" s="111" t="s">
        <v>42876</v>
      </c>
      <c r="E92" s="111" t="s">
        <v>42928</v>
      </c>
    </row>
    <row r="93" spans="1:5">
      <c r="A93">
        <v>0</v>
      </c>
      <c r="B93" t="s">
        <v>42929</v>
      </c>
      <c r="C93">
        <v>0</v>
      </c>
      <c r="D93" s="111">
        <v>0</v>
      </c>
      <c r="E93" s="111" t="s">
        <v>42775</v>
      </c>
    </row>
    <row r="94" spans="1:5">
      <c r="A94">
        <v>0</v>
      </c>
      <c r="B94" t="s">
        <v>4262</v>
      </c>
      <c r="C94" t="s">
        <v>42930</v>
      </c>
      <c r="D94" s="111" t="s">
        <v>4130</v>
      </c>
      <c r="E94" s="111" t="s">
        <v>42931</v>
      </c>
    </row>
    <row r="95" spans="1:5">
      <c r="A95">
        <v>0</v>
      </c>
      <c r="B95" t="s">
        <v>4263</v>
      </c>
      <c r="C95" t="s">
        <v>42932</v>
      </c>
      <c r="D95" s="111" t="s">
        <v>4130</v>
      </c>
      <c r="E95" s="111" t="s">
        <v>42933</v>
      </c>
    </row>
    <row r="96" spans="1:5">
      <c r="A96">
        <v>0</v>
      </c>
      <c r="B96" t="s">
        <v>42934</v>
      </c>
      <c r="C96">
        <v>0</v>
      </c>
      <c r="D96" s="111">
        <v>0</v>
      </c>
      <c r="E96" s="111" t="s">
        <v>42775</v>
      </c>
    </row>
    <row r="97" spans="1:5">
      <c r="A97">
        <v>0</v>
      </c>
      <c r="B97" t="s">
        <v>4264</v>
      </c>
      <c r="C97" t="s">
        <v>42935</v>
      </c>
      <c r="D97" s="111" t="s">
        <v>40</v>
      </c>
      <c r="E97" s="111" t="s">
        <v>42936</v>
      </c>
    </row>
    <row r="98" spans="1:5">
      <c r="A98">
        <v>0</v>
      </c>
      <c r="B98" t="s">
        <v>4265</v>
      </c>
      <c r="C98" t="s">
        <v>42937</v>
      </c>
      <c r="D98" s="111" t="s">
        <v>40</v>
      </c>
      <c r="E98" s="111" t="s">
        <v>42938</v>
      </c>
    </row>
    <row r="99" spans="1:5">
      <c r="A99">
        <v>0</v>
      </c>
      <c r="B99" t="s">
        <v>4266</v>
      </c>
      <c r="C99" t="s">
        <v>42939</v>
      </c>
      <c r="D99" s="111" t="s">
        <v>40</v>
      </c>
      <c r="E99" s="111" t="s">
        <v>42940</v>
      </c>
    </row>
    <row r="100" spans="1:5">
      <c r="A100">
        <v>0</v>
      </c>
      <c r="B100" t="s">
        <v>4267</v>
      </c>
      <c r="C100" t="s">
        <v>42941</v>
      </c>
      <c r="D100" s="111" t="s">
        <v>24</v>
      </c>
      <c r="E100" s="111" t="s">
        <v>42942</v>
      </c>
    </row>
    <row r="101" spans="1:5">
      <c r="A101">
        <v>0</v>
      </c>
      <c r="B101" t="s">
        <v>4268</v>
      </c>
      <c r="C101" t="s">
        <v>42943</v>
      </c>
      <c r="D101" s="111" t="s">
        <v>4130</v>
      </c>
      <c r="E101" s="111" t="s">
        <v>42944</v>
      </c>
    </row>
    <row r="102" spans="1:5">
      <c r="A102">
        <v>0</v>
      </c>
      <c r="B102" t="s">
        <v>4269</v>
      </c>
      <c r="C102" t="s">
        <v>42945</v>
      </c>
      <c r="D102" s="111" t="s">
        <v>4130</v>
      </c>
      <c r="E102" s="111" t="s">
        <v>42946</v>
      </c>
    </row>
    <row r="103" spans="1:5">
      <c r="A103">
        <v>0</v>
      </c>
      <c r="B103" t="s">
        <v>4270</v>
      </c>
      <c r="C103" t="s">
        <v>42947</v>
      </c>
      <c r="D103" s="111" t="s">
        <v>4130</v>
      </c>
      <c r="E103" s="111" t="s">
        <v>42948</v>
      </c>
    </row>
    <row r="104" spans="1:5">
      <c r="A104">
        <v>0</v>
      </c>
      <c r="B104" t="s">
        <v>4271</v>
      </c>
      <c r="C104" t="s">
        <v>42949</v>
      </c>
      <c r="D104" s="111" t="s">
        <v>24</v>
      </c>
      <c r="E104" s="111" t="s">
        <v>42950</v>
      </c>
    </row>
    <row r="105" spans="1:5">
      <c r="A105">
        <v>0</v>
      </c>
      <c r="B105" t="s">
        <v>4272</v>
      </c>
      <c r="C105" t="s">
        <v>42951</v>
      </c>
      <c r="D105" s="111" t="s">
        <v>24</v>
      </c>
      <c r="E105" s="111" t="s">
        <v>42952</v>
      </c>
    </row>
    <row r="106" spans="1:5">
      <c r="A106">
        <v>0</v>
      </c>
      <c r="B106" t="s">
        <v>4273</v>
      </c>
      <c r="C106" t="s">
        <v>42953</v>
      </c>
      <c r="D106" s="111" t="s">
        <v>4130</v>
      </c>
      <c r="E106" s="111" t="s">
        <v>42954</v>
      </c>
    </row>
    <row r="107" spans="1:5">
      <c r="A107">
        <v>0</v>
      </c>
      <c r="B107" t="s">
        <v>4274</v>
      </c>
      <c r="C107" t="s">
        <v>42955</v>
      </c>
      <c r="D107" s="111" t="s">
        <v>4130</v>
      </c>
      <c r="E107" s="111" t="s">
        <v>42956</v>
      </c>
    </row>
    <row r="108" spans="1:5">
      <c r="A108" t="s">
        <v>42957</v>
      </c>
      <c r="B108">
        <v>0</v>
      </c>
      <c r="C108">
        <v>0</v>
      </c>
      <c r="D108" s="111">
        <v>0</v>
      </c>
      <c r="E108" s="111" t="s">
        <v>42775</v>
      </c>
    </row>
    <row r="109" spans="1:5">
      <c r="A109">
        <v>0</v>
      </c>
      <c r="B109" t="s">
        <v>42958</v>
      </c>
      <c r="C109">
        <v>0</v>
      </c>
      <c r="D109" s="111">
        <v>0</v>
      </c>
      <c r="E109" s="111" t="s">
        <v>42775</v>
      </c>
    </row>
    <row r="110" spans="1:5">
      <c r="A110">
        <v>0</v>
      </c>
      <c r="B110" t="s">
        <v>4275</v>
      </c>
      <c r="C110" t="s">
        <v>42959</v>
      </c>
      <c r="D110" s="111" t="s">
        <v>42876</v>
      </c>
      <c r="E110" s="111" t="s">
        <v>42960</v>
      </c>
    </row>
    <row r="111" spans="1:5">
      <c r="A111">
        <v>0</v>
      </c>
      <c r="B111" t="s">
        <v>4276</v>
      </c>
      <c r="C111" t="s">
        <v>42961</v>
      </c>
      <c r="D111" s="111" t="s">
        <v>42876</v>
      </c>
      <c r="E111" s="111" t="s">
        <v>42962</v>
      </c>
    </row>
    <row r="112" spans="1:5">
      <c r="A112">
        <v>0</v>
      </c>
      <c r="B112" t="s">
        <v>4277</v>
      </c>
      <c r="C112" t="s">
        <v>42963</v>
      </c>
      <c r="D112" s="111" t="s">
        <v>42876</v>
      </c>
      <c r="E112" s="111" t="s">
        <v>42964</v>
      </c>
    </row>
    <row r="113" spans="1:5">
      <c r="A113">
        <v>0</v>
      </c>
      <c r="B113" t="s">
        <v>4278</v>
      </c>
      <c r="C113" t="s">
        <v>42965</v>
      </c>
      <c r="D113" s="111" t="s">
        <v>42876</v>
      </c>
      <c r="E113" s="111" t="s">
        <v>42966</v>
      </c>
    </row>
    <row r="114" spans="1:5">
      <c r="A114">
        <v>0</v>
      </c>
      <c r="B114" t="s">
        <v>4279</v>
      </c>
      <c r="C114" t="s">
        <v>42967</v>
      </c>
      <c r="D114" s="111" t="s">
        <v>42876</v>
      </c>
      <c r="E114" s="111" t="s">
        <v>42968</v>
      </c>
    </row>
    <row r="115" spans="1:5">
      <c r="A115">
        <v>0</v>
      </c>
      <c r="B115" t="s">
        <v>4280</v>
      </c>
      <c r="C115" t="s">
        <v>42969</v>
      </c>
      <c r="D115" s="111" t="s">
        <v>42970</v>
      </c>
      <c r="E115" s="111" t="s">
        <v>42971</v>
      </c>
    </row>
    <row r="116" spans="1:5">
      <c r="A116">
        <v>0</v>
      </c>
      <c r="B116" t="s">
        <v>4281</v>
      </c>
      <c r="C116" t="s">
        <v>42972</v>
      </c>
      <c r="D116" s="111" t="s">
        <v>40</v>
      </c>
      <c r="E116" s="111" t="s">
        <v>42973</v>
      </c>
    </row>
    <row r="117" spans="1:5">
      <c r="A117">
        <v>0</v>
      </c>
      <c r="B117" t="s">
        <v>4282</v>
      </c>
      <c r="C117" t="s">
        <v>42974</v>
      </c>
      <c r="D117" s="111" t="s">
        <v>40</v>
      </c>
      <c r="E117" s="111" t="s">
        <v>42975</v>
      </c>
    </row>
    <row r="118" spans="1:5">
      <c r="A118" t="s">
        <v>42976</v>
      </c>
      <c r="B118">
        <v>0</v>
      </c>
      <c r="C118">
        <v>0</v>
      </c>
      <c r="D118" s="111">
        <v>0</v>
      </c>
      <c r="E118" s="111" t="s">
        <v>42775</v>
      </c>
    </row>
    <row r="119" spans="1:5">
      <c r="A119">
        <v>0</v>
      </c>
      <c r="B119" t="s">
        <v>42977</v>
      </c>
      <c r="C119">
        <v>0</v>
      </c>
      <c r="D119" s="111">
        <v>0</v>
      </c>
      <c r="E119" s="111" t="s">
        <v>42775</v>
      </c>
    </row>
    <row r="120" spans="1:5">
      <c r="A120">
        <v>0</v>
      </c>
      <c r="B120" t="s">
        <v>4283</v>
      </c>
      <c r="C120" t="s">
        <v>42978</v>
      </c>
      <c r="D120" s="111" t="s">
        <v>4130</v>
      </c>
      <c r="E120" s="111" t="s">
        <v>42979</v>
      </c>
    </row>
    <row r="121" spans="1:5">
      <c r="A121">
        <v>0</v>
      </c>
      <c r="B121" t="s">
        <v>4284</v>
      </c>
      <c r="C121" t="s">
        <v>42980</v>
      </c>
      <c r="D121" s="111" t="s">
        <v>4130</v>
      </c>
      <c r="E121" s="111" t="s">
        <v>42981</v>
      </c>
    </row>
    <row r="122" spans="1:5">
      <c r="A122">
        <v>0</v>
      </c>
      <c r="B122" t="s">
        <v>4285</v>
      </c>
      <c r="C122" t="s">
        <v>42982</v>
      </c>
      <c r="D122" s="111" t="s">
        <v>40</v>
      </c>
      <c r="E122" s="111" t="s">
        <v>42983</v>
      </c>
    </row>
    <row r="123" spans="1:5">
      <c r="A123">
        <v>0</v>
      </c>
      <c r="B123" t="s">
        <v>4286</v>
      </c>
      <c r="C123" t="s">
        <v>42984</v>
      </c>
      <c r="D123" s="111" t="s">
        <v>24</v>
      </c>
      <c r="E123" s="111" t="s">
        <v>42985</v>
      </c>
    </row>
    <row r="124" spans="1:5">
      <c r="A124" t="s">
        <v>42986</v>
      </c>
      <c r="B124">
        <v>0</v>
      </c>
      <c r="C124">
        <v>0</v>
      </c>
      <c r="D124" s="111">
        <v>0</v>
      </c>
      <c r="E124" s="111" t="s">
        <v>42775</v>
      </c>
    </row>
    <row r="125" spans="1:5">
      <c r="A125">
        <v>0</v>
      </c>
      <c r="B125" t="s">
        <v>42987</v>
      </c>
      <c r="C125">
        <v>0</v>
      </c>
      <c r="D125" s="111">
        <v>0</v>
      </c>
      <c r="E125" s="111" t="s">
        <v>42775</v>
      </c>
    </row>
    <row r="126" spans="1:5">
      <c r="A126">
        <v>0</v>
      </c>
      <c r="B126" t="s">
        <v>4287</v>
      </c>
      <c r="C126" t="s">
        <v>42988</v>
      </c>
      <c r="D126" s="111" t="s">
        <v>4130</v>
      </c>
      <c r="E126" s="111" t="s">
        <v>42804</v>
      </c>
    </row>
    <row r="127" spans="1:5">
      <c r="A127">
        <v>0</v>
      </c>
      <c r="B127" t="s">
        <v>4288</v>
      </c>
      <c r="C127" t="s">
        <v>4289</v>
      </c>
      <c r="D127" s="111" t="s">
        <v>4130</v>
      </c>
      <c r="E127" s="111" t="s">
        <v>42989</v>
      </c>
    </row>
    <row r="128" spans="1:5">
      <c r="A128">
        <v>0</v>
      </c>
      <c r="B128" t="s">
        <v>4290</v>
      </c>
      <c r="C128" t="s">
        <v>42990</v>
      </c>
      <c r="D128" s="111" t="s">
        <v>4130</v>
      </c>
      <c r="E128" s="111" t="s">
        <v>42991</v>
      </c>
    </row>
    <row r="129" spans="1:5">
      <c r="A129">
        <v>0</v>
      </c>
      <c r="B129" t="s">
        <v>4291</v>
      </c>
      <c r="C129" t="s">
        <v>4292</v>
      </c>
      <c r="D129" s="111" t="s">
        <v>4130</v>
      </c>
      <c r="E129" s="111" t="s">
        <v>42992</v>
      </c>
    </row>
    <row r="130" spans="1:5">
      <c r="A130">
        <v>0</v>
      </c>
      <c r="B130" t="s">
        <v>4293</v>
      </c>
      <c r="C130" t="s">
        <v>42993</v>
      </c>
      <c r="D130" s="111" t="s">
        <v>4130</v>
      </c>
      <c r="E130" s="111" t="s">
        <v>42994</v>
      </c>
    </row>
    <row r="131" spans="1:5">
      <c r="A131">
        <v>0</v>
      </c>
      <c r="B131" t="s">
        <v>42995</v>
      </c>
      <c r="C131">
        <v>0</v>
      </c>
      <c r="D131" s="111">
        <v>0</v>
      </c>
      <c r="E131" s="111" t="s">
        <v>42775</v>
      </c>
    </row>
    <row r="132" spans="1:5">
      <c r="A132">
        <v>0</v>
      </c>
      <c r="B132" t="s">
        <v>4294</v>
      </c>
      <c r="C132" t="s">
        <v>4295</v>
      </c>
      <c r="D132" s="111" t="s">
        <v>4130</v>
      </c>
      <c r="E132" s="111" t="s">
        <v>42996</v>
      </c>
    </row>
    <row r="133" spans="1:5">
      <c r="A133">
        <v>0</v>
      </c>
      <c r="B133" t="s">
        <v>4296</v>
      </c>
      <c r="C133" t="s">
        <v>42997</v>
      </c>
      <c r="D133" s="111" t="s">
        <v>4130</v>
      </c>
      <c r="E133" s="111" t="s">
        <v>42998</v>
      </c>
    </row>
    <row r="134" spans="1:5">
      <c r="A134">
        <v>0</v>
      </c>
      <c r="B134" t="s">
        <v>42999</v>
      </c>
      <c r="C134">
        <v>0</v>
      </c>
      <c r="D134" s="111">
        <v>0</v>
      </c>
      <c r="E134" s="111" t="s">
        <v>42775</v>
      </c>
    </row>
    <row r="135" spans="1:5">
      <c r="A135">
        <v>0</v>
      </c>
      <c r="B135" t="s">
        <v>4297</v>
      </c>
      <c r="C135" t="s">
        <v>43000</v>
      </c>
      <c r="D135" s="111" t="s">
        <v>33</v>
      </c>
      <c r="E135" s="111" t="s">
        <v>43001</v>
      </c>
    </row>
    <row r="136" spans="1:5">
      <c r="A136">
        <v>0</v>
      </c>
      <c r="B136" t="s">
        <v>4298</v>
      </c>
      <c r="C136" t="s">
        <v>43002</v>
      </c>
      <c r="D136" s="111" t="s">
        <v>4130</v>
      </c>
      <c r="E136" s="111" t="s">
        <v>43003</v>
      </c>
    </row>
    <row r="137" spans="1:5">
      <c r="A137">
        <v>0</v>
      </c>
      <c r="B137" t="s">
        <v>4299</v>
      </c>
      <c r="C137" t="s">
        <v>4300</v>
      </c>
      <c r="D137" s="111" t="s">
        <v>4130</v>
      </c>
      <c r="E137" s="111" t="s">
        <v>43004</v>
      </c>
    </row>
    <row r="138" spans="1:5">
      <c r="A138">
        <v>0</v>
      </c>
      <c r="B138" t="s">
        <v>4301</v>
      </c>
      <c r="C138" t="s">
        <v>4302</v>
      </c>
      <c r="D138" s="111" t="s">
        <v>4130</v>
      </c>
      <c r="E138" s="111" t="s">
        <v>43005</v>
      </c>
    </row>
    <row r="139" spans="1:5">
      <c r="A139">
        <v>0</v>
      </c>
      <c r="B139" t="s">
        <v>43006</v>
      </c>
      <c r="C139">
        <v>0</v>
      </c>
      <c r="D139" s="111">
        <v>0</v>
      </c>
      <c r="E139" s="111" t="s">
        <v>42775</v>
      </c>
    </row>
    <row r="140" spans="1:5">
      <c r="A140">
        <v>0</v>
      </c>
      <c r="B140" t="s">
        <v>4303</v>
      </c>
      <c r="C140" t="s">
        <v>43007</v>
      </c>
      <c r="D140" s="111" t="s">
        <v>4130</v>
      </c>
      <c r="E140" s="111" t="s">
        <v>43008</v>
      </c>
    </row>
    <row r="141" spans="1:5">
      <c r="A141">
        <v>0</v>
      </c>
      <c r="B141" t="s">
        <v>4304</v>
      </c>
      <c r="C141" t="s">
        <v>4305</v>
      </c>
      <c r="D141" s="111" t="s">
        <v>4130</v>
      </c>
      <c r="E141" s="111" t="s">
        <v>42992</v>
      </c>
    </row>
    <row r="142" spans="1:5">
      <c r="A142">
        <v>0</v>
      </c>
      <c r="B142" t="s">
        <v>4306</v>
      </c>
      <c r="C142" t="s">
        <v>43009</v>
      </c>
      <c r="D142" s="111" t="s">
        <v>4130</v>
      </c>
      <c r="E142" s="111" t="s">
        <v>42992</v>
      </c>
    </row>
    <row r="143" spans="1:5">
      <c r="A143">
        <v>0</v>
      </c>
      <c r="B143" t="s">
        <v>4307</v>
      </c>
      <c r="C143" t="s">
        <v>43010</v>
      </c>
      <c r="D143" s="111" t="s">
        <v>4130</v>
      </c>
      <c r="E143" s="111" t="s">
        <v>43011</v>
      </c>
    </row>
    <row r="144" spans="1:5">
      <c r="A144">
        <v>0</v>
      </c>
      <c r="B144" t="s">
        <v>4308</v>
      </c>
      <c r="C144" t="s">
        <v>43012</v>
      </c>
      <c r="D144" s="111" t="s">
        <v>4130</v>
      </c>
      <c r="E144" s="111" t="s">
        <v>43008</v>
      </c>
    </row>
    <row r="145" spans="1:5">
      <c r="A145">
        <v>0</v>
      </c>
      <c r="B145" t="s">
        <v>4309</v>
      </c>
      <c r="C145" t="s">
        <v>43013</v>
      </c>
      <c r="D145" s="111" t="s">
        <v>4130</v>
      </c>
      <c r="E145" s="111" t="s">
        <v>43014</v>
      </c>
    </row>
    <row r="146" spans="1:5">
      <c r="A146">
        <v>0</v>
      </c>
      <c r="B146" t="s">
        <v>4310</v>
      </c>
      <c r="C146" t="s">
        <v>43015</v>
      </c>
      <c r="D146" s="111" t="s">
        <v>4130</v>
      </c>
      <c r="E146" s="111" t="s">
        <v>43016</v>
      </c>
    </row>
    <row r="147" spans="1:5">
      <c r="A147">
        <v>0</v>
      </c>
      <c r="B147" t="s">
        <v>4311</v>
      </c>
      <c r="C147" t="s">
        <v>43017</v>
      </c>
      <c r="D147" s="111" t="s">
        <v>4130</v>
      </c>
      <c r="E147" s="111" t="s">
        <v>43018</v>
      </c>
    </row>
    <row r="148" spans="1:5">
      <c r="A148">
        <v>0</v>
      </c>
      <c r="B148" t="s">
        <v>4312</v>
      </c>
      <c r="C148" t="s">
        <v>43019</v>
      </c>
      <c r="D148" s="111" t="s">
        <v>4130</v>
      </c>
      <c r="E148" s="111" t="s">
        <v>43020</v>
      </c>
    </row>
    <row r="149" spans="1:5">
      <c r="A149">
        <v>0</v>
      </c>
      <c r="B149" t="s">
        <v>4313</v>
      </c>
      <c r="C149" t="s">
        <v>43021</v>
      </c>
      <c r="D149" s="111" t="s">
        <v>4130</v>
      </c>
      <c r="E149" s="111" t="s">
        <v>43022</v>
      </c>
    </row>
    <row r="150" spans="1:5">
      <c r="A150">
        <v>0</v>
      </c>
      <c r="B150" t="s">
        <v>43023</v>
      </c>
      <c r="C150">
        <v>0</v>
      </c>
      <c r="D150" s="111">
        <v>0</v>
      </c>
      <c r="E150" s="111" t="s">
        <v>42775</v>
      </c>
    </row>
    <row r="151" spans="1:5">
      <c r="A151">
        <v>0</v>
      </c>
      <c r="B151" t="s">
        <v>4314</v>
      </c>
      <c r="C151" t="s">
        <v>43024</v>
      </c>
      <c r="D151" s="111" t="s">
        <v>4130</v>
      </c>
      <c r="E151" s="111" t="s">
        <v>43025</v>
      </c>
    </row>
    <row r="152" spans="1:5">
      <c r="A152">
        <v>0</v>
      </c>
      <c r="B152" t="s">
        <v>4315</v>
      </c>
      <c r="C152" t="s">
        <v>43026</v>
      </c>
      <c r="D152" s="111" t="s">
        <v>4130</v>
      </c>
      <c r="E152" s="111" t="s">
        <v>43027</v>
      </c>
    </row>
    <row r="153" spans="1:5">
      <c r="A153">
        <v>0</v>
      </c>
      <c r="B153" t="s">
        <v>4316</v>
      </c>
      <c r="C153" t="s">
        <v>43028</v>
      </c>
      <c r="D153" s="111" t="s">
        <v>4130</v>
      </c>
      <c r="E153" s="111" t="s">
        <v>43029</v>
      </c>
    </row>
    <row r="154" spans="1:5">
      <c r="A154">
        <v>0</v>
      </c>
      <c r="B154" t="s">
        <v>4317</v>
      </c>
      <c r="C154" t="s">
        <v>43030</v>
      </c>
      <c r="D154" s="111" t="s">
        <v>4130</v>
      </c>
      <c r="E154" s="111" t="s">
        <v>43031</v>
      </c>
    </row>
    <row r="155" spans="1:5">
      <c r="A155">
        <v>0</v>
      </c>
      <c r="B155" t="s">
        <v>4318</v>
      </c>
      <c r="C155" t="s">
        <v>43032</v>
      </c>
      <c r="D155" s="111" t="s">
        <v>4130</v>
      </c>
      <c r="E155" s="111" t="s">
        <v>42992</v>
      </c>
    </row>
    <row r="156" spans="1:5">
      <c r="A156">
        <v>0</v>
      </c>
      <c r="B156" t="s">
        <v>43033</v>
      </c>
      <c r="C156">
        <v>0</v>
      </c>
      <c r="D156" s="111">
        <v>0</v>
      </c>
      <c r="E156" s="111" t="s">
        <v>42775</v>
      </c>
    </row>
    <row r="157" spans="1:5">
      <c r="A157">
        <v>0</v>
      </c>
      <c r="B157" t="s">
        <v>4319</v>
      </c>
      <c r="C157" t="s">
        <v>43034</v>
      </c>
      <c r="D157" s="111" t="s">
        <v>4130</v>
      </c>
      <c r="E157" s="111" t="s">
        <v>43035</v>
      </c>
    </row>
    <row r="158" spans="1:5">
      <c r="A158">
        <v>0</v>
      </c>
      <c r="B158" t="s">
        <v>4320</v>
      </c>
      <c r="C158" t="s">
        <v>43036</v>
      </c>
      <c r="D158" s="111" t="s">
        <v>4130</v>
      </c>
      <c r="E158" s="111" t="s">
        <v>43037</v>
      </c>
    </row>
    <row r="159" spans="1:5">
      <c r="A159">
        <v>0</v>
      </c>
      <c r="B159" t="s">
        <v>4321</v>
      </c>
      <c r="C159" t="s">
        <v>43038</v>
      </c>
      <c r="D159" s="111" t="s">
        <v>4130</v>
      </c>
      <c r="E159" s="111" t="s">
        <v>43039</v>
      </c>
    </row>
    <row r="160" spans="1:5">
      <c r="A160">
        <v>0</v>
      </c>
      <c r="B160" t="s">
        <v>4322</v>
      </c>
      <c r="C160" t="s">
        <v>43040</v>
      </c>
      <c r="D160" s="111" t="s">
        <v>4130</v>
      </c>
      <c r="E160" s="111" t="s">
        <v>43039</v>
      </c>
    </row>
    <row r="161" spans="1:5">
      <c r="A161">
        <v>0</v>
      </c>
      <c r="B161" t="s">
        <v>4323</v>
      </c>
      <c r="C161" t="s">
        <v>43041</v>
      </c>
      <c r="D161" s="111" t="s">
        <v>4130</v>
      </c>
      <c r="E161" s="111" t="s">
        <v>43042</v>
      </c>
    </row>
    <row r="162" spans="1:5">
      <c r="A162">
        <v>0</v>
      </c>
      <c r="B162" t="s">
        <v>4324</v>
      </c>
      <c r="C162" t="s">
        <v>43043</v>
      </c>
      <c r="D162" s="111" t="s">
        <v>4130</v>
      </c>
      <c r="E162" s="111" t="s">
        <v>43044</v>
      </c>
    </row>
    <row r="163" spans="1:5">
      <c r="A163">
        <v>0</v>
      </c>
      <c r="B163" t="s">
        <v>4325</v>
      </c>
      <c r="C163" t="s">
        <v>43045</v>
      </c>
      <c r="D163" s="111" t="s">
        <v>4130</v>
      </c>
      <c r="E163" s="111" t="s">
        <v>43046</v>
      </c>
    </row>
    <row r="164" spans="1:5">
      <c r="A164">
        <v>0</v>
      </c>
      <c r="B164" t="s">
        <v>43047</v>
      </c>
      <c r="C164">
        <v>0</v>
      </c>
      <c r="D164" s="111">
        <v>0</v>
      </c>
      <c r="E164" s="111" t="s">
        <v>42775</v>
      </c>
    </row>
    <row r="165" spans="1:5">
      <c r="A165">
        <v>0</v>
      </c>
      <c r="B165" t="s">
        <v>4326</v>
      </c>
      <c r="C165" t="s">
        <v>4327</v>
      </c>
      <c r="D165" s="111" t="s">
        <v>4130</v>
      </c>
      <c r="E165" s="111" t="s">
        <v>43048</v>
      </c>
    </row>
    <row r="166" spans="1:5">
      <c r="A166">
        <v>0</v>
      </c>
      <c r="B166" t="s">
        <v>4328</v>
      </c>
      <c r="C166" t="s">
        <v>4329</v>
      </c>
      <c r="D166" s="111" t="s">
        <v>4130</v>
      </c>
      <c r="E166" s="111" t="s">
        <v>43049</v>
      </c>
    </row>
    <row r="167" spans="1:5">
      <c r="A167">
        <v>0</v>
      </c>
      <c r="B167" t="s">
        <v>4330</v>
      </c>
      <c r="C167" t="s">
        <v>43050</v>
      </c>
      <c r="D167" s="111" t="s">
        <v>4130</v>
      </c>
      <c r="E167" s="111" t="s">
        <v>43051</v>
      </c>
    </row>
    <row r="168" spans="1:5">
      <c r="A168">
        <v>0</v>
      </c>
      <c r="B168" t="s">
        <v>4331</v>
      </c>
      <c r="C168" t="s">
        <v>43052</v>
      </c>
      <c r="D168" s="111" t="s">
        <v>4130</v>
      </c>
      <c r="E168" s="111" t="s">
        <v>43053</v>
      </c>
    </row>
    <row r="169" spans="1:5">
      <c r="A169">
        <v>0</v>
      </c>
      <c r="B169" t="s">
        <v>4332</v>
      </c>
      <c r="C169" t="s">
        <v>43054</v>
      </c>
      <c r="D169" s="111" t="s">
        <v>4130</v>
      </c>
      <c r="E169" s="111" t="s">
        <v>43055</v>
      </c>
    </row>
    <row r="170" spans="1:5">
      <c r="A170">
        <v>0</v>
      </c>
      <c r="B170" t="s">
        <v>4333</v>
      </c>
      <c r="C170" t="s">
        <v>43056</v>
      </c>
      <c r="D170" s="111" t="s">
        <v>4130</v>
      </c>
      <c r="E170" s="111" t="s">
        <v>43057</v>
      </c>
    </row>
    <row r="171" spans="1:5">
      <c r="A171">
        <v>0</v>
      </c>
      <c r="B171" t="s">
        <v>4334</v>
      </c>
      <c r="C171" t="s">
        <v>43058</v>
      </c>
      <c r="D171" s="111" t="s">
        <v>4130</v>
      </c>
      <c r="E171" s="111" t="s">
        <v>43059</v>
      </c>
    </row>
    <row r="172" spans="1:5">
      <c r="A172">
        <v>0</v>
      </c>
      <c r="B172" t="s">
        <v>4335</v>
      </c>
      <c r="C172" t="s">
        <v>43060</v>
      </c>
      <c r="D172" s="111" t="s">
        <v>4130</v>
      </c>
      <c r="E172" s="111" t="s">
        <v>43059</v>
      </c>
    </row>
    <row r="173" spans="1:5">
      <c r="A173">
        <v>0</v>
      </c>
      <c r="B173" t="s">
        <v>4336</v>
      </c>
      <c r="C173" t="s">
        <v>43061</v>
      </c>
      <c r="D173" s="111" t="s">
        <v>4130</v>
      </c>
      <c r="E173" s="111" t="s">
        <v>43062</v>
      </c>
    </row>
    <row r="174" spans="1:5">
      <c r="A174">
        <v>0</v>
      </c>
      <c r="B174" t="s">
        <v>4337</v>
      </c>
      <c r="C174" t="s">
        <v>43063</v>
      </c>
      <c r="D174" s="111" t="s">
        <v>4130</v>
      </c>
      <c r="E174" s="111" t="s">
        <v>43064</v>
      </c>
    </row>
    <row r="175" spans="1:5">
      <c r="A175">
        <v>0</v>
      </c>
      <c r="B175" t="s">
        <v>4338</v>
      </c>
      <c r="C175" t="s">
        <v>43065</v>
      </c>
      <c r="D175" s="111" t="s">
        <v>4130</v>
      </c>
      <c r="E175" s="111" t="s">
        <v>43066</v>
      </c>
    </row>
    <row r="176" spans="1:5">
      <c r="A176">
        <v>0</v>
      </c>
      <c r="B176" t="s">
        <v>4339</v>
      </c>
      <c r="C176" t="s">
        <v>43067</v>
      </c>
      <c r="D176" s="111" t="s">
        <v>4130</v>
      </c>
      <c r="E176" s="111" t="s">
        <v>43066</v>
      </c>
    </row>
    <row r="177" spans="1:5">
      <c r="A177">
        <v>0</v>
      </c>
      <c r="B177" t="s">
        <v>4340</v>
      </c>
      <c r="C177" t="s">
        <v>43068</v>
      </c>
      <c r="D177" s="111" t="s">
        <v>4130</v>
      </c>
      <c r="E177" s="111" t="s">
        <v>43069</v>
      </c>
    </row>
    <row r="178" spans="1:5">
      <c r="A178">
        <v>0</v>
      </c>
      <c r="B178" t="s">
        <v>4341</v>
      </c>
      <c r="C178" t="s">
        <v>43070</v>
      </c>
      <c r="D178" s="111" t="s">
        <v>4130</v>
      </c>
      <c r="E178" s="111" t="s">
        <v>43071</v>
      </c>
    </row>
    <row r="179" spans="1:5">
      <c r="A179">
        <v>0</v>
      </c>
      <c r="B179" t="s">
        <v>4342</v>
      </c>
      <c r="C179" t="s">
        <v>43072</v>
      </c>
      <c r="D179" s="111" t="s">
        <v>4130</v>
      </c>
      <c r="E179" s="111" t="s">
        <v>43073</v>
      </c>
    </row>
    <row r="180" spans="1:5">
      <c r="A180">
        <v>0</v>
      </c>
      <c r="B180" t="s">
        <v>4343</v>
      </c>
      <c r="C180" t="s">
        <v>43074</v>
      </c>
      <c r="D180" s="111" t="s">
        <v>4130</v>
      </c>
      <c r="E180" s="111" t="s">
        <v>43075</v>
      </c>
    </row>
    <row r="181" spans="1:5">
      <c r="A181">
        <v>0</v>
      </c>
      <c r="B181" t="s">
        <v>4344</v>
      </c>
      <c r="C181" t="s">
        <v>43076</v>
      </c>
      <c r="D181" s="111" t="s">
        <v>4130</v>
      </c>
      <c r="E181" s="111" t="s">
        <v>43077</v>
      </c>
    </row>
    <row r="182" spans="1:5">
      <c r="A182">
        <v>0</v>
      </c>
      <c r="B182" t="s">
        <v>4345</v>
      </c>
      <c r="C182" t="s">
        <v>43078</v>
      </c>
      <c r="D182" s="111" t="s">
        <v>4130</v>
      </c>
      <c r="E182" s="111" t="s">
        <v>43079</v>
      </c>
    </row>
    <row r="183" spans="1:5">
      <c r="A183">
        <v>0</v>
      </c>
      <c r="B183" t="s">
        <v>4346</v>
      </c>
      <c r="C183" t="s">
        <v>4347</v>
      </c>
      <c r="D183" s="111" t="s">
        <v>4130</v>
      </c>
      <c r="E183" s="111" t="s">
        <v>43080</v>
      </c>
    </row>
    <row r="184" spans="1:5">
      <c r="A184">
        <v>0</v>
      </c>
      <c r="B184" t="s">
        <v>4348</v>
      </c>
      <c r="C184" t="s">
        <v>4349</v>
      </c>
      <c r="D184" s="111" t="s">
        <v>4130</v>
      </c>
      <c r="E184" s="111" t="s">
        <v>43081</v>
      </c>
    </row>
    <row r="185" spans="1:5">
      <c r="A185">
        <v>0</v>
      </c>
      <c r="B185" t="s">
        <v>4350</v>
      </c>
      <c r="C185" t="s">
        <v>43082</v>
      </c>
      <c r="D185" s="111" t="s">
        <v>4130</v>
      </c>
      <c r="E185" s="111" t="s">
        <v>43083</v>
      </c>
    </row>
    <row r="186" spans="1:5">
      <c r="A186">
        <v>0</v>
      </c>
      <c r="B186" t="s">
        <v>4351</v>
      </c>
      <c r="C186" t="s">
        <v>43084</v>
      </c>
      <c r="D186" s="111" t="s">
        <v>4130</v>
      </c>
      <c r="E186" s="111" t="s">
        <v>43085</v>
      </c>
    </row>
    <row r="187" spans="1:5">
      <c r="A187" t="s">
        <v>43086</v>
      </c>
      <c r="B187">
        <v>0</v>
      </c>
      <c r="C187">
        <v>0</v>
      </c>
      <c r="D187" s="111">
        <v>0</v>
      </c>
      <c r="E187" s="111" t="s">
        <v>42775</v>
      </c>
    </row>
    <row r="188" spans="1:5">
      <c r="A188">
        <v>0</v>
      </c>
      <c r="B188" t="s">
        <v>43087</v>
      </c>
      <c r="C188">
        <v>0</v>
      </c>
      <c r="D188" s="111">
        <v>0</v>
      </c>
      <c r="E188" s="111" t="s">
        <v>42775</v>
      </c>
    </row>
    <row r="189" spans="1:5">
      <c r="A189">
        <v>0</v>
      </c>
      <c r="B189" t="s">
        <v>4352</v>
      </c>
      <c r="C189" t="s">
        <v>4353</v>
      </c>
      <c r="D189" s="111" t="s">
        <v>4135</v>
      </c>
      <c r="E189" s="111" t="s">
        <v>43088</v>
      </c>
    </row>
    <row r="190" spans="1:5">
      <c r="A190">
        <v>0</v>
      </c>
      <c r="B190" t="s">
        <v>4354</v>
      </c>
      <c r="C190" t="s">
        <v>4355</v>
      </c>
      <c r="D190" s="111" t="s">
        <v>4135</v>
      </c>
      <c r="E190" s="111" t="s">
        <v>43089</v>
      </c>
    </row>
    <row r="191" spans="1:5">
      <c r="A191">
        <v>0</v>
      </c>
      <c r="B191" t="s">
        <v>4356</v>
      </c>
      <c r="C191" t="s">
        <v>4357</v>
      </c>
      <c r="D191" s="111" t="s">
        <v>4135</v>
      </c>
      <c r="E191" s="111" t="s">
        <v>43089</v>
      </c>
    </row>
    <row r="192" spans="1:5">
      <c r="A192">
        <v>0</v>
      </c>
      <c r="B192" t="s">
        <v>4358</v>
      </c>
      <c r="C192" t="s">
        <v>4359</v>
      </c>
      <c r="D192" s="111" t="s">
        <v>4135</v>
      </c>
      <c r="E192" s="111" t="s">
        <v>43090</v>
      </c>
    </row>
    <row r="193" spans="1:5">
      <c r="A193">
        <v>0</v>
      </c>
      <c r="B193" t="s">
        <v>4360</v>
      </c>
      <c r="C193" t="s">
        <v>4361</v>
      </c>
      <c r="D193" s="111" t="s">
        <v>4135</v>
      </c>
      <c r="E193" s="111" t="s">
        <v>43091</v>
      </c>
    </row>
    <row r="194" spans="1:5">
      <c r="A194">
        <v>0</v>
      </c>
      <c r="B194" t="s">
        <v>4362</v>
      </c>
      <c r="C194" t="s">
        <v>43092</v>
      </c>
      <c r="D194" s="111" t="s">
        <v>4135</v>
      </c>
      <c r="E194" s="111" t="s">
        <v>43090</v>
      </c>
    </row>
    <row r="195" spans="1:5">
      <c r="A195">
        <v>0</v>
      </c>
      <c r="B195" t="s">
        <v>4363</v>
      </c>
      <c r="C195" t="s">
        <v>43093</v>
      </c>
      <c r="D195" s="111" t="s">
        <v>4135</v>
      </c>
      <c r="E195" s="111" t="s">
        <v>43094</v>
      </c>
    </row>
    <row r="196" spans="1:5">
      <c r="A196">
        <v>0</v>
      </c>
      <c r="B196" t="s">
        <v>4364</v>
      </c>
      <c r="C196" t="s">
        <v>43095</v>
      </c>
      <c r="D196" s="111" t="s">
        <v>4135</v>
      </c>
      <c r="E196" s="111" t="s">
        <v>43096</v>
      </c>
    </row>
    <row r="197" spans="1:5">
      <c r="A197">
        <v>0</v>
      </c>
      <c r="B197" t="s">
        <v>4365</v>
      </c>
      <c r="C197" t="s">
        <v>43097</v>
      </c>
      <c r="D197" s="111" t="s">
        <v>4135</v>
      </c>
      <c r="E197" s="111" t="s">
        <v>43098</v>
      </c>
    </row>
    <row r="198" spans="1:5">
      <c r="A198">
        <v>0</v>
      </c>
      <c r="B198" t="s">
        <v>4366</v>
      </c>
      <c r="C198" t="s">
        <v>43099</v>
      </c>
      <c r="D198" s="111" t="s">
        <v>4135</v>
      </c>
      <c r="E198" s="111" t="s">
        <v>43100</v>
      </c>
    </row>
    <row r="199" spans="1:5">
      <c r="A199">
        <v>0</v>
      </c>
      <c r="B199" t="s">
        <v>4367</v>
      </c>
      <c r="C199" t="s">
        <v>4368</v>
      </c>
      <c r="D199" s="111" t="s">
        <v>4135</v>
      </c>
      <c r="E199" s="111" t="s">
        <v>43101</v>
      </c>
    </row>
    <row r="200" spans="1:5">
      <c r="A200">
        <v>0</v>
      </c>
      <c r="B200" t="s">
        <v>4369</v>
      </c>
      <c r="C200" t="s">
        <v>4370</v>
      </c>
      <c r="D200" s="111" t="s">
        <v>4135</v>
      </c>
      <c r="E200" s="111" t="s">
        <v>43102</v>
      </c>
    </row>
    <row r="201" spans="1:5">
      <c r="A201">
        <v>0</v>
      </c>
      <c r="B201" t="s">
        <v>4371</v>
      </c>
      <c r="C201" t="s">
        <v>4372</v>
      </c>
      <c r="D201" s="111" t="s">
        <v>4135</v>
      </c>
      <c r="E201" s="111" t="s">
        <v>43103</v>
      </c>
    </row>
    <row r="202" spans="1:5">
      <c r="A202">
        <v>0</v>
      </c>
      <c r="B202" t="s">
        <v>4373</v>
      </c>
      <c r="C202" t="s">
        <v>4374</v>
      </c>
      <c r="D202" s="111" t="s">
        <v>4135</v>
      </c>
      <c r="E202" s="111" t="s">
        <v>43104</v>
      </c>
    </row>
    <row r="203" spans="1:5">
      <c r="A203">
        <v>0</v>
      </c>
      <c r="B203" t="s">
        <v>4375</v>
      </c>
      <c r="C203" t="s">
        <v>43105</v>
      </c>
      <c r="D203" s="111" t="s">
        <v>4135</v>
      </c>
      <c r="E203" s="111" t="s">
        <v>43106</v>
      </c>
    </row>
    <row r="204" spans="1:5">
      <c r="A204">
        <v>0</v>
      </c>
      <c r="B204" t="s">
        <v>4376</v>
      </c>
      <c r="C204" t="s">
        <v>4377</v>
      </c>
      <c r="D204" s="111" t="s">
        <v>4135</v>
      </c>
      <c r="E204" s="111" t="s">
        <v>43107</v>
      </c>
    </row>
    <row r="205" spans="1:5">
      <c r="A205">
        <v>0</v>
      </c>
      <c r="B205" t="s">
        <v>4378</v>
      </c>
      <c r="C205" t="s">
        <v>43108</v>
      </c>
      <c r="D205" s="111" t="s">
        <v>4135</v>
      </c>
      <c r="E205" s="111" t="s">
        <v>43109</v>
      </c>
    </row>
    <row r="206" spans="1:5">
      <c r="A206">
        <v>0</v>
      </c>
      <c r="B206" t="s">
        <v>4379</v>
      </c>
      <c r="C206" t="s">
        <v>43110</v>
      </c>
      <c r="D206" s="111" t="s">
        <v>4135</v>
      </c>
      <c r="E206" s="111" t="s">
        <v>43111</v>
      </c>
    </row>
    <row r="207" spans="1:5">
      <c r="A207">
        <v>0</v>
      </c>
      <c r="B207" t="s">
        <v>4380</v>
      </c>
      <c r="C207" t="s">
        <v>43112</v>
      </c>
      <c r="D207" s="111" t="s">
        <v>4135</v>
      </c>
      <c r="E207" s="111" t="s">
        <v>43113</v>
      </c>
    </row>
    <row r="208" spans="1:5">
      <c r="A208">
        <v>0</v>
      </c>
      <c r="B208" t="s">
        <v>4381</v>
      </c>
      <c r="C208" t="s">
        <v>43114</v>
      </c>
      <c r="D208" s="111" t="s">
        <v>4135</v>
      </c>
      <c r="E208" s="111" t="s">
        <v>43115</v>
      </c>
    </row>
    <row r="209" spans="1:5">
      <c r="A209">
        <v>0</v>
      </c>
      <c r="B209" t="s">
        <v>4382</v>
      </c>
      <c r="C209" t="s">
        <v>43116</v>
      </c>
      <c r="D209" s="111" t="s">
        <v>4135</v>
      </c>
      <c r="E209" s="111" t="s">
        <v>43111</v>
      </c>
    </row>
    <row r="210" spans="1:5">
      <c r="A210">
        <v>0</v>
      </c>
      <c r="B210" t="s">
        <v>4383</v>
      </c>
      <c r="C210" t="s">
        <v>4384</v>
      </c>
      <c r="D210" s="111" t="s">
        <v>4135</v>
      </c>
      <c r="E210" s="111" t="s">
        <v>43117</v>
      </c>
    </row>
    <row r="211" spans="1:5">
      <c r="A211">
        <v>0</v>
      </c>
      <c r="B211" t="s">
        <v>4385</v>
      </c>
      <c r="C211" t="s">
        <v>4386</v>
      </c>
      <c r="D211" s="111" t="s">
        <v>4135</v>
      </c>
      <c r="E211" s="111" t="s">
        <v>43118</v>
      </c>
    </row>
    <row r="212" spans="1:5">
      <c r="A212">
        <v>0</v>
      </c>
      <c r="B212" t="s">
        <v>4387</v>
      </c>
      <c r="C212" t="s">
        <v>43119</v>
      </c>
      <c r="D212" s="111" t="s">
        <v>4135</v>
      </c>
      <c r="E212" s="111" t="s">
        <v>43120</v>
      </c>
    </row>
    <row r="213" spans="1:5">
      <c r="A213">
        <v>0</v>
      </c>
      <c r="B213" t="s">
        <v>4388</v>
      </c>
      <c r="C213" t="s">
        <v>43121</v>
      </c>
      <c r="D213" s="111" t="s">
        <v>4135</v>
      </c>
      <c r="E213" s="111" t="s">
        <v>43122</v>
      </c>
    </row>
    <row r="214" spans="1:5">
      <c r="A214">
        <v>0</v>
      </c>
      <c r="B214" t="s">
        <v>4389</v>
      </c>
      <c r="C214" t="s">
        <v>4390</v>
      </c>
      <c r="D214" s="111" t="s">
        <v>4135</v>
      </c>
      <c r="E214" s="111" t="s">
        <v>43123</v>
      </c>
    </row>
    <row r="215" spans="1:5">
      <c r="A215">
        <v>0</v>
      </c>
      <c r="B215" t="s">
        <v>4391</v>
      </c>
      <c r="C215" t="s">
        <v>4392</v>
      </c>
      <c r="D215" s="111" t="s">
        <v>4135</v>
      </c>
      <c r="E215" s="111" t="s">
        <v>43124</v>
      </c>
    </row>
    <row r="216" spans="1:5">
      <c r="A216">
        <v>0</v>
      </c>
      <c r="B216" t="s">
        <v>4393</v>
      </c>
      <c r="C216" t="s">
        <v>4394</v>
      </c>
      <c r="D216" s="111" t="s">
        <v>4135</v>
      </c>
      <c r="E216" s="111" t="s">
        <v>43125</v>
      </c>
    </row>
    <row r="217" spans="1:5">
      <c r="A217">
        <v>0</v>
      </c>
      <c r="B217" t="s">
        <v>4395</v>
      </c>
      <c r="C217" t="s">
        <v>43126</v>
      </c>
      <c r="D217" s="111" t="s">
        <v>4135</v>
      </c>
      <c r="E217" s="111" t="s">
        <v>43113</v>
      </c>
    </row>
    <row r="218" spans="1:5">
      <c r="A218">
        <v>0</v>
      </c>
      <c r="B218" t="s">
        <v>4396</v>
      </c>
      <c r="C218" t="s">
        <v>43127</v>
      </c>
      <c r="D218" s="111" t="s">
        <v>4135</v>
      </c>
      <c r="E218" s="111" t="s">
        <v>43128</v>
      </c>
    </row>
    <row r="219" spans="1:5">
      <c r="A219">
        <v>0</v>
      </c>
      <c r="B219" t="s">
        <v>4397</v>
      </c>
      <c r="C219" t="s">
        <v>43129</v>
      </c>
      <c r="D219" s="111" t="s">
        <v>4135</v>
      </c>
      <c r="E219" s="111" t="s">
        <v>43130</v>
      </c>
    </row>
    <row r="220" spans="1:5">
      <c r="A220">
        <v>0</v>
      </c>
      <c r="B220" t="s">
        <v>4398</v>
      </c>
      <c r="C220" t="s">
        <v>43131</v>
      </c>
      <c r="D220" s="111" t="s">
        <v>4135</v>
      </c>
      <c r="E220" s="111" t="s">
        <v>43132</v>
      </c>
    </row>
    <row r="221" spans="1:5">
      <c r="A221">
        <v>0</v>
      </c>
      <c r="B221" t="s">
        <v>4399</v>
      </c>
      <c r="C221" t="s">
        <v>43133</v>
      </c>
      <c r="D221" s="111" t="s">
        <v>4135</v>
      </c>
      <c r="E221" s="111" t="s">
        <v>43134</v>
      </c>
    </row>
    <row r="222" spans="1:5">
      <c r="A222">
        <v>0</v>
      </c>
      <c r="B222" t="s">
        <v>4400</v>
      </c>
      <c r="C222" t="s">
        <v>4401</v>
      </c>
      <c r="D222" s="111" t="s">
        <v>4135</v>
      </c>
      <c r="E222" s="111" t="s">
        <v>43135</v>
      </c>
    </row>
    <row r="223" spans="1:5">
      <c r="A223">
        <v>0</v>
      </c>
      <c r="B223">
        <v>0</v>
      </c>
      <c r="C223">
        <v>0</v>
      </c>
      <c r="D223" s="111">
        <v>0</v>
      </c>
      <c r="E223" s="111" t="s">
        <v>42775</v>
      </c>
    </row>
    <row r="224" spans="1:5">
      <c r="A224">
        <v>0</v>
      </c>
      <c r="B224">
        <v>0</v>
      </c>
      <c r="C224">
        <v>0</v>
      </c>
      <c r="D224" s="111">
        <v>0</v>
      </c>
      <c r="E224" s="111" t="s">
        <v>42775</v>
      </c>
    </row>
    <row r="225" spans="1:5">
      <c r="A225" t="s">
        <v>43136</v>
      </c>
      <c r="B225">
        <v>0</v>
      </c>
      <c r="C225">
        <v>0</v>
      </c>
      <c r="D225" s="111">
        <v>0</v>
      </c>
      <c r="E225" s="111" t="s">
        <v>42775</v>
      </c>
    </row>
    <row r="226" spans="1:5">
      <c r="A226">
        <v>0</v>
      </c>
      <c r="B226" t="s">
        <v>43137</v>
      </c>
      <c r="C226">
        <v>0</v>
      </c>
      <c r="D226" s="111">
        <v>0</v>
      </c>
      <c r="E226" s="111" t="s">
        <v>42775</v>
      </c>
    </row>
    <row r="227" spans="1:5">
      <c r="A227">
        <v>0</v>
      </c>
      <c r="B227" t="s">
        <v>4402</v>
      </c>
      <c r="C227" t="s">
        <v>43138</v>
      </c>
      <c r="D227" s="111" t="s">
        <v>33</v>
      </c>
      <c r="E227" s="111" t="s">
        <v>43139</v>
      </c>
    </row>
    <row r="228" spans="1:5">
      <c r="A228">
        <v>0</v>
      </c>
      <c r="B228" t="s">
        <v>43140</v>
      </c>
      <c r="C228">
        <v>0</v>
      </c>
      <c r="D228" s="111">
        <v>0</v>
      </c>
      <c r="E228" s="111" t="s">
        <v>42775</v>
      </c>
    </row>
    <row r="229" spans="1:5">
      <c r="A229">
        <v>0</v>
      </c>
      <c r="B229" t="s">
        <v>4403</v>
      </c>
      <c r="C229" t="s">
        <v>43141</v>
      </c>
      <c r="D229" s="111" t="s">
        <v>33</v>
      </c>
      <c r="E229" s="111" t="s">
        <v>43142</v>
      </c>
    </row>
    <row r="230" spans="1:5">
      <c r="A230">
        <v>0</v>
      </c>
      <c r="B230" t="s">
        <v>4404</v>
      </c>
      <c r="C230" t="s">
        <v>43143</v>
      </c>
      <c r="D230" s="111" t="s">
        <v>33</v>
      </c>
      <c r="E230" s="111" t="s">
        <v>43144</v>
      </c>
    </row>
    <row r="231" spans="1:5">
      <c r="A231">
        <v>0</v>
      </c>
      <c r="B231" t="s">
        <v>4405</v>
      </c>
      <c r="C231" t="s">
        <v>43145</v>
      </c>
      <c r="D231" s="111" t="s">
        <v>33</v>
      </c>
      <c r="E231" s="111" t="s">
        <v>43146</v>
      </c>
    </row>
    <row r="232" spans="1:5">
      <c r="A232">
        <v>0</v>
      </c>
      <c r="B232" t="s">
        <v>4406</v>
      </c>
      <c r="C232" t="s">
        <v>43147</v>
      </c>
      <c r="D232" s="111" t="s">
        <v>33</v>
      </c>
      <c r="E232" s="111" t="s">
        <v>43148</v>
      </c>
    </row>
    <row r="233" spans="1:5">
      <c r="A233">
        <v>0</v>
      </c>
      <c r="B233" t="s">
        <v>4407</v>
      </c>
      <c r="C233" t="s">
        <v>43149</v>
      </c>
      <c r="D233" s="111" t="s">
        <v>33</v>
      </c>
      <c r="E233" s="111" t="s">
        <v>43150</v>
      </c>
    </row>
    <row r="234" spans="1:5">
      <c r="A234">
        <v>0</v>
      </c>
      <c r="B234" t="s">
        <v>4408</v>
      </c>
      <c r="C234" t="s">
        <v>43151</v>
      </c>
      <c r="D234" s="111" t="s">
        <v>24</v>
      </c>
      <c r="E234" s="111" t="s">
        <v>43152</v>
      </c>
    </row>
    <row r="235" spans="1:5">
      <c r="A235">
        <v>0</v>
      </c>
      <c r="B235" t="s">
        <v>43153</v>
      </c>
      <c r="C235">
        <v>0</v>
      </c>
      <c r="D235" s="111">
        <v>0</v>
      </c>
      <c r="E235" s="111" t="s">
        <v>42775</v>
      </c>
    </row>
    <row r="236" spans="1:5">
      <c r="A236">
        <v>0</v>
      </c>
      <c r="B236" t="s">
        <v>4409</v>
      </c>
      <c r="C236" t="s">
        <v>43154</v>
      </c>
      <c r="D236" s="111" t="s">
        <v>24</v>
      </c>
      <c r="E236" s="111" t="s">
        <v>43155</v>
      </c>
    </row>
    <row r="237" spans="1:5">
      <c r="A237">
        <v>0</v>
      </c>
      <c r="B237" t="s">
        <v>4410</v>
      </c>
      <c r="C237" t="s">
        <v>43156</v>
      </c>
      <c r="D237" s="111" t="s">
        <v>24</v>
      </c>
      <c r="E237" s="111" t="s">
        <v>43157</v>
      </c>
    </row>
    <row r="238" spans="1:5">
      <c r="A238">
        <v>0</v>
      </c>
      <c r="B238" t="s">
        <v>4411</v>
      </c>
      <c r="C238" t="s">
        <v>43158</v>
      </c>
      <c r="D238" s="111" t="s">
        <v>24</v>
      </c>
      <c r="E238" s="111" t="s">
        <v>43159</v>
      </c>
    </row>
    <row r="239" spans="1:5">
      <c r="A239">
        <v>0</v>
      </c>
      <c r="B239" t="s">
        <v>4412</v>
      </c>
      <c r="C239" t="s">
        <v>43160</v>
      </c>
      <c r="D239" s="111" t="s">
        <v>24</v>
      </c>
      <c r="E239" s="111" t="s">
        <v>43161</v>
      </c>
    </row>
    <row r="240" spans="1:5">
      <c r="A240">
        <v>0</v>
      </c>
      <c r="B240" t="s">
        <v>4413</v>
      </c>
      <c r="C240" t="s">
        <v>43162</v>
      </c>
      <c r="D240" s="111" t="s">
        <v>24</v>
      </c>
      <c r="E240" s="111" t="s">
        <v>43163</v>
      </c>
    </row>
    <row r="241" spans="1:5">
      <c r="A241">
        <v>0</v>
      </c>
      <c r="B241" t="s">
        <v>4414</v>
      </c>
      <c r="C241" t="s">
        <v>43164</v>
      </c>
      <c r="D241" s="111" t="s">
        <v>24</v>
      </c>
      <c r="E241" s="111" t="s">
        <v>43165</v>
      </c>
    </row>
    <row r="242" spans="1:5">
      <c r="A242">
        <v>0</v>
      </c>
      <c r="B242" t="s">
        <v>4415</v>
      </c>
      <c r="C242" t="s">
        <v>43166</v>
      </c>
      <c r="D242" s="111" t="s">
        <v>24</v>
      </c>
      <c r="E242" s="111" t="s">
        <v>43167</v>
      </c>
    </row>
    <row r="243" spans="1:5">
      <c r="A243">
        <v>0</v>
      </c>
      <c r="B243" t="s">
        <v>4416</v>
      </c>
      <c r="C243" t="s">
        <v>43168</v>
      </c>
      <c r="D243" s="111" t="s">
        <v>24</v>
      </c>
      <c r="E243" s="111" t="s">
        <v>43169</v>
      </c>
    </row>
    <row r="244" spans="1:5">
      <c r="A244">
        <v>0</v>
      </c>
      <c r="B244" t="s">
        <v>4417</v>
      </c>
      <c r="C244" t="s">
        <v>43170</v>
      </c>
      <c r="D244" s="111" t="s">
        <v>24</v>
      </c>
      <c r="E244" s="111" t="s">
        <v>43171</v>
      </c>
    </row>
    <row r="245" spans="1:5">
      <c r="A245">
        <v>0</v>
      </c>
      <c r="B245" t="s">
        <v>4418</v>
      </c>
      <c r="C245" t="s">
        <v>43172</v>
      </c>
      <c r="D245" s="111" t="s">
        <v>24</v>
      </c>
      <c r="E245" s="111" t="s">
        <v>43173</v>
      </c>
    </row>
    <row r="246" spans="1:5">
      <c r="A246">
        <v>0</v>
      </c>
      <c r="B246" t="s">
        <v>43174</v>
      </c>
      <c r="C246">
        <v>0</v>
      </c>
      <c r="D246" s="111">
        <v>0</v>
      </c>
      <c r="E246" s="111" t="s">
        <v>42775</v>
      </c>
    </row>
    <row r="247" spans="1:5">
      <c r="A247">
        <v>0</v>
      </c>
      <c r="B247" t="s">
        <v>4419</v>
      </c>
      <c r="C247" t="s">
        <v>43175</v>
      </c>
      <c r="D247" s="111" t="s">
        <v>24</v>
      </c>
      <c r="E247" s="111" t="s">
        <v>43176</v>
      </c>
    </row>
    <row r="248" spans="1:5">
      <c r="A248">
        <v>0</v>
      </c>
      <c r="B248" t="s">
        <v>4420</v>
      </c>
      <c r="C248" t="s">
        <v>43177</v>
      </c>
      <c r="D248" s="111" t="s">
        <v>24</v>
      </c>
      <c r="E248" s="111" t="s">
        <v>43178</v>
      </c>
    </row>
    <row r="249" spans="1:5">
      <c r="A249">
        <v>0</v>
      </c>
      <c r="B249" t="s">
        <v>4421</v>
      </c>
      <c r="C249" t="s">
        <v>43179</v>
      </c>
      <c r="D249" s="111" t="s">
        <v>24</v>
      </c>
      <c r="E249" s="111" t="s">
        <v>43180</v>
      </c>
    </row>
    <row r="250" spans="1:5">
      <c r="A250">
        <v>0</v>
      </c>
      <c r="B250" t="s">
        <v>43181</v>
      </c>
      <c r="C250">
        <v>0</v>
      </c>
      <c r="D250" s="111">
        <v>0</v>
      </c>
      <c r="E250" s="111" t="s">
        <v>42775</v>
      </c>
    </row>
    <row r="251" spans="1:5">
      <c r="A251">
        <v>0</v>
      </c>
      <c r="B251" t="s">
        <v>4422</v>
      </c>
      <c r="C251" t="s">
        <v>43182</v>
      </c>
      <c r="D251" s="111" t="s">
        <v>24</v>
      </c>
      <c r="E251" s="111" t="s">
        <v>43183</v>
      </c>
    </row>
    <row r="252" spans="1:5">
      <c r="A252">
        <v>0</v>
      </c>
      <c r="B252" t="s">
        <v>4423</v>
      </c>
      <c r="C252" t="s">
        <v>43184</v>
      </c>
      <c r="D252" s="111" t="s">
        <v>24</v>
      </c>
      <c r="E252" s="111" t="s">
        <v>43185</v>
      </c>
    </row>
    <row r="253" spans="1:5">
      <c r="A253">
        <v>0</v>
      </c>
      <c r="B253" t="s">
        <v>4424</v>
      </c>
      <c r="C253" t="s">
        <v>43186</v>
      </c>
      <c r="D253" s="111" t="s">
        <v>24</v>
      </c>
      <c r="E253" s="111" t="s">
        <v>43187</v>
      </c>
    </row>
    <row r="254" spans="1:5">
      <c r="A254">
        <v>0</v>
      </c>
      <c r="B254" t="s">
        <v>4425</v>
      </c>
      <c r="C254" t="s">
        <v>43188</v>
      </c>
      <c r="D254" s="111" t="s">
        <v>24</v>
      </c>
      <c r="E254" s="111" t="s">
        <v>43189</v>
      </c>
    </row>
    <row r="255" spans="1:5">
      <c r="A255">
        <v>0</v>
      </c>
      <c r="B255" t="s">
        <v>4426</v>
      </c>
      <c r="C255" t="s">
        <v>43190</v>
      </c>
      <c r="D255" s="111" t="s">
        <v>24</v>
      </c>
      <c r="E255" s="111" t="s">
        <v>43191</v>
      </c>
    </row>
    <row r="256" spans="1:5">
      <c r="A256">
        <v>0</v>
      </c>
      <c r="B256" t="s">
        <v>4427</v>
      </c>
      <c r="C256" t="s">
        <v>43192</v>
      </c>
      <c r="D256" s="111" t="s">
        <v>24</v>
      </c>
      <c r="E256" s="111" t="s">
        <v>43193</v>
      </c>
    </row>
    <row r="257" spans="1:5">
      <c r="A257">
        <v>0</v>
      </c>
      <c r="B257" t="s">
        <v>4428</v>
      </c>
      <c r="C257" t="s">
        <v>43194</v>
      </c>
      <c r="D257" s="111" t="s">
        <v>24</v>
      </c>
      <c r="E257" s="111" t="s">
        <v>43195</v>
      </c>
    </row>
    <row r="258" spans="1:5">
      <c r="A258">
        <v>0</v>
      </c>
      <c r="B258" t="s">
        <v>4429</v>
      </c>
      <c r="C258" t="s">
        <v>43196</v>
      </c>
      <c r="D258" s="111" t="s">
        <v>24</v>
      </c>
      <c r="E258" s="111" t="s">
        <v>43197</v>
      </c>
    </row>
    <row r="259" spans="1:5">
      <c r="A259">
        <v>0</v>
      </c>
      <c r="B259" t="s">
        <v>4430</v>
      </c>
      <c r="C259" t="s">
        <v>43198</v>
      </c>
      <c r="D259" s="111" t="s">
        <v>24</v>
      </c>
      <c r="E259" s="111" t="s">
        <v>43199</v>
      </c>
    </row>
    <row r="260" spans="1:5">
      <c r="A260">
        <v>0</v>
      </c>
      <c r="B260" t="s">
        <v>4431</v>
      </c>
      <c r="C260" t="s">
        <v>43200</v>
      </c>
      <c r="D260" s="111" t="s">
        <v>24</v>
      </c>
      <c r="E260" s="111" t="s">
        <v>43201</v>
      </c>
    </row>
    <row r="261" spans="1:5">
      <c r="A261">
        <v>0</v>
      </c>
      <c r="B261" t="s">
        <v>4432</v>
      </c>
      <c r="C261" t="s">
        <v>43202</v>
      </c>
      <c r="D261" s="111" t="s">
        <v>24</v>
      </c>
      <c r="E261" s="111" t="s">
        <v>43203</v>
      </c>
    </row>
    <row r="262" spans="1:5">
      <c r="A262">
        <v>0</v>
      </c>
      <c r="B262" t="s">
        <v>4433</v>
      </c>
      <c r="C262" t="s">
        <v>43204</v>
      </c>
      <c r="D262" s="111" t="s">
        <v>24</v>
      </c>
      <c r="E262" s="111" t="s">
        <v>43205</v>
      </c>
    </row>
    <row r="263" spans="1:5">
      <c r="A263">
        <v>0</v>
      </c>
      <c r="B263" t="s">
        <v>4434</v>
      </c>
      <c r="C263" t="s">
        <v>43206</v>
      </c>
      <c r="D263" s="111" t="s">
        <v>24</v>
      </c>
      <c r="E263" s="111" t="s">
        <v>43207</v>
      </c>
    </row>
    <row r="264" spans="1:5">
      <c r="A264">
        <v>0</v>
      </c>
      <c r="B264" t="s">
        <v>4435</v>
      </c>
      <c r="C264" t="s">
        <v>43208</v>
      </c>
      <c r="D264" s="111" t="s">
        <v>24</v>
      </c>
      <c r="E264" s="111" t="s">
        <v>43209</v>
      </c>
    </row>
    <row r="265" spans="1:5">
      <c r="A265">
        <v>0</v>
      </c>
      <c r="B265" t="s">
        <v>4436</v>
      </c>
      <c r="C265" t="s">
        <v>43210</v>
      </c>
      <c r="D265" s="111" t="s">
        <v>24</v>
      </c>
      <c r="E265" s="111" t="s">
        <v>43211</v>
      </c>
    </row>
    <row r="266" spans="1:5">
      <c r="A266">
        <v>0</v>
      </c>
      <c r="B266" t="s">
        <v>4437</v>
      </c>
      <c r="C266" t="s">
        <v>43212</v>
      </c>
      <c r="D266" s="111" t="s">
        <v>24</v>
      </c>
      <c r="E266" s="111" t="s">
        <v>43213</v>
      </c>
    </row>
    <row r="267" spans="1:5">
      <c r="A267">
        <v>0</v>
      </c>
      <c r="B267" t="s">
        <v>4438</v>
      </c>
      <c r="C267" t="s">
        <v>43214</v>
      </c>
      <c r="D267" s="111" t="s">
        <v>24</v>
      </c>
      <c r="E267" s="111" t="s">
        <v>43215</v>
      </c>
    </row>
    <row r="268" spans="1:5">
      <c r="A268">
        <v>0</v>
      </c>
      <c r="B268" t="s">
        <v>4439</v>
      </c>
      <c r="C268" t="s">
        <v>43216</v>
      </c>
      <c r="D268" s="111" t="s">
        <v>24</v>
      </c>
      <c r="E268" s="111" t="s">
        <v>43217</v>
      </c>
    </row>
    <row r="269" spans="1:5">
      <c r="A269">
        <v>0</v>
      </c>
      <c r="B269" t="s">
        <v>4440</v>
      </c>
      <c r="C269" t="s">
        <v>43218</v>
      </c>
      <c r="D269" s="111" t="s">
        <v>24</v>
      </c>
      <c r="E269" s="111" t="s">
        <v>43219</v>
      </c>
    </row>
    <row r="270" spans="1:5">
      <c r="A270">
        <v>0</v>
      </c>
      <c r="B270" t="s">
        <v>43220</v>
      </c>
      <c r="C270">
        <v>0</v>
      </c>
      <c r="D270" s="111">
        <v>0</v>
      </c>
      <c r="E270" s="111" t="s">
        <v>42775</v>
      </c>
    </row>
    <row r="271" spans="1:5">
      <c r="A271">
        <v>0</v>
      </c>
      <c r="B271" t="s">
        <v>4441</v>
      </c>
      <c r="C271" t="s">
        <v>43221</v>
      </c>
      <c r="D271" s="111" t="s">
        <v>24</v>
      </c>
      <c r="E271" s="111" t="s">
        <v>43222</v>
      </c>
    </row>
    <row r="272" spans="1:5">
      <c r="A272">
        <v>0</v>
      </c>
      <c r="B272" t="s">
        <v>4442</v>
      </c>
      <c r="C272" t="s">
        <v>43223</v>
      </c>
      <c r="D272" s="111" t="s">
        <v>40</v>
      </c>
      <c r="E272" s="111" t="s">
        <v>43224</v>
      </c>
    </row>
    <row r="273" spans="1:5">
      <c r="A273">
        <v>0</v>
      </c>
      <c r="B273" t="s">
        <v>4443</v>
      </c>
      <c r="C273" t="s">
        <v>43225</v>
      </c>
      <c r="D273" s="111" t="s">
        <v>40</v>
      </c>
      <c r="E273" s="111" t="s">
        <v>43226</v>
      </c>
    </row>
    <row r="274" spans="1:5">
      <c r="A274">
        <v>0</v>
      </c>
      <c r="B274" t="s">
        <v>43227</v>
      </c>
      <c r="C274">
        <v>0</v>
      </c>
      <c r="D274" s="111">
        <v>0</v>
      </c>
      <c r="E274" s="111" t="s">
        <v>42775</v>
      </c>
    </row>
    <row r="275" spans="1:5">
      <c r="A275">
        <v>0</v>
      </c>
      <c r="B275" t="s">
        <v>4444</v>
      </c>
      <c r="C275" t="s">
        <v>43228</v>
      </c>
      <c r="D275" s="111" t="s">
        <v>24</v>
      </c>
      <c r="E275" s="111" t="s">
        <v>43229</v>
      </c>
    </row>
    <row r="276" spans="1:5">
      <c r="A276">
        <v>0</v>
      </c>
      <c r="B276" t="s">
        <v>4445</v>
      </c>
      <c r="C276" t="s">
        <v>43230</v>
      </c>
      <c r="D276" s="111" t="s">
        <v>24</v>
      </c>
      <c r="E276" s="111" t="s">
        <v>43231</v>
      </c>
    </row>
    <row r="277" spans="1:5">
      <c r="A277">
        <v>0</v>
      </c>
      <c r="B277" t="s">
        <v>4446</v>
      </c>
      <c r="C277" t="s">
        <v>43232</v>
      </c>
      <c r="D277" s="111" t="s">
        <v>24</v>
      </c>
      <c r="E277" s="111" t="s">
        <v>43233</v>
      </c>
    </row>
    <row r="278" spans="1:5">
      <c r="A278">
        <v>0</v>
      </c>
      <c r="B278" t="s">
        <v>4447</v>
      </c>
      <c r="C278" t="s">
        <v>43234</v>
      </c>
      <c r="D278" s="111" t="s">
        <v>24</v>
      </c>
      <c r="E278" s="111" t="s">
        <v>43235</v>
      </c>
    </row>
    <row r="279" spans="1:5">
      <c r="A279">
        <v>0</v>
      </c>
      <c r="B279" t="s">
        <v>4448</v>
      </c>
      <c r="C279" t="s">
        <v>43236</v>
      </c>
      <c r="D279" s="111" t="s">
        <v>24</v>
      </c>
      <c r="E279" s="111" t="s">
        <v>43237</v>
      </c>
    </row>
    <row r="280" spans="1:5">
      <c r="A280">
        <v>0</v>
      </c>
      <c r="B280" t="s">
        <v>4449</v>
      </c>
      <c r="C280" t="s">
        <v>43238</v>
      </c>
      <c r="D280" s="111" t="s">
        <v>24</v>
      </c>
      <c r="E280" s="111" t="s">
        <v>43239</v>
      </c>
    </row>
    <row r="281" spans="1:5">
      <c r="A281">
        <v>0</v>
      </c>
      <c r="B281" t="s">
        <v>4450</v>
      </c>
      <c r="C281" t="s">
        <v>43240</v>
      </c>
      <c r="D281" s="111" t="s">
        <v>24</v>
      </c>
      <c r="E281" s="111" t="s">
        <v>43241</v>
      </c>
    </row>
    <row r="282" spans="1:5">
      <c r="A282">
        <v>0</v>
      </c>
      <c r="B282" t="s">
        <v>4451</v>
      </c>
      <c r="C282" t="s">
        <v>43242</v>
      </c>
      <c r="D282" s="111" t="s">
        <v>24</v>
      </c>
      <c r="E282" s="111" t="s">
        <v>43243</v>
      </c>
    </row>
    <row r="283" spans="1:5">
      <c r="A283">
        <v>0</v>
      </c>
      <c r="B283" t="s">
        <v>4452</v>
      </c>
      <c r="C283" t="s">
        <v>43244</v>
      </c>
      <c r="D283" s="111" t="s">
        <v>24</v>
      </c>
      <c r="E283" s="111" t="s">
        <v>43245</v>
      </c>
    </row>
    <row r="284" spans="1:5">
      <c r="A284">
        <v>0</v>
      </c>
      <c r="B284" t="s">
        <v>4453</v>
      </c>
      <c r="C284" t="s">
        <v>43246</v>
      </c>
      <c r="D284" s="111" t="s">
        <v>24</v>
      </c>
      <c r="E284" s="111" t="s">
        <v>43247</v>
      </c>
    </row>
    <row r="285" spans="1:5">
      <c r="A285">
        <v>0</v>
      </c>
      <c r="B285" t="s">
        <v>4454</v>
      </c>
      <c r="C285" t="s">
        <v>43248</v>
      </c>
      <c r="D285" s="111" t="s">
        <v>24</v>
      </c>
      <c r="E285" s="111" t="s">
        <v>43249</v>
      </c>
    </row>
    <row r="286" spans="1:5">
      <c r="A286">
        <v>0</v>
      </c>
      <c r="B286" t="s">
        <v>4455</v>
      </c>
      <c r="C286" t="s">
        <v>43250</v>
      </c>
      <c r="D286" s="111" t="s">
        <v>24</v>
      </c>
      <c r="E286" s="111" t="s">
        <v>43251</v>
      </c>
    </row>
    <row r="287" spans="1:5">
      <c r="A287">
        <v>0</v>
      </c>
      <c r="B287" t="s">
        <v>43252</v>
      </c>
      <c r="C287">
        <v>0</v>
      </c>
      <c r="D287" s="111">
        <v>0</v>
      </c>
      <c r="E287" s="111" t="s">
        <v>42775</v>
      </c>
    </row>
    <row r="288" spans="1:5">
      <c r="A288">
        <v>0</v>
      </c>
      <c r="B288" t="s">
        <v>4456</v>
      </c>
      <c r="C288" t="s">
        <v>43253</v>
      </c>
      <c r="D288" s="111" t="s">
        <v>24</v>
      </c>
      <c r="E288" s="111" t="s">
        <v>43254</v>
      </c>
    </row>
    <row r="289" spans="1:5">
      <c r="A289">
        <v>0</v>
      </c>
      <c r="B289" t="s">
        <v>43255</v>
      </c>
      <c r="C289">
        <v>0</v>
      </c>
      <c r="D289" s="111">
        <v>0</v>
      </c>
      <c r="E289" s="111" t="s">
        <v>42775</v>
      </c>
    </row>
    <row r="290" spans="1:5">
      <c r="A290">
        <v>0</v>
      </c>
      <c r="B290" t="s">
        <v>4457</v>
      </c>
      <c r="C290" t="s">
        <v>43256</v>
      </c>
      <c r="D290" s="111" t="s">
        <v>24</v>
      </c>
      <c r="E290" s="111" t="s">
        <v>43257</v>
      </c>
    </row>
    <row r="291" spans="1:5">
      <c r="A291">
        <v>0</v>
      </c>
      <c r="B291" t="s">
        <v>43258</v>
      </c>
      <c r="C291">
        <v>0</v>
      </c>
      <c r="D291" s="111">
        <v>0</v>
      </c>
      <c r="E291" s="111" t="s">
        <v>42775</v>
      </c>
    </row>
    <row r="292" spans="1:5">
      <c r="A292">
        <v>0</v>
      </c>
      <c r="B292" t="s">
        <v>4458</v>
      </c>
      <c r="C292" t="s">
        <v>43259</v>
      </c>
      <c r="D292" s="111" t="s">
        <v>24</v>
      </c>
      <c r="E292" s="111" t="s">
        <v>43260</v>
      </c>
    </row>
    <row r="293" spans="1:5">
      <c r="A293">
        <v>0</v>
      </c>
      <c r="B293" t="s">
        <v>4459</v>
      </c>
      <c r="C293" t="s">
        <v>43261</v>
      </c>
      <c r="D293" s="111" t="s">
        <v>24</v>
      </c>
      <c r="E293" s="111" t="s">
        <v>43262</v>
      </c>
    </row>
    <row r="294" spans="1:5">
      <c r="A294">
        <v>0</v>
      </c>
      <c r="B294" t="s">
        <v>4460</v>
      </c>
      <c r="C294" t="s">
        <v>43263</v>
      </c>
      <c r="D294" s="111" t="s">
        <v>24</v>
      </c>
      <c r="E294" s="111" t="s">
        <v>43264</v>
      </c>
    </row>
    <row r="295" spans="1:5">
      <c r="A295">
        <v>0</v>
      </c>
      <c r="B295" t="s">
        <v>4461</v>
      </c>
      <c r="C295" t="s">
        <v>43265</v>
      </c>
      <c r="D295" s="111" t="s">
        <v>24</v>
      </c>
      <c r="E295" s="111" t="s">
        <v>43266</v>
      </c>
    </row>
    <row r="296" spans="1:5">
      <c r="A296">
        <v>0</v>
      </c>
      <c r="B296" t="s">
        <v>43267</v>
      </c>
      <c r="C296">
        <v>0</v>
      </c>
      <c r="D296" s="111">
        <v>0</v>
      </c>
      <c r="E296" s="111" t="s">
        <v>42775</v>
      </c>
    </row>
    <row r="297" spans="1:5">
      <c r="A297">
        <v>0</v>
      </c>
      <c r="B297" t="s">
        <v>4462</v>
      </c>
      <c r="C297" t="s">
        <v>43268</v>
      </c>
      <c r="D297" s="111" t="s">
        <v>24</v>
      </c>
      <c r="E297" s="111" t="s">
        <v>43269</v>
      </c>
    </row>
    <row r="298" spans="1:5">
      <c r="A298">
        <v>0</v>
      </c>
      <c r="B298" t="s">
        <v>4463</v>
      </c>
      <c r="C298" t="s">
        <v>43270</v>
      </c>
      <c r="D298" s="111" t="s">
        <v>24</v>
      </c>
      <c r="E298" s="111" t="s">
        <v>43271</v>
      </c>
    </row>
    <row r="299" spans="1:5">
      <c r="A299">
        <v>0</v>
      </c>
      <c r="B299" t="s">
        <v>4464</v>
      </c>
      <c r="C299" t="s">
        <v>43272</v>
      </c>
      <c r="D299" s="111" t="s">
        <v>4130</v>
      </c>
      <c r="E299" s="111" t="s">
        <v>43273</v>
      </c>
    </row>
    <row r="300" spans="1:5">
      <c r="A300" t="s">
        <v>43274</v>
      </c>
      <c r="B300">
        <v>0</v>
      </c>
      <c r="C300">
        <v>0</v>
      </c>
      <c r="D300" s="111">
        <v>0</v>
      </c>
      <c r="E300" s="111" t="s">
        <v>42775</v>
      </c>
    </row>
    <row r="301" spans="1:5">
      <c r="A301">
        <v>0</v>
      </c>
      <c r="B301" t="s">
        <v>43275</v>
      </c>
      <c r="C301">
        <v>0</v>
      </c>
      <c r="D301" s="111">
        <v>0</v>
      </c>
      <c r="E301" s="111" t="s">
        <v>42775</v>
      </c>
    </row>
    <row r="302" spans="1:5">
      <c r="A302">
        <v>0</v>
      </c>
      <c r="B302" t="s">
        <v>4465</v>
      </c>
      <c r="C302" t="s">
        <v>43276</v>
      </c>
      <c r="D302" s="111" t="s">
        <v>24</v>
      </c>
      <c r="E302" s="111" t="s">
        <v>43277</v>
      </c>
    </row>
    <row r="303" spans="1:5">
      <c r="A303">
        <v>0</v>
      </c>
      <c r="B303" t="s">
        <v>4466</v>
      </c>
      <c r="C303" t="s">
        <v>43278</v>
      </c>
      <c r="D303" s="111" t="s">
        <v>24</v>
      </c>
      <c r="E303" s="111" t="s">
        <v>43279</v>
      </c>
    </row>
    <row r="304" spans="1:5">
      <c r="A304">
        <v>0</v>
      </c>
      <c r="B304" t="s">
        <v>4467</v>
      </c>
      <c r="C304" t="s">
        <v>43280</v>
      </c>
      <c r="D304" s="111" t="s">
        <v>24</v>
      </c>
      <c r="E304" s="111" t="s">
        <v>43281</v>
      </c>
    </row>
    <row r="305" spans="1:5">
      <c r="A305">
        <v>0</v>
      </c>
      <c r="B305" t="s">
        <v>4468</v>
      </c>
      <c r="C305" t="s">
        <v>43282</v>
      </c>
      <c r="D305" s="111" t="s">
        <v>24</v>
      </c>
      <c r="E305" s="111" t="s">
        <v>43283</v>
      </c>
    </row>
    <row r="306" spans="1:5">
      <c r="A306">
        <v>0</v>
      </c>
      <c r="B306" t="s">
        <v>4469</v>
      </c>
      <c r="C306" t="s">
        <v>43284</v>
      </c>
      <c r="D306" s="111" t="s">
        <v>24</v>
      </c>
      <c r="E306" s="111" t="s">
        <v>43285</v>
      </c>
    </row>
    <row r="307" spans="1:5">
      <c r="A307">
        <v>0</v>
      </c>
      <c r="B307" t="s">
        <v>4470</v>
      </c>
      <c r="C307" t="s">
        <v>43286</v>
      </c>
      <c r="D307" s="111" t="s">
        <v>24</v>
      </c>
      <c r="E307" s="111" t="s">
        <v>43287</v>
      </c>
    </row>
    <row r="308" spans="1:5">
      <c r="A308">
        <v>0</v>
      </c>
      <c r="B308" t="s">
        <v>4471</v>
      </c>
      <c r="C308" t="s">
        <v>43288</v>
      </c>
      <c r="D308" s="111" t="s">
        <v>24</v>
      </c>
      <c r="E308" s="111" t="s">
        <v>43289</v>
      </c>
    </row>
    <row r="309" spans="1:5">
      <c r="A309">
        <v>0</v>
      </c>
      <c r="B309" t="s">
        <v>4472</v>
      </c>
      <c r="C309" t="s">
        <v>43290</v>
      </c>
      <c r="D309" s="111" t="s">
        <v>24</v>
      </c>
      <c r="E309" s="111" t="s">
        <v>43291</v>
      </c>
    </row>
    <row r="310" spans="1:5">
      <c r="A310">
        <v>0</v>
      </c>
      <c r="B310" t="s">
        <v>4473</v>
      </c>
      <c r="C310" t="s">
        <v>43292</v>
      </c>
      <c r="D310" s="111" t="s">
        <v>24</v>
      </c>
      <c r="E310" s="111" t="s">
        <v>43293</v>
      </c>
    </row>
    <row r="311" spans="1:5">
      <c r="A311">
        <v>0</v>
      </c>
      <c r="B311" t="s">
        <v>4474</v>
      </c>
      <c r="C311" t="s">
        <v>43294</v>
      </c>
      <c r="D311" s="111" t="s">
        <v>24</v>
      </c>
      <c r="E311" s="111" t="s">
        <v>43295</v>
      </c>
    </row>
    <row r="312" spans="1:5">
      <c r="A312">
        <v>0</v>
      </c>
      <c r="B312" t="s">
        <v>4475</v>
      </c>
      <c r="C312" t="s">
        <v>43296</v>
      </c>
      <c r="D312" s="111" t="s">
        <v>24</v>
      </c>
      <c r="E312" s="111" t="s">
        <v>43289</v>
      </c>
    </row>
    <row r="313" spans="1:5">
      <c r="A313">
        <v>0</v>
      </c>
      <c r="B313" t="s">
        <v>4476</v>
      </c>
      <c r="C313" t="s">
        <v>43297</v>
      </c>
      <c r="D313" s="111" t="s">
        <v>24</v>
      </c>
      <c r="E313" s="111" t="s">
        <v>43298</v>
      </c>
    </row>
    <row r="314" spans="1:5">
      <c r="A314">
        <v>0</v>
      </c>
      <c r="B314" t="s">
        <v>4477</v>
      </c>
      <c r="C314" t="s">
        <v>43299</v>
      </c>
      <c r="D314" s="111" t="s">
        <v>24</v>
      </c>
      <c r="E314" s="111" t="s">
        <v>43300</v>
      </c>
    </row>
    <row r="315" spans="1:5">
      <c r="A315">
        <v>0</v>
      </c>
      <c r="B315" t="s">
        <v>4478</v>
      </c>
      <c r="C315" t="s">
        <v>43301</v>
      </c>
      <c r="D315" s="111" t="s">
        <v>24</v>
      </c>
      <c r="E315" s="111" t="s">
        <v>43302</v>
      </c>
    </row>
    <row r="316" spans="1:5">
      <c r="A316">
        <v>0</v>
      </c>
      <c r="B316" t="s">
        <v>4479</v>
      </c>
      <c r="C316" t="s">
        <v>43303</v>
      </c>
      <c r="D316" s="111" t="s">
        <v>24</v>
      </c>
      <c r="E316" s="111" t="s">
        <v>43304</v>
      </c>
    </row>
    <row r="317" spans="1:5">
      <c r="A317">
        <v>0</v>
      </c>
      <c r="B317" t="s">
        <v>4480</v>
      </c>
      <c r="C317" t="s">
        <v>43305</v>
      </c>
      <c r="D317" s="111" t="s">
        <v>24</v>
      </c>
      <c r="E317" s="111" t="s">
        <v>43306</v>
      </c>
    </row>
    <row r="318" spans="1:5">
      <c r="A318">
        <v>0</v>
      </c>
      <c r="B318" t="s">
        <v>4481</v>
      </c>
      <c r="C318" t="s">
        <v>43307</v>
      </c>
      <c r="D318" s="111" t="s">
        <v>24</v>
      </c>
      <c r="E318" s="111" t="s">
        <v>43308</v>
      </c>
    </row>
    <row r="319" spans="1:5">
      <c r="A319">
        <v>0</v>
      </c>
      <c r="B319" t="s">
        <v>4482</v>
      </c>
      <c r="C319" t="s">
        <v>43309</v>
      </c>
      <c r="D319" s="111" t="s">
        <v>24</v>
      </c>
      <c r="E319" s="111" t="s">
        <v>43310</v>
      </c>
    </row>
    <row r="320" spans="1:5">
      <c r="A320">
        <v>0</v>
      </c>
      <c r="B320" t="s">
        <v>4483</v>
      </c>
      <c r="C320" t="s">
        <v>43311</v>
      </c>
      <c r="D320" s="111" t="s">
        <v>24</v>
      </c>
      <c r="E320" s="111" t="s">
        <v>43312</v>
      </c>
    </row>
    <row r="321" spans="1:5">
      <c r="A321">
        <v>0</v>
      </c>
      <c r="B321" t="s">
        <v>4484</v>
      </c>
      <c r="C321" t="s">
        <v>43313</v>
      </c>
      <c r="D321" s="111" t="s">
        <v>24</v>
      </c>
      <c r="E321" s="111" t="s">
        <v>43314</v>
      </c>
    </row>
    <row r="322" spans="1:5">
      <c r="A322">
        <v>0</v>
      </c>
      <c r="B322" t="s">
        <v>43315</v>
      </c>
      <c r="C322">
        <v>0</v>
      </c>
      <c r="D322" s="111">
        <v>0</v>
      </c>
      <c r="E322" s="111" t="s">
        <v>42775</v>
      </c>
    </row>
    <row r="323" spans="1:5">
      <c r="A323">
        <v>0</v>
      </c>
      <c r="B323" t="s">
        <v>4485</v>
      </c>
      <c r="C323" t="s">
        <v>43316</v>
      </c>
      <c r="D323" s="111" t="s">
        <v>24</v>
      </c>
      <c r="E323" s="111" t="s">
        <v>43317</v>
      </c>
    </row>
    <row r="324" spans="1:5">
      <c r="A324">
        <v>0</v>
      </c>
      <c r="B324" t="s">
        <v>4486</v>
      </c>
      <c r="C324" t="s">
        <v>43318</v>
      </c>
      <c r="D324" s="111" t="s">
        <v>24</v>
      </c>
      <c r="E324" s="111" t="s">
        <v>43319</v>
      </c>
    </row>
    <row r="325" spans="1:5">
      <c r="A325">
        <v>0</v>
      </c>
      <c r="B325" t="s">
        <v>4487</v>
      </c>
      <c r="C325" t="s">
        <v>43320</v>
      </c>
      <c r="D325" s="111" t="s">
        <v>24</v>
      </c>
      <c r="E325" s="111" t="s">
        <v>43321</v>
      </c>
    </row>
    <row r="326" spans="1:5">
      <c r="A326">
        <v>0</v>
      </c>
      <c r="B326" t="s">
        <v>4488</v>
      </c>
      <c r="C326" t="s">
        <v>43322</v>
      </c>
      <c r="D326" s="111" t="s">
        <v>24</v>
      </c>
      <c r="E326" s="111" t="s">
        <v>43323</v>
      </c>
    </row>
    <row r="327" spans="1:5">
      <c r="A327">
        <v>0</v>
      </c>
      <c r="B327" t="s">
        <v>43324</v>
      </c>
      <c r="C327">
        <v>0</v>
      </c>
      <c r="D327" s="111">
        <v>0</v>
      </c>
      <c r="E327" s="111" t="s">
        <v>42775</v>
      </c>
    </row>
    <row r="328" spans="1:5">
      <c r="A328">
        <v>0</v>
      </c>
      <c r="B328" t="s">
        <v>4489</v>
      </c>
      <c r="C328" t="s">
        <v>43325</v>
      </c>
      <c r="D328" s="111" t="s">
        <v>24</v>
      </c>
      <c r="E328" s="111" t="s">
        <v>43326</v>
      </c>
    </row>
    <row r="329" spans="1:5">
      <c r="A329">
        <v>0</v>
      </c>
      <c r="B329">
        <v>0</v>
      </c>
      <c r="C329">
        <v>0</v>
      </c>
      <c r="D329" s="111">
        <v>0</v>
      </c>
      <c r="E329" s="111" t="s">
        <v>42775</v>
      </c>
    </row>
    <row r="330" spans="1:5">
      <c r="A330">
        <v>0</v>
      </c>
      <c r="B330">
        <v>0</v>
      </c>
      <c r="C330">
        <v>0</v>
      </c>
      <c r="D330" s="111">
        <v>0</v>
      </c>
      <c r="E330" s="111" t="s">
        <v>42775</v>
      </c>
    </row>
    <row r="331" spans="1:5">
      <c r="A331" t="s">
        <v>43327</v>
      </c>
      <c r="B331">
        <v>0</v>
      </c>
      <c r="C331">
        <v>0</v>
      </c>
      <c r="D331" s="111">
        <v>0</v>
      </c>
      <c r="E331" s="111" t="s">
        <v>42775</v>
      </c>
    </row>
    <row r="332" spans="1:5">
      <c r="A332">
        <v>0</v>
      </c>
      <c r="B332" t="s">
        <v>43328</v>
      </c>
      <c r="C332">
        <v>0</v>
      </c>
      <c r="D332" s="111">
        <v>0</v>
      </c>
      <c r="E332" s="111" t="s">
        <v>42775</v>
      </c>
    </row>
    <row r="333" spans="1:5">
      <c r="A333">
        <v>0</v>
      </c>
      <c r="B333" t="s">
        <v>4490</v>
      </c>
      <c r="C333" t="s">
        <v>43329</v>
      </c>
      <c r="D333" s="111" t="s">
        <v>4130</v>
      </c>
      <c r="E333" s="111" t="s">
        <v>43330</v>
      </c>
    </row>
    <row r="334" spans="1:5">
      <c r="A334">
        <v>0</v>
      </c>
      <c r="B334" t="s">
        <v>4491</v>
      </c>
      <c r="C334" t="s">
        <v>43331</v>
      </c>
      <c r="D334" s="111" t="s">
        <v>4130</v>
      </c>
      <c r="E334" s="111" t="s">
        <v>43332</v>
      </c>
    </row>
    <row r="335" spans="1:5">
      <c r="A335">
        <v>0</v>
      </c>
      <c r="B335" t="s">
        <v>4492</v>
      </c>
      <c r="C335" t="s">
        <v>43333</v>
      </c>
      <c r="D335" s="111" t="s">
        <v>4130</v>
      </c>
      <c r="E335" s="111" t="s">
        <v>43334</v>
      </c>
    </row>
    <row r="336" spans="1:5">
      <c r="A336">
        <v>0</v>
      </c>
      <c r="B336" t="s">
        <v>4493</v>
      </c>
      <c r="C336" t="s">
        <v>43335</v>
      </c>
      <c r="D336" s="111" t="s">
        <v>4130</v>
      </c>
      <c r="E336" s="111" t="s">
        <v>43336</v>
      </c>
    </row>
    <row r="337" spans="1:5">
      <c r="A337">
        <v>0</v>
      </c>
      <c r="B337" t="s">
        <v>4494</v>
      </c>
      <c r="C337" t="s">
        <v>43337</v>
      </c>
      <c r="D337" s="111" t="s">
        <v>4130</v>
      </c>
      <c r="E337" s="111" t="s">
        <v>43338</v>
      </c>
    </row>
    <row r="338" spans="1:5">
      <c r="A338">
        <v>0</v>
      </c>
      <c r="B338" t="s">
        <v>4495</v>
      </c>
      <c r="C338" t="s">
        <v>43339</v>
      </c>
      <c r="D338" s="111" t="s">
        <v>4130</v>
      </c>
      <c r="E338" s="111" t="s">
        <v>43340</v>
      </c>
    </row>
    <row r="339" spans="1:5">
      <c r="A339">
        <v>0</v>
      </c>
      <c r="B339" t="s">
        <v>4496</v>
      </c>
      <c r="C339" t="s">
        <v>43341</v>
      </c>
      <c r="D339" s="111" t="s">
        <v>4130</v>
      </c>
      <c r="E339" s="111" t="s">
        <v>43342</v>
      </c>
    </row>
    <row r="340" spans="1:5">
      <c r="A340">
        <v>0</v>
      </c>
      <c r="B340" t="s">
        <v>4497</v>
      </c>
      <c r="C340" t="s">
        <v>43343</v>
      </c>
      <c r="D340" s="111" t="s">
        <v>4130</v>
      </c>
      <c r="E340" s="111" t="s">
        <v>43344</v>
      </c>
    </row>
    <row r="341" spans="1:5">
      <c r="A341">
        <v>0</v>
      </c>
      <c r="B341" t="s">
        <v>4498</v>
      </c>
      <c r="C341" t="s">
        <v>43345</v>
      </c>
      <c r="D341" s="111" t="s">
        <v>4130</v>
      </c>
      <c r="E341" s="111" t="s">
        <v>43332</v>
      </c>
    </row>
    <row r="342" spans="1:5">
      <c r="A342">
        <v>0</v>
      </c>
      <c r="B342" t="s">
        <v>4499</v>
      </c>
      <c r="C342" t="s">
        <v>43346</v>
      </c>
      <c r="D342" s="111" t="s">
        <v>4130</v>
      </c>
      <c r="E342" s="111" t="s">
        <v>43347</v>
      </c>
    </row>
    <row r="343" spans="1:5">
      <c r="A343">
        <v>0</v>
      </c>
      <c r="B343" t="s">
        <v>4500</v>
      </c>
      <c r="C343" t="s">
        <v>43348</v>
      </c>
      <c r="D343" s="111" t="s">
        <v>4130</v>
      </c>
      <c r="E343" s="111" t="s">
        <v>43349</v>
      </c>
    </row>
    <row r="344" spans="1:5">
      <c r="A344">
        <v>0</v>
      </c>
      <c r="B344" t="s">
        <v>4501</v>
      </c>
      <c r="C344" t="s">
        <v>43350</v>
      </c>
      <c r="D344" s="111" t="s">
        <v>4130</v>
      </c>
      <c r="E344" s="111" t="s">
        <v>43351</v>
      </c>
    </row>
    <row r="345" spans="1:5">
      <c r="A345">
        <v>0</v>
      </c>
      <c r="B345" t="s">
        <v>4502</v>
      </c>
      <c r="C345" t="s">
        <v>43352</v>
      </c>
      <c r="D345" s="111" t="s">
        <v>4130</v>
      </c>
      <c r="E345" s="111" t="s">
        <v>43353</v>
      </c>
    </row>
    <row r="346" spans="1:5">
      <c r="A346">
        <v>0</v>
      </c>
      <c r="B346" t="s">
        <v>4503</v>
      </c>
      <c r="C346" t="s">
        <v>43354</v>
      </c>
      <c r="D346" s="111" t="s">
        <v>4130</v>
      </c>
      <c r="E346" s="111" t="s">
        <v>43355</v>
      </c>
    </row>
    <row r="347" spans="1:5">
      <c r="A347">
        <v>0</v>
      </c>
      <c r="B347" t="s">
        <v>4504</v>
      </c>
      <c r="C347" t="s">
        <v>43356</v>
      </c>
      <c r="D347" s="111" t="s">
        <v>4130</v>
      </c>
      <c r="E347" s="111" t="s">
        <v>43357</v>
      </c>
    </row>
    <row r="348" spans="1:5">
      <c r="A348">
        <v>0</v>
      </c>
      <c r="B348" t="s">
        <v>4505</v>
      </c>
      <c r="C348" t="s">
        <v>43358</v>
      </c>
      <c r="D348" s="111" t="s">
        <v>4130</v>
      </c>
      <c r="E348" s="111" t="s">
        <v>43359</v>
      </c>
    </row>
    <row r="349" spans="1:5">
      <c r="A349">
        <v>0</v>
      </c>
      <c r="B349" t="s">
        <v>4506</v>
      </c>
      <c r="C349" t="s">
        <v>43360</v>
      </c>
      <c r="D349" s="111" t="s">
        <v>4130</v>
      </c>
      <c r="E349" s="111" t="s">
        <v>43361</v>
      </c>
    </row>
    <row r="350" spans="1:5">
      <c r="A350">
        <v>0</v>
      </c>
      <c r="B350" t="s">
        <v>4507</v>
      </c>
      <c r="C350" t="s">
        <v>43362</v>
      </c>
      <c r="D350" s="111" t="s">
        <v>4130</v>
      </c>
      <c r="E350" s="111" t="s">
        <v>43363</v>
      </c>
    </row>
    <row r="351" spans="1:5">
      <c r="A351">
        <v>0</v>
      </c>
      <c r="B351" t="s">
        <v>4508</v>
      </c>
      <c r="C351" t="s">
        <v>43364</v>
      </c>
      <c r="D351" s="111" t="s">
        <v>4130</v>
      </c>
      <c r="E351" s="111" t="s">
        <v>43365</v>
      </c>
    </row>
    <row r="352" spans="1:5">
      <c r="A352">
        <v>0</v>
      </c>
      <c r="B352" t="s">
        <v>43366</v>
      </c>
      <c r="C352">
        <v>0</v>
      </c>
      <c r="D352" s="111">
        <v>0</v>
      </c>
      <c r="E352" s="111" t="s">
        <v>42775</v>
      </c>
    </row>
    <row r="353" spans="1:5">
      <c r="A353">
        <v>0</v>
      </c>
      <c r="B353" t="s">
        <v>4509</v>
      </c>
      <c r="C353" t="s">
        <v>43367</v>
      </c>
      <c r="D353" s="111" t="s">
        <v>4130</v>
      </c>
      <c r="E353" s="111" t="s">
        <v>43368</v>
      </c>
    </row>
    <row r="354" spans="1:5">
      <c r="A354">
        <v>0</v>
      </c>
      <c r="B354" t="s">
        <v>4510</v>
      </c>
      <c r="C354" t="s">
        <v>43369</v>
      </c>
      <c r="D354" s="111" t="s">
        <v>4130</v>
      </c>
      <c r="E354" s="111" t="s">
        <v>43370</v>
      </c>
    </row>
    <row r="355" spans="1:5">
      <c r="A355">
        <v>0</v>
      </c>
      <c r="B355" t="s">
        <v>4511</v>
      </c>
      <c r="C355" t="s">
        <v>43371</v>
      </c>
      <c r="D355" s="111" t="s">
        <v>4130</v>
      </c>
      <c r="E355" s="111" t="s">
        <v>43372</v>
      </c>
    </row>
    <row r="356" spans="1:5">
      <c r="A356">
        <v>0</v>
      </c>
      <c r="B356" t="s">
        <v>43373</v>
      </c>
      <c r="C356">
        <v>0</v>
      </c>
      <c r="D356" s="111">
        <v>0</v>
      </c>
      <c r="E356" s="111" t="s">
        <v>42775</v>
      </c>
    </row>
    <row r="357" spans="1:5">
      <c r="A357">
        <v>0</v>
      </c>
      <c r="B357" t="s">
        <v>4512</v>
      </c>
      <c r="C357" t="s">
        <v>43374</v>
      </c>
      <c r="D357" s="111" t="s">
        <v>40</v>
      </c>
      <c r="E357" s="111" t="s">
        <v>43375</v>
      </c>
    </row>
    <row r="358" spans="1:5">
      <c r="A358">
        <v>0</v>
      </c>
      <c r="B358" t="s">
        <v>4513</v>
      </c>
      <c r="C358" t="s">
        <v>43376</v>
      </c>
      <c r="D358" s="111" t="s">
        <v>4130</v>
      </c>
      <c r="E358" s="111" t="s">
        <v>43377</v>
      </c>
    </row>
    <row r="359" spans="1:5">
      <c r="A359">
        <v>0</v>
      </c>
      <c r="B359" t="s">
        <v>4514</v>
      </c>
      <c r="C359" t="s">
        <v>43378</v>
      </c>
      <c r="D359" s="111" t="s">
        <v>4130</v>
      </c>
      <c r="E359" s="111" t="s">
        <v>43379</v>
      </c>
    </row>
    <row r="360" spans="1:5">
      <c r="A360">
        <v>0</v>
      </c>
      <c r="B360" t="s">
        <v>43380</v>
      </c>
      <c r="C360" t="s">
        <v>43381</v>
      </c>
      <c r="D360" s="111" t="s">
        <v>4130</v>
      </c>
      <c r="E360" s="111" t="s">
        <v>43382</v>
      </c>
    </row>
    <row r="361" spans="1:5">
      <c r="A361">
        <v>0</v>
      </c>
      <c r="B361" t="s">
        <v>4515</v>
      </c>
      <c r="C361" t="s">
        <v>43383</v>
      </c>
      <c r="D361" s="111" t="s">
        <v>4130</v>
      </c>
      <c r="E361" s="111" t="s">
        <v>43384</v>
      </c>
    </row>
    <row r="362" spans="1:5">
      <c r="A362">
        <v>0</v>
      </c>
      <c r="B362" t="s">
        <v>4516</v>
      </c>
      <c r="C362" t="s">
        <v>43385</v>
      </c>
      <c r="D362" s="111" t="s">
        <v>4130</v>
      </c>
      <c r="E362" s="111" t="s">
        <v>43386</v>
      </c>
    </row>
    <row r="363" spans="1:5">
      <c r="A363">
        <v>0</v>
      </c>
      <c r="B363" t="s">
        <v>4517</v>
      </c>
      <c r="C363" t="s">
        <v>43387</v>
      </c>
      <c r="D363" s="111" t="s">
        <v>4130</v>
      </c>
      <c r="E363" s="111" t="s">
        <v>43388</v>
      </c>
    </row>
    <row r="364" spans="1:5">
      <c r="A364">
        <v>0</v>
      </c>
      <c r="B364" t="s">
        <v>4518</v>
      </c>
      <c r="C364" t="s">
        <v>43389</v>
      </c>
      <c r="D364" s="111" t="s">
        <v>4130</v>
      </c>
      <c r="E364" s="111" t="s">
        <v>43390</v>
      </c>
    </row>
    <row r="365" spans="1:5">
      <c r="A365">
        <v>0</v>
      </c>
      <c r="B365" t="s">
        <v>4519</v>
      </c>
      <c r="C365" t="s">
        <v>43391</v>
      </c>
      <c r="D365" s="111" t="s">
        <v>4130</v>
      </c>
      <c r="E365" s="111" t="s">
        <v>43392</v>
      </c>
    </row>
    <row r="366" spans="1:5">
      <c r="A366">
        <v>0</v>
      </c>
      <c r="B366" t="s">
        <v>4520</v>
      </c>
      <c r="C366" t="s">
        <v>43393</v>
      </c>
      <c r="D366" s="111" t="s">
        <v>4130</v>
      </c>
      <c r="E366" s="111" t="s">
        <v>43394</v>
      </c>
    </row>
    <row r="367" spans="1:5">
      <c r="A367">
        <v>0</v>
      </c>
      <c r="B367" t="s">
        <v>4521</v>
      </c>
      <c r="C367" t="s">
        <v>43395</v>
      </c>
      <c r="D367" s="111" t="s">
        <v>4130</v>
      </c>
      <c r="E367" s="111" t="s">
        <v>43396</v>
      </c>
    </row>
    <row r="368" spans="1:5">
      <c r="A368">
        <v>0</v>
      </c>
      <c r="B368" t="s">
        <v>4522</v>
      </c>
      <c r="C368" t="s">
        <v>43397</v>
      </c>
      <c r="D368" s="111" t="s">
        <v>4130</v>
      </c>
      <c r="E368" s="111" t="s">
        <v>43398</v>
      </c>
    </row>
    <row r="369" spans="1:5">
      <c r="A369">
        <v>0</v>
      </c>
      <c r="B369" t="s">
        <v>4523</v>
      </c>
      <c r="C369" t="s">
        <v>43399</v>
      </c>
      <c r="D369" s="111" t="s">
        <v>4130</v>
      </c>
      <c r="E369" s="111" t="s">
        <v>43400</v>
      </c>
    </row>
    <row r="370" spans="1:5">
      <c r="A370">
        <v>0</v>
      </c>
      <c r="B370" t="s">
        <v>4524</v>
      </c>
      <c r="C370" t="s">
        <v>43401</v>
      </c>
      <c r="D370" s="111" t="s">
        <v>40</v>
      </c>
      <c r="E370" s="111" t="s">
        <v>43402</v>
      </c>
    </row>
    <row r="371" spans="1:5">
      <c r="A371">
        <v>0</v>
      </c>
      <c r="B371" t="s">
        <v>4525</v>
      </c>
      <c r="C371" t="s">
        <v>43403</v>
      </c>
      <c r="D371" s="111" t="s">
        <v>4130</v>
      </c>
      <c r="E371" s="111" t="s">
        <v>43404</v>
      </c>
    </row>
    <row r="372" spans="1:5">
      <c r="A372">
        <v>0</v>
      </c>
      <c r="B372" t="s">
        <v>4526</v>
      </c>
      <c r="C372" t="s">
        <v>43405</v>
      </c>
      <c r="D372" s="111" t="s">
        <v>4130</v>
      </c>
      <c r="E372" s="111" t="s">
        <v>43406</v>
      </c>
    </row>
    <row r="373" spans="1:5">
      <c r="A373">
        <v>0</v>
      </c>
      <c r="B373" t="s">
        <v>4527</v>
      </c>
      <c r="C373" t="s">
        <v>43407</v>
      </c>
      <c r="D373" s="111" t="s">
        <v>4130</v>
      </c>
      <c r="E373" s="111" t="s">
        <v>43408</v>
      </c>
    </row>
    <row r="374" spans="1:5">
      <c r="A374">
        <v>0</v>
      </c>
      <c r="B374" t="s">
        <v>43409</v>
      </c>
      <c r="C374">
        <v>0</v>
      </c>
      <c r="D374" s="111">
        <v>0</v>
      </c>
      <c r="E374" s="111" t="s">
        <v>42775</v>
      </c>
    </row>
    <row r="375" spans="1:5">
      <c r="A375">
        <v>0</v>
      </c>
      <c r="B375" t="s">
        <v>4528</v>
      </c>
      <c r="C375" t="s">
        <v>43410</v>
      </c>
      <c r="D375" s="111" t="s">
        <v>4130</v>
      </c>
      <c r="E375" s="111" t="s">
        <v>43411</v>
      </c>
    </row>
    <row r="376" spans="1:5">
      <c r="A376">
        <v>0</v>
      </c>
      <c r="B376" t="s">
        <v>4529</v>
      </c>
      <c r="C376" t="s">
        <v>43412</v>
      </c>
      <c r="D376" s="111" t="s">
        <v>4130</v>
      </c>
      <c r="E376" s="111" t="s">
        <v>43413</v>
      </c>
    </row>
    <row r="377" spans="1:5">
      <c r="A377">
        <v>0</v>
      </c>
      <c r="B377" t="s">
        <v>4530</v>
      </c>
      <c r="C377" t="s">
        <v>43414</v>
      </c>
      <c r="D377" s="111" t="s">
        <v>4130</v>
      </c>
      <c r="E377" s="111" t="s">
        <v>43415</v>
      </c>
    </row>
    <row r="378" spans="1:5">
      <c r="A378">
        <v>0</v>
      </c>
      <c r="B378" t="s">
        <v>4531</v>
      </c>
      <c r="C378" t="s">
        <v>43416</v>
      </c>
      <c r="D378" s="111" t="s">
        <v>4130</v>
      </c>
      <c r="E378" s="111" t="s">
        <v>43417</v>
      </c>
    </row>
    <row r="379" spans="1:5">
      <c r="A379">
        <v>0</v>
      </c>
      <c r="B379" t="s">
        <v>4532</v>
      </c>
      <c r="C379" t="s">
        <v>43418</v>
      </c>
      <c r="D379" s="111" t="s">
        <v>4130</v>
      </c>
      <c r="E379" s="111" t="s">
        <v>43419</v>
      </c>
    </row>
    <row r="380" spans="1:5">
      <c r="A380">
        <v>0</v>
      </c>
      <c r="B380" t="s">
        <v>4533</v>
      </c>
      <c r="C380" t="s">
        <v>43420</v>
      </c>
      <c r="D380" s="111" t="s">
        <v>4130</v>
      </c>
      <c r="E380" s="111" t="s">
        <v>43421</v>
      </c>
    </row>
    <row r="381" spans="1:5">
      <c r="A381">
        <v>0</v>
      </c>
      <c r="B381" t="s">
        <v>4534</v>
      </c>
      <c r="C381" t="s">
        <v>43422</v>
      </c>
      <c r="D381" s="111" t="s">
        <v>4130</v>
      </c>
      <c r="E381" s="111" t="s">
        <v>43423</v>
      </c>
    </row>
    <row r="382" spans="1:5">
      <c r="A382">
        <v>0</v>
      </c>
      <c r="B382" t="s">
        <v>4535</v>
      </c>
      <c r="C382" t="s">
        <v>43424</v>
      </c>
      <c r="D382" s="111" t="s">
        <v>40</v>
      </c>
      <c r="E382" s="111" t="s">
        <v>43425</v>
      </c>
    </row>
    <row r="383" spans="1:5">
      <c r="A383">
        <v>0</v>
      </c>
      <c r="B383" t="s">
        <v>4536</v>
      </c>
      <c r="C383" t="s">
        <v>43426</v>
      </c>
      <c r="D383" s="111" t="s">
        <v>40</v>
      </c>
      <c r="E383" s="111" t="s">
        <v>43427</v>
      </c>
    </row>
    <row r="384" spans="1:5">
      <c r="A384">
        <v>0</v>
      </c>
      <c r="B384" t="s">
        <v>4537</v>
      </c>
      <c r="C384" t="s">
        <v>43428</v>
      </c>
      <c r="D384" s="111" t="s">
        <v>40</v>
      </c>
      <c r="E384" s="111" t="s">
        <v>43429</v>
      </c>
    </row>
    <row r="385" spans="1:5">
      <c r="A385">
        <v>0</v>
      </c>
      <c r="B385" t="s">
        <v>4538</v>
      </c>
      <c r="C385" t="s">
        <v>43430</v>
      </c>
      <c r="D385" s="111" t="s">
        <v>4130</v>
      </c>
      <c r="E385" s="111" t="s">
        <v>43431</v>
      </c>
    </row>
    <row r="386" spans="1:5">
      <c r="A386">
        <v>0</v>
      </c>
      <c r="B386" t="s">
        <v>4539</v>
      </c>
      <c r="C386" t="s">
        <v>43432</v>
      </c>
      <c r="D386" s="111" t="s">
        <v>4130</v>
      </c>
      <c r="E386" s="111" t="s">
        <v>43433</v>
      </c>
    </row>
    <row r="387" spans="1:5">
      <c r="A387">
        <v>0</v>
      </c>
      <c r="B387" t="s">
        <v>4540</v>
      </c>
      <c r="C387" t="s">
        <v>43434</v>
      </c>
      <c r="D387" s="111" t="s">
        <v>4130</v>
      </c>
      <c r="E387" s="111" t="s">
        <v>43435</v>
      </c>
    </row>
    <row r="388" spans="1:5">
      <c r="A388">
        <v>0</v>
      </c>
      <c r="B388" t="s">
        <v>4541</v>
      </c>
      <c r="C388" t="s">
        <v>43436</v>
      </c>
      <c r="D388" s="111" t="s">
        <v>4130</v>
      </c>
      <c r="E388" s="111" t="s">
        <v>43437</v>
      </c>
    </row>
    <row r="389" spans="1:5">
      <c r="A389">
        <v>0</v>
      </c>
      <c r="B389" t="s">
        <v>4542</v>
      </c>
      <c r="C389" t="s">
        <v>43438</v>
      </c>
      <c r="D389" s="111" t="s">
        <v>4130</v>
      </c>
      <c r="E389" s="111" t="s">
        <v>43439</v>
      </c>
    </row>
    <row r="390" spans="1:5">
      <c r="A390">
        <v>0</v>
      </c>
      <c r="B390" t="s">
        <v>4543</v>
      </c>
      <c r="C390" t="s">
        <v>43440</v>
      </c>
      <c r="D390" s="111" t="s">
        <v>4130</v>
      </c>
      <c r="E390" s="111" t="s">
        <v>43441</v>
      </c>
    </row>
    <row r="391" spans="1:5">
      <c r="A391">
        <v>0</v>
      </c>
      <c r="B391" t="s">
        <v>4544</v>
      </c>
      <c r="C391" t="s">
        <v>43442</v>
      </c>
      <c r="D391" s="111" t="s">
        <v>4130</v>
      </c>
      <c r="E391" s="111" t="s">
        <v>43443</v>
      </c>
    </row>
    <row r="392" spans="1:5">
      <c r="A392">
        <v>0</v>
      </c>
      <c r="B392" t="s">
        <v>4545</v>
      </c>
      <c r="C392" t="s">
        <v>43444</v>
      </c>
      <c r="D392" s="111" t="s">
        <v>4130</v>
      </c>
      <c r="E392" s="111" t="s">
        <v>43224</v>
      </c>
    </row>
    <row r="393" spans="1:5">
      <c r="A393">
        <v>0</v>
      </c>
      <c r="B393" t="s">
        <v>4546</v>
      </c>
      <c r="C393" t="s">
        <v>43445</v>
      </c>
      <c r="D393" s="111" t="s">
        <v>4130</v>
      </c>
      <c r="E393" s="111" t="s">
        <v>43446</v>
      </c>
    </row>
    <row r="394" spans="1:5">
      <c r="A394">
        <v>0</v>
      </c>
      <c r="B394" t="s">
        <v>4547</v>
      </c>
      <c r="C394" t="s">
        <v>43447</v>
      </c>
      <c r="D394" s="111" t="s">
        <v>4130</v>
      </c>
      <c r="E394" s="111" t="s">
        <v>43448</v>
      </c>
    </row>
    <row r="395" spans="1:5">
      <c r="A395">
        <v>0</v>
      </c>
      <c r="B395" t="s">
        <v>4548</v>
      </c>
      <c r="C395" t="s">
        <v>43449</v>
      </c>
      <c r="D395" s="111" t="s">
        <v>4130</v>
      </c>
      <c r="E395" s="111" t="s">
        <v>43450</v>
      </c>
    </row>
    <row r="396" spans="1:5">
      <c r="A396">
        <v>0</v>
      </c>
      <c r="B396" t="s">
        <v>4549</v>
      </c>
      <c r="C396" t="s">
        <v>43451</v>
      </c>
      <c r="D396" s="111" t="s">
        <v>4130</v>
      </c>
      <c r="E396" s="111" t="s">
        <v>43452</v>
      </c>
    </row>
    <row r="397" spans="1:5">
      <c r="A397">
        <v>0</v>
      </c>
      <c r="B397" t="s">
        <v>4550</v>
      </c>
      <c r="C397" t="s">
        <v>43453</v>
      </c>
      <c r="D397" s="111" t="s">
        <v>4130</v>
      </c>
      <c r="E397" s="111" t="s">
        <v>43454</v>
      </c>
    </row>
    <row r="398" spans="1:5">
      <c r="A398">
        <v>0</v>
      </c>
      <c r="B398" t="s">
        <v>4551</v>
      </c>
      <c r="C398" t="s">
        <v>43455</v>
      </c>
      <c r="D398" s="111" t="s">
        <v>4130</v>
      </c>
      <c r="E398" s="111" t="s">
        <v>43456</v>
      </c>
    </row>
    <row r="399" spans="1:5">
      <c r="A399">
        <v>0</v>
      </c>
      <c r="B399" t="s">
        <v>4552</v>
      </c>
      <c r="C399" t="s">
        <v>43457</v>
      </c>
      <c r="D399" s="111" t="s">
        <v>4130</v>
      </c>
      <c r="E399" s="111" t="s">
        <v>43454</v>
      </c>
    </row>
    <row r="400" spans="1:5">
      <c r="A400">
        <v>0</v>
      </c>
      <c r="B400" t="s">
        <v>4553</v>
      </c>
      <c r="C400" t="s">
        <v>43458</v>
      </c>
      <c r="D400" s="111" t="s">
        <v>4130</v>
      </c>
      <c r="E400" s="111" t="s">
        <v>43459</v>
      </c>
    </row>
    <row r="401" spans="1:5">
      <c r="A401">
        <v>0</v>
      </c>
      <c r="B401" t="s">
        <v>4554</v>
      </c>
      <c r="C401" t="s">
        <v>43460</v>
      </c>
      <c r="D401" s="111" t="s">
        <v>4130</v>
      </c>
      <c r="E401" s="111" t="s">
        <v>43461</v>
      </c>
    </row>
    <row r="402" spans="1:5">
      <c r="A402">
        <v>0</v>
      </c>
      <c r="B402" t="s">
        <v>4555</v>
      </c>
      <c r="C402" t="s">
        <v>43462</v>
      </c>
      <c r="D402" s="111" t="s">
        <v>4130</v>
      </c>
      <c r="E402" s="111" t="s">
        <v>43463</v>
      </c>
    </row>
    <row r="403" spans="1:5">
      <c r="A403">
        <v>0</v>
      </c>
      <c r="B403" t="s">
        <v>4556</v>
      </c>
      <c r="C403" t="s">
        <v>43464</v>
      </c>
      <c r="D403" s="111" t="s">
        <v>4130</v>
      </c>
      <c r="E403" s="111" t="s">
        <v>43465</v>
      </c>
    </row>
    <row r="404" spans="1:5">
      <c r="A404">
        <v>0</v>
      </c>
      <c r="B404" t="s">
        <v>4557</v>
      </c>
      <c r="C404" t="s">
        <v>43466</v>
      </c>
      <c r="D404" s="111" t="s">
        <v>4130</v>
      </c>
      <c r="E404" s="111" t="s">
        <v>43465</v>
      </c>
    </row>
    <row r="405" spans="1:5">
      <c r="A405">
        <v>0</v>
      </c>
      <c r="B405" t="s">
        <v>4558</v>
      </c>
      <c r="C405" t="s">
        <v>43467</v>
      </c>
      <c r="D405" s="111" t="s">
        <v>4130</v>
      </c>
      <c r="E405" s="111" t="s">
        <v>43468</v>
      </c>
    </row>
    <row r="406" spans="1:5">
      <c r="A406">
        <v>0</v>
      </c>
      <c r="B406" t="s">
        <v>4559</v>
      </c>
      <c r="C406" t="s">
        <v>43469</v>
      </c>
      <c r="D406" s="111" t="s">
        <v>4130</v>
      </c>
      <c r="E406" s="111" t="s">
        <v>43470</v>
      </c>
    </row>
    <row r="407" spans="1:5">
      <c r="A407">
        <v>0</v>
      </c>
      <c r="B407" t="s">
        <v>4560</v>
      </c>
      <c r="C407" t="s">
        <v>43471</v>
      </c>
      <c r="D407" s="111" t="s">
        <v>4130</v>
      </c>
      <c r="E407" s="111" t="s">
        <v>43472</v>
      </c>
    </row>
    <row r="408" spans="1:5">
      <c r="A408">
        <v>0</v>
      </c>
      <c r="B408" t="s">
        <v>4561</v>
      </c>
      <c r="C408" t="s">
        <v>43473</v>
      </c>
      <c r="D408" s="111" t="s">
        <v>4130</v>
      </c>
      <c r="E408" s="111" t="s">
        <v>43474</v>
      </c>
    </row>
    <row r="409" spans="1:5">
      <c r="A409">
        <v>0</v>
      </c>
      <c r="B409" t="s">
        <v>43475</v>
      </c>
      <c r="C409">
        <v>0</v>
      </c>
      <c r="D409" s="111">
        <v>0</v>
      </c>
      <c r="E409" s="111" t="s">
        <v>42775</v>
      </c>
    </row>
    <row r="410" spans="1:5">
      <c r="A410">
        <v>0</v>
      </c>
      <c r="B410" t="s">
        <v>4562</v>
      </c>
      <c r="C410" t="s">
        <v>43476</v>
      </c>
      <c r="D410" s="111" t="s">
        <v>4130</v>
      </c>
      <c r="E410" s="111" t="s">
        <v>43477</v>
      </c>
    </row>
    <row r="411" spans="1:5">
      <c r="A411">
        <v>0</v>
      </c>
      <c r="B411" t="s">
        <v>4563</v>
      </c>
      <c r="C411" t="s">
        <v>43478</v>
      </c>
      <c r="D411" s="111" t="s">
        <v>4130</v>
      </c>
      <c r="E411" s="111" t="s">
        <v>43479</v>
      </c>
    </row>
    <row r="412" spans="1:5">
      <c r="A412">
        <v>0</v>
      </c>
      <c r="B412" t="s">
        <v>4564</v>
      </c>
      <c r="C412" t="s">
        <v>43480</v>
      </c>
      <c r="D412" s="111" t="s">
        <v>4130</v>
      </c>
      <c r="E412" s="111" t="s">
        <v>43481</v>
      </c>
    </row>
    <row r="413" spans="1:5">
      <c r="A413">
        <v>0</v>
      </c>
      <c r="B413" t="s">
        <v>4565</v>
      </c>
      <c r="C413" t="s">
        <v>43482</v>
      </c>
      <c r="D413" s="111" t="s">
        <v>4130</v>
      </c>
      <c r="E413" s="111" t="s">
        <v>43483</v>
      </c>
    </row>
    <row r="414" spans="1:5">
      <c r="A414">
        <v>0</v>
      </c>
      <c r="B414" t="s">
        <v>4566</v>
      </c>
      <c r="C414" t="s">
        <v>43484</v>
      </c>
      <c r="D414" s="111" t="s">
        <v>4130</v>
      </c>
      <c r="E414" s="111" t="s">
        <v>43485</v>
      </c>
    </row>
    <row r="415" spans="1:5">
      <c r="A415">
        <v>0</v>
      </c>
      <c r="B415" t="s">
        <v>4567</v>
      </c>
      <c r="C415" t="s">
        <v>43486</v>
      </c>
      <c r="D415" s="111" t="s">
        <v>4130</v>
      </c>
      <c r="E415" s="111" t="s">
        <v>43487</v>
      </c>
    </row>
    <row r="416" spans="1:5">
      <c r="A416">
        <v>0</v>
      </c>
      <c r="B416" t="s">
        <v>4568</v>
      </c>
      <c r="C416" t="s">
        <v>43488</v>
      </c>
      <c r="D416" s="111" t="s">
        <v>4130</v>
      </c>
      <c r="E416" s="111" t="s">
        <v>43489</v>
      </c>
    </row>
    <row r="417" spans="1:5">
      <c r="A417">
        <v>0</v>
      </c>
      <c r="B417" t="s">
        <v>4569</v>
      </c>
      <c r="C417" t="s">
        <v>43490</v>
      </c>
      <c r="D417" s="111" t="s">
        <v>4130</v>
      </c>
      <c r="E417" s="111" t="s">
        <v>43491</v>
      </c>
    </row>
    <row r="418" spans="1:5">
      <c r="A418">
        <v>0</v>
      </c>
      <c r="B418" t="s">
        <v>4570</v>
      </c>
      <c r="C418" t="s">
        <v>43492</v>
      </c>
      <c r="D418" s="111" t="s">
        <v>4130</v>
      </c>
      <c r="E418" s="111" t="s">
        <v>43493</v>
      </c>
    </row>
    <row r="419" spans="1:5">
      <c r="A419">
        <v>0</v>
      </c>
      <c r="B419" t="s">
        <v>4571</v>
      </c>
      <c r="C419" t="s">
        <v>43494</v>
      </c>
      <c r="D419" s="111" t="s">
        <v>4130</v>
      </c>
      <c r="E419" s="111" t="s">
        <v>43495</v>
      </c>
    </row>
    <row r="420" spans="1:5">
      <c r="A420">
        <v>0</v>
      </c>
      <c r="B420" t="s">
        <v>4572</v>
      </c>
      <c r="C420" t="s">
        <v>43496</v>
      </c>
      <c r="D420" s="111" t="s">
        <v>4130</v>
      </c>
      <c r="E420" s="111" t="s">
        <v>43497</v>
      </c>
    </row>
    <row r="421" spans="1:5">
      <c r="A421">
        <v>0</v>
      </c>
      <c r="B421" t="s">
        <v>4573</v>
      </c>
      <c r="C421" t="s">
        <v>43498</v>
      </c>
      <c r="D421" s="111" t="s">
        <v>4130</v>
      </c>
      <c r="E421" s="111" t="s">
        <v>43499</v>
      </c>
    </row>
    <row r="422" spans="1:5">
      <c r="A422">
        <v>0</v>
      </c>
      <c r="B422" t="s">
        <v>4574</v>
      </c>
      <c r="C422" t="s">
        <v>43500</v>
      </c>
      <c r="D422" s="111" t="s">
        <v>4130</v>
      </c>
      <c r="E422" s="111" t="s">
        <v>43501</v>
      </c>
    </row>
    <row r="423" spans="1:5">
      <c r="A423">
        <v>0</v>
      </c>
      <c r="B423" t="s">
        <v>4575</v>
      </c>
      <c r="C423" t="s">
        <v>43502</v>
      </c>
      <c r="D423" s="111" t="s">
        <v>4130</v>
      </c>
      <c r="E423" s="111" t="s">
        <v>43503</v>
      </c>
    </row>
    <row r="424" spans="1:5">
      <c r="A424">
        <v>0</v>
      </c>
      <c r="B424" t="s">
        <v>4576</v>
      </c>
      <c r="C424" t="s">
        <v>43504</v>
      </c>
      <c r="D424" s="111" t="s">
        <v>4130</v>
      </c>
      <c r="E424" s="111" t="s">
        <v>43505</v>
      </c>
    </row>
    <row r="425" spans="1:5">
      <c r="A425">
        <v>0</v>
      </c>
      <c r="B425" t="s">
        <v>4577</v>
      </c>
      <c r="C425" t="s">
        <v>43506</v>
      </c>
      <c r="D425" s="111" t="s">
        <v>4130</v>
      </c>
      <c r="E425" s="111" t="s">
        <v>43507</v>
      </c>
    </row>
    <row r="426" spans="1:5">
      <c r="A426">
        <v>0</v>
      </c>
      <c r="B426" t="s">
        <v>4578</v>
      </c>
      <c r="C426" t="s">
        <v>43508</v>
      </c>
      <c r="D426" s="111" t="s">
        <v>4130</v>
      </c>
      <c r="E426" s="111" t="s">
        <v>43509</v>
      </c>
    </row>
    <row r="427" spans="1:5">
      <c r="A427">
        <v>0</v>
      </c>
      <c r="B427" t="s">
        <v>4579</v>
      </c>
      <c r="C427" t="s">
        <v>43510</v>
      </c>
      <c r="D427" s="111" t="s">
        <v>4130</v>
      </c>
      <c r="E427" s="111" t="s">
        <v>43104</v>
      </c>
    </row>
    <row r="428" spans="1:5">
      <c r="A428">
        <v>0</v>
      </c>
      <c r="B428" t="s">
        <v>4580</v>
      </c>
      <c r="C428" t="s">
        <v>43511</v>
      </c>
      <c r="D428" s="111" t="s">
        <v>4130</v>
      </c>
      <c r="E428" s="111" t="s">
        <v>43512</v>
      </c>
    </row>
    <row r="429" spans="1:5">
      <c r="A429">
        <v>0</v>
      </c>
      <c r="B429" t="s">
        <v>4581</v>
      </c>
      <c r="C429" t="s">
        <v>43513</v>
      </c>
      <c r="D429" s="111" t="s">
        <v>4130</v>
      </c>
      <c r="E429" s="111" t="s">
        <v>43514</v>
      </c>
    </row>
    <row r="430" spans="1:5">
      <c r="A430">
        <v>0</v>
      </c>
      <c r="B430" t="s">
        <v>4582</v>
      </c>
      <c r="C430" t="s">
        <v>43515</v>
      </c>
      <c r="D430" s="111" t="s">
        <v>4130</v>
      </c>
      <c r="E430" s="111" t="s">
        <v>43516</v>
      </c>
    </row>
    <row r="431" spans="1:5">
      <c r="A431">
        <v>0</v>
      </c>
      <c r="B431" t="s">
        <v>4583</v>
      </c>
      <c r="C431" t="s">
        <v>43517</v>
      </c>
      <c r="D431" s="111" t="s">
        <v>4130</v>
      </c>
      <c r="E431" s="111" t="s">
        <v>43518</v>
      </c>
    </row>
    <row r="432" spans="1:5">
      <c r="A432">
        <v>0</v>
      </c>
      <c r="B432" t="s">
        <v>4584</v>
      </c>
      <c r="C432" t="s">
        <v>43519</v>
      </c>
      <c r="D432" s="111" t="s">
        <v>4130</v>
      </c>
      <c r="E432" s="111" t="s">
        <v>43514</v>
      </c>
    </row>
    <row r="433" spans="1:5">
      <c r="A433">
        <v>0</v>
      </c>
      <c r="B433" t="s">
        <v>4585</v>
      </c>
      <c r="C433" t="s">
        <v>43520</v>
      </c>
      <c r="D433" s="111" t="s">
        <v>4130</v>
      </c>
      <c r="E433" s="111" t="s">
        <v>43521</v>
      </c>
    </row>
    <row r="434" spans="1:5">
      <c r="A434">
        <v>0</v>
      </c>
      <c r="B434" t="s">
        <v>4586</v>
      </c>
      <c r="C434" t="s">
        <v>43522</v>
      </c>
      <c r="D434" s="111" t="s">
        <v>4130</v>
      </c>
      <c r="E434" s="111" t="s">
        <v>43523</v>
      </c>
    </row>
    <row r="435" spans="1:5">
      <c r="A435">
        <v>0</v>
      </c>
      <c r="B435" t="s">
        <v>4587</v>
      </c>
      <c r="C435" t="s">
        <v>43524</v>
      </c>
      <c r="D435" s="111" t="s">
        <v>4130</v>
      </c>
      <c r="E435" s="111" t="s">
        <v>43525</v>
      </c>
    </row>
    <row r="436" spans="1:5">
      <c r="A436">
        <v>0</v>
      </c>
      <c r="B436" t="s">
        <v>4588</v>
      </c>
      <c r="C436" t="s">
        <v>43526</v>
      </c>
      <c r="D436" s="111" t="s">
        <v>4130</v>
      </c>
      <c r="E436" s="111" t="s">
        <v>43527</v>
      </c>
    </row>
    <row r="437" spans="1:5">
      <c r="A437">
        <v>0</v>
      </c>
      <c r="B437" t="s">
        <v>4589</v>
      </c>
      <c r="C437" t="s">
        <v>43528</v>
      </c>
      <c r="D437" s="111" t="s">
        <v>4130</v>
      </c>
      <c r="E437" s="111" t="s">
        <v>43529</v>
      </c>
    </row>
    <row r="438" spans="1:5">
      <c r="A438">
        <v>0</v>
      </c>
      <c r="B438" t="s">
        <v>4590</v>
      </c>
      <c r="C438" t="s">
        <v>43530</v>
      </c>
      <c r="D438" s="111" t="s">
        <v>4130</v>
      </c>
      <c r="E438" s="111" t="s">
        <v>43531</v>
      </c>
    </row>
    <row r="439" spans="1:5">
      <c r="A439">
        <v>0</v>
      </c>
      <c r="B439" t="s">
        <v>4591</v>
      </c>
      <c r="C439" t="s">
        <v>43532</v>
      </c>
      <c r="D439" s="111" t="s">
        <v>4130</v>
      </c>
      <c r="E439" s="111" t="s">
        <v>43533</v>
      </c>
    </row>
    <row r="440" spans="1:5">
      <c r="A440">
        <v>0</v>
      </c>
      <c r="B440" t="s">
        <v>4592</v>
      </c>
      <c r="C440" t="s">
        <v>43534</v>
      </c>
      <c r="D440" s="111" t="s">
        <v>4130</v>
      </c>
      <c r="E440" s="111" t="s">
        <v>43535</v>
      </c>
    </row>
    <row r="441" spans="1:5">
      <c r="A441">
        <v>0</v>
      </c>
      <c r="B441" t="s">
        <v>4593</v>
      </c>
      <c r="C441" t="s">
        <v>43536</v>
      </c>
      <c r="D441" s="111" t="s">
        <v>4130</v>
      </c>
      <c r="E441" s="111" t="s">
        <v>43537</v>
      </c>
    </row>
    <row r="442" spans="1:5">
      <c r="A442">
        <v>0</v>
      </c>
      <c r="B442" t="s">
        <v>4594</v>
      </c>
      <c r="C442" t="s">
        <v>43538</v>
      </c>
      <c r="D442" s="111" t="s">
        <v>4130</v>
      </c>
      <c r="E442" s="111" t="s">
        <v>43539</v>
      </c>
    </row>
    <row r="443" spans="1:5">
      <c r="A443">
        <v>0</v>
      </c>
      <c r="B443" t="s">
        <v>4595</v>
      </c>
      <c r="C443" t="s">
        <v>43540</v>
      </c>
      <c r="D443" s="111" t="s">
        <v>4130</v>
      </c>
      <c r="E443" s="111" t="s">
        <v>43541</v>
      </c>
    </row>
    <row r="444" spans="1:5">
      <c r="A444">
        <v>0</v>
      </c>
      <c r="B444" t="s">
        <v>4596</v>
      </c>
      <c r="C444" t="s">
        <v>43542</v>
      </c>
      <c r="D444" s="111" t="s">
        <v>4130</v>
      </c>
      <c r="E444" s="111" t="s">
        <v>43543</v>
      </c>
    </row>
    <row r="445" spans="1:5">
      <c r="A445">
        <v>0</v>
      </c>
      <c r="B445" t="s">
        <v>4597</v>
      </c>
      <c r="C445" t="s">
        <v>43544</v>
      </c>
      <c r="D445" s="111" t="s">
        <v>4130</v>
      </c>
      <c r="E445" s="111" t="s">
        <v>43545</v>
      </c>
    </row>
    <row r="446" spans="1:5">
      <c r="A446">
        <v>0</v>
      </c>
      <c r="B446" t="s">
        <v>4598</v>
      </c>
      <c r="C446" t="s">
        <v>43546</v>
      </c>
      <c r="D446" s="111" t="s">
        <v>4130</v>
      </c>
      <c r="E446" s="111" t="s">
        <v>43547</v>
      </c>
    </row>
    <row r="447" spans="1:5">
      <c r="A447">
        <v>0</v>
      </c>
      <c r="B447" t="s">
        <v>4599</v>
      </c>
      <c r="C447" t="s">
        <v>43548</v>
      </c>
      <c r="D447" s="111" t="s">
        <v>4130</v>
      </c>
      <c r="E447" s="111" t="s">
        <v>43549</v>
      </c>
    </row>
    <row r="448" spans="1:5">
      <c r="A448">
        <v>0</v>
      </c>
      <c r="B448" t="s">
        <v>4600</v>
      </c>
      <c r="C448" t="s">
        <v>43550</v>
      </c>
      <c r="D448" s="111" t="s">
        <v>4130</v>
      </c>
      <c r="E448" s="111" t="s">
        <v>43551</v>
      </c>
    </row>
    <row r="449" spans="1:5">
      <c r="A449" t="s">
        <v>43552</v>
      </c>
      <c r="B449">
        <v>0</v>
      </c>
      <c r="C449">
        <v>0</v>
      </c>
      <c r="D449" s="111">
        <v>0</v>
      </c>
      <c r="E449" s="111" t="s">
        <v>42775</v>
      </c>
    </row>
    <row r="450" spans="1:5">
      <c r="A450">
        <v>0</v>
      </c>
      <c r="B450" t="s">
        <v>43553</v>
      </c>
      <c r="C450">
        <v>0</v>
      </c>
      <c r="D450" s="111">
        <v>0</v>
      </c>
      <c r="E450" s="111" t="s">
        <v>42775</v>
      </c>
    </row>
    <row r="451" spans="1:5">
      <c r="A451">
        <v>0</v>
      </c>
      <c r="B451" t="s">
        <v>4601</v>
      </c>
      <c r="C451" t="s">
        <v>43554</v>
      </c>
      <c r="D451" s="111" t="s">
        <v>4130</v>
      </c>
      <c r="E451" s="111" t="s">
        <v>43555</v>
      </c>
    </row>
    <row r="452" spans="1:5">
      <c r="A452">
        <v>0</v>
      </c>
      <c r="B452" t="s">
        <v>43556</v>
      </c>
      <c r="C452">
        <v>0</v>
      </c>
      <c r="D452" s="111">
        <v>0</v>
      </c>
      <c r="E452" s="111" t="s">
        <v>42775</v>
      </c>
    </row>
    <row r="453" spans="1:5">
      <c r="A453">
        <v>0</v>
      </c>
      <c r="B453" t="s">
        <v>4602</v>
      </c>
      <c r="C453" t="s">
        <v>43557</v>
      </c>
      <c r="D453" s="111" t="s">
        <v>4130</v>
      </c>
      <c r="E453" s="111" t="s">
        <v>43558</v>
      </c>
    </row>
    <row r="454" spans="1:5">
      <c r="A454">
        <v>0</v>
      </c>
      <c r="B454" t="s">
        <v>4603</v>
      </c>
      <c r="C454" t="s">
        <v>43559</v>
      </c>
      <c r="D454" s="111" t="s">
        <v>4130</v>
      </c>
      <c r="E454" s="111" t="s">
        <v>43560</v>
      </c>
    </row>
    <row r="455" spans="1:5">
      <c r="A455">
        <v>0</v>
      </c>
      <c r="B455" t="s">
        <v>43561</v>
      </c>
      <c r="C455">
        <v>0</v>
      </c>
      <c r="D455" s="111">
        <v>0</v>
      </c>
      <c r="E455" s="111" t="s">
        <v>42775</v>
      </c>
    </row>
    <row r="456" spans="1:5">
      <c r="A456">
        <v>0</v>
      </c>
      <c r="B456" t="s">
        <v>4604</v>
      </c>
      <c r="C456" t="s">
        <v>43562</v>
      </c>
      <c r="D456" s="111" t="s">
        <v>4130</v>
      </c>
      <c r="E456" s="111" t="s">
        <v>43563</v>
      </c>
    </row>
    <row r="457" spans="1:5">
      <c r="A457">
        <v>0</v>
      </c>
      <c r="B457" t="s">
        <v>4605</v>
      </c>
      <c r="C457" t="s">
        <v>43564</v>
      </c>
      <c r="D457" s="111" t="s">
        <v>4130</v>
      </c>
      <c r="E457" s="111" t="s">
        <v>43565</v>
      </c>
    </row>
    <row r="458" spans="1:5">
      <c r="A458">
        <v>0</v>
      </c>
      <c r="B458" t="s">
        <v>4606</v>
      </c>
      <c r="C458" t="s">
        <v>43566</v>
      </c>
      <c r="D458" s="111" t="s">
        <v>4130</v>
      </c>
      <c r="E458" s="111" t="s">
        <v>43567</v>
      </c>
    </row>
    <row r="459" spans="1:5">
      <c r="A459">
        <v>0</v>
      </c>
      <c r="B459" t="s">
        <v>43568</v>
      </c>
      <c r="C459">
        <v>0</v>
      </c>
      <c r="D459" s="111">
        <v>0</v>
      </c>
      <c r="E459" s="111" t="s">
        <v>42775</v>
      </c>
    </row>
    <row r="460" spans="1:5">
      <c r="A460">
        <v>0</v>
      </c>
      <c r="B460" t="s">
        <v>4607</v>
      </c>
      <c r="C460" t="s">
        <v>43569</v>
      </c>
      <c r="D460" s="111" t="s">
        <v>4130</v>
      </c>
      <c r="E460" s="111" t="s">
        <v>43570</v>
      </c>
    </row>
    <row r="461" spans="1:5">
      <c r="A461">
        <v>0</v>
      </c>
      <c r="B461" t="s">
        <v>4608</v>
      </c>
      <c r="C461" t="s">
        <v>43571</v>
      </c>
      <c r="D461" s="111" t="s">
        <v>4130</v>
      </c>
      <c r="E461" s="111" t="s">
        <v>43572</v>
      </c>
    </row>
    <row r="462" spans="1:5">
      <c r="A462">
        <v>0</v>
      </c>
      <c r="B462" t="s">
        <v>4609</v>
      </c>
      <c r="C462" t="s">
        <v>4610</v>
      </c>
      <c r="D462" s="111" t="s">
        <v>4130</v>
      </c>
      <c r="E462" s="111" t="s">
        <v>43573</v>
      </c>
    </row>
    <row r="463" spans="1:5">
      <c r="A463">
        <v>0</v>
      </c>
      <c r="B463" t="s">
        <v>4611</v>
      </c>
      <c r="C463" t="s">
        <v>4612</v>
      </c>
      <c r="D463" s="111" t="s">
        <v>4130</v>
      </c>
      <c r="E463" s="111" t="s">
        <v>43574</v>
      </c>
    </row>
    <row r="464" spans="1:5">
      <c r="A464">
        <v>0</v>
      </c>
      <c r="B464" t="s">
        <v>4613</v>
      </c>
      <c r="C464" t="s">
        <v>4614</v>
      </c>
      <c r="D464" s="111" t="s">
        <v>4130</v>
      </c>
      <c r="E464" s="111" t="s">
        <v>43575</v>
      </c>
    </row>
    <row r="465" spans="1:5">
      <c r="A465">
        <v>0</v>
      </c>
      <c r="B465" t="s">
        <v>4615</v>
      </c>
      <c r="C465" t="s">
        <v>43576</v>
      </c>
      <c r="D465" s="111" t="s">
        <v>4130</v>
      </c>
      <c r="E465" s="111" t="s">
        <v>43577</v>
      </c>
    </row>
    <row r="466" spans="1:5">
      <c r="A466">
        <v>0</v>
      </c>
      <c r="B466" t="s">
        <v>43578</v>
      </c>
      <c r="C466">
        <v>0</v>
      </c>
      <c r="D466" s="111">
        <v>0</v>
      </c>
      <c r="E466" s="111" t="s">
        <v>42775</v>
      </c>
    </row>
    <row r="467" spans="1:5">
      <c r="A467">
        <v>0</v>
      </c>
      <c r="B467" t="s">
        <v>19813</v>
      </c>
      <c r="C467" t="s">
        <v>43579</v>
      </c>
      <c r="D467" s="111" t="s">
        <v>4130</v>
      </c>
      <c r="E467" s="111" t="s">
        <v>43580</v>
      </c>
    </row>
    <row r="468" spans="1:5">
      <c r="A468">
        <v>0</v>
      </c>
      <c r="B468" t="s">
        <v>4616</v>
      </c>
      <c r="C468" t="s">
        <v>43581</v>
      </c>
      <c r="D468" s="111" t="s">
        <v>4130</v>
      </c>
      <c r="E468" s="111" t="s">
        <v>43582</v>
      </c>
    </row>
    <row r="469" spans="1:5">
      <c r="A469">
        <v>0</v>
      </c>
      <c r="B469" t="s">
        <v>4617</v>
      </c>
      <c r="C469" t="s">
        <v>43583</v>
      </c>
      <c r="D469" s="111" t="s">
        <v>4130</v>
      </c>
      <c r="E469" s="111" t="s">
        <v>43584</v>
      </c>
    </row>
    <row r="470" spans="1:5">
      <c r="A470">
        <v>0</v>
      </c>
      <c r="B470" t="s">
        <v>4618</v>
      </c>
      <c r="C470" t="s">
        <v>43585</v>
      </c>
      <c r="D470" s="111" t="s">
        <v>4130</v>
      </c>
      <c r="E470" s="111" t="s">
        <v>43586</v>
      </c>
    </row>
    <row r="471" spans="1:5">
      <c r="A471">
        <v>0</v>
      </c>
      <c r="B471" t="s">
        <v>43587</v>
      </c>
      <c r="C471">
        <v>0</v>
      </c>
      <c r="D471" s="111">
        <v>0</v>
      </c>
      <c r="E471" s="111" t="s">
        <v>42775</v>
      </c>
    </row>
    <row r="472" spans="1:5">
      <c r="A472">
        <v>0</v>
      </c>
      <c r="B472" t="s">
        <v>4619</v>
      </c>
      <c r="C472" t="s">
        <v>43588</v>
      </c>
      <c r="D472" s="111" t="s">
        <v>4130</v>
      </c>
      <c r="E472" s="111" t="s">
        <v>43589</v>
      </c>
    </row>
    <row r="473" spans="1:5">
      <c r="A473">
        <v>0</v>
      </c>
      <c r="B473" t="s">
        <v>4620</v>
      </c>
      <c r="C473" t="s">
        <v>43590</v>
      </c>
      <c r="D473" s="111" t="s">
        <v>4130</v>
      </c>
      <c r="E473" s="111" t="s">
        <v>43591</v>
      </c>
    </row>
    <row r="474" spans="1:5">
      <c r="A474">
        <v>0</v>
      </c>
      <c r="B474" t="s">
        <v>43592</v>
      </c>
      <c r="C474">
        <v>0</v>
      </c>
      <c r="D474" s="111">
        <v>0</v>
      </c>
      <c r="E474" s="111" t="s">
        <v>42775</v>
      </c>
    </row>
    <row r="475" spans="1:5">
      <c r="A475">
        <v>0</v>
      </c>
      <c r="B475" t="s">
        <v>4621</v>
      </c>
      <c r="C475" t="s">
        <v>43593</v>
      </c>
      <c r="D475" s="111" t="s">
        <v>4130</v>
      </c>
      <c r="E475" s="111" t="s">
        <v>43594</v>
      </c>
    </row>
    <row r="476" spans="1:5">
      <c r="A476">
        <v>0</v>
      </c>
      <c r="B476" t="s">
        <v>4622</v>
      </c>
      <c r="C476" t="s">
        <v>43595</v>
      </c>
      <c r="D476" s="111" t="s">
        <v>4130</v>
      </c>
      <c r="E476" s="111" t="s">
        <v>43596</v>
      </c>
    </row>
    <row r="477" spans="1:5">
      <c r="A477">
        <v>0</v>
      </c>
      <c r="B477" t="s">
        <v>4623</v>
      </c>
      <c r="C477" t="s">
        <v>43597</v>
      </c>
      <c r="D477" s="111" t="s">
        <v>4130</v>
      </c>
      <c r="E477" s="111" t="s">
        <v>43598</v>
      </c>
    </row>
    <row r="478" spans="1:5">
      <c r="A478">
        <v>0</v>
      </c>
      <c r="B478" t="s">
        <v>4624</v>
      </c>
      <c r="C478" t="s">
        <v>43599</v>
      </c>
      <c r="D478" s="111" t="s">
        <v>4130</v>
      </c>
      <c r="E478" s="111" t="s">
        <v>43600</v>
      </c>
    </row>
    <row r="479" spans="1:5">
      <c r="A479">
        <v>0</v>
      </c>
      <c r="B479" t="s">
        <v>43601</v>
      </c>
      <c r="C479">
        <v>0</v>
      </c>
      <c r="D479" s="111">
        <v>0</v>
      </c>
      <c r="E479" s="111" t="s">
        <v>42775</v>
      </c>
    </row>
    <row r="480" spans="1:5">
      <c r="A480">
        <v>0</v>
      </c>
      <c r="B480" t="s">
        <v>4625</v>
      </c>
      <c r="C480" t="s">
        <v>43602</v>
      </c>
      <c r="D480" s="111" t="s">
        <v>4130</v>
      </c>
      <c r="E480" s="111" t="s">
        <v>43603</v>
      </c>
    </row>
    <row r="481" spans="1:5">
      <c r="A481">
        <v>0</v>
      </c>
      <c r="B481" t="s">
        <v>4626</v>
      </c>
      <c r="C481" t="s">
        <v>43604</v>
      </c>
      <c r="D481" s="111" t="s">
        <v>4130</v>
      </c>
      <c r="E481" s="111" t="s">
        <v>43605</v>
      </c>
    </row>
    <row r="482" spans="1:5">
      <c r="A482">
        <v>0</v>
      </c>
      <c r="B482" t="s">
        <v>19814</v>
      </c>
      <c r="C482" t="s">
        <v>43606</v>
      </c>
      <c r="D482" s="111" t="s">
        <v>4130</v>
      </c>
      <c r="E482" s="111" t="s">
        <v>43607</v>
      </c>
    </row>
    <row r="483" spans="1:5">
      <c r="A483" t="s">
        <v>43608</v>
      </c>
      <c r="B483">
        <v>0</v>
      </c>
      <c r="C483">
        <v>0</v>
      </c>
      <c r="D483" s="111">
        <v>0</v>
      </c>
      <c r="E483" s="111" t="s">
        <v>42775</v>
      </c>
    </row>
    <row r="484" spans="1:5">
      <c r="A484">
        <v>0</v>
      </c>
      <c r="B484" t="s">
        <v>43609</v>
      </c>
      <c r="C484">
        <v>0</v>
      </c>
      <c r="D484" s="111">
        <v>0</v>
      </c>
      <c r="E484" s="111" t="s">
        <v>42775</v>
      </c>
    </row>
    <row r="485" spans="1:5">
      <c r="A485">
        <v>0</v>
      </c>
      <c r="B485" t="s">
        <v>4627</v>
      </c>
      <c r="C485" t="s">
        <v>43610</v>
      </c>
      <c r="D485" s="111" t="s">
        <v>4130</v>
      </c>
      <c r="E485" s="111" t="s">
        <v>43611</v>
      </c>
    </row>
    <row r="486" spans="1:5">
      <c r="A486">
        <v>0</v>
      </c>
      <c r="B486" t="s">
        <v>4628</v>
      </c>
      <c r="C486" t="s">
        <v>43612</v>
      </c>
      <c r="D486" s="111" t="s">
        <v>4130</v>
      </c>
      <c r="E486" s="111" t="s">
        <v>43613</v>
      </c>
    </row>
    <row r="487" spans="1:5">
      <c r="A487">
        <v>0</v>
      </c>
      <c r="B487" t="s">
        <v>4629</v>
      </c>
      <c r="C487" t="s">
        <v>43614</v>
      </c>
      <c r="D487" s="111" t="s">
        <v>4130</v>
      </c>
      <c r="E487" s="111" t="s">
        <v>43615</v>
      </c>
    </row>
    <row r="488" spans="1:5">
      <c r="A488">
        <v>0</v>
      </c>
      <c r="B488" t="s">
        <v>43616</v>
      </c>
      <c r="C488">
        <v>0</v>
      </c>
      <c r="D488" s="111">
        <v>0</v>
      </c>
      <c r="E488" s="111" t="s">
        <v>42775</v>
      </c>
    </row>
    <row r="489" spans="1:5">
      <c r="A489">
        <v>0</v>
      </c>
      <c r="B489" t="s">
        <v>4630</v>
      </c>
      <c r="C489" t="s">
        <v>43617</v>
      </c>
      <c r="D489" s="111" t="s">
        <v>4130</v>
      </c>
      <c r="E489" s="111" t="s">
        <v>43618</v>
      </c>
    </row>
    <row r="490" spans="1:5">
      <c r="A490" t="s">
        <v>43619</v>
      </c>
      <c r="B490">
        <v>0</v>
      </c>
      <c r="C490">
        <v>0</v>
      </c>
      <c r="D490" s="111">
        <v>0</v>
      </c>
      <c r="E490" s="111" t="s">
        <v>42775</v>
      </c>
    </row>
    <row r="491" spans="1:5">
      <c r="A491">
        <v>0</v>
      </c>
      <c r="B491" t="s">
        <v>43620</v>
      </c>
      <c r="C491">
        <v>0</v>
      </c>
      <c r="D491" s="111">
        <v>0</v>
      </c>
      <c r="E491" s="111" t="s">
        <v>42775</v>
      </c>
    </row>
    <row r="492" spans="1:5">
      <c r="A492">
        <v>0</v>
      </c>
      <c r="B492" t="s">
        <v>4631</v>
      </c>
      <c r="C492" t="s">
        <v>43621</v>
      </c>
      <c r="D492" s="111" t="s">
        <v>4130</v>
      </c>
      <c r="E492" s="111" t="s">
        <v>43622</v>
      </c>
    </row>
    <row r="493" spans="1:5">
      <c r="A493">
        <v>0</v>
      </c>
      <c r="B493" t="s">
        <v>4632</v>
      </c>
      <c r="C493" t="s">
        <v>43623</v>
      </c>
      <c r="D493" s="111" t="s">
        <v>4130</v>
      </c>
      <c r="E493" s="111" t="s">
        <v>43624</v>
      </c>
    </row>
    <row r="494" spans="1:5">
      <c r="A494">
        <v>0</v>
      </c>
      <c r="B494" t="s">
        <v>4633</v>
      </c>
      <c r="C494" t="s">
        <v>43625</v>
      </c>
      <c r="D494" s="111" t="s">
        <v>4130</v>
      </c>
      <c r="E494" s="111" t="s">
        <v>43626</v>
      </c>
    </row>
    <row r="495" spans="1:5">
      <c r="A495">
        <v>0</v>
      </c>
      <c r="B495" t="s">
        <v>4634</v>
      </c>
      <c r="C495" t="s">
        <v>43627</v>
      </c>
      <c r="D495" s="111" t="s">
        <v>4130</v>
      </c>
      <c r="E495" s="111" t="s">
        <v>43628</v>
      </c>
    </row>
    <row r="496" spans="1:5">
      <c r="A496">
        <v>0</v>
      </c>
      <c r="B496" t="s">
        <v>4635</v>
      </c>
      <c r="C496" t="s">
        <v>43629</v>
      </c>
      <c r="D496" s="111" t="s">
        <v>4130</v>
      </c>
      <c r="E496" s="111" t="s">
        <v>43630</v>
      </c>
    </row>
    <row r="497" spans="1:5">
      <c r="A497" t="s">
        <v>43631</v>
      </c>
      <c r="B497">
        <v>0</v>
      </c>
      <c r="C497">
        <v>0</v>
      </c>
      <c r="D497" s="111">
        <v>0</v>
      </c>
      <c r="E497" s="111" t="s">
        <v>42775</v>
      </c>
    </row>
    <row r="498" spans="1:5">
      <c r="A498">
        <v>0</v>
      </c>
      <c r="B498" t="s">
        <v>43632</v>
      </c>
      <c r="C498">
        <v>0</v>
      </c>
      <c r="D498" s="111">
        <v>0</v>
      </c>
      <c r="E498" s="111" t="s">
        <v>42775</v>
      </c>
    </row>
    <row r="499" spans="1:5">
      <c r="A499">
        <v>0</v>
      </c>
      <c r="B499" t="s">
        <v>4636</v>
      </c>
      <c r="C499" t="s">
        <v>43633</v>
      </c>
      <c r="D499" s="111" t="s">
        <v>4130</v>
      </c>
      <c r="E499" s="111" t="s">
        <v>43634</v>
      </c>
    </row>
    <row r="500" spans="1:5">
      <c r="A500">
        <v>0</v>
      </c>
      <c r="B500" t="s">
        <v>4637</v>
      </c>
      <c r="C500" t="s">
        <v>43635</v>
      </c>
      <c r="D500" s="111" t="s">
        <v>4130</v>
      </c>
      <c r="E500" s="111" t="s">
        <v>43636</v>
      </c>
    </row>
    <row r="501" spans="1:5">
      <c r="A501" t="s">
        <v>43637</v>
      </c>
      <c r="B501">
        <v>0</v>
      </c>
      <c r="C501">
        <v>0</v>
      </c>
      <c r="D501" s="111">
        <v>0</v>
      </c>
      <c r="E501" s="111" t="s">
        <v>42775</v>
      </c>
    </row>
    <row r="502" spans="1:5">
      <c r="A502">
        <v>0</v>
      </c>
      <c r="B502" t="s">
        <v>43638</v>
      </c>
      <c r="C502">
        <v>0</v>
      </c>
      <c r="D502" s="111">
        <v>0</v>
      </c>
      <c r="E502" s="111" t="s">
        <v>42775</v>
      </c>
    </row>
    <row r="503" spans="1:5">
      <c r="A503">
        <v>0</v>
      </c>
      <c r="B503" t="s">
        <v>4638</v>
      </c>
      <c r="C503" t="s">
        <v>43639</v>
      </c>
      <c r="D503" s="111" t="s">
        <v>4130</v>
      </c>
      <c r="E503" s="111" t="s">
        <v>43640</v>
      </c>
    </row>
    <row r="504" spans="1:5">
      <c r="A504">
        <v>0</v>
      </c>
      <c r="B504" t="s">
        <v>4639</v>
      </c>
      <c r="C504" t="s">
        <v>43641</v>
      </c>
      <c r="D504" s="111" t="s">
        <v>4130</v>
      </c>
      <c r="E504" s="111" t="s">
        <v>43642</v>
      </c>
    </row>
    <row r="505" spans="1:5">
      <c r="A505">
        <v>0</v>
      </c>
      <c r="B505" t="s">
        <v>4640</v>
      </c>
      <c r="C505" t="s">
        <v>43643</v>
      </c>
      <c r="D505" s="111" t="s">
        <v>4130</v>
      </c>
      <c r="E505" s="111" t="s">
        <v>43644</v>
      </c>
    </row>
    <row r="506" spans="1:5">
      <c r="A506" t="s">
        <v>43645</v>
      </c>
      <c r="B506">
        <v>0</v>
      </c>
      <c r="C506">
        <v>0</v>
      </c>
      <c r="D506" s="111">
        <v>0</v>
      </c>
      <c r="E506" s="111" t="s">
        <v>42775</v>
      </c>
    </row>
    <row r="507" spans="1:5">
      <c r="A507">
        <v>0</v>
      </c>
      <c r="B507" t="s">
        <v>43646</v>
      </c>
      <c r="C507">
        <v>0</v>
      </c>
      <c r="D507" s="111">
        <v>0</v>
      </c>
      <c r="E507" s="111" t="s">
        <v>42775</v>
      </c>
    </row>
    <row r="508" spans="1:5">
      <c r="A508">
        <v>0</v>
      </c>
      <c r="B508" t="s">
        <v>4641</v>
      </c>
      <c r="C508" t="s">
        <v>43647</v>
      </c>
      <c r="D508" s="111" t="s">
        <v>4130</v>
      </c>
      <c r="E508" s="111" t="s">
        <v>43648</v>
      </c>
    </row>
    <row r="509" spans="1:5">
      <c r="A509">
        <v>0</v>
      </c>
      <c r="B509" t="s">
        <v>4642</v>
      </c>
      <c r="C509" t="s">
        <v>43649</v>
      </c>
      <c r="D509" s="111" t="s">
        <v>4130</v>
      </c>
      <c r="E509" s="111" t="s">
        <v>43650</v>
      </c>
    </row>
    <row r="510" spans="1:5">
      <c r="A510">
        <v>0</v>
      </c>
      <c r="B510" t="s">
        <v>4643</v>
      </c>
      <c r="C510" t="s">
        <v>43651</v>
      </c>
      <c r="D510" s="111" t="s">
        <v>4130</v>
      </c>
      <c r="E510" s="111" t="s">
        <v>43652</v>
      </c>
    </row>
    <row r="511" spans="1:5">
      <c r="A511">
        <v>0</v>
      </c>
      <c r="B511" t="s">
        <v>43653</v>
      </c>
      <c r="C511">
        <v>0</v>
      </c>
      <c r="D511" s="111">
        <v>0</v>
      </c>
      <c r="E511" s="111" t="s">
        <v>42775</v>
      </c>
    </row>
    <row r="512" spans="1:5">
      <c r="A512">
        <v>0</v>
      </c>
      <c r="B512" t="s">
        <v>4644</v>
      </c>
      <c r="C512" t="s">
        <v>43654</v>
      </c>
      <c r="D512" s="111" t="s">
        <v>4130</v>
      </c>
      <c r="E512" s="111" t="s">
        <v>43655</v>
      </c>
    </row>
    <row r="513" spans="1:5">
      <c r="A513">
        <v>0</v>
      </c>
      <c r="B513" t="s">
        <v>4645</v>
      </c>
      <c r="C513" t="s">
        <v>43656</v>
      </c>
      <c r="D513" s="111" t="s">
        <v>4130</v>
      </c>
      <c r="E513" s="111" t="s">
        <v>43657</v>
      </c>
    </row>
    <row r="514" spans="1:5">
      <c r="A514">
        <v>0</v>
      </c>
      <c r="B514" t="s">
        <v>4646</v>
      </c>
      <c r="C514" t="s">
        <v>43658</v>
      </c>
      <c r="D514" s="111" t="s">
        <v>4130</v>
      </c>
      <c r="E514" s="111" t="s">
        <v>43659</v>
      </c>
    </row>
    <row r="515" spans="1:5">
      <c r="A515">
        <v>0</v>
      </c>
      <c r="B515" t="s">
        <v>43660</v>
      </c>
      <c r="C515">
        <v>0</v>
      </c>
      <c r="D515" s="111">
        <v>0</v>
      </c>
      <c r="E515" s="111" t="s">
        <v>42775</v>
      </c>
    </row>
    <row r="516" spans="1:5">
      <c r="A516">
        <v>0</v>
      </c>
      <c r="B516" t="s">
        <v>4647</v>
      </c>
      <c r="C516" t="s">
        <v>43661</v>
      </c>
      <c r="D516" s="111" t="s">
        <v>4130</v>
      </c>
      <c r="E516" s="111" t="s">
        <v>43662</v>
      </c>
    </row>
    <row r="517" spans="1:5">
      <c r="A517">
        <v>0</v>
      </c>
      <c r="B517" t="s">
        <v>4648</v>
      </c>
      <c r="C517" t="s">
        <v>43663</v>
      </c>
      <c r="D517" s="111" t="s">
        <v>4130</v>
      </c>
      <c r="E517" s="111" t="s">
        <v>43664</v>
      </c>
    </row>
    <row r="518" spans="1:5">
      <c r="A518" t="s">
        <v>43665</v>
      </c>
      <c r="B518">
        <v>0</v>
      </c>
      <c r="C518">
        <v>0</v>
      </c>
      <c r="D518" s="111">
        <v>0</v>
      </c>
      <c r="E518" s="111" t="s">
        <v>42775</v>
      </c>
    </row>
    <row r="519" spans="1:5">
      <c r="A519">
        <v>0</v>
      </c>
      <c r="B519" t="s">
        <v>43666</v>
      </c>
      <c r="C519">
        <v>0</v>
      </c>
      <c r="D519" s="111">
        <v>0</v>
      </c>
      <c r="E519" s="111" t="s">
        <v>42775</v>
      </c>
    </row>
    <row r="520" spans="1:5">
      <c r="A520">
        <v>0</v>
      </c>
      <c r="B520" t="s">
        <v>4649</v>
      </c>
      <c r="C520" t="s">
        <v>43667</v>
      </c>
      <c r="D520" s="111" t="s">
        <v>40</v>
      </c>
      <c r="E520" s="111" t="s">
        <v>43668</v>
      </c>
    </row>
    <row r="521" spans="1:5">
      <c r="A521">
        <v>0</v>
      </c>
      <c r="B521" t="s">
        <v>4650</v>
      </c>
      <c r="C521" t="s">
        <v>4651</v>
      </c>
      <c r="D521" s="111" t="s">
        <v>40</v>
      </c>
      <c r="E521" s="111" t="s">
        <v>43669</v>
      </c>
    </row>
    <row r="522" spans="1:5">
      <c r="A522">
        <v>0</v>
      </c>
      <c r="B522" t="s">
        <v>4652</v>
      </c>
      <c r="C522" t="s">
        <v>43670</v>
      </c>
      <c r="D522" s="111" t="s">
        <v>40</v>
      </c>
      <c r="E522" s="111" t="s">
        <v>43671</v>
      </c>
    </row>
    <row r="523" spans="1:5">
      <c r="A523">
        <v>0</v>
      </c>
      <c r="B523" t="s">
        <v>4653</v>
      </c>
      <c r="C523" t="s">
        <v>43672</v>
      </c>
      <c r="D523" s="111" t="s">
        <v>40</v>
      </c>
      <c r="E523" s="111" t="s">
        <v>43673</v>
      </c>
    </row>
    <row r="524" spans="1:5">
      <c r="A524" t="s">
        <v>43674</v>
      </c>
      <c r="B524">
        <v>0</v>
      </c>
      <c r="C524">
        <v>0</v>
      </c>
      <c r="D524" s="111">
        <v>0</v>
      </c>
      <c r="E524" s="111" t="s">
        <v>42775</v>
      </c>
    </row>
    <row r="525" spans="1:5">
      <c r="A525">
        <v>0</v>
      </c>
      <c r="B525" t="s">
        <v>43675</v>
      </c>
      <c r="C525">
        <v>0</v>
      </c>
      <c r="D525" s="111">
        <v>0</v>
      </c>
      <c r="E525" s="111" t="s">
        <v>42775</v>
      </c>
    </row>
    <row r="526" spans="1:5">
      <c r="A526">
        <v>0</v>
      </c>
      <c r="B526" t="s">
        <v>4654</v>
      </c>
      <c r="C526" t="s">
        <v>43676</v>
      </c>
      <c r="D526" s="111" t="s">
        <v>4130</v>
      </c>
      <c r="E526" s="111" t="s">
        <v>43677</v>
      </c>
    </row>
    <row r="527" spans="1:5">
      <c r="A527">
        <v>0</v>
      </c>
      <c r="B527" t="s">
        <v>4655</v>
      </c>
      <c r="C527" t="s">
        <v>43678</v>
      </c>
      <c r="D527" s="111" t="s">
        <v>4130</v>
      </c>
      <c r="E527" s="111" t="s">
        <v>43679</v>
      </c>
    </row>
    <row r="528" spans="1:5">
      <c r="A528">
        <v>0</v>
      </c>
      <c r="B528" t="s">
        <v>4656</v>
      </c>
      <c r="C528" t="s">
        <v>43680</v>
      </c>
      <c r="D528" s="111" t="s">
        <v>4130</v>
      </c>
      <c r="E528" s="111" t="s">
        <v>43681</v>
      </c>
    </row>
    <row r="529" spans="1:5">
      <c r="A529">
        <v>0</v>
      </c>
      <c r="B529" t="s">
        <v>4657</v>
      </c>
      <c r="C529" t="s">
        <v>43682</v>
      </c>
      <c r="D529" s="111" t="s">
        <v>4130</v>
      </c>
      <c r="E529" s="111" t="s">
        <v>43683</v>
      </c>
    </row>
    <row r="530" spans="1:5">
      <c r="A530">
        <v>0</v>
      </c>
      <c r="B530" t="s">
        <v>4658</v>
      </c>
      <c r="C530" t="s">
        <v>43684</v>
      </c>
      <c r="D530" s="111" t="s">
        <v>4130</v>
      </c>
      <c r="E530" s="111" t="s">
        <v>43685</v>
      </c>
    </row>
    <row r="531" spans="1:5">
      <c r="A531">
        <v>0</v>
      </c>
      <c r="B531" t="s">
        <v>4659</v>
      </c>
      <c r="C531" t="s">
        <v>43686</v>
      </c>
      <c r="D531" s="111" t="s">
        <v>4130</v>
      </c>
      <c r="E531" s="111" t="s">
        <v>43687</v>
      </c>
    </row>
    <row r="532" spans="1:5">
      <c r="A532">
        <v>0</v>
      </c>
      <c r="B532" t="s">
        <v>4660</v>
      </c>
      <c r="C532" t="s">
        <v>43688</v>
      </c>
      <c r="D532" s="111" t="s">
        <v>4130</v>
      </c>
      <c r="E532" s="111" t="s">
        <v>43689</v>
      </c>
    </row>
    <row r="533" spans="1:5">
      <c r="A533">
        <v>0</v>
      </c>
      <c r="B533" t="s">
        <v>4661</v>
      </c>
      <c r="C533" t="s">
        <v>43690</v>
      </c>
      <c r="D533" s="111" t="s">
        <v>4130</v>
      </c>
      <c r="E533" s="111" t="s">
        <v>43691</v>
      </c>
    </row>
    <row r="534" spans="1:5">
      <c r="A534" t="s">
        <v>43692</v>
      </c>
      <c r="B534">
        <v>0</v>
      </c>
      <c r="C534">
        <v>0</v>
      </c>
      <c r="D534" s="111">
        <v>0</v>
      </c>
      <c r="E534" s="111" t="s">
        <v>42775</v>
      </c>
    </row>
    <row r="535" spans="1:5">
      <c r="A535">
        <v>0</v>
      </c>
      <c r="B535" t="s">
        <v>43693</v>
      </c>
      <c r="C535">
        <v>0</v>
      </c>
      <c r="D535" s="111">
        <v>0</v>
      </c>
      <c r="E535" s="111" t="s">
        <v>42775</v>
      </c>
    </row>
    <row r="536" spans="1:5">
      <c r="A536">
        <v>0</v>
      </c>
      <c r="B536" t="s">
        <v>4662</v>
      </c>
      <c r="C536" t="s">
        <v>43694</v>
      </c>
      <c r="D536" s="111" t="s">
        <v>4130</v>
      </c>
      <c r="E536" s="111" t="s">
        <v>43695</v>
      </c>
    </row>
    <row r="537" spans="1:5">
      <c r="A537">
        <v>0</v>
      </c>
      <c r="B537" t="s">
        <v>4663</v>
      </c>
      <c r="C537" t="s">
        <v>43696</v>
      </c>
      <c r="D537" s="111" t="s">
        <v>4130</v>
      </c>
      <c r="E537" s="111" t="s">
        <v>43697</v>
      </c>
    </row>
    <row r="538" spans="1:5">
      <c r="A538">
        <v>0</v>
      </c>
      <c r="B538" t="s">
        <v>4664</v>
      </c>
      <c r="C538" t="s">
        <v>43698</v>
      </c>
      <c r="D538" s="111" t="s">
        <v>4130</v>
      </c>
      <c r="E538" s="111" t="s">
        <v>43699</v>
      </c>
    </row>
    <row r="539" spans="1:5">
      <c r="A539">
        <v>0</v>
      </c>
      <c r="B539" t="s">
        <v>4665</v>
      </c>
      <c r="C539" t="s">
        <v>43700</v>
      </c>
      <c r="D539" s="111" t="s">
        <v>4130</v>
      </c>
      <c r="E539" s="111" t="s">
        <v>43701</v>
      </c>
    </row>
    <row r="540" spans="1:5">
      <c r="A540">
        <v>0</v>
      </c>
      <c r="B540" t="s">
        <v>4666</v>
      </c>
      <c r="C540" t="s">
        <v>43702</v>
      </c>
      <c r="D540" s="111" t="s">
        <v>4130</v>
      </c>
      <c r="E540" s="111" t="s">
        <v>43703</v>
      </c>
    </row>
    <row r="541" spans="1:5">
      <c r="A541">
        <v>0</v>
      </c>
      <c r="B541" t="s">
        <v>4667</v>
      </c>
      <c r="C541" t="s">
        <v>43704</v>
      </c>
      <c r="D541" s="111" t="s">
        <v>4130</v>
      </c>
      <c r="E541" s="111" t="s">
        <v>43705</v>
      </c>
    </row>
    <row r="542" spans="1:5">
      <c r="A542">
        <v>0</v>
      </c>
      <c r="B542" t="s">
        <v>4668</v>
      </c>
      <c r="C542" t="s">
        <v>43706</v>
      </c>
      <c r="D542" s="111" t="s">
        <v>4130</v>
      </c>
      <c r="E542" s="111" t="s">
        <v>43707</v>
      </c>
    </row>
    <row r="543" spans="1:5">
      <c r="A543">
        <v>0</v>
      </c>
      <c r="B543" t="s">
        <v>4669</v>
      </c>
      <c r="C543" t="s">
        <v>43708</v>
      </c>
      <c r="D543" s="111" t="s">
        <v>4130</v>
      </c>
      <c r="E543" s="111" t="s">
        <v>43709</v>
      </c>
    </row>
    <row r="544" spans="1:5">
      <c r="A544">
        <v>0</v>
      </c>
      <c r="B544" t="s">
        <v>4670</v>
      </c>
      <c r="C544" t="s">
        <v>43710</v>
      </c>
      <c r="D544" s="111" t="s">
        <v>24</v>
      </c>
      <c r="E544" s="111" t="s">
        <v>43711</v>
      </c>
    </row>
    <row r="545" spans="1:5">
      <c r="A545">
        <v>0</v>
      </c>
      <c r="B545" t="s">
        <v>4671</v>
      </c>
      <c r="C545" t="s">
        <v>43712</v>
      </c>
      <c r="D545" s="111" t="s">
        <v>4130</v>
      </c>
      <c r="E545" s="111" t="s">
        <v>43697</v>
      </c>
    </row>
    <row r="546" spans="1:5">
      <c r="A546">
        <v>0</v>
      </c>
      <c r="B546" t="s">
        <v>4672</v>
      </c>
      <c r="C546" t="s">
        <v>43713</v>
      </c>
      <c r="D546" s="111" t="s">
        <v>40</v>
      </c>
      <c r="E546" s="111" t="s">
        <v>43714</v>
      </c>
    </row>
    <row r="547" spans="1:5">
      <c r="A547">
        <v>0</v>
      </c>
      <c r="B547" t="s">
        <v>4673</v>
      </c>
      <c r="C547" t="s">
        <v>43715</v>
      </c>
      <c r="D547" s="111" t="s">
        <v>4130</v>
      </c>
      <c r="E547" s="111" t="s">
        <v>43716</v>
      </c>
    </row>
    <row r="548" spans="1:5">
      <c r="A548">
        <v>0</v>
      </c>
      <c r="B548" t="s">
        <v>4674</v>
      </c>
      <c r="C548" t="s">
        <v>43717</v>
      </c>
      <c r="D548" s="111" t="s">
        <v>4130</v>
      </c>
      <c r="E548" s="111" t="s">
        <v>43718</v>
      </c>
    </row>
    <row r="549" spans="1:5">
      <c r="A549">
        <v>0</v>
      </c>
      <c r="B549" t="s">
        <v>4675</v>
      </c>
      <c r="C549" t="s">
        <v>43719</v>
      </c>
      <c r="D549" s="111" t="s">
        <v>4130</v>
      </c>
      <c r="E549" s="111" t="s">
        <v>43720</v>
      </c>
    </row>
    <row r="550" spans="1:5">
      <c r="A550">
        <v>0</v>
      </c>
      <c r="B550" t="s">
        <v>4676</v>
      </c>
      <c r="C550" t="s">
        <v>43721</v>
      </c>
      <c r="D550" s="111" t="s">
        <v>4130</v>
      </c>
      <c r="E550" s="111" t="s">
        <v>43722</v>
      </c>
    </row>
    <row r="551" spans="1:5">
      <c r="A551">
        <v>0</v>
      </c>
      <c r="B551" t="s">
        <v>4677</v>
      </c>
      <c r="C551" t="s">
        <v>43723</v>
      </c>
      <c r="D551" s="111" t="s">
        <v>4130</v>
      </c>
      <c r="E551" s="111" t="s">
        <v>43724</v>
      </c>
    </row>
    <row r="552" spans="1:5">
      <c r="A552">
        <v>0</v>
      </c>
      <c r="B552" t="s">
        <v>4678</v>
      </c>
      <c r="C552" t="s">
        <v>43725</v>
      </c>
      <c r="D552" s="111" t="s">
        <v>40</v>
      </c>
      <c r="E552" s="111" t="s">
        <v>43726</v>
      </c>
    </row>
    <row r="553" spans="1:5">
      <c r="A553">
        <v>0</v>
      </c>
      <c r="B553" t="s">
        <v>4679</v>
      </c>
      <c r="C553" t="s">
        <v>43727</v>
      </c>
      <c r="D553" s="111" t="s">
        <v>40</v>
      </c>
      <c r="E553" s="111" t="s">
        <v>43728</v>
      </c>
    </row>
    <row r="554" spans="1:5">
      <c r="A554">
        <v>0</v>
      </c>
      <c r="B554" t="s">
        <v>4680</v>
      </c>
      <c r="C554" t="s">
        <v>43729</v>
      </c>
      <c r="D554" s="111" t="s">
        <v>24</v>
      </c>
      <c r="E554" s="111" t="s">
        <v>43730</v>
      </c>
    </row>
    <row r="555" spans="1:5">
      <c r="A555">
        <v>0</v>
      </c>
      <c r="B555" t="s">
        <v>4681</v>
      </c>
      <c r="C555" t="s">
        <v>43731</v>
      </c>
      <c r="D555" s="111" t="s">
        <v>40</v>
      </c>
      <c r="E555" s="111" t="s">
        <v>43732</v>
      </c>
    </row>
    <row r="556" spans="1:5">
      <c r="A556">
        <v>0</v>
      </c>
      <c r="B556" t="s">
        <v>4682</v>
      </c>
      <c r="C556" t="s">
        <v>43733</v>
      </c>
      <c r="D556" s="111" t="s">
        <v>4130</v>
      </c>
      <c r="E556" s="111" t="s">
        <v>43734</v>
      </c>
    </row>
    <row r="557" spans="1:5">
      <c r="A557" t="s">
        <v>43735</v>
      </c>
      <c r="B557">
        <v>0</v>
      </c>
      <c r="C557">
        <v>0</v>
      </c>
      <c r="D557" s="111">
        <v>0</v>
      </c>
      <c r="E557" s="111" t="s">
        <v>42775</v>
      </c>
    </row>
    <row r="558" spans="1:5">
      <c r="A558">
        <v>0</v>
      </c>
      <c r="B558" t="s">
        <v>43736</v>
      </c>
      <c r="C558">
        <v>0</v>
      </c>
      <c r="D558" s="111">
        <v>0</v>
      </c>
      <c r="E558" s="111" t="s">
        <v>42775</v>
      </c>
    </row>
    <row r="559" spans="1:5">
      <c r="A559">
        <v>0</v>
      </c>
      <c r="B559" t="s">
        <v>4683</v>
      </c>
      <c r="C559" t="s">
        <v>43737</v>
      </c>
      <c r="D559" s="111" t="s">
        <v>4130</v>
      </c>
      <c r="E559" s="111" t="s">
        <v>43738</v>
      </c>
    </row>
    <row r="560" spans="1:5">
      <c r="A560">
        <v>0</v>
      </c>
      <c r="B560" t="s">
        <v>4684</v>
      </c>
      <c r="C560" t="s">
        <v>43739</v>
      </c>
      <c r="D560" s="111" t="s">
        <v>4130</v>
      </c>
      <c r="E560" s="111" t="s">
        <v>43740</v>
      </c>
    </row>
    <row r="561" spans="1:5">
      <c r="A561">
        <v>0</v>
      </c>
      <c r="B561" t="s">
        <v>4685</v>
      </c>
      <c r="C561" t="s">
        <v>43741</v>
      </c>
      <c r="D561" s="111" t="s">
        <v>4130</v>
      </c>
      <c r="E561" s="111" t="s">
        <v>43742</v>
      </c>
    </row>
    <row r="562" spans="1:5">
      <c r="A562" t="s">
        <v>43743</v>
      </c>
      <c r="B562">
        <v>0</v>
      </c>
      <c r="C562">
        <v>0</v>
      </c>
      <c r="D562" s="111">
        <v>0</v>
      </c>
      <c r="E562" s="111" t="s">
        <v>42775</v>
      </c>
    </row>
    <row r="563" spans="1:5">
      <c r="A563">
        <v>0</v>
      </c>
      <c r="B563" t="s">
        <v>43744</v>
      </c>
      <c r="C563">
        <v>0</v>
      </c>
      <c r="D563" s="111">
        <v>0</v>
      </c>
      <c r="E563" s="111" t="s">
        <v>42775</v>
      </c>
    </row>
    <row r="564" spans="1:5">
      <c r="A564">
        <v>0</v>
      </c>
      <c r="B564" t="s">
        <v>4686</v>
      </c>
      <c r="C564" t="s">
        <v>43745</v>
      </c>
      <c r="D564" s="111" t="s">
        <v>4130</v>
      </c>
      <c r="E564" s="111" t="s">
        <v>43746</v>
      </c>
    </row>
    <row r="565" spans="1:5">
      <c r="A565" t="s">
        <v>43747</v>
      </c>
      <c r="B565">
        <v>0</v>
      </c>
      <c r="C565">
        <v>0</v>
      </c>
      <c r="D565" s="111">
        <v>0</v>
      </c>
      <c r="E565" s="111" t="s">
        <v>42775</v>
      </c>
    </row>
    <row r="566" spans="1:5">
      <c r="A566">
        <v>0</v>
      </c>
      <c r="B566" t="s">
        <v>43748</v>
      </c>
      <c r="C566">
        <v>0</v>
      </c>
      <c r="D566" s="111">
        <v>0</v>
      </c>
      <c r="E566" s="111" t="s">
        <v>42775</v>
      </c>
    </row>
    <row r="567" spans="1:5">
      <c r="A567">
        <v>0</v>
      </c>
      <c r="B567" t="s">
        <v>4687</v>
      </c>
      <c r="C567" t="s">
        <v>43749</v>
      </c>
      <c r="D567" s="111" t="s">
        <v>4130</v>
      </c>
      <c r="E567" s="111" t="s">
        <v>43750</v>
      </c>
    </row>
    <row r="568" spans="1:5">
      <c r="A568">
        <v>0</v>
      </c>
      <c r="B568" t="s">
        <v>4688</v>
      </c>
      <c r="C568" t="s">
        <v>43751</v>
      </c>
      <c r="D568" s="111" t="s">
        <v>24</v>
      </c>
      <c r="E568" s="111" t="s">
        <v>43752</v>
      </c>
    </row>
    <row r="569" spans="1:5">
      <c r="A569">
        <v>0</v>
      </c>
      <c r="B569" t="s">
        <v>4689</v>
      </c>
      <c r="C569" t="s">
        <v>43753</v>
      </c>
      <c r="D569" s="111" t="s">
        <v>24</v>
      </c>
      <c r="E569" s="111" t="s">
        <v>43754</v>
      </c>
    </row>
    <row r="570" spans="1:5">
      <c r="A570">
        <v>0</v>
      </c>
      <c r="B570" t="s">
        <v>4690</v>
      </c>
      <c r="C570" t="s">
        <v>43755</v>
      </c>
      <c r="D570" s="111" t="s">
        <v>24</v>
      </c>
      <c r="E570" s="111" t="s">
        <v>43756</v>
      </c>
    </row>
    <row r="571" spans="1:5">
      <c r="A571" t="s">
        <v>43757</v>
      </c>
      <c r="B571">
        <v>0</v>
      </c>
      <c r="C571">
        <v>0</v>
      </c>
      <c r="D571" s="111">
        <v>0</v>
      </c>
      <c r="E571" s="111" t="s">
        <v>42775</v>
      </c>
    </row>
    <row r="572" spans="1:5">
      <c r="A572">
        <v>0</v>
      </c>
      <c r="B572" t="s">
        <v>43758</v>
      </c>
      <c r="C572">
        <v>0</v>
      </c>
      <c r="D572" s="111">
        <v>0</v>
      </c>
      <c r="E572" s="111" t="s">
        <v>42775</v>
      </c>
    </row>
    <row r="573" spans="1:5">
      <c r="A573">
        <v>0</v>
      </c>
      <c r="B573" t="s">
        <v>4691</v>
      </c>
      <c r="C573" t="s">
        <v>43759</v>
      </c>
      <c r="D573" s="111" t="s">
        <v>40</v>
      </c>
      <c r="E573" s="111" t="s">
        <v>43760</v>
      </c>
    </row>
    <row r="574" spans="1:5">
      <c r="A574">
        <v>0</v>
      </c>
      <c r="B574" t="s">
        <v>4692</v>
      </c>
      <c r="C574" t="s">
        <v>43761</v>
      </c>
      <c r="D574" s="111" t="s">
        <v>4130</v>
      </c>
      <c r="E574" s="111" t="s">
        <v>43762</v>
      </c>
    </row>
    <row r="575" spans="1:5">
      <c r="A575">
        <v>0</v>
      </c>
      <c r="B575" t="s">
        <v>4693</v>
      </c>
      <c r="C575" t="s">
        <v>43763</v>
      </c>
      <c r="D575" s="111" t="s">
        <v>4130</v>
      </c>
      <c r="E575" s="111" t="s">
        <v>43764</v>
      </c>
    </row>
    <row r="576" spans="1:5">
      <c r="A576">
        <v>0</v>
      </c>
      <c r="B576" t="s">
        <v>4694</v>
      </c>
      <c r="C576" t="s">
        <v>43765</v>
      </c>
      <c r="D576" s="111" t="s">
        <v>4130</v>
      </c>
      <c r="E576" s="111" t="s">
        <v>43766</v>
      </c>
    </row>
    <row r="577" spans="1:5">
      <c r="A577">
        <v>0</v>
      </c>
      <c r="B577">
        <v>0</v>
      </c>
      <c r="C577">
        <v>0</v>
      </c>
      <c r="D577" s="111">
        <v>0</v>
      </c>
      <c r="E577" s="111" t="s">
        <v>42775</v>
      </c>
    </row>
    <row r="578" spans="1:5">
      <c r="A578">
        <v>0</v>
      </c>
      <c r="B578">
        <v>0</v>
      </c>
      <c r="C578">
        <v>0</v>
      </c>
      <c r="D578" s="111">
        <v>0</v>
      </c>
      <c r="E578" s="111" t="s">
        <v>42775</v>
      </c>
    </row>
    <row r="579" spans="1:5">
      <c r="A579" t="s">
        <v>43767</v>
      </c>
      <c r="B579">
        <v>0</v>
      </c>
      <c r="C579">
        <v>0</v>
      </c>
      <c r="D579" s="111">
        <v>0</v>
      </c>
      <c r="E579" s="111" t="s">
        <v>42775</v>
      </c>
    </row>
    <row r="580" spans="1:5">
      <c r="A580">
        <v>0</v>
      </c>
      <c r="B580" t="s">
        <v>43768</v>
      </c>
      <c r="C580">
        <v>0</v>
      </c>
      <c r="D580" s="111">
        <v>0</v>
      </c>
      <c r="E580" s="111" t="s">
        <v>42775</v>
      </c>
    </row>
    <row r="581" spans="1:5">
      <c r="A581">
        <v>0</v>
      </c>
      <c r="B581" t="s">
        <v>4695</v>
      </c>
      <c r="C581" t="s">
        <v>43769</v>
      </c>
      <c r="D581" s="111" t="s">
        <v>33</v>
      </c>
      <c r="E581" s="111" t="s">
        <v>43770</v>
      </c>
    </row>
    <row r="582" spans="1:5">
      <c r="A582">
        <v>0</v>
      </c>
      <c r="B582" t="s">
        <v>4696</v>
      </c>
      <c r="C582" t="s">
        <v>43771</v>
      </c>
      <c r="D582" s="111" t="s">
        <v>33</v>
      </c>
      <c r="E582" s="111" t="s">
        <v>43772</v>
      </c>
    </row>
    <row r="583" spans="1:5">
      <c r="A583">
        <v>0</v>
      </c>
      <c r="B583" t="s">
        <v>4697</v>
      </c>
      <c r="C583" t="s">
        <v>43773</v>
      </c>
      <c r="D583" s="111" t="s">
        <v>33</v>
      </c>
      <c r="E583" s="111" t="s">
        <v>43774</v>
      </c>
    </row>
    <row r="584" spans="1:5">
      <c r="A584">
        <v>0</v>
      </c>
      <c r="B584" t="s">
        <v>4698</v>
      </c>
      <c r="C584" t="s">
        <v>43775</v>
      </c>
      <c r="D584" s="111" t="s">
        <v>33</v>
      </c>
      <c r="E584" s="111" t="s">
        <v>43776</v>
      </c>
    </row>
    <row r="585" spans="1:5">
      <c r="A585">
        <v>0</v>
      </c>
      <c r="B585" t="s">
        <v>4699</v>
      </c>
      <c r="C585" t="s">
        <v>43777</v>
      </c>
      <c r="D585" s="111" t="s">
        <v>33</v>
      </c>
      <c r="E585" s="111" t="s">
        <v>43778</v>
      </c>
    </row>
    <row r="586" spans="1:5">
      <c r="A586">
        <v>0</v>
      </c>
      <c r="B586" t="s">
        <v>4700</v>
      </c>
      <c r="C586" t="s">
        <v>43779</v>
      </c>
      <c r="D586" s="111" t="s">
        <v>33</v>
      </c>
      <c r="E586" s="111" t="s">
        <v>43780</v>
      </c>
    </row>
    <row r="587" spans="1:5">
      <c r="A587">
        <v>0</v>
      </c>
      <c r="B587" t="s">
        <v>4701</v>
      </c>
      <c r="C587" t="s">
        <v>43781</v>
      </c>
      <c r="D587" s="111" t="s">
        <v>33</v>
      </c>
      <c r="E587" s="111" t="s">
        <v>43782</v>
      </c>
    </row>
    <row r="588" spans="1:5">
      <c r="A588">
        <v>0</v>
      </c>
      <c r="B588" t="s">
        <v>4702</v>
      </c>
      <c r="C588" t="s">
        <v>43783</v>
      </c>
      <c r="D588" s="111" t="s">
        <v>33</v>
      </c>
      <c r="E588" s="111" t="s">
        <v>43784</v>
      </c>
    </row>
    <row r="589" spans="1:5">
      <c r="A589">
        <v>0</v>
      </c>
      <c r="B589" t="s">
        <v>4703</v>
      </c>
      <c r="C589" t="s">
        <v>43785</v>
      </c>
      <c r="D589" s="111" t="s">
        <v>24</v>
      </c>
      <c r="E589" s="111" t="s">
        <v>43786</v>
      </c>
    </row>
    <row r="590" spans="1:5">
      <c r="A590">
        <v>0</v>
      </c>
      <c r="B590" t="s">
        <v>4704</v>
      </c>
      <c r="C590" t="s">
        <v>43787</v>
      </c>
      <c r="D590" s="111" t="s">
        <v>33</v>
      </c>
      <c r="E590" s="111" t="s">
        <v>43788</v>
      </c>
    </row>
    <row r="591" spans="1:5">
      <c r="A591">
        <v>0</v>
      </c>
      <c r="B591" t="s">
        <v>4705</v>
      </c>
      <c r="C591" t="s">
        <v>43789</v>
      </c>
      <c r="D591" s="111" t="s">
        <v>33</v>
      </c>
      <c r="E591" s="111" t="s">
        <v>43790</v>
      </c>
    </row>
    <row r="592" spans="1:5">
      <c r="A592">
        <v>0</v>
      </c>
      <c r="B592" t="s">
        <v>4706</v>
      </c>
      <c r="C592" t="s">
        <v>43791</v>
      </c>
      <c r="D592" s="111" t="s">
        <v>24</v>
      </c>
      <c r="E592" s="111" t="s">
        <v>43792</v>
      </c>
    </row>
    <row r="593" spans="1:5">
      <c r="A593">
        <v>0</v>
      </c>
      <c r="B593" t="s">
        <v>4707</v>
      </c>
      <c r="C593" t="s">
        <v>43793</v>
      </c>
      <c r="D593" s="111" t="s">
        <v>24</v>
      </c>
      <c r="E593" s="111" t="s">
        <v>43794</v>
      </c>
    </row>
    <row r="594" spans="1:5">
      <c r="A594">
        <v>0</v>
      </c>
      <c r="B594" t="s">
        <v>4708</v>
      </c>
      <c r="C594" t="s">
        <v>43795</v>
      </c>
      <c r="D594" s="111" t="s">
        <v>24</v>
      </c>
      <c r="E594" s="111" t="s">
        <v>43796</v>
      </c>
    </row>
    <row r="595" spans="1:5">
      <c r="A595">
        <v>0</v>
      </c>
      <c r="B595" t="s">
        <v>4709</v>
      </c>
      <c r="C595" t="s">
        <v>43797</v>
      </c>
      <c r="D595" s="111" t="s">
        <v>24</v>
      </c>
      <c r="E595" s="111" t="s">
        <v>43798</v>
      </c>
    </row>
    <row r="596" spans="1:5">
      <c r="A596">
        <v>0</v>
      </c>
      <c r="B596" t="s">
        <v>43799</v>
      </c>
      <c r="C596">
        <v>0</v>
      </c>
      <c r="D596" s="111">
        <v>0</v>
      </c>
      <c r="E596" s="111" t="s">
        <v>42775</v>
      </c>
    </row>
    <row r="597" spans="1:5">
      <c r="A597">
        <v>0</v>
      </c>
      <c r="B597" t="s">
        <v>4710</v>
      </c>
      <c r="C597" t="s">
        <v>43800</v>
      </c>
      <c r="D597" s="111" t="s">
        <v>33</v>
      </c>
      <c r="E597" s="111" t="s">
        <v>43801</v>
      </c>
    </row>
    <row r="598" spans="1:5">
      <c r="A598">
        <v>0</v>
      </c>
      <c r="B598" t="s">
        <v>4711</v>
      </c>
      <c r="C598" t="s">
        <v>43802</v>
      </c>
      <c r="D598" s="111" t="s">
        <v>33</v>
      </c>
      <c r="E598" s="111" t="s">
        <v>43803</v>
      </c>
    </row>
    <row r="599" spans="1:5">
      <c r="A599" t="s">
        <v>43804</v>
      </c>
      <c r="B599">
        <v>0</v>
      </c>
      <c r="C599">
        <v>0</v>
      </c>
      <c r="D599" s="111">
        <v>0</v>
      </c>
      <c r="E599" s="111" t="s">
        <v>42775</v>
      </c>
    </row>
    <row r="600" spans="1:5">
      <c r="A600">
        <v>0</v>
      </c>
      <c r="B600" t="s">
        <v>43805</v>
      </c>
      <c r="C600">
        <v>0</v>
      </c>
      <c r="D600" s="111">
        <v>0</v>
      </c>
      <c r="E600" s="111" t="s">
        <v>42775</v>
      </c>
    </row>
    <row r="601" spans="1:5">
      <c r="A601">
        <v>0</v>
      </c>
      <c r="B601" t="s">
        <v>4712</v>
      </c>
      <c r="C601" t="s">
        <v>43806</v>
      </c>
      <c r="D601" s="111" t="s">
        <v>4131</v>
      </c>
      <c r="E601" s="111" t="s">
        <v>43807</v>
      </c>
    </row>
    <row r="602" spans="1:5">
      <c r="A602">
        <v>0</v>
      </c>
      <c r="B602" t="s">
        <v>4713</v>
      </c>
      <c r="C602" t="s">
        <v>43808</v>
      </c>
      <c r="D602" s="111" t="s">
        <v>4131</v>
      </c>
      <c r="E602" s="111" t="s">
        <v>43809</v>
      </c>
    </row>
    <row r="603" spans="1:5">
      <c r="A603">
        <v>0</v>
      </c>
      <c r="B603" t="s">
        <v>4714</v>
      </c>
      <c r="C603" t="s">
        <v>43810</v>
      </c>
      <c r="D603" s="111" t="s">
        <v>33</v>
      </c>
      <c r="E603" s="111" t="s">
        <v>43811</v>
      </c>
    </row>
    <row r="604" spans="1:5">
      <c r="A604">
        <v>0</v>
      </c>
      <c r="B604" t="s">
        <v>4715</v>
      </c>
      <c r="C604" t="s">
        <v>43812</v>
      </c>
      <c r="D604" s="111" t="s">
        <v>4131</v>
      </c>
      <c r="E604" s="111" t="s">
        <v>43813</v>
      </c>
    </row>
    <row r="605" spans="1:5">
      <c r="A605">
        <v>0</v>
      </c>
      <c r="B605" t="s">
        <v>4716</v>
      </c>
      <c r="C605" t="s">
        <v>43814</v>
      </c>
      <c r="D605" s="111" t="s">
        <v>4131</v>
      </c>
      <c r="E605" s="111" t="s">
        <v>43815</v>
      </c>
    </row>
    <row r="606" spans="1:5">
      <c r="A606">
        <v>0</v>
      </c>
      <c r="B606" t="s">
        <v>4717</v>
      </c>
      <c r="C606" t="s">
        <v>43816</v>
      </c>
      <c r="D606" s="111" t="s">
        <v>4131</v>
      </c>
      <c r="E606" s="111" t="s">
        <v>43817</v>
      </c>
    </row>
    <row r="607" spans="1:5">
      <c r="A607">
        <v>0</v>
      </c>
      <c r="B607" t="s">
        <v>4718</v>
      </c>
      <c r="C607" t="s">
        <v>43818</v>
      </c>
      <c r="D607" s="111" t="s">
        <v>4131</v>
      </c>
      <c r="E607" s="111" t="s">
        <v>43819</v>
      </c>
    </row>
    <row r="608" spans="1:5">
      <c r="A608">
        <v>0</v>
      </c>
      <c r="B608" t="s">
        <v>4719</v>
      </c>
      <c r="C608" t="s">
        <v>43820</v>
      </c>
      <c r="D608" s="111" t="s">
        <v>4131</v>
      </c>
      <c r="E608" s="111" t="s">
        <v>43821</v>
      </c>
    </row>
    <row r="609" spans="1:5">
      <c r="A609">
        <v>0</v>
      </c>
      <c r="B609" t="s">
        <v>4720</v>
      </c>
      <c r="C609" t="s">
        <v>43822</v>
      </c>
      <c r="D609" s="111" t="s">
        <v>24</v>
      </c>
      <c r="E609" s="111" t="s">
        <v>43823</v>
      </c>
    </row>
    <row r="610" spans="1:5">
      <c r="A610">
        <v>0</v>
      </c>
      <c r="B610" t="s">
        <v>4721</v>
      </c>
      <c r="C610" t="s">
        <v>43824</v>
      </c>
      <c r="D610" s="111" t="s">
        <v>33</v>
      </c>
      <c r="E610" s="111" t="s">
        <v>43825</v>
      </c>
    </row>
    <row r="611" spans="1:5">
      <c r="A611">
        <v>0</v>
      </c>
      <c r="B611" t="s">
        <v>4722</v>
      </c>
      <c r="C611" t="s">
        <v>43826</v>
      </c>
      <c r="D611" s="111" t="s">
        <v>24</v>
      </c>
      <c r="E611" s="111" t="s">
        <v>43827</v>
      </c>
    </row>
    <row r="612" spans="1:5">
      <c r="A612">
        <v>0</v>
      </c>
      <c r="B612" t="s">
        <v>4723</v>
      </c>
      <c r="C612" t="s">
        <v>43828</v>
      </c>
      <c r="D612" s="111" t="s">
        <v>24</v>
      </c>
      <c r="E612" s="111" t="s">
        <v>43829</v>
      </c>
    </row>
    <row r="613" spans="1:5">
      <c r="A613">
        <v>0</v>
      </c>
      <c r="B613" t="s">
        <v>4724</v>
      </c>
      <c r="C613" t="s">
        <v>43830</v>
      </c>
      <c r="D613" s="111" t="s">
        <v>24</v>
      </c>
      <c r="E613" s="111" t="s">
        <v>43831</v>
      </c>
    </row>
    <row r="614" spans="1:5">
      <c r="A614">
        <v>0</v>
      </c>
      <c r="B614" t="s">
        <v>4725</v>
      </c>
      <c r="C614" t="s">
        <v>43832</v>
      </c>
      <c r="D614" s="111" t="s">
        <v>24</v>
      </c>
      <c r="E614" s="111" t="s">
        <v>43833</v>
      </c>
    </row>
    <row r="615" spans="1:5">
      <c r="A615">
        <v>0</v>
      </c>
      <c r="B615" t="s">
        <v>4726</v>
      </c>
      <c r="C615" t="s">
        <v>43834</v>
      </c>
      <c r="D615" s="111" t="s">
        <v>24</v>
      </c>
      <c r="E615" s="111" t="s">
        <v>43835</v>
      </c>
    </row>
    <row r="616" spans="1:5">
      <c r="A616">
        <v>0</v>
      </c>
      <c r="B616" t="s">
        <v>4727</v>
      </c>
      <c r="C616" t="s">
        <v>43836</v>
      </c>
      <c r="D616" s="111" t="s">
        <v>24</v>
      </c>
      <c r="E616" s="111" t="s">
        <v>43837</v>
      </c>
    </row>
    <row r="617" spans="1:5">
      <c r="A617">
        <v>0</v>
      </c>
      <c r="B617" t="s">
        <v>4728</v>
      </c>
      <c r="C617" t="s">
        <v>43838</v>
      </c>
      <c r="D617" s="111" t="s">
        <v>24</v>
      </c>
      <c r="E617" s="111" t="s">
        <v>43839</v>
      </c>
    </row>
    <row r="618" spans="1:5">
      <c r="A618">
        <v>0</v>
      </c>
      <c r="B618" t="s">
        <v>4729</v>
      </c>
      <c r="C618" t="s">
        <v>43840</v>
      </c>
      <c r="D618" s="111" t="s">
        <v>24</v>
      </c>
      <c r="E618" s="111" t="s">
        <v>43841</v>
      </c>
    </row>
    <row r="619" spans="1:5">
      <c r="A619">
        <v>0</v>
      </c>
      <c r="B619" t="s">
        <v>4730</v>
      </c>
      <c r="C619" t="s">
        <v>43842</v>
      </c>
      <c r="D619" s="111" t="s">
        <v>24</v>
      </c>
      <c r="E619" s="111" t="s">
        <v>43843</v>
      </c>
    </row>
    <row r="620" spans="1:5">
      <c r="A620">
        <v>0</v>
      </c>
      <c r="B620" t="s">
        <v>4731</v>
      </c>
      <c r="C620" t="s">
        <v>43844</v>
      </c>
      <c r="D620" s="111" t="s">
        <v>24</v>
      </c>
      <c r="E620" s="111" t="s">
        <v>43845</v>
      </c>
    </row>
    <row r="621" spans="1:5">
      <c r="A621">
        <v>0</v>
      </c>
      <c r="B621" t="s">
        <v>4732</v>
      </c>
      <c r="C621" t="s">
        <v>43846</v>
      </c>
      <c r="D621" s="111" t="s">
        <v>4131</v>
      </c>
      <c r="E621" s="111" t="s">
        <v>43847</v>
      </c>
    </row>
    <row r="622" spans="1:5">
      <c r="A622">
        <v>0</v>
      </c>
      <c r="B622" t="s">
        <v>4733</v>
      </c>
      <c r="C622" t="s">
        <v>43848</v>
      </c>
      <c r="D622" s="111" t="s">
        <v>24</v>
      </c>
      <c r="E622" s="111" t="s">
        <v>43849</v>
      </c>
    </row>
    <row r="623" spans="1:5">
      <c r="A623">
        <v>0</v>
      </c>
      <c r="B623" t="s">
        <v>4734</v>
      </c>
      <c r="C623" t="s">
        <v>43850</v>
      </c>
      <c r="D623" s="111" t="s">
        <v>24</v>
      </c>
      <c r="E623" s="111" t="s">
        <v>43851</v>
      </c>
    </row>
    <row r="624" spans="1:5">
      <c r="A624">
        <v>0</v>
      </c>
      <c r="B624" t="s">
        <v>4735</v>
      </c>
      <c r="C624" t="s">
        <v>43852</v>
      </c>
      <c r="D624" s="111" t="s">
        <v>24</v>
      </c>
      <c r="E624" s="111" t="s">
        <v>43853</v>
      </c>
    </row>
    <row r="625" spans="1:5">
      <c r="A625">
        <v>0</v>
      </c>
      <c r="B625" t="s">
        <v>4736</v>
      </c>
      <c r="C625" t="s">
        <v>43854</v>
      </c>
      <c r="D625" s="111" t="s">
        <v>24</v>
      </c>
      <c r="E625" s="111" t="s">
        <v>43855</v>
      </c>
    </row>
    <row r="626" spans="1:5">
      <c r="A626">
        <v>0</v>
      </c>
      <c r="B626" t="s">
        <v>4737</v>
      </c>
      <c r="C626" t="s">
        <v>43856</v>
      </c>
      <c r="D626" s="111" t="s">
        <v>33</v>
      </c>
      <c r="E626" s="111" t="s">
        <v>43857</v>
      </c>
    </row>
    <row r="627" spans="1:5">
      <c r="A627">
        <v>0</v>
      </c>
      <c r="B627" t="s">
        <v>4738</v>
      </c>
      <c r="C627" t="s">
        <v>43858</v>
      </c>
      <c r="D627" s="111" t="s">
        <v>33</v>
      </c>
      <c r="E627" s="111" t="s">
        <v>43859</v>
      </c>
    </row>
    <row r="628" spans="1:5">
      <c r="A628">
        <v>0</v>
      </c>
      <c r="B628" t="s">
        <v>16704</v>
      </c>
      <c r="C628" t="s">
        <v>16705</v>
      </c>
      <c r="D628" s="111" t="s">
        <v>24</v>
      </c>
      <c r="E628" s="111" t="s">
        <v>43860</v>
      </c>
    </row>
    <row r="629" spans="1:5">
      <c r="A629">
        <v>0</v>
      </c>
      <c r="B629" t="s">
        <v>43861</v>
      </c>
      <c r="C629">
        <v>0</v>
      </c>
      <c r="D629" s="111">
        <v>0</v>
      </c>
      <c r="E629" s="111" t="s">
        <v>42775</v>
      </c>
    </row>
    <row r="630" spans="1:5">
      <c r="A630">
        <v>0</v>
      </c>
      <c r="B630" t="s">
        <v>4739</v>
      </c>
      <c r="C630" t="s">
        <v>43862</v>
      </c>
      <c r="D630" s="111" t="s">
        <v>24</v>
      </c>
      <c r="E630" s="111" t="s">
        <v>43863</v>
      </c>
    </row>
    <row r="631" spans="1:5">
      <c r="A631">
        <v>0</v>
      </c>
      <c r="B631" t="s">
        <v>4740</v>
      </c>
      <c r="C631" t="s">
        <v>43864</v>
      </c>
      <c r="D631" s="111" t="s">
        <v>24</v>
      </c>
      <c r="E631" s="111" t="s">
        <v>43865</v>
      </c>
    </row>
    <row r="632" spans="1:5">
      <c r="A632">
        <v>0</v>
      </c>
      <c r="B632" t="s">
        <v>4741</v>
      </c>
      <c r="C632" t="s">
        <v>43866</v>
      </c>
      <c r="D632" s="111" t="s">
        <v>24</v>
      </c>
      <c r="E632" s="111" t="s">
        <v>43867</v>
      </c>
    </row>
    <row r="633" spans="1:5">
      <c r="A633">
        <v>0</v>
      </c>
      <c r="B633" t="s">
        <v>43868</v>
      </c>
      <c r="C633">
        <v>0</v>
      </c>
      <c r="D633" s="111">
        <v>0</v>
      </c>
      <c r="E633" s="111" t="s">
        <v>42775</v>
      </c>
    </row>
    <row r="634" spans="1:5">
      <c r="A634">
        <v>0</v>
      </c>
      <c r="B634" t="s">
        <v>4742</v>
      </c>
      <c r="C634" t="s">
        <v>43869</v>
      </c>
      <c r="D634" s="111" t="s">
        <v>40</v>
      </c>
      <c r="E634" s="111" t="s">
        <v>43870</v>
      </c>
    </row>
    <row r="635" spans="1:5">
      <c r="A635">
        <v>0</v>
      </c>
      <c r="B635" t="s">
        <v>4743</v>
      </c>
      <c r="C635" t="s">
        <v>43871</v>
      </c>
      <c r="D635" s="111" t="s">
        <v>40</v>
      </c>
      <c r="E635" s="111" t="s">
        <v>43872</v>
      </c>
    </row>
    <row r="636" spans="1:5">
      <c r="A636">
        <v>0</v>
      </c>
      <c r="B636" t="s">
        <v>4744</v>
      </c>
      <c r="C636" t="s">
        <v>43873</v>
      </c>
      <c r="D636" s="111" t="s">
        <v>40</v>
      </c>
      <c r="E636" s="111" t="s">
        <v>43874</v>
      </c>
    </row>
    <row r="637" spans="1:5">
      <c r="A637">
        <v>0</v>
      </c>
      <c r="B637" t="s">
        <v>4745</v>
      </c>
      <c r="C637" t="s">
        <v>43875</v>
      </c>
      <c r="D637" s="111" t="s">
        <v>40</v>
      </c>
      <c r="E637" s="111" t="s">
        <v>43876</v>
      </c>
    </row>
    <row r="638" spans="1:5">
      <c r="A638">
        <v>0</v>
      </c>
      <c r="B638" t="s">
        <v>43877</v>
      </c>
      <c r="C638">
        <v>0</v>
      </c>
      <c r="D638" s="111">
        <v>0</v>
      </c>
      <c r="E638" s="111" t="s">
        <v>42775</v>
      </c>
    </row>
    <row r="639" spans="1:5">
      <c r="A639">
        <v>0</v>
      </c>
      <c r="B639" t="s">
        <v>4746</v>
      </c>
      <c r="C639" t="s">
        <v>43878</v>
      </c>
      <c r="D639" s="111" t="s">
        <v>24</v>
      </c>
      <c r="E639" s="111" t="s">
        <v>43879</v>
      </c>
    </row>
    <row r="640" spans="1:5">
      <c r="A640">
        <v>0</v>
      </c>
      <c r="B640" t="s">
        <v>4747</v>
      </c>
      <c r="C640" t="s">
        <v>43880</v>
      </c>
      <c r="D640" s="111" t="s">
        <v>24</v>
      </c>
      <c r="E640" s="111" t="s">
        <v>43881</v>
      </c>
    </row>
    <row r="641" spans="1:5">
      <c r="A641">
        <v>0</v>
      </c>
      <c r="B641" t="s">
        <v>4748</v>
      </c>
      <c r="C641" t="s">
        <v>43882</v>
      </c>
      <c r="D641" s="111" t="s">
        <v>24</v>
      </c>
      <c r="E641" s="111" t="s">
        <v>43883</v>
      </c>
    </row>
    <row r="642" spans="1:5">
      <c r="A642">
        <v>0</v>
      </c>
      <c r="B642" t="s">
        <v>4749</v>
      </c>
      <c r="C642" t="s">
        <v>43884</v>
      </c>
      <c r="D642" s="111" t="s">
        <v>24</v>
      </c>
      <c r="E642" s="111" t="s">
        <v>43885</v>
      </c>
    </row>
    <row r="643" spans="1:5">
      <c r="A643">
        <v>0</v>
      </c>
      <c r="B643" t="s">
        <v>4750</v>
      </c>
      <c r="C643" t="s">
        <v>43886</v>
      </c>
      <c r="D643" s="111" t="s">
        <v>24</v>
      </c>
      <c r="E643" s="111" t="s">
        <v>43887</v>
      </c>
    </row>
    <row r="644" spans="1:5">
      <c r="A644">
        <v>0</v>
      </c>
      <c r="B644" t="s">
        <v>4751</v>
      </c>
      <c r="C644" t="s">
        <v>43888</v>
      </c>
      <c r="D644" s="111" t="s">
        <v>24</v>
      </c>
      <c r="E644" s="111" t="s">
        <v>43889</v>
      </c>
    </row>
    <row r="645" spans="1:5">
      <c r="A645">
        <v>0</v>
      </c>
      <c r="B645" t="s">
        <v>4752</v>
      </c>
      <c r="C645" t="s">
        <v>43890</v>
      </c>
      <c r="D645" s="111" t="s">
        <v>24</v>
      </c>
      <c r="E645" s="111" t="s">
        <v>43891</v>
      </c>
    </row>
    <row r="646" spans="1:5">
      <c r="A646">
        <v>0</v>
      </c>
      <c r="B646" t="s">
        <v>4753</v>
      </c>
      <c r="C646" t="s">
        <v>43892</v>
      </c>
      <c r="D646" s="111" t="s">
        <v>24</v>
      </c>
      <c r="E646" s="111" t="s">
        <v>43893</v>
      </c>
    </row>
    <row r="647" spans="1:5">
      <c r="A647">
        <v>0</v>
      </c>
      <c r="B647" t="s">
        <v>4754</v>
      </c>
      <c r="C647" t="s">
        <v>43894</v>
      </c>
      <c r="D647" s="111" t="s">
        <v>24</v>
      </c>
      <c r="E647" s="111" t="s">
        <v>43893</v>
      </c>
    </row>
    <row r="648" spans="1:5">
      <c r="A648">
        <v>0</v>
      </c>
      <c r="B648" t="s">
        <v>4755</v>
      </c>
      <c r="C648" t="s">
        <v>43895</v>
      </c>
      <c r="D648" s="111" t="s">
        <v>24</v>
      </c>
      <c r="E648" s="111" t="s">
        <v>43896</v>
      </c>
    </row>
    <row r="649" spans="1:5">
      <c r="A649">
        <v>0</v>
      </c>
      <c r="B649" t="s">
        <v>4756</v>
      </c>
      <c r="C649" t="s">
        <v>43897</v>
      </c>
      <c r="D649" s="111" t="s">
        <v>24</v>
      </c>
      <c r="E649" s="111" t="s">
        <v>43896</v>
      </c>
    </row>
    <row r="650" spans="1:5">
      <c r="A650">
        <v>0</v>
      </c>
      <c r="B650" t="s">
        <v>4757</v>
      </c>
      <c r="C650" t="s">
        <v>43898</v>
      </c>
      <c r="D650" s="111" t="s">
        <v>24</v>
      </c>
      <c r="E650" s="111" t="s">
        <v>43899</v>
      </c>
    </row>
    <row r="651" spans="1:5">
      <c r="A651">
        <v>0</v>
      </c>
      <c r="B651" t="s">
        <v>4758</v>
      </c>
      <c r="C651" t="s">
        <v>43900</v>
      </c>
      <c r="D651" s="111" t="s">
        <v>24</v>
      </c>
      <c r="E651" s="111" t="s">
        <v>43901</v>
      </c>
    </row>
    <row r="652" spans="1:5">
      <c r="A652">
        <v>0</v>
      </c>
      <c r="B652" t="s">
        <v>43902</v>
      </c>
      <c r="C652">
        <v>0</v>
      </c>
      <c r="D652" s="111">
        <v>0</v>
      </c>
      <c r="E652" s="111" t="s">
        <v>42775</v>
      </c>
    </row>
    <row r="653" spans="1:5">
      <c r="A653">
        <v>0</v>
      </c>
      <c r="B653" t="s">
        <v>4759</v>
      </c>
      <c r="C653" t="s">
        <v>43903</v>
      </c>
      <c r="D653" s="111" t="s">
        <v>4130</v>
      </c>
      <c r="E653" s="111" t="s">
        <v>43904</v>
      </c>
    </row>
    <row r="654" spans="1:5">
      <c r="A654">
        <v>0</v>
      </c>
      <c r="B654" t="s">
        <v>4760</v>
      </c>
      <c r="C654" t="s">
        <v>43905</v>
      </c>
      <c r="D654" s="111" t="s">
        <v>24</v>
      </c>
      <c r="E654" s="111" t="s">
        <v>43906</v>
      </c>
    </row>
    <row r="655" spans="1:5">
      <c r="A655">
        <v>0</v>
      </c>
      <c r="B655" t="s">
        <v>4761</v>
      </c>
      <c r="C655" t="s">
        <v>43907</v>
      </c>
      <c r="D655" s="111" t="s">
        <v>24</v>
      </c>
      <c r="E655" s="111" t="s">
        <v>43908</v>
      </c>
    </row>
    <row r="656" spans="1:5">
      <c r="A656">
        <v>0</v>
      </c>
      <c r="B656" t="s">
        <v>4762</v>
      </c>
      <c r="C656" t="s">
        <v>43909</v>
      </c>
      <c r="D656" s="111" t="s">
        <v>24</v>
      </c>
      <c r="E656" s="111" t="s">
        <v>43910</v>
      </c>
    </row>
    <row r="657" spans="1:5">
      <c r="A657">
        <v>0</v>
      </c>
      <c r="B657" t="s">
        <v>4763</v>
      </c>
      <c r="C657" t="s">
        <v>43911</v>
      </c>
      <c r="D657" s="111" t="s">
        <v>24</v>
      </c>
      <c r="E657" s="111" t="s">
        <v>43912</v>
      </c>
    </row>
    <row r="658" spans="1:5">
      <c r="A658">
        <v>0</v>
      </c>
      <c r="B658" t="s">
        <v>4764</v>
      </c>
      <c r="C658" t="s">
        <v>43913</v>
      </c>
      <c r="D658" s="111" t="s">
        <v>24</v>
      </c>
      <c r="E658" s="111" t="s">
        <v>43914</v>
      </c>
    </row>
    <row r="659" spans="1:5">
      <c r="A659">
        <v>0</v>
      </c>
      <c r="B659" t="s">
        <v>4765</v>
      </c>
      <c r="C659" t="s">
        <v>43915</v>
      </c>
      <c r="D659" s="111" t="s">
        <v>24</v>
      </c>
      <c r="E659" s="111" t="s">
        <v>43916</v>
      </c>
    </row>
    <row r="660" spans="1:5">
      <c r="A660">
        <v>0</v>
      </c>
      <c r="B660" t="s">
        <v>4766</v>
      </c>
      <c r="C660" t="s">
        <v>43917</v>
      </c>
      <c r="D660" s="111" t="s">
        <v>24</v>
      </c>
      <c r="E660" s="111" t="s">
        <v>43918</v>
      </c>
    </row>
    <row r="661" spans="1:5">
      <c r="A661">
        <v>0</v>
      </c>
      <c r="B661" t="s">
        <v>4767</v>
      </c>
      <c r="C661" t="s">
        <v>43919</v>
      </c>
      <c r="D661" s="111" t="s">
        <v>24</v>
      </c>
      <c r="E661" s="111" t="s">
        <v>43920</v>
      </c>
    </row>
    <row r="662" spans="1:5">
      <c r="A662">
        <v>0</v>
      </c>
      <c r="B662" t="s">
        <v>4768</v>
      </c>
      <c r="C662" t="s">
        <v>43921</v>
      </c>
      <c r="D662" s="111" t="s">
        <v>24</v>
      </c>
      <c r="E662" s="111" t="s">
        <v>43922</v>
      </c>
    </row>
    <row r="663" spans="1:5">
      <c r="A663" t="s">
        <v>43923</v>
      </c>
      <c r="B663">
        <v>0</v>
      </c>
      <c r="C663">
        <v>0</v>
      </c>
      <c r="D663" s="111">
        <v>0</v>
      </c>
      <c r="E663" s="111" t="s">
        <v>42775</v>
      </c>
    </row>
    <row r="664" spans="1:5">
      <c r="A664">
        <v>0</v>
      </c>
      <c r="B664" t="s">
        <v>43924</v>
      </c>
      <c r="C664">
        <v>0</v>
      </c>
      <c r="D664" s="111">
        <v>0</v>
      </c>
      <c r="E664" s="111" t="s">
        <v>42775</v>
      </c>
    </row>
    <row r="665" spans="1:5">
      <c r="A665">
        <v>0</v>
      </c>
      <c r="B665" t="s">
        <v>4769</v>
      </c>
      <c r="C665" t="s">
        <v>43925</v>
      </c>
      <c r="D665" s="111" t="s">
        <v>33</v>
      </c>
      <c r="E665" s="111" t="s">
        <v>43926</v>
      </c>
    </row>
    <row r="666" spans="1:5">
      <c r="A666">
        <v>0</v>
      </c>
      <c r="B666" t="s">
        <v>4770</v>
      </c>
      <c r="C666" t="s">
        <v>43927</v>
      </c>
      <c r="D666" s="111" t="s">
        <v>33</v>
      </c>
      <c r="E666" s="111" t="s">
        <v>43928</v>
      </c>
    </row>
    <row r="667" spans="1:5">
      <c r="A667">
        <v>0</v>
      </c>
      <c r="B667" t="s">
        <v>4771</v>
      </c>
      <c r="C667" t="s">
        <v>43929</v>
      </c>
      <c r="D667" s="111" t="s">
        <v>33</v>
      </c>
      <c r="E667" s="111" t="s">
        <v>43930</v>
      </c>
    </row>
    <row r="668" spans="1:5">
      <c r="A668" t="s">
        <v>43931</v>
      </c>
      <c r="B668">
        <v>0</v>
      </c>
      <c r="C668">
        <v>0</v>
      </c>
      <c r="D668" s="111">
        <v>0</v>
      </c>
      <c r="E668" s="111" t="s">
        <v>42775</v>
      </c>
    </row>
    <row r="669" spans="1:5">
      <c r="A669">
        <v>0</v>
      </c>
      <c r="B669" t="s">
        <v>43932</v>
      </c>
      <c r="C669">
        <v>0</v>
      </c>
      <c r="D669" s="111">
        <v>0</v>
      </c>
      <c r="E669" s="111" t="s">
        <v>42775</v>
      </c>
    </row>
    <row r="670" spans="1:5">
      <c r="A670">
        <v>0</v>
      </c>
      <c r="B670" t="s">
        <v>4772</v>
      </c>
      <c r="C670" t="s">
        <v>43933</v>
      </c>
      <c r="D670" s="111" t="s">
        <v>40</v>
      </c>
      <c r="E670" s="111" t="s">
        <v>43934</v>
      </c>
    </row>
    <row r="671" spans="1:5">
      <c r="A671">
        <v>0</v>
      </c>
      <c r="B671" t="s">
        <v>4773</v>
      </c>
      <c r="C671" t="s">
        <v>43935</v>
      </c>
      <c r="D671" s="111" t="s">
        <v>40</v>
      </c>
      <c r="E671" s="111" t="s">
        <v>43934</v>
      </c>
    </row>
    <row r="672" spans="1:5">
      <c r="A672">
        <v>0</v>
      </c>
      <c r="B672" t="s">
        <v>4774</v>
      </c>
      <c r="C672" t="s">
        <v>43936</v>
      </c>
      <c r="D672" s="111" t="s">
        <v>40</v>
      </c>
      <c r="E672" s="111" t="s">
        <v>43937</v>
      </c>
    </row>
    <row r="673" spans="1:5">
      <c r="A673">
        <v>0</v>
      </c>
      <c r="B673" t="s">
        <v>43938</v>
      </c>
      <c r="C673">
        <v>0</v>
      </c>
      <c r="D673" s="111">
        <v>0</v>
      </c>
      <c r="E673" s="111" t="s">
        <v>42775</v>
      </c>
    </row>
    <row r="674" spans="1:5">
      <c r="A674">
        <v>0</v>
      </c>
      <c r="B674" t="s">
        <v>4775</v>
      </c>
      <c r="C674" t="s">
        <v>43939</v>
      </c>
      <c r="D674" s="111" t="s">
        <v>40</v>
      </c>
      <c r="E674" s="111" t="s">
        <v>43940</v>
      </c>
    </row>
    <row r="675" spans="1:5">
      <c r="A675">
        <v>0</v>
      </c>
      <c r="B675" t="s">
        <v>4776</v>
      </c>
      <c r="C675" t="s">
        <v>43941</v>
      </c>
      <c r="D675" s="111" t="s">
        <v>40</v>
      </c>
      <c r="E675" s="111" t="s">
        <v>43942</v>
      </c>
    </row>
    <row r="676" spans="1:5">
      <c r="A676">
        <v>0</v>
      </c>
      <c r="B676" t="s">
        <v>4777</v>
      </c>
      <c r="C676" t="s">
        <v>43943</v>
      </c>
      <c r="D676" s="111" t="s">
        <v>40</v>
      </c>
      <c r="E676" s="111" t="s">
        <v>43944</v>
      </c>
    </row>
    <row r="677" spans="1:5">
      <c r="A677">
        <v>0</v>
      </c>
      <c r="B677" t="s">
        <v>4778</v>
      </c>
      <c r="C677" t="s">
        <v>43945</v>
      </c>
      <c r="D677" s="111" t="s">
        <v>40</v>
      </c>
      <c r="E677" s="111" t="s">
        <v>43946</v>
      </c>
    </row>
    <row r="678" spans="1:5">
      <c r="A678">
        <v>0</v>
      </c>
      <c r="B678" t="s">
        <v>4779</v>
      </c>
      <c r="C678" t="s">
        <v>43947</v>
      </c>
      <c r="D678" s="111" t="s">
        <v>40</v>
      </c>
      <c r="E678" s="111" t="s">
        <v>43948</v>
      </c>
    </row>
    <row r="679" spans="1:5">
      <c r="A679">
        <v>0</v>
      </c>
      <c r="B679" t="s">
        <v>4780</v>
      </c>
      <c r="C679" t="s">
        <v>43949</v>
      </c>
      <c r="D679" s="111" t="s">
        <v>40</v>
      </c>
      <c r="E679" s="111" t="s">
        <v>43950</v>
      </c>
    </row>
    <row r="680" spans="1:5">
      <c r="A680">
        <v>0</v>
      </c>
      <c r="B680" t="s">
        <v>4781</v>
      </c>
      <c r="C680" t="s">
        <v>43951</v>
      </c>
      <c r="D680" s="111" t="s">
        <v>40</v>
      </c>
      <c r="E680" s="111" t="s">
        <v>43952</v>
      </c>
    </row>
    <row r="681" spans="1:5">
      <c r="A681">
        <v>0</v>
      </c>
      <c r="B681" t="s">
        <v>43953</v>
      </c>
      <c r="C681">
        <v>0</v>
      </c>
      <c r="D681" s="111">
        <v>0</v>
      </c>
      <c r="E681" s="111" t="s">
        <v>42775</v>
      </c>
    </row>
    <row r="682" spans="1:5">
      <c r="A682">
        <v>0</v>
      </c>
      <c r="B682" t="s">
        <v>4782</v>
      </c>
      <c r="C682" t="s">
        <v>43954</v>
      </c>
      <c r="D682" s="111" t="s">
        <v>40</v>
      </c>
      <c r="E682" s="111" t="s">
        <v>43955</v>
      </c>
    </row>
    <row r="683" spans="1:5">
      <c r="A683">
        <v>0</v>
      </c>
      <c r="B683" t="s">
        <v>4783</v>
      </c>
      <c r="C683" t="s">
        <v>43956</v>
      </c>
      <c r="D683" s="111" t="s">
        <v>40</v>
      </c>
      <c r="E683" s="111" t="s">
        <v>43957</v>
      </c>
    </row>
    <row r="684" spans="1:5">
      <c r="A684">
        <v>0</v>
      </c>
      <c r="B684" t="s">
        <v>4784</v>
      </c>
      <c r="C684" t="s">
        <v>43958</v>
      </c>
      <c r="D684" s="111" t="s">
        <v>40</v>
      </c>
      <c r="E684" s="111" t="s">
        <v>43959</v>
      </c>
    </row>
    <row r="685" spans="1:5">
      <c r="A685">
        <v>0</v>
      </c>
      <c r="B685" t="s">
        <v>4785</v>
      </c>
      <c r="C685" t="s">
        <v>43960</v>
      </c>
      <c r="D685" s="111" t="s">
        <v>40</v>
      </c>
      <c r="E685" s="111" t="s">
        <v>43961</v>
      </c>
    </row>
    <row r="686" spans="1:5">
      <c r="A686">
        <v>0</v>
      </c>
      <c r="B686" t="s">
        <v>4786</v>
      </c>
      <c r="C686" t="s">
        <v>43962</v>
      </c>
      <c r="D686" s="111" t="s">
        <v>40</v>
      </c>
      <c r="E686" s="111" t="s">
        <v>43963</v>
      </c>
    </row>
    <row r="687" spans="1:5">
      <c r="A687">
        <v>0</v>
      </c>
      <c r="B687" t="s">
        <v>43964</v>
      </c>
      <c r="C687">
        <v>0</v>
      </c>
      <c r="D687" s="111">
        <v>0</v>
      </c>
      <c r="E687" s="111" t="s">
        <v>42775</v>
      </c>
    </row>
    <row r="688" spans="1:5">
      <c r="A688">
        <v>0</v>
      </c>
      <c r="B688" t="s">
        <v>4787</v>
      </c>
      <c r="C688" t="s">
        <v>43965</v>
      </c>
      <c r="D688" s="111" t="s">
        <v>40</v>
      </c>
      <c r="E688" s="111" t="s">
        <v>43966</v>
      </c>
    </row>
    <row r="689" spans="1:5">
      <c r="A689">
        <v>0</v>
      </c>
      <c r="B689" t="s">
        <v>4788</v>
      </c>
      <c r="C689" t="s">
        <v>43967</v>
      </c>
      <c r="D689" s="111" t="s">
        <v>40</v>
      </c>
      <c r="E689" s="111" t="s">
        <v>43968</v>
      </c>
    </row>
    <row r="690" spans="1:5">
      <c r="A690">
        <v>0</v>
      </c>
      <c r="B690" t="s">
        <v>43969</v>
      </c>
      <c r="C690">
        <v>0</v>
      </c>
      <c r="D690" s="111">
        <v>0</v>
      </c>
      <c r="E690" s="111" t="s">
        <v>42775</v>
      </c>
    </row>
    <row r="691" spans="1:5">
      <c r="A691">
        <v>0</v>
      </c>
      <c r="B691" t="s">
        <v>4789</v>
      </c>
      <c r="C691" t="s">
        <v>43970</v>
      </c>
      <c r="D691" s="111" t="s">
        <v>40</v>
      </c>
      <c r="E691" s="111" t="s">
        <v>43971</v>
      </c>
    </row>
    <row r="692" spans="1:5">
      <c r="A692">
        <v>0</v>
      </c>
      <c r="B692" t="s">
        <v>4790</v>
      </c>
      <c r="C692" t="s">
        <v>43972</v>
      </c>
      <c r="D692" s="111" t="s">
        <v>40</v>
      </c>
      <c r="E692" s="111" t="s">
        <v>43973</v>
      </c>
    </row>
    <row r="693" spans="1:5">
      <c r="A693">
        <v>0</v>
      </c>
      <c r="B693" t="s">
        <v>4791</v>
      </c>
      <c r="C693" t="s">
        <v>4792</v>
      </c>
      <c r="D693" s="111" t="s">
        <v>40</v>
      </c>
      <c r="E693" s="111" t="s">
        <v>43974</v>
      </c>
    </row>
    <row r="694" spans="1:5">
      <c r="A694">
        <v>0</v>
      </c>
      <c r="B694" t="s">
        <v>4793</v>
      </c>
      <c r="C694" t="s">
        <v>4794</v>
      </c>
      <c r="D694" s="111" t="s">
        <v>40</v>
      </c>
      <c r="E694" s="111" t="s">
        <v>43975</v>
      </c>
    </row>
    <row r="695" spans="1:5">
      <c r="A695">
        <v>0</v>
      </c>
      <c r="B695" t="s">
        <v>43976</v>
      </c>
      <c r="C695">
        <v>0</v>
      </c>
      <c r="D695" s="111">
        <v>0</v>
      </c>
      <c r="E695" s="111" t="s">
        <v>42775</v>
      </c>
    </row>
    <row r="696" spans="1:5">
      <c r="A696">
        <v>0</v>
      </c>
      <c r="B696" t="s">
        <v>4795</v>
      </c>
      <c r="C696" t="s">
        <v>4796</v>
      </c>
      <c r="D696" s="111" t="s">
        <v>40</v>
      </c>
      <c r="E696" s="111" t="s">
        <v>43977</v>
      </c>
    </row>
    <row r="697" spans="1:5">
      <c r="A697">
        <v>0</v>
      </c>
      <c r="B697" t="s">
        <v>4797</v>
      </c>
      <c r="C697" t="s">
        <v>43978</v>
      </c>
      <c r="D697" s="111" t="s">
        <v>40</v>
      </c>
      <c r="E697" s="111" t="s">
        <v>43979</v>
      </c>
    </row>
    <row r="698" spans="1:5">
      <c r="A698">
        <v>0</v>
      </c>
      <c r="B698" t="s">
        <v>4798</v>
      </c>
      <c r="C698" t="s">
        <v>4799</v>
      </c>
      <c r="D698" s="111" t="s">
        <v>40</v>
      </c>
      <c r="E698" s="111" t="s">
        <v>43980</v>
      </c>
    </row>
    <row r="699" spans="1:5">
      <c r="A699">
        <v>0</v>
      </c>
      <c r="B699" t="s">
        <v>4800</v>
      </c>
      <c r="C699" t="s">
        <v>43981</v>
      </c>
      <c r="D699" s="111" t="s">
        <v>40</v>
      </c>
      <c r="E699" s="111" t="s">
        <v>43982</v>
      </c>
    </row>
    <row r="700" spans="1:5">
      <c r="A700">
        <v>0</v>
      </c>
      <c r="B700">
        <v>0</v>
      </c>
      <c r="C700">
        <v>0</v>
      </c>
      <c r="D700" s="111">
        <v>0</v>
      </c>
      <c r="E700" s="111" t="s">
        <v>42775</v>
      </c>
    </row>
    <row r="701" spans="1:5">
      <c r="A701" t="s">
        <v>43983</v>
      </c>
      <c r="B701">
        <v>0</v>
      </c>
      <c r="C701">
        <v>0</v>
      </c>
      <c r="D701" s="111">
        <v>0</v>
      </c>
      <c r="E701" s="111" t="s">
        <v>42775</v>
      </c>
    </row>
    <row r="702" spans="1:5">
      <c r="A702">
        <v>0</v>
      </c>
      <c r="B702" t="s">
        <v>43984</v>
      </c>
      <c r="C702">
        <v>0</v>
      </c>
      <c r="D702" s="111">
        <v>0</v>
      </c>
      <c r="E702" s="111" t="s">
        <v>42775</v>
      </c>
    </row>
    <row r="703" spans="1:5">
      <c r="A703">
        <v>0</v>
      </c>
      <c r="B703" t="s">
        <v>4801</v>
      </c>
      <c r="C703" t="s">
        <v>43985</v>
      </c>
      <c r="D703" s="111" t="s">
        <v>4137</v>
      </c>
      <c r="E703" s="111" t="s">
        <v>43986</v>
      </c>
    </row>
    <row r="704" spans="1:5">
      <c r="A704">
        <v>0</v>
      </c>
      <c r="B704" t="s">
        <v>43987</v>
      </c>
      <c r="C704">
        <v>0</v>
      </c>
      <c r="D704" s="111">
        <v>0</v>
      </c>
      <c r="E704" s="111" t="s">
        <v>42775</v>
      </c>
    </row>
    <row r="705" spans="1:5">
      <c r="A705">
        <v>0</v>
      </c>
      <c r="B705" t="s">
        <v>16706</v>
      </c>
      <c r="C705" t="s">
        <v>43988</v>
      </c>
      <c r="D705" s="111" t="s">
        <v>4135</v>
      </c>
      <c r="E705" s="111" t="s">
        <v>43989</v>
      </c>
    </row>
    <row r="706" spans="1:5">
      <c r="A706">
        <v>0</v>
      </c>
      <c r="B706" t="s">
        <v>4802</v>
      </c>
      <c r="C706" t="s">
        <v>43990</v>
      </c>
      <c r="D706" s="111" t="s">
        <v>4135</v>
      </c>
      <c r="E706" s="111" t="s">
        <v>43991</v>
      </c>
    </row>
    <row r="707" spans="1:5">
      <c r="A707">
        <v>0</v>
      </c>
      <c r="B707" t="s">
        <v>4803</v>
      </c>
      <c r="C707" t="s">
        <v>43992</v>
      </c>
      <c r="D707" s="111" t="s">
        <v>4135</v>
      </c>
      <c r="E707" s="111" t="s">
        <v>43993</v>
      </c>
    </row>
    <row r="708" spans="1:5">
      <c r="A708">
        <v>0</v>
      </c>
      <c r="B708" t="s">
        <v>4804</v>
      </c>
      <c r="C708" t="s">
        <v>43994</v>
      </c>
      <c r="D708" s="111" t="s">
        <v>4135</v>
      </c>
      <c r="E708" s="111" t="s">
        <v>43995</v>
      </c>
    </row>
    <row r="709" spans="1:5">
      <c r="A709">
        <v>0</v>
      </c>
      <c r="B709" t="s">
        <v>4805</v>
      </c>
      <c r="C709" t="s">
        <v>43996</v>
      </c>
      <c r="D709" s="111" t="s">
        <v>4135</v>
      </c>
      <c r="E709" s="111" t="s">
        <v>43997</v>
      </c>
    </row>
    <row r="710" spans="1:5">
      <c r="A710">
        <v>0</v>
      </c>
      <c r="B710" t="s">
        <v>16707</v>
      </c>
      <c r="C710" t="s">
        <v>43998</v>
      </c>
      <c r="D710" s="111" t="s">
        <v>4135</v>
      </c>
      <c r="E710" s="111" t="s">
        <v>43989</v>
      </c>
    </row>
    <row r="711" spans="1:5">
      <c r="A711">
        <v>0</v>
      </c>
      <c r="B711" t="s">
        <v>4806</v>
      </c>
      <c r="C711" t="s">
        <v>43999</v>
      </c>
      <c r="D711" s="111" t="s">
        <v>4135</v>
      </c>
      <c r="E711" s="111" t="s">
        <v>44000</v>
      </c>
    </row>
    <row r="712" spans="1:5">
      <c r="A712">
        <v>0</v>
      </c>
      <c r="B712" t="s">
        <v>4807</v>
      </c>
      <c r="C712" t="s">
        <v>44001</v>
      </c>
      <c r="D712" s="111" t="s">
        <v>4135</v>
      </c>
      <c r="E712" s="111" t="s">
        <v>43997</v>
      </c>
    </row>
    <row r="713" spans="1:5">
      <c r="A713">
        <v>0</v>
      </c>
      <c r="B713" t="s">
        <v>4808</v>
      </c>
      <c r="C713" t="s">
        <v>44002</v>
      </c>
      <c r="D713" s="111" t="s">
        <v>4135</v>
      </c>
      <c r="E713" s="111" t="s">
        <v>43997</v>
      </c>
    </row>
    <row r="714" spans="1:5">
      <c r="A714">
        <v>0</v>
      </c>
      <c r="B714" t="s">
        <v>4809</v>
      </c>
      <c r="C714" t="s">
        <v>44003</v>
      </c>
      <c r="D714" s="111" t="s">
        <v>4135</v>
      </c>
      <c r="E714" s="111" t="s">
        <v>44004</v>
      </c>
    </row>
    <row r="715" spans="1:5">
      <c r="A715">
        <v>0</v>
      </c>
      <c r="B715" t="s">
        <v>4810</v>
      </c>
      <c r="C715" t="s">
        <v>44005</v>
      </c>
      <c r="D715" s="111" t="s">
        <v>4135</v>
      </c>
      <c r="E715" s="111" t="s">
        <v>43993</v>
      </c>
    </row>
    <row r="716" spans="1:5">
      <c r="A716">
        <v>0</v>
      </c>
      <c r="B716" t="s">
        <v>4811</v>
      </c>
      <c r="C716" t="s">
        <v>44006</v>
      </c>
      <c r="D716" s="111" t="s">
        <v>4135</v>
      </c>
      <c r="E716" s="111" t="s">
        <v>43991</v>
      </c>
    </row>
    <row r="717" spans="1:5">
      <c r="A717">
        <v>0</v>
      </c>
      <c r="B717" t="s">
        <v>4812</v>
      </c>
      <c r="C717" t="s">
        <v>44007</v>
      </c>
      <c r="D717" s="111" t="s">
        <v>4135</v>
      </c>
      <c r="E717" s="111" t="s">
        <v>44008</v>
      </c>
    </row>
    <row r="718" spans="1:5">
      <c r="A718">
        <v>0</v>
      </c>
      <c r="B718" t="s">
        <v>4813</v>
      </c>
      <c r="C718" t="s">
        <v>44009</v>
      </c>
      <c r="D718" s="111" t="s">
        <v>4135</v>
      </c>
      <c r="E718" s="111" t="s">
        <v>44010</v>
      </c>
    </row>
    <row r="719" spans="1:5">
      <c r="A719">
        <v>0</v>
      </c>
      <c r="B719" t="s">
        <v>4814</v>
      </c>
      <c r="C719" t="s">
        <v>44011</v>
      </c>
      <c r="D719" s="111" t="s">
        <v>4135</v>
      </c>
      <c r="E719" s="111" t="s">
        <v>44012</v>
      </c>
    </row>
    <row r="720" spans="1:5">
      <c r="A720">
        <v>0</v>
      </c>
      <c r="B720" t="s">
        <v>4815</v>
      </c>
      <c r="C720" t="s">
        <v>44013</v>
      </c>
      <c r="D720" s="111" t="s">
        <v>4135</v>
      </c>
      <c r="E720" s="111" t="s">
        <v>44014</v>
      </c>
    </row>
    <row r="721" spans="1:5">
      <c r="A721">
        <v>0</v>
      </c>
      <c r="B721" t="s">
        <v>4816</v>
      </c>
      <c r="C721" t="s">
        <v>44015</v>
      </c>
      <c r="D721" s="111" t="s">
        <v>4135</v>
      </c>
      <c r="E721" s="111" t="s">
        <v>43991</v>
      </c>
    </row>
    <row r="722" spans="1:5">
      <c r="A722">
        <v>0</v>
      </c>
      <c r="B722" t="s">
        <v>4817</v>
      </c>
      <c r="C722" t="s">
        <v>44016</v>
      </c>
      <c r="D722" s="111" t="s">
        <v>4135</v>
      </c>
      <c r="E722" s="111" t="s">
        <v>43993</v>
      </c>
    </row>
    <row r="723" spans="1:5">
      <c r="A723">
        <v>0</v>
      </c>
      <c r="B723" t="s">
        <v>4818</v>
      </c>
      <c r="C723" t="s">
        <v>44017</v>
      </c>
      <c r="D723" s="111" t="s">
        <v>4135</v>
      </c>
      <c r="E723" s="111" t="s">
        <v>43995</v>
      </c>
    </row>
    <row r="724" spans="1:5">
      <c r="A724">
        <v>0</v>
      </c>
      <c r="B724" t="s">
        <v>4819</v>
      </c>
      <c r="C724" t="s">
        <v>44018</v>
      </c>
      <c r="D724" s="111" t="s">
        <v>4135</v>
      </c>
      <c r="E724" s="111" t="s">
        <v>43991</v>
      </c>
    </row>
    <row r="725" spans="1:5">
      <c r="A725">
        <v>0</v>
      </c>
      <c r="B725" t="s">
        <v>4820</v>
      </c>
      <c r="C725" t="s">
        <v>44019</v>
      </c>
      <c r="D725" s="111" t="s">
        <v>4135</v>
      </c>
      <c r="E725" s="111" t="s">
        <v>43993</v>
      </c>
    </row>
    <row r="726" spans="1:5">
      <c r="A726">
        <v>0</v>
      </c>
      <c r="B726" t="s">
        <v>4821</v>
      </c>
      <c r="C726" t="s">
        <v>44020</v>
      </c>
      <c r="D726" s="111" t="s">
        <v>4135</v>
      </c>
      <c r="E726" s="111" t="s">
        <v>43995</v>
      </c>
    </row>
    <row r="727" spans="1:5">
      <c r="A727">
        <v>0</v>
      </c>
      <c r="B727" t="s">
        <v>4822</v>
      </c>
      <c r="C727" t="s">
        <v>44021</v>
      </c>
      <c r="D727" s="111" t="s">
        <v>4135</v>
      </c>
      <c r="E727" s="111" t="s">
        <v>44014</v>
      </c>
    </row>
    <row r="728" spans="1:5">
      <c r="A728">
        <v>0</v>
      </c>
      <c r="B728" t="s">
        <v>4823</v>
      </c>
      <c r="C728" t="s">
        <v>4824</v>
      </c>
      <c r="D728" s="111" t="s">
        <v>4135</v>
      </c>
      <c r="E728" s="111" t="s">
        <v>43134</v>
      </c>
    </row>
    <row r="729" spans="1:5">
      <c r="A729">
        <v>0</v>
      </c>
      <c r="B729" t="s">
        <v>4825</v>
      </c>
      <c r="C729" t="s">
        <v>44022</v>
      </c>
      <c r="D729" s="111" t="s">
        <v>4135</v>
      </c>
      <c r="E729" s="111" t="s">
        <v>44023</v>
      </c>
    </row>
    <row r="730" spans="1:5">
      <c r="A730">
        <v>0</v>
      </c>
      <c r="B730" t="s">
        <v>4826</v>
      </c>
      <c r="C730" t="s">
        <v>44024</v>
      </c>
      <c r="D730" s="111" t="s">
        <v>4135</v>
      </c>
      <c r="E730" s="111" t="s">
        <v>44025</v>
      </c>
    </row>
    <row r="731" spans="1:5">
      <c r="A731">
        <v>0</v>
      </c>
      <c r="B731" t="s">
        <v>4827</v>
      </c>
      <c r="C731" t="s">
        <v>44026</v>
      </c>
      <c r="D731" s="111" t="s">
        <v>4135</v>
      </c>
      <c r="E731" s="111" t="s">
        <v>44027</v>
      </c>
    </row>
    <row r="732" spans="1:5">
      <c r="A732">
        <v>0</v>
      </c>
      <c r="B732" t="s">
        <v>4828</v>
      </c>
      <c r="C732" t="s">
        <v>44028</v>
      </c>
      <c r="D732" s="111" t="s">
        <v>4135</v>
      </c>
      <c r="E732" s="111" t="s">
        <v>44029</v>
      </c>
    </row>
    <row r="733" spans="1:5">
      <c r="A733">
        <v>0</v>
      </c>
      <c r="B733" t="s">
        <v>4829</v>
      </c>
      <c r="C733" t="s">
        <v>44030</v>
      </c>
      <c r="D733" s="111" t="s">
        <v>4135</v>
      </c>
      <c r="E733" s="111" t="s">
        <v>44031</v>
      </c>
    </row>
    <row r="734" spans="1:5">
      <c r="A734">
        <v>0</v>
      </c>
      <c r="B734" t="s">
        <v>4830</v>
      </c>
      <c r="C734" t="s">
        <v>44032</v>
      </c>
      <c r="D734" s="111" t="s">
        <v>4135</v>
      </c>
      <c r="E734" s="111" t="s">
        <v>44033</v>
      </c>
    </row>
    <row r="735" spans="1:5">
      <c r="A735">
        <v>0</v>
      </c>
      <c r="B735" t="s">
        <v>4831</v>
      </c>
      <c r="C735" t="s">
        <v>44034</v>
      </c>
      <c r="D735" s="111" t="s">
        <v>4135</v>
      </c>
      <c r="E735" s="111" t="s">
        <v>44035</v>
      </c>
    </row>
    <row r="736" spans="1:5">
      <c r="A736">
        <v>0</v>
      </c>
      <c r="B736" t="s">
        <v>4832</v>
      </c>
      <c r="C736" t="s">
        <v>44036</v>
      </c>
      <c r="D736" s="111" t="s">
        <v>4135</v>
      </c>
      <c r="E736" s="111" t="s">
        <v>44037</v>
      </c>
    </row>
    <row r="737" spans="1:5">
      <c r="A737">
        <v>0</v>
      </c>
      <c r="B737" t="s">
        <v>4833</v>
      </c>
      <c r="C737" t="s">
        <v>44038</v>
      </c>
      <c r="D737" s="111" t="s">
        <v>4135</v>
      </c>
      <c r="E737" s="111" t="s">
        <v>44039</v>
      </c>
    </row>
    <row r="738" spans="1:5">
      <c r="A738">
        <v>0</v>
      </c>
      <c r="B738">
        <v>0</v>
      </c>
      <c r="C738">
        <v>0</v>
      </c>
      <c r="D738" s="111">
        <v>0</v>
      </c>
      <c r="E738" s="111" t="s">
        <v>42775</v>
      </c>
    </row>
    <row r="739" spans="1:5">
      <c r="A739">
        <v>0</v>
      </c>
      <c r="B739">
        <v>0</v>
      </c>
      <c r="C739">
        <v>0</v>
      </c>
      <c r="D739" s="111">
        <v>0</v>
      </c>
      <c r="E739" s="111" t="s">
        <v>42775</v>
      </c>
    </row>
    <row r="740" spans="1:5">
      <c r="A740" t="s">
        <v>44040</v>
      </c>
      <c r="B740">
        <v>0</v>
      </c>
      <c r="C740">
        <v>0</v>
      </c>
      <c r="D740" s="111">
        <v>0</v>
      </c>
      <c r="E740" s="111" t="s">
        <v>42775</v>
      </c>
    </row>
    <row r="741" spans="1:5">
      <c r="A741">
        <v>0</v>
      </c>
      <c r="B741" t="s">
        <v>44041</v>
      </c>
      <c r="C741">
        <v>0</v>
      </c>
      <c r="D741" s="111">
        <v>0</v>
      </c>
      <c r="E741" s="111" t="s">
        <v>42775</v>
      </c>
    </row>
    <row r="742" spans="1:5">
      <c r="A742">
        <v>0</v>
      </c>
      <c r="B742" t="s">
        <v>4834</v>
      </c>
      <c r="C742" t="s">
        <v>44042</v>
      </c>
      <c r="D742" s="111" t="s">
        <v>24</v>
      </c>
      <c r="E742" s="111" t="s">
        <v>44043</v>
      </c>
    </row>
    <row r="743" spans="1:5">
      <c r="A743">
        <v>0</v>
      </c>
      <c r="B743" t="s">
        <v>4835</v>
      </c>
      <c r="C743" t="s">
        <v>44044</v>
      </c>
      <c r="D743" s="111" t="s">
        <v>24</v>
      </c>
      <c r="E743" s="111" t="s">
        <v>44045</v>
      </c>
    </row>
    <row r="744" spans="1:5">
      <c r="A744">
        <v>0</v>
      </c>
      <c r="B744" t="s">
        <v>4836</v>
      </c>
      <c r="C744" t="s">
        <v>44046</v>
      </c>
      <c r="D744" s="111" t="s">
        <v>24</v>
      </c>
      <c r="E744" s="111" t="s">
        <v>44047</v>
      </c>
    </row>
    <row r="745" spans="1:5">
      <c r="A745">
        <v>0</v>
      </c>
      <c r="B745" t="s">
        <v>4837</v>
      </c>
      <c r="C745" t="s">
        <v>44048</v>
      </c>
      <c r="D745" s="111" t="s">
        <v>40</v>
      </c>
      <c r="E745" s="111" t="s">
        <v>44049</v>
      </c>
    </row>
    <row r="746" spans="1:5">
      <c r="A746">
        <v>0</v>
      </c>
      <c r="B746" t="s">
        <v>44050</v>
      </c>
      <c r="C746">
        <v>0</v>
      </c>
      <c r="D746" s="111">
        <v>0</v>
      </c>
      <c r="E746" s="111" t="s">
        <v>42775</v>
      </c>
    </row>
    <row r="747" spans="1:5">
      <c r="A747">
        <v>0</v>
      </c>
      <c r="B747" t="s">
        <v>4838</v>
      </c>
      <c r="C747" t="s">
        <v>44051</v>
      </c>
      <c r="D747" s="111" t="s">
        <v>40</v>
      </c>
      <c r="E747" s="111" t="s">
        <v>44052</v>
      </c>
    </row>
    <row r="748" spans="1:5">
      <c r="A748">
        <v>0</v>
      </c>
      <c r="B748" t="s">
        <v>4839</v>
      </c>
      <c r="C748" t="s">
        <v>44053</v>
      </c>
      <c r="D748" s="111" t="s">
        <v>40</v>
      </c>
      <c r="E748" s="111" t="s">
        <v>44054</v>
      </c>
    </row>
    <row r="749" spans="1:5">
      <c r="A749">
        <v>0</v>
      </c>
      <c r="B749" t="s">
        <v>4840</v>
      </c>
      <c r="C749" t="s">
        <v>44055</v>
      </c>
      <c r="D749" s="111" t="s">
        <v>40</v>
      </c>
      <c r="E749" s="111" t="s">
        <v>44056</v>
      </c>
    </row>
    <row r="750" spans="1:5">
      <c r="A750">
        <v>0</v>
      </c>
      <c r="B750" t="s">
        <v>4841</v>
      </c>
      <c r="C750" t="s">
        <v>44057</v>
      </c>
      <c r="D750" s="111" t="s">
        <v>40</v>
      </c>
      <c r="E750" s="111" t="s">
        <v>44058</v>
      </c>
    </row>
    <row r="751" spans="1:5">
      <c r="A751">
        <v>0</v>
      </c>
      <c r="B751" t="s">
        <v>44059</v>
      </c>
      <c r="C751">
        <v>0</v>
      </c>
      <c r="D751" s="111">
        <v>0</v>
      </c>
      <c r="E751" s="111" t="s">
        <v>42775</v>
      </c>
    </row>
    <row r="752" spans="1:5">
      <c r="A752">
        <v>0</v>
      </c>
      <c r="B752" t="s">
        <v>4842</v>
      </c>
      <c r="C752" t="s">
        <v>44060</v>
      </c>
      <c r="D752" s="111" t="s">
        <v>40</v>
      </c>
      <c r="E752" s="111" t="s">
        <v>44061</v>
      </c>
    </row>
    <row r="753" spans="1:5">
      <c r="A753">
        <v>0</v>
      </c>
      <c r="B753" t="s">
        <v>4843</v>
      </c>
      <c r="C753" t="s">
        <v>44062</v>
      </c>
      <c r="D753" s="111" t="s">
        <v>40</v>
      </c>
      <c r="E753" s="111" t="s">
        <v>44063</v>
      </c>
    </row>
    <row r="754" spans="1:5">
      <c r="A754">
        <v>0</v>
      </c>
      <c r="B754" t="s">
        <v>44064</v>
      </c>
      <c r="C754">
        <v>0</v>
      </c>
      <c r="D754" s="111">
        <v>0</v>
      </c>
      <c r="E754" s="111" t="s">
        <v>42775</v>
      </c>
    </row>
    <row r="755" spans="1:5">
      <c r="A755">
        <v>0</v>
      </c>
      <c r="B755" t="s">
        <v>4844</v>
      </c>
      <c r="C755" t="s">
        <v>44065</v>
      </c>
      <c r="D755" s="111" t="s">
        <v>4130</v>
      </c>
      <c r="E755" s="111" t="s">
        <v>44066</v>
      </c>
    </row>
    <row r="756" spans="1:5">
      <c r="A756">
        <v>0</v>
      </c>
      <c r="B756" t="s">
        <v>4845</v>
      </c>
      <c r="C756" t="s">
        <v>44067</v>
      </c>
      <c r="D756" s="111" t="s">
        <v>4130</v>
      </c>
      <c r="E756" s="111" t="s">
        <v>44068</v>
      </c>
    </row>
    <row r="757" spans="1:5">
      <c r="A757">
        <v>0</v>
      </c>
      <c r="B757" t="s">
        <v>4846</v>
      </c>
      <c r="C757" t="s">
        <v>44069</v>
      </c>
      <c r="D757" s="111" t="s">
        <v>4130</v>
      </c>
      <c r="E757" s="111" t="s">
        <v>44070</v>
      </c>
    </row>
    <row r="758" spans="1:5">
      <c r="A758">
        <v>0</v>
      </c>
      <c r="B758" t="s">
        <v>4847</v>
      </c>
      <c r="C758" t="s">
        <v>44071</v>
      </c>
      <c r="D758" s="111" t="s">
        <v>4130</v>
      </c>
      <c r="E758" s="111" t="s">
        <v>44072</v>
      </c>
    </row>
    <row r="759" spans="1:5">
      <c r="A759">
        <v>0</v>
      </c>
      <c r="B759" t="s">
        <v>4848</v>
      </c>
      <c r="C759" t="s">
        <v>44073</v>
      </c>
      <c r="D759" s="111" t="s">
        <v>4130</v>
      </c>
      <c r="E759" s="111" t="s">
        <v>44074</v>
      </c>
    </row>
    <row r="760" spans="1:5">
      <c r="A760">
        <v>0</v>
      </c>
      <c r="B760" t="s">
        <v>4849</v>
      </c>
      <c r="C760" t="s">
        <v>44075</v>
      </c>
      <c r="D760" s="111" t="s">
        <v>4130</v>
      </c>
      <c r="E760" s="111" t="s">
        <v>44076</v>
      </c>
    </row>
    <row r="761" spans="1:5">
      <c r="A761">
        <v>0</v>
      </c>
      <c r="B761" t="s">
        <v>4850</v>
      </c>
      <c r="C761" t="s">
        <v>44077</v>
      </c>
      <c r="D761" s="111" t="s">
        <v>4130</v>
      </c>
      <c r="E761" s="111" t="s">
        <v>44078</v>
      </c>
    </row>
    <row r="762" spans="1:5">
      <c r="A762">
        <v>0</v>
      </c>
      <c r="B762" t="s">
        <v>4851</v>
      </c>
      <c r="C762" t="s">
        <v>44079</v>
      </c>
      <c r="D762" s="111" t="s">
        <v>4130</v>
      </c>
      <c r="E762" s="111" t="s">
        <v>44080</v>
      </c>
    </row>
    <row r="763" spans="1:5">
      <c r="A763">
        <v>0</v>
      </c>
      <c r="B763" t="s">
        <v>44081</v>
      </c>
      <c r="C763">
        <v>0</v>
      </c>
      <c r="D763" s="111">
        <v>0</v>
      </c>
      <c r="E763" s="111" t="s">
        <v>42775</v>
      </c>
    </row>
    <row r="764" spans="1:5">
      <c r="A764">
        <v>0</v>
      </c>
      <c r="B764" t="s">
        <v>4852</v>
      </c>
      <c r="C764" t="s">
        <v>44082</v>
      </c>
      <c r="D764" s="111" t="s">
        <v>24</v>
      </c>
      <c r="E764" s="111" t="s">
        <v>44083</v>
      </c>
    </row>
    <row r="765" spans="1:5">
      <c r="A765">
        <v>0</v>
      </c>
      <c r="B765" t="s">
        <v>4853</v>
      </c>
      <c r="C765" t="s">
        <v>44084</v>
      </c>
      <c r="D765" s="111" t="s">
        <v>24</v>
      </c>
      <c r="E765" s="111" t="s">
        <v>44085</v>
      </c>
    </row>
    <row r="766" spans="1:5">
      <c r="A766">
        <v>0</v>
      </c>
      <c r="B766" t="s">
        <v>44086</v>
      </c>
      <c r="C766">
        <v>0</v>
      </c>
      <c r="D766" s="111">
        <v>0</v>
      </c>
      <c r="E766" s="111" t="s">
        <v>42775</v>
      </c>
    </row>
    <row r="767" spans="1:5">
      <c r="A767">
        <v>0</v>
      </c>
      <c r="B767" t="s">
        <v>4854</v>
      </c>
      <c r="C767" t="s">
        <v>44087</v>
      </c>
      <c r="D767" s="111" t="s">
        <v>24</v>
      </c>
      <c r="E767" s="111" t="s">
        <v>44088</v>
      </c>
    </row>
    <row r="768" spans="1:5">
      <c r="A768">
        <v>0</v>
      </c>
      <c r="B768" t="s">
        <v>4855</v>
      </c>
      <c r="C768" t="s">
        <v>44089</v>
      </c>
      <c r="D768" s="111" t="s">
        <v>24</v>
      </c>
      <c r="E768" s="111" t="s">
        <v>44090</v>
      </c>
    </row>
    <row r="769" spans="1:5">
      <c r="A769">
        <v>0</v>
      </c>
      <c r="B769" t="s">
        <v>4856</v>
      </c>
      <c r="C769" t="s">
        <v>44091</v>
      </c>
      <c r="D769" s="111" t="s">
        <v>24</v>
      </c>
      <c r="E769" s="111" t="s">
        <v>44092</v>
      </c>
    </row>
    <row r="770" spans="1:5">
      <c r="A770">
        <v>0</v>
      </c>
      <c r="B770" t="s">
        <v>4857</v>
      </c>
      <c r="C770" t="s">
        <v>44093</v>
      </c>
      <c r="D770" s="111" t="s">
        <v>24</v>
      </c>
      <c r="E770" s="111" t="s">
        <v>44094</v>
      </c>
    </row>
    <row r="771" spans="1:5">
      <c r="A771">
        <v>0</v>
      </c>
      <c r="B771" t="s">
        <v>4858</v>
      </c>
      <c r="C771" t="s">
        <v>44095</v>
      </c>
      <c r="D771" s="111" t="s">
        <v>24</v>
      </c>
      <c r="E771" s="111" t="s">
        <v>44096</v>
      </c>
    </row>
    <row r="772" spans="1:5">
      <c r="A772">
        <v>0</v>
      </c>
      <c r="B772" t="s">
        <v>4859</v>
      </c>
      <c r="C772" t="s">
        <v>44097</v>
      </c>
      <c r="D772" s="111" t="s">
        <v>40</v>
      </c>
      <c r="E772" s="111" t="s">
        <v>44098</v>
      </c>
    </row>
    <row r="773" spans="1:5">
      <c r="A773">
        <v>0</v>
      </c>
      <c r="B773" t="s">
        <v>4860</v>
      </c>
      <c r="C773" t="s">
        <v>44099</v>
      </c>
      <c r="D773" s="111" t="s">
        <v>40</v>
      </c>
      <c r="E773" s="111" t="s">
        <v>44100</v>
      </c>
    </row>
    <row r="774" spans="1:5">
      <c r="A774">
        <v>0</v>
      </c>
      <c r="B774" t="s">
        <v>4861</v>
      </c>
      <c r="C774" t="s">
        <v>44101</v>
      </c>
      <c r="D774" s="111" t="s">
        <v>40</v>
      </c>
      <c r="E774" s="111" t="s">
        <v>44102</v>
      </c>
    </row>
    <row r="775" spans="1:5">
      <c r="A775">
        <v>0</v>
      </c>
      <c r="B775" t="s">
        <v>4862</v>
      </c>
      <c r="C775" t="s">
        <v>44103</v>
      </c>
      <c r="D775" s="111" t="s">
        <v>24</v>
      </c>
      <c r="E775" s="111" t="s">
        <v>44104</v>
      </c>
    </row>
    <row r="776" spans="1:5">
      <c r="A776">
        <v>0</v>
      </c>
      <c r="B776" t="s">
        <v>44105</v>
      </c>
      <c r="C776">
        <v>0</v>
      </c>
      <c r="D776" s="111">
        <v>0</v>
      </c>
      <c r="E776" s="111" t="s">
        <v>42775</v>
      </c>
    </row>
    <row r="777" spans="1:5">
      <c r="A777">
        <v>0</v>
      </c>
      <c r="B777" t="s">
        <v>4863</v>
      </c>
      <c r="C777" t="s">
        <v>44106</v>
      </c>
      <c r="D777" s="111" t="s">
        <v>24</v>
      </c>
      <c r="E777" s="111" t="s">
        <v>44107</v>
      </c>
    </row>
    <row r="778" spans="1:5">
      <c r="A778">
        <v>0</v>
      </c>
      <c r="B778" t="s">
        <v>4864</v>
      </c>
      <c r="C778" t="s">
        <v>44108</v>
      </c>
      <c r="D778" s="111" t="s">
        <v>24</v>
      </c>
      <c r="E778" s="111" t="s">
        <v>44109</v>
      </c>
    </row>
    <row r="779" spans="1:5">
      <c r="A779">
        <v>0</v>
      </c>
      <c r="B779" t="s">
        <v>44110</v>
      </c>
      <c r="C779">
        <v>0</v>
      </c>
      <c r="D779" s="111">
        <v>0</v>
      </c>
      <c r="E779" s="111" t="s">
        <v>42775</v>
      </c>
    </row>
    <row r="780" spans="1:5">
      <c r="A780">
        <v>0</v>
      </c>
      <c r="B780" t="s">
        <v>4865</v>
      </c>
      <c r="C780" t="s">
        <v>44111</v>
      </c>
      <c r="D780" s="111" t="s">
        <v>24</v>
      </c>
      <c r="E780" s="111" t="s">
        <v>44112</v>
      </c>
    </row>
    <row r="781" spans="1:5">
      <c r="A781">
        <v>0</v>
      </c>
      <c r="B781" t="s">
        <v>4866</v>
      </c>
      <c r="C781" t="s">
        <v>44113</v>
      </c>
      <c r="D781" s="111" t="s">
        <v>24</v>
      </c>
      <c r="E781" s="111" t="s">
        <v>44114</v>
      </c>
    </row>
    <row r="782" spans="1:5">
      <c r="A782">
        <v>0</v>
      </c>
      <c r="B782" t="s">
        <v>4867</v>
      </c>
      <c r="C782" t="s">
        <v>44115</v>
      </c>
      <c r="D782" s="111" t="s">
        <v>24</v>
      </c>
      <c r="E782" s="111" t="s">
        <v>44116</v>
      </c>
    </row>
    <row r="783" spans="1:5">
      <c r="A783">
        <v>0</v>
      </c>
      <c r="B783" t="s">
        <v>44117</v>
      </c>
      <c r="C783">
        <v>0</v>
      </c>
      <c r="D783" s="111">
        <v>0</v>
      </c>
      <c r="E783" s="111" t="s">
        <v>42775</v>
      </c>
    </row>
    <row r="784" spans="1:5">
      <c r="A784">
        <v>0</v>
      </c>
      <c r="B784" t="s">
        <v>4868</v>
      </c>
      <c r="C784" t="s">
        <v>44118</v>
      </c>
      <c r="D784" s="111" t="s">
        <v>24</v>
      </c>
      <c r="E784" s="111" t="s">
        <v>44119</v>
      </c>
    </row>
    <row r="785" spans="1:5">
      <c r="A785">
        <v>0</v>
      </c>
      <c r="B785" t="s">
        <v>4869</v>
      </c>
      <c r="C785" t="s">
        <v>44120</v>
      </c>
      <c r="D785" s="111" t="s">
        <v>24</v>
      </c>
      <c r="E785" s="111" t="s">
        <v>44121</v>
      </c>
    </row>
    <row r="786" spans="1:5">
      <c r="A786">
        <v>0</v>
      </c>
      <c r="B786" t="s">
        <v>4870</v>
      </c>
      <c r="C786" t="s">
        <v>44122</v>
      </c>
      <c r="D786" s="111" t="s">
        <v>40</v>
      </c>
      <c r="E786" s="111" t="s">
        <v>44123</v>
      </c>
    </row>
    <row r="787" spans="1:5">
      <c r="A787">
        <v>0</v>
      </c>
      <c r="B787" t="s">
        <v>4871</v>
      </c>
      <c r="C787" t="s">
        <v>44124</v>
      </c>
      <c r="D787" s="111" t="s">
        <v>40</v>
      </c>
      <c r="E787" s="111" t="s">
        <v>44125</v>
      </c>
    </row>
    <row r="788" spans="1:5">
      <c r="A788">
        <v>0</v>
      </c>
      <c r="B788" t="s">
        <v>4872</v>
      </c>
      <c r="C788" t="s">
        <v>44126</v>
      </c>
      <c r="D788" s="111" t="s">
        <v>40</v>
      </c>
      <c r="E788" s="111" t="s">
        <v>44127</v>
      </c>
    </row>
    <row r="789" spans="1:5">
      <c r="A789">
        <v>0</v>
      </c>
      <c r="B789" t="s">
        <v>4873</v>
      </c>
      <c r="C789" t="s">
        <v>44128</v>
      </c>
      <c r="D789" s="111" t="s">
        <v>40</v>
      </c>
      <c r="E789" s="111" t="s">
        <v>44129</v>
      </c>
    </row>
    <row r="790" spans="1:5">
      <c r="A790">
        <v>0</v>
      </c>
      <c r="B790" t="s">
        <v>4874</v>
      </c>
      <c r="C790" t="s">
        <v>44130</v>
      </c>
      <c r="D790" s="111" t="s">
        <v>40</v>
      </c>
      <c r="E790" s="111" t="s">
        <v>44131</v>
      </c>
    </row>
    <row r="791" spans="1:5">
      <c r="A791">
        <v>0</v>
      </c>
      <c r="B791" t="s">
        <v>4875</v>
      </c>
      <c r="C791" t="s">
        <v>44132</v>
      </c>
      <c r="D791" s="111" t="s">
        <v>40</v>
      </c>
      <c r="E791" s="111" t="s">
        <v>44133</v>
      </c>
    </row>
    <row r="792" spans="1:5">
      <c r="A792">
        <v>0</v>
      </c>
      <c r="B792" t="s">
        <v>4876</v>
      </c>
      <c r="C792" t="s">
        <v>44134</v>
      </c>
      <c r="D792" s="111" t="s">
        <v>24</v>
      </c>
      <c r="E792" s="111" t="s">
        <v>44135</v>
      </c>
    </row>
    <row r="793" spans="1:5">
      <c r="A793">
        <v>0</v>
      </c>
      <c r="B793" t="s">
        <v>4877</v>
      </c>
      <c r="C793" t="s">
        <v>44136</v>
      </c>
      <c r="D793" s="111" t="s">
        <v>24</v>
      </c>
      <c r="E793" s="111" t="s">
        <v>44137</v>
      </c>
    </row>
    <row r="794" spans="1:5">
      <c r="A794">
        <v>0</v>
      </c>
      <c r="B794" t="s">
        <v>44138</v>
      </c>
      <c r="C794">
        <v>0</v>
      </c>
      <c r="D794" s="111">
        <v>0</v>
      </c>
      <c r="E794" s="111" t="s">
        <v>42775</v>
      </c>
    </row>
    <row r="795" spans="1:5">
      <c r="A795">
        <v>0</v>
      </c>
      <c r="B795" t="s">
        <v>4878</v>
      </c>
      <c r="C795" t="s">
        <v>44139</v>
      </c>
      <c r="D795" s="111" t="s">
        <v>24</v>
      </c>
      <c r="E795" s="111" t="s">
        <v>44140</v>
      </c>
    </row>
    <row r="796" spans="1:5">
      <c r="A796">
        <v>0</v>
      </c>
      <c r="B796" t="s">
        <v>4879</v>
      </c>
      <c r="C796" t="s">
        <v>44141</v>
      </c>
      <c r="D796" s="111" t="s">
        <v>24</v>
      </c>
      <c r="E796" s="111" t="s">
        <v>44142</v>
      </c>
    </row>
    <row r="797" spans="1:5">
      <c r="A797">
        <v>0</v>
      </c>
      <c r="B797" t="s">
        <v>44143</v>
      </c>
      <c r="C797">
        <v>0</v>
      </c>
      <c r="D797" s="111">
        <v>0</v>
      </c>
      <c r="E797" s="111" t="s">
        <v>42775</v>
      </c>
    </row>
    <row r="798" spans="1:5">
      <c r="A798">
        <v>0</v>
      </c>
      <c r="B798" t="s">
        <v>4880</v>
      </c>
      <c r="C798" t="s">
        <v>44144</v>
      </c>
      <c r="D798" s="111" t="s">
        <v>24</v>
      </c>
      <c r="E798" s="111" t="s">
        <v>44145</v>
      </c>
    </row>
    <row r="799" spans="1:5">
      <c r="A799">
        <v>0</v>
      </c>
      <c r="B799" t="s">
        <v>4881</v>
      </c>
      <c r="C799" t="s">
        <v>44146</v>
      </c>
      <c r="D799" s="111" t="s">
        <v>24</v>
      </c>
      <c r="E799" s="111" t="s">
        <v>44147</v>
      </c>
    </row>
    <row r="800" spans="1:5">
      <c r="A800">
        <v>0</v>
      </c>
      <c r="B800" t="s">
        <v>4882</v>
      </c>
      <c r="C800" t="s">
        <v>44148</v>
      </c>
      <c r="D800" s="111" t="s">
        <v>24</v>
      </c>
      <c r="E800" s="111" t="s">
        <v>44149</v>
      </c>
    </row>
    <row r="801" spans="1:5">
      <c r="A801">
        <v>0</v>
      </c>
      <c r="B801" t="s">
        <v>4883</v>
      </c>
      <c r="C801" t="s">
        <v>44150</v>
      </c>
      <c r="D801" s="111" t="s">
        <v>24</v>
      </c>
      <c r="E801" s="111" t="s">
        <v>44151</v>
      </c>
    </row>
    <row r="802" spans="1:5">
      <c r="A802">
        <v>0</v>
      </c>
      <c r="B802" t="s">
        <v>4884</v>
      </c>
      <c r="C802" t="s">
        <v>44152</v>
      </c>
      <c r="D802" s="111" t="s">
        <v>24</v>
      </c>
      <c r="E802" s="111" t="s">
        <v>44153</v>
      </c>
    </row>
    <row r="803" spans="1:5">
      <c r="A803">
        <v>0</v>
      </c>
      <c r="B803" t="s">
        <v>4885</v>
      </c>
      <c r="C803" t="s">
        <v>44154</v>
      </c>
      <c r="D803" s="111" t="s">
        <v>24</v>
      </c>
      <c r="E803" s="111" t="s">
        <v>44155</v>
      </c>
    </row>
    <row r="804" spans="1:5">
      <c r="A804">
        <v>0</v>
      </c>
      <c r="B804" t="s">
        <v>4886</v>
      </c>
      <c r="C804" t="s">
        <v>44156</v>
      </c>
      <c r="D804" s="111" t="s">
        <v>40</v>
      </c>
      <c r="E804" s="111" t="s">
        <v>44157</v>
      </c>
    </row>
    <row r="805" spans="1:5">
      <c r="A805">
        <v>0</v>
      </c>
      <c r="B805" t="s">
        <v>4887</v>
      </c>
      <c r="C805" t="s">
        <v>44158</v>
      </c>
      <c r="D805" s="111" t="s">
        <v>40</v>
      </c>
      <c r="E805" s="111" t="s">
        <v>44159</v>
      </c>
    </row>
    <row r="806" spans="1:5">
      <c r="A806">
        <v>0</v>
      </c>
      <c r="B806" t="s">
        <v>4888</v>
      </c>
      <c r="C806" t="s">
        <v>44160</v>
      </c>
      <c r="D806" s="111" t="s">
        <v>40</v>
      </c>
      <c r="E806" s="111" t="s">
        <v>44161</v>
      </c>
    </row>
    <row r="807" spans="1:5">
      <c r="A807">
        <v>0</v>
      </c>
      <c r="B807" t="s">
        <v>4889</v>
      </c>
      <c r="C807" t="s">
        <v>44162</v>
      </c>
      <c r="D807" s="111" t="s">
        <v>40</v>
      </c>
      <c r="E807" s="111" t="s">
        <v>44163</v>
      </c>
    </row>
    <row r="808" spans="1:5">
      <c r="A808">
        <v>0</v>
      </c>
      <c r="B808" t="s">
        <v>4890</v>
      </c>
      <c r="C808" t="s">
        <v>44164</v>
      </c>
      <c r="D808" s="111" t="s">
        <v>40</v>
      </c>
      <c r="E808" s="111" t="s">
        <v>44165</v>
      </c>
    </row>
    <row r="809" spans="1:5">
      <c r="A809">
        <v>0</v>
      </c>
      <c r="B809" t="s">
        <v>4891</v>
      </c>
      <c r="C809" t="s">
        <v>44166</v>
      </c>
      <c r="D809" s="111" t="s">
        <v>40</v>
      </c>
      <c r="E809" s="111" t="s">
        <v>44167</v>
      </c>
    </row>
    <row r="810" spans="1:5">
      <c r="A810">
        <v>0</v>
      </c>
      <c r="B810" t="s">
        <v>44168</v>
      </c>
      <c r="C810">
        <v>0</v>
      </c>
      <c r="D810" s="111">
        <v>0</v>
      </c>
      <c r="E810" s="111" t="s">
        <v>42775</v>
      </c>
    </row>
    <row r="811" spans="1:5">
      <c r="A811">
        <v>0</v>
      </c>
      <c r="B811" t="s">
        <v>4892</v>
      </c>
      <c r="C811" t="s">
        <v>44169</v>
      </c>
      <c r="D811" s="111" t="s">
        <v>24</v>
      </c>
      <c r="E811" s="111" t="s">
        <v>44170</v>
      </c>
    </row>
    <row r="812" spans="1:5">
      <c r="A812">
        <v>0</v>
      </c>
      <c r="B812" t="s">
        <v>4893</v>
      </c>
      <c r="C812" t="s">
        <v>44171</v>
      </c>
      <c r="D812" s="111" t="s">
        <v>40</v>
      </c>
      <c r="E812" s="111" t="s">
        <v>44172</v>
      </c>
    </row>
    <row r="813" spans="1:5">
      <c r="A813">
        <v>0</v>
      </c>
      <c r="B813" t="s">
        <v>44173</v>
      </c>
      <c r="C813">
        <v>0</v>
      </c>
      <c r="D813" s="111">
        <v>0</v>
      </c>
      <c r="E813" s="111" t="s">
        <v>42775</v>
      </c>
    </row>
    <row r="814" spans="1:5">
      <c r="A814">
        <v>0</v>
      </c>
      <c r="B814" t="s">
        <v>4894</v>
      </c>
      <c r="C814" t="s">
        <v>44174</v>
      </c>
      <c r="D814" s="111" t="s">
        <v>24</v>
      </c>
      <c r="E814" s="111" t="s">
        <v>44175</v>
      </c>
    </row>
    <row r="815" spans="1:5">
      <c r="A815">
        <v>0</v>
      </c>
      <c r="B815" t="s">
        <v>4895</v>
      </c>
      <c r="C815" t="s">
        <v>44176</v>
      </c>
      <c r="D815" s="111" t="s">
        <v>24</v>
      </c>
      <c r="E815" s="111" t="s">
        <v>44177</v>
      </c>
    </row>
    <row r="816" spans="1:5">
      <c r="A816">
        <v>0</v>
      </c>
      <c r="B816" t="s">
        <v>4896</v>
      </c>
      <c r="C816" t="s">
        <v>44178</v>
      </c>
      <c r="D816" s="111" t="s">
        <v>24</v>
      </c>
      <c r="E816" s="111" t="s">
        <v>44179</v>
      </c>
    </row>
    <row r="817" spans="1:5">
      <c r="A817">
        <v>0</v>
      </c>
      <c r="B817" t="s">
        <v>4897</v>
      </c>
      <c r="C817" t="s">
        <v>44180</v>
      </c>
      <c r="D817" s="111" t="s">
        <v>24</v>
      </c>
      <c r="E817" s="111" t="s">
        <v>44181</v>
      </c>
    </row>
    <row r="818" spans="1:5">
      <c r="A818">
        <v>0</v>
      </c>
      <c r="B818" t="s">
        <v>4898</v>
      </c>
      <c r="C818" t="s">
        <v>44182</v>
      </c>
      <c r="D818" s="111" t="s">
        <v>24</v>
      </c>
      <c r="E818" s="111" t="s">
        <v>44183</v>
      </c>
    </row>
    <row r="819" spans="1:5">
      <c r="A819">
        <v>0</v>
      </c>
      <c r="B819" t="s">
        <v>4899</v>
      </c>
      <c r="C819" t="s">
        <v>44184</v>
      </c>
      <c r="D819" s="111" t="s">
        <v>24</v>
      </c>
      <c r="E819" s="111" t="s">
        <v>44185</v>
      </c>
    </row>
    <row r="820" spans="1:5">
      <c r="A820">
        <v>0</v>
      </c>
      <c r="B820" t="s">
        <v>4900</v>
      </c>
      <c r="C820" t="s">
        <v>44186</v>
      </c>
      <c r="D820" s="111" t="s">
        <v>24</v>
      </c>
      <c r="E820" s="111" t="s">
        <v>44187</v>
      </c>
    </row>
    <row r="821" spans="1:5">
      <c r="A821">
        <v>0</v>
      </c>
      <c r="B821" t="s">
        <v>4901</v>
      </c>
      <c r="C821" t="s">
        <v>44188</v>
      </c>
      <c r="D821" s="111" t="s">
        <v>24</v>
      </c>
      <c r="E821" s="111" t="s">
        <v>44189</v>
      </c>
    </row>
    <row r="822" spans="1:5">
      <c r="A822">
        <v>0</v>
      </c>
      <c r="B822" t="s">
        <v>4902</v>
      </c>
      <c r="C822" t="s">
        <v>44190</v>
      </c>
      <c r="D822" s="111" t="s">
        <v>40</v>
      </c>
      <c r="E822" s="111" t="s">
        <v>44191</v>
      </c>
    </row>
    <row r="823" spans="1:5">
      <c r="A823">
        <v>0</v>
      </c>
      <c r="B823" t="s">
        <v>44192</v>
      </c>
      <c r="C823">
        <v>0</v>
      </c>
      <c r="D823" s="111">
        <v>0</v>
      </c>
      <c r="E823" s="111" t="s">
        <v>42775</v>
      </c>
    </row>
    <row r="824" spans="1:5">
      <c r="A824">
        <v>0</v>
      </c>
      <c r="B824" t="s">
        <v>4903</v>
      </c>
      <c r="C824" t="s">
        <v>44193</v>
      </c>
      <c r="D824" s="111" t="s">
        <v>40</v>
      </c>
      <c r="E824" s="111" t="s">
        <v>44194</v>
      </c>
    </row>
    <row r="825" spans="1:5">
      <c r="A825">
        <v>0</v>
      </c>
      <c r="B825" t="s">
        <v>4904</v>
      </c>
      <c r="C825" t="s">
        <v>44195</v>
      </c>
      <c r="D825" s="111" t="s">
        <v>40</v>
      </c>
      <c r="E825" s="111" t="s">
        <v>44196</v>
      </c>
    </row>
    <row r="826" spans="1:5">
      <c r="A826">
        <v>0</v>
      </c>
      <c r="B826" t="s">
        <v>44197</v>
      </c>
      <c r="C826">
        <v>0</v>
      </c>
      <c r="D826" s="111">
        <v>0</v>
      </c>
      <c r="E826" s="111" t="s">
        <v>42775</v>
      </c>
    </row>
    <row r="827" spans="1:5">
      <c r="A827">
        <v>0</v>
      </c>
      <c r="B827" t="s">
        <v>4905</v>
      </c>
      <c r="C827" t="s">
        <v>44198</v>
      </c>
      <c r="D827" s="111" t="s">
        <v>40</v>
      </c>
      <c r="E827" s="111" t="s">
        <v>44199</v>
      </c>
    </row>
    <row r="828" spans="1:5">
      <c r="A828">
        <v>0</v>
      </c>
      <c r="B828" t="s">
        <v>44200</v>
      </c>
      <c r="C828">
        <v>0</v>
      </c>
      <c r="D828" s="111">
        <v>0</v>
      </c>
      <c r="E828" s="111" t="s">
        <v>42775</v>
      </c>
    </row>
    <row r="829" spans="1:5">
      <c r="A829">
        <v>0</v>
      </c>
      <c r="B829" t="s">
        <v>4906</v>
      </c>
      <c r="C829" t="s">
        <v>44201</v>
      </c>
      <c r="D829" s="111" t="s">
        <v>40</v>
      </c>
      <c r="E829" s="111" t="s">
        <v>44202</v>
      </c>
    </row>
    <row r="830" spans="1:5">
      <c r="A830">
        <v>0</v>
      </c>
      <c r="B830" t="s">
        <v>4907</v>
      </c>
      <c r="C830" t="s">
        <v>44203</v>
      </c>
      <c r="D830" s="111" t="s">
        <v>40</v>
      </c>
      <c r="E830" s="111" t="s">
        <v>44204</v>
      </c>
    </row>
    <row r="831" spans="1:5">
      <c r="A831">
        <v>0</v>
      </c>
      <c r="B831" t="s">
        <v>4908</v>
      </c>
      <c r="C831" t="s">
        <v>44205</v>
      </c>
      <c r="D831" s="111" t="s">
        <v>40</v>
      </c>
      <c r="E831" s="111" t="s">
        <v>44206</v>
      </c>
    </row>
    <row r="832" spans="1:5">
      <c r="A832">
        <v>0</v>
      </c>
      <c r="B832" t="s">
        <v>44207</v>
      </c>
      <c r="C832">
        <v>0</v>
      </c>
      <c r="D832" s="111">
        <v>0</v>
      </c>
      <c r="E832" s="111" t="s">
        <v>42775</v>
      </c>
    </row>
    <row r="833" spans="1:5">
      <c r="A833">
        <v>0</v>
      </c>
      <c r="B833" t="s">
        <v>4909</v>
      </c>
      <c r="C833" t="s">
        <v>44208</v>
      </c>
      <c r="D833" s="111" t="s">
        <v>24</v>
      </c>
      <c r="E833" s="111" t="s">
        <v>44209</v>
      </c>
    </row>
    <row r="834" spans="1:5">
      <c r="A834" t="s">
        <v>44210</v>
      </c>
      <c r="B834">
        <v>0</v>
      </c>
      <c r="C834">
        <v>0</v>
      </c>
      <c r="D834" s="111">
        <v>0</v>
      </c>
      <c r="E834" s="111" t="s">
        <v>42775</v>
      </c>
    </row>
    <row r="835" spans="1:5">
      <c r="A835">
        <v>0</v>
      </c>
      <c r="B835" t="s">
        <v>44211</v>
      </c>
      <c r="C835">
        <v>0</v>
      </c>
      <c r="D835" s="111">
        <v>0</v>
      </c>
      <c r="E835" s="111" t="s">
        <v>42775</v>
      </c>
    </row>
    <row r="836" spans="1:5">
      <c r="A836">
        <v>0</v>
      </c>
      <c r="B836" t="s">
        <v>4910</v>
      </c>
      <c r="C836" t="s">
        <v>44212</v>
      </c>
      <c r="D836" s="111" t="s">
        <v>33</v>
      </c>
      <c r="E836" s="111" t="s">
        <v>44213</v>
      </c>
    </row>
    <row r="837" spans="1:5">
      <c r="A837">
        <v>0</v>
      </c>
      <c r="B837" t="s">
        <v>4911</v>
      </c>
      <c r="C837" t="s">
        <v>44214</v>
      </c>
      <c r="D837" s="111" t="s">
        <v>33</v>
      </c>
      <c r="E837" s="111" t="s">
        <v>44215</v>
      </c>
    </row>
    <row r="838" spans="1:5">
      <c r="A838">
        <v>0</v>
      </c>
      <c r="B838" t="s">
        <v>4912</v>
      </c>
      <c r="C838" t="s">
        <v>44216</v>
      </c>
      <c r="D838" s="111" t="s">
        <v>24</v>
      </c>
      <c r="E838" s="111" t="s">
        <v>44217</v>
      </c>
    </row>
    <row r="839" spans="1:5">
      <c r="A839">
        <v>0</v>
      </c>
      <c r="B839" t="s">
        <v>4913</v>
      </c>
      <c r="C839" t="s">
        <v>44218</v>
      </c>
      <c r="D839" s="111" t="s">
        <v>24</v>
      </c>
      <c r="E839" s="111" t="s">
        <v>44219</v>
      </c>
    </row>
    <row r="840" spans="1:5">
      <c r="A840">
        <v>0</v>
      </c>
      <c r="B840" t="s">
        <v>4914</v>
      </c>
      <c r="C840" t="s">
        <v>44220</v>
      </c>
      <c r="D840" s="111" t="s">
        <v>24</v>
      </c>
      <c r="E840" s="111" t="s">
        <v>44221</v>
      </c>
    </row>
    <row r="841" spans="1:5">
      <c r="A841">
        <v>0</v>
      </c>
      <c r="B841" t="s">
        <v>4915</v>
      </c>
      <c r="C841" t="s">
        <v>44222</v>
      </c>
      <c r="D841" s="111" t="s">
        <v>24</v>
      </c>
      <c r="E841" s="111" t="s">
        <v>44223</v>
      </c>
    </row>
    <row r="842" spans="1:5">
      <c r="A842">
        <v>0</v>
      </c>
      <c r="B842" t="s">
        <v>4916</v>
      </c>
      <c r="C842" t="s">
        <v>44224</v>
      </c>
      <c r="D842" s="111" t="s">
        <v>24</v>
      </c>
      <c r="E842" s="111" t="s">
        <v>44225</v>
      </c>
    </row>
    <row r="843" spans="1:5">
      <c r="A843">
        <v>0</v>
      </c>
      <c r="B843" t="s">
        <v>4917</v>
      </c>
      <c r="C843" t="s">
        <v>44226</v>
      </c>
      <c r="D843" s="111" t="s">
        <v>24</v>
      </c>
      <c r="E843" s="111" t="s">
        <v>44227</v>
      </c>
    </row>
    <row r="844" spans="1:5">
      <c r="A844">
        <v>0</v>
      </c>
      <c r="B844" t="s">
        <v>4918</v>
      </c>
      <c r="C844" t="s">
        <v>44228</v>
      </c>
      <c r="D844" s="111" t="s">
        <v>24</v>
      </c>
      <c r="E844" s="111" t="s">
        <v>44229</v>
      </c>
    </row>
    <row r="845" spans="1:5">
      <c r="A845" t="s">
        <v>44230</v>
      </c>
      <c r="B845">
        <v>0</v>
      </c>
      <c r="C845">
        <v>0</v>
      </c>
      <c r="D845" s="111">
        <v>0</v>
      </c>
      <c r="E845" s="111" t="s">
        <v>42775</v>
      </c>
    </row>
    <row r="846" spans="1:5">
      <c r="A846">
        <v>0</v>
      </c>
      <c r="B846" t="s">
        <v>44231</v>
      </c>
      <c r="C846">
        <v>0</v>
      </c>
      <c r="D846" s="111">
        <v>0</v>
      </c>
      <c r="E846" s="111" t="s">
        <v>42775</v>
      </c>
    </row>
    <row r="847" spans="1:5">
      <c r="A847">
        <v>0</v>
      </c>
      <c r="B847" t="s">
        <v>4919</v>
      </c>
      <c r="C847" t="s">
        <v>44232</v>
      </c>
      <c r="D847" s="111" t="s">
        <v>24</v>
      </c>
      <c r="E847" s="111" t="s">
        <v>44233</v>
      </c>
    </row>
    <row r="848" spans="1:5">
      <c r="A848">
        <v>0</v>
      </c>
      <c r="B848" t="s">
        <v>4920</v>
      </c>
      <c r="C848" t="s">
        <v>44234</v>
      </c>
      <c r="D848" s="111" t="s">
        <v>24</v>
      </c>
      <c r="E848" s="111" t="s">
        <v>44235</v>
      </c>
    </row>
    <row r="849" spans="1:5">
      <c r="A849">
        <v>0</v>
      </c>
      <c r="B849" t="s">
        <v>4921</v>
      </c>
      <c r="C849" t="s">
        <v>44236</v>
      </c>
      <c r="D849" s="111" t="s">
        <v>24</v>
      </c>
      <c r="E849" s="111" t="s">
        <v>44237</v>
      </c>
    </row>
    <row r="850" spans="1:5">
      <c r="A850">
        <v>0</v>
      </c>
      <c r="B850" t="s">
        <v>4922</v>
      </c>
      <c r="C850" t="s">
        <v>44238</v>
      </c>
      <c r="D850" s="111" t="s">
        <v>24</v>
      </c>
      <c r="E850" s="111" t="s">
        <v>44239</v>
      </c>
    </row>
    <row r="851" spans="1:5">
      <c r="A851">
        <v>0</v>
      </c>
      <c r="B851" t="s">
        <v>4923</v>
      </c>
      <c r="C851" t="s">
        <v>44240</v>
      </c>
      <c r="D851" s="111" t="s">
        <v>24</v>
      </c>
      <c r="E851" s="111" t="s">
        <v>44241</v>
      </c>
    </row>
    <row r="852" spans="1:5">
      <c r="A852">
        <v>0</v>
      </c>
      <c r="B852" t="s">
        <v>4924</v>
      </c>
      <c r="C852" t="s">
        <v>44242</v>
      </c>
      <c r="D852" s="111" t="s">
        <v>24</v>
      </c>
      <c r="E852" s="111" t="s">
        <v>44243</v>
      </c>
    </row>
    <row r="853" spans="1:5">
      <c r="A853">
        <v>0</v>
      </c>
      <c r="B853" t="s">
        <v>4925</v>
      </c>
      <c r="C853" t="s">
        <v>44244</v>
      </c>
      <c r="D853" s="111" t="s">
        <v>24</v>
      </c>
      <c r="E853" s="111" t="s">
        <v>44245</v>
      </c>
    </row>
    <row r="854" spans="1:5">
      <c r="A854">
        <v>0</v>
      </c>
      <c r="B854" t="s">
        <v>4926</v>
      </c>
      <c r="C854" t="s">
        <v>44246</v>
      </c>
      <c r="D854" s="111" t="s">
        <v>24</v>
      </c>
      <c r="E854" s="111" t="s">
        <v>44247</v>
      </c>
    </row>
    <row r="855" spans="1:5">
      <c r="A855">
        <v>0</v>
      </c>
      <c r="B855" t="s">
        <v>4927</v>
      </c>
      <c r="C855" t="s">
        <v>44248</v>
      </c>
      <c r="D855" s="111" t="s">
        <v>24</v>
      </c>
      <c r="E855" s="111" t="s">
        <v>44249</v>
      </c>
    </row>
    <row r="856" spans="1:5">
      <c r="A856">
        <v>0</v>
      </c>
      <c r="B856" t="s">
        <v>4928</v>
      </c>
      <c r="C856" t="s">
        <v>44250</v>
      </c>
      <c r="D856" s="111" t="s">
        <v>24</v>
      </c>
      <c r="E856" s="111" t="s">
        <v>44251</v>
      </c>
    </row>
    <row r="857" spans="1:5">
      <c r="A857">
        <v>0</v>
      </c>
      <c r="B857" t="s">
        <v>4929</v>
      </c>
      <c r="C857" t="s">
        <v>44252</v>
      </c>
      <c r="D857" s="111" t="s">
        <v>24</v>
      </c>
      <c r="E857" s="111" t="s">
        <v>44253</v>
      </c>
    </row>
    <row r="858" spans="1:5">
      <c r="A858">
        <v>0</v>
      </c>
      <c r="B858" t="s">
        <v>4930</v>
      </c>
      <c r="C858" t="s">
        <v>44254</v>
      </c>
      <c r="D858" s="111" t="s">
        <v>24</v>
      </c>
      <c r="E858" s="111" t="s">
        <v>44255</v>
      </c>
    </row>
    <row r="859" spans="1:5">
      <c r="A859">
        <v>0</v>
      </c>
      <c r="B859" t="s">
        <v>4931</v>
      </c>
      <c r="C859" t="s">
        <v>44256</v>
      </c>
      <c r="D859" s="111" t="s">
        <v>24</v>
      </c>
      <c r="E859" s="111" t="s">
        <v>43289</v>
      </c>
    </row>
    <row r="860" spans="1:5">
      <c r="A860">
        <v>0</v>
      </c>
      <c r="B860" t="s">
        <v>4932</v>
      </c>
      <c r="C860" t="s">
        <v>44257</v>
      </c>
      <c r="D860" s="111" t="s">
        <v>24</v>
      </c>
      <c r="E860" s="111" t="s">
        <v>44258</v>
      </c>
    </row>
    <row r="861" spans="1:5">
      <c r="A861">
        <v>0</v>
      </c>
      <c r="B861" t="s">
        <v>4933</v>
      </c>
      <c r="C861" t="s">
        <v>44259</v>
      </c>
      <c r="D861" s="111" t="s">
        <v>24</v>
      </c>
      <c r="E861" s="111" t="s">
        <v>44260</v>
      </c>
    </row>
    <row r="862" spans="1:5">
      <c r="A862">
        <v>0</v>
      </c>
      <c r="B862" t="s">
        <v>4934</v>
      </c>
      <c r="C862" t="s">
        <v>44261</v>
      </c>
      <c r="D862" s="111" t="s">
        <v>24</v>
      </c>
      <c r="E862" s="111" t="s">
        <v>44262</v>
      </c>
    </row>
    <row r="863" spans="1:5">
      <c r="A863">
        <v>0</v>
      </c>
      <c r="B863" t="s">
        <v>4935</v>
      </c>
      <c r="C863" t="s">
        <v>44263</v>
      </c>
      <c r="D863" s="111" t="s">
        <v>24</v>
      </c>
      <c r="E863" s="111" t="s">
        <v>44264</v>
      </c>
    </row>
    <row r="864" spans="1:5">
      <c r="A864">
        <v>0</v>
      </c>
      <c r="B864" t="s">
        <v>4936</v>
      </c>
      <c r="C864" t="s">
        <v>44265</v>
      </c>
      <c r="D864" s="111" t="s">
        <v>24</v>
      </c>
      <c r="E864" s="111" t="s">
        <v>44266</v>
      </c>
    </row>
    <row r="865" spans="1:5">
      <c r="A865">
        <v>0</v>
      </c>
      <c r="B865" t="s">
        <v>4937</v>
      </c>
      <c r="C865" t="s">
        <v>44267</v>
      </c>
      <c r="D865" s="111" t="s">
        <v>24</v>
      </c>
      <c r="E865" s="111" t="s">
        <v>44268</v>
      </c>
    </row>
    <row r="866" spans="1:5">
      <c r="A866">
        <v>0</v>
      </c>
      <c r="B866" t="s">
        <v>4938</v>
      </c>
      <c r="C866" t="s">
        <v>44269</v>
      </c>
      <c r="D866" s="111" t="s">
        <v>24</v>
      </c>
      <c r="E866" s="111" t="s">
        <v>44270</v>
      </c>
    </row>
    <row r="867" spans="1:5">
      <c r="A867">
        <v>0</v>
      </c>
      <c r="B867" t="s">
        <v>4939</v>
      </c>
      <c r="C867" t="s">
        <v>44271</v>
      </c>
      <c r="D867" s="111" t="s">
        <v>40</v>
      </c>
      <c r="E867" s="111" t="s">
        <v>43101</v>
      </c>
    </row>
    <row r="868" spans="1:5">
      <c r="A868" t="s">
        <v>44272</v>
      </c>
      <c r="B868">
        <v>0</v>
      </c>
      <c r="C868">
        <v>0</v>
      </c>
      <c r="D868" s="111">
        <v>0</v>
      </c>
      <c r="E868" s="111" t="s">
        <v>42775</v>
      </c>
    </row>
    <row r="869" spans="1:5">
      <c r="A869">
        <v>0</v>
      </c>
      <c r="B869" t="s">
        <v>44273</v>
      </c>
      <c r="C869">
        <v>0</v>
      </c>
      <c r="D869" s="111">
        <v>0</v>
      </c>
      <c r="E869" s="111" t="s">
        <v>42775</v>
      </c>
    </row>
    <row r="870" spans="1:5">
      <c r="A870">
        <v>0</v>
      </c>
      <c r="B870" t="s">
        <v>4940</v>
      </c>
      <c r="C870" t="s">
        <v>44274</v>
      </c>
      <c r="D870" s="111" t="s">
        <v>24</v>
      </c>
      <c r="E870" s="111" t="s">
        <v>44275</v>
      </c>
    </row>
    <row r="871" spans="1:5">
      <c r="A871">
        <v>0</v>
      </c>
      <c r="B871" t="s">
        <v>4941</v>
      </c>
      <c r="C871" t="s">
        <v>44276</v>
      </c>
      <c r="D871" s="111" t="s">
        <v>24</v>
      </c>
      <c r="E871" s="111" t="s">
        <v>44277</v>
      </c>
    </row>
    <row r="872" spans="1:5">
      <c r="A872">
        <v>0</v>
      </c>
      <c r="B872" t="s">
        <v>4942</v>
      </c>
      <c r="C872" t="s">
        <v>44278</v>
      </c>
      <c r="D872" s="111" t="s">
        <v>24</v>
      </c>
      <c r="E872" s="111" t="s">
        <v>44279</v>
      </c>
    </row>
    <row r="873" spans="1:5">
      <c r="A873">
        <v>0</v>
      </c>
      <c r="B873" t="s">
        <v>4943</v>
      </c>
      <c r="C873" t="s">
        <v>44280</v>
      </c>
      <c r="D873" s="111" t="s">
        <v>24</v>
      </c>
      <c r="E873" s="111" t="s">
        <v>44281</v>
      </c>
    </row>
    <row r="874" spans="1:5">
      <c r="A874">
        <v>0</v>
      </c>
      <c r="B874" t="s">
        <v>4944</v>
      </c>
      <c r="C874" t="s">
        <v>44282</v>
      </c>
      <c r="D874" s="111" t="s">
        <v>24</v>
      </c>
      <c r="E874" s="111" t="s">
        <v>44283</v>
      </c>
    </row>
    <row r="875" spans="1:5">
      <c r="A875">
        <v>0</v>
      </c>
      <c r="B875">
        <v>0</v>
      </c>
      <c r="C875">
        <v>0</v>
      </c>
      <c r="D875" s="111">
        <v>0</v>
      </c>
      <c r="E875" s="111" t="s">
        <v>42775</v>
      </c>
    </row>
    <row r="876" spans="1:5">
      <c r="A876">
        <v>0</v>
      </c>
      <c r="B876">
        <v>0</v>
      </c>
      <c r="C876">
        <v>0</v>
      </c>
      <c r="D876" s="111">
        <v>0</v>
      </c>
      <c r="E876" s="111" t="s">
        <v>42775</v>
      </c>
    </row>
    <row r="877" spans="1:5">
      <c r="A877" t="s">
        <v>44284</v>
      </c>
      <c r="B877">
        <v>0</v>
      </c>
      <c r="C877">
        <v>0</v>
      </c>
      <c r="D877" s="111">
        <v>0</v>
      </c>
      <c r="E877" s="111" t="s">
        <v>42775</v>
      </c>
    </row>
    <row r="878" spans="1:5">
      <c r="A878">
        <v>0</v>
      </c>
      <c r="B878" t="s">
        <v>44285</v>
      </c>
      <c r="C878">
        <v>0</v>
      </c>
      <c r="D878" s="111">
        <v>0</v>
      </c>
      <c r="E878" s="111" t="s">
        <v>42775</v>
      </c>
    </row>
    <row r="879" spans="1:5">
      <c r="A879">
        <v>0</v>
      </c>
      <c r="B879" t="s">
        <v>4945</v>
      </c>
      <c r="C879" t="s">
        <v>44286</v>
      </c>
      <c r="D879" s="111" t="s">
        <v>33</v>
      </c>
      <c r="E879" s="111" t="s">
        <v>44287</v>
      </c>
    </row>
    <row r="880" spans="1:5">
      <c r="A880">
        <v>0</v>
      </c>
      <c r="B880" t="s">
        <v>4946</v>
      </c>
      <c r="C880" t="s">
        <v>44288</v>
      </c>
      <c r="D880" s="111" t="s">
        <v>33</v>
      </c>
      <c r="E880" s="111" t="s">
        <v>44289</v>
      </c>
    </row>
    <row r="881" spans="1:5">
      <c r="A881">
        <v>0</v>
      </c>
      <c r="B881" t="s">
        <v>4947</v>
      </c>
      <c r="C881" t="s">
        <v>44290</v>
      </c>
      <c r="D881" s="111" t="s">
        <v>24</v>
      </c>
      <c r="E881" s="111" t="s">
        <v>44291</v>
      </c>
    </row>
    <row r="882" spans="1:5">
      <c r="A882">
        <v>0</v>
      </c>
      <c r="B882" t="s">
        <v>4948</v>
      </c>
      <c r="C882" t="s">
        <v>44292</v>
      </c>
      <c r="D882" s="111" t="s">
        <v>24</v>
      </c>
      <c r="E882" s="111" t="s">
        <v>44293</v>
      </c>
    </row>
    <row r="883" spans="1:5">
      <c r="A883">
        <v>0</v>
      </c>
      <c r="B883" t="s">
        <v>4949</v>
      </c>
      <c r="C883" t="s">
        <v>44294</v>
      </c>
      <c r="D883" s="111" t="s">
        <v>24</v>
      </c>
      <c r="E883" s="111" t="s">
        <v>44295</v>
      </c>
    </row>
    <row r="884" spans="1:5">
      <c r="A884">
        <v>0</v>
      </c>
      <c r="B884" t="s">
        <v>4950</v>
      </c>
      <c r="C884" t="s">
        <v>44296</v>
      </c>
      <c r="D884" s="111" t="s">
        <v>40</v>
      </c>
      <c r="E884" s="111" t="s">
        <v>44297</v>
      </c>
    </row>
    <row r="885" spans="1:5">
      <c r="A885">
        <v>0</v>
      </c>
      <c r="B885" t="s">
        <v>4951</v>
      </c>
      <c r="C885" t="s">
        <v>44298</v>
      </c>
      <c r="D885" s="111" t="s">
        <v>40</v>
      </c>
      <c r="E885" s="111" t="s">
        <v>44299</v>
      </c>
    </row>
    <row r="886" spans="1:5">
      <c r="A886">
        <v>0</v>
      </c>
      <c r="B886" t="s">
        <v>4952</v>
      </c>
      <c r="C886" t="s">
        <v>44300</v>
      </c>
      <c r="D886" s="111" t="s">
        <v>24</v>
      </c>
      <c r="E886" s="111" t="s">
        <v>44301</v>
      </c>
    </row>
    <row r="887" spans="1:5">
      <c r="A887">
        <v>0</v>
      </c>
      <c r="B887" t="s">
        <v>4953</v>
      </c>
      <c r="C887" t="s">
        <v>44302</v>
      </c>
      <c r="D887" s="111" t="s">
        <v>40</v>
      </c>
      <c r="E887" s="111" t="s">
        <v>44303</v>
      </c>
    </row>
    <row r="888" spans="1:5">
      <c r="A888">
        <v>0</v>
      </c>
      <c r="B888" t="s">
        <v>4954</v>
      </c>
      <c r="C888" t="s">
        <v>44304</v>
      </c>
      <c r="D888" s="111" t="s">
        <v>24</v>
      </c>
      <c r="E888" s="111" t="s">
        <v>44305</v>
      </c>
    </row>
    <row r="889" spans="1:5">
      <c r="A889">
        <v>0</v>
      </c>
      <c r="B889" t="s">
        <v>4955</v>
      </c>
      <c r="C889" t="s">
        <v>44306</v>
      </c>
      <c r="D889" s="111" t="s">
        <v>24</v>
      </c>
      <c r="E889" s="111" t="s">
        <v>44307</v>
      </c>
    </row>
    <row r="890" spans="1:5">
      <c r="A890">
        <v>0</v>
      </c>
      <c r="B890" t="s">
        <v>4956</v>
      </c>
      <c r="C890" t="s">
        <v>44308</v>
      </c>
      <c r="D890" s="111" t="s">
        <v>24</v>
      </c>
      <c r="E890" s="111" t="s">
        <v>44309</v>
      </c>
    </row>
    <row r="891" spans="1:5">
      <c r="A891">
        <v>0</v>
      </c>
      <c r="B891" t="s">
        <v>4957</v>
      </c>
      <c r="C891" t="s">
        <v>44310</v>
      </c>
      <c r="D891" s="111" t="s">
        <v>24</v>
      </c>
      <c r="E891" s="111" t="s">
        <v>44311</v>
      </c>
    </row>
    <row r="892" spans="1:5">
      <c r="A892">
        <v>0</v>
      </c>
      <c r="B892" t="s">
        <v>4958</v>
      </c>
      <c r="C892" t="s">
        <v>4959</v>
      </c>
      <c r="D892" s="111" t="s">
        <v>40</v>
      </c>
      <c r="E892" s="111" t="s">
        <v>44312</v>
      </c>
    </row>
    <row r="893" spans="1:5">
      <c r="A893">
        <v>0</v>
      </c>
      <c r="B893" t="s">
        <v>44313</v>
      </c>
      <c r="C893">
        <v>0</v>
      </c>
      <c r="D893" s="111">
        <v>0</v>
      </c>
      <c r="E893" s="111" t="s">
        <v>42775</v>
      </c>
    </row>
    <row r="894" spans="1:5">
      <c r="A894">
        <v>0</v>
      </c>
      <c r="B894" t="s">
        <v>4960</v>
      </c>
      <c r="C894" t="s">
        <v>44314</v>
      </c>
      <c r="D894" s="111" t="s">
        <v>42970</v>
      </c>
      <c r="E894" s="111" t="s">
        <v>44315</v>
      </c>
    </row>
    <row r="895" spans="1:5">
      <c r="A895">
        <v>0</v>
      </c>
      <c r="B895" t="s">
        <v>4961</v>
      </c>
      <c r="C895" t="s">
        <v>44316</v>
      </c>
      <c r="D895" s="111" t="s">
        <v>42970</v>
      </c>
      <c r="E895" s="111" t="s">
        <v>44317</v>
      </c>
    </row>
    <row r="896" spans="1:5">
      <c r="A896">
        <v>0</v>
      </c>
      <c r="B896" t="s">
        <v>4962</v>
      </c>
      <c r="C896" t="s">
        <v>44318</v>
      </c>
      <c r="D896" s="111" t="s">
        <v>42876</v>
      </c>
      <c r="E896" s="111" t="s">
        <v>44319</v>
      </c>
    </row>
    <row r="897" spans="1:5">
      <c r="A897">
        <v>0</v>
      </c>
      <c r="B897" t="s">
        <v>4963</v>
      </c>
      <c r="C897" t="s">
        <v>44320</v>
      </c>
      <c r="D897" s="111" t="s">
        <v>42876</v>
      </c>
      <c r="E897" s="111" t="s">
        <v>44321</v>
      </c>
    </row>
    <row r="898" spans="1:5">
      <c r="A898">
        <v>0</v>
      </c>
      <c r="B898" t="s">
        <v>4964</v>
      </c>
      <c r="C898" t="s">
        <v>44322</v>
      </c>
      <c r="D898" s="111" t="s">
        <v>42876</v>
      </c>
      <c r="E898" s="111" t="s">
        <v>44323</v>
      </c>
    </row>
    <row r="899" spans="1:5">
      <c r="A899">
        <v>0</v>
      </c>
      <c r="B899" t="s">
        <v>4965</v>
      </c>
      <c r="C899" t="s">
        <v>44324</v>
      </c>
      <c r="D899" s="111" t="s">
        <v>42876</v>
      </c>
      <c r="E899" s="111" t="s">
        <v>44325</v>
      </c>
    </row>
    <row r="900" spans="1:5">
      <c r="A900">
        <v>0</v>
      </c>
      <c r="B900" t="s">
        <v>16708</v>
      </c>
      <c r="C900" t="s">
        <v>44326</v>
      </c>
      <c r="D900" s="111" t="s">
        <v>44327</v>
      </c>
      <c r="E900" s="111" t="s">
        <v>44328</v>
      </c>
    </row>
    <row r="901" spans="1:5">
      <c r="A901">
        <v>0</v>
      </c>
      <c r="B901" t="s">
        <v>4966</v>
      </c>
      <c r="C901" t="s">
        <v>44329</v>
      </c>
      <c r="D901" s="111" t="s">
        <v>42876</v>
      </c>
      <c r="E901" s="111" t="s">
        <v>44330</v>
      </c>
    </row>
    <row r="902" spans="1:5">
      <c r="A902">
        <v>0</v>
      </c>
      <c r="B902" t="s">
        <v>4967</v>
      </c>
      <c r="C902" t="s">
        <v>44331</v>
      </c>
      <c r="D902" s="111" t="s">
        <v>42876</v>
      </c>
      <c r="E902" s="111" t="s">
        <v>44332</v>
      </c>
    </row>
    <row r="903" spans="1:5">
      <c r="A903">
        <v>0</v>
      </c>
      <c r="B903" t="s">
        <v>4968</v>
      </c>
      <c r="C903" t="s">
        <v>44333</v>
      </c>
      <c r="D903" s="111" t="s">
        <v>42876</v>
      </c>
      <c r="E903" s="111" t="s">
        <v>44334</v>
      </c>
    </row>
    <row r="904" spans="1:5">
      <c r="A904">
        <v>0</v>
      </c>
      <c r="B904" t="s">
        <v>4969</v>
      </c>
      <c r="C904" t="s">
        <v>44335</v>
      </c>
      <c r="D904" s="111" t="s">
        <v>42876</v>
      </c>
      <c r="E904" s="111" t="s">
        <v>44336</v>
      </c>
    </row>
    <row r="905" spans="1:5">
      <c r="A905">
        <v>0</v>
      </c>
      <c r="B905" t="s">
        <v>4970</v>
      </c>
      <c r="C905" t="s">
        <v>44337</v>
      </c>
      <c r="D905" s="111" t="s">
        <v>42876</v>
      </c>
      <c r="E905" s="111" t="s">
        <v>44338</v>
      </c>
    </row>
    <row r="906" spans="1:5">
      <c r="A906">
        <v>0</v>
      </c>
      <c r="B906" t="s">
        <v>4971</v>
      </c>
      <c r="C906" t="s">
        <v>44339</v>
      </c>
      <c r="D906" s="111" t="s">
        <v>42876</v>
      </c>
      <c r="E906" s="111" t="s">
        <v>44340</v>
      </c>
    </row>
    <row r="907" spans="1:5">
      <c r="A907">
        <v>0</v>
      </c>
      <c r="B907" t="s">
        <v>4972</v>
      </c>
      <c r="C907" t="s">
        <v>44341</v>
      </c>
      <c r="D907" s="111" t="s">
        <v>40</v>
      </c>
      <c r="E907" s="111" t="s">
        <v>44342</v>
      </c>
    </row>
    <row r="908" spans="1:5">
      <c r="A908">
        <v>0</v>
      </c>
      <c r="B908" t="s">
        <v>44343</v>
      </c>
      <c r="C908">
        <v>0</v>
      </c>
      <c r="D908" s="111">
        <v>0</v>
      </c>
      <c r="E908" s="111" t="s">
        <v>42775</v>
      </c>
    </row>
    <row r="909" spans="1:5">
      <c r="A909">
        <v>0</v>
      </c>
      <c r="B909" t="s">
        <v>4973</v>
      </c>
      <c r="C909" t="s">
        <v>4974</v>
      </c>
      <c r="D909" s="111" t="s">
        <v>4135</v>
      </c>
      <c r="E909" s="111" t="s">
        <v>44344</v>
      </c>
    </row>
    <row r="910" spans="1:5">
      <c r="A910">
        <v>0</v>
      </c>
      <c r="B910" t="s">
        <v>4975</v>
      </c>
      <c r="C910" t="s">
        <v>44345</v>
      </c>
      <c r="D910" s="111" t="s">
        <v>24</v>
      </c>
      <c r="E910" s="111" t="s">
        <v>44346</v>
      </c>
    </row>
    <row r="911" spans="1:5">
      <c r="A911">
        <v>0</v>
      </c>
      <c r="B911" t="s">
        <v>4976</v>
      </c>
      <c r="C911" t="s">
        <v>44347</v>
      </c>
      <c r="D911" s="111" t="s">
        <v>40</v>
      </c>
      <c r="E911" s="111" t="s">
        <v>44348</v>
      </c>
    </row>
    <row r="912" spans="1:5">
      <c r="A912">
        <v>0</v>
      </c>
      <c r="B912" t="s">
        <v>4977</v>
      </c>
      <c r="C912" t="s">
        <v>4978</v>
      </c>
      <c r="D912" s="111" t="s">
        <v>24</v>
      </c>
      <c r="E912" s="111" t="s">
        <v>44349</v>
      </c>
    </row>
    <row r="913" spans="1:5">
      <c r="A913">
        <v>0</v>
      </c>
      <c r="B913" t="s">
        <v>4979</v>
      </c>
      <c r="C913" t="s">
        <v>44350</v>
      </c>
      <c r="D913" s="111" t="s">
        <v>24</v>
      </c>
      <c r="E913" s="111" t="s">
        <v>44351</v>
      </c>
    </row>
    <row r="914" spans="1:5">
      <c r="A914">
        <v>0</v>
      </c>
      <c r="B914" t="s">
        <v>4980</v>
      </c>
      <c r="C914" t="s">
        <v>44352</v>
      </c>
      <c r="D914" s="111" t="s">
        <v>24</v>
      </c>
      <c r="E914" s="111" t="s">
        <v>44353</v>
      </c>
    </row>
    <row r="915" spans="1:5">
      <c r="A915">
        <v>0</v>
      </c>
      <c r="B915" t="s">
        <v>44354</v>
      </c>
      <c r="C915">
        <v>0</v>
      </c>
      <c r="D915" s="111">
        <v>0</v>
      </c>
      <c r="E915" s="111" t="s">
        <v>42775</v>
      </c>
    </row>
    <row r="916" spans="1:5">
      <c r="A916">
        <v>0</v>
      </c>
      <c r="B916" t="s">
        <v>4981</v>
      </c>
      <c r="C916" t="s">
        <v>44355</v>
      </c>
      <c r="D916" s="111" t="s">
        <v>4130</v>
      </c>
      <c r="E916" s="111" t="s">
        <v>44356</v>
      </c>
    </row>
    <row r="917" spans="1:5">
      <c r="A917" t="s">
        <v>44357</v>
      </c>
      <c r="B917">
        <v>0</v>
      </c>
      <c r="C917">
        <v>0</v>
      </c>
      <c r="D917" s="111">
        <v>0</v>
      </c>
      <c r="E917" s="111" t="s">
        <v>42775</v>
      </c>
    </row>
    <row r="918" spans="1:5">
      <c r="A918">
        <v>0</v>
      </c>
      <c r="B918" t="s">
        <v>44358</v>
      </c>
      <c r="C918">
        <v>0</v>
      </c>
      <c r="D918" s="111">
        <v>0</v>
      </c>
      <c r="E918" s="111" t="s">
        <v>42775</v>
      </c>
    </row>
    <row r="919" spans="1:5">
      <c r="A919">
        <v>0</v>
      </c>
      <c r="B919" t="s">
        <v>4982</v>
      </c>
      <c r="C919" t="s">
        <v>4983</v>
      </c>
      <c r="D919" s="111" t="s">
        <v>24</v>
      </c>
      <c r="E919" s="111" t="s">
        <v>44359</v>
      </c>
    </row>
    <row r="920" spans="1:5">
      <c r="A920">
        <v>0</v>
      </c>
      <c r="B920">
        <v>0</v>
      </c>
      <c r="C920">
        <v>0</v>
      </c>
      <c r="D920" s="111">
        <v>0</v>
      </c>
      <c r="E920" s="111" t="s">
        <v>42775</v>
      </c>
    </row>
    <row r="921" spans="1:5">
      <c r="A921">
        <v>0</v>
      </c>
      <c r="B921">
        <v>0</v>
      </c>
      <c r="C921">
        <v>0</v>
      </c>
      <c r="D921" s="111">
        <v>0</v>
      </c>
      <c r="E921" s="111" t="s">
        <v>42775</v>
      </c>
    </row>
    <row r="922" spans="1:5">
      <c r="A922" t="s">
        <v>44360</v>
      </c>
      <c r="B922">
        <v>0</v>
      </c>
      <c r="C922">
        <v>0</v>
      </c>
      <c r="D922" s="111">
        <v>0</v>
      </c>
      <c r="E922" s="111" t="s">
        <v>42775</v>
      </c>
    </row>
    <row r="923" spans="1:5">
      <c r="A923">
        <v>0</v>
      </c>
      <c r="B923" t="s">
        <v>44361</v>
      </c>
      <c r="C923">
        <v>0</v>
      </c>
      <c r="D923" s="111">
        <v>0</v>
      </c>
      <c r="E923" s="111" t="s">
        <v>42775</v>
      </c>
    </row>
    <row r="924" spans="1:5">
      <c r="A924">
        <v>0</v>
      </c>
      <c r="B924" t="s">
        <v>4984</v>
      </c>
      <c r="C924" t="s">
        <v>44362</v>
      </c>
      <c r="D924" s="111" t="s">
        <v>4130</v>
      </c>
      <c r="E924" s="111" t="s">
        <v>44363</v>
      </c>
    </row>
    <row r="925" spans="1:5">
      <c r="A925">
        <v>0</v>
      </c>
      <c r="B925" t="s">
        <v>4985</v>
      </c>
      <c r="C925" t="s">
        <v>44364</v>
      </c>
      <c r="D925" s="111" t="s">
        <v>4130</v>
      </c>
      <c r="E925" s="111" t="s">
        <v>44365</v>
      </c>
    </row>
    <row r="926" spans="1:5">
      <c r="A926">
        <v>0</v>
      </c>
      <c r="B926" t="s">
        <v>4986</v>
      </c>
      <c r="C926" t="s">
        <v>44366</v>
      </c>
      <c r="D926" s="111" t="s">
        <v>4130</v>
      </c>
      <c r="E926" s="111" t="s">
        <v>44367</v>
      </c>
    </row>
    <row r="927" spans="1:5">
      <c r="A927">
        <v>0</v>
      </c>
      <c r="B927" t="s">
        <v>4987</v>
      </c>
      <c r="C927" t="s">
        <v>44368</v>
      </c>
      <c r="D927" s="111" t="s">
        <v>4130</v>
      </c>
      <c r="E927" s="111" t="s">
        <v>44369</v>
      </c>
    </row>
    <row r="928" spans="1:5">
      <c r="A928">
        <v>0</v>
      </c>
      <c r="B928" t="s">
        <v>4988</v>
      </c>
      <c r="C928" t="s">
        <v>44370</v>
      </c>
      <c r="D928" s="111" t="s">
        <v>4130</v>
      </c>
      <c r="E928" s="111" t="s">
        <v>44371</v>
      </c>
    </row>
    <row r="929" spans="1:5">
      <c r="A929">
        <v>0</v>
      </c>
      <c r="B929" t="s">
        <v>44372</v>
      </c>
      <c r="C929">
        <v>0</v>
      </c>
      <c r="D929" s="111">
        <v>0</v>
      </c>
      <c r="E929" s="111" t="s">
        <v>42775</v>
      </c>
    </row>
    <row r="930" spans="1:5">
      <c r="A930">
        <v>0</v>
      </c>
      <c r="B930" t="s">
        <v>4989</v>
      </c>
      <c r="C930" t="s">
        <v>44373</v>
      </c>
      <c r="D930" s="111" t="s">
        <v>40</v>
      </c>
      <c r="E930" s="111" t="s">
        <v>44374</v>
      </c>
    </row>
    <row r="931" spans="1:5">
      <c r="A931">
        <v>0</v>
      </c>
      <c r="B931" t="s">
        <v>4990</v>
      </c>
      <c r="C931" t="s">
        <v>44375</v>
      </c>
      <c r="D931" s="111" t="s">
        <v>40</v>
      </c>
      <c r="E931" s="111" t="s">
        <v>44376</v>
      </c>
    </row>
    <row r="932" spans="1:5">
      <c r="A932">
        <v>0</v>
      </c>
      <c r="B932" t="s">
        <v>4991</v>
      </c>
      <c r="C932" t="s">
        <v>44377</v>
      </c>
      <c r="D932" s="111" t="s">
        <v>40</v>
      </c>
      <c r="E932" s="111" t="s">
        <v>44378</v>
      </c>
    </row>
    <row r="933" spans="1:5">
      <c r="A933">
        <v>0</v>
      </c>
      <c r="B933" t="s">
        <v>44379</v>
      </c>
      <c r="C933">
        <v>0</v>
      </c>
      <c r="D933" s="111">
        <v>0</v>
      </c>
      <c r="E933" s="111" t="s">
        <v>42775</v>
      </c>
    </row>
    <row r="934" spans="1:5">
      <c r="A934">
        <v>0</v>
      </c>
      <c r="B934" t="s">
        <v>4992</v>
      </c>
      <c r="C934" t="s">
        <v>44380</v>
      </c>
      <c r="D934" s="111" t="s">
        <v>40</v>
      </c>
      <c r="E934" s="111" t="s">
        <v>44381</v>
      </c>
    </row>
    <row r="935" spans="1:5">
      <c r="A935">
        <v>0</v>
      </c>
      <c r="B935" t="s">
        <v>4993</v>
      </c>
      <c r="C935" t="s">
        <v>44382</v>
      </c>
      <c r="D935" s="111" t="s">
        <v>40</v>
      </c>
      <c r="E935" s="111" t="s">
        <v>44383</v>
      </c>
    </row>
    <row r="936" spans="1:5">
      <c r="A936">
        <v>0</v>
      </c>
      <c r="B936" t="s">
        <v>4994</v>
      </c>
      <c r="C936" t="s">
        <v>44384</v>
      </c>
      <c r="D936" s="111" t="s">
        <v>40</v>
      </c>
      <c r="E936" s="111" t="s">
        <v>44385</v>
      </c>
    </row>
    <row r="937" spans="1:5">
      <c r="A937">
        <v>0</v>
      </c>
      <c r="B937" t="s">
        <v>4995</v>
      </c>
      <c r="C937" t="s">
        <v>44386</v>
      </c>
      <c r="D937" s="111" t="s">
        <v>40</v>
      </c>
      <c r="E937" s="111" t="s">
        <v>44387</v>
      </c>
    </row>
    <row r="938" spans="1:5">
      <c r="A938">
        <v>0</v>
      </c>
      <c r="B938" t="s">
        <v>44388</v>
      </c>
      <c r="C938">
        <v>0</v>
      </c>
      <c r="D938" s="111">
        <v>0</v>
      </c>
      <c r="E938" s="111" t="s">
        <v>42775</v>
      </c>
    </row>
    <row r="939" spans="1:5">
      <c r="A939">
        <v>0</v>
      </c>
      <c r="B939" t="s">
        <v>4996</v>
      </c>
      <c r="C939" t="s">
        <v>44389</v>
      </c>
      <c r="D939" s="111" t="s">
        <v>40</v>
      </c>
      <c r="E939" s="111" t="s">
        <v>44390</v>
      </c>
    </row>
    <row r="940" spans="1:5">
      <c r="A940">
        <v>0</v>
      </c>
      <c r="B940" t="s">
        <v>4997</v>
      </c>
      <c r="C940" t="s">
        <v>44391</v>
      </c>
      <c r="D940" s="111" t="s">
        <v>40</v>
      </c>
      <c r="E940" s="111" t="s">
        <v>44392</v>
      </c>
    </row>
    <row r="941" spans="1:5">
      <c r="A941">
        <v>0</v>
      </c>
      <c r="B941" t="s">
        <v>4998</v>
      </c>
      <c r="C941" t="s">
        <v>44393</v>
      </c>
      <c r="D941" s="111" t="s">
        <v>40</v>
      </c>
      <c r="E941" s="111" t="s">
        <v>44394</v>
      </c>
    </row>
    <row r="942" spans="1:5">
      <c r="A942">
        <v>0</v>
      </c>
      <c r="B942" t="s">
        <v>4999</v>
      </c>
      <c r="C942" t="s">
        <v>44395</v>
      </c>
      <c r="D942" s="111" t="s">
        <v>40</v>
      </c>
      <c r="E942" s="111" t="s">
        <v>44396</v>
      </c>
    </row>
    <row r="943" spans="1:5">
      <c r="A943">
        <v>0</v>
      </c>
      <c r="B943" t="s">
        <v>5000</v>
      </c>
      <c r="C943" t="s">
        <v>44397</v>
      </c>
      <c r="D943" s="111" t="s">
        <v>40</v>
      </c>
      <c r="E943" s="111" t="s">
        <v>44398</v>
      </c>
    </row>
    <row r="944" spans="1:5">
      <c r="A944">
        <v>0</v>
      </c>
      <c r="B944" t="s">
        <v>5001</v>
      </c>
      <c r="C944" t="s">
        <v>44399</v>
      </c>
      <c r="D944" s="111" t="s">
        <v>40</v>
      </c>
      <c r="E944" s="111" t="s">
        <v>44400</v>
      </c>
    </row>
    <row r="945" spans="1:5">
      <c r="A945">
        <v>0</v>
      </c>
      <c r="B945" t="s">
        <v>5002</v>
      </c>
      <c r="C945" t="s">
        <v>44401</v>
      </c>
      <c r="D945" s="111" t="s">
        <v>40</v>
      </c>
      <c r="E945" s="111" t="s">
        <v>44402</v>
      </c>
    </row>
    <row r="946" spans="1:5">
      <c r="A946">
        <v>0</v>
      </c>
      <c r="B946" t="s">
        <v>5003</v>
      </c>
      <c r="C946" t="s">
        <v>44403</v>
      </c>
      <c r="D946" s="111" t="s">
        <v>40</v>
      </c>
      <c r="E946" s="111" t="s">
        <v>44404</v>
      </c>
    </row>
    <row r="947" spans="1:5">
      <c r="A947">
        <v>0</v>
      </c>
      <c r="B947" t="s">
        <v>5004</v>
      </c>
      <c r="C947" t="s">
        <v>44405</v>
      </c>
      <c r="D947" s="111" t="s">
        <v>40</v>
      </c>
      <c r="E947" s="111" t="s">
        <v>44406</v>
      </c>
    </row>
    <row r="948" spans="1:5">
      <c r="A948">
        <v>0</v>
      </c>
      <c r="B948" t="s">
        <v>5005</v>
      </c>
      <c r="C948" t="s">
        <v>44407</v>
      </c>
      <c r="D948" s="111" t="s">
        <v>40</v>
      </c>
      <c r="E948" s="111" t="s">
        <v>44408</v>
      </c>
    </row>
    <row r="949" spans="1:5">
      <c r="A949">
        <v>0</v>
      </c>
      <c r="B949" t="s">
        <v>5006</v>
      </c>
      <c r="C949" t="s">
        <v>44409</v>
      </c>
      <c r="D949" s="111" t="s">
        <v>40</v>
      </c>
      <c r="E949" s="111" t="s">
        <v>44410</v>
      </c>
    </row>
    <row r="950" spans="1:5">
      <c r="A950">
        <v>0</v>
      </c>
      <c r="B950" t="s">
        <v>44411</v>
      </c>
      <c r="C950">
        <v>0</v>
      </c>
      <c r="D950" s="111">
        <v>0</v>
      </c>
      <c r="E950" s="111" t="s">
        <v>42775</v>
      </c>
    </row>
    <row r="951" spans="1:5">
      <c r="A951">
        <v>0</v>
      </c>
      <c r="B951" t="s">
        <v>5007</v>
      </c>
      <c r="C951" t="s">
        <v>44412</v>
      </c>
      <c r="D951" s="111" t="s">
        <v>40</v>
      </c>
      <c r="E951" s="111" t="s">
        <v>44413</v>
      </c>
    </row>
    <row r="952" spans="1:5">
      <c r="A952">
        <v>0</v>
      </c>
      <c r="B952" t="s">
        <v>5008</v>
      </c>
      <c r="C952" t="s">
        <v>44414</v>
      </c>
      <c r="D952" s="111" t="s">
        <v>40</v>
      </c>
      <c r="E952" s="111" t="s">
        <v>44415</v>
      </c>
    </row>
    <row r="953" spans="1:5">
      <c r="A953">
        <v>0</v>
      </c>
      <c r="B953" t="s">
        <v>5009</v>
      </c>
      <c r="C953" t="s">
        <v>44416</v>
      </c>
      <c r="D953" s="111" t="s">
        <v>40</v>
      </c>
      <c r="E953" s="111" t="s">
        <v>44417</v>
      </c>
    </row>
    <row r="954" spans="1:5">
      <c r="A954">
        <v>0</v>
      </c>
      <c r="B954" t="s">
        <v>5010</v>
      </c>
      <c r="C954" t="s">
        <v>4138</v>
      </c>
      <c r="D954" s="111" t="s">
        <v>40</v>
      </c>
      <c r="E954" s="111" t="s">
        <v>44418</v>
      </c>
    </row>
    <row r="955" spans="1:5">
      <c r="A955">
        <v>0</v>
      </c>
      <c r="B955" t="s">
        <v>5011</v>
      </c>
      <c r="C955" t="s">
        <v>4139</v>
      </c>
      <c r="D955" s="111" t="s">
        <v>40</v>
      </c>
      <c r="E955" s="111" t="s">
        <v>44419</v>
      </c>
    </row>
    <row r="956" spans="1:5">
      <c r="A956">
        <v>0</v>
      </c>
      <c r="B956" t="s">
        <v>5012</v>
      </c>
      <c r="C956" t="s">
        <v>4140</v>
      </c>
      <c r="D956" s="111" t="s">
        <v>40</v>
      </c>
      <c r="E956" s="111" t="s">
        <v>44420</v>
      </c>
    </row>
    <row r="957" spans="1:5">
      <c r="A957">
        <v>0</v>
      </c>
      <c r="B957" t="s">
        <v>5013</v>
      </c>
      <c r="C957" t="s">
        <v>44421</v>
      </c>
      <c r="D957" s="111" t="s">
        <v>40</v>
      </c>
      <c r="E957" s="111" t="s">
        <v>44422</v>
      </c>
    </row>
    <row r="958" spans="1:5">
      <c r="A958">
        <v>0</v>
      </c>
      <c r="B958" t="s">
        <v>5014</v>
      </c>
      <c r="C958" t="s">
        <v>4141</v>
      </c>
      <c r="D958" s="111" t="s">
        <v>40</v>
      </c>
      <c r="E958" s="111" t="s">
        <v>44423</v>
      </c>
    </row>
    <row r="959" spans="1:5">
      <c r="A959">
        <v>0</v>
      </c>
      <c r="B959" t="s">
        <v>5015</v>
      </c>
      <c r="C959" t="s">
        <v>4142</v>
      </c>
      <c r="D959" s="111" t="s">
        <v>40</v>
      </c>
      <c r="E959" s="111" t="s">
        <v>44424</v>
      </c>
    </row>
    <row r="960" spans="1:5">
      <c r="A960">
        <v>0</v>
      </c>
      <c r="B960" t="s">
        <v>5016</v>
      </c>
      <c r="C960" t="s">
        <v>44425</v>
      </c>
      <c r="D960" s="111" t="s">
        <v>40</v>
      </c>
      <c r="E960" s="111" t="s">
        <v>44426</v>
      </c>
    </row>
    <row r="961" spans="1:5">
      <c r="A961">
        <v>0</v>
      </c>
      <c r="B961" t="s">
        <v>44427</v>
      </c>
      <c r="C961">
        <v>0</v>
      </c>
      <c r="D961" s="111">
        <v>0</v>
      </c>
      <c r="E961" s="111" t="s">
        <v>42775</v>
      </c>
    </row>
    <row r="962" spans="1:5">
      <c r="A962">
        <v>0</v>
      </c>
      <c r="B962" t="s">
        <v>5017</v>
      </c>
      <c r="C962" t="s">
        <v>44428</v>
      </c>
      <c r="D962" s="111" t="s">
        <v>40</v>
      </c>
      <c r="E962" s="111" t="s">
        <v>44429</v>
      </c>
    </row>
    <row r="963" spans="1:5">
      <c r="A963">
        <v>0</v>
      </c>
      <c r="B963" t="s">
        <v>5018</v>
      </c>
      <c r="C963" t="s">
        <v>44430</v>
      </c>
      <c r="D963" s="111" t="s">
        <v>40</v>
      </c>
      <c r="E963" s="111" t="s">
        <v>44431</v>
      </c>
    </row>
    <row r="964" spans="1:5">
      <c r="A964">
        <v>0</v>
      </c>
      <c r="B964" t="s">
        <v>5019</v>
      </c>
      <c r="C964" t="s">
        <v>44432</v>
      </c>
      <c r="D964" s="111" t="s">
        <v>40</v>
      </c>
      <c r="E964" s="111" t="s">
        <v>44433</v>
      </c>
    </row>
    <row r="965" spans="1:5">
      <c r="A965">
        <v>0</v>
      </c>
      <c r="B965" t="s">
        <v>5020</v>
      </c>
      <c r="C965" t="s">
        <v>44434</v>
      </c>
      <c r="D965" s="111" t="s">
        <v>40</v>
      </c>
      <c r="E965" s="111" t="s">
        <v>44435</v>
      </c>
    </row>
    <row r="966" spans="1:5">
      <c r="A966">
        <v>0</v>
      </c>
      <c r="B966" t="s">
        <v>5021</v>
      </c>
      <c r="C966" t="s">
        <v>44436</v>
      </c>
      <c r="D966" s="111" t="s">
        <v>40</v>
      </c>
      <c r="E966" s="111" t="s">
        <v>44437</v>
      </c>
    </row>
    <row r="967" spans="1:5">
      <c r="A967">
        <v>0</v>
      </c>
      <c r="B967" t="s">
        <v>5022</v>
      </c>
      <c r="C967" t="s">
        <v>44438</v>
      </c>
      <c r="D967" s="111" t="s">
        <v>40</v>
      </c>
      <c r="E967" s="111" t="s">
        <v>44439</v>
      </c>
    </row>
    <row r="968" spans="1:5">
      <c r="A968">
        <v>0</v>
      </c>
      <c r="B968" t="s">
        <v>44440</v>
      </c>
      <c r="C968">
        <v>0</v>
      </c>
      <c r="D968" s="111">
        <v>0</v>
      </c>
      <c r="E968" s="111" t="s">
        <v>42775</v>
      </c>
    </row>
    <row r="969" spans="1:5">
      <c r="A969">
        <v>0</v>
      </c>
      <c r="B969" t="s">
        <v>5023</v>
      </c>
      <c r="C969" t="s">
        <v>44441</v>
      </c>
      <c r="D969" s="111" t="s">
        <v>40</v>
      </c>
      <c r="E969" s="111" t="s">
        <v>43778</v>
      </c>
    </row>
    <row r="970" spans="1:5">
      <c r="A970">
        <v>0</v>
      </c>
      <c r="B970" t="s">
        <v>5024</v>
      </c>
      <c r="C970" t="s">
        <v>44442</v>
      </c>
      <c r="D970" s="111" t="s">
        <v>40</v>
      </c>
      <c r="E970" s="111" t="s">
        <v>44443</v>
      </c>
    </row>
    <row r="971" spans="1:5">
      <c r="A971">
        <v>0</v>
      </c>
      <c r="B971" t="s">
        <v>5025</v>
      </c>
      <c r="C971" t="s">
        <v>44444</v>
      </c>
      <c r="D971" s="111" t="s">
        <v>40</v>
      </c>
      <c r="E971" s="111" t="s">
        <v>44445</v>
      </c>
    </row>
    <row r="972" spans="1:5">
      <c r="A972">
        <v>0</v>
      </c>
      <c r="B972" t="s">
        <v>5026</v>
      </c>
      <c r="C972" t="s">
        <v>44446</v>
      </c>
      <c r="D972" s="111" t="s">
        <v>40</v>
      </c>
      <c r="E972" s="111" t="s">
        <v>44447</v>
      </c>
    </row>
    <row r="973" spans="1:5">
      <c r="A973">
        <v>0</v>
      </c>
      <c r="B973" t="s">
        <v>5027</v>
      </c>
      <c r="C973" t="s">
        <v>44448</v>
      </c>
      <c r="D973" s="111" t="s">
        <v>40</v>
      </c>
      <c r="E973" s="111" t="s">
        <v>44449</v>
      </c>
    </row>
    <row r="974" spans="1:5">
      <c r="A974">
        <v>0</v>
      </c>
      <c r="B974" t="s">
        <v>44450</v>
      </c>
      <c r="C974">
        <v>0</v>
      </c>
      <c r="D974" s="111">
        <v>0</v>
      </c>
      <c r="E974" s="111" t="s">
        <v>42775</v>
      </c>
    </row>
    <row r="975" spans="1:5">
      <c r="A975">
        <v>0</v>
      </c>
      <c r="B975" t="s">
        <v>5028</v>
      </c>
      <c r="C975" t="s">
        <v>44451</v>
      </c>
      <c r="D975" s="111" t="s">
        <v>4130</v>
      </c>
      <c r="E975" s="111" t="s">
        <v>44452</v>
      </c>
    </row>
    <row r="976" spans="1:5">
      <c r="A976">
        <v>0</v>
      </c>
      <c r="B976" t="s">
        <v>5029</v>
      </c>
      <c r="C976" t="s">
        <v>44453</v>
      </c>
      <c r="D976" s="111" t="s">
        <v>4130</v>
      </c>
      <c r="E976" s="111" t="s">
        <v>44454</v>
      </c>
    </row>
    <row r="977" spans="1:5">
      <c r="A977">
        <v>0</v>
      </c>
      <c r="B977" t="s">
        <v>5030</v>
      </c>
      <c r="C977" t="s">
        <v>44455</v>
      </c>
      <c r="D977" s="111" t="s">
        <v>4130</v>
      </c>
      <c r="E977" s="111" t="s">
        <v>44456</v>
      </c>
    </row>
    <row r="978" spans="1:5">
      <c r="A978">
        <v>0</v>
      </c>
      <c r="B978" t="s">
        <v>44457</v>
      </c>
      <c r="C978">
        <v>0</v>
      </c>
      <c r="D978" s="111">
        <v>0</v>
      </c>
      <c r="E978" s="111" t="s">
        <v>42775</v>
      </c>
    </row>
    <row r="979" spans="1:5">
      <c r="A979">
        <v>0</v>
      </c>
      <c r="B979" t="s">
        <v>5031</v>
      </c>
      <c r="C979" t="s">
        <v>44458</v>
      </c>
      <c r="D979" s="111" t="s">
        <v>40</v>
      </c>
      <c r="E979" s="111" t="s">
        <v>44459</v>
      </c>
    </row>
    <row r="980" spans="1:5">
      <c r="A980">
        <v>0</v>
      </c>
      <c r="B980" t="s">
        <v>5032</v>
      </c>
      <c r="C980" t="s">
        <v>44460</v>
      </c>
      <c r="D980" s="111" t="s">
        <v>40</v>
      </c>
      <c r="E980" s="111" t="s">
        <v>44461</v>
      </c>
    </row>
    <row r="981" spans="1:5">
      <c r="A981">
        <v>0</v>
      </c>
      <c r="B981" t="s">
        <v>5033</v>
      </c>
      <c r="C981" t="s">
        <v>44462</v>
      </c>
      <c r="D981" s="111" t="s">
        <v>40</v>
      </c>
      <c r="E981" s="111" t="s">
        <v>44463</v>
      </c>
    </row>
    <row r="982" spans="1:5">
      <c r="A982">
        <v>0</v>
      </c>
      <c r="B982" t="s">
        <v>5034</v>
      </c>
      <c r="C982" t="s">
        <v>44464</v>
      </c>
      <c r="D982" s="111" t="s">
        <v>40</v>
      </c>
      <c r="E982" s="111" t="s">
        <v>44465</v>
      </c>
    </row>
    <row r="983" spans="1:5">
      <c r="A983">
        <v>0</v>
      </c>
      <c r="B983" t="s">
        <v>5035</v>
      </c>
      <c r="C983" t="s">
        <v>44466</v>
      </c>
      <c r="D983" s="111" t="s">
        <v>40</v>
      </c>
      <c r="E983" s="111" t="s">
        <v>44467</v>
      </c>
    </row>
    <row r="984" spans="1:5">
      <c r="A984">
        <v>0</v>
      </c>
      <c r="B984" t="s">
        <v>44468</v>
      </c>
      <c r="C984">
        <v>0</v>
      </c>
      <c r="D984" s="111">
        <v>0</v>
      </c>
      <c r="E984" s="111" t="s">
        <v>42775</v>
      </c>
    </row>
    <row r="985" spans="1:5">
      <c r="A985">
        <v>0</v>
      </c>
      <c r="B985" t="s">
        <v>5036</v>
      </c>
      <c r="C985" t="s">
        <v>44469</v>
      </c>
      <c r="D985" s="111" t="s">
        <v>40</v>
      </c>
      <c r="E985" s="111" t="s">
        <v>44470</v>
      </c>
    </row>
    <row r="986" spans="1:5">
      <c r="A986">
        <v>0</v>
      </c>
      <c r="B986" t="s">
        <v>5037</v>
      </c>
      <c r="C986" t="s">
        <v>44471</v>
      </c>
      <c r="D986" s="111" t="s">
        <v>40</v>
      </c>
      <c r="E986" s="111" t="s">
        <v>44472</v>
      </c>
    </row>
    <row r="987" spans="1:5">
      <c r="A987">
        <v>0</v>
      </c>
      <c r="B987" t="s">
        <v>44473</v>
      </c>
      <c r="C987">
        <v>0</v>
      </c>
      <c r="D987" s="111">
        <v>0</v>
      </c>
      <c r="E987" s="111" t="s">
        <v>42775</v>
      </c>
    </row>
    <row r="988" spans="1:5">
      <c r="A988">
        <v>0</v>
      </c>
      <c r="B988" t="s">
        <v>5038</v>
      </c>
      <c r="C988" t="s">
        <v>44474</v>
      </c>
      <c r="D988" s="111" t="s">
        <v>40</v>
      </c>
      <c r="E988" s="111" t="s">
        <v>44475</v>
      </c>
    </row>
    <row r="989" spans="1:5">
      <c r="A989">
        <v>0</v>
      </c>
      <c r="B989" t="s">
        <v>5039</v>
      </c>
      <c r="C989" t="s">
        <v>44476</v>
      </c>
      <c r="D989" s="111" t="s">
        <v>40</v>
      </c>
      <c r="E989" s="111" t="s">
        <v>44477</v>
      </c>
    </row>
    <row r="990" spans="1:5">
      <c r="A990">
        <v>0</v>
      </c>
      <c r="B990" t="s">
        <v>5040</v>
      </c>
      <c r="C990" t="s">
        <v>44478</v>
      </c>
      <c r="D990" s="111" t="s">
        <v>40</v>
      </c>
      <c r="E990" s="111" t="s">
        <v>44479</v>
      </c>
    </row>
    <row r="991" spans="1:5">
      <c r="A991">
        <v>0</v>
      </c>
      <c r="B991" t="s">
        <v>5041</v>
      </c>
      <c r="C991" t="s">
        <v>44480</v>
      </c>
      <c r="D991" s="111" t="s">
        <v>40</v>
      </c>
      <c r="E991" s="111" t="s">
        <v>44481</v>
      </c>
    </row>
    <row r="992" spans="1:5">
      <c r="A992">
        <v>0</v>
      </c>
      <c r="B992" t="s">
        <v>5042</v>
      </c>
      <c r="C992" t="s">
        <v>44482</v>
      </c>
      <c r="D992" s="111" t="s">
        <v>40</v>
      </c>
      <c r="E992" s="111" t="s">
        <v>44483</v>
      </c>
    </row>
    <row r="993" spans="1:5">
      <c r="A993">
        <v>0</v>
      </c>
      <c r="B993" t="s">
        <v>5043</v>
      </c>
      <c r="C993" t="s">
        <v>44484</v>
      </c>
      <c r="D993" s="111" t="s">
        <v>40</v>
      </c>
      <c r="E993" s="111" t="s">
        <v>44485</v>
      </c>
    </row>
    <row r="994" spans="1:5">
      <c r="A994">
        <v>0</v>
      </c>
      <c r="B994" t="s">
        <v>5044</v>
      </c>
      <c r="C994" t="s">
        <v>44486</v>
      </c>
      <c r="D994" s="111" t="s">
        <v>40</v>
      </c>
      <c r="E994" s="111" t="s">
        <v>44487</v>
      </c>
    </row>
    <row r="995" spans="1:5">
      <c r="A995">
        <v>0</v>
      </c>
      <c r="B995" t="s">
        <v>5045</v>
      </c>
      <c r="C995" t="s">
        <v>44488</v>
      </c>
      <c r="D995" s="111" t="s">
        <v>40</v>
      </c>
      <c r="E995" s="111" t="s">
        <v>44489</v>
      </c>
    </row>
    <row r="996" spans="1:5">
      <c r="A996">
        <v>0</v>
      </c>
      <c r="B996" t="s">
        <v>5046</v>
      </c>
      <c r="C996" t="s">
        <v>44490</v>
      </c>
      <c r="D996" s="111" t="s">
        <v>40</v>
      </c>
      <c r="E996" s="111" t="s">
        <v>44491</v>
      </c>
    </row>
    <row r="997" spans="1:5">
      <c r="A997">
        <v>0</v>
      </c>
      <c r="B997" t="s">
        <v>5047</v>
      </c>
      <c r="C997" t="s">
        <v>44492</v>
      </c>
      <c r="D997" s="111" t="s">
        <v>40</v>
      </c>
      <c r="E997" s="111" t="s">
        <v>44493</v>
      </c>
    </row>
    <row r="998" spans="1:5">
      <c r="A998">
        <v>0</v>
      </c>
      <c r="B998" t="s">
        <v>5048</v>
      </c>
      <c r="C998" t="s">
        <v>44494</v>
      </c>
      <c r="D998" s="111" t="s">
        <v>40</v>
      </c>
      <c r="E998" s="111" t="s">
        <v>44495</v>
      </c>
    </row>
    <row r="999" spans="1:5">
      <c r="A999">
        <v>0</v>
      </c>
      <c r="B999" t="s">
        <v>5049</v>
      </c>
      <c r="C999" t="s">
        <v>44496</v>
      </c>
      <c r="D999" s="111" t="s">
        <v>40</v>
      </c>
      <c r="E999" s="111" t="s">
        <v>44497</v>
      </c>
    </row>
    <row r="1000" spans="1:5">
      <c r="A1000">
        <v>0</v>
      </c>
      <c r="B1000" t="s">
        <v>5050</v>
      </c>
      <c r="C1000" t="s">
        <v>44498</v>
      </c>
      <c r="D1000" s="111" t="s">
        <v>40</v>
      </c>
      <c r="E1000" s="111" t="s">
        <v>44499</v>
      </c>
    </row>
    <row r="1001" spans="1:5">
      <c r="A1001">
        <v>0</v>
      </c>
      <c r="B1001" t="s">
        <v>5051</v>
      </c>
      <c r="C1001" t="s">
        <v>44500</v>
      </c>
      <c r="D1001" s="111" t="s">
        <v>40</v>
      </c>
      <c r="E1001" s="111" t="s">
        <v>44501</v>
      </c>
    </row>
    <row r="1002" spans="1:5">
      <c r="A1002">
        <v>0</v>
      </c>
      <c r="B1002" t="s">
        <v>44502</v>
      </c>
      <c r="C1002">
        <v>0</v>
      </c>
      <c r="D1002" s="111">
        <v>0</v>
      </c>
      <c r="E1002" s="111" t="s">
        <v>42775</v>
      </c>
    </row>
    <row r="1003" spans="1:5">
      <c r="A1003">
        <v>0</v>
      </c>
      <c r="B1003" t="s">
        <v>5052</v>
      </c>
      <c r="C1003" t="s">
        <v>44503</v>
      </c>
      <c r="D1003" s="111" t="s">
        <v>4130</v>
      </c>
      <c r="E1003" s="111" t="s">
        <v>44504</v>
      </c>
    </row>
    <row r="1004" spans="1:5">
      <c r="A1004">
        <v>0</v>
      </c>
      <c r="B1004" t="s">
        <v>5053</v>
      </c>
      <c r="C1004" t="s">
        <v>44505</v>
      </c>
      <c r="D1004" s="111" t="s">
        <v>4130</v>
      </c>
      <c r="E1004" s="111" t="s">
        <v>44506</v>
      </c>
    </row>
    <row r="1005" spans="1:5">
      <c r="A1005">
        <v>0</v>
      </c>
      <c r="B1005" t="s">
        <v>5054</v>
      </c>
      <c r="C1005" t="s">
        <v>44507</v>
      </c>
      <c r="D1005" s="111" t="s">
        <v>4130</v>
      </c>
      <c r="E1005" s="111" t="s">
        <v>44508</v>
      </c>
    </row>
    <row r="1006" spans="1:5">
      <c r="A1006">
        <v>0</v>
      </c>
      <c r="B1006" t="s">
        <v>5055</v>
      </c>
      <c r="C1006" t="s">
        <v>44509</v>
      </c>
      <c r="D1006" s="111" t="s">
        <v>4130</v>
      </c>
      <c r="E1006" s="111" t="s">
        <v>43122</v>
      </c>
    </row>
    <row r="1007" spans="1:5">
      <c r="A1007">
        <v>0</v>
      </c>
      <c r="B1007" t="s">
        <v>5056</v>
      </c>
      <c r="C1007" t="s">
        <v>44510</v>
      </c>
      <c r="D1007" s="111" t="s">
        <v>4130</v>
      </c>
      <c r="E1007" s="111" t="s">
        <v>44511</v>
      </c>
    </row>
    <row r="1008" spans="1:5">
      <c r="A1008">
        <v>0</v>
      </c>
      <c r="B1008" t="s">
        <v>5057</v>
      </c>
      <c r="C1008" t="s">
        <v>44512</v>
      </c>
      <c r="D1008" s="111" t="s">
        <v>4130</v>
      </c>
      <c r="E1008" s="111" t="s">
        <v>44513</v>
      </c>
    </row>
    <row r="1009" spans="1:5">
      <c r="A1009">
        <v>0</v>
      </c>
      <c r="B1009" t="s">
        <v>5058</v>
      </c>
      <c r="C1009" t="s">
        <v>44514</v>
      </c>
      <c r="D1009" s="111" t="s">
        <v>4130</v>
      </c>
      <c r="E1009" s="111" t="s">
        <v>44515</v>
      </c>
    </row>
    <row r="1010" spans="1:5">
      <c r="A1010">
        <v>0</v>
      </c>
      <c r="B1010" t="s">
        <v>5059</v>
      </c>
      <c r="C1010" t="s">
        <v>44516</v>
      </c>
      <c r="D1010" s="111" t="s">
        <v>4130</v>
      </c>
      <c r="E1010" s="111" t="s">
        <v>44517</v>
      </c>
    </row>
    <row r="1011" spans="1:5">
      <c r="A1011">
        <v>0</v>
      </c>
      <c r="B1011" t="s">
        <v>5060</v>
      </c>
      <c r="C1011" t="s">
        <v>44518</v>
      </c>
      <c r="D1011" s="111" t="s">
        <v>4130</v>
      </c>
      <c r="E1011" s="111" t="s">
        <v>44519</v>
      </c>
    </row>
    <row r="1012" spans="1:5">
      <c r="A1012">
        <v>0</v>
      </c>
      <c r="B1012" t="s">
        <v>5061</v>
      </c>
      <c r="C1012" t="s">
        <v>44520</v>
      </c>
      <c r="D1012" s="111" t="s">
        <v>4130</v>
      </c>
      <c r="E1012" s="111" t="s">
        <v>44521</v>
      </c>
    </row>
    <row r="1013" spans="1:5">
      <c r="A1013">
        <v>0</v>
      </c>
      <c r="B1013" t="s">
        <v>5062</v>
      </c>
      <c r="C1013" t="s">
        <v>44522</v>
      </c>
      <c r="D1013" s="111" t="s">
        <v>4130</v>
      </c>
      <c r="E1013" s="111" t="s">
        <v>44523</v>
      </c>
    </row>
    <row r="1014" spans="1:5">
      <c r="A1014">
        <v>0</v>
      </c>
      <c r="B1014" t="s">
        <v>5063</v>
      </c>
      <c r="C1014" t="s">
        <v>44524</v>
      </c>
      <c r="D1014" s="111" t="s">
        <v>4130</v>
      </c>
      <c r="E1014" s="111" t="s">
        <v>44525</v>
      </c>
    </row>
    <row r="1015" spans="1:5">
      <c r="A1015">
        <v>0</v>
      </c>
      <c r="B1015" t="s">
        <v>5064</v>
      </c>
      <c r="C1015" t="s">
        <v>44526</v>
      </c>
      <c r="D1015" s="111" t="s">
        <v>4130</v>
      </c>
      <c r="E1015" s="111" t="s">
        <v>44527</v>
      </c>
    </row>
    <row r="1016" spans="1:5">
      <c r="A1016">
        <v>0</v>
      </c>
      <c r="B1016" t="s">
        <v>5065</v>
      </c>
      <c r="C1016" t="s">
        <v>44528</v>
      </c>
      <c r="D1016" s="111" t="s">
        <v>4130</v>
      </c>
      <c r="E1016" s="111" t="s">
        <v>44529</v>
      </c>
    </row>
    <row r="1017" spans="1:5">
      <c r="A1017">
        <v>0</v>
      </c>
      <c r="B1017" t="s">
        <v>5066</v>
      </c>
      <c r="C1017" t="s">
        <v>44530</v>
      </c>
      <c r="D1017" s="111" t="s">
        <v>4130</v>
      </c>
      <c r="E1017" s="111" t="s">
        <v>44531</v>
      </c>
    </row>
    <row r="1018" spans="1:5">
      <c r="A1018">
        <v>0</v>
      </c>
      <c r="B1018" t="s">
        <v>5067</v>
      </c>
      <c r="C1018" t="s">
        <v>44532</v>
      </c>
      <c r="D1018" s="111" t="s">
        <v>4130</v>
      </c>
      <c r="E1018" s="111" t="s">
        <v>44533</v>
      </c>
    </row>
    <row r="1019" spans="1:5">
      <c r="A1019">
        <v>0</v>
      </c>
      <c r="B1019" t="s">
        <v>5068</v>
      </c>
      <c r="C1019" t="s">
        <v>44534</v>
      </c>
      <c r="D1019" s="111" t="s">
        <v>4130</v>
      </c>
      <c r="E1019" s="111" t="s">
        <v>44535</v>
      </c>
    </row>
    <row r="1020" spans="1:5">
      <c r="A1020">
        <v>0</v>
      </c>
      <c r="B1020" t="s">
        <v>5069</v>
      </c>
      <c r="C1020" t="s">
        <v>44536</v>
      </c>
      <c r="D1020" s="111" t="s">
        <v>4130</v>
      </c>
      <c r="E1020" s="111" t="s">
        <v>44537</v>
      </c>
    </row>
    <row r="1021" spans="1:5">
      <c r="A1021">
        <v>0</v>
      </c>
      <c r="B1021" t="s">
        <v>5070</v>
      </c>
      <c r="C1021" t="s">
        <v>44538</v>
      </c>
      <c r="D1021" s="111" t="s">
        <v>4130</v>
      </c>
      <c r="E1021" s="111" t="s">
        <v>44539</v>
      </c>
    </row>
    <row r="1022" spans="1:5">
      <c r="A1022">
        <v>0</v>
      </c>
      <c r="B1022" t="s">
        <v>5071</v>
      </c>
      <c r="C1022" t="s">
        <v>44540</v>
      </c>
      <c r="D1022" s="111" t="s">
        <v>4130</v>
      </c>
      <c r="E1022" s="111" t="s">
        <v>44541</v>
      </c>
    </row>
    <row r="1023" spans="1:5">
      <c r="A1023">
        <v>0</v>
      </c>
      <c r="B1023" t="s">
        <v>5072</v>
      </c>
      <c r="C1023" t="s">
        <v>44542</v>
      </c>
      <c r="D1023" s="111" t="s">
        <v>4130</v>
      </c>
      <c r="E1023" s="111" t="s">
        <v>44543</v>
      </c>
    </row>
    <row r="1024" spans="1:5">
      <c r="A1024">
        <v>0</v>
      </c>
      <c r="B1024" t="s">
        <v>5073</v>
      </c>
      <c r="C1024" t="s">
        <v>44544</v>
      </c>
      <c r="D1024" s="111" t="s">
        <v>4130</v>
      </c>
      <c r="E1024" s="111" t="s">
        <v>44545</v>
      </c>
    </row>
    <row r="1025" spans="1:5">
      <c r="A1025">
        <v>0</v>
      </c>
      <c r="B1025" t="s">
        <v>5074</v>
      </c>
      <c r="C1025" t="s">
        <v>44546</v>
      </c>
      <c r="D1025" s="111" t="s">
        <v>4130</v>
      </c>
      <c r="E1025" s="111" t="s">
        <v>44547</v>
      </c>
    </row>
    <row r="1026" spans="1:5">
      <c r="A1026">
        <v>0</v>
      </c>
      <c r="B1026" t="s">
        <v>5075</v>
      </c>
      <c r="C1026" t="s">
        <v>44548</v>
      </c>
      <c r="D1026" s="111" t="s">
        <v>4130</v>
      </c>
      <c r="E1026" s="111" t="s">
        <v>44549</v>
      </c>
    </row>
    <row r="1027" spans="1:5">
      <c r="A1027">
        <v>0</v>
      </c>
      <c r="B1027" t="s">
        <v>5076</v>
      </c>
      <c r="C1027" t="s">
        <v>44550</v>
      </c>
      <c r="D1027" s="111" t="s">
        <v>4130</v>
      </c>
      <c r="E1027" s="111" t="s">
        <v>44551</v>
      </c>
    </row>
    <row r="1028" spans="1:5">
      <c r="A1028">
        <v>0</v>
      </c>
      <c r="B1028" t="s">
        <v>5077</v>
      </c>
      <c r="C1028" t="s">
        <v>44552</v>
      </c>
      <c r="D1028" s="111" t="s">
        <v>4130</v>
      </c>
      <c r="E1028" s="111" t="s">
        <v>44553</v>
      </c>
    </row>
    <row r="1029" spans="1:5">
      <c r="A1029">
        <v>0</v>
      </c>
      <c r="B1029" t="s">
        <v>5078</v>
      </c>
      <c r="C1029" t="s">
        <v>44554</v>
      </c>
      <c r="D1029" s="111" t="s">
        <v>4130</v>
      </c>
      <c r="E1029" s="111" t="s">
        <v>44555</v>
      </c>
    </row>
    <row r="1030" spans="1:5">
      <c r="A1030">
        <v>0</v>
      </c>
      <c r="B1030" t="s">
        <v>5079</v>
      </c>
      <c r="C1030" t="s">
        <v>44556</v>
      </c>
      <c r="D1030" s="111" t="s">
        <v>4130</v>
      </c>
      <c r="E1030" s="111" t="s">
        <v>44557</v>
      </c>
    </row>
    <row r="1031" spans="1:5">
      <c r="A1031">
        <v>0</v>
      </c>
      <c r="B1031" t="s">
        <v>5080</v>
      </c>
      <c r="C1031" t="s">
        <v>44558</v>
      </c>
      <c r="D1031" s="111" t="s">
        <v>4130</v>
      </c>
      <c r="E1031" s="111" t="s">
        <v>44559</v>
      </c>
    </row>
    <row r="1032" spans="1:5">
      <c r="A1032">
        <v>0</v>
      </c>
      <c r="B1032" t="s">
        <v>5081</v>
      </c>
      <c r="C1032" t="s">
        <v>44560</v>
      </c>
      <c r="D1032" s="111" t="s">
        <v>4130</v>
      </c>
      <c r="E1032" s="111" t="s">
        <v>44561</v>
      </c>
    </row>
    <row r="1033" spans="1:5">
      <c r="A1033">
        <v>0</v>
      </c>
      <c r="B1033" t="s">
        <v>5082</v>
      </c>
      <c r="C1033" t="s">
        <v>44562</v>
      </c>
      <c r="D1033" s="111" t="s">
        <v>4130</v>
      </c>
      <c r="E1033" s="111" t="s">
        <v>44563</v>
      </c>
    </row>
    <row r="1034" spans="1:5">
      <c r="A1034">
        <v>0</v>
      </c>
      <c r="B1034" t="s">
        <v>5083</v>
      </c>
      <c r="C1034" t="s">
        <v>44564</v>
      </c>
      <c r="D1034" s="111" t="s">
        <v>4130</v>
      </c>
      <c r="E1034" s="111" t="s">
        <v>44565</v>
      </c>
    </row>
    <row r="1035" spans="1:5">
      <c r="A1035">
        <v>0</v>
      </c>
      <c r="B1035" t="s">
        <v>5084</v>
      </c>
      <c r="C1035" t="s">
        <v>44566</v>
      </c>
      <c r="D1035" s="111" t="s">
        <v>4130</v>
      </c>
      <c r="E1035" s="111" t="s">
        <v>44567</v>
      </c>
    </row>
    <row r="1036" spans="1:5">
      <c r="A1036">
        <v>0</v>
      </c>
      <c r="B1036" t="s">
        <v>5085</v>
      </c>
      <c r="C1036" t="s">
        <v>44568</v>
      </c>
      <c r="D1036" s="111" t="s">
        <v>4130</v>
      </c>
      <c r="E1036" s="111" t="s">
        <v>44569</v>
      </c>
    </row>
    <row r="1037" spans="1:5">
      <c r="A1037">
        <v>0</v>
      </c>
      <c r="B1037" t="s">
        <v>5086</v>
      </c>
      <c r="C1037" t="s">
        <v>44570</v>
      </c>
      <c r="D1037" s="111" t="s">
        <v>4130</v>
      </c>
      <c r="E1037" s="111" t="s">
        <v>44571</v>
      </c>
    </row>
    <row r="1038" spans="1:5">
      <c r="A1038">
        <v>0</v>
      </c>
      <c r="B1038" t="s">
        <v>5087</v>
      </c>
      <c r="C1038" t="s">
        <v>44572</v>
      </c>
      <c r="D1038" s="111" t="s">
        <v>4130</v>
      </c>
      <c r="E1038" s="111" t="s">
        <v>44573</v>
      </c>
    </row>
    <row r="1039" spans="1:5">
      <c r="A1039">
        <v>0</v>
      </c>
      <c r="B1039" t="s">
        <v>5088</v>
      </c>
      <c r="C1039" t="s">
        <v>44574</v>
      </c>
      <c r="D1039" s="111" t="s">
        <v>4130</v>
      </c>
      <c r="E1039" s="111" t="s">
        <v>44575</v>
      </c>
    </row>
    <row r="1040" spans="1:5">
      <c r="A1040">
        <v>0</v>
      </c>
      <c r="B1040" t="s">
        <v>5089</v>
      </c>
      <c r="C1040" t="s">
        <v>44576</v>
      </c>
      <c r="D1040" s="111" t="s">
        <v>4130</v>
      </c>
      <c r="E1040" s="111" t="s">
        <v>44577</v>
      </c>
    </row>
    <row r="1041" spans="1:5">
      <c r="A1041">
        <v>0</v>
      </c>
      <c r="B1041" t="s">
        <v>5090</v>
      </c>
      <c r="C1041" t="s">
        <v>44578</v>
      </c>
      <c r="D1041" s="111" t="s">
        <v>4130</v>
      </c>
      <c r="E1041" s="111" t="s">
        <v>44579</v>
      </c>
    </row>
    <row r="1042" spans="1:5">
      <c r="A1042">
        <v>0</v>
      </c>
      <c r="B1042" t="s">
        <v>5091</v>
      </c>
      <c r="C1042" t="s">
        <v>44580</v>
      </c>
      <c r="D1042" s="111" t="s">
        <v>4130</v>
      </c>
      <c r="E1042" s="111" t="s">
        <v>44581</v>
      </c>
    </row>
    <row r="1043" spans="1:5">
      <c r="A1043">
        <v>0</v>
      </c>
      <c r="B1043" t="s">
        <v>5092</v>
      </c>
      <c r="C1043" t="s">
        <v>44582</v>
      </c>
      <c r="D1043" s="111" t="s">
        <v>4130</v>
      </c>
      <c r="E1043" s="111" t="s">
        <v>44583</v>
      </c>
    </row>
    <row r="1044" spans="1:5">
      <c r="A1044">
        <v>0</v>
      </c>
      <c r="B1044" t="s">
        <v>5093</v>
      </c>
      <c r="C1044" t="s">
        <v>44584</v>
      </c>
      <c r="D1044" s="111" t="s">
        <v>4130</v>
      </c>
      <c r="E1044" s="111" t="s">
        <v>44585</v>
      </c>
    </row>
    <row r="1045" spans="1:5">
      <c r="A1045">
        <v>0</v>
      </c>
      <c r="B1045" t="s">
        <v>5094</v>
      </c>
      <c r="C1045" t="s">
        <v>44586</v>
      </c>
      <c r="D1045" s="111" t="s">
        <v>4130</v>
      </c>
      <c r="E1045" s="111" t="s">
        <v>44587</v>
      </c>
    </row>
    <row r="1046" spans="1:5">
      <c r="A1046">
        <v>0</v>
      </c>
      <c r="B1046" t="s">
        <v>5095</v>
      </c>
      <c r="C1046" t="s">
        <v>44588</v>
      </c>
      <c r="D1046" s="111" t="s">
        <v>4130</v>
      </c>
      <c r="E1046" s="111" t="s">
        <v>44589</v>
      </c>
    </row>
    <row r="1047" spans="1:5">
      <c r="A1047">
        <v>0</v>
      </c>
      <c r="B1047" t="s">
        <v>5096</v>
      </c>
      <c r="C1047" t="s">
        <v>44590</v>
      </c>
      <c r="D1047" s="111" t="s">
        <v>4130</v>
      </c>
      <c r="E1047" s="111" t="s">
        <v>44591</v>
      </c>
    </row>
    <row r="1048" spans="1:5">
      <c r="A1048">
        <v>0</v>
      </c>
      <c r="B1048" t="s">
        <v>5097</v>
      </c>
      <c r="C1048" t="s">
        <v>44592</v>
      </c>
      <c r="D1048" s="111" t="s">
        <v>4130</v>
      </c>
      <c r="E1048" s="111" t="s">
        <v>44593</v>
      </c>
    </row>
    <row r="1049" spans="1:5">
      <c r="A1049">
        <v>0</v>
      </c>
      <c r="B1049" t="s">
        <v>5098</v>
      </c>
      <c r="C1049" t="s">
        <v>44594</v>
      </c>
      <c r="D1049" s="111" t="s">
        <v>4130</v>
      </c>
      <c r="E1049" s="111" t="s">
        <v>44595</v>
      </c>
    </row>
    <row r="1050" spans="1:5">
      <c r="A1050">
        <v>0</v>
      </c>
      <c r="B1050" t="s">
        <v>5099</v>
      </c>
      <c r="C1050" t="s">
        <v>44596</v>
      </c>
      <c r="D1050" s="111" t="s">
        <v>4130</v>
      </c>
      <c r="E1050" s="111" t="s">
        <v>44597</v>
      </c>
    </row>
    <row r="1051" spans="1:5">
      <c r="A1051">
        <v>0</v>
      </c>
      <c r="B1051" t="s">
        <v>5100</v>
      </c>
      <c r="C1051" t="s">
        <v>44598</v>
      </c>
      <c r="D1051" s="111" t="s">
        <v>4130</v>
      </c>
      <c r="E1051" s="111" t="s">
        <v>44599</v>
      </c>
    </row>
    <row r="1052" spans="1:5">
      <c r="A1052">
        <v>0</v>
      </c>
      <c r="B1052" t="s">
        <v>5101</v>
      </c>
      <c r="C1052" t="s">
        <v>44600</v>
      </c>
      <c r="D1052" s="111" t="s">
        <v>4130</v>
      </c>
      <c r="E1052" s="111" t="s">
        <v>44601</v>
      </c>
    </row>
    <row r="1053" spans="1:5">
      <c r="A1053">
        <v>0</v>
      </c>
      <c r="B1053" t="s">
        <v>5102</v>
      </c>
      <c r="C1053" t="s">
        <v>44602</v>
      </c>
      <c r="D1053" s="111" t="s">
        <v>4130</v>
      </c>
      <c r="E1053" s="111" t="s">
        <v>44603</v>
      </c>
    </row>
    <row r="1054" spans="1:5">
      <c r="A1054">
        <v>0</v>
      </c>
      <c r="B1054" t="s">
        <v>5103</v>
      </c>
      <c r="C1054" t="s">
        <v>44604</v>
      </c>
      <c r="D1054" s="111" t="s">
        <v>4130</v>
      </c>
      <c r="E1054" s="111" t="s">
        <v>44605</v>
      </c>
    </row>
    <row r="1055" spans="1:5">
      <c r="A1055">
        <v>0</v>
      </c>
      <c r="B1055" t="s">
        <v>5104</v>
      </c>
      <c r="C1055" t="s">
        <v>44606</v>
      </c>
      <c r="D1055" s="111" t="s">
        <v>4130</v>
      </c>
      <c r="E1055" s="111" t="s">
        <v>44607</v>
      </c>
    </row>
    <row r="1056" spans="1:5">
      <c r="A1056">
        <v>0</v>
      </c>
      <c r="B1056" t="s">
        <v>5105</v>
      </c>
      <c r="C1056" t="s">
        <v>44608</v>
      </c>
      <c r="D1056" s="111" t="s">
        <v>4130</v>
      </c>
      <c r="E1056" s="111" t="s">
        <v>44609</v>
      </c>
    </row>
    <row r="1057" spans="1:5">
      <c r="A1057">
        <v>0</v>
      </c>
      <c r="B1057" t="s">
        <v>5106</v>
      </c>
      <c r="C1057" t="s">
        <v>44610</v>
      </c>
      <c r="D1057" s="111" t="s">
        <v>4130</v>
      </c>
      <c r="E1057" s="111" t="s">
        <v>44611</v>
      </c>
    </row>
    <row r="1058" spans="1:5">
      <c r="A1058">
        <v>0</v>
      </c>
      <c r="B1058" t="s">
        <v>5107</v>
      </c>
      <c r="C1058" t="s">
        <v>44612</v>
      </c>
      <c r="D1058" s="111" t="s">
        <v>4130</v>
      </c>
      <c r="E1058" s="111" t="s">
        <v>44613</v>
      </c>
    </row>
    <row r="1059" spans="1:5">
      <c r="A1059">
        <v>0</v>
      </c>
      <c r="B1059" t="s">
        <v>5108</v>
      </c>
      <c r="C1059" t="s">
        <v>44614</v>
      </c>
      <c r="D1059" s="111" t="s">
        <v>4130</v>
      </c>
      <c r="E1059" s="111" t="s">
        <v>44615</v>
      </c>
    </row>
    <row r="1060" spans="1:5">
      <c r="A1060">
        <v>0</v>
      </c>
      <c r="B1060" t="s">
        <v>5109</v>
      </c>
      <c r="C1060" t="s">
        <v>44616</v>
      </c>
      <c r="D1060" s="111" t="s">
        <v>4130</v>
      </c>
      <c r="E1060" s="111" t="s">
        <v>44617</v>
      </c>
    </row>
    <row r="1061" spans="1:5">
      <c r="A1061">
        <v>0</v>
      </c>
      <c r="B1061" t="s">
        <v>5110</v>
      </c>
      <c r="C1061" t="s">
        <v>44618</v>
      </c>
      <c r="D1061" s="111" t="s">
        <v>4130</v>
      </c>
      <c r="E1061" s="111" t="s">
        <v>44619</v>
      </c>
    </row>
    <row r="1062" spans="1:5">
      <c r="A1062">
        <v>0</v>
      </c>
      <c r="B1062" t="s">
        <v>5111</v>
      </c>
      <c r="C1062" t="s">
        <v>44620</v>
      </c>
      <c r="D1062" s="111" t="s">
        <v>4130</v>
      </c>
      <c r="E1062" s="111" t="s">
        <v>44621</v>
      </c>
    </row>
    <row r="1063" spans="1:5">
      <c r="A1063">
        <v>0</v>
      </c>
      <c r="B1063" t="s">
        <v>5112</v>
      </c>
      <c r="C1063" t="s">
        <v>44622</v>
      </c>
      <c r="D1063" s="111" t="s">
        <v>4130</v>
      </c>
      <c r="E1063" s="111" t="s">
        <v>44623</v>
      </c>
    </row>
    <row r="1064" spans="1:5">
      <c r="A1064">
        <v>0</v>
      </c>
      <c r="B1064" t="s">
        <v>5113</v>
      </c>
      <c r="C1064" t="s">
        <v>44624</v>
      </c>
      <c r="D1064" s="111" t="s">
        <v>4130</v>
      </c>
      <c r="E1064" s="111" t="s">
        <v>44625</v>
      </c>
    </row>
    <row r="1065" spans="1:5">
      <c r="A1065">
        <v>0</v>
      </c>
      <c r="B1065" t="s">
        <v>5114</v>
      </c>
      <c r="C1065" t="s">
        <v>44626</v>
      </c>
      <c r="D1065" s="111" t="s">
        <v>4130</v>
      </c>
      <c r="E1065" s="111" t="s">
        <v>44627</v>
      </c>
    </row>
    <row r="1066" spans="1:5">
      <c r="A1066">
        <v>0</v>
      </c>
      <c r="B1066" t="s">
        <v>5115</v>
      </c>
      <c r="C1066" t="s">
        <v>44628</v>
      </c>
      <c r="D1066" s="111" t="s">
        <v>4130</v>
      </c>
      <c r="E1066" s="111" t="s">
        <v>44629</v>
      </c>
    </row>
    <row r="1067" spans="1:5">
      <c r="A1067">
        <v>0</v>
      </c>
      <c r="B1067" t="s">
        <v>5116</v>
      </c>
      <c r="C1067" t="s">
        <v>44630</v>
      </c>
      <c r="D1067" s="111" t="s">
        <v>4130</v>
      </c>
      <c r="E1067" s="111" t="s">
        <v>44631</v>
      </c>
    </row>
    <row r="1068" spans="1:5">
      <c r="A1068">
        <v>0</v>
      </c>
      <c r="B1068" t="s">
        <v>5117</v>
      </c>
      <c r="C1068" t="s">
        <v>44632</v>
      </c>
      <c r="D1068" s="111" t="s">
        <v>4130</v>
      </c>
      <c r="E1068" s="111" t="s">
        <v>44633</v>
      </c>
    </row>
    <row r="1069" spans="1:5">
      <c r="A1069">
        <v>0</v>
      </c>
      <c r="B1069" t="s">
        <v>5118</v>
      </c>
      <c r="C1069" t="s">
        <v>44634</v>
      </c>
      <c r="D1069" s="111" t="s">
        <v>4130</v>
      </c>
      <c r="E1069" s="111" t="s">
        <v>44635</v>
      </c>
    </row>
    <row r="1070" spans="1:5">
      <c r="A1070">
        <v>0</v>
      </c>
      <c r="B1070" t="s">
        <v>5119</v>
      </c>
      <c r="C1070" t="s">
        <v>44636</v>
      </c>
      <c r="D1070" s="111" t="s">
        <v>4130</v>
      </c>
      <c r="E1070" s="111" t="s">
        <v>44637</v>
      </c>
    </row>
    <row r="1071" spans="1:5">
      <c r="A1071">
        <v>0</v>
      </c>
      <c r="B1071" t="s">
        <v>5120</v>
      </c>
      <c r="C1071" t="s">
        <v>44638</v>
      </c>
      <c r="D1071" s="111" t="s">
        <v>4130</v>
      </c>
      <c r="E1071" s="111" t="s">
        <v>44639</v>
      </c>
    </row>
    <row r="1072" spans="1:5">
      <c r="A1072">
        <v>0</v>
      </c>
      <c r="B1072" t="s">
        <v>5121</v>
      </c>
      <c r="C1072" t="s">
        <v>44640</v>
      </c>
      <c r="D1072" s="111" t="s">
        <v>4130</v>
      </c>
      <c r="E1072" s="111" t="s">
        <v>44641</v>
      </c>
    </row>
    <row r="1073" spans="1:5">
      <c r="A1073">
        <v>0</v>
      </c>
      <c r="B1073" t="s">
        <v>5122</v>
      </c>
      <c r="C1073" t="s">
        <v>44642</v>
      </c>
      <c r="D1073" s="111" t="s">
        <v>4130</v>
      </c>
      <c r="E1073" s="111" t="s">
        <v>44643</v>
      </c>
    </row>
    <row r="1074" spans="1:5">
      <c r="A1074">
        <v>0</v>
      </c>
      <c r="B1074" t="s">
        <v>5123</v>
      </c>
      <c r="C1074" t="s">
        <v>44644</v>
      </c>
      <c r="D1074" s="111" t="s">
        <v>4130</v>
      </c>
      <c r="E1074" s="111" t="s">
        <v>44645</v>
      </c>
    </row>
    <row r="1075" spans="1:5">
      <c r="A1075">
        <v>0</v>
      </c>
      <c r="B1075" t="s">
        <v>5124</v>
      </c>
      <c r="C1075" t="s">
        <v>44646</v>
      </c>
      <c r="D1075" s="111" t="s">
        <v>4130</v>
      </c>
      <c r="E1075" s="111" t="s">
        <v>44647</v>
      </c>
    </row>
    <row r="1076" spans="1:5">
      <c r="A1076">
        <v>0</v>
      </c>
      <c r="B1076" t="s">
        <v>5125</v>
      </c>
      <c r="C1076" t="s">
        <v>44648</v>
      </c>
      <c r="D1076" s="111" t="s">
        <v>4130</v>
      </c>
      <c r="E1076" s="111" t="s">
        <v>44649</v>
      </c>
    </row>
    <row r="1077" spans="1:5">
      <c r="A1077">
        <v>0</v>
      </c>
      <c r="B1077" t="s">
        <v>5126</v>
      </c>
      <c r="C1077" t="s">
        <v>44650</v>
      </c>
      <c r="D1077" s="111" t="s">
        <v>4130</v>
      </c>
      <c r="E1077" s="111" t="s">
        <v>44651</v>
      </c>
    </row>
    <row r="1078" spans="1:5">
      <c r="A1078">
        <v>0</v>
      </c>
      <c r="B1078" t="s">
        <v>5127</v>
      </c>
      <c r="C1078" t="s">
        <v>44652</v>
      </c>
      <c r="D1078" s="111" t="s">
        <v>4130</v>
      </c>
      <c r="E1078" s="111" t="s">
        <v>44653</v>
      </c>
    </row>
    <row r="1079" spans="1:5">
      <c r="A1079">
        <v>0</v>
      </c>
      <c r="B1079" t="s">
        <v>5128</v>
      </c>
      <c r="C1079" t="s">
        <v>44654</v>
      </c>
      <c r="D1079" s="111" t="s">
        <v>4130</v>
      </c>
      <c r="E1079" s="111" t="s">
        <v>44655</v>
      </c>
    </row>
    <row r="1080" spans="1:5">
      <c r="A1080">
        <v>0</v>
      </c>
      <c r="B1080" t="s">
        <v>5129</v>
      </c>
      <c r="C1080" t="s">
        <v>44656</v>
      </c>
      <c r="D1080" s="111" t="s">
        <v>4130</v>
      </c>
      <c r="E1080" s="111" t="s">
        <v>44657</v>
      </c>
    </row>
    <row r="1081" spans="1:5">
      <c r="A1081">
        <v>0</v>
      </c>
      <c r="B1081" t="s">
        <v>5130</v>
      </c>
      <c r="C1081" t="s">
        <v>44658</v>
      </c>
      <c r="D1081" s="111" t="s">
        <v>4130</v>
      </c>
      <c r="E1081" s="111" t="s">
        <v>44659</v>
      </c>
    </row>
    <row r="1082" spans="1:5">
      <c r="A1082">
        <v>0</v>
      </c>
      <c r="B1082" t="s">
        <v>5131</v>
      </c>
      <c r="C1082" t="s">
        <v>44660</v>
      </c>
      <c r="D1082" s="111" t="s">
        <v>4130</v>
      </c>
      <c r="E1082" s="111" t="s">
        <v>44661</v>
      </c>
    </row>
    <row r="1083" spans="1:5">
      <c r="A1083">
        <v>0</v>
      </c>
      <c r="B1083" t="s">
        <v>5132</v>
      </c>
      <c r="C1083" t="s">
        <v>44662</v>
      </c>
      <c r="D1083" s="111" t="s">
        <v>4130</v>
      </c>
      <c r="E1083" s="111" t="s">
        <v>44663</v>
      </c>
    </row>
    <row r="1084" spans="1:5">
      <c r="A1084">
        <v>0</v>
      </c>
      <c r="B1084" t="s">
        <v>5133</v>
      </c>
      <c r="C1084" t="s">
        <v>44664</v>
      </c>
      <c r="D1084" s="111" t="s">
        <v>4130</v>
      </c>
      <c r="E1084" s="111" t="s">
        <v>44665</v>
      </c>
    </row>
    <row r="1085" spans="1:5">
      <c r="A1085">
        <v>0</v>
      </c>
      <c r="B1085" t="s">
        <v>5134</v>
      </c>
      <c r="C1085" t="s">
        <v>44666</v>
      </c>
      <c r="D1085" s="111" t="s">
        <v>4130</v>
      </c>
      <c r="E1085" s="111" t="s">
        <v>44667</v>
      </c>
    </row>
    <row r="1086" spans="1:5">
      <c r="A1086">
        <v>0</v>
      </c>
      <c r="B1086" t="s">
        <v>5135</v>
      </c>
      <c r="C1086" t="s">
        <v>44668</v>
      </c>
      <c r="D1086" s="111" t="s">
        <v>4130</v>
      </c>
      <c r="E1086" s="111" t="s">
        <v>44669</v>
      </c>
    </row>
    <row r="1087" spans="1:5">
      <c r="A1087">
        <v>0</v>
      </c>
      <c r="B1087" t="s">
        <v>5136</v>
      </c>
      <c r="C1087" t="s">
        <v>44670</v>
      </c>
      <c r="D1087" s="111" t="s">
        <v>4130</v>
      </c>
      <c r="E1087" s="111" t="s">
        <v>44671</v>
      </c>
    </row>
    <row r="1088" spans="1:5">
      <c r="A1088">
        <v>0</v>
      </c>
      <c r="B1088" t="s">
        <v>5137</v>
      </c>
      <c r="C1088" t="s">
        <v>44672</v>
      </c>
      <c r="D1088" s="111" t="s">
        <v>4130</v>
      </c>
      <c r="E1088" s="111" t="s">
        <v>44673</v>
      </c>
    </row>
    <row r="1089" spans="1:5">
      <c r="A1089">
        <v>0</v>
      </c>
      <c r="B1089" t="s">
        <v>5138</v>
      </c>
      <c r="C1089" t="s">
        <v>44674</v>
      </c>
      <c r="D1089" s="111" t="s">
        <v>4130</v>
      </c>
      <c r="E1089" s="111" t="s">
        <v>44675</v>
      </c>
    </row>
    <row r="1090" spans="1:5">
      <c r="A1090">
        <v>0</v>
      </c>
      <c r="B1090" t="s">
        <v>5139</v>
      </c>
      <c r="C1090" t="s">
        <v>44676</v>
      </c>
      <c r="D1090" s="111" t="s">
        <v>4130</v>
      </c>
      <c r="E1090" s="111" t="s">
        <v>44677</v>
      </c>
    </row>
    <row r="1091" spans="1:5">
      <c r="A1091">
        <v>0</v>
      </c>
      <c r="B1091" t="s">
        <v>5140</v>
      </c>
      <c r="C1091" t="s">
        <v>44678</v>
      </c>
      <c r="D1091" s="111" t="s">
        <v>4130</v>
      </c>
      <c r="E1091" s="111" t="s">
        <v>44679</v>
      </c>
    </row>
    <row r="1092" spans="1:5">
      <c r="A1092">
        <v>0</v>
      </c>
      <c r="B1092" t="s">
        <v>44680</v>
      </c>
      <c r="C1092">
        <v>0</v>
      </c>
      <c r="D1092" s="111">
        <v>0</v>
      </c>
      <c r="E1092" s="111" t="s">
        <v>42775</v>
      </c>
    </row>
    <row r="1093" spans="1:5">
      <c r="A1093">
        <v>0</v>
      </c>
      <c r="B1093" t="s">
        <v>5141</v>
      </c>
      <c r="C1093" t="s">
        <v>44681</v>
      </c>
      <c r="D1093" s="111" t="s">
        <v>40</v>
      </c>
      <c r="E1093" s="111" t="s">
        <v>44682</v>
      </c>
    </row>
    <row r="1094" spans="1:5">
      <c r="A1094">
        <v>0</v>
      </c>
      <c r="B1094" t="s">
        <v>5142</v>
      </c>
      <c r="C1094" t="s">
        <v>44683</v>
      </c>
      <c r="D1094" s="111" t="s">
        <v>40</v>
      </c>
      <c r="E1094" s="111" t="s">
        <v>44684</v>
      </c>
    </row>
    <row r="1095" spans="1:5">
      <c r="A1095">
        <v>0</v>
      </c>
      <c r="B1095" t="s">
        <v>5143</v>
      </c>
      <c r="C1095" t="s">
        <v>44685</v>
      </c>
      <c r="D1095" s="111" t="s">
        <v>40</v>
      </c>
      <c r="E1095" s="111" t="s">
        <v>44686</v>
      </c>
    </row>
    <row r="1096" spans="1:5">
      <c r="A1096">
        <v>0</v>
      </c>
      <c r="B1096" t="s">
        <v>5144</v>
      </c>
      <c r="C1096" t="s">
        <v>44687</v>
      </c>
      <c r="D1096" s="111" t="s">
        <v>40</v>
      </c>
      <c r="E1096" s="111" t="s">
        <v>44688</v>
      </c>
    </row>
    <row r="1097" spans="1:5">
      <c r="A1097">
        <v>0</v>
      </c>
      <c r="B1097" t="s">
        <v>5145</v>
      </c>
      <c r="C1097" t="s">
        <v>44689</v>
      </c>
      <c r="D1097" s="111" t="s">
        <v>40</v>
      </c>
      <c r="E1097" s="111" t="s">
        <v>44690</v>
      </c>
    </row>
    <row r="1098" spans="1:5">
      <c r="A1098">
        <v>0</v>
      </c>
      <c r="B1098" t="s">
        <v>5146</v>
      </c>
      <c r="C1098" t="s">
        <v>44691</v>
      </c>
      <c r="D1098" s="111" t="s">
        <v>40</v>
      </c>
      <c r="E1098" s="111" t="s">
        <v>44692</v>
      </c>
    </row>
    <row r="1099" spans="1:5">
      <c r="A1099">
        <v>0</v>
      </c>
      <c r="B1099" t="s">
        <v>5147</v>
      </c>
      <c r="C1099" t="s">
        <v>44693</v>
      </c>
      <c r="D1099" s="111" t="s">
        <v>40</v>
      </c>
      <c r="E1099" s="111" t="s">
        <v>44694</v>
      </c>
    </row>
    <row r="1100" spans="1:5">
      <c r="A1100">
        <v>0</v>
      </c>
      <c r="B1100" t="s">
        <v>5148</v>
      </c>
      <c r="C1100" t="s">
        <v>44695</v>
      </c>
      <c r="D1100" s="111" t="s">
        <v>40</v>
      </c>
      <c r="E1100" s="111" t="s">
        <v>44696</v>
      </c>
    </row>
    <row r="1101" spans="1:5">
      <c r="A1101">
        <v>0</v>
      </c>
      <c r="B1101" t="s">
        <v>5149</v>
      </c>
      <c r="C1101" t="s">
        <v>44697</v>
      </c>
      <c r="D1101" s="111" t="s">
        <v>40</v>
      </c>
      <c r="E1101" s="111" t="s">
        <v>44698</v>
      </c>
    </row>
    <row r="1102" spans="1:5">
      <c r="A1102">
        <v>0</v>
      </c>
      <c r="B1102" t="s">
        <v>5150</v>
      </c>
      <c r="C1102" t="s">
        <v>44699</v>
      </c>
      <c r="D1102" s="111" t="s">
        <v>40</v>
      </c>
      <c r="E1102" s="111" t="s">
        <v>44700</v>
      </c>
    </row>
    <row r="1103" spans="1:5">
      <c r="A1103">
        <v>0</v>
      </c>
      <c r="B1103" t="s">
        <v>44701</v>
      </c>
      <c r="C1103" t="s">
        <v>44702</v>
      </c>
      <c r="D1103" s="111" t="s">
        <v>40</v>
      </c>
      <c r="E1103" s="111" t="s">
        <v>44703</v>
      </c>
    </row>
    <row r="1104" spans="1:5">
      <c r="A1104">
        <v>0</v>
      </c>
      <c r="B1104" t="s">
        <v>44704</v>
      </c>
      <c r="C1104" t="s">
        <v>44705</v>
      </c>
      <c r="D1104" s="111" t="s">
        <v>40</v>
      </c>
      <c r="E1104" s="111" t="s">
        <v>44706</v>
      </c>
    </row>
    <row r="1105" spans="1:5">
      <c r="A1105">
        <v>0</v>
      </c>
      <c r="B1105" t="s">
        <v>44707</v>
      </c>
      <c r="C1105" t="s">
        <v>44708</v>
      </c>
      <c r="D1105" s="111" t="s">
        <v>40</v>
      </c>
      <c r="E1105" s="111" t="s">
        <v>44709</v>
      </c>
    </row>
    <row r="1106" spans="1:5">
      <c r="A1106">
        <v>0</v>
      </c>
      <c r="B1106" t="s">
        <v>44710</v>
      </c>
      <c r="C1106" t="s">
        <v>44711</v>
      </c>
      <c r="D1106" s="111" t="s">
        <v>40</v>
      </c>
      <c r="E1106" s="111" t="s">
        <v>44712</v>
      </c>
    </row>
    <row r="1107" spans="1:5">
      <c r="A1107">
        <v>0</v>
      </c>
      <c r="B1107" t="s">
        <v>44713</v>
      </c>
      <c r="C1107" t="s">
        <v>44714</v>
      </c>
      <c r="D1107" s="111" t="s">
        <v>40</v>
      </c>
      <c r="E1107" s="111" t="s">
        <v>44715</v>
      </c>
    </row>
    <row r="1108" spans="1:5">
      <c r="A1108">
        <v>0</v>
      </c>
      <c r="B1108" t="s">
        <v>44716</v>
      </c>
      <c r="C1108" t="s">
        <v>44717</v>
      </c>
      <c r="D1108" s="111" t="s">
        <v>40</v>
      </c>
      <c r="E1108" s="111" t="s">
        <v>44718</v>
      </c>
    </row>
    <row r="1109" spans="1:5">
      <c r="A1109">
        <v>0</v>
      </c>
      <c r="B1109" t="s">
        <v>44719</v>
      </c>
      <c r="C1109" t="s">
        <v>44720</v>
      </c>
      <c r="D1109" s="111" t="s">
        <v>40</v>
      </c>
      <c r="E1109" s="111" t="s">
        <v>44721</v>
      </c>
    </row>
    <row r="1110" spans="1:5">
      <c r="A1110">
        <v>0</v>
      </c>
      <c r="B1110" t="s">
        <v>44722</v>
      </c>
      <c r="C1110" t="s">
        <v>44723</v>
      </c>
      <c r="D1110" s="111" t="s">
        <v>40</v>
      </c>
      <c r="E1110" s="111" t="s">
        <v>44724</v>
      </c>
    </row>
    <row r="1111" spans="1:5">
      <c r="A1111">
        <v>0</v>
      </c>
      <c r="B1111" t="s">
        <v>44725</v>
      </c>
      <c r="C1111" t="s">
        <v>44726</v>
      </c>
      <c r="D1111" s="111" t="s">
        <v>40</v>
      </c>
      <c r="E1111" s="111" t="s">
        <v>44727</v>
      </c>
    </row>
    <row r="1112" spans="1:5">
      <c r="A1112">
        <v>0</v>
      </c>
      <c r="B1112" t="s">
        <v>44728</v>
      </c>
      <c r="C1112" t="s">
        <v>44729</v>
      </c>
      <c r="D1112" s="111" t="s">
        <v>40</v>
      </c>
      <c r="E1112" s="111" t="s">
        <v>44730</v>
      </c>
    </row>
    <row r="1113" spans="1:5">
      <c r="A1113" t="s">
        <v>44731</v>
      </c>
      <c r="B1113">
        <v>0</v>
      </c>
      <c r="C1113">
        <v>0</v>
      </c>
      <c r="D1113" s="111">
        <v>0</v>
      </c>
      <c r="E1113" s="111" t="s">
        <v>42775</v>
      </c>
    </row>
    <row r="1114" spans="1:5">
      <c r="A1114">
        <v>0</v>
      </c>
      <c r="B1114" t="s">
        <v>44732</v>
      </c>
      <c r="C1114">
        <v>0</v>
      </c>
      <c r="D1114" s="111">
        <v>0</v>
      </c>
      <c r="E1114" s="111" t="s">
        <v>42775</v>
      </c>
    </row>
    <row r="1115" spans="1:5">
      <c r="A1115">
        <v>0</v>
      </c>
      <c r="B1115" t="s">
        <v>5151</v>
      </c>
      <c r="C1115" t="s">
        <v>44733</v>
      </c>
      <c r="D1115" s="111" t="s">
        <v>40</v>
      </c>
      <c r="E1115" s="111" t="s">
        <v>44734</v>
      </c>
    </row>
    <row r="1116" spans="1:5">
      <c r="A1116">
        <v>0</v>
      </c>
      <c r="B1116" t="s">
        <v>5152</v>
      </c>
      <c r="C1116" t="s">
        <v>44735</v>
      </c>
      <c r="D1116" s="111" t="s">
        <v>40</v>
      </c>
      <c r="E1116" s="111" t="s">
        <v>44736</v>
      </c>
    </row>
    <row r="1117" spans="1:5">
      <c r="A1117">
        <v>0</v>
      </c>
      <c r="B1117" t="s">
        <v>5153</v>
      </c>
      <c r="C1117" t="s">
        <v>44737</v>
      </c>
      <c r="D1117" s="111" t="s">
        <v>40</v>
      </c>
      <c r="E1117" s="111" t="s">
        <v>44738</v>
      </c>
    </row>
    <row r="1118" spans="1:5">
      <c r="A1118">
        <v>0</v>
      </c>
      <c r="B1118" t="s">
        <v>5154</v>
      </c>
      <c r="C1118" t="s">
        <v>44739</v>
      </c>
      <c r="D1118" s="111" t="s">
        <v>40</v>
      </c>
      <c r="E1118" s="111" t="s">
        <v>44740</v>
      </c>
    </row>
    <row r="1119" spans="1:5">
      <c r="A1119">
        <v>0</v>
      </c>
      <c r="B1119" t="s">
        <v>5155</v>
      </c>
      <c r="C1119" t="s">
        <v>44741</v>
      </c>
      <c r="D1119" s="111" t="s">
        <v>40</v>
      </c>
      <c r="E1119" s="111" t="s">
        <v>44742</v>
      </c>
    </row>
    <row r="1120" spans="1:5">
      <c r="A1120">
        <v>0</v>
      </c>
      <c r="B1120" t="s">
        <v>5156</v>
      </c>
      <c r="C1120" t="s">
        <v>44743</v>
      </c>
      <c r="D1120" s="111" t="s">
        <v>40</v>
      </c>
      <c r="E1120" s="111" t="s">
        <v>44744</v>
      </c>
    </row>
    <row r="1121" spans="1:5">
      <c r="A1121">
        <v>0</v>
      </c>
      <c r="B1121" t="s">
        <v>44745</v>
      </c>
      <c r="C1121">
        <v>0</v>
      </c>
      <c r="D1121" s="111">
        <v>0</v>
      </c>
      <c r="E1121" s="111" t="s">
        <v>42775</v>
      </c>
    </row>
    <row r="1122" spans="1:5">
      <c r="A1122">
        <v>0</v>
      </c>
      <c r="B1122" t="s">
        <v>5157</v>
      </c>
      <c r="C1122" t="s">
        <v>44746</v>
      </c>
      <c r="D1122" s="111" t="s">
        <v>4130</v>
      </c>
      <c r="E1122" s="111" t="s">
        <v>44747</v>
      </c>
    </row>
    <row r="1123" spans="1:5">
      <c r="A1123">
        <v>0</v>
      </c>
      <c r="B1123" t="s">
        <v>5158</v>
      </c>
      <c r="C1123" t="s">
        <v>44748</v>
      </c>
      <c r="D1123" s="111" t="s">
        <v>4130</v>
      </c>
      <c r="E1123" s="111" t="s">
        <v>44749</v>
      </c>
    </row>
    <row r="1124" spans="1:5">
      <c r="A1124">
        <v>0</v>
      </c>
      <c r="B1124" t="s">
        <v>5159</v>
      </c>
      <c r="C1124" t="s">
        <v>44750</v>
      </c>
      <c r="D1124" s="111" t="s">
        <v>4130</v>
      </c>
      <c r="E1124" s="111" t="s">
        <v>44751</v>
      </c>
    </row>
    <row r="1125" spans="1:5">
      <c r="A1125">
        <v>0</v>
      </c>
      <c r="B1125" t="s">
        <v>5160</v>
      </c>
      <c r="C1125" t="s">
        <v>44752</v>
      </c>
      <c r="D1125" s="111" t="s">
        <v>4130</v>
      </c>
      <c r="E1125" s="111" t="s">
        <v>44753</v>
      </c>
    </row>
    <row r="1126" spans="1:5">
      <c r="A1126">
        <v>0</v>
      </c>
      <c r="B1126" t="s">
        <v>5161</v>
      </c>
      <c r="C1126" t="s">
        <v>44754</v>
      </c>
      <c r="D1126" s="111" t="s">
        <v>4130</v>
      </c>
      <c r="E1126" s="111" t="s">
        <v>44755</v>
      </c>
    </row>
    <row r="1127" spans="1:5">
      <c r="A1127">
        <v>0</v>
      </c>
      <c r="B1127" t="s">
        <v>5162</v>
      </c>
      <c r="C1127" t="s">
        <v>44756</v>
      </c>
      <c r="D1127" s="111" t="s">
        <v>4130</v>
      </c>
      <c r="E1127" s="111" t="s">
        <v>44757</v>
      </c>
    </row>
    <row r="1128" spans="1:5">
      <c r="A1128">
        <v>0</v>
      </c>
      <c r="B1128" t="s">
        <v>5163</v>
      </c>
      <c r="C1128" t="s">
        <v>44758</v>
      </c>
      <c r="D1128" s="111" t="s">
        <v>4130</v>
      </c>
      <c r="E1128" s="111" t="s">
        <v>44759</v>
      </c>
    </row>
    <row r="1129" spans="1:5">
      <c r="A1129">
        <v>0</v>
      </c>
      <c r="B1129" t="s">
        <v>5164</v>
      </c>
      <c r="C1129" t="s">
        <v>44760</v>
      </c>
      <c r="D1129" s="111" t="s">
        <v>4130</v>
      </c>
      <c r="E1129" s="111" t="s">
        <v>44761</v>
      </c>
    </row>
    <row r="1130" spans="1:5">
      <c r="A1130">
        <v>0</v>
      </c>
      <c r="B1130" t="s">
        <v>5165</v>
      </c>
      <c r="C1130" t="s">
        <v>44762</v>
      </c>
      <c r="D1130" s="111" t="s">
        <v>4130</v>
      </c>
      <c r="E1130" s="111" t="s">
        <v>44763</v>
      </c>
    </row>
    <row r="1131" spans="1:5">
      <c r="A1131">
        <v>0</v>
      </c>
      <c r="B1131" t="s">
        <v>5166</v>
      </c>
      <c r="C1131" t="s">
        <v>44764</v>
      </c>
      <c r="D1131" s="111" t="s">
        <v>4130</v>
      </c>
      <c r="E1131" s="111" t="s">
        <v>44765</v>
      </c>
    </row>
    <row r="1132" spans="1:5">
      <c r="A1132">
        <v>0</v>
      </c>
      <c r="B1132" t="s">
        <v>5167</v>
      </c>
      <c r="C1132" t="s">
        <v>44766</v>
      </c>
      <c r="D1132" s="111" t="s">
        <v>4130</v>
      </c>
      <c r="E1132" s="111" t="s">
        <v>44767</v>
      </c>
    </row>
    <row r="1133" spans="1:5">
      <c r="A1133">
        <v>0</v>
      </c>
      <c r="B1133" t="s">
        <v>5168</v>
      </c>
      <c r="C1133" t="s">
        <v>44768</v>
      </c>
      <c r="D1133" s="111" t="s">
        <v>4130</v>
      </c>
      <c r="E1133" s="111" t="s">
        <v>44769</v>
      </c>
    </row>
    <row r="1134" spans="1:5">
      <c r="A1134">
        <v>0</v>
      </c>
      <c r="B1134" t="s">
        <v>5169</v>
      </c>
      <c r="C1134" t="s">
        <v>44770</v>
      </c>
      <c r="D1134" s="111" t="s">
        <v>4130</v>
      </c>
      <c r="E1134" s="111" t="s">
        <v>44771</v>
      </c>
    </row>
    <row r="1135" spans="1:5">
      <c r="A1135">
        <v>0</v>
      </c>
      <c r="B1135" t="s">
        <v>5170</v>
      </c>
      <c r="C1135" t="s">
        <v>44772</v>
      </c>
      <c r="D1135" s="111" t="s">
        <v>4130</v>
      </c>
      <c r="E1135" s="111" t="s">
        <v>44773</v>
      </c>
    </row>
    <row r="1136" spans="1:5">
      <c r="A1136">
        <v>0</v>
      </c>
      <c r="B1136" t="s">
        <v>5171</v>
      </c>
      <c r="C1136" t="s">
        <v>44774</v>
      </c>
      <c r="D1136" s="111" t="s">
        <v>4130</v>
      </c>
      <c r="E1136" s="111" t="s">
        <v>44775</v>
      </c>
    </row>
    <row r="1137" spans="1:5">
      <c r="A1137">
        <v>0</v>
      </c>
      <c r="B1137" t="s">
        <v>5172</v>
      </c>
      <c r="C1137" t="s">
        <v>44776</v>
      </c>
      <c r="D1137" s="111" t="s">
        <v>4130</v>
      </c>
      <c r="E1137" s="111" t="s">
        <v>44777</v>
      </c>
    </row>
    <row r="1138" spans="1:5">
      <c r="A1138">
        <v>0</v>
      </c>
      <c r="B1138" t="s">
        <v>5173</v>
      </c>
      <c r="C1138" t="s">
        <v>44778</v>
      </c>
      <c r="D1138" s="111" t="s">
        <v>4130</v>
      </c>
      <c r="E1138" s="111" t="s">
        <v>44779</v>
      </c>
    </row>
    <row r="1139" spans="1:5">
      <c r="A1139">
        <v>0</v>
      </c>
      <c r="B1139" t="s">
        <v>5174</v>
      </c>
      <c r="C1139" t="s">
        <v>44780</v>
      </c>
      <c r="D1139" s="111" t="s">
        <v>4130</v>
      </c>
      <c r="E1139" s="111" t="s">
        <v>44781</v>
      </c>
    </row>
    <row r="1140" spans="1:5">
      <c r="A1140">
        <v>0</v>
      </c>
      <c r="B1140" t="s">
        <v>5175</v>
      </c>
      <c r="C1140" t="s">
        <v>44782</v>
      </c>
      <c r="D1140" s="111" t="s">
        <v>4130</v>
      </c>
      <c r="E1140" s="111" t="s">
        <v>44783</v>
      </c>
    </row>
    <row r="1141" spans="1:5">
      <c r="A1141">
        <v>0</v>
      </c>
      <c r="B1141" t="s">
        <v>5176</v>
      </c>
      <c r="C1141" t="s">
        <v>44784</v>
      </c>
      <c r="D1141" s="111" t="s">
        <v>4130</v>
      </c>
      <c r="E1141" s="111" t="s">
        <v>44785</v>
      </c>
    </row>
    <row r="1142" spans="1:5">
      <c r="A1142">
        <v>0</v>
      </c>
      <c r="B1142" t="s">
        <v>5177</v>
      </c>
      <c r="C1142" t="s">
        <v>44786</v>
      </c>
      <c r="D1142" s="111" t="s">
        <v>4130</v>
      </c>
      <c r="E1142" s="111" t="s">
        <v>44787</v>
      </c>
    </row>
    <row r="1143" spans="1:5">
      <c r="A1143">
        <v>0</v>
      </c>
      <c r="B1143" t="s">
        <v>5178</v>
      </c>
      <c r="C1143" t="s">
        <v>44788</v>
      </c>
      <c r="D1143" s="111" t="s">
        <v>4130</v>
      </c>
      <c r="E1143" s="111" t="s">
        <v>44789</v>
      </c>
    </row>
    <row r="1144" spans="1:5">
      <c r="A1144">
        <v>0</v>
      </c>
      <c r="B1144" t="s">
        <v>5179</v>
      </c>
      <c r="C1144" t="s">
        <v>44790</v>
      </c>
      <c r="D1144" s="111" t="s">
        <v>4130</v>
      </c>
      <c r="E1144" s="111" t="s">
        <v>44791</v>
      </c>
    </row>
    <row r="1145" spans="1:5">
      <c r="A1145">
        <v>0</v>
      </c>
      <c r="B1145" t="s">
        <v>5180</v>
      </c>
      <c r="C1145" t="s">
        <v>44792</v>
      </c>
      <c r="D1145" s="111" t="s">
        <v>4130</v>
      </c>
      <c r="E1145" s="111" t="s">
        <v>44793</v>
      </c>
    </row>
    <row r="1146" spans="1:5">
      <c r="A1146">
        <v>0</v>
      </c>
      <c r="B1146" t="s">
        <v>5181</v>
      </c>
      <c r="C1146" t="s">
        <v>44794</v>
      </c>
      <c r="D1146" s="111" t="s">
        <v>4130</v>
      </c>
      <c r="E1146" s="111" t="s">
        <v>44795</v>
      </c>
    </row>
    <row r="1147" spans="1:5">
      <c r="A1147">
        <v>0</v>
      </c>
      <c r="B1147" t="s">
        <v>5182</v>
      </c>
      <c r="C1147" t="s">
        <v>44796</v>
      </c>
      <c r="D1147" s="111" t="s">
        <v>4130</v>
      </c>
      <c r="E1147" s="111" t="s">
        <v>44797</v>
      </c>
    </row>
    <row r="1148" spans="1:5">
      <c r="A1148">
        <v>0</v>
      </c>
      <c r="B1148" t="s">
        <v>5183</v>
      </c>
      <c r="C1148" t="s">
        <v>44798</v>
      </c>
      <c r="D1148" s="111" t="s">
        <v>4130</v>
      </c>
      <c r="E1148" s="111" t="s">
        <v>44799</v>
      </c>
    </row>
    <row r="1149" spans="1:5">
      <c r="A1149">
        <v>0</v>
      </c>
      <c r="B1149" t="s">
        <v>5184</v>
      </c>
      <c r="C1149" t="s">
        <v>44800</v>
      </c>
      <c r="D1149" s="111" t="s">
        <v>4130</v>
      </c>
      <c r="E1149" s="111" t="s">
        <v>44801</v>
      </c>
    </row>
    <row r="1150" spans="1:5">
      <c r="A1150">
        <v>0</v>
      </c>
      <c r="B1150" t="s">
        <v>5185</v>
      </c>
      <c r="C1150" t="s">
        <v>44802</v>
      </c>
      <c r="D1150" s="111" t="s">
        <v>4130</v>
      </c>
      <c r="E1150" s="111" t="s">
        <v>44803</v>
      </c>
    </row>
    <row r="1151" spans="1:5">
      <c r="A1151">
        <v>0</v>
      </c>
      <c r="B1151" t="s">
        <v>5186</v>
      </c>
      <c r="C1151" t="s">
        <v>44804</v>
      </c>
      <c r="D1151" s="111" t="s">
        <v>4130</v>
      </c>
      <c r="E1151" s="111" t="s">
        <v>44805</v>
      </c>
    </row>
    <row r="1152" spans="1:5">
      <c r="A1152">
        <v>0</v>
      </c>
      <c r="B1152" t="s">
        <v>5187</v>
      </c>
      <c r="C1152" t="s">
        <v>44806</v>
      </c>
      <c r="D1152" s="111" t="s">
        <v>4130</v>
      </c>
      <c r="E1152" s="111" t="s">
        <v>44807</v>
      </c>
    </row>
    <row r="1153" spans="1:5">
      <c r="A1153">
        <v>0</v>
      </c>
      <c r="B1153" t="s">
        <v>5188</v>
      </c>
      <c r="C1153" t="s">
        <v>44808</v>
      </c>
      <c r="D1153" s="111" t="s">
        <v>4130</v>
      </c>
      <c r="E1153" s="111" t="s">
        <v>44809</v>
      </c>
    </row>
    <row r="1154" spans="1:5">
      <c r="A1154">
        <v>0</v>
      </c>
      <c r="B1154" t="s">
        <v>5189</v>
      </c>
      <c r="C1154" t="s">
        <v>44810</v>
      </c>
      <c r="D1154" s="111" t="s">
        <v>4130</v>
      </c>
      <c r="E1154" s="111" t="s">
        <v>44811</v>
      </c>
    </row>
    <row r="1155" spans="1:5">
      <c r="A1155">
        <v>0</v>
      </c>
      <c r="B1155" t="s">
        <v>5190</v>
      </c>
      <c r="C1155" t="s">
        <v>44812</v>
      </c>
      <c r="D1155" s="111" t="s">
        <v>4130</v>
      </c>
      <c r="E1155" s="111" t="s">
        <v>44813</v>
      </c>
    </row>
    <row r="1156" spans="1:5">
      <c r="A1156">
        <v>0</v>
      </c>
      <c r="B1156" t="s">
        <v>5191</v>
      </c>
      <c r="C1156" t="s">
        <v>44814</v>
      </c>
      <c r="D1156" s="111" t="s">
        <v>4130</v>
      </c>
      <c r="E1156" s="111" t="s">
        <v>44815</v>
      </c>
    </row>
    <row r="1157" spans="1:5">
      <c r="A1157">
        <v>0</v>
      </c>
      <c r="B1157" t="s">
        <v>5192</v>
      </c>
      <c r="C1157" t="s">
        <v>44816</v>
      </c>
      <c r="D1157" s="111" t="s">
        <v>4130</v>
      </c>
      <c r="E1157" s="111" t="s">
        <v>44807</v>
      </c>
    </row>
    <row r="1158" spans="1:5">
      <c r="A1158">
        <v>0</v>
      </c>
      <c r="B1158" t="s">
        <v>5193</v>
      </c>
      <c r="C1158" t="s">
        <v>44817</v>
      </c>
      <c r="D1158" s="111" t="s">
        <v>4130</v>
      </c>
      <c r="E1158" s="111" t="s">
        <v>44809</v>
      </c>
    </row>
    <row r="1159" spans="1:5">
      <c r="A1159">
        <v>0</v>
      </c>
      <c r="B1159" t="s">
        <v>5194</v>
      </c>
      <c r="C1159" t="s">
        <v>44818</v>
      </c>
      <c r="D1159" s="111" t="s">
        <v>4130</v>
      </c>
      <c r="E1159" s="111" t="s">
        <v>44819</v>
      </c>
    </row>
    <row r="1160" spans="1:5">
      <c r="A1160">
        <v>0</v>
      </c>
      <c r="B1160" t="s">
        <v>5195</v>
      </c>
      <c r="C1160" t="s">
        <v>44820</v>
      </c>
      <c r="D1160" s="111" t="s">
        <v>4130</v>
      </c>
      <c r="E1160" s="111" t="s">
        <v>44821</v>
      </c>
    </row>
    <row r="1161" spans="1:5">
      <c r="A1161">
        <v>0</v>
      </c>
      <c r="B1161" t="s">
        <v>5196</v>
      </c>
      <c r="C1161" t="s">
        <v>44822</v>
      </c>
      <c r="D1161" s="111" t="s">
        <v>4130</v>
      </c>
      <c r="E1161" s="111" t="s">
        <v>44823</v>
      </c>
    </row>
    <row r="1162" spans="1:5">
      <c r="A1162">
        <v>0</v>
      </c>
      <c r="B1162" t="s">
        <v>5197</v>
      </c>
      <c r="C1162" t="s">
        <v>44824</v>
      </c>
      <c r="D1162" s="111" t="s">
        <v>4130</v>
      </c>
      <c r="E1162" s="111" t="s">
        <v>44825</v>
      </c>
    </row>
    <row r="1163" spans="1:5">
      <c r="A1163">
        <v>0</v>
      </c>
      <c r="B1163" t="s">
        <v>5198</v>
      </c>
      <c r="C1163" t="s">
        <v>44826</v>
      </c>
      <c r="D1163" s="111" t="s">
        <v>4130</v>
      </c>
      <c r="E1163" s="111" t="s">
        <v>44827</v>
      </c>
    </row>
    <row r="1164" spans="1:5">
      <c r="A1164">
        <v>0</v>
      </c>
      <c r="B1164" t="s">
        <v>5199</v>
      </c>
      <c r="C1164" t="s">
        <v>44828</v>
      </c>
      <c r="D1164" s="111" t="s">
        <v>4130</v>
      </c>
      <c r="E1164" s="111" t="s">
        <v>44829</v>
      </c>
    </row>
    <row r="1165" spans="1:5">
      <c r="A1165">
        <v>0</v>
      </c>
      <c r="B1165" t="s">
        <v>5200</v>
      </c>
      <c r="C1165" t="s">
        <v>44830</v>
      </c>
      <c r="D1165" s="111" t="s">
        <v>4130</v>
      </c>
      <c r="E1165" s="111" t="s">
        <v>44831</v>
      </c>
    </row>
    <row r="1166" spans="1:5">
      <c r="A1166">
        <v>0</v>
      </c>
      <c r="B1166" t="s">
        <v>5201</v>
      </c>
      <c r="C1166" t="s">
        <v>44832</v>
      </c>
      <c r="D1166" s="111" t="s">
        <v>4130</v>
      </c>
      <c r="E1166" s="111" t="s">
        <v>44833</v>
      </c>
    </row>
    <row r="1167" spans="1:5">
      <c r="A1167">
        <v>0</v>
      </c>
      <c r="B1167" t="s">
        <v>5202</v>
      </c>
      <c r="C1167" t="s">
        <v>44834</v>
      </c>
      <c r="D1167" s="111" t="s">
        <v>4130</v>
      </c>
      <c r="E1167" s="111" t="s">
        <v>44835</v>
      </c>
    </row>
    <row r="1168" spans="1:5">
      <c r="A1168">
        <v>0</v>
      </c>
      <c r="B1168" t="s">
        <v>5203</v>
      </c>
      <c r="C1168" t="s">
        <v>44836</v>
      </c>
      <c r="D1168" s="111" t="s">
        <v>4130</v>
      </c>
      <c r="E1168" s="111" t="s">
        <v>44837</v>
      </c>
    </row>
    <row r="1169" spans="1:5">
      <c r="A1169">
        <v>0</v>
      </c>
      <c r="B1169" t="s">
        <v>5204</v>
      </c>
      <c r="C1169" t="s">
        <v>44838</v>
      </c>
      <c r="D1169" s="111" t="s">
        <v>4130</v>
      </c>
      <c r="E1169" s="111" t="s">
        <v>44839</v>
      </c>
    </row>
    <row r="1170" spans="1:5">
      <c r="A1170">
        <v>0</v>
      </c>
      <c r="B1170" t="s">
        <v>5205</v>
      </c>
      <c r="C1170" t="s">
        <v>44840</v>
      </c>
      <c r="D1170" s="111" t="s">
        <v>4130</v>
      </c>
      <c r="E1170" s="111" t="s">
        <v>44841</v>
      </c>
    </row>
    <row r="1171" spans="1:5">
      <c r="A1171">
        <v>0</v>
      </c>
      <c r="B1171" t="s">
        <v>5206</v>
      </c>
      <c r="C1171" t="s">
        <v>44842</v>
      </c>
      <c r="D1171" s="111" t="s">
        <v>4130</v>
      </c>
      <c r="E1171" s="111" t="s">
        <v>44843</v>
      </c>
    </row>
    <row r="1172" spans="1:5">
      <c r="A1172">
        <v>0</v>
      </c>
      <c r="B1172" t="s">
        <v>5207</v>
      </c>
      <c r="C1172" t="s">
        <v>44844</v>
      </c>
      <c r="D1172" s="111" t="s">
        <v>4130</v>
      </c>
      <c r="E1172" s="111" t="s">
        <v>44845</v>
      </c>
    </row>
    <row r="1173" spans="1:5">
      <c r="A1173">
        <v>0</v>
      </c>
      <c r="B1173" t="s">
        <v>5208</v>
      </c>
      <c r="C1173" t="s">
        <v>44846</v>
      </c>
      <c r="D1173" s="111" t="s">
        <v>4130</v>
      </c>
      <c r="E1173" s="111" t="s">
        <v>44847</v>
      </c>
    </row>
    <row r="1174" spans="1:5">
      <c r="A1174">
        <v>0</v>
      </c>
      <c r="B1174" t="s">
        <v>5209</v>
      </c>
      <c r="C1174" t="s">
        <v>44848</v>
      </c>
      <c r="D1174" s="111" t="s">
        <v>4130</v>
      </c>
      <c r="E1174" s="111" t="s">
        <v>44849</v>
      </c>
    </row>
    <row r="1175" spans="1:5">
      <c r="A1175">
        <v>0</v>
      </c>
      <c r="B1175" t="s">
        <v>5210</v>
      </c>
      <c r="C1175" t="s">
        <v>44850</v>
      </c>
      <c r="D1175" s="111" t="s">
        <v>4130</v>
      </c>
      <c r="E1175" s="111" t="s">
        <v>44851</v>
      </c>
    </row>
    <row r="1176" spans="1:5">
      <c r="A1176">
        <v>0</v>
      </c>
      <c r="B1176" t="s">
        <v>5211</v>
      </c>
      <c r="C1176" t="s">
        <v>44852</v>
      </c>
      <c r="D1176" s="111" t="s">
        <v>4130</v>
      </c>
      <c r="E1176" s="111" t="s">
        <v>44853</v>
      </c>
    </row>
    <row r="1177" spans="1:5">
      <c r="A1177">
        <v>0</v>
      </c>
      <c r="B1177" t="s">
        <v>5212</v>
      </c>
      <c r="C1177" t="s">
        <v>44854</v>
      </c>
      <c r="D1177" s="111" t="s">
        <v>4130</v>
      </c>
      <c r="E1177" s="111" t="s">
        <v>44855</v>
      </c>
    </row>
    <row r="1178" spans="1:5">
      <c r="A1178">
        <v>0</v>
      </c>
      <c r="B1178" t="s">
        <v>5213</v>
      </c>
      <c r="C1178" t="s">
        <v>44856</v>
      </c>
      <c r="D1178" s="111" t="s">
        <v>4130</v>
      </c>
      <c r="E1178" s="111" t="s">
        <v>44857</v>
      </c>
    </row>
    <row r="1179" spans="1:5">
      <c r="A1179">
        <v>0</v>
      </c>
      <c r="B1179" t="s">
        <v>5214</v>
      </c>
      <c r="C1179" t="s">
        <v>44858</v>
      </c>
      <c r="D1179" s="111" t="s">
        <v>4130</v>
      </c>
      <c r="E1179" s="111" t="s">
        <v>44859</v>
      </c>
    </row>
    <row r="1180" spans="1:5">
      <c r="A1180">
        <v>0</v>
      </c>
      <c r="B1180" t="s">
        <v>5215</v>
      </c>
      <c r="C1180" t="s">
        <v>44860</v>
      </c>
      <c r="D1180" s="111" t="s">
        <v>4130</v>
      </c>
      <c r="E1180" s="111" t="s">
        <v>44861</v>
      </c>
    </row>
    <row r="1181" spans="1:5">
      <c r="A1181">
        <v>0</v>
      </c>
      <c r="B1181" t="s">
        <v>5216</v>
      </c>
      <c r="C1181" t="s">
        <v>44862</v>
      </c>
      <c r="D1181" s="111" t="s">
        <v>4130</v>
      </c>
      <c r="E1181" s="111" t="s">
        <v>44863</v>
      </c>
    </row>
    <row r="1182" spans="1:5">
      <c r="A1182">
        <v>0</v>
      </c>
      <c r="B1182" t="s">
        <v>5217</v>
      </c>
      <c r="C1182" t="s">
        <v>44864</v>
      </c>
      <c r="D1182" s="111" t="s">
        <v>4130</v>
      </c>
      <c r="E1182" s="111" t="s">
        <v>44865</v>
      </c>
    </row>
    <row r="1183" spans="1:5">
      <c r="A1183">
        <v>0</v>
      </c>
      <c r="B1183" t="s">
        <v>5218</v>
      </c>
      <c r="C1183" t="s">
        <v>44866</v>
      </c>
      <c r="D1183" s="111" t="s">
        <v>4130</v>
      </c>
      <c r="E1183" s="111" t="s">
        <v>44867</v>
      </c>
    </row>
    <row r="1184" spans="1:5">
      <c r="A1184">
        <v>0</v>
      </c>
      <c r="B1184" t="s">
        <v>5219</v>
      </c>
      <c r="C1184" t="s">
        <v>44868</v>
      </c>
      <c r="D1184" s="111" t="s">
        <v>4130</v>
      </c>
      <c r="E1184" s="111" t="s">
        <v>44869</v>
      </c>
    </row>
    <row r="1185" spans="1:5">
      <c r="A1185">
        <v>0</v>
      </c>
      <c r="B1185" t="s">
        <v>5220</v>
      </c>
      <c r="C1185" t="s">
        <v>44870</v>
      </c>
      <c r="D1185" s="111" t="s">
        <v>4130</v>
      </c>
      <c r="E1185" s="111" t="s">
        <v>44871</v>
      </c>
    </row>
    <row r="1186" spans="1:5">
      <c r="A1186">
        <v>0</v>
      </c>
      <c r="B1186" t="s">
        <v>5221</v>
      </c>
      <c r="C1186" t="s">
        <v>44872</v>
      </c>
      <c r="D1186" s="111" t="s">
        <v>4130</v>
      </c>
      <c r="E1186" s="111" t="s">
        <v>44873</v>
      </c>
    </row>
    <row r="1187" spans="1:5">
      <c r="A1187">
        <v>0</v>
      </c>
      <c r="B1187" t="s">
        <v>5222</v>
      </c>
      <c r="C1187" t="s">
        <v>44874</v>
      </c>
      <c r="D1187" s="111" t="s">
        <v>4130</v>
      </c>
      <c r="E1187" s="111" t="s">
        <v>44875</v>
      </c>
    </row>
    <row r="1188" spans="1:5">
      <c r="A1188">
        <v>0</v>
      </c>
      <c r="B1188" t="s">
        <v>5223</v>
      </c>
      <c r="C1188" t="s">
        <v>44876</v>
      </c>
      <c r="D1188" s="111" t="s">
        <v>4130</v>
      </c>
      <c r="E1188" s="111" t="s">
        <v>44877</v>
      </c>
    </row>
    <row r="1189" spans="1:5">
      <c r="A1189">
        <v>0</v>
      </c>
      <c r="B1189" t="s">
        <v>5224</v>
      </c>
      <c r="C1189" t="s">
        <v>44878</v>
      </c>
      <c r="D1189" s="111" t="s">
        <v>4130</v>
      </c>
      <c r="E1189" s="111" t="s">
        <v>44879</v>
      </c>
    </row>
    <row r="1190" spans="1:5">
      <c r="A1190">
        <v>0</v>
      </c>
      <c r="B1190" t="s">
        <v>5225</v>
      </c>
      <c r="C1190" t="s">
        <v>44880</v>
      </c>
      <c r="D1190" s="111" t="s">
        <v>4130</v>
      </c>
      <c r="E1190" s="111" t="s">
        <v>44881</v>
      </c>
    </row>
    <row r="1191" spans="1:5">
      <c r="A1191">
        <v>0</v>
      </c>
      <c r="B1191" t="s">
        <v>5226</v>
      </c>
      <c r="C1191" t="s">
        <v>44882</v>
      </c>
      <c r="D1191" s="111" t="s">
        <v>4130</v>
      </c>
      <c r="E1191" s="111" t="s">
        <v>44883</v>
      </c>
    </row>
    <row r="1192" spans="1:5">
      <c r="A1192">
        <v>0</v>
      </c>
      <c r="B1192" t="s">
        <v>5227</v>
      </c>
      <c r="C1192" t="s">
        <v>44884</v>
      </c>
      <c r="D1192" s="111" t="s">
        <v>4130</v>
      </c>
      <c r="E1192" s="111" t="s">
        <v>44885</v>
      </c>
    </row>
    <row r="1193" spans="1:5">
      <c r="A1193">
        <v>0</v>
      </c>
      <c r="B1193" t="s">
        <v>5228</v>
      </c>
      <c r="C1193" t="s">
        <v>44886</v>
      </c>
      <c r="D1193" s="111" t="s">
        <v>4130</v>
      </c>
      <c r="E1193" s="111" t="s">
        <v>44887</v>
      </c>
    </row>
    <row r="1194" spans="1:5">
      <c r="A1194">
        <v>0</v>
      </c>
      <c r="B1194" t="s">
        <v>5229</v>
      </c>
      <c r="C1194" t="s">
        <v>44888</v>
      </c>
      <c r="D1194" s="111" t="s">
        <v>4130</v>
      </c>
      <c r="E1194" s="111" t="s">
        <v>44889</v>
      </c>
    </row>
    <row r="1195" spans="1:5">
      <c r="A1195">
        <v>0</v>
      </c>
      <c r="B1195" t="s">
        <v>5230</v>
      </c>
      <c r="C1195" t="s">
        <v>44890</v>
      </c>
      <c r="D1195" s="111" t="s">
        <v>4130</v>
      </c>
      <c r="E1195" s="111" t="s">
        <v>44891</v>
      </c>
    </row>
    <row r="1196" spans="1:5">
      <c r="A1196">
        <v>0</v>
      </c>
      <c r="B1196" t="s">
        <v>5231</v>
      </c>
      <c r="C1196" t="s">
        <v>44892</v>
      </c>
      <c r="D1196" s="111" t="s">
        <v>4130</v>
      </c>
      <c r="E1196" s="111" t="s">
        <v>44893</v>
      </c>
    </row>
    <row r="1197" spans="1:5">
      <c r="A1197">
        <v>0</v>
      </c>
      <c r="B1197" t="s">
        <v>5232</v>
      </c>
      <c r="C1197" t="s">
        <v>44894</v>
      </c>
      <c r="D1197" s="111" t="s">
        <v>4130</v>
      </c>
      <c r="E1197" s="111" t="s">
        <v>44895</v>
      </c>
    </row>
    <row r="1198" spans="1:5">
      <c r="A1198">
        <v>0</v>
      </c>
      <c r="B1198" t="s">
        <v>5233</v>
      </c>
      <c r="C1198" t="s">
        <v>44896</v>
      </c>
      <c r="D1198" s="111" t="s">
        <v>4130</v>
      </c>
      <c r="E1198" s="111" t="s">
        <v>44897</v>
      </c>
    </row>
    <row r="1199" spans="1:5">
      <c r="A1199">
        <v>0</v>
      </c>
      <c r="B1199" t="s">
        <v>5234</v>
      </c>
      <c r="C1199" t="s">
        <v>44898</v>
      </c>
      <c r="D1199" s="111" t="s">
        <v>4130</v>
      </c>
      <c r="E1199" s="111" t="s">
        <v>44899</v>
      </c>
    </row>
    <row r="1200" spans="1:5">
      <c r="A1200">
        <v>0</v>
      </c>
      <c r="B1200" t="s">
        <v>5235</v>
      </c>
      <c r="C1200" t="s">
        <v>44900</v>
      </c>
      <c r="D1200" s="111" t="s">
        <v>4130</v>
      </c>
      <c r="E1200" s="111" t="s">
        <v>44901</v>
      </c>
    </row>
    <row r="1201" spans="1:5">
      <c r="A1201">
        <v>0</v>
      </c>
      <c r="B1201" t="s">
        <v>5236</v>
      </c>
      <c r="C1201" t="s">
        <v>44902</v>
      </c>
      <c r="D1201" s="111" t="s">
        <v>4130</v>
      </c>
      <c r="E1201" s="111" t="s">
        <v>44903</v>
      </c>
    </row>
    <row r="1202" spans="1:5">
      <c r="A1202">
        <v>0</v>
      </c>
      <c r="B1202" t="s">
        <v>5237</v>
      </c>
      <c r="C1202" t="s">
        <v>44904</v>
      </c>
      <c r="D1202" s="111" t="s">
        <v>4130</v>
      </c>
      <c r="E1202" s="111" t="s">
        <v>44905</v>
      </c>
    </row>
    <row r="1203" spans="1:5">
      <c r="A1203">
        <v>0</v>
      </c>
      <c r="B1203" t="s">
        <v>5238</v>
      </c>
      <c r="C1203" t="s">
        <v>44906</v>
      </c>
      <c r="D1203" s="111" t="s">
        <v>4130</v>
      </c>
      <c r="E1203" s="111" t="s">
        <v>44907</v>
      </c>
    </row>
    <row r="1204" spans="1:5">
      <c r="A1204">
        <v>0</v>
      </c>
      <c r="B1204" t="s">
        <v>5239</v>
      </c>
      <c r="C1204" t="s">
        <v>44908</v>
      </c>
      <c r="D1204" s="111" t="s">
        <v>4130</v>
      </c>
      <c r="E1204" s="111" t="s">
        <v>44909</v>
      </c>
    </row>
    <row r="1205" spans="1:5">
      <c r="A1205">
        <v>0</v>
      </c>
      <c r="B1205" t="s">
        <v>5240</v>
      </c>
      <c r="C1205" t="s">
        <v>44910</v>
      </c>
      <c r="D1205" s="111" t="s">
        <v>4130</v>
      </c>
      <c r="E1205" s="111" t="s">
        <v>44911</v>
      </c>
    </row>
    <row r="1206" spans="1:5">
      <c r="A1206">
        <v>0</v>
      </c>
      <c r="B1206" t="s">
        <v>5241</v>
      </c>
      <c r="C1206" t="s">
        <v>44912</v>
      </c>
      <c r="D1206" s="111" t="s">
        <v>4130</v>
      </c>
      <c r="E1206" s="111" t="s">
        <v>44913</v>
      </c>
    </row>
    <row r="1207" spans="1:5">
      <c r="A1207">
        <v>0</v>
      </c>
      <c r="B1207" t="s">
        <v>5242</v>
      </c>
      <c r="C1207" t="s">
        <v>44914</v>
      </c>
      <c r="D1207" s="111" t="s">
        <v>4130</v>
      </c>
      <c r="E1207" s="111" t="s">
        <v>44915</v>
      </c>
    </row>
    <row r="1208" spans="1:5">
      <c r="A1208">
        <v>0</v>
      </c>
      <c r="B1208" t="s">
        <v>5243</v>
      </c>
      <c r="C1208" t="s">
        <v>44916</v>
      </c>
      <c r="D1208" s="111" t="s">
        <v>4130</v>
      </c>
      <c r="E1208" s="111" t="s">
        <v>44917</v>
      </c>
    </row>
    <row r="1209" spans="1:5">
      <c r="A1209">
        <v>0</v>
      </c>
      <c r="B1209" t="s">
        <v>5244</v>
      </c>
      <c r="C1209" t="s">
        <v>44918</v>
      </c>
      <c r="D1209" s="111" t="s">
        <v>4130</v>
      </c>
      <c r="E1209" s="111" t="s">
        <v>44919</v>
      </c>
    </row>
    <row r="1210" spans="1:5">
      <c r="A1210">
        <v>0</v>
      </c>
      <c r="B1210" t="s">
        <v>5245</v>
      </c>
      <c r="C1210" t="s">
        <v>44920</v>
      </c>
      <c r="D1210" s="111" t="s">
        <v>4130</v>
      </c>
      <c r="E1210" s="111" t="s">
        <v>44921</v>
      </c>
    </row>
    <row r="1211" spans="1:5">
      <c r="A1211">
        <v>0</v>
      </c>
      <c r="B1211" t="s">
        <v>5246</v>
      </c>
      <c r="C1211" t="s">
        <v>44922</v>
      </c>
      <c r="D1211" s="111" t="s">
        <v>4130</v>
      </c>
      <c r="E1211" s="111" t="s">
        <v>44923</v>
      </c>
    </row>
    <row r="1212" spans="1:5">
      <c r="A1212">
        <v>0</v>
      </c>
      <c r="B1212" t="s">
        <v>5247</v>
      </c>
      <c r="C1212" t="s">
        <v>44924</v>
      </c>
      <c r="D1212" s="111" t="s">
        <v>4130</v>
      </c>
      <c r="E1212" s="111" t="s">
        <v>44925</v>
      </c>
    </row>
    <row r="1213" spans="1:5">
      <c r="A1213">
        <v>0</v>
      </c>
      <c r="B1213" t="s">
        <v>5248</v>
      </c>
      <c r="C1213" t="s">
        <v>44926</v>
      </c>
      <c r="D1213" s="111" t="s">
        <v>4130</v>
      </c>
      <c r="E1213" s="111" t="s">
        <v>44927</v>
      </c>
    </row>
    <row r="1214" spans="1:5">
      <c r="A1214">
        <v>0</v>
      </c>
      <c r="B1214" t="s">
        <v>5249</v>
      </c>
      <c r="C1214" t="s">
        <v>44928</v>
      </c>
      <c r="D1214" s="111" t="s">
        <v>4130</v>
      </c>
      <c r="E1214" s="111" t="s">
        <v>44929</v>
      </c>
    </row>
    <row r="1215" spans="1:5">
      <c r="A1215">
        <v>0</v>
      </c>
      <c r="B1215" t="s">
        <v>5250</v>
      </c>
      <c r="C1215" t="s">
        <v>44930</v>
      </c>
      <c r="D1215" s="111" t="s">
        <v>4130</v>
      </c>
      <c r="E1215" s="111" t="s">
        <v>44931</v>
      </c>
    </row>
    <row r="1216" spans="1:5">
      <c r="A1216">
        <v>0</v>
      </c>
      <c r="B1216" t="s">
        <v>5251</v>
      </c>
      <c r="C1216" t="s">
        <v>44932</v>
      </c>
      <c r="D1216" s="111" t="s">
        <v>4130</v>
      </c>
      <c r="E1216" s="111" t="s">
        <v>44933</v>
      </c>
    </row>
    <row r="1217" spans="1:5">
      <c r="A1217">
        <v>0</v>
      </c>
      <c r="B1217" t="s">
        <v>5252</v>
      </c>
      <c r="C1217" t="s">
        <v>44934</v>
      </c>
      <c r="D1217" s="111" t="s">
        <v>4130</v>
      </c>
      <c r="E1217" s="111" t="s">
        <v>44935</v>
      </c>
    </row>
    <row r="1218" spans="1:5">
      <c r="A1218">
        <v>0</v>
      </c>
      <c r="B1218" t="s">
        <v>5253</v>
      </c>
      <c r="C1218" t="s">
        <v>44936</v>
      </c>
      <c r="D1218" s="111" t="s">
        <v>4130</v>
      </c>
      <c r="E1218" s="111" t="s">
        <v>44937</v>
      </c>
    </row>
    <row r="1219" spans="1:5">
      <c r="A1219">
        <v>0</v>
      </c>
      <c r="B1219" t="s">
        <v>5254</v>
      </c>
      <c r="C1219" t="s">
        <v>44938</v>
      </c>
      <c r="D1219" s="111" t="s">
        <v>4130</v>
      </c>
      <c r="E1219" s="111" t="s">
        <v>44939</v>
      </c>
    </row>
    <row r="1220" spans="1:5">
      <c r="A1220">
        <v>0</v>
      </c>
      <c r="B1220" t="s">
        <v>5255</v>
      </c>
      <c r="C1220" t="s">
        <v>44940</v>
      </c>
      <c r="D1220" s="111" t="s">
        <v>4130</v>
      </c>
      <c r="E1220" s="111" t="s">
        <v>44941</v>
      </c>
    </row>
    <row r="1221" spans="1:5">
      <c r="A1221">
        <v>0</v>
      </c>
      <c r="B1221" t="s">
        <v>5256</v>
      </c>
      <c r="C1221" t="s">
        <v>44942</v>
      </c>
      <c r="D1221" s="111" t="s">
        <v>4130</v>
      </c>
      <c r="E1221" s="111" t="s">
        <v>44943</v>
      </c>
    </row>
    <row r="1222" spans="1:5">
      <c r="A1222">
        <v>0</v>
      </c>
      <c r="B1222" t="s">
        <v>5257</v>
      </c>
      <c r="C1222" t="s">
        <v>44944</v>
      </c>
      <c r="D1222" s="111" t="s">
        <v>4130</v>
      </c>
      <c r="E1222" s="111" t="s">
        <v>44945</v>
      </c>
    </row>
    <row r="1223" spans="1:5">
      <c r="A1223">
        <v>0</v>
      </c>
      <c r="B1223" t="s">
        <v>5258</v>
      </c>
      <c r="C1223" t="s">
        <v>44946</v>
      </c>
      <c r="D1223" s="111" t="s">
        <v>4130</v>
      </c>
      <c r="E1223" s="111" t="s">
        <v>44947</v>
      </c>
    </row>
    <row r="1224" spans="1:5">
      <c r="A1224">
        <v>0</v>
      </c>
      <c r="B1224" t="s">
        <v>5259</v>
      </c>
      <c r="C1224" t="s">
        <v>44948</v>
      </c>
      <c r="D1224" s="111" t="s">
        <v>4130</v>
      </c>
      <c r="E1224" s="111" t="s">
        <v>44949</v>
      </c>
    </row>
    <row r="1225" spans="1:5">
      <c r="A1225">
        <v>0</v>
      </c>
      <c r="B1225" t="s">
        <v>5260</v>
      </c>
      <c r="C1225" t="s">
        <v>44950</v>
      </c>
      <c r="D1225" s="111" t="s">
        <v>4130</v>
      </c>
      <c r="E1225" s="111" t="s">
        <v>44951</v>
      </c>
    </row>
    <row r="1226" spans="1:5">
      <c r="A1226">
        <v>0</v>
      </c>
      <c r="B1226" t="s">
        <v>5261</v>
      </c>
      <c r="C1226" t="s">
        <v>44952</v>
      </c>
      <c r="D1226" s="111" t="s">
        <v>4130</v>
      </c>
      <c r="E1226" s="111" t="s">
        <v>44953</v>
      </c>
    </row>
    <row r="1227" spans="1:5">
      <c r="A1227">
        <v>0</v>
      </c>
      <c r="B1227" t="s">
        <v>5262</v>
      </c>
      <c r="C1227" t="s">
        <v>44954</v>
      </c>
      <c r="D1227" s="111" t="s">
        <v>4130</v>
      </c>
      <c r="E1227" s="111" t="s">
        <v>44955</v>
      </c>
    </row>
    <row r="1228" spans="1:5">
      <c r="A1228">
        <v>0</v>
      </c>
      <c r="B1228" t="s">
        <v>5263</v>
      </c>
      <c r="C1228" t="s">
        <v>44956</v>
      </c>
      <c r="D1228" s="111" t="s">
        <v>4130</v>
      </c>
      <c r="E1228" s="111" t="s">
        <v>44957</v>
      </c>
    </row>
    <row r="1229" spans="1:5">
      <c r="A1229">
        <v>0</v>
      </c>
      <c r="B1229" t="s">
        <v>5264</v>
      </c>
      <c r="C1229" t="s">
        <v>44958</v>
      </c>
      <c r="D1229" s="111" t="s">
        <v>4130</v>
      </c>
      <c r="E1229" s="111" t="s">
        <v>44959</v>
      </c>
    </row>
    <row r="1230" spans="1:5">
      <c r="A1230">
        <v>0</v>
      </c>
      <c r="B1230" t="s">
        <v>5265</v>
      </c>
      <c r="C1230" t="s">
        <v>44960</v>
      </c>
      <c r="D1230" s="111" t="s">
        <v>4130</v>
      </c>
      <c r="E1230" s="111" t="s">
        <v>44961</v>
      </c>
    </row>
    <row r="1231" spans="1:5">
      <c r="A1231">
        <v>0</v>
      </c>
      <c r="B1231" t="s">
        <v>5266</v>
      </c>
      <c r="C1231" t="s">
        <v>44962</v>
      </c>
      <c r="D1231" s="111" t="s">
        <v>4130</v>
      </c>
      <c r="E1231" s="111" t="s">
        <v>44963</v>
      </c>
    </row>
    <row r="1232" spans="1:5">
      <c r="A1232">
        <v>0</v>
      </c>
      <c r="B1232" t="s">
        <v>5267</v>
      </c>
      <c r="C1232" t="s">
        <v>44964</v>
      </c>
      <c r="D1232" s="111" t="s">
        <v>4130</v>
      </c>
      <c r="E1232" s="111" t="s">
        <v>44965</v>
      </c>
    </row>
    <row r="1233" spans="1:5">
      <c r="A1233">
        <v>0</v>
      </c>
      <c r="B1233" t="s">
        <v>5268</v>
      </c>
      <c r="C1233" t="s">
        <v>44966</v>
      </c>
      <c r="D1233" s="111" t="s">
        <v>4130</v>
      </c>
      <c r="E1233" s="111" t="s">
        <v>44967</v>
      </c>
    </row>
    <row r="1234" spans="1:5">
      <c r="A1234">
        <v>0</v>
      </c>
      <c r="B1234" t="s">
        <v>5269</v>
      </c>
      <c r="C1234" t="s">
        <v>44968</v>
      </c>
      <c r="D1234" s="111" t="s">
        <v>4130</v>
      </c>
      <c r="E1234" s="111" t="s">
        <v>44969</v>
      </c>
    </row>
    <row r="1235" spans="1:5">
      <c r="A1235">
        <v>0</v>
      </c>
      <c r="B1235" t="s">
        <v>5270</v>
      </c>
      <c r="C1235" t="s">
        <v>44970</v>
      </c>
      <c r="D1235" s="111" t="s">
        <v>4130</v>
      </c>
      <c r="E1235" s="111" t="s">
        <v>44971</v>
      </c>
    </row>
    <row r="1236" spans="1:5">
      <c r="A1236">
        <v>0</v>
      </c>
      <c r="B1236" t="s">
        <v>5271</v>
      </c>
      <c r="C1236" t="s">
        <v>44972</v>
      </c>
      <c r="D1236" s="111" t="s">
        <v>4130</v>
      </c>
      <c r="E1236" s="111" t="s">
        <v>44973</v>
      </c>
    </row>
    <row r="1237" spans="1:5">
      <c r="A1237">
        <v>0</v>
      </c>
      <c r="B1237" t="s">
        <v>5272</v>
      </c>
      <c r="C1237" t="s">
        <v>44974</v>
      </c>
      <c r="D1237" s="111" t="s">
        <v>4130</v>
      </c>
      <c r="E1237" s="111" t="s">
        <v>44975</v>
      </c>
    </row>
    <row r="1238" spans="1:5">
      <c r="A1238">
        <v>0</v>
      </c>
      <c r="B1238" t="s">
        <v>5273</v>
      </c>
      <c r="C1238" t="s">
        <v>44976</v>
      </c>
      <c r="D1238" s="111" t="s">
        <v>4130</v>
      </c>
      <c r="E1238" s="111" t="s">
        <v>44977</v>
      </c>
    </row>
    <row r="1239" spans="1:5">
      <c r="A1239">
        <v>0</v>
      </c>
      <c r="B1239" t="s">
        <v>5274</v>
      </c>
      <c r="C1239" t="s">
        <v>44978</v>
      </c>
      <c r="D1239" s="111" t="s">
        <v>4130</v>
      </c>
      <c r="E1239" s="111" t="s">
        <v>44979</v>
      </c>
    </row>
    <row r="1240" spans="1:5">
      <c r="A1240">
        <v>0</v>
      </c>
      <c r="B1240" t="s">
        <v>5275</v>
      </c>
      <c r="C1240" t="s">
        <v>44980</v>
      </c>
      <c r="D1240" s="111" t="s">
        <v>4130</v>
      </c>
      <c r="E1240" s="111" t="s">
        <v>44981</v>
      </c>
    </row>
    <row r="1241" spans="1:5">
      <c r="A1241">
        <v>0</v>
      </c>
      <c r="B1241" t="s">
        <v>5276</v>
      </c>
      <c r="C1241" t="s">
        <v>44982</v>
      </c>
      <c r="D1241" s="111" t="s">
        <v>4130</v>
      </c>
      <c r="E1241" s="111" t="s">
        <v>44983</v>
      </c>
    </row>
    <row r="1242" spans="1:5">
      <c r="A1242">
        <v>0</v>
      </c>
      <c r="B1242" t="s">
        <v>5277</v>
      </c>
      <c r="C1242" t="s">
        <v>44984</v>
      </c>
      <c r="D1242" s="111" t="s">
        <v>4130</v>
      </c>
      <c r="E1242" s="111" t="s">
        <v>44985</v>
      </c>
    </row>
    <row r="1243" spans="1:5">
      <c r="A1243">
        <v>0</v>
      </c>
      <c r="B1243" t="s">
        <v>5278</v>
      </c>
      <c r="C1243" t="s">
        <v>44986</v>
      </c>
      <c r="D1243" s="111" t="s">
        <v>4130</v>
      </c>
      <c r="E1243" s="111" t="s">
        <v>44987</v>
      </c>
    </row>
    <row r="1244" spans="1:5">
      <c r="A1244" t="s">
        <v>44988</v>
      </c>
      <c r="B1244">
        <v>0</v>
      </c>
      <c r="C1244">
        <v>0</v>
      </c>
      <c r="D1244" s="111">
        <v>0</v>
      </c>
      <c r="E1244" s="111" t="s">
        <v>42775</v>
      </c>
    </row>
    <row r="1245" spans="1:5">
      <c r="A1245">
        <v>0</v>
      </c>
      <c r="B1245" t="s">
        <v>44989</v>
      </c>
      <c r="C1245">
        <v>0</v>
      </c>
      <c r="D1245" s="111">
        <v>0</v>
      </c>
      <c r="E1245" s="111" t="s">
        <v>42775</v>
      </c>
    </row>
    <row r="1246" spans="1:5">
      <c r="A1246">
        <v>0</v>
      </c>
      <c r="B1246" t="s">
        <v>5279</v>
      </c>
      <c r="C1246" t="s">
        <v>44990</v>
      </c>
      <c r="D1246" s="111" t="s">
        <v>4130</v>
      </c>
      <c r="E1246" s="111" t="s">
        <v>44991</v>
      </c>
    </row>
    <row r="1247" spans="1:5">
      <c r="A1247">
        <v>0</v>
      </c>
      <c r="B1247" t="s">
        <v>5280</v>
      </c>
      <c r="C1247" t="s">
        <v>44992</v>
      </c>
      <c r="D1247" s="111" t="s">
        <v>4130</v>
      </c>
      <c r="E1247" s="111" t="s">
        <v>44993</v>
      </c>
    </row>
    <row r="1248" spans="1:5">
      <c r="A1248">
        <v>0</v>
      </c>
      <c r="B1248" t="s">
        <v>5281</v>
      </c>
      <c r="C1248" t="s">
        <v>44994</v>
      </c>
      <c r="D1248" s="111" t="s">
        <v>4130</v>
      </c>
      <c r="E1248" s="111" t="s">
        <v>44995</v>
      </c>
    </row>
    <row r="1249" spans="1:5">
      <c r="A1249">
        <v>0</v>
      </c>
      <c r="B1249" t="s">
        <v>5282</v>
      </c>
      <c r="C1249" t="s">
        <v>44996</v>
      </c>
      <c r="D1249" s="111" t="s">
        <v>4130</v>
      </c>
      <c r="E1249" s="111" t="s">
        <v>44997</v>
      </c>
    </row>
    <row r="1250" spans="1:5">
      <c r="A1250">
        <v>0</v>
      </c>
      <c r="B1250" t="s">
        <v>5283</v>
      </c>
      <c r="C1250" t="s">
        <v>44998</v>
      </c>
      <c r="D1250" s="111" t="s">
        <v>4130</v>
      </c>
      <c r="E1250" s="111" t="s">
        <v>44999</v>
      </c>
    </row>
    <row r="1251" spans="1:5">
      <c r="A1251">
        <v>0</v>
      </c>
      <c r="B1251" t="s">
        <v>5284</v>
      </c>
      <c r="C1251" t="s">
        <v>45000</v>
      </c>
      <c r="D1251" s="111" t="s">
        <v>4130</v>
      </c>
      <c r="E1251" s="111" t="s">
        <v>45001</v>
      </c>
    </row>
    <row r="1252" spans="1:5">
      <c r="A1252">
        <v>0</v>
      </c>
      <c r="B1252" t="s">
        <v>5285</v>
      </c>
      <c r="C1252" t="s">
        <v>45002</v>
      </c>
      <c r="D1252" s="111" t="s">
        <v>4130</v>
      </c>
      <c r="E1252" s="111" t="s">
        <v>45003</v>
      </c>
    </row>
    <row r="1253" spans="1:5">
      <c r="A1253">
        <v>0</v>
      </c>
      <c r="B1253" t="s">
        <v>5286</v>
      </c>
      <c r="C1253" t="s">
        <v>45004</v>
      </c>
      <c r="D1253" s="111" t="s">
        <v>4130</v>
      </c>
      <c r="E1253" s="111" t="s">
        <v>45005</v>
      </c>
    </row>
    <row r="1254" spans="1:5">
      <c r="A1254">
        <v>0</v>
      </c>
      <c r="B1254" t="s">
        <v>45006</v>
      </c>
      <c r="C1254">
        <v>0</v>
      </c>
      <c r="D1254" s="111">
        <v>0</v>
      </c>
      <c r="E1254" s="111" t="s">
        <v>42775</v>
      </c>
    </row>
    <row r="1255" spans="1:5">
      <c r="A1255">
        <v>0</v>
      </c>
      <c r="B1255" t="s">
        <v>5287</v>
      </c>
      <c r="C1255" t="s">
        <v>45007</v>
      </c>
      <c r="D1255" s="111" t="s">
        <v>4130</v>
      </c>
      <c r="E1255" s="111" t="s">
        <v>45008</v>
      </c>
    </row>
    <row r="1256" spans="1:5">
      <c r="A1256">
        <v>0</v>
      </c>
      <c r="B1256" t="s">
        <v>5288</v>
      </c>
      <c r="C1256" t="s">
        <v>45009</v>
      </c>
      <c r="D1256" s="111" t="s">
        <v>4130</v>
      </c>
      <c r="E1256" s="111" t="s">
        <v>45010</v>
      </c>
    </row>
    <row r="1257" spans="1:5">
      <c r="A1257">
        <v>0</v>
      </c>
      <c r="B1257" t="s">
        <v>5289</v>
      </c>
      <c r="C1257" t="s">
        <v>45011</v>
      </c>
      <c r="D1257" s="111" t="s">
        <v>4130</v>
      </c>
      <c r="E1257" s="111" t="s">
        <v>45012</v>
      </c>
    </row>
    <row r="1258" spans="1:5">
      <c r="A1258">
        <v>0</v>
      </c>
      <c r="B1258" t="s">
        <v>5290</v>
      </c>
      <c r="C1258" t="s">
        <v>45013</v>
      </c>
      <c r="D1258" s="111" t="s">
        <v>4130</v>
      </c>
      <c r="E1258" s="111" t="s">
        <v>45014</v>
      </c>
    </row>
    <row r="1259" spans="1:5">
      <c r="A1259">
        <v>0</v>
      </c>
      <c r="B1259" t="s">
        <v>45015</v>
      </c>
      <c r="C1259">
        <v>0</v>
      </c>
      <c r="D1259" s="111">
        <v>0</v>
      </c>
      <c r="E1259" s="111" t="s">
        <v>42775</v>
      </c>
    </row>
    <row r="1260" spans="1:5">
      <c r="A1260">
        <v>0</v>
      </c>
      <c r="B1260" t="s">
        <v>5291</v>
      </c>
      <c r="C1260" t="s">
        <v>45016</v>
      </c>
      <c r="D1260" s="111" t="s">
        <v>4130</v>
      </c>
      <c r="E1260" s="111" t="s">
        <v>45017</v>
      </c>
    </row>
    <row r="1261" spans="1:5">
      <c r="A1261">
        <v>0</v>
      </c>
      <c r="B1261" t="s">
        <v>45018</v>
      </c>
      <c r="C1261">
        <v>0</v>
      </c>
      <c r="D1261" s="111">
        <v>0</v>
      </c>
      <c r="E1261" s="111" t="s">
        <v>42775</v>
      </c>
    </row>
    <row r="1262" spans="1:5">
      <c r="A1262">
        <v>0</v>
      </c>
      <c r="B1262" t="s">
        <v>5292</v>
      </c>
      <c r="C1262" t="s">
        <v>45019</v>
      </c>
      <c r="D1262" s="111" t="s">
        <v>4130</v>
      </c>
      <c r="E1262" s="111" t="s">
        <v>45020</v>
      </c>
    </row>
    <row r="1263" spans="1:5">
      <c r="A1263">
        <v>0</v>
      </c>
      <c r="B1263" t="s">
        <v>5293</v>
      </c>
      <c r="C1263" t="s">
        <v>45021</v>
      </c>
      <c r="D1263" s="111" t="s">
        <v>4130</v>
      </c>
      <c r="E1263" s="111" t="s">
        <v>45022</v>
      </c>
    </row>
    <row r="1264" spans="1:5">
      <c r="A1264">
        <v>0</v>
      </c>
      <c r="B1264" t="s">
        <v>5294</v>
      </c>
      <c r="C1264" t="s">
        <v>45023</v>
      </c>
      <c r="D1264" s="111" t="s">
        <v>4130</v>
      </c>
      <c r="E1264" s="111" t="s">
        <v>45024</v>
      </c>
    </row>
    <row r="1265" spans="1:5">
      <c r="A1265">
        <v>0</v>
      </c>
      <c r="B1265" t="s">
        <v>5295</v>
      </c>
      <c r="C1265" t="s">
        <v>45025</v>
      </c>
      <c r="D1265" s="111" t="s">
        <v>4130</v>
      </c>
      <c r="E1265" s="111" t="s">
        <v>45026</v>
      </c>
    </row>
    <row r="1266" spans="1:5">
      <c r="A1266">
        <v>0</v>
      </c>
      <c r="B1266" t="s">
        <v>5296</v>
      </c>
      <c r="C1266" t="s">
        <v>45027</v>
      </c>
      <c r="D1266" s="111" t="s">
        <v>4130</v>
      </c>
      <c r="E1266" s="111" t="s">
        <v>45028</v>
      </c>
    </row>
    <row r="1267" spans="1:5">
      <c r="A1267">
        <v>0</v>
      </c>
      <c r="B1267" t="s">
        <v>45029</v>
      </c>
      <c r="C1267">
        <v>0</v>
      </c>
      <c r="D1267" s="111">
        <v>0</v>
      </c>
      <c r="E1267" s="111" t="s">
        <v>42775</v>
      </c>
    </row>
    <row r="1268" spans="1:5">
      <c r="A1268">
        <v>0</v>
      </c>
      <c r="B1268" t="s">
        <v>5297</v>
      </c>
      <c r="C1268" t="s">
        <v>45030</v>
      </c>
      <c r="D1268" s="111" t="s">
        <v>4130</v>
      </c>
      <c r="E1268" s="111" t="s">
        <v>45031</v>
      </c>
    </row>
    <row r="1269" spans="1:5">
      <c r="A1269">
        <v>0</v>
      </c>
      <c r="B1269" t="s">
        <v>5298</v>
      </c>
      <c r="C1269" t="s">
        <v>45032</v>
      </c>
      <c r="D1269" s="111" t="s">
        <v>4130</v>
      </c>
      <c r="E1269" s="111" t="s">
        <v>45033</v>
      </c>
    </row>
    <row r="1270" spans="1:5">
      <c r="A1270">
        <v>0</v>
      </c>
      <c r="B1270" t="s">
        <v>5299</v>
      </c>
      <c r="C1270" t="s">
        <v>45034</v>
      </c>
      <c r="D1270" s="111" t="s">
        <v>4130</v>
      </c>
      <c r="E1270" s="111" t="s">
        <v>45035</v>
      </c>
    </row>
    <row r="1271" spans="1:5">
      <c r="A1271">
        <v>0</v>
      </c>
      <c r="B1271" t="s">
        <v>5300</v>
      </c>
      <c r="C1271" t="s">
        <v>45036</v>
      </c>
      <c r="D1271" s="111" t="s">
        <v>4130</v>
      </c>
      <c r="E1271" s="111" t="s">
        <v>45037</v>
      </c>
    </row>
    <row r="1272" spans="1:5">
      <c r="A1272">
        <v>0</v>
      </c>
      <c r="B1272" t="s">
        <v>5301</v>
      </c>
      <c r="C1272" t="s">
        <v>45038</v>
      </c>
      <c r="D1272" s="111" t="s">
        <v>4130</v>
      </c>
      <c r="E1272" s="111" t="s">
        <v>45039</v>
      </c>
    </row>
    <row r="1273" spans="1:5">
      <c r="A1273">
        <v>0</v>
      </c>
      <c r="B1273" t="s">
        <v>5302</v>
      </c>
      <c r="C1273" t="s">
        <v>45040</v>
      </c>
      <c r="D1273" s="111" t="s">
        <v>4130</v>
      </c>
      <c r="E1273" s="111" t="s">
        <v>45041</v>
      </c>
    </row>
    <row r="1274" spans="1:5">
      <c r="A1274">
        <v>0</v>
      </c>
      <c r="B1274" t="s">
        <v>5303</v>
      </c>
      <c r="C1274" t="s">
        <v>45042</v>
      </c>
      <c r="D1274" s="111" t="s">
        <v>4130</v>
      </c>
      <c r="E1274" s="111" t="s">
        <v>45043</v>
      </c>
    </row>
    <row r="1275" spans="1:5">
      <c r="A1275">
        <v>0</v>
      </c>
      <c r="B1275" t="s">
        <v>45044</v>
      </c>
      <c r="C1275">
        <v>0</v>
      </c>
      <c r="D1275" s="111">
        <v>0</v>
      </c>
      <c r="E1275" s="111" t="s">
        <v>42775</v>
      </c>
    </row>
    <row r="1276" spans="1:5">
      <c r="A1276">
        <v>0</v>
      </c>
      <c r="B1276" t="s">
        <v>5304</v>
      </c>
      <c r="C1276" t="s">
        <v>45045</v>
      </c>
      <c r="D1276" s="111" t="s">
        <v>4130</v>
      </c>
      <c r="E1276" s="111" t="s">
        <v>45046</v>
      </c>
    </row>
    <row r="1277" spans="1:5">
      <c r="A1277">
        <v>0</v>
      </c>
      <c r="B1277" t="s">
        <v>5305</v>
      </c>
      <c r="C1277" t="s">
        <v>45047</v>
      </c>
      <c r="D1277" s="111" t="s">
        <v>4130</v>
      </c>
      <c r="E1277" s="111" t="s">
        <v>45048</v>
      </c>
    </row>
    <row r="1278" spans="1:5">
      <c r="A1278">
        <v>0</v>
      </c>
      <c r="B1278" t="s">
        <v>5306</v>
      </c>
      <c r="C1278" t="s">
        <v>45049</v>
      </c>
      <c r="D1278" s="111" t="s">
        <v>4130</v>
      </c>
      <c r="E1278" s="111" t="s">
        <v>45050</v>
      </c>
    </row>
    <row r="1279" spans="1:5">
      <c r="A1279">
        <v>0</v>
      </c>
      <c r="B1279" t="s">
        <v>5307</v>
      </c>
      <c r="C1279" t="s">
        <v>45051</v>
      </c>
      <c r="D1279" s="111" t="s">
        <v>4130</v>
      </c>
      <c r="E1279" s="111" t="s">
        <v>45052</v>
      </c>
    </row>
    <row r="1280" spans="1:5">
      <c r="A1280">
        <v>0</v>
      </c>
      <c r="B1280" t="s">
        <v>45053</v>
      </c>
      <c r="C1280">
        <v>0</v>
      </c>
      <c r="D1280" s="111">
        <v>0</v>
      </c>
      <c r="E1280" s="111" t="s">
        <v>42775</v>
      </c>
    </row>
    <row r="1281" spans="1:5">
      <c r="A1281">
        <v>0</v>
      </c>
      <c r="B1281" t="s">
        <v>5308</v>
      </c>
      <c r="C1281" t="s">
        <v>45054</v>
      </c>
      <c r="D1281" s="111" t="s">
        <v>4130</v>
      </c>
      <c r="E1281" s="111" t="s">
        <v>45055</v>
      </c>
    </row>
    <row r="1282" spans="1:5">
      <c r="A1282">
        <v>0</v>
      </c>
      <c r="B1282" t="s">
        <v>5309</v>
      </c>
      <c r="C1282" t="s">
        <v>45056</v>
      </c>
      <c r="D1282" s="111" t="s">
        <v>4130</v>
      </c>
      <c r="E1282" s="111" t="s">
        <v>45057</v>
      </c>
    </row>
    <row r="1283" spans="1:5">
      <c r="A1283">
        <v>0</v>
      </c>
      <c r="B1283" t="s">
        <v>5310</v>
      </c>
      <c r="C1283" t="s">
        <v>45058</v>
      </c>
      <c r="D1283" s="111" t="s">
        <v>4130</v>
      </c>
      <c r="E1283" s="111" t="s">
        <v>45059</v>
      </c>
    </row>
    <row r="1284" spans="1:5">
      <c r="A1284">
        <v>0</v>
      </c>
      <c r="B1284" t="s">
        <v>5311</v>
      </c>
      <c r="C1284" t="s">
        <v>45060</v>
      </c>
      <c r="D1284" s="111" t="s">
        <v>4130</v>
      </c>
      <c r="E1284" s="111" t="s">
        <v>45061</v>
      </c>
    </row>
    <row r="1285" spans="1:5">
      <c r="A1285">
        <v>0</v>
      </c>
      <c r="B1285" t="s">
        <v>5312</v>
      </c>
      <c r="C1285" t="s">
        <v>45062</v>
      </c>
      <c r="D1285" s="111" t="s">
        <v>4130</v>
      </c>
      <c r="E1285" s="111" t="s">
        <v>45063</v>
      </c>
    </row>
    <row r="1286" spans="1:5">
      <c r="A1286" t="s">
        <v>45064</v>
      </c>
      <c r="B1286">
        <v>0</v>
      </c>
      <c r="C1286">
        <v>0</v>
      </c>
      <c r="D1286" s="111">
        <v>0</v>
      </c>
      <c r="E1286" s="111" t="s">
        <v>42775</v>
      </c>
    </row>
    <row r="1287" spans="1:5">
      <c r="A1287">
        <v>0</v>
      </c>
      <c r="B1287" t="s">
        <v>45065</v>
      </c>
      <c r="C1287">
        <v>0</v>
      </c>
      <c r="D1287" s="111">
        <v>0</v>
      </c>
      <c r="E1287" s="111" t="s">
        <v>42775</v>
      </c>
    </row>
    <row r="1288" spans="1:5">
      <c r="A1288">
        <v>0</v>
      </c>
      <c r="B1288" t="s">
        <v>5313</v>
      </c>
      <c r="C1288" t="s">
        <v>45066</v>
      </c>
      <c r="D1288" s="111" t="s">
        <v>4130</v>
      </c>
      <c r="E1288" s="111" t="s">
        <v>45067</v>
      </c>
    </row>
    <row r="1289" spans="1:5">
      <c r="A1289">
        <v>0</v>
      </c>
      <c r="B1289" t="s">
        <v>45068</v>
      </c>
      <c r="C1289">
        <v>0</v>
      </c>
      <c r="D1289" s="111">
        <v>0</v>
      </c>
      <c r="E1289" s="111" t="s">
        <v>42775</v>
      </c>
    </row>
    <row r="1290" spans="1:5">
      <c r="A1290">
        <v>0</v>
      </c>
      <c r="B1290" t="s">
        <v>5314</v>
      </c>
      <c r="C1290" t="s">
        <v>45069</v>
      </c>
      <c r="D1290" s="111" t="s">
        <v>4130</v>
      </c>
      <c r="E1290" s="111" t="s">
        <v>45070</v>
      </c>
    </row>
    <row r="1291" spans="1:5">
      <c r="A1291">
        <v>0</v>
      </c>
      <c r="B1291" t="s">
        <v>5315</v>
      </c>
      <c r="C1291" t="s">
        <v>45071</v>
      </c>
      <c r="D1291" s="111" t="s">
        <v>4130</v>
      </c>
      <c r="E1291" s="111" t="s">
        <v>45072</v>
      </c>
    </row>
    <row r="1292" spans="1:5">
      <c r="A1292">
        <v>0</v>
      </c>
      <c r="B1292" t="s">
        <v>5316</v>
      </c>
      <c r="C1292" t="s">
        <v>45073</v>
      </c>
      <c r="D1292" s="111" t="s">
        <v>4130</v>
      </c>
      <c r="E1292" s="111" t="s">
        <v>45074</v>
      </c>
    </row>
    <row r="1293" spans="1:5">
      <c r="A1293">
        <v>0</v>
      </c>
      <c r="B1293" t="s">
        <v>5317</v>
      </c>
      <c r="C1293" t="s">
        <v>45075</v>
      </c>
      <c r="D1293" s="111" t="s">
        <v>4130</v>
      </c>
      <c r="E1293" s="111" t="s">
        <v>45076</v>
      </c>
    </row>
    <row r="1294" spans="1:5">
      <c r="A1294">
        <v>0</v>
      </c>
      <c r="B1294" t="s">
        <v>5318</v>
      </c>
      <c r="C1294" t="s">
        <v>45077</v>
      </c>
      <c r="D1294" s="111" t="s">
        <v>4130</v>
      </c>
      <c r="E1294" s="111" t="s">
        <v>45078</v>
      </c>
    </row>
    <row r="1295" spans="1:5">
      <c r="A1295">
        <v>0</v>
      </c>
      <c r="B1295" t="s">
        <v>5319</v>
      </c>
      <c r="C1295" t="s">
        <v>45079</v>
      </c>
      <c r="D1295" s="111" t="s">
        <v>4130</v>
      </c>
      <c r="E1295" s="111" t="s">
        <v>45080</v>
      </c>
    </row>
    <row r="1296" spans="1:5">
      <c r="A1296">
        <v>0</v>
      </c>
      <c r="B1296" t="s">
        <v>5320</v>
      </c>
      <c r="C1296" t="s">
        <v>45081</v>
      </c>
      <c r="D1296" s="111" t="s">
        <v>4130</v>
      </c>
      <c r="E1296" s="111" t="s">
        <v>45082</v>
      </c>
    </row>
    <row r="1297" spans="1:5">
      <c r="A1297">
        <v>0</v>
      </c>
      <c r="B1297" t="s">
        <v>45083</v>
      </c>
      <c r="C1297">
        <v>0</v>
      </c>
      <c r="D1297" s="111">
        <v>0</v>
      </c>
      <c r="E1297" s="111" t="s">
        <v>42775</v>
      </c>
    </row>
    <row r="1298" spans="1:5">
      <c r="A1298">
        <v>0</v>
      </c>
      <c r="B1298" t="s">
        <v>5321</v>
      </c>
      <c r="C1298" t="s">
        <v>45084</v>
      </c>
      <c r="D1298" s="111" t="s">
        <v>4130</v>
      </c>
      <c r="E1298" s="111" t="s">
        <v>45085</v>
      </c>
    </row>
    <row r="1299" spans="1:5">
      <c r="A1299">
        <v>0</v>
      </c>
      <c r="B1299" t="s">
        <v>5322</v>
      </c>
      <c r="C1299" t="s">
        <v>45086</v>
      </c>
      <c r="D1299" s="111" t="s">
        <v>4130</v>
      </c>
      <c r="E1299" s="111" t="s">
        <v>45087</v>
      </c>
    </row>
    <row r="1300" spans="1:5">
      <c r="A1300">
        <v>0</v>
      </c>
      <c r="B1300" t="s">
        <v>5323</v>
      </c>
      <c r="C1300" t="s">
        <v>45088</v>
      </c>
      <c r="D1300" s="111" t="s">
        <v>4130</v>
      </c>
      <c r="E1300" s="111" t="s">
        <v>45089</v>
      </c>
    </row>
    <row r="1301" spans="1:5">
      <c r="A1301">
        <v>0</v>
      </c>
      <c r="B1301" t="s">
        <v>5324</v>
      </c>
      <c r="C1301" t="s">
        <v>45090</v>
      </c>
      <c r="D1301" s="111" t="s">
        <v>4130</v>
      </c>
      <c r="E1301" s="111" t="s">
        <v>45091</v>
      </c>
    </row>
    <row r="1302" spans="1:5">
      <c r="A1302">
        <v>0</v>
      </c>
      <c r="B1302" t="s">
        <v>5325</v>
      </c>
      <c r="C1302" t="s">
        <v>45092</v>
      </c>
      <c r="D1302" s="111" t="s">
        <v>4130</v>
      </c>
      <c r="E1302" s="111" t="s">
        <v>45093</v>
      </c>
    </row>
    <row r="1303" spans="1:5">
      <c r="A1303">
        <v>0</v>
      </c>
      <c r="B1303" t="s">
        <v>5326</v>
      </c>
      <c r="C1303" t="s">
        <v>45094</v>
      </c>
      <c r="D1303" s="111" t="s">
        <v>4130</v>
      </c>
      <c r="E1303" s="111" t="s">
        <v>45095</v>
      </c>
    </row>
    <row r="1304" spans="1:5">
      <c r="A1304">
        <v>0</v>
      </c>
      <c r="B1304" t="s">
        <v>5327</v>
      </c>
      <c r="C1304" t="s">
        <v>45096</v>
      </c>
      <c r="D1304" s="111" t="s">
        <v>4130</v>
      </c>
      <c r="E1304" s="111" t="s">
        <v>45097</v>
      </c>
    </row>
    <row r="1305" spans="1:5">
      <c r="A1305">
        <v>0</v>
      </c>
      <c r="B1305" t="s">
        <v>5328</v>
      </c>
      <c r="C1305" t="s">
        <v>45098</v>
      </c>
      <c r="D1305" s="111" t="s">
        <v>4130</v>
      </c>
      <c r="E1305" s="111" t="s">
        <v>45099</v>
      </c>
    </row>
    <row r="1306" spans="1:5">
      <c r="A1306">
        <v>0</v>
      </c>
      <c r="B1306" t="s">
        <v>5329</v>
      </c>
      <c r="C1306" t="s">
        <v>45100</v>
      </c>
      <c r="D1306" s="111" t="s">
        <v>4130</v>
      </c>
      <c r="E1306" s="111" t="s">
        <v>45101</v>
      </c>
    </row>
    <row r="1307" spans="1:5">
      <c r="A1307">
        <v>0</v>
      </c>
      <c r="B1307" t="s">
        <v>5330</v>
      </c>
      <c r="C1307" t="s">
        <v>45102</v>
      </c>
      <c r="D1307" s="111" t="s">
        <v>4130</v>
      </c>
      <c r="E1307" s="111" t="s">
        <v>45103</v>
      </c>
    </row>
    <row r="1308" spans="1:5">
      <c r="A1308">
        <v>0</v>
      </c>
      <c r="B1308" t="s">
        <v>5331</v>
      </c>
      <c r="C1308" t="s">
        <v>45104</v>
      </c>
      <c r="D1308" s="111" t="s">
        <v>4130</v>
      </c>
      <c r="E1308" s="111" t="s">
        <v>45105</v>
      </c>
    </row>
    <row r="1309" spans="1:5">
      <c r="A1309">
        <v>0</v>
      </c>
      <c r="B1309" t="s">
        <v>5332</v>
      </c>
      <c r="C1309" t="s">
        <v>45106</v>
      </c>
      <c r="D1309" s="111" t="s">
        <v>4130</v>
      </c>
      <c r="E1309" s="111" t="s">
        <v>45107</v>
      </c>
    </row>
    <row r="1310" spans="1:5">
      <c r="A1310">
        <v>0</v>
      </c>
      <c r="B1310" t="s">
        <v>5333</v>
      </c>
      <c r="C1310" t="s">
        <v>45108</v>
      </c>
      <c r="D1310" s="111" t="s">
        <v>4130</v>
      </c>
      <c r="E1310" s="111" t="s">
        <v>45109</v>
      </c>
    </row>
    <row r="1311" spans="1:5">
      <c r="A1311">
        <v>0</v>
      </c>
      <c r="B1311" t="s">
        <v>5334</v>
      </c>
      <c r="C1311" t="s">
        <v>45110</v>
      </c>
      <c r="D1311" s="111" t="s">
        <v>4130</v>
      </c>
      <c r="E1311" s="111" t="s">
        <v>45111</v>
      </c>
    </row>
    <row r="1312" spans="1:5">
      <c r="A1312">
        <v>0</v>
      </c>
      <c r="B1312" t="s">
        <v>5335</v>
      </c>
      <c r="C1312" t="s">
        <v>45112</v>
      </c>
      <c r="D1312" s="111" t="s">
        <v>4130</v>
      </c>
      <c r="E1312" s="111" t="s">
        <v>45113</v>
      </c>
    </row>
    <row r="1313" spans="1:5">
      <c r="A1313">
        <v>0</v>
      </c>
      <c r="B1313" t="s">
        <v>5336</v>
      </c>
      <c r="C1313" t="s">
        <v>45114</v>
      </c>
      <c r="D1313" s="111" t="s">
        <v>4130</v>
      </c>
      <c r="E1313" s="111" t="s">
        <v>45115</v>
      </c>
    </row>
    <row r="1314" spans="1:5">
      <c r="A1314">
        <v>0</v>
      </c>
      <c r="B1314" t="s">
        <v>5337</v>
      </c>
      <c r="C1314" t="s">
        <v>45116</v>
      </c>
      <c r="D1314" s="111" t="s">
        <v>4130</v>
      </c>
      <c r="E1314" s="111" t="s">
        <v>45117</v>
      </c>
    </row>
    <row r="1315" spans="1:5">
      <c r="A1315">
        <v>0</v>
      </c>
      <c r="B1315" t="s">
        <v>5338</v>
      </c>
      <c r="C1315" t="s">
        <v>45118</v>
      </c>
      <c r="D1315" s="111" t="s">
        <v>4130</v>
      </c>
      <c r="E1315" s="111" t="s">
        <v>45119</v>
      </c>
    </row>
    <row r="1316" spans="1:5">
      <c r="A1316">
        <v>0</v>
      </c>
      <c r="B1316" t="s">
        <v>5339</v>
      </c>
      <c r="C1316" t="s">
        <v>45120</v>
      </c>
      <c r="D1316" s="111" t="s">
        <v>4130</v>
      </c>
      <c r="E1316" s="111" t="s">
        <v>45121</v>
      </c>
    </row>
    <row r="1317" spans="1:5">
      <c r="A1317">
        <v>0</v>
      </c>
      <c r="B1317" t="s">
        <v>5340</v>
      </c>
      <c r="C1317" t="s">
        <v>45122</v>
      </c>
      <c r="D1317" s="111" t="s">
        <v>4130</v>
      </c>
      <c r="E1317" s="111" t="s">
        <v>45123</v>
      </c>
    </row>
    <row r="1318" spans="1:5">
      <c r="A1318">
        <v>0</v>
      </c>
      <c r="B1318" t="s">
        <v>5341</v>
      </c>
      <c r="C1318" t="s">
        <v>45124</v>
      </c>
      <c r="D1318" s="111" t="s">
        <v>4130</v>
      </c>
      <c r="E1318" s="111" t="s">
        <v>45125</v>
      </c>
    </row>
    <row r="1319" spans="1:5">
      <c r="A1319">
        <v>0</v>
      </c>
      <c r="B1319" t="s">
        <v>45126</v>
      </c>
      <c r="C1319">
        <v>0</v>
      </c>
      <c r="D1319" s="111">
        <v>0</v>
      </c>
      <c r="E1319" s="111" t="s">
        <v>42775</v>
      </c>
    </row>
    <row r="1320" spans="1:5">
      <c r="A1320">
        <v>0</v>
      </c>
      <c r="B1320" t="s">
        <v>5342</v>
      </c>
      <c r="C1320" t="s">
        <v>45127</v>
      </c>
      <c r="D1320" s="111" t="s">
        <v>4130</v>
      </c>
      <c r="E1320" s="111" t="s">
        <v>45128</v>
      </c>
    </row>
    <row r="1321" spans="1:5">
      <c r="A1321" t="s">
        <v>45129</v>
      </c>
      <c r="B1321">
        <v>0</v>
      </c>
      <c r="C1321">
        <v>0</v>
      </c>
      <c r="D1321" s="111">
        <v>0</v>
      </c>
      <c r="E1321" s="111" t="s">
        <v>42775</v>
      </c>
    </row>
    <row r="1322" spans="1:5">
      <c r="A1322">
        <v>0</v>
      </c>
      <c r="B1322" t="s">
        <v>45130</v>
      </c>
      <c r="C1322">
        <v>0</v>
      </c>
      <c r="D1322" s="111">
        <v>0</v>
      </c>
      <c r="E1322" s="111" t="s">
        <v>42775</v>
      </c>
    </row>
    <row r="1323" spans="1:5">
      <c r="A1323">
        <v>0</v>
      </c>
      <c r="B1323" t="s">
        <v>5343</v>
      </c>
      <c r="C1323" t="s">
        <v>45131</v>
      </c>
      <c r="D1323" s="111" t="s">
        <v>4130</v>
      </c>
      <c r="E1323" s="111" t="s">
        <v>45132</v>
      </c>
    </row>
    <row r="1324" spans="1:5">
      <c r="A1324">
        <v>0</v>
      </c>
      <c r="B1324" t="s">
        <v>5344</v>
      </c>
      <c r="C1324" t="s">
        <v>45133</v>
      </c>
      <c r="D1324" s="111" t="s">
        <v>4130</v>
      </c>
      <c r="E1324" s="111" t="s">
        <v>45134</v>
      </c>
    </row>
    <row r="1325" spans="1:5">
      <c r="A1325">
        <v>0</v>
      </c>
      <c r="B1325" t="s">
        <v>45135</v>
      </c>
      <c r="C1325">
        <v>0</v>
      </c>
      <c r="D1325" s="111">
        <v>0</v>
      </c>
      <c r="E1325" s="111" t="s">
        <v>42775</v>
      </c>
    </row>
    <row r="1326" spans="1:5">
      <c r="A1326">
        <v>0</v>
      </c>
      <c r="B1326" t="s">
        <v>5345</v>
      </c>
      <c r="C1326" t="s">
        <v>45136</v>
      </c>
      <c r="D1326" s="111" t="s">
        <v>4130</v>
      </c>
      <c r="E1326" s="111" t="s">
        <v>45137</v>
      </c>
    </row>
    <row r="1327" spans="1:5">
      <c r="A1327">
        <v>0</v>
      </c>
      <c r="B1327" t="s">
        <v>5346</v>
      </c>
      <c r="C1327" t="s">
        <v>45138</v>
      </c>
      <c r="D1327" s="111" t="s">
        <v>4130</v>
      </c>
      <c r="E1327" s="111" t="s">
        <v>45139</v>
      </c>
    </row>
    <row r="1328" spans="1:5">
      <c r="A1328">
        <v>0</v>
      </c>
      <c r="B1328" t="s">
        <v>5347</v>
      </c>
      <c r="C1328" t="s">
        <v>45140</v>
      </c>
      <c r="D1328" s="111" t="s">
        <v>4130</v>
      </c>
      <c r="E1328" s="111" t="s">
        <v>45141</v>
      </c>
    </row>
    <row r="1329" spans="1:5">
      <c r="A1329">
        <v>0</v>
      </c>
      <c r="B1329" t="s">
        <v>5348</v>
      </c>
      <c r="C1329" t="s">
        <v>45142</v>
      </c>
      <c r="D1329" s="111" t="s">
        <v>4130</v>
      </c>
      <c r="E1329" s="111" t="s">
        <v>45143</v>
      </c>
    </row>
    <row r="1330" spans="1:5">
      <c r="A1330">
        <v>0</v>
      </c>
      <c r="B1330" t="s">
        <v>5349</v>
      </c>
      <c r="C1330" t="s">
        <v>5350</v>
      </c>
      <c r="D1330" s="111" t="s">
        <v>4130</v>
      </c>
      <c r="E1330" s="111" t="s">
        <v>45144</v>
      </c>
    </row>
    <row r="1331" spans="1:5">
      <c r="A1331">
        <v>0</v>
      </c>
      <c r="B1331" t="s">
        <v>45145</v>
      </c>
      <c r="C1331">
        <v>0</v>
      </c>
      <c r="D1331" s="111">
        <v>0</v>
      </c>
      <c r="E1331" s="111" t="s">
        <v>42775</v>
      </c>
    </row>
    <row r="1332" spans="1:5">
      <c r="A1332">
        <v>0</v>
      </c>
      <c r="B1332" t="s">
        <v>5351</v>
      </c>
      <c r="C1332" t="s">
        <v>45146</v>
      </c>
      <c r="D1332" s="111" t="s">
        <v>4130</v>
      </c>
      <c r="E1332" s="111" t="s">
        <v>45147</v>
      </c>
    </row>
    <row r="1333" spans="1:5">
      <c r="A1333">
        <v>0</v>
      </c>
      <c r="B1333" t="s">
        <v>5352</v>
      </c>
      <c r="C1333" t="s">
        <v>45148</v>
      </c>
      <c r="D1333" s="111" t="s">
        <v>4130</v>
      </c>
      <c r="E1333" s="111" t="s">
        <v>45149</v>
      </c>
    </row>
    <row r="1334" spans="1:5">
      <c r="A1334">
        <v>0</v>
      </c>
      <c r="B1334" t="s">
        <v>5353</v>
      </c>
      <c r="C1334" t="s">
        <v>45150</v>
      </c>
      <c r="D1334" s="111" t="s">
        <v>4130</v>
      </c>
      <c r="E1334" s="111" t="s">
        <v>45151</v>
      </c>
    </row>
    <row r="1335" spans="1:5">
      <c r="A1335">
        <v>0</v>
      </c>
      <c r="B1335" t="s">
        <v>5354</v>
      </c>
      <c r="C1335" t="s">
        <v>45152</v>
      </c>
      <c r="D1335" s="111" t="s">
        <v>4130</v>
      </c>
      <c r="E1335" s="111" t="s">
        <v>45153</v>
      </c>
    </row>
    <row r="1336" spans="1:5">
      <c r="A1336">
        <v>0</v>
      </c>
      <c r="B1336" t="s">
        <v>5355</v>
      </c>
      <c r="C1336" t="s">
        <v>45154</v>
      </c>
      <c r="D1336" s="111" t="s">
        <v>4130</v>
      </c>
      <c r="E1336" s="111" t="s">
        <v>45155</v>
      </c>
    </row>
    <row r="1337" spans="1:5">
      <c r="A1337">
        <v>0</v>
      </c>
      <c r="B1337" t="s">
        <v>45156</v>
      </c>
      <c r="C1337">
        <v>0</v>
      </c>
      <c r="D1337" s="111">
        <v>0</v>
      </c>
      <c r="E1337" s="111" t="s">
        <v>42775</v>
      </c>
    </row>
    <row r="1338" spans="1:5">
      <c r="A1338">
        <v>0</v>
      </c>
      <c r="B1338" t="s">
        <v>5356</v>
      </c>
      <c r="C1338" t="s">
        <v>45157</v>
      </c>
      <c r="D1338" s="111" t="s">
        <v>4130</v>
      </c>
      <c r="E1338" s="111" t="s">
        <v>45158</v>
      </c>
    </row>
    <row r="1339" spans="1:5">
      <c r="A1339">
        <v>0</v>
      </c>
      <c r="B1339" t="s">
        <v>5357</v>
      </c>
      <c r="C1339" t="s">
        <v>45159</v>
      </c>
      <c r="D1339" s="111" t="s">
        <v>4130</v>
      </c>
      <c r="E1339" s="111" t="s">
        <v>45160</v>
      </c>
    </row>
    <row r="1340" spans="1:5">
      <c r="A1340">
        <v>0</v>
      </c>
      <c r="B1340" t="s">
        <v>5358</v>
      </c>
      <c r="C1340" t="s">
        <v>45161</v>
      </c>
      <c r="D1340" s="111" t="s">
        <v>4130</v>
      </c>
      <c r="E1340" s="111" t="s">
        <v>45162</v>
      </c>
    </row>
    <row r="1341" spans="1:5">
      <c r="A1341" t="s">
        <v>45163</v>
      </c>
      <c r="B1341">
        <v>0</v>
      </c>
      <c r="C1341">
        <v>0</v>
      </c>
      <c r="D1341" s="111">
        <v>0</v>
      </c>
      <c r="E1341" s="111" t="s">
        <v>42775</v>
      </c>
    </row>
    <row r="1342" spans="1:5">
      <c r="A1342">
        <v>0</v>
      </c>
      <c r="B1342" t="s">
        <v>45164</v>
      </c>
      <c r="C1342">
        <v>0</v>
      </c>
      <c r="D1342" s="111">
        <v>0</v>
      </c>
      <c r="E1342" s="111" t="s">
        <v>42775</v>
      </c>
    </row>
    <row r="1343" spans="1:5">
      <c r="A1343">
        <v>0</v>
      </c>
      <c r="B1343" t="s">
        <v>5359</v>
      </c>
      <c r="C1343" t="s">
        <v>45165</v>
      </c>
      <c r="D1343" s="111" t="s">
        <v>4130</v>
      </c>
      <c r="E1343" s="111" t="s">
        <v>45166</v>
      </c>
    </row>
    <row r="1344" spans="1:5">
      <c r="A1344">
        <v>0</v>
      </c>
      <c r="B1344" t="s">
        <v>5360</v>
      </c>
      <c r="C1344" t="s">
        <v>45167</v>
      </c>
      <c r="D1344" s="111" t="s">
        <v>4130</v>
      </c>
      <c r="E1344" s="111" t="s">
        <v>45168</v>
      </c>
    </row>
    <row r="1345" spans="1:5">
      <c r="A1345">
        <v>0</v>
      </c>
      <c r="B1345" t="s">
        <v>5361</v>
      </c>
      <c r="C1345" t="s">
        <v>45169</v>
      </c>
      <c r="D1345" s="111" t="s">
        <v>4130</v>
      </c>
      <c r="E1345" s="111" t="s">
        <v>45170</v>
      </c>
    </row>
    <row r="1346" spans="1:5">
      <c r="A1346">
        <v>0</v>
      </c>
      <c r="B1346" t="s">
        <v>5362</v>
      </c>
      <c r="C1346" t="s">
        <v>45171</v>
      </c>
      <c r="D1346" s="111" t="s">
        <v>4130</v>
      </c>
      <c r="E1346" s="111" t="s">
        <v>45172</v>
      </c>
    </row>
    <row r="1347" spans="1:5">
      <c r="A1347">
        <v>0</v>
      </c>
      <c r="B1347" t="s">
        <v>5363</v>
      </c>
      <c r="C1347" t="s">
        <v>45173</v>
      </c>
      <c r="D1347" s="111" t="s">
        <v>4130</v>
      </c>
      <c r="E1347" s="111" t="s">
        <v>45174</v>
      </c>
    </row>
    <row r="1348" spans="1:5">
      <c r="A1348">
        <v>0</v>
      </c>
      <c r="B1348" t="s">
        <v>5364</v>
      </c>
      <c r="C1348" t="s">
        <v>45175</v>
      </c>
      <c r="D1348" s="111" t="s">
        <v>4130</v>
      </c>
      <c r="E1348" s="111" t="s">
        <v>45176</v>
      </c>
    </row>
    <row r="1349" spans="1:5">
      <c r="A1349">
        <v>0</v>
      </c>
      <c r="B1349" t="s">
        <v>5365</v>
      </c>
      <c r="C1349" t="s">
        <v>45177</v>
      </c>
      <c r="D1349" s="111" t="s">
        <v>4130</v>
      </c>
      <c r="E1349" s="111" t="s">
        <v>45178</v>
      </c>
    </row>
    <row r="1350" spans="1:5">
      <c r="A1350">
        <v>0</v>
      </c>
      <c r="B1350" t="s">
        <v>5366</v>
      </c>
      <c r="C1350" t="s">
        <v>45179</v>
      </c>
      <c r="D1350" s="111" t="s">
        <v>4130</v>
      </c>
      <c r="E1350" s="111" t="s">
        <v>45180</v>
      </c>
    </row>
    <row r="1351" spans="1:5">
      <c r="A1351">
        <v>0</v>
      </c>
      <c r="B1351" t="s">
        <v>5367</v>
      </c>
      <c r="C1351" t="s">
        <v>45181</v>
      </c>
      <c r="D1351" s="111" t="s">
        <v>4130</v>
      </c>
      <c r="E1351" s="111" t="s">
        <v>45182</v>
      </c>
    </row>
    <row r="1352" spans="1:5">
      <c r="A1352">
        <v>0</v>
      </c>
      <c r="B1352" t="s">
        <v>5368</v>
      </c>
      <c r="C1352" t="s">
        <v>45183</v>
      </c>
      <c r="D1352" s="111" t="s">
        <v>4130</v>
      </c>
      <c r="E1352" s="111" t="s">
        <v>45184</v>
      </c>
    </row>
    <row r="1353" spans="1:5">
      <c r="A1353">
        <v>0</v>
      </c>
      <c r="B1353" t="s">
        <v>45185</v>
      </c>
      <c r="C1353">
        <v>0</v>
      </c>
      <c r="D1353" s="111">
        <v>0</v>
      </c>
      <c r="E1353" s="111" t="s">
        <v>42775</v>
      </c>
    </row>
    <row r="1354" spans="1:5">
      <c r="A1354">
        <v>0</v>
      </c>
      <c r="B1354" t="s">
        <v>5369</v>
      </c>
      <c r="C1354" t="s">
        <v>45186</v>
      </c>
      <c r="D1354" s="111" t="s">
        <v>4130</v>
      </c>
      <c r="E1354" s="111" t="s">
        <v>45187</v>
      </c>
    </row>
    <row r="1355" spans="1:5">
      <c r="A1355">
        <v>0</v>
      </c>
      <c r="B1355" t="s">
        <v>5370</v>
      </c>
      <c r="C1355" t="s">
        <v>45188</v>
      </c>
      <c r="D1355" s="111" t="s">
        <v>4130</v>
      </c>
      <c r="E1355" s="111" t="s">
        <v>45189</v>
      </c>
    </row>
    <row r="1356" spans="1:5">
      <c r="A1356">
        <v>0</v>
      </c>
      <c r="B1356" t="s">
        <v>5371</v>
      </c>
      <c r="C1356" t="s">
        <v>45190</v>
      </c>
      <c r="D1356" s="111" t="s">
        <v>40</v>
      </c>
      <c r="E1356" s="111" t="s">
        <v>45191</v>
      </c>
    </row>
    <row r="1357" spans="1:5">
      <c r="A1357">
        <v>0</v>
      </c>
      <c r="B1357" t="s">
        <v>5372</v>
      </c>
      <c r="C1357" t="s">
        <v>45192</v>
      </c>
      <c r="D1357" s="111" t="s">
        <v>40</v>
      </c>
      <c r="E1357" s="111" t="s">
        <v>45193</v>
      </c>
    </row>
    <row r="1358" spans="1:5">
      <c r="A1358">
        <v>0</v>
      </c>
      <c r="B1358" t="s">
        <v>5373</v>
      </c>
      <c r="C1358" t="s">
        <v>45194</v>
      </c>
      <c r="D1358" s="111" t="s">
        <v>40</v>
      </c>
      <c r="E1358" s="111" t="s">
        <v>45195</v>
      </c>
    </row>
    <row r="1359" spans="1:5">
      <c r="A1359">
        <v>0</v>
      </c>
      <c r="B1359" t="s">
        <v>5374</v>
      </c>
      <c r="C1359" t="s">
        <v>45196</v>
      </c>
      <c r="D1359" s="111" t="s">
        <v>4130</v>
      </c>
      <c r="E1359" s="111" t="s">
        <v>45197</v>
      </c>
    </row>
    <row r="1360" spans="1:5">
      <c r="A1360">
        <v>0</v>
      </c>
      <c r="B1360" t="s">
        <v>5375</v>
      </c>
      <c r="C1360" t="s">
        <v>45198</v>
      </c>
      <c r="D1360" s="111" t="s">
        <v>4130</v>
      </c>
      <c r="E1360" s="111" t="s">
        <v>45199</v>
      </c>
    </row>
    <row r="1361" spans="1:5">
      <c r="A1361">
        <v>0</v>
      </c>
      <c r="B1361" t="s">
        <v>45200</v>
      </c>
      <c r="C1361">
        <v>0</v>
      </c>
      <c r="D1361" s="111">
        <v>0</v>
      </c>
      <c r="E1361" s="111" t="s">
        <v>42775</v>
      </c>
    </row>
    <row r="1362" spans="1:5">
      <c r="A1362">
        <v>0</v>
      </c>
      <c r="B1362" t="s">
        <v>5376</v>
      </c>
      <c r="C1362" t="s">
        <v>45201</v>
      </c>
      <c r="D1362" s="111" t="s">
        <v>4130</v>
      </c>
      <c r="E1362" s="111" t="s">
        <v>45202</v>
      </c>
    </row>
    <row r="1363" spans="1:5">
      <c r="A1363">
        <v>0</v>
      </c>
      <c r="B1363" t="s">
        <v>45203</v>
      </c>
      <c r="C1363">
        <v>0</v>
      </c>
      <c r="D1363" s="111">
        <v>0</v>
      </c>
      <c r="E1363" s="111" t="s">
        <v>42775</v>
      </c>
    </row>
    <row r="1364" spans="1:5">
      <c r="A1364">
        <v>0</v>
      </c>
      <c r="B1364" t="s">
        <v>5377</v>
      </c>
      <c r="C1364" t="s">
        <v>45204</v>
      </c>
      <c r="D1364" s="111" t="s">
        <v>4130</v>
      </c>
      <c r="E1364" s="111" t="s">
        <v>45205</v>
      </c>
    </row>
    <row r="1365" spans="1:5">
      <c r="A1365" t="s">
        <v>45206</v>
      </c>
      <c r="B1365">
        <v>0</v>
      </c>
      <c r="C1365">
        <v>0</v>
      </c>
      <c r="D1365" s="111">
        <v>0</v>
      </c>
      <c r="E1365" s="111" t="s">
        <v>42775</v>
      </c>
    </row>
    <row r="1366" spans="1:5">
      <c r="A1366">
        <v>0</v>
      </c>
      <c r="B1366" t="s">
        <v>45207</v>
      </c>
      <c r="C1366">
        <v>0</v>
      </c>
      <c r="D1366" s="111">
        <v>0</v>
      </c>
      <c r="E1366" s="111" t="s">
        <v>42775</v>
      </c>
    </row>
    <row r="1367" spans="1:5">
      <c r="A1367">
        <v>0</v>
      </c>
      <c r="B1367" t="s">
        <v>5378</v>
      </c>
      <c r="C1367" t="s">
        <v>45208</v>
      </c>
      <c r="D1367" s="111" t="s">
        <v>4130</v>
      </c>
      <c r="E1367" s="111" t="s">
        <v>45209</v>
      </c>
    </row>
    <row r="1368" spans="1:5">
      <c r="A1368">
        <v>0</v>
      </c>
      <c r="B1368" t="s">
        <v>45210</v>
      </c>
      <c r="C1368">
        <v>0</v>
      </c>
      <c r="D1368" s="111">
        <v>0</v>
      </c>
      <c r="E1368" s="111" t="s">
        <v>42775</v>
      </c>
    </row>
    <row r="1369" spans="1:5">
      <c r="A1369">
        <v>0</v>
      </c>
      <c r="B1369" t="s">
        <v>5379</v>
      </c>
      <c r="C1369" t="s">
        <v>45211</v>
      </c>
      <c r="D1369" s="111" t="s">
        <v>4130</v>
      </c>
      <c r="E1369" s="111" t="s">
        <v>43980</v>
      </c>
    </row>
    <row r="1370" spans="1:5">
      <c r="A1370">
        <v>0</v>
      </c>
      <c r="B1370" t="s">
        <v>5380</v>
      </c>
      <c r="C1370" t="s">
        <v>45212</v>
      </c>
      <c r="D1370" s="111" t="s">
        <v>4130</v>
      </c>
      <c r="E1370" s="111" t="s">
        <v>45213</v>
      </c>
    </row>
    <row r="1371" spans="1:5">
      <c r="A1371">
        <v>0</v>
      </c>
      <c r="B1371" t="s">
        <v>5381</v>
      </c>
      <c r="C1371" t="s">
        <v>45214</v>
      </c>
      <c r="D1371" s="111" t="s">
        <v>4130</v>
      </c>
      <c r="E1371" s="111" t="s">
        <v>45215</v>
      </c>
    </row>
    <row r="1372" spans="1:5">
      <c r="A1372">
        <v>0</v>
      </c>
      <c r="B1372" t="s">
        <v>5382</v>
      </c>
      <c r="C1372" t="s">
        <v>45216</v>
      </c>
      <c r="D1372" s="111" t="s">
        <v>4130</v>
      </c>
      <c r="E1372" s="111" t="s">
        <v>45217</v>
      </c>
    </row>
    <row r="1373" spans="1:5">
      <c r="A1373">
        <v>0</v>
      </c>
      <c r="B1373" t="s">
        <v>45218</v>
      </c>
      <c r="C1373">
        <v>0</v>
      </c>
      <c r="D1373" s="111">
        <v>0</v>
      </c>
      <c r="E1373" s="111" t="s">
        <v>42775</v>
      </c>
    </row>
    <row r="1374" spans="1:5">
      <c r="A1374">
        <v>0</v>
      </c>
      <c r="B1374" t="s">
        <v>5383</v>
      </c>
      <c r="C1374" t="s">
        <v>45219</v>
      </c>
      <c r="D1374" s="111" t="s">
        <v>4130</v>
      </c>
      <c r="E1374" s="111" t="s">
        <v>45220</v>
      </c>
    </row>
    <row r="1375" spans="1:5">
      <c r="A1375">
        <v>0</v>
      </c>
      <c r="B1375" t="s">
        <v>5384</v>
      </c>
      <c r="C1375" t="s">
        <v>45221</v>
      </c>
      <c r="D1375" s="111" t="s">
        <v>4130</v>
      </c>
      <c r="E1375" s="111" t="s">
        <v>45222</v>
      </c>
    </row>
    <row r="1376" spans="1:5">
      <c r="A1376">
        <v>0</v>
      </c>
      <c r="B1376" t="s">
        <v>5385</v>
      </c>
      <c r="C1376" t="s">
        <v>45223</v>
      </c>
      <c r="D1376" s="111" t="s">
        <v>4130</v>
      </c>
      <c r="E1376" s="111" t="s">
        <v>45224</v>
      </c>
    </row>
    <row r="1377" spans="1:5">
      <c r="A1377" t="s">
        <v>45225</v>
      </c>
      <c r="B1377">
        <v>0</v>
      </c>
      <c r="C1377">
        <v>0</v>
      </c>
      <c r="D1377" s="111">
        <v>0</v>
      </c>
      <c r="E1377" s="111" t="s">
        <v>42775</v>
      </c>
    </row>
    <row r="1378" spans="1:5">
      <c r="A1378">
        <v>0</v>
      </c>
      <c r="B1378" t="s">
        <v>45226</v>
      </c>
      <c r="C1378">
        <v>0</v>
      </c>
      <c r="D1378" s="111">
        <v>0</v>
      </c>
      <c r="E1378" s="111" t="s">
        <v>42775</v>
      </c>
    </row>
    <row r="1379" spans="1:5">
      <c r="A1379">
        <v>0</v>
      </c>
      <c r="B1379" t="s">
        <v>5386</v>
      </c>
      <c r="C1379" t="s">
        <v>45227</v>
      </c>
      <c r="D1379" s="111" t="s">
        <v>4130</v>
      </c>
      <c r="E1379" s="111" t="s">
        <v>45228</v>
      </c>
    </row>
    <row r="1380" spans="1:5">
      <c r="A1380">
        <v>0</v>
      </c>
      <c r="B1380" t="s">
        <v>5387</v>
      </c>
      <c r="C1380" t="s">
        <v>45229</v>
      </c>
      <c r="D1380" s="111" t="s">
        <v>4130</v>
      </c>
      <c r="E1380" s="111" t="s">
        <v>45230</v>
      </c>
    </row>
    <row r="1381" spans="1:5">
      <c r="A1381" t="s">
        <v>45231</v>
      </c>
      <c r="B1381">
        <v>0</v>
      </c>
      <c r="C1381">
        <v>0</v>
      </c>
      <c r="D1381" s="111">
        <v>0</v>
      </c>
      <c r="E1381" s="111" t="s">
        <v>42775</v>
      </c>
    </row>
    <row r="1382" spans="1:5">
      <c r="A1382">
        <v>0</v>
      </c>
      <c r="B1382" t="s">
        <v>45232</v>
      </c>
      <c r="C1382">
        <v>0</v>
      </c>
      <c r="D1382" s="111">
        <v>0</v>
      </c>
      <c r="E1382" s="111" t="s">
        <v>42775</v>
      </c>
    </row>
    <row r="1383" spans="1:5">
      <c r="A1383">
        <v>0</v>
      </c>
      <c r="B1383" t="s">
        <v>5388</v>
      </c>
      <c r="C1383" t="s">
        <v>45233</v>
      </c>
      <c r="D1383" s="111" t="s">
        <v>40</v>
      </c>
      <c r="E1383" s="111" t="s">
        <v>45234</v>
      </c>
    </row>
    <row r="1384" spans="1:5">
      <c r="A1384">
        <v>0</v>
      </c>
      <c r="B1384" t="s">
        <v>5389</v>
      </c>
      <c r="C1384" t="s">
        <v>45235</v>
      </c>
      <c r="D1384" s="111" t="s">
        <v>40</v>
      </c>
      <c r="E1384" s="111" t="s">
        <v>45234</v>
      </c>
    </row>
    <row r="1385" spans="1:5">
      <c r="A1385">
        <v>0</v>
      </c>
      <c r="B1385" t="s">
        <v>45236</v>
      </c>
      <c r="C1385">
        <v>0</v>
      </c>
      <c r="D1385" s="111">
        <v>0</v>
      </c>
      <c r="E1385" s="111" t="s">
        <v>42775</v>
      </c>
    </row>
    <row r="1386" spans="1:5">
      <c r="A1386">
        <v>0</v>
      </c>
      <c r="B1386" t="s">
        <v>5390</v>
      </c>
      <c r="C1386" t="s">
        <v>45237</v>
      </c>
      <c r="D1386" s="111" t="s">
        <v>4130</v>
      </c>
      <c r="E1386" s="111" t="s">
        <v>45238</v>
      </c>
    </row>
    <row r="1387" spans="1:5">
      <c r="A1387">
        <v>0</v>
      </c>
      <c r="B1387" t="s">
        <v>5391</v>
      </c>
      <c r="C1387" t="s">
        <v>45239</v>
      </c>
      <c r="D1387" s="111" t="s">
        <v>4130</v>
      </c>
      <c r="E1387" s="111" t="s">
        <v>45240</v>
      </c>
    </row>
    <row r="1388" spans="1:5">
      <c r="A1388" t="s">
        <v>45241</v>
      </c>
      <c r="B1388">
        <v>0</v>
      </c>
      <c r="C1388">
        <v>0</v>
      </c>
      <c r="D1388" s="111">
        <v>0</v>
      </c>
      <c r="E1388" s="111" t="s">
        <v>42775</v>
      </c>
    </row>
    <row r="1389" spans="1:5">
      <c r="A1389">
        <v>0</v>
      </c>
      <c r="B1389" t="s">
        <v>45242</v>
      </c>
      <c r="C1389">
        <v>0</v>
      </c>
      <c r="D1389" s="111">
        <v>0</v>
      </c>
      <c r="E1389" s="111" t="s">
        <v>42775</v>
      </c>
    </row>
    <row r="1390" spans="1:5">
      <c r="A1390">
        <v>0</v>
      </c>
      <c r="B1390" t="s">
        <v>5392</v>
      </c>
      <c r="C1390" t="s">
        <v>5393</v>
      </c>
      <c r="D1390" s="111" t="s">
        <v>33</v>
      </c>
      <c r="E1390" s="111" t="s">
        <v>45243</v>
      </c>
    </row>
    <row r="1391" spans="1:5">
      <c r="A1391">
        <v>0</v>
      </c>
      <c r="B1391" t="s">
        <v>5394</v>
      </c>
      <c r="C1391" t="s">
        <v>5395</v>
      </c>
      <c r="D1391" s="111" t="s">
        <v>33</v>
      </c>
      <c r="E1391" s="111" t="s">
        <v>45244</v>
      </c>
    </row>
    <row r="1392" spans="1:5">
      <c r="A1392">
        <v>0</v>
      </c>
      <c r="B1392" t="s">
        <v>5396</v>
      </c>
      <c r="C1392" t="s">
        <v>5397</v>
      </c>
      <c r="D1392" s="111" t="s">
        <v>33</v>
      </c>
      <c r="E1392" s="111" t="s">
        <v>45245</v>
      </c>
    </row>
    <row r="1393" spans="1:5">
      <c r="A1393">
        <v>0</v>
      </c>
      <c r="B1393" t="s">
        <v>5398</v>
      </c>
      <c r="C1393" t="s">
        <v>45246</v>
      </c>
      <c r="D1393" s="111" t="s">
        <v>40</v>
      </c>
      <c r="E1393" s="111" t="s">
        <v>45247</v>
      </c>
    </row>
    <row r="1394" spans="1:5">
      <c r="A1394">
        <v>0</v>
      </c>
      <c r="B1394" t="s">
        <v>5399</v>
      </c>
      <c r="C1394" t="s">
        <v>45248</v>
      </c>
      <c r="D1394" s="111" t="s">
        <v>40</v>
      </c>
      <c r="E1394" s="111" t="s">
        <v>45249</v>
      </c>
    </row>
    <row r="1395" spans="1:5">
      <c r="A1395">
        <v>0</v>
      </c>
      <c r="B1395" t="s">
        <v>5400</v>
      </c>
      <c r="C1395" t="s">
        <v>45250</v>
      </c>
      <c r="D1395" s="111" t="s">
        <v>40</v>
      </c>
      <c r="E1395" s="111" t="s">
        <v>45251</v>
      </c>
    </row>
    <row r="1396" spans="1:5">
      <c r="A1396">
        <v>0</v>
      </c>
      <c r="B1396" t="s">
        <v>5401</v>
      </c>
      <c r="C1396" t="s">
        <v>45252</v>
      </c>
      <c r="D1396" s="111" t="s">
        <v>40</v>
      </c>
      <c r="E1396" s="111" t="s">
        <v>45253</v>
      </c>
    </row>
    <row r="1397" spans="1:5">
      <c r="A1397">
        <v>0</v>
      </c>
      <c r="B1397" t="s">
        <v>5402</v>
      </c>
      <c r="C1397" t="s">
        <v>45254</v>
      </c>
      <c r="D1397" s="111" t="s">
        <v>40</v>
      </c>
      <c r="E1397" s="111" t="s">
        <v>45255</v>
      </c>
    </row>
    <row r="1398" spans="1:5">
      <c r="A1398">
        <v>0</v>
      </c>
      <c r="B1398" t="s">
        <v>5403</v>
      </c>
      <c r="C1398" t="s">
        <v>45256</v>
      </c>
      <c r="D1398" s="111" t="s">
        <v>40</v>
      </c>
      <c r="E1398" s="111" t="s">
        <v>45257</v>
      </c>
    </row>
    <row r="1399" spans="1:5">
      <c r="A1399">
        <v>0</v>
      </c>
      <c r="B1399" t="s">
        <v>5404</v>
      </c>
      <c r="C1399" t="s">
        <v>45258</v>
      </c>
      <c r="D1399" s="111" t="s">
        <v>40</v>
      </c>
      <c r="E1399" s="111" t="s">
        <v>45259</v>
      </c>
    </row>
    <row r="1400" spans="1:5">
      <c r="A1400">
        <v>0</v>
      </c>
      <c r="B1400" t="s">
        <v>5405</v>
      </c>
      <c r="C1400" t="s">
        <v>45260</v>
      </c>
      <c r="D1400" s="111" t="s">
        <v>40</v>
      </c>
      <c r="E1400" s="111" t="s">
        <v>45261</v>
      </c>
    </row>
    <row r="1401" spans="1:5">
      <c r="A1401">
        <v>0</v>
      </c>
      <c r="B1401" t="s">
        <v>5406</v>
      </c>
      <c r="C1401" t="s">
        <v>45262</v>
      </c>
      <c r="D1401" s="111" t="s">
        <v>40</v>
      </c>
      <c r="E1401" s="111" t="s">
        <v>45263</v>
      </c>
    </row>
    <row r="1402" spans="1:5">
      <c r="A1402">
        <v>0</v>
      </c>
      <c r="B1402" t="s">
        <v>5407</v>
      </c>
      <c r="C1402" t="s">
        <v>45264</v>
      </c>
      <c r="D1402" s="111" t="s">
        <v>40</v>
      </c>
      <c r="E1402" s="111" t="s">
        <v>45265</v>
      </c>
    </row>
    <row r="1403" spans="1:5">
      <c r="A1403">
        <v>0</v>
      </c>
      <c r="B1403" t="s">
        <v>5408</v>
      </c>
      <c r="C1403" t="s">
        <v>45266</v>
      </c>
      <c r="D1403" s="111" t="s">
        <v>24</v>
      </c>
      <c r="E1403" s="111" t="s">
        <v>45267</v>
      </c>
    </row>
    <row r="1404" spans="1:5">
      <c r="A1404">
        <v>0</v>
      </c>
      <c r="B1404" t="s">
        <v>5409</v>
      </c>
      <c r="C1404" t="s">
        <v>45268</v>
      </c>
      <c r="D1404" s="111" t="s">
        <v>40</v>
      </c>
      <c r="E1404" s="111" t="s">
        <v>45269</v>
      </c>
    </row>
    <row r="1405" spans="1:5">
      <c r="A1405">
        <v>0</v>
      </c>
      <c r="B1405" t="s">
        <v>5410</v>
      </c>
      <c r="C1405" t="s">
        <v>45270</v>
      </c>
      <c r="D1405" s="111" t="s">
        <v>33</v>
      </c>
      <c r="E1405" s="111" t="s">
        <v>45271</v>
      </c>
    </row>
    <row r="1406" spans="1:5">
      <c r="A1406">
        <v>0</v>
      </c>
      <c r="B1406" t="s">
        <v>5411</v>
      </c>
      <c r="C1406" t="s">
        <v>45272</v>
      </c>
      <c r="D1406" s="111" t="s">
        <v>33</v>
      </c>
      <c r="E1406" s="111" t="s">
        <v>45273</v>
      </c>
    </row>
    <row r="1407" spans="1:5">
      <c r="A1407">
        <v>0</v>
      </c>
      <c r="B1407" t="s">
        <v>5412</v>
      </c>
      <c r="C1407" t="s">
        <v>45274</v>
      </c>
      <c r="D1407" s="111" t="s">
        <v>33</v>
      </c>
      <c r="E1407" s="111" t="s">
        <v>45275</v>
      </c>
    </row>
    <row r="1408" spans="1:5">
      <c r="A1408">
        <v>0</v>
      </c>
      <c r="B1408" t="s">
        <v>5413</v>
      </c>
      <c r="C1408" t="s">
        <v>45276</v>
      </c>
      <c r="D1408" s="111" t="s">
        <v>33</v>
      </c>
      <c r="E1408" s="111" t="s">
        <v>45277</v>
      </c>
    </row>
    <row r="1409" spans="1:5">
      <c r="A1409">
        <v>0</v>
      </c>
      <c r="B1409" t="s">
        <v>5414</v>
      </c>
      <c r="C1409" t="s">
        <v>45278</v>
      </c>
      <c r="D1409" s="111" t="s">
        <v>33</v>
      </c>
      <c r="E1409" s="111" t="s">
        <v>45279</v>
      </c>
    </row>
    <row r="1410" spans="1:5">
      <c r="A1410">
        <v>0</v>
      </c>
      <c r="B1410" t="s">
        <v>5415</v>
      </c>
      <c r="C1410" t="s">
        <v>45280</v>
      </c>
      <c r="D1410" s="111" t="s">
        <v>33</v>
      </c>
      <c r="E1410" s="111" t="s">
        <v>45281</v>
      </c>
    </row>
    <row r="1411" spans="1:5">
      <c r="A1411">
        <v>0</v>
      </c>
      <c r="B1411" t="s">
        <v>45282</v>
      </c>
      <c r="C1411">
        <v>0</v>
      </c>
      <c r="D1411" s="111">
        <v>0</v>
      </c>
      <c r="E1411" s="111" t="s">
        <v>42775</v>
      </c>
    </row>
    <row r="1412" spans="1:5">
      <c r="A1412">
        <v>0</v>
      </c>
      <c r="B1412" t="s">
        <v>5416</v>
      </c>
      <c r="C1412" t="s">
        <v>45283</v>
      </c>
      <c r="D1412" s="111" t="s">
        <v>40</v>
      </c>
      <c r="E1412" s="111" t="s">
        <v>45284</v>
      </c>
    </row>
    <row r="1413" spans="1:5">
      <c r="A1413">
        <v>0</v>
      </c>
      <c r="B1413" t="s">
        <v>5417</v>
      </c>
      <c r="C1413" t="s">
        <v>45285</v>
      </c>
      <c r="D1413" s="111" t="s">
        <v>40</v>
      </c>
      <c r="E1413" s="111" t="s">
        <v>45286</v>
      </c>
    </row>
    <row r="1414" spans="1:5">
      <c r="A1414">
        <v>0</v>
      </c>
      <c r="B1414" t="s">
        <v>5418</v>
      </c>
      <c r="C1414" t="s">
        <v>45287</v>
      </c>
      <c r="D1414" s="111" t="s">
        <v>40</v>
      </c>
      <c r="E1414" s="111" t="s">
        <v>45288</v>
      </c>
    </row>
    <row r="1415" spans="1:5">
      <c r="A1415">
        <v>0</v>
      </c>
      <c r="B1415" t="s">
        <v>5419</v>
      </c>
      <c r="C1415" t="s">
        <v>45289</v>
      </c>
      <c r="D1415" s="111" t="s">
        <v>40</v>
      </c>
      <c r="E1415" s="111" t="s">
        <v>45290</v>
      </c>
    </row>
    <row r="1416" spans="1:5">
      <c r="A1416" t="s">
        <v>45291</v>
      </c>
      <c r="B1416">
        <v>0</v>
      </c>
      <c r="C1416">
        <v>0</v>
      </c>
      <c r="D1416" s="111">
        <v>0</v>
      </c>
      <c r="E1416" s="111" t="s">
        <v>42775</v>
      </c>
    </row>
    <row r="1417" spans="1:5">
      <c r="A1417">
        <v>0</v>
      </c>
      <c r="B1417" t="s">
        <v>45292</v>
      </c>
      <c r="C1417">
        <v>0</v>
      </c>
      <c r="D1417" s="111">
        <v>0</v>
      </c>
      <c r="E1417" s="111" t="s">
        <v>42775</v>
      </c>
    </row>
    <row r="1418" spans="1:5">
      <c r="A1418">
        <v>0</v>
      </c>
      <c r="B1418" t="s">
        <v>5420</v>
      </c>
      <c r="C1418" t="s">
        <v>45293</v>
      </c>
      <c r="D1418" s="111" t="s">
        <v>33</v>
      </c>
      <c r="E1418" s="111" t="s">
        <v>45294</v>
      </c>
    </row>
    <row r="1419" spans="1:5">
      <c r="A1419">
        <v>0</v>
      </c>
      <c r="B1419" t="s">
        <v>5421</v>
      </c>
      <c r="C1419" t="s">
        <v>45295</v>
      </c>
      <c r="D1419" s="111" t="s">
        <v>33</v>
      </c>
      <c r="E1419" s="111" t="s">
        <v>45296</v>
      </c>
    </row>
    <row r="1420" spans="1:5">
      <c r="A1420">
        <v>0</v>
      </c>
      <c r="B1420" t="s">
        <v>5422</v>
      </c>
      <c r="C1420" t="s">
        <v>45297</v>
      </c>
      <c r="D1420" s="111" t="s">
        <v>33</v>
      </c>
      <c r="E1420" s="111" t="s">
        <v>45298</v>
      </c>
    </row>
    <row r="1421" spans="1:5">
      <c r="A1421">
        <v>0</v>
      </c>
      <c r="B1421" t="s">
        <v>5423</v>
      </c>
      <c r="C1421" t="s">
        <v>45299</v>
      </c>
      <c r="D1421" s="111" t="s">
        <v>33</v>
      </c>
      <c r="E1421" s="111" t="s">
        <v>45300</v>
      </c>
    </row>
    <row r="1422" spans="1:5">
      <c r="A1422">
        <v>0</v>
      </c>
      <c r="B1422" t="s">
        <v>5424</v>
      </c>
      <c r="C1422" t="s">
        <v>45301</v>
      </c>
      <c r="D1422" s="111" t="s">
        <v>33</v>
      </c>
      <c r="E1422" s="111" t="s">
        <v>45302</v>
      </c>
    </row>
    <row r="1423" spans="1:5">
      <c r="A1423">
        <v>0</v>
      </c>
      <c r="B1423" t="s">
        <v>45303</v>
      </c>
      <c r="C1423">
        <v>0</v>
      </c>
      <c r="D1423" s="111">
        <v>0</v>
      </c>
      <c r="E1423" s="111" t="s">
        <v>42775</v>
      </c>
    </row>
    <row r="1424" spans="1:5">
      <c r="A1424">
        <v>0</v>
      </c>
      <c r="B1424" t="s">
        <v>5425</v>
      </c>
      <c r="C1424" t="s">
        <v>45304</v>
      </c>
      <c r="D1424" s="111" t="s">
        <v>24</v>
      </c>
      <c r="E1424" s="111" t="s">
        <v>45305</v>
      </c>
    </row>
    <row r="1425" spans="1:5">
      <c r="A1425" t="s">
        <v>45306</v>
      </c>
      <c r="B1425">
        <v>0</v>
      </c>
      <c r="C1425">
        <v>0</v>
      </c>
      <c r="D1425" s="111">
        <v>0</v>
      </c>
      <c r="E1425" s="111" t="s">
        <v>42775</v>
      </c>
    </row>
    <row r="1426" spans="1:5">
      <c r="A1426">
        <v>0</v>
      </c>
      <c r="B1426" t="s">
        <v>45307</v>
      </c>
      <c r="C1426">
        <v>0</v>
      </c>
      <c r="D1426" s="111">
        <v>0</v>
      </c>
      <c r="E1426" s="111" t="s">
        <v>42775</v>
      </c>
    </row>
    <row r="1427" spans="1:5">
      <c r="A1427">
        <v>0</v>
      </c>
      <c r="B1427" t="s">
        <v>5426</v>
      </c>
      <c r="C1427" t="s">
        <v>45308</v>
      </c>
      <c r="D1427" s="111" t="s">
        <v>24</v>
      </c>
      <c r="E1427" s="111" t="s">
        <v>45309</v>
      </c>
    </row>
    <row r="1428" spans="1:5">
      <c r="A1428">
        <v>0</v>
      </c>
      <c r="B1428" t="s">
        <v>5427</v>
      </c>
      <c r="C1428" t="s">
        <v>45310</v>
      </c>
      <c r="D1428" s="111" t="s">
        <v>24</v>
      </c>
      <c r="E1428" s="111" t="s">
        <v>45311</v>
      </c>
    </row>
    <row r="1429" spans="1:5">
      <c r="A1429">
        <v>0</v>
      </c>
      <c r="B1429" t="s">
        <v>5428</v>
      </c>
      <c r="C1429" t="s">
        <v>45312</v>
      </c>
      <c r="D1429" s="111" t="s">
        <v>24</v>
      </c>
      <c r="E1429" s="111" t="s">
        <v>45313</v>
      </c>
    </row>
    <row r="1430" spans="1:5">
      <c r="A1430">
        <v>0</v>
      </c>
      <c r="B1430" t="s">
        <v>5429</v>
      </c>
      <c r="C1430" t="s">
        <v>45314</v>
      </c>
      <c r="D1430" s="111" t="s">
        <v>24</v>
      </c>
      <c r="E1430" s="111" t="s">
        <v>45315</v>
      </c>
    </row>
    <row r="1431" spans="1:5">
      <c r="A1431">
        <v>0</v>
      </c>
      <c r="B1431" t="s">
        <v>5430</v>
      </c>
      <c r="C1431" t="s">
        <v>45316</v>
      </c>
      <c r="D1431" s="111" t="s">
        <v>24</v>
      </c>
      <c r="E1431" s="111" t="s">
        <v>45317</v>
      </c>
    </row>
    <row r="1432" spans="1:5">
      <c r="A1432">
        <v>0</v>
      </c>
      <c r="B1432" t="s">
        <v>5431</v>
      </c>
      <c r="C1432" t="s">
        <v>45318</v>
      </c>
      <c r="D1432" s="111" t="s">
        <v>24</v>
      </c>
      <c r="E1432" s="111" t="s">
        <v>45319</v>
      </c>
    </row>
    <row r="1433" spans="1:5">
      <c r="A1433">
        <v>0</v>
      </c>
      <c r="B1433" t="s">
        <v>5432</v>
      </c>
      <c r="C1433" t="s">
        <v>45320</v>
      </c>
      <c r="D1433" s="111" t="s">
        <v>24</v>
      </c>
      <c r="E1433" s="111" t="s">
        <v>45321</v>
      </c>
    </row>
    <row r="1434" spans="1:5">
      <c r="A1434">
        <v>0</v>
      </c>
      <c r="B1434" t="s">
        <v>5433</v>
      </c>
      <c r="C1434" t="s">
        <v>45322</v>
      </c>
      <c r="D1434" s="111" t="s">
        <v>24</v>
      </c>
      <c r="E1434" s="111" t="s">
        <v>45323</v>
      </c>
    </row>
    <row r="1435" spans="1:5">
      <c r="A1435">
        <v>0</v>
      </c>
      <c r="B1435" t="s">
        <v>5434</v>
      </c>
      <c r="C1435" t="s">
        <v>45324</v>
      </c>
      <c r="D1435" s="111" t="s">
        <v>24</v>
      </c>
      <c r="E1435" s="111" t="s">
        <v>45325</v>
      </c>
    </row>
    <row r="1436" spans="1:5">
      <c r="A1436">
        <v>0</v>
      </c>
      <c r="B1436" t="s">
        <v>5435</v>
      </c>
      <c r="C1436" t="s">
        <v>45326</v>
      </c>
      <c r="D1436" s="111" t="s">
        <v>24</v>
      </c>
      <c r="E1436" s="111" t="s">
        <v>44281</v>
      </c>
    </row>
    <row r="1437" spans="1:5">
      <c r="A1437" t="s">
        <v>45327</v>
      </c>
      <c r="B1437">
        <v>0</v>
      </c>
      <c r="C1437">
        <v>0</v>
      </c>
      <c r="D1437" s="111">
        <v>0</v>
      </c>
      <c r="E1437" s="111" t="s">
        <v>42775</v>
      </c>
    </row>
    <row r="1438" spans="1:5">
      <c r="A1438">
        <v>0</v>
      </c>
      <c r="B1438" t="s">
        <v>45328</v>
      </c>
      <c r="C1438">
        <v>0</v>
      </c>
      <c r="D1438" s="111">
        <v>0</v>
      </c>
      <c r="E1438" s="111" t="s">
        <v>42775</v>
      </c>
    </row>
    <row r="1439" spans="1:5">
      <c r="A1439">
        <v>0</v>
      </c>
      <c r="B1439" t="s">
        <v>5436</v>
      </c>
      <c r="C1439" t="s">
        <v>45329</v>
      </c>
      <c r="D1439" s="111" t="s">
        <v>24</v>
      </c>
      <c r="E1439" s="111" t="s">
        <v>45330</v>
      </c>
    </row>
    <row r="1440" spans="1:5">
      <c r="A1440" t="s">
        <v>45331</v>
      </c>
      <c r="B1440">
        <v>0</v>
      </c>
      <c r="C1440">
        <v>0</v>
      </c>
      <c r="D1440" s="111">
        <v>0</v>
      </c>
      <c r="E1440" s="111" t="s">
        <v>42775</v>
      </c>
    </row>
    <row r="1441" spans="1:5">
      <c r="A1441">
        <v>0</v>
      </c>
      <c r="B1441" t="s">
        <v>45332</v>
      </c>
      <c r="C1441">
        <v>0</v>
      </c>
      <c r="D1441" s="111">
        <v>0</v>
      </c>
      <c r="E1441" s="111" t="s">
        <v>42775</v>
      </c>
    </row>
    <row r="1442" spans="1:5">
      <c r="A1442">
        <v>0</v>
      </c>
      <c r="B1442" t="s">
        <v>5437</v>
      </c>
      <c r="C1442" t="s">
        <v>45333</v>
      </c>
      <c r="D1442" s="111" t="s">
        <v>40</v>
      </c>
      <c r="E1442" s="111" t="s">
        <v>45334</v>
      </c>
    </row>
    <row r="1443" spans="1:5">
      <c r="A1443">
        <v>0</v>
      </c>
      <c r="B1443" t="s">
        <v>5438</v>
      </c>
      <c r="C1443" t="s">
        <v>45335</v>
      </c>
      <c r="D1443" s="111" t="s">
        <v>40</v>
      </c>
      <c r="E1443" s="111" t="s">
        <v>45336</v>
      </c>
    </row>
    <row r="1444" spans="1:5">
      <c r="A1444">
        <v>0</v>
      </c>
      <c r="B1444" t="s">
        <v>5439</v>
      </c>
      <c r="C1444" t="s">
        <v>45337</v>
      </c>
      <c r="D1444" s="111" t="s">
        <v>40</v>
      </c>
      <c r="E1444" s="111" t="s">
        <v>45338</v>
      </c>
    </row>
    <row r="1445" spans="1:5">
      <c r="A1445">
        <v>0</v>
      </c>
      <c r="B1445" t="s">
        <v>5440</v>
      </c>
      <c r="C1445" t="s">
        <v>45339</v>
      </c>
      <c r="D1445" s="111" t="s">
        <v>40</v>
      </c>
      <c r="E1445" s="111" t="s">
        <v>45340</v>
      </c>
    </row>
    <row r="1446" spans="1:5">
      <c r="A1446">
        <v>0</v>
      </c>
      <c r="B1446" t="s">
        <v>5441</v>
      </c>
      <c r="C1446" t="s">
        <v>45341</v>
      </c>
      <c r="D1446" s="111" t="s">
        <v>40</v>
      </c>
      <c r="E1446" s="111" t="s">
        <v>45342</v>
      </c>
    </row>
    <row r="1447" spans="1:5">
      <c r="A1447">
        <v>0</v>
      </c>
      <c r="B1447" t="s">
        <v>5442</v>
      </c>
      <c r="C1447" t="s">
        <v>45343</v>
      </c>
      <c r="D1447" s="111" t="s">
        <v>40</v>
      </c>
      <c r="E1447" s="111" t="s">
        <v>45344</v>
      </c>
    </row>
    <row r="1448" spans="1:5">
      <c r="A1448">
        <v>0</v>
      </c>
      <c r="B1448" t="s">
        <v>5443</v>
      </c>
      <c r="C1448" t="s">
        <v>45345</v>
      </c>
      <c r="D1448" s="111" t="s">
        <v>40</v>
      </c>
      <c r="E1448" s="111" t="s">
        <v>45346</v>
      </c>
    </row>
    <row r="1449" spans="1:5">
      <c r="A1449">
        <v>0</v>
      </c>
      <c r="B1449" t="s">
        <v>5444</v>
      </c>
      <c r="C1449" t="s">
        <v>45347</v>
      </c>
      <c r="D1449" s="111" t="s">
        <v>40</v>
      </c>
      <c r="E1449" s="111" t="s">
        <v>45348</v>
      </c>
    </row>
    <row r="1450" spans="1:5">
      <c r="A1450">
        <v>0</v>
      </c>
      <c r="B1450" t="s">
        <v>5445</v>
      </c>
      <c r="C1450" t="s">
        <v>45349</v>
      </c>
      <c r="D1450" s="111" t="s">
        <v>40</v>
      </c>
      <c r="E1450" s="111" t="s">
        <v>45350</v>
      </c>
    </row>
    <row r="1451" spans="1:5">
      <c r="A1451">
        <v>0</v>
      </c>
      <c r="B1451" t="s">
        <v>5446</v>
      </c>
      <c r="C1451" t="s">
        <v>45351</v>
      </c>
      <c r="D1451" s="111" t="s">
        <v>40</v>
      </c>
      <c r="E1451" s="111" t="s">
        <v>45352</v>
      </c>
    </row>
    <row r="1452" spans="1:5">
      <c r="A1452">
        <v>0</v>
      </c>
      <c r="B1452" t="s">
        <v>5447</v>
      </c>
      <c r="C1452" t="s">
        <v>45353</v>
      </c>
      <c r="D1452" s="111" t="s">
        <v>40</v>
      </c>
      <c r="E1452" s="111" t="s">
        <v>45354</v>
      </c>
    </row>
    <row r="1453" spans="1:5">
      <c r="A1453">
        <v>0</v>
      </c>
      <c r="B1453">
        <v>0</v>
      </c>
      <c r="C1453">
        <v>0</v>
      </c>
      <c r="D1453" s="111">
        <v>0</v>
      </c>
      <c r="E1453" s="111" t="s">
        <v>42775</v>
      </c>
    </row>
    <row r="1454" spans="1:5">
      <c r="A1454">
        <v>0</v>
      </c>
      <c r="B1454">
        <v>0</v>
      </c>
      <c r="C1454">
        <v>0</v>
      </c>
      <c r="D1454" s="111">
        <v>0</v>
      </c>
      <c r="E1454" s="111" t="s">
        <v>42775</v>
      </c>
    </row>
    <row r="1455" spans="1:5">
      <c r="A1455" t="s">
        <v>45355</v>
      </c>
      <c r="B1455">
        <v>0</v>
      </c>
      <c r="C1455">
        <v>0</v>
      </c>
      <c r="D1455" s="111">
        <v>0</v>
      </c>
      <c r="E1455" s="111" t="s">
        <v>42775</v>
      </c>
    </row>
    <row r="1456" spans="1:5">
      <c r="A1456">
        <v>0</v>
      </c>
      <c r="B1456" t="s">
        <v>45356</v>
      </c>
      <c r="C1456">
        <v>0</v>
      </c>
      <c r="D1456" s="111">
        <v>0</v>
      </c>
      <c r="E1456" s="111" t="s">
        <v>42775</v>
      </c>
    </row>
    <row r="1457" spans="1:5">
      <c r="A1457">
        <v>0</v>
      </c>
      <c r="B1457" t="s">
        <v>5448</v>
      </c>
      <c r="C1457" t="s">
        <v>45357</v>
      </c>
      <c r="D1457" s="111" t="s">
        <v>4135</v>
      </c>
      <c r="E1457" s="111" t="s">
        <v>45358</v>
      </c>
    </row>
    <row r="1458" spans="1:5">
      <c r="A1458">
        <v>0</v>
      </c>
      <c r="B1458" t="s">
        <v>5449</v>
      </c>
      <c r="C1458" t="s">
        <v>45359</v>
      </c>
      <c r="D1458" s="111" t="s">
        <v>4135</v>
      </c>
      <c r="E1458" s="111" t="s">
        <v>45360</v>
      </c>
    </row>
    <row r="1459" spans="1:5">
      <c r="A1459">
        <v>0</v>
      </c>
      <c r="B1459" t="s">
        <v>5450</v>
      </c>
      <c r="C1459" t="s">
        <v>45361</v>
      </c>
      <c r="D1459" s="111" t="s">
        <v>4135</v>
      </c>
      <c r="E1459" s="111" t="s">
        <v>45362</v>
      </c>
    </row>
    <row r="1460" spans="1:5">
      <c r="A1460">
        <v>0</v>
      </c>
      <c r="B1460" t="s">
        <v>5451</v>
      </c>
      <c r="C1460" t="s">
        <v>45363</v>
      </c>
      <c r="D1460" s="111" t="s">
        <v>42876</v>
      </c>
      <c r="E1460" s="111" t="s">
        <v>45364</v>
      </c>
    </row>
    <row r="1461" spans="1:5">
      <c r="A1461">
        <v>0</v>
      </c>
      <c r="B1461" t="s">
        <v>5452</v>
      </c>
      <c r="C1461" t="s">
        <v>45365</v>
      </c>
      <c r="D1461" s="111" t="s">
        <v>4135</v>
      </c>
      <c r="E1461" s="111" t="s">
        <v>45366</v>
      </c>
    </row>
    <row r="1462" spans="1:5">
      <c r="A1462">
        <v>0</v>
      </c>
      <c r="B1462" t="s">
        <v>5453</v>
      </c>
      <c r="C1462" t="s">
        <v>45367</v>
      </c>
      <c r="D1462" s="111" t="s">
        <v>4135</v>
      </c>
      <c r="E1462" s="111" t="s">
        <v>45368</v>
      </c>
    </row>
    <row r="1463" spans="1:5">
      <c r="A1463">
        <v>0</v>
      </c>
      <c r="B1463" t="s">
        <v>5454</v>
      </c>
      <c r="C1463" t="s">
        <v>45369</v>
      </c>
      <c r="D1463" s="111" t="s">
        <v>4135</v>
      </c>
      <c r="E1463" s="111" t="s">
        <v>45370</v>
      </c>
    </row>
    <row r="1464" spans="1:5">
      <c r="A1464">
        <v>0</v>
      </c>
      <c r="B1464" t="s">
        <v>5455</v>
      </c>
      <c r="C1464" t="s">
        <v>45371</v>
      </c>
      <c r="D1464" s="111" t="s">
        <v>4135</v>
      </c>
      <c r="E1464" s="111" t="s">
        <v>45372</v>
      </c>
    </row>
    <row r="1465" spans="1:5">
      <c r="A1465">
        <v>0</v>
      </c>
      <c r="B1465" t="s">
        <v>5456</v>
      </c>
      <c r="C1465" t="s">
        <v>45373</v>
      </c>
      <c r="D1465" s="111" t="s">
        <v>4135</v>
      </c>
      <c r="E1465" s="111" t="s">
        <v>45374</v>
      </c>
    </row>
    <row r="1466" spans="1:5">
      <c r="A1466">
        <v>0</v>
      </c>
      <c r="B1466" t="s">
        <v>5457</v>
      </c>
      <c r="C1466" t="s">
        <v>45375</v>
      </c>
      <c r="D1466" s="111" t="s">
        <v>42876</v>
      </c>
      <c r="E1466" s="111" t="s">
        <v>45376</v>
      </c>
    </row>
    <row r="1467" spans="1:5">
      <c r="A1467">
        <v>0</v>
      </c>
      <c r="B1467" t="s">
        <v>5458</v>
      </c>
      <c r="C1467" t="s">
        <v>45377</v>
      </c>
      <c r="D1467" s="111" t="s">
        <v>4135</v>
      </c>
      <c r="E1467" s="111" t="s">
        <v>45378</v>
      </c>
    </row>
    <row r="1468" spans="1:5">
      <c r="A1468">
        <v>0</v>
      </c>
      <c r="B1468" t="s">
        <v>5459</v>
      </c>
      <c r="C1468" t="s">
        <v>45379</v>
      </c>
      <c r="D1468" s="111" t="s">
        <v>4135</v>
      </c>
      <c r="E1468" s="111" t="s">
        <v>45380</v>
      </c>
    </row>
    <row r="1469" spans="1:5">
      <c r="A1469">
        <v>0</v>
      </c>
      <c r="B1469" t="s">
        <v>5460</v>
      </c>
      <c r="C1469" t="s">
        <v>45381</v>
      </c>
      <c r="D1469" s="111" t="s">
        <v>4135</v>
      </c>
      <c r="E1469" s="111" t="s">
        <v>45382</v>
      </c>
    </row>
    <row r="1470" spans="1:5">
      <c r="A1470">
        <v>0</v>
      </c>
      <c r="B1470" t="s">
        <v>5461</v>
      </c>
      <c r="C1470" t="s">
        <v>45383</v>
      </c>
      <c r="D1470" s="111" t="s">
        <v>4135</v>
      </c>
      <c r="E1470" s="111" t="s">
        <v>45384</v>
      </c>
    </row>
    <row r="1471" spans="1:5">
      <c r="A1471">
        <v>0</v>
      </c>
      <c r="B1471" t="s">
        <v>5462</v>
      </c>
      <c r="C1471" t="s">
        <v>45385</v>
      </c>
      <c r="D1471" s="111" t="s">
        <v>4135</v>
      </c>
      <c r="E1471" s="111" t="s">
        <v>45386</v>
      </c>
    </row>
    <row r="1472" spans="1:5">
      <c r="A1472">
        <v>0</v>
      </c>
      <c r="B1472" t="s">
        <v>5463</v>
      </c>
      <c r="C1472" t="s">
        <v>45387</v>
      </c>
      <c r="D1472" s="111" t="s">
        <v>4135</v>
      </c>
      <c r="E1472" s="111" t="s">
        <v>45388</v>
      </c>
    </row>
    <row r="1473" spans="1:5">
      <c r="A1473">
        <v>0</v>
      </c>
      <c r="B1473" t="s">
        <v>5464</v>
      </c>
      <c r="C1473" t="s">
        <v>45389</v>
      </c>
      <c r="D1473" s="111" t="s">
        <v>42876</v>
      </c>
      <c r="E1473" s="111" t="s">
        <v>45390</v>
      </c>
    </row>
    <row r="1474" spans="1:5">
      <c r="A1474">
        <v>0</v>
      </c>
      <c r="B1474" t="s">
        <v>5465</v>
      </c>
      <c r="C1474" t="s">
        <v>45391</v>
      </c>
      <c r="D1474" s="111" t="s">
        <v>4135</v>
      </c>
      <c r="E1474" s="111" t="s">
        <v>45392</v>
      </c>
    </row>
    <row r="1475" spans="1:5">
      <c r="A1475">
        <v>0</v>
      </c>
      <c r="B1475" t="s">
        <v>5466</v>
      </c>
      <c r="C1475" t="s">
        <v>45393</v>
      </c>
      <c r="D1475" s="111" t="s">
        <v>4135</v>
      </c>
      <c r="E1475" s="111" t="s">
        <v>45394</v>
      </c>
    </row>
    <row r="1476" spans="1:5">
      <c r="A1476">
        <v>0</v>
      </c>
      <c r="B1476" t="s">
        <v>5467</v>
      </c>
      <c r="C1476" t="s">
        <v>45395</v>
      </c>
      <c r="D1476" s="111" t="s">
        <v>4135</v>
      </c>
      <c r="E1476" s="111" t="s">
        <v>45396</v>
      </c>
    </row>
    <row r="1477" spans="1:5">
      <c r="A1477">
        <v>0</v>
      </c>
      <c r="B1477" t="s">
        <v>5468</v>
      </c>
      <c r="C1477" t="s">
        <v>45397</v>
      </c>
      <c r="D1477" s="111" t="s">
        <v>42876</v>
      </c>
      <c r="E1477" s="111" t="s">
        <v>45398</v>
      </c>
    </row>
    <row r="1478" spans="1:5">
      <c r="A1478">
        <v>0</v>
      </c>
      <c r="B1478" t="s">
        <v>5469</v>
      </c>
      <c r="C1478" t="s">
        <v>45399</v>
      </c>
      <c r="D1478" s="111" t="s">
        <v>4135</v>
      </c>
      <c r="E1478" s="111" t="s">
        <v>45400</v>
      </c>
    </row>
    <row r="1479" spans="1:5">
      <c r="A1479">
        <v>0</v>
      </c>
      <c r="B1479" t="s">
        <v>5470</v>
      </c>
      <c r="C1479" t="s">
        <v>45401</v>
      </c>
      <c r="D1479" s="111" t="s">
        <v>4135</v>
      </c>
      <c r="E1479" s="111" t="s">
        <v>45402</v>
      </c>
    </row>
    <row r="1480" spans="1:5">
      <c r="A1480">
        <v>0</v>
      </c>
      <c r="B1480" t="s">
        <v>5471</v>
      </c>
      <c r="C1480" t="s">
        <v>45403</v>
      </c>
      <c r="D1480" s="111" t="s">
        <v>4135</v>
      </c>
      <c r="E1480" s="111" t="s">
        <v>45404</v>
      </c>
    </row>
    <row r="1481" spans="1:5">
      <c r="A1481">
        <v>0</v>
      </c>
      <c r="B1481" t="s">
        <v>5472</v>
      </c>
      <c r="C1481" t="s">
        <v>45405</v>
      </c>
      <c r="D1481" s="111" t="s">
        <v>4135</v>
      </c>
      <c r="E1481" s="111" t="s">
        <v>45406</v>
      </c>
    </row>
    <row r="1482" spans="1:5">
      <c r="A1482">
        <v>0</v>
      </c>
      <c r="B1482" t="s">
        <v>5473</v>
      </c>
      <c r="C1482" t="s">
        <v>45407</v>
      </c>
      <c r="D1482" s="111" t="s">
        <v>4135</v>
      </c>
      <c r="E1482" s="111" t="s">
        <v>45408</v>
      </c>
    </row>
    <row r="1483" spans="1:5">
      <c r="A1483">
        <v>0</v>
      </c>
      <c r="B1483" t="s">
        <v>5474</v>
      </c>
      <c r="C1483" t="s">
        <v>45409</v>
      </c>
      <c r="D1483" s="111" t="s">
        <v>42876</v>
      </c>
      <c r="E1483" s="111" t="s">
        <v>45410</v>
      </c>
    </row>
    <row r="1484" spans="1:5">
      <c r="A1484">
        <v>0</v>
      </c>
      <c r="B1484" t="s">
        <v>5475</v>
      </c>
      <c r="C1484" t="s">
        <v>45411</v>
      </c>
      <c r="D1484" s="111" t="s">
        <v>4135</v>
      </c>
      <c r="E1484" s="111" t="s">
        <v>45412</v>
      </c>
    </row>
    <row r="1485" spans="1:5">
      <c r="A1485">
        <v>0</v>
      </c>
      <c r="B1485" t="s">
        <v>5476</v>
      </c>
      <c r="C1485" t="s">
        <v>45413</v>
      </c>
      <c r="D1485" s="111" t="s">
        <v>4135</v>
      </c>
      <c r="E1485" s="111" t="s">
        <v>45414</v>
      </c>
    </row>
    <row r="1486" spans="1:5">
      <c r="A1486">
        <v>0</v>
      </c>
      <c r="B1486" t="s">
        <v>5477</v>
      </c>
      <c r="C1486" t="s">
        <v>45415</v>
      </c>
      <c r="D1486" s="111" t="s">
        <v>4135</v>
      </c>
      <c r="E1486" s="111" t="s">
        <v>45416</v>
      </c>
    </row>
    <row r="1487" spans="1:5">
      <c r="A1487">
        <v>0</v>
      </c>
      <c r="B1487" t="s">
        <v>5478</v>
      </c>
      <c r="C1487" t="s">
        <v>45417</v>
      </c>
      <c r="D1487" s="111" t="s">
        <v>4135</v>
      </c>
      <c r="E1487" s="111" t="s">
        <v>45418</v>
      </c>
    </row>
    <row r="1488" spans="1:5">
      <c r="A1488">
        <v>0</v>
      </c>
      <c r="B1488" t="s">
        <v>5479</v>
      </c>
      <c r="C1488" t="s">
        <v>45419</v>
      </c>
      <c r="D1488" s="111" t="s">
        <v>4135</v>
      </c>
      <c r="E1488" s="111" t="s">
        <v>45420</v>
      </c>
    </row>
    <row r="1489" spans="1:5">
      <c r="A1489">
        <v>0</v>
      </c>
      <c r="B1489" t="s">
        <v>5480</v>
      </c>
      <c r="C1489" t="s">
        <v>45421</v>
      </c>
      <c r="D1489" s="111" t="s">
        <v>4135</v>
      </c>
      <c r="E1489" s="111" t="s">
        <v>45422</v>
      </c>
    </row>
    <row r="1490" spans="1:5">
      <c r="A1490">
        <v>0</v>
      </c>
      <c r="B1490" t="s">
        <v>5481</v>
      </c>
      <c r="C1490" t="s">
        <v>45423</v>
      </c>
      <c r="D1490" s="111" t="s">
        <v>4135</v>
      </c>
      <c r="E1490" s="111" t="s">
        <v>45424</v>
      </c>
    </row>
    <row r="1491" spans="1:5">
      <c r="A1491">
        <v>0</v>
      </c>
      <c r="B1491" t="s">
        <v>5482</v>
      </c>
      <c r="C1491" t="s">
        <v>45425</v>
      </c>
      <c r="D1491" s="111" t="s">
        <v>4135</v>
      </c>
      <c r="E1491" s="111" t="s">
        <v>45426</v>
      </c>
    </row>
    <row r="1492" spans="1:5">
      <c r="A1492">
        <v>0</v>
      </c>
      <c r="B1492" t="s">
        <v>5483</v>
      </c>
      <c r="C1492" t="s">
        <v>45427</v>
      </c>
      <c r="D1492" s="111" t="s">
        <v>4135</v>
      </c>
      <c r="E1492" s="111" t="s">
        <v>45428</v>
      </c>
    </row>
    <row r="1493" spans="1:5">
      <c r="A1493">
        <v>0</v>
      </c>
      <c r="B1493" t="s">
        <v>5484</v>
      </c>
      <c r="C1493" t="s">
        <v>45429</v>
      </c>
      <c r="D1493" s="111" t="s">
        <v>4135</v>
      </c>
      <c r="E1493" s="111" t="s">
        <v>45430</v>
      </c>
    </row>
    <row r="1494" spans="1:5">
      <c r="A1494">
        <v>0</v>
      </c>
      <c r="B1494" t="s">
        <v>5485</v>
      </c>
      <c r="C1494" t="s">
        <v>45431</v>
      </c>
      <c r="D1494" s="111" t="s">
        <v>42876</v>
      </c>
      <c r="E1494" s="111" t="s">
        <v>45432</v>
      </c>
    </row>
    <row r="1495" spans="1:5">
      <c r="A1495">
        <v>0</v>
      </c>
      <c r="B1495" t="s">
        <v>5486</v>
      </c>
      <c r="C1495" t="s">
        <v>45433</v>
      </c>
      <c r="D1495" s="111" t="s">
        <v>4135</v>
      </c>
      <c r="E1495" s="111" t="s">
        <v>45434</v>
      </c>
    </row>
    <row r="1496" spans="1:5">
      <c r="A1496">
        <v>0</v>
      </c>
      <c r="B1496" t="s">
        <v>5487</v>
      </c>
      <c r="C1496" t="s">
        <v>45435</v>
      </c>
      <c r="D1496" s="111" t="s">
        <v>4135</v>
      </c>
      <c r="E1496" s="111" t="s">
        <v>45436</v>
      </c>
    </row>
    <row r="1497" spans="1:5">
      <c r="A1497">
        <v>0</v>
      </c>
      <c r="B1497" t="s">
        <v>5488</v>
      </c>
      <c r="C1497" t="s">
        <v>45437</v>
      </c>
      <c r="D1497" s="111" t="s">
        <v>4135</v>
      </c>
      <c r="E1497" s="111" t="s">
        <v>45438</v>
      </c>
    </row>
    <row r="1498" spans="1:5">
      <c r="A1498">
        <v>0</v>
      </c>
      <c r="B1498" t="s">
        <v>5489</v>
      </c>
      <c r="C1498" t="s">
        <v>45439</v>
      </c>
      <c r="D1498" s="111" t="s">
        <v>4135</v>
      </c>
      <c r="E1498" s="111" t="s">
        <v>43974</v>
      </c>
    </row>
    <row r="1499" spans="1:5">
      <c r="A1499">
        <v>0</v>
      </c>
      <c r="B1499" t="s">
        <v>5490</v>
      </c>
      <c r="C1499" t="s">
        <v>45440</v>
      </c>
      <c r="D1499" s="111" t="s">
        <v>4135</v>
      </c>
      <c r="E1499" s="111" t="s">
        <v>45441</v>
      </c>
    </row>
    <row r="1500" spans="1:5">
      <c r="A1500">
        <v>0</v>
      </c>
      <c r="B1500" t="s">
        <v>5491</v>
      </c>
      <c r="C1500" t="s">
        <v>45442</v>
      </c>
      <c r="D1500" s="111" t="s">
        <v>4135</v>
      </c>
      <c r="E1500" s="111" t="s">
        <v>45443</v>
      </c>
    </row>
    <row r="1501" spans="1:5">
      <c r="A1501">
        <v>0</v>
      </c>
      <c r="B1501" t="s">
        <v>5492</v>
      </c>
      <c r="C1501" t="s">
        <v>45444</v>
      </c>
      <c r="D1501" s="111" t="s">
        <v>4135</v>
      </c>
      <c r="E1501" s="111" t="s">
        <v>45445</v>
      </c>
    </row>
    <row r="1502" spans="1:5">
      <c r="A1502">
        <v>0</v>
      </c>
      <c r="B1502" t="s">
        <v>5493</v>
      </c>
      <c r="C1502" t="s">
        <v>45446</v>
      </c>
      <c r="D1502" s="111" t="s">
        <v>4135</v>
      </c>
      <c r="E1502" s="111" t="s">
        <v>45447</v>
      </c>
    </row>
    <row r="1503" spans="1:5">
      <c r="A1503">
        <v>0</v>
      </c>
      <c r="B1503" t="s">
        <v>5494</v>
      </c>
      <c r="C1503" t="s">
        <v>45448</v>
      </c>
      <c r="D1503" s="111" t="s">
        <v>4135</v>
      </c>
      <c r="E1503" s="111" t="s">
        <v>43425</v>
      </c>
    </row>
    <row r="1504" spans="1:5">
      <c r="A1504">
        <v>0</v>
      </c>
      <c r="B1504" t="s">
        <v>5495</v>
      </c>
      <c r="C1504" t="s">
        <v>45449</v>
      </c>
      <c r="D1504" s="111" t="s">
        <v>4135</v>
      </c>
      <c r="E1504" s="111" t="s">
        <v>45450</v>
      </c>
    </row>
    <row r="1505" spans="1:5">
      <c r="A1505">
        <v>0</v>
      </c>
      <c r="B1505" t="s">
        <v>5496</v>
      </c>
      <c r="C1505" t="s">
        <v>45451</v>
      </c>
      <c r="D1505" s="111" t="s">
        <v>4135</v>
      </c>
      <c r="E1505" s="111" t="s">
        <v>45452</v>
      </c>
    </row>
    <row r="1506" spans="1:5">
      <c r="A1506">
        <v>0</v>
      </c>
      <c r="B1506" t="s">
        <v>5497</v>
      </c>
      <c r="C1506" t="s">
        <v>45453</v>
      </c>
      <c r="D1506" s="111" t="s">
        <v>4135</v>
      </c>
      <c r="E1506" s="111" t="s">
        <v>45454</v>
      </c>
    </row>
    <row r="1507" spans="1:5">
      <c r="A1507">
        <v>0</v>
      </c>
      <c r="B1507" t="s">
        <v>5498</v>
      </c>
      <c r="C1507" t="s">
        <v>45455</v>
      </c>
      <c r="D1507" s="111" t="s">
        <v>4135</v>
      </c>
      <c r="E1507" s="111" t="s">
        <v>45456</v>
      </c>
    </row>
    <row r="1508" spans="1:5">
      <c r="A1508">
        <v>0</v>
      </c>
      <c r="B1508" t="s">
        <v>5499</v>
      </c>
      <c r="C1508" t="s">
        <v>45457</v>
      </c>
      <c r="D1508" s="111" t="s">
        <v>4135</v>
      </c>
      <c r="E1508" s="111" t="s">
        <v>45458</v>
      </c>
    </row>
    <row r="1509" spans="1:5">
      <c r="A1509">
        <v>0</v>
      </c>
      <c r="B1509" t="s">
        <v>5500</v>
      </c>
      <c r="C1509" t="s">
        <v>45459</v>
      </c>
      <c r="D1509" s="111" t="s">
        <v>4135</v>
      </c>
      <c r="E1509" s="111" t="s">
        <v>45460</v>
      </c>
    </row>
    <row r="1510" spans="1:5">
      <c r="A1510">
        <v>0</v>
      </c>
      <c r="B1510" t="s">
        <v>5501</v>
      </c>
      <c r="C1510" t="s">
        <v>45461</v>
      </c>
      <c r="D1510" s="111" t="s">
        <v>4135</v>
      </c>
      <c r="E1510" s="111" t="s">
        <v>45462</v>
      </c>
    </row>
    <row r="1511" spans="1:5">
      <c r="A1511">
        <v>0</v>
      </c>
      <c r="B1511" t="s">
        <v>5502</v>
      </c>
      <c r="C1511" t="s">
        <v>45463</v>
      </c>
      <c r="D1511" s="111" t="s">
        <v>4135</v>
      </c>
      <c r="E1511" s="111" t="s">
        <v>45464</v>
      </c>
    </row>
    <row r="1512" spans="1:5">
      <c r="A1512">
        <v>0</v>
      </c>
      <c r="B1512" t="s">
        <v>5503</v>
      </c>
      <c r="C1512" t="s">
        <v>45465</v>
      </c>
      <c r="D1512" s="111" t="s">
        <v>4135</v>
      </c>
      <c r="E1512" s="111" t="s">
        <v>45466</v>
      </c>
    </row>
    <row r="1513" spans="1:5">
      <c r="A1513">
        <v>0</v>
      </c>
      <c r="B1513" t="s">
        <v>5504</v>
      </c>
      <c r="C1513" t="s">
        <v>45467</v>
      </c>
      <c r="D1513" s="111" t="s">
        <v>4135</v>
      </c>
      <c r="E1513" s="111" t="s">
        <v>43966</v>
      </c>
    </row>
    <row r="1514" spans="1:5">
      <c r="A1514">
        <v>0</v>
      </c>
      <c r="B1514" t="s">
        <v>5505</v>
      </c>
      <c r="C1514" t="s">
        <v>45468</v>
      </c>
      <c r="D1514" s="111" t="s">
        <v>4135</v>
      </c>
      <c r="E1514" s="111" t="s">
        <v>45469</v>
      </c>
    </row>
    <row r="1515" spans="1:5">
      <c r="A1515">
        <v>0</v>
      </c>
      <c r="B1515" t="s">
        <v>5506</v>
      </c>
      <c r="C1515" t="s">
        <v>45470</v>
      </c>
      <c r="D1515" s="111" t="s">
        <v>4135</v>
      </c>
      <c r="E1515" s="111" t="s">
        <v>45471</v>
      </c>
    </row>
    <row r="1516" spans="1:5">
      <c r="A1516">
        <v>0</v>
      </c>
      <c r="B1516" t="s">
        <v>5507</v>
      </c>
      <c r="C1516" t="s">
        <v>45472</v>
      </c>
      <c r="D1516" s="111" t="s">
        <v>4135</v>
      </c>
      <c r="E1516" s="111" t="s">
        <v>45473</v>
      </c>
    </row>
    <row r="1517" spans="1:5">
      <c r="A1517">
        <v>0</v>
      </c>
      <c r="B1517" t="s">
        <v>5508</v>
      </c>
      <c r="C1517" t="s">
        <v>45474</v>
      </c>
      <c r="D1517" s="111" t="s">
        <v>4135</v>
      </c>
      <c r="E1517" s="111" t="s">
        <v>45475</v>
      </c>
    </row>
    <row r="1518" spans="1:5">
      <c r="A1518">
        <v>0</v>
      </c>
      <c r="B1518" t="s">
        <v>5509</v>
      </c>
      <c r="C1518" t="s">
        <v>45476</v>
      </c>
      <c r="D1518" s="111" t="s">
        <v>4135</v>
      </c>
      <c r="E1518" s="111" t="s">
        <v>45477</v>
      </c>
    </row>
    <row r="1519" spans="1:5">
      <c r="A1519">
        <v>0</v>
      </c>
      <c r="B1519" t="s">
        <v>45478</v>
      </c>
      <c r="C1519">
        <v>0</v>
      </c>
      <c r="D1519" s="111">
        <v>0</v>
      </c>
      <c r="E1519" s="111" t="s">
        <v>42775</v>
      </c>
    </row>
    <row r="1520" spans="1:5">
      <c r="A1520">
        <v>0</v>
      </c>
      <c r="B1520" t="s">
        <v>16709</v>
      </c>
      <c r="C1520" t="s">
        <v>45479</v>
      </c>
      <c r="D1520" s="111" t="s">
        <v>4135</v>
      </c>
      <c r="E1520" s="111" t="s">
        <v>45480</v>
      </c>
    </row>
    <row r="1521" spans="1:5">
      <c r="A1521">
        <v>0</v>
      </c>
      <c r="B1521" t="s">
        <v>16710</v>
      </c>
      <c r="C1521" t="s">
        <v>45481</v>
      </c>
      <c r="D1521" s="111" t="s">
        <v>4135</v>
      </c>
      <c r="E1521" s="111" t="s">
        <v>45482</v>
      </c>
    </row>
    <row r="1522" spans="1:5">
      <c r="A1522">
        <v>0</v>
      </c>
      <c r="B1522" t="s">
        <v>16711</v>
      </c>
      <c r="C1522" t="s">
        <v>45483</v>
      </c>
      <c r="D1522" s="111" t="s">
        <v>4135</v>
      </c>
      <c r="E1522" s="111" t="s">
        <v>45484</v>
      </c>
    </row>
    <row r="1523" spans="1:5">
      <c r="A1523">
        <v>0</v>
      </c>
      <c r="B1523" t="s">
        <v>16712</v>
      </c>
      <c r="C1523" t="s">
        <v>45485</v>
      </c>
      <c r="D1523" s="111" t="s">
        <v>4135</v>
      </c>
      <c r="E1523" s="111" t="s">
        <v>45486</v>
      </c>
    </row>
    <row r="1524" spans="1:5">
      <c r="A1524">
        <v>0</v>
      </c>
      <c r="B1524" t="s">
        <v>16713</v>
      </c>
      <c r="C1524" t="s">
        <v>45487</v>
      </c>
      <c r="D1524" s="111" t="s">
        <v>4135</v>
      </c>
      <c r="E1524" s="111" t="s">
        <v>45488</v>
      </c>
    </row>
    <row r="1525" spans="1:5">
      <c r="A1525">
        <v>0</v>
      </c>
      <c r="B1525" t="s">
        <v>16714</v>
      </c>
      <c r="C1525" t="s">
        <v>45489</v>
      </c>
      <c r="D1525" s="111" t="s">
        <v>4135</v>
      </c>
      <c r="E1525" s="111" t="s">
        <v>43231</v>
      </c>
    </row>
    <row r="1526" spans="1:5">
      <c r="A1526">
        <v>0</v>
      </c>
      <c r="B1526" t="s">
        <v>5510</v>
      </c>
      <c r="C1526" t="s">
        <v>45490</v>
      </c>
      <c r="D1526" s="111" t="s">
        <v>4135</v>
      </c>
      <c r="E1526" s="111" t="s">
        <v>45491</v>
      </c>
    </row>
    <row r="1527" spans="1:5">
      <c r="A1527">
        <v>0</v>
      </c>
      <c r="B1527" t="s">
        <v>5511</v>
      </c>
      <c r="C1527" t="s">
        <v>45492</v>
      </c>
      <c r="D1527" s="111" t="s">
        <v>4135</v>
      </c>
      <c r="E1527" s="111" t="s">
        <v>45493</v>
      </c>
    </row>
    <row r="1528" spans="1:5">
      <c r="A1528">
        <v>0</v>
      </c>
      <c r="B1528" t="s">
        <v>5512</v>
      </c>
      <c r="C1528" t="s">
        <v>45494</v>
      </c>
      <c r="D1528" s="111" t="s">
        <v>4135</v>
      </c>
      <c r="E1528" s="111" t="s">
        <v>45495</v>
      </c>
    </row>
    <row r="1529" spans="1:5">
      <c r="A1529">
        <v>0</v>
      </c>
      <c r="B1529" t="s">
        <v>45496</v>
      </c>
      <c r="C1529">
        <v>0</v>
      </c>
      <c r="D1529" s="111">
        <v>0</v>
      </c>
      <c r="E1529" s="111" t="s">
        <v>42775</v>
      </c>
    </row>
    <row r="1530" spans="1:5">
      <c r="A1530">
        <v>0</v>
      </c>
      <c r="B1530" t="s">
        <v>5513</v>
      </c>
      <c r="C1530" t="s">
        <v>45497</v>
      </c>
      <c r="D1530" s="111" t="s">
        <v>42876</v>
      </c>
      <c r="E1530" s="111" t="s">
        <v>45498</v>
      </c>
    </row>
    <row r="1531" spans="1:5">
      <c r="A1531" t="s">
        <v>45499</v>
      </c>
      <c r="B1531">
        <v>0</v>
      </c>
      <c r="C1531">
        <v>0</v>
      </c>
      <c r="D1531" s="111">
        <v>0</v>
      </c>
      <c r="E1531" s="111" t="s">
        <v>42775</v>
      </c>
    </row>
    <row r="1532" spans="1:5">
      <c r="A1532">
        <v>0</v>
      </c>
      <c r="B1532" t="s">
        <v>45500</v>
      </c>
      <c r="C1532">
        <v>0</v>
      </c>
      <c r="D1532" s="111">
        <v>0</v>
      </c>
      <c r="E1532" s="111" t="s">
        <v>42775</v>
      </c>
    </row>
    <row r="1533" spans="1:5">
      <c r="A1533">
        <v>0</v>
      </c>
      <c r="B1533" t="s">
        <v>5514</v>
      </c>
      <c r="C1533" t="s">
        <v>45501</v>
      </c>
      <c r="D1533" s="111" t="s">
        <v>4135</v>
      </c>
      <c r="E1533" s="111" t="s">
        <v>45502</v>
      </c>
    </row>
    <row r="1534" spans="1:5">
      <c r="A1534">
        <v>0</v>
      </c>
      <c r="B1534" t="s">
        <v>5515</v>
      </c>
      <c r="C1534" t="s">
        <v>45503</v>
      </c>
      <c r="D1534" s="111" t="s">
        <v>4135</v>
      </c>
      <c r="E1534" s="111" t="s">
        <v>45504</v>
      </c>
    </row>
    <row r="1535" spans="1:5">
      <c r="A1535" t="s">
        <v>45505</v>
      </c>
      <c r="B1535">
        <v>0</v>
      </c>
      <c r="C1535">
        <v>0</v>
      </c>
      <c r="D1535" s="111">
        <v>0</v>
      </c>
      <c r="E1535" s="111" t="s">
        <v>42775</v>
      </c>
    </row>
    <row r="1536" spans="1:5">
      <c r="A1536">
        <v>0</v>
      </c>
      <c r="B1536" t="s">
        <v>45506</v>
      </c>
      <c r="C1536">
        <v>0</v>
      </c>
      <c r="D1536" s="111">
        <v>0</v>
      </c>
      <c r="E1536" s="111" t="s">
        <v>42775</v>
      </c>
    </row>
    <row r="1537" spans="1:5">
      <c r="A1537">
        <v>0</v>
      </c>
      <c r="B1537" t="s">
        <v>5516</v>
      </c>
      <c r="C1537" t="s">
        <v>45507</v>
      </c>
      <c r="D1537" s="111" t="s">
        <v>4135</v>
      </c>
      <c r="E1537" s="111" t="s">
        <v>45508</v>
      </c>
    </row>
    <row r="1538" spans="1:5">
      <c r="A1538">
        <v>0</v>
      </c>
      <c r="B1538" t="s">
        <v>5517</v>
      </c>
      <c r="C1538" t="s">
        <v>45509</v>
      </c>
      <c r="D1538" s="111" t="s">
        <v>4135</v>
      </c>
      <c r="E1538" s="111" t="s">
        <v>45510</v>
      </c>
    </row>
    <row r="1539" spans="1:5">
      <c r="A1539">
        <v>0</v>
      </c>
      <c r="B1539" t="s">
        <v>5518</v>
      </c>
      <c r="C1539" t="s">
        <v>45511</v>
      </c>
      <c r="D1539" s="111" t="s">
        <v>4135</v>
      </c>
      <c r="E1539" s="111" t="s">
        <v>45512</v>
      </c>
    </row>
    <row r="1540" spans="1:5">
      <c r="A1540">
        <v>0</v>
      </c>
      <c r="B1540" t="s">
        <v>5519</v>
      </c>
      <c r="C1540" t="s">
        <v>45513</v>
      </c>
      <c r="D1540" s="111" t="s">
        <v>4135</v>
      </c>
      <c r="E1540" s="111" t="s">
        <v>45514</v>
      </c>
    </row>
    <row r="1541" spans="1:5">
      <c r="A1541">
        <v>0</v>
      </c>
      <c r="B1541" t="s">
        <v>5520</v>
      </c>
      <c r="C1541" t="s">
        <v>45515</v>
      </c>
      <c r="D1541" s="111" t="s">
        <v>4135</v>
      </c>
      <c r="E1541" s="111" t="s">
        <v>45516</v>
      </c>
    </row>
    <row r="1542" spans="1:5">
      <c r="A1542">
        <v>0</v>
      </c>
      <c r="B1542" t="s">
        <v>5521</v>
      </c>
      <c r="C1542" t="s">
        <v>45517</v>
      </c>
      <c r="D1542" s="111" t="s">
        <v>4135</v>
      </c>
      <c r="E1542" s="111" t="s">
        <v>45518</v>
      </c>
    </row>
    <row r="1543" spans="1:5">
      <c r="A1543">
        <v>0</v>
      </c>
      <c r="B1543" t="s">
        <v>5522</v>
      </c>
      <c r="C1543" t="s">
        <v>45519</v>
      </c>
      <c r="D1543" s="111" t="s">
        <v>4135</v>
      </c>
      <c r="E1543" s="111" t="s">
        <v>45520</v>
      </c>
    </row>
    <row r="1544" spans="1:5">
      <c r="A1544">
        <v>0</v>
      </c>
      <c r="B1544" t="s">
        <v>5523</v>
      </c>
      <c r="C1544" t="s">
        <v>45521</v>
      </c>
      <c r="D1544" s="111" t="s">
        <v>4135</v>
      </c>
      <c r="E1544" s="111" t="s">
        <v>45522</v>
      </c>
    </row>
    <row r="1545" spans="1:5">
      <c r="A1545">
        <v>0</v>
      </c>
      <c r="B1545" t="s">
        <v>5524</v>
      </c>
      <c r="C1545" t="s">
        <v>45523</v>
      </c>
      <c r="D1545" s="111" t="s">
        <v>4135</v>
      </c>
      <c r="E1545" s="111" t="s">
        <v>45524</v>
      </c>
    </row>
    <row r="1546" spans="1:5">
      <c r="A1546">
        <v>0</v>
      </c>
      <c r="B1546" t="s">
        <v>5525</v>
      </c>
      <c r="C1546" t="s">
        <v>45525</v>
      </c>
      <c r="D1546" s="111" t="s">
        <v>4135</v>
      </c>
      <c r="E1546" s="111" t="s">
        <v>45526</v>
      </c>
    </row>
    <row r="1547" spans="1:5">
      <c r="A1547">
        <v>0</v>
      </c>
      <c r="B1547" t="s">
        <v>5526</v>
      </c>
      <c r="C1547" t="s">
        <v>45527</v>
      </c>
      <c r="D1547" s="111" t="s">
        <v>4135</v>
      </c>
      <c r="E1547" s="111" t="s">
        <v>44593</v>
      </c>
    </row>
    <row r="1548" spans="1:5">
      <c r="A1548">
        <v>0</v>
      </c>
      <c r="B1548" t="s">
        <v>5527</v>
      </c>
      <c r="C1548" t="s">
        <v>45528</v>
      </c>
      <c r="D1548" s="111" t="s">
        <v>4135</v>
      </c>
      <c r="E1548" s="111" t="s">
        <v>45529</v>
      </c>
    </row>
    <row r="1549" spans="1:5">
      <c r="A1549">
        <v>0</v>
      </c>
      <c r="B1549" t="s">
        <v>5528</v>
      </c>
      <c r="C1549" t="s">
        <v>45530</v>
      </c>
      <c r="D1549" s="111" t="s">
        <v>4135</v>
      </c>
      <c r="E1549" s="111" t="s">
        <v>45531</v>
      </c>
    </row>
    <row r="1550" spans="1:5">
      <c r="A1550">
        <v>0</v>
      </c>
      <c r="B1550" t="s">
        <v>5529</v>
      </c>
      <c r="C1550" t="s">
        <v>45532</v>
      </c>
      <c r="D1550" s="111" t="s">
        <v>4135</v>
      </c>
      <c r="E1550" s="111" t="s">
        <v>45533</v>
      </c>
    </row>
    <row r="1551" spans="1:5">
      <c r="A1551">
        <v>0</v>
      </c>
      <c r="B1551" t="s">
        <v>5530</v>
      </c>
      <c r="C1551" t="s">
        <v>45534</v>
      </c>
      <c r="D1551" s="111" t="s">
        <v>4135</v>
      </c>
      <c r="E1551" s="111" t="s">
        <v>45535</v>
      </c>
    </row>
    <row r="1552" spans="1:5">
      <c r="A1552">
        <v>0</v>
      </c>
      <c r="B1552" t="s">
        <v>5531</v>
      </c>
      <c r="C1552" t="s">
        <v>45536</v>
      </c>
      <c r="D1552" s="111" t="s">
        <v>4135</v>
      </c>
      <c r="E1552" s="111" t="s">
        <v>45537</v>
      </c>
    </row>
    <row r="1553" spans="1:5">
      <c r="A1553">
        <v>0</v>
      </c>
      <c r="B1553" t="s">
        <v>5532</v>
      </c>
      <c r="C1553" t="s">
        <v>45538</v>
      </c>
      <c r="D1553" s="111" t="s">
        <v>4135</v>
      </c>
      <c r="E1553" s="111" t="s">
        <v>45539</v>
      </c>
    </row>
    <row r="1554" spans="1:5">
      <c r="A1554">
        <v>0</v>
      </c>
      <c r="B1554" t="s">
        <v>5533</v>
      </c>
      <c r="C1554" t="s">
        <v>45540</v>
      </c>
      <c r="D1554" s="111" t="s">
        <v>4135</v>
      </c>
      <c r="E1554" s="111" t="s">
        <v>45541</v>
      </c>
    </row>
    <row r="1555" spans="1:5">
      <c r="A1555">
        <v>0</v>
      </c>
      <c r="B1555" t="s">
        <v>5534</v>
      </c>
      <c r="C1555" t="s">
        <v>45542</v>
      </c>
      <c r="D1555" s="111" t="s">
        <v>4135</v>
      </c>
      <c r="E1555" s="111" t="s">
        <v>45543</v>
      </c>
    </row>
    <row r="1556" spans="1:5">
      <c r="A1556">
        <v>0</v>
      </c>
      <c r="B1556" t="s">
        <v>5535</v>
      </c>
      <c r="C1556" t="s">
        <v>45544</v>
      </c>
      <c r="D1556" s="111" t="s">
        <v>4135</v>
      </c>
      <c r="E1556" s="111" t="s">
        <v>45245</v>
      </c>
    </row>
    <row r="1557" spans="1:5">
      <c r="A1557">
        <v>0</v>
      </c>
      <c r="B1557" t="s">
        <v>5536</v>
      </c>
      <c r="C1557" t="s">
        <v>45545</v>
      </c>
      <c r="D1557" s="111" t="s">
        <v>4135</v>
      </c>
      <c r="E1557" s="111" t="s">
        <v>45546</v>
      </c>
    </row>
    <row r="1558" spans="1:5">
      <c r="A1558">
        <v>0</v>
      </c>
      <c r="B1558" t="s">
        <v>5537</v>
      </c>
      <c r="C1558" t="s">
        <v>45547</v>
      </c>
      <c r="D1558" s="111" t="s">
        <v>4135</v>
      </c>
      <c r="E1558" s="111" t="s">
        <v>45548</v>
      </c>
    </row>
    <row r="1559" spans="1:5">
      <c r="A1559">
        <v>0</v>
      </c>
      <c r="B1559" t="s">
        <v>5538</v>
      </c>
      <c r="C1559" t="s">
        <v>45549</v>
      </c>
      <c r="D1559" s="111" t="s">
        <v>4135</v>
      </c>
      <c r="E1559" s="111" t="s">
        <v>45550</v>
      </c>
    </row>
    <row r="1560" spans="1:5">
      <c r="A1560">
        <v>0</v>
      </c>
      <c r="B1560" t="s">
        <v>5539</v>
      </c>
      <c r="C1560" t="s">
        <v>45551</v>
      </c>
      <c r="D1560" s="111" t="s">
        <v>4135</v>
      </c>
      <c r="E1560" s="111" t="s">
        <v>45552</v>
      </c>
    </row>
    <row r="1561" spans="1:5">
      <c r="A1561">
        <v>0</v>
      </c>
      <c r="B1561" t="s">
        <v>5540</v>
      </c>
      <c r="C1561" t="s">
        <v>45553</v>
      </c>
      <c r="D1561" s="111" t="s">
        <v>4135</v>
      </c>
      <c r="E1561" s="111" t="s">
        <v>45554</v>
      </c>
    </row>
    <row r="1562" spans="1:5">
      <c r="A1562">
        <v>0</v>
      </c>
      <c r="B1562" t="s">
        <v>5541</v>
      </c>
      <c r="C1562" t="s">
        <v>45555</v>
      </c>
      <c r="D1562" s="111" t="s">
        <v>4135</v>
      </c>
      <c r="E1562" s="111" t="s">
        <v>45556</v>
      </c>
    </row>
    <row r="1563" spans="1:5">
      <c r="A1563">
        <v>0</v>
      </c>
      <c r="B1563" t="s">
        <v>5542</v>
      </c>
      <c r="C1563" t="s">
        <v>45557</v>
      </c>
      <c r="D1563" s="111" t="s">
        <v>4135</v>
      </c>
      <c r="E1563" s="111" t="s">
        <v>45558</v>
      </c>
    </row>
    <row r="1564" spans="1:5">
      <c r="A1564">
        <v>0</v>
      </c>
      <c r="B1564" t="s">
        <v>5543</v>
      </c>
      <c r="C1564" t="s">
        <v>45559</v>
      </c>
      <c r="D1564" s="111" t="s">
        <v>4135</v>
      </c>
      <c r="E1564" s="111" t="s">
        <v>45560</v>
      </c>
    </row>
    <row r="1565" spans="1:5">
      <c r="A1565">
        <v>0</v>
      </c>
      <c r="B1565" t="s">
        <v>5544</v>
      </c>
      <c r="C1565" t="s">
        <v>45561</v>
      </c>
      <c r="D1565" s="111" t="s">
        <v>4135</v>
      </c>
      <c r="E1565" s="111" t="s">
        <v>45562</v>
      </c>
    </row>
    <row r="1566" spans="1:5">
      <c r="A1566">
        <v>0</v>
      </c>
      <c r="B1566" t="s">
        <v>5545</v>
      </c>
      <c r="C1566" t="s">
        <v>45563</v>
      </c>
      <c r="D1566" s="111" t="s">
        <v>4135</v>
      </c>
      <c r="E1566" s="111" t="s">
        <v>45564</v>
      </c>
    </row>
    <row r="1567" spans="1:5">
      <c r="A1567">
        <v>0</v>
      </c>
      <c r="B1567" t="s">
        <v>5546</v>
      </c>
      <c r="C1567" t="s">
        <v>45565</v>
      </c>
      <c r="D1567" s="111" t="s">
        <v>4135</v>
      </c>
      <c r="E1567" s="111" t="s">
        <v>45566</v>
      </c>
    </row>
    <row r="1568" spans="1:5">
      <c r="A1568">
        <v>0</v>
      </c>
      <c r="B1568" t="s">
        <v>5547</v>
      </c>
      <c r="C1568" t="s">
        <v>45567</v>
      </c>
      <c r="D1568" s="111" t="s">
        <v>4135</v>
      </c>
      <c r="E1568" s="111" t="s">
        <v>45568</v>
      </c>
    </row>
    <row r="1569" spans="1:5">
      <c r="A1569">
        <v>0</v>
      </c>
      <c r="B1569" t="s">
        <v>5548</v>
      </c>
      <c r="C1569" t="s">
        <v>45569</v>
      </c>
      <c r="D1569" s="111" t="s">
        <v>4135</v>
      </c>
      <c r="E1569" s="111" t="s">
        <v>45570</v>
      </c>
    </row>
    <row r="1570" spans="1:5">
      <c r="A1570">
        <v>0</v>
      </c>
      <c r="B1570" t="s">
        <v>5549</v>
      </c>
      <c r="C1570" t="s">
        <v>45571</v>
      </c>
      <c r="D1570" s="111" t="s">
        <v>4135</v>
      </c>
      <c r="E1570" s="111" t="s">
        <v>45572</v>
      </c>
    </row>
    <row r="1571" spans="1:5">
      <c r="A1571">
        <v>0</v>
      </c>
      <c r="B1571" t="s">
        <v>5550</v>
      </c>
      <c r="C1571" t="s">
        <v>45573</v>
      </c>
      <c r="D1571" s="111" t="s">
        <v>4135</v>
      </c>
      <c r="E1571" s="111" t="s">
        <v>45574</v>
      </c>
    </row>
    <row r="1572" spans="1:5">
      <c r="A1572" t="s">
        <v>45575</v>
      </c>
      <c r="B1572">
        <v>0</v>
      </c>
      <c r="C1572">
        <v>0</v>
      </c>
      <c r="D1572" s="111">
        <v>0</v>
      </c>
      <c r="E1572" s="111" t="s">
        <v>42775</v>
      </c>
    </row>
    <row r="1573" spans="1:5">
      <c r="A1573">
        <v>0</v>
      </c>
      <c r="B1573" t="s">
        <v>45576</v>
      </c>
      <c r="C1573">
        <v>0</v>
      </c>
      <c r="D1573" s="111">
        <v>0</v>
      </c>
      <c r="E1573" s="111" t="s">
        <v>42775</v>
      </c>
    </row>
    <row r="1574" spans="1:5">
      <c r="A1574">
        <v>0</v>
      </c>
      <c r="B1574" t="s">
        <v>5551</v>
      </c>
      <c r="C1574" t="s">
        <v>45577</v>
      </c>
      <c r="D1574" s="111" t="s">
        <v>4135</v>
      </c>
      <c r="E1574" s="111" t="s">
        <v>45578</v>
      </c>
    </row>
    <row r="1575" spans="1:5">
      <c r="A1575">
        <v>0</v>
      </c>
      <c r="B1575" t="s">
        <v>5552</v>
      </c>
      <c r="C1575" t="s">
        <v>45579</v>
      </c>
      <c r="D1575" s="111" t="s">
        <v>4135</v>
      </c>
      <c r="E1575" s="111" t="s">
        <v>45580</v>
      </c>
    </row>
    <row r="1576" spans="1:5">
      <c r="A1576">
        <v>0</v>
      </c>
      <c r="B1576" t="s">
        <v>5553</v>
      </c>
      <c r="C1576" t="s">
        <v>45581</v>
      </c>
      <c r="D1576" s="111" t="s">
        <v>4135</v>
      </c>
      <c r="E1576" s="111" t="s">
        <v>45582</v>
      </c>
    </row>
    <row r="1577" spans="1:5">
      <c r="A1577">
        <v>0</v>
      </c>
      <c r="B1577" t="s">
        <v>5554</v>
      </c>
      <c r="C1577" t="s">
        <v>45583</v>
      </c>
      <c r="D1577" s="111" t="s">
        <v>4135</v>
      </c>
      <c r="E1577" s="111" t="s">
        <v>45584</v>
      </c>
    </row>
    <row r="1578" spans="1:5">
      <c r="A1578">
        <v>0</v>
      </c>
      <c r="B1578" t="s">
        <v>5555</v>
      </c>
      <c r="C1578" t="s">
        <v>45585</v>
      </c>
      <c r="D1578" s="111" t="s">
        <v>42876</v>
      </c>
      <c r="E1578" s="111" t="s">
        <v>45586</v>
      </c>
    </row>
    <row r="1579" spans="1:5">
      <c r="A1579">
        <v>0</v>
      </c>
      <c r="B1579" t="s">
        <v>5556</v>
      </c>
      <c r="C1579" t="s">
        <v>45587</v>
      </c>
      <c r="D1579" s="111" t="s">
        <v>4135</v>
      </c>
      <c r="E1579" s="111" t="s">
        <v>45588</v>
      </c>
    </row>
    <row r="1580" spans="1:5">
      <c r="A1580">
        <v>0</v>
      </c>
      <c r="B1580" t="s">
        <v>5557</v>
      </c>
      <c r="C1580" t="s">
        <v>45589</v>
      </c>
      <c r="D1580" s="111" t="s">
        <v>4135</v>
      </c>
      <c r="E1580" s="111" t="s">
        <v>45590</v>
      </c>
    </row>
    <row r="1581" spans="1:5">
      <c r="A1581">
        <v>0</v>
      </c>
      <c r="B1581" t="s">
        <v>5558</v>
      </c>
      <c r="C1581" t="s">
        <v>45591</v>
      </c>
      <c r="D1581" s="111" t="s">
        <v>4135</v>
      </c>
      <c r="E1581" s="111" t="s">
        <v>45592</v>
      </c>
    </row>
    <row r="1582" spans="1:5">
      <c r="A1582">
        <v>0</v>
      </c>
      <c r="B1582" t="s">
        <v>5559</v>
      </c>
      <c r="C1582" t="s">
        <v>45593</v>
      </c>
      <c r="D1582" s="111" t="s">
        <v>4135</v>
      </c>
      <c r="E1582" s="111" t="s">
        <v>45594</v>
      </c>
    </row>
    <row r="1583" spans="1:5">
      <c r="A1583">
        <v>0</v>
      </c>
      <c r="B1583" t="s">
        <v>5560</v>
      </c>
      <c r="C1583" t="s">
        <v>45595</v>
      </c>
      <c r="D1583" s="111" t="s">
        <v>4135</v>
      </c>
      <c r="E1583" s="111" t="s">
        <v>45596</v>
      </c>
    </row>
    <row r="1584" spans="1:5">
      <c r="A1584">
        <v>0</v>
      </c>
      <c r="B1584" t="s">
        <v>5561</v>
      </c>
      <c r="C1584" t="s">
        <v>45597</v>
      </c>
      <c r="D1584" s="111" t="s">
        <v>42876</v>
      </c>
      <c r="E1584" s="111" t="s">
        <v>45598</v>
      </c>
    </row>
    <row r="1585" spans="1:5">
      <c r="A1585">
        <v>0</v>
      </c>
      <c r="B1585" t="s">
        <v>5562</v>
      </c>
      <c r="C1585" t="s">
        <v>45599</v>
      </c>
      <c r="D1585" s="111" t="s">
        <v>4135</v>
      </c>
      <c r="E1585" s="111" t="s">
        <v>45600</v>
      </c>
    </row>
    <row r="1586" spans="1:5">
      <c r="A1586">
        <v>0</v>
      </c>
      <c r="B1586" t="s">
        <v>5563</v>
      </c>
      <c r="C1586" t="s">
        <v>45601</v>
      </c>
      <c r="D1586" s="111" t="s">
        <v>4135</v>
      </c>
      <c r="E1586" s="111" t="s">
        <v>45602</v>
      </c>
    </row>
    <row r="1587" spans="1:5">
      <c r="A1587">
        <v>0</v>
      </c>
      <c r="B1587" t="s">
        <v>5564</v>
      </c>
      <c r="C1587" t="s">
        <v>45603</v>
      </c>
      <c r="D1587" s="111" t="s">
        <v>4135</v>
      </c>
      <c r="E1587" s="111" t="s">
        <v>45604</v>
      </c>
    </row>
    <row r="1588" spans="1:5">
      <c r="A1588">
        <v>0</v>
      </c>
      <c r="B1588" t="s">
        <v>5565</v>
      </c>
      <c r="C1588" t="s">
        <v>45605</v>
      </c>
      <c r="D1588" s="111" t="s">
        <v>4135</v>
      </c>
      <c r="E1588" s="111" t="s">
        <v>45606</v>
      </c>
    </row>
    <row r="1589" spans="1:5">
      <c r="A1589">
        <v>0</v>
      </c>
      <c r="B1589" t="s">
        <v>5566</v>
      </c>
      <c r="C1589" t="s">
        <v>45607</v>
      </c>
      <c r="D1589" s="111" t="s">
        <v>4135</v>
      </c>
      <c r="E1589" s="111" t="s">
        <v>45608</v>
      </c>
    </row>
    <row r="1590" spans="1:5">
      <c r="A1590">
        <v>0</v>
      </c>
      <c r="B1590" t="s">
        <v>5567</v>
      </c>
      <c r="C1590" t="s">
        <v>45609</v>
      </c>
      <c r="D1590" s="111" t="s">
        <v>4135</v>
      </c>
      <c r="E1590" s="111" t="s">
        <v>45610</v>
      </c>
    </row>
    <row r="1591" spans="1:5">
      <c r="A1591">
        <v>0</v>
      </c>
      <c r="B1591" t="s">
        <v>5568</v>
      </c>
      <c r="C1591" t="s">
        <v>45611</v>
      </c>
      <c r="D1591" s="111" t="s">
        <v>4135</v>
      </c>
      <c r="E1591" s="111" t="s">
        <v>45612</v>
      </c>
    </row>
    <row r="1592" spans="1:5">
      <c r="A1592">
        <v>0</v>
      </c>
      <c r="B1592" t="s">
        <v>5569</v>
      </c>
      <c r="C1592" t="s">
        <v>45613</v>
      </c>
      <c r="D1592" s="111" t="s">
        <v>4135</v>
      </c>
      <c r="E1592" s="111" t="s">
        <v>45614</v>
      </c>
    </row>
    <row r="1593" spans="1:5">
      <c r="A1593">
        <v>0</v>
      </c>
      <c r="B1593" t="s">
        <v>5570</v>
      </c>
      <c r="C1593" t="s">
        <v>45615</v>
      </c>
      <c r="D1593" s="111" t="s">
        <v>4135</v>
      </c>
      <c r="E1593" s="111" t="s">
        <v>45616</v>
      </c>
    </row>
    <row r="1594" spans="1:5">
      <c r="A1594">
        <v>0</v>
      </c>
      <c r="B1594" t="s">
        <v>5571</v>
      </c>
      <c r="C1594" t="s">
        <v>45617</v>
      </c>
      <c r="D1594" s="111" t="s">
        <v>4135</v>
      </c>
      <c r="E1594" s="111" t="s">
        <v>45618</v>
      </c>
    </row>
    <row r="1595" spans="1:5">
      <c r="A1595">
        <v>0</v>
      </c>
      <c r="B1595" t="s">
        <v>5572</v>
      </c>
      <c r="C1595" t="s">
        <v>45619</v>
      </c>
      <c r="D1595" s="111" t="s">
        <v>42876</v>
      </c>
      <c r="E1595" s="111" t="s">
        <v>45620</v>
      </c>
    </row>
    <row r="1596" spans="1:5">
      <c r="A1596">
        <v>0</v>
      </c>
      <c r="B1596" t="s">
        <v>5573</v>
      </c>
      <c r="C1596" t="s">
        <v>45621</v>
      </c>
      <c r="D1596" s="111" t="s">
        <v>4135</v>
      </c>
      <c r="E1596" s="111" t="s">
        <v>45622</v>
      </c>
    </row>
    <row r="1597" spans="1:5">
      <c r="A1597">
        <v>0</v>
      </c>
      <c r="B1597" t="s">
        <v>5574</v>
      </c>
      <c r="C1597" t="s">
        <v>45623</v>
      </c>
      <c r="D1597" s="111" t="s">
        <v>4135</v>
      </c>
      <c r="E1597" s="111" t="s">
        <v>45624</v>
      </c>
    </row>
    <row r="1598" spans="1:5">
      <c r="A1598">
        <v>0</v>
      </c>
      <c r="B1598" t="s">
        <v>5575</v>
      </c>
      <c r="C1598" t="s">
        <v>45625</v>
      </c>
      <c r="D1598" s="111" t="s">
        <v>4135</v>
      </c>
      <c r="E1598" s="111" t="s">
        <v>45626</v>
      </c>
    </row>
    <row r="1599" spans="1:5">
      <c r="A1599">
        <v>0</v>
      </c>
      <c r="B1599" t="s">
        <v>5576</v>
      </c>
      <c r="C1599" t="s">
        <v>45627</v>
      </c>
      <c r="D1599" s="111" t="s">
        <v>4135</v>
      </c>
      <c r="E1599" s="111" t="s">
        <v>45628</v>
      </c>
    </row>
    <row r="1600" spans="1:5">
      <c r="A1600">
        <v>0</v>
      </c>
      <c r="B1600" t="s">
        <v>5577</v>
      </c>
      <c r="C1600" t="s">
        <v>45629</v>
      </c>
      <c r="D1600" s="111" t="s">
        <v>4135</v>
      </c>
      <c r="E1600" s="111" t="s">
        <v>45630</v>
      </c>
    </row>
    <row r="1601" spans="1:5">
      <c r="A1601">
        <v>0</v>
      </c>
      <c r="B1601" t="s">
        <v>5578</v>
      </c>
      <c r="C1601" t="s">
        <v>45631</v>
      </c>
      <c r="D1601" s="111" t="s">
        <v>4135</v>
      </c>
      <c r="E1601" s="111" t="s">
        <v>45632</v>
      </c>
    </row>
    <row r="1602" spans="1:5">
      <c r="A1602">
        <v>0</v>
      </c>
      <c r="B1602" t="s">
        <v>5579</v>
      </c>
      <c r="C1602" t="s">
        <v>45633</v>
      </c>
      <c r="D1602" s="111" t="s">
        <v>42876</v>
      </c>
      <c r="E1602" s="111" t="s">
        <v>45634</v>
      </c>
    </row>
    <row r="1603" spans="1:5">
      <c r="A1603">
        <v>0</v>
      </c>
      <c r="B1603" t="s">
        <v>5580</v>
      </c>
      <c r="C1603" t="s">
        <v>45635</v>
      </c>
      <c r="D1603" s="111" t="s">
        <v>4135</v>
      </c>
      <c r="E1603" s="111" t="s">
        <v>45636</v>
      </c>
    </row>
    <row r="1604" spans="1:5">
      <c r="A1604">
        <v>0</v>
      </c>
      <c r="B1604" t="s">
        <v>5581</v>
      </c>
      <c r="C1604" t="s">
        <v>45637</v>
      </c>
      <c r="D1604" s="111" t="s">
        <v>4135</v>
      </c>
      <c r="E1604" s="111" t="s">
        <v>45638</v>
      </c>
    </row>
    <row r="1605" spans="1:5">
      <c r="A1605">
        <v>0</v>
      </c>
      <c r="B1605" t="s">
        <v>5582</v>
      </c>
      <c r="C1605" t="s">
        <v>45639</v>
      </c>
      <c r="D1605" s="111" t="s">
        <v>4135</v>
      </c>
      <c r="E1605" s="111" t="s">
        <v>45640</v>
      </c>
    </row>
    <row r="1606" spans="1:5">
      <c r="A1606">
        <v>0</v>
      </c>
      <c r="B1606" t="s">
        <v>5583</v>
      </c>
      <c r="C1606" t="s">
        <v>45641</v>
      </c>
      <c r="D1606" s="111" t="s">
        <v>4135</v>
      </c>
      <c r="E1606" s="111" t="s">
        <v>45642</v>
      </c>
    </row>
    <row r="1607" spans="1:5">
      <c r="A1607">
        <v>0</v>
      </c>
      <c r="B1607" t="s">
        <v>5584</v>
      </c>
      <c r="C1607" t="s">
        <v>45643</v>
      </c>
      <c r="D1607" s="111" t="s">
        <v>4135</v>
      </c>
      <c r="E1607" s="111" t="s">
        <v>45644</v>
      </c>
    </row>
    <row r="1608" spans="1:5">
      <c r="A1608">
        <v>0</v>
      </c>
      <c r="B1608" t="s">
        <v>5585</v>
      </c>
      <c r="C1608" t="s">
        <v>45645</v>
      </c>
      <c r="D1608" s="111" t="s">
        <v>4135</v>
      </c>
      <c r="E1608" s="111" t="s">
        <v>45646</v>
      </c>
    </row>
    <row r="1609" spans="1:5">
      <c r="A1609">
        <v>0</v>
      </c>
      <c r="B1609" t="s">
        <v>5586</v>
      </c>
      <c r="C1609" t="s">
        <v>45647</v>
      </c>
      <c r="D1609" s="111" t="s">
        <v>4135</v>
      </c>
      <c r="E1609" s="111" t="s">
        <v>45648</v>
      </c>
    </row>
    <row r="1610" spans="1:5">
      <c r="A1610">
        <v>0</v>
      </c>
      <c r="B1610" t="s">
        <v>5587</v>
      </c>
      <c r="C1610" t="s">
        <v>45649</v>
      </c>
      <c r="D1610" s="111" t="s">
        <v>4135</v>
      </c>
      <c r="E1610" s="111" t="s">
        <v>45650</v>
      </c>
    </row>
    <row r="1611" spans="1:5">
      <c r="A1611">
        <v>0</v>
      </c>
      <c r="B1611" t="s">
        <v>5588</v>
      </c>
      <c r="C1611" t="s">
        <v>45651</v>
      </c>
      <c r="D1611" s="111" t="s">
        <v>4135</v>
      </c>
      <c r="E1611" s="111" t="s">
        <v>45652</v>
      </c>
    </row>
    <row r="1612" spans="1:5">
      <c r="A1612">
        <v>0</v>
      </c>
      <c r="B1612" t="s">
        <v>5589</v>
      </c>
      <c r="C1612" t="s">
        <v>45653</v>
      </c>
      <c r="D1612" s="111" t="s">
        <v>4135</v>
      </c>
      <c r="E1612" s="111" t="s">
        <v>45654</v>
      </c>
    </row>
    <row r="1613" spans="1:5">
      <c r="A1613">
        <v>0</v>
      </c>
      <c r="B1613" t="s">
        <v>5590</v>
      </c>
      <c r="C1613" t="s">
        <v>45655</v>
      </c>
      <c r="D1613" s="111" t="s">
        <v>4135</v>
      </c>
      <c r="E1613" s="111" t="s">
        <v>45656</v>
      </c>
    </row>
    <row r="1614" spans="1:5">
      <c r="A1614">
        <v>0</v>
      </c>
      <c r="B1614" t="s">
        <v>5591</v>
      </c>
      <c r="C1614" t="s">
        <v>45657</v>
      </c>
      <c r="D1614" s="111" t="s">
        <v>4135</v>
      </c>
      <c r="E1614" s="111" t="s">
        <v>45658</v>
      </c>
    </row>
    <row r="1615" spans="1:5">
      <c r="A1615">
        <v>0</v>
      </c>
      <c r="B1615" t="s">
        <v>5592</v>
      </c>
      <c r="C1615" t="s">
        <v>45659</v>
      </c>
      <c r="D1615" s="111" t="s">
        <v>4135</v>
      </c>
      <c r="E1615" s="111" t="s">
        <v>45660</v>
      </c>
    </row>
    <row r="1616" spans="1:5">
      <c r="A1616">
        <v>0</v>
      </c>
      <c r="B1616" t="s">
        <v>5593</v>
      </c>
      <c r="C1616" t="s">
        <v>45661</v>
      </c>
      <c r="D1616" s="111" t="s">
        <v>4135</v>
      </c>
      <c r="E1616" s="111" t="s">
        <v>45662</v>
      </c>
    </row>
    <row r="1617" spans="1:5">
      <c r="A1617">
        <v>0</v>
      </c>
      <c r="B1617" t="s">
        <v>5594</v>
      </c>
      <c r="C1617" t="s">
        <v>45663</v>
      </c>
      <c r="D1617" s="111" t="s">
        <v>4135</v>
      </c>
      <c r="E1617" s="111" t="s">
        <v>45664</v>
      </c>
    </row>
    <row r="1618" spans="1:5">
      <c r="A1618">
        <v>0</v>
      </c>
      <c r="B1618" t="s">
        <v>5595</v>
      </c>
      <c r="C1618" t="s">
        <v>45665</v>
      </c>
      <c r="D1618" s="111" t="s">
        <v>4135</v>
      </c>
      <c r="E1618" s="111" t="s">
        <v>45666</v>
      </c>
    </row>
    <row r="1619" spans="1:5">
      <c r="A1619">
        <v>0</v>
      </c>
      <c r="B1619" t="s">
        <v>5596</v>
      </c>
      <c r="C1619" t="s">
        <v>45667</v>
      </c>
      <c r="D1619" s="111" t="s">
        <v>4135</v>
      </c>
      <c r="E1619" s="111" t="s">
        <v>45668</v>
      </c>
    </row>
    <row r="1620" spans="1:5">
      <c r="A1620">
        <v>0</v>
      </c>
      <c r="B1620" t="s">
        <v>5597</v>
      </c>
      <c r="C1620" t="s">
        <v>45669</v>
      </c>
      <c r="D1620" s="111" t="s">
        <v>4135</v>
      </c>
      <c r="E1620" s="111" t="s">
        <v>45670</v>
      </c>
    </row>
    <row r="1621" spans="1:5">
      <c r="A1621">
        <v>0</v>
      </c>
      <c r="B1621" t="s">
        <v>5598</v>
      </c>
      <c r="C1621" t="s">
        <v>45671</v>
      </c>
      <c r="D1621" s="111" t="s">
        <v>4135</v>
      </c>
      <c r="E1621" s="111" t="s">
        <v>45672</v>
      </c>
    </row>
    <row r="1622" spans="1:5">
      <c r="A1622">
        <v>0</v>
      </c>
      <c r="B1622" t="s">
        <v>5599</v>
      </c>
      <c r="C1622" t="s">
        <v>45673</v>
      </c>
      <c r="D1622" s="111" t="s">
        <v>4135</v>
      </c>
      <c r="E1622" s="111" t="s">
        <v>45674</v>
      </c>
    </row>
    <row r="1623" spans="1:5">
      <c r="A1623">
        <v>0</v>
      </c>
      <c r="B1623" t="s">
        <v>5600</v>
      </c>
      <c r="C1623" t="s">
        <v>45675</v>
      </c>
      <c r="D1623" s="111" t="s">
        <v>4135</v>
      </c>
      <c r="E1623" s="111" t="s">
        <v>45676</v>
      </c>
    </row>
    <row r="1624" spans="1:5">
      <c r="A1624">
        <v>0</v>
      </c>
      <c r="B1624" t="s">
        <v>5601</v>
      </c>
      <c r="C1624" t="s">
        <v>45677</v>
      </c>
      <c r="D1624" s="111" t="s">
        <v>4135</v>
      </c>
      <c r="E1624" s="111" t="s">
        <v>45678</v>
      </c>
    </row>
    <row r="1625" spans="1:5">
      <c r="A1625">
        <v>0</v>
      </c>
      <c r="B1625" t="s">
        <v>5602</v>
      </c>
      <c r="C1625" t="s">
        <v>45679</v>
      </c>
      <c r="D1625" s="111" t="s">
        <v>42876</v>
      </c>
      <c r="E1625" s="111" t="s">
        <v>45680</v>
      </c>
    </row>
    <row r="1626" spans="1:5">
      <c r="A1626">
        <v>0</v>
      </c>
      <c r="B1626" t="s">
        <v>5603</v>
      </c>
      <c r="C1626" t="s">
        <v>45681</v>
      </c>
      <c r="D1626" s="111" t="s">
        <v>4135</v>
      </c>
      <c r="E1626" s="111" t="s">
        <v>45682</v>
      </c>
    </row>
    <row r="1627" spans="1:5">
      <c r="A1627">
        <v>0</v>
      </c>
      <c r="B1627" t="s">
        <v>5604</v>
      </c>
      <c r="C1627" t="s">
        <v>45683</v>
      </c>
      <c r="D1627" s="111" t="s">
        <v>4135</v>
      </c>
      <c r="E1627" s="111" t="s">
        <v>45684</v>
      </c>
    </row>
    <row r="1628" spans="1:5">
      <c r="A1628">
        <v>0</v>
      </c>
      <c r="B1628" t="s">
        <v>5605</v>
      </c>
      <c r="C1628" t="s">
        <v>45685</v>
      </c>
      <c r="D1628" s="111" t="s">
        <v>4135</v>
      </c>
      <c r="E1628" s="111" t="s">
        <v>45686</v>
      </c>
    </row>
    <row r="1629" spans="1:5">
      <c r="A1629" t="s">
        <v>45687</v>
      </c>
      <c r="B1629">
        <v>0</v>
      </c>
      <c r="C1629">
        <v>0</v>
      </c>
      <c r="D1629" s="111">
        <v>0</v>
      </c>
      <c r="E1629" s="111" t="s">
        <v>42775</v>
      </c>
    </row>
    <row r="1630" spans="1:5">
      <c r="A1630">
        <v>0</v>
      </c>
      <c r="B1630" t="s">
        <v>45688</v>
      </c>
      <c r="C1630">
        <v>0</v>
      </c>
      <c r="D1630" s="111">
        <v>0</v>
      </c>
      <c r="E1630" s="111" t="s">
        <v>42775</v>
      </c>
    </row>
    <row r="1631" spans="1:5">
      <c r="A1631">
        <v>0</v>
      </c>
      <c r="B1631" t="s">
        <v>5606</v>
      </c>
      <c r="C1631" t="s">
        <v>45689</v>
      </c>
      <c r="D1631" s="111" t="s">
        <v>4135</v>
      </c>
      <c r="E1631" s="111" t="s">
        <v>45690</v>
      </c>
    </row>
    <row r="1632" spans="1:5">
      <c r="A1632">
        <v>0</v>
      </c>
      <c r="B1632" t="s">
        <v>5607</v>
      </c>
      <c r="C1632" t="s">
        <v>45691</v>
      </c>
      <c r="D1632" s="111" t="s">
        <v>4135</v>
      </c>
      <c r="E1632" s="111" t="s">
        <v>45692</v>
      </c>
    </row>
    <row r="1633" spans="1:5">
      <c r="A1633">
        <v>0</v>
      </c>
      <c r="B1633" t="s">
        <v>5608</v>
      </c>
      <c r="C1633" t="s">
        <v>45693</v>
      </c>
      <c r="D1633" s="111" t="s">
        <v>4135</v>
      </c>
      <c r="E1633" s="111" t="s">
        <v>45694</v>
      </c>
    </row>
    <row r="1634" spans="1:5">
      <c r="A1634">
        <v>0</v>
      </c>
      <c r="B1634" t="s">
        <v>5609</v>
      </c>
      <c r="C1634" t="s">
        <v>45695</v>
      </c>
      <c r="D1634" s="111" t="s">
        <v>4135</v>
      </c>
      <c r="E1634" s="111" t="s">
        <v>45696</v>
      </c>
    </row>
    <row r="1635" spans="1:5">
      <c r="A1635">
        <v>0</v>
      </c>
      <c r="B1635" t="s">
        <v>5610</v>
      </c>
      <c r="C1635" t="s">
        <v>45697</v>
      </c>
      <c r="D1635" s="111" t="s">
        <v>4135</v>
      </c>
      <c r="E1635" s="111" t="s">
        <v>45698</v>
      </c>
    </row>
    <row r="1636" spans="1:5">
      <c r="A1636">
        <v>0</v>
      </c>
      <c r="B1636" t="s">
        <v>5611</v>
      </c>
      <c r="C1636" t="s">
        <v>45699</v>
      </c>
      <c r="D1636" s="111" t="s">
        <v>4135</v>
      </c>
      <c r="E1636" s="111" t="s">
        <v>45700</v>
      </c>
    </row>
    <row r="1637" spans="1:5">
      <c r="A1637">
        <v>0</v>
      </c>
      <c r="B1637" t="s">
        <v>5612</v>
      </c>
      <c r="C1637" t="s">
        <v>45701</v>
      </c>
      <c r="D1637" s="111" t="s">
        <v>4135</v>
      </c>
      <c r="E1637" s="111" t="s">
        <v>45702</v>
      </c>
    </row>
    <row r="1638" spans="1:5">
      <c r="A1638">
        <v>0</v>
      </c>
      <c r="B1638" t="s">
        <v>5613</v>
      </c>
      <c r="C1638" t="s">
        <v>45703</v>
      </c>
      <c r="D1638" s="111" t="s">
        <v>4135</v>
      </c>
      <c r="E1638" s="111" t="s">
        <v>45704</v>
      </c>
    </row>
    <row r="1639" spans="1:5">
      <c r="A1639">
        <v>0</v>
      </c>
      <c r="B1639" t="s">
        <v>5614</v>
      </c>
      <c r="C1639" t="s">
        <v>45705</v>
      </c>
      <c r="D1639" s="111" t="s">
        <v>4135</v>
      </c>
      <c r="E1639" s="111" t="s">
        <v>45706</v>
      </c>
    </row>
    <row r="1640" spans="1:5">
      <c r="A1640">
        <v>0</v>
      </c>
      <c r="B1640" t="s">
        <v>5615</v>
      </c>
      <c r="C1640" t="s">
        <v>45707</v>
      </c>
      <c r="D1640" s="111" t="s">
        <v>4135</v>
      </c>
      <c r="E1640" s="111" t="s">
        <v>45708</v>
      </c>
    </row>
    <row r="1641" spans="1:5">
      <c r="A1641">
        <v>0</v>
      </c>
      <c r="B1641" t="s">
        <v>5616</v>
      </c>
      <c r="C1641" t="s">
        <v>45709</v>
      </c>
      <c r="D1641" s="111" t="s">
        <v>4135</v>
      </c>
      <c r="E1641" s="111" t="s">
        <v>45710</v>
      </c>
    </row>
    <row r="1642" spans="1:5">
      <c r="A1642">
        <v>0</v>
      </c>
      <c r="B1642" t="s">
        <v>5617</v>
      </c>
      <c r="C1642" t="s">
        <v>45711</v>
      </c>
      <c r="D1642" s="111" t="s">
        <v>4135</v>
      </c>
      <c r="E1642" s="111" t="s">
        <v>45712</v>
      </c>
    </row>
    <row r="1643" spans="1:5">
      <c r="A1643">
        <v>0</v>
      </c>
      <c r="B1643" t="s">
        <v>5618</v>
      </c>
      <c r="C1643" t="s">
        <v>45713</v>
      </c>
      <c r="D1643" s="111" t="s">
        <v>4135</v>
      </c>
      <c r="E1643" s="111" t="s">
        <v>45714</v>
      </c>
    </row>
    <row r="1644" spans="1:5">
      <c r="A1644">
        <v>0</v>
      </c>
      <c r="B1644" t="s">
        <v>5619</v>
      </c>
      <c r="C1644" t="s">
        <v>45715</v>
      </c>
      <c r="D1644" s="111" t="s">
        <v>4135</v>
      </c>
      <c r="E1644" s="111" t="s">
        <v>45716</v>
      </c>
    </row>
    <row r="1645" spans="1:5">
      <c r="A1645">
        <v>0</v>
      </c>
      <c r="B1645" t="s">
        <v>5620</v>
      </c>
      <c r="C1645" t="s">
        <v>45717</v>
      </c>
      <c r="D1645" s="111" t="s">
        <v>4135</v>
      </c>
      <c r="E1645" s="111" t="s">
        <v>45718</v>
      </c>
    </row>
    <row r="1646" spans="1:5">
      <c r="A1646">
        <v>0</v>
      </c>
      <c r="B1646" t="s">
        <v>5621</v>
      </c>
      <c r="C1646" t="s">
        <v>45719</v>
      </c>
      <c r="D1646" s="111" t="s">
        <v>4135</v>
      </c>
      <c r="E1646" s="111" t="s">
        <v>45720</v>
      </c>
    </row>
    <row r="1647" spans="1:5">
      <c r="A1647">
        <v>0</v>
      </c>
      <c r="B1647" t="s">
        <v>5622</v>
      </c>
      <c r="C1647" t="s">
        <v>45721</v>
      </c>
      <c r="D1647" s="111" t="s">
        <v>4135</v>
      </c>
      <c r="E1647" s="111" t="s">
        <v>45722</v>
      </c>
    </row>
    <row r="1648" spans="1:5">
      <c r="A1648" t="s">
        <v>45723</v>
      </c>
      <c r="B1648">
        <v>0</v>
      </c>
      <c r="C1648">
        <v>0</v>
      </c>
      <c r="D1648" s="111">
        <v>0</v>
      </c>
      <c r="E1648" s="111" t="s">
        <v>42775</v>
      </c>
    </row>
    <row r="1649" spans="1:5">
      <c r="A1649">
        <v>0</v>
      </c>
      <c r="B1649" t="s">
        <v>45724</v>
      </c>
      <c r="C1649">
        <v>0</v>
      </c>
      <c r="D1649" s="111">
        <v>0</v>
      </c>
      <c r="E1649" s="111" t="s">
        <v>42775</v>
      </c>
    </row>
    <row r="1650" spans="1:5">
      <c r="A1650">
        <v>0</v>
      </c>
      <c r="B1650" t="s">
        <v>5623</v>
      </c>
      <c r="C1650" t="s">
        <v>45725</v>
      </c>
      <c r="D1650" s="111" t="s">
        <v>4135</v>
      </c>
      <c r="E1650" s="111" t="s">
        <v>45726</v>
      </c>
    </row>
    <row r="1651" spans="1:5">
      <c r="A1651">
        <v>0</v>
      </c>
      <c r="B1651" t="s">
        <v>5624</v>
      </c>
      <c r="C1651" t="s">
        <v>45727</v>
      </c>
      <c r="D1651" s="111" t="s">
        <v>4135</v>
      </c>
      <c r="E1651" s="111" t="s">
        <v>45728</v>
      </c>
    </row>
    <row r="1652" spans="1:5">
      <c r="A1652">
        <v>0</v>
      </c>
      <c r="B1652" t="s">
        <v>5625</v>
      </c>
      <c r="C1652" t="s">
        <v>45729</v>
      </c>
      <c r="D1652" s="111" t="s">
        <v>4135</v>
      </c>
      <c r="E1652" s="111" t="s">
        <v>45730</v>
      </c>
    </row>
    <row r="1653" spans="1:5">
      <c r="A1653">
        <v>0</v>
      </c>
      <c r="B1653" t="s">
        <v>5626</v>
      </c>
      <c r="C1653" t="s">
        <v>45731</v>
      </c>
      <c r="D1653" s="111" t="s">
        <v>4135</v>
      </c>
      <c r="E1653" s="111" t="s">
        <v>45732</v>
      </c>
    </row>
    <row r="1654" spans="1:5">
      <c r="A1654">
        <v>0</v>
      </c>
      <c r="B1654" t="s">
        <v>5627</v>
      </c>
      <c r="C1654" t="s">
        <v>45733</v>
      </c>
      <c r="D1654" s="111" t="s">
        <v>4135</v>
      </c>
      <c r="E1654" s="111" t="s">
        <v>45734</v>
      </c>
    </row>
    <row r="1655" spans="1:5">
      <c r="A1655">
        <v>0</v>
      </c>
      <c r="B1655" t="s">
        <v>5628</v>
      </c>
      <c r="C1655" t="s">
        <v>45735</v>
      </c>
      <c r="D1655" s="111" t="s">
        <v>4135</v>
      </c>
      <c r="E1655" s="111" t="s">
        <v>45736</v>
      </c>
    </row>
    <row r="1656" spans="1:5">
      <c r="A1656">
        <v>0</v>
      </c>
      <c r="B1656" t="s">
        <v>20838</v>
      </c>
      <c r="C1656" t="s">
        <v>45737</v>
      </c>
      <c r="D1656" s="111" t="s">
        <v>4135</v>
      </c>
      <c r="E1656" s="111" t="s">
        <v>45738</v>
      </c>
    </row>
    <row r="1657" spans="1:5">
      <c r="A1657">
        <v>0</v>
      </c>
      <c r="B1657" t="s">
        <v>20839</v>
      </c>
      <c r="C1657" t="s">
        <v>45739</v>
      </c>
      <c r="D1657" s="111" t="s">
        <v>4135</v>
      </c>
      <c r="E1657" s="111" t="s">
        <v>44031</v>
      </c>
    </row>
    <row r="1658" spans="1:5">
      <c r="A1658">
        <v>0</v>
      </c>
      <c r="B1658" t="s">
        <v>5629</v>
      </c>
      <c r="C1658" t="s">
        <v>45740</v>
      </c>
      <c r="D1658" s="111" t="s">
        <v>4135</v>
      </c>
      <c r="E1658" s="111" t="s">
        <v>45741</v>
      </c>
    </row>
    <row r="1659" spans="1:5">
      <c r="A1659">
        <v>0</v>
      </c>
      <c r="B1659" t="s">
        <v>5630</v>
      </c>
      <c r="C1659" t="s">
        <v>45742</v>
      </c>
      <c r="D1659" s="111" t="s">
        <v>4135</v>
      </c>
      <c r="E1659" s="111" t="s">
        <v>45743</v>
      </c>
    </row>
    <row r="1660" spans="1:5">
      <c r="A1660">
        <v>0</v>
      </c>
      <c r="B1660" t="s">
        <v>5631</v>
      </c>
      <c r="C1660" t="s">
        <v>45744</v>
      </c>
      <c r="D1660" s="111" t="s">
        <v>4135</v>
      </c>
      <c r="E1660" s="111" t="s">
        <v>43474</v>
      </c>
    </row>
    <row r="1661" spans="1:5">
      <c r="A1661">
        <v>0</v>
      </c>
      <c r="B1661" t="s">
        <v>5632</v>
      </c>
      <c r="C1661" t="s">
        <v>45745</v>
      </c>
      <c r="D1661" s="111" t="s">
        <v>4135</v>
      </c>
      <c r="E1661" s="111" t="s">
        <v>45746</v>
      </c>
    </row>
    <row r="1662" spans="1:5">
      <c r="A1662" t="s">
        <v>45747</v>
      </c>
      <c r="B1662">
        <v>0</v>
      </c>
      <c r="C1662">
        <v>0</v>
      </c>
      <c r="D1662" s="111">
        <v>0</v>
      </c>
      <c r="E1662" s="111" t="s">
        <v>42775</v>
      </c>
    </row>
    <row r="1663" spans="1:5">
      <c r="A1663">
        <v>0</v>
      </c>
      <c r="B1663" t="s">
        <v>45748</v>
      </c>
      <c r="C1663">
        <v>0</v>
      </c>
      <c r="D1663" s="111">
        <v>0</v>
      </c>
      <c r="E1663" s="111" t="s">
        <v>42775</v>
      </c>
    </row>
    <row r="1664" spans="1:5">
      <c r="A1664">
        <v>0</v>
      </c>
      <c r="B1664" t="s">
        <v>5633</v>
      </c>
      <c r="C1664" t="s">
        <v>45749</v>
      </c>
      <c r="D1664" s="111" t="s">
        <v>4135</v>
      </c>
      <c r="E1664" s="111" t="s">
        <v>45750</v>
      </c>
    </row>
    <row r="1665" spans="1:5">
      <c r="A1665">
        <v>0</v>
      </c>
      <c r="B1665" t="s">
        <v>5634</v>
      </c>
      <c r="C1665" t="s">
        <v>45751</v>
      </c>
      <c r="D1665" s="111" t="s">
        <v>4135</v>
      </c>
      <c r="E1665" s="111" t="s">
        <v>45752</v>
      </c>
    </row>
    <row r="1666" spans="1:5">
      <c r="A1666">
        <v>0</v>
      </c>
      <c r="B1666" t="s">
        <v>5635</v>
      </c>
      <c r="C1666" t="s">
        <v>45753</v>
      </c>
      <c r="D1666" s="111" t="s">
        <v>4135</v>
      </c>
      <c r="E1666" s="111" t="s">
        <v>45754</v>
      </c>
    </row>
    <row r="1667" spans="1:5">
      <c r="A1667">
        <v>0</v>
      </c>
      <c r="B1667" t="s">
        <v>45755</v>
      </c>
      <c r="C1667">
        <v>0</v>
      </c>
      <c r="D1667" s="111">
        <v>0</v>
      </c>
      <c r="E1667" s="111" t="s">
        <v>42775</v>
      </c>
    </row>
    <row r="1668" spans="1:5">
      <c r="A1668">
        <v>0</v>
      </c>
      <c r="B1668" t="s">
        <v>5636</v>
      </c>
      <c r="C1668" t="s">
        <v>45756</v>
      </c>
      <c r="D1668" s="111" t="s">
        <v>4130</v>
      </c>
      <c r="E1668" s="111" t="s">
        <v>45757</v>
      </c>
    </row>
    <row r="1669" spans="1:5">
      <c r="A1669">
        <v>0</v>
      </c>
      <c r="B1669" t="s">
        <v>5637</v>
      </c>
      <c r="C1669" t="s">
        <v>45758</v>
      </c>
      <c r="D1669" s="111" t="s">
        <v>4130</v>
      </c>
      <c r="E1669" s="111" t="s">
        <v>45759</v>
      </c>
    </row>
    <row r="1670" spans="1:5">
      <c r="A1670">
        <v>0</v>
      </c>
      <c r="B1670" t="s">
        <v>5638</v>
      </c>
      <c r="C1670" t="s">
        <v>45760</v>
      </c>
      <c r="D1670" s="111" t="s">
        <v>4130</v>
      </c>
      <c r="E1670" s="111" t="s">
        <v>45761</v>
      </c>
    </row>
    <row r="1671" spans="1:5">
      <c r="A1671">
        <v>0</v>
      </c>
      <c r="B1671" t="s">
        <v>5639</v>
      </c>
      <c r="C1671" t="s">
        <v>45762</v>
      </c>
      <c r="D1671" s="111" t="s">
        <v>4135</v>
      </c>
      <c r="E1671" s="111" t="s">
        <v>44291</v>
      </c>
    </row>
    <row r="1672" spans="1:5">
      <c r="A1672">
        <v>0</v>
      </c>
      <c r="B1672" t="s">
        <v>5640</v>
      </c>
      <c r="C1672" t="s">
        <v>45763</v>
      </c>
      <c r="D1672" s="111" t="s">
        <v>4135</v>
      </c>
      <c r="E1672" s="111" t="s">
        <v>45764</v>
      </c>
    </row>
    <row r="1673" spans="1:5">
      <c r="A1673">
        <v>0</v>
      </c>
      <c r="B1673" t="s">
        <v>5641</v>
      </c>
      <c r="C1673" t="s">
        <v>45765</v>
      </c>
      <c r="D1673" s="111" t="s">
        <v>4130</v>
      </c>
      <c r="E1673" s="111" t="s">
        <v>45766</v>
      </c>
    </row>
    <row r="1674" spans="1:5">
      <c r="A1674">
        <v>0</v>
      </c>
      <c r="B1674" t="s">
        <v>5642</v>
      </c>
      <c r="C1674" t="s">
        <v>45767</v>
      </c>
      <c r="D1674" s="111" t="s">
        <v>4130</v>
      </c>
      <c r="E1674" s="111" t="s">
        <v>45768</v>
      </c>
    </row>
    <row r="1675" spans="1:5">
      <c r="A1675">
        <v>0</v>
      </c>
      <c r="B1675" t="s">
        <v>5643</v>
      </c>
      <c r="C1675" t="s">
        <v>45769</v>
      </c>
      <c r="D1675" s="111" t="s">
        <v>4130</v>
      </c>
      <c r="E1675" s="111" t="s">
        <v>45770</v>
      </c>
    </row>
    <row r="1676" spans="1:5">
      <c r="A1676">
        <v>0</v>
      </c>
      <c r="B1676" t="s">
        <v>5644</v>
      </c>
      <c r="C1676" t="s">
        <v>45771</v>
      </c>
      <c r="D1676" s="111" t="s">
        <v>4130</v>
      </c>
      <c r="E1676" s="111" t="s">
        <v>45772</v>
      </c>
    </row>
    <row r="1677" spans="1:5">
      <c r="A1677">
        <v>0</v>
      </c>
      <c r="B1677" t="s">
        <v>5645</v>
      </c>
      <c r="C1677" t="s">
        <v>45773</v>
      </c>
      <c r="D1677" s="111" t="s">
        <v>4130</v>
      </c>
      <c r="E1677" s="111" t="s">
        <v>45774</v>
      </c>
    </row>
    <row r="1678" spans="1:5">
      <c r="A1678">
        <v>0</v>
      </c>
      <c r="B1678" t="s">
        <v>45775</v>
      </c>
      <c r="C1678" t="s">
        <v>45776</v>
      </c>
      <c r="D1678" s="111" t="s">
        <v>4135</v>
      </c>
      <c r="E1678" s="111" t="s">
        <v>45777</v>
      </c>
    </row>
    <row r="1679" spans="1:5">
      <c r="A1679">
        <v>0</v>
      </c>
      <c r="B1679" t="s">
        <v>45778</v>
      </c>
      <c r="C1679" t="s">
        <v>45779</v>
      </c>
      <c r="D1679" s="111" t="s">
        <v>4135</v>
      </c>
      <c r="E1679" s="111" t="s">
        <v>45315</v>
      </c>
    </row>
    <row r="1680" spans="1:5">
      <c r="A1680">
        <v>0</v>
      </c>
      <c r="B1680" t="s">
        <v>5646</v>
      </c>
      <c r="C1680" t="s">
        <v>45780</v>
      </c>
      <c r="D1680" s="111" t="s">
        <v>4130</v>
      </c>
      <c r="E1680" s="111" t="s">
        <v>45781</v>
      </c>
    </row>
    <row r="1681" spans="1:5">
      <c r="A1681">
        <v>0</v>
      </c>
      <c r="B1681" t="s">
        <v>5647</v>
      </c>
      <c r="C1681" t="s">
        <v>45782</v>
      </c>
      <c r="D1681" s="111" t="s">
        <v>4130</v>
      </c>
      <c r="E1681" s="111" t="s">
        <v>45783</v>
      </c>
    </row>
    <row r="1682" spans="1:5">
      <c r="A1682">
        <v>0</v>
      </c>
      <c r="B1682" t="s">
        <v>5648</v>
      </c>
      <c r="C1682" t="s">
        <v>45784</v>
      </c>
      <c r="D1682" s="111" t="s">
        <v>4130</v>
      </c>
      <c r="E1682" s="111" t="s">
        <v>45785</v>
      </c>
    </row>
    <row r="1683" spans="1:5">
      <c r="A1683">
        <v>0</v>
      </c>
      <c r="B1683" t="s">
        <v>5649</v>
      </c>
      <c r="C1683" t="s">
        <v>45786</v>
      </c>
      <c r="D1683" s="111" t="s">
        <v>4130</v>
      </c>
      <c r="E1683" s="111" t="s">
        <v>45787</v>
      </c>
    </row>
    <row r="1684" spans="1:5">
      <c r="A1684">
        <v>0</v>
      </c>
      <c r="B1684" t="s">
        <v>5650</v>
      </c>
      <c r="C1684" t="s">
        <v>45788</v>
      </c>
      <c r="D1684" s="111" t="s">
        <v>4130</v>
      </c>
      <c r="E1684" s="111" t="s">
        <v>45789</v>
      </c>
    </row>
    <row r="1685" spans="1:5">
      <c r="A1685">
        <v>0</v>
      </c>
      <c r="B1685" t="s">
        <v>5651</v>
      </c>
      <c r="C1685" t="s">
        <v>45790</v>
      </c>
      <c r="D1685" s="111" t="s">
        <v>4130</v>
      </c>
      <c r="E1685" s="111" t="s">
        <v>45791</v>
      </c>
    </row>
    <row r="1686" spans="1:5">
      <c r="A1686">
        <v>0</v>
      </c>
      <c r="B1686" t="s">
        <v>5652</v>
      </c>
      <c r="C1686" t="s">
        <v>45792</v>
      </c>
      <c r="D1686" s="111" t="s">
        <v>4130</v>
      </c>
      <c r="E1686" s="111" t="s">
        <v>45793</v>
      </c>
    </row>
    <row r="1687" spans="1:5">
      <c r="A1687">
        <v>0</v>
      </c>
      <c r="B1687" t="s">
        <v>5653</v>
      </c>
      <c r="C1687" t="s">
        <v>45794</v>
      </c>
      <c r="D1687" s="111" t="s">
        <v>4130</v>
      </c>
      <c r="E1687" s="111" t="s">
        <v>45795</v>
      </c>
    </row>
    <row r="1688" spans="1:5">
      <c r="A1688">
        <v>0</v>
      </c>
      <c r="B1688" t="s">
        <v>5654</v>
      </c>
      <c r="C1688" t="s">
        <v>45796</v>
      </c>
      <c r="D1688" s="111" t="s">
        <v>4135</v>
      </c>
      <c r="E1688" s="111" t="s">
        <v>45797</v>
      </c>
    </row>
    <row r="1689" spans="1:5">
      <c r="A1689">
        <v>0</v>
      </c>
      <c r="B1689" t="s">
        <v>5655</v>
      </c>
      <c r="C1689" t="s">
        <v>45798</v>
      </c>
      <c r="D1689" s="111" t="s">
        <v>4135</v>
      </c>
      <c r="E1689" s="111" t="s">
        <v>45799</v>
      </c>
    </row>
    <row r="1690" spans="1:5">
      <c r="A1690">
        <v>0</v>
      </c>
      <c r="B1690" t="s">
        <v>5656</v>
      </c>
      <c r="C1690" t="s">
        <v>45800</v>
      </c>
      <c r="D1690" s="111" t="s">
        <v>4135</v>
      </c>
      <c r="E1690" s="111" t="s">
        <v>45801</v>
      </c>
    </row>
    <row r="1691" spans="1:5">
      <c r="A1691">
        <v>0</v>
      </c>
      <c r="B1691" t="s">
        <v>5657</v>
      </c>
      <c r="C1691" t="s">
        <v>45802</v>
      </c>
      <c r="D1691" s="111" t="s">
        <v>4135</v>
      </c>
      <c r="E1691" s="111" t="s">
        <v>45803</v>
      </c>
    </row>
    <row r="1692" spans="1:5">
      <c r="A1692">
        <v>0</v>
      </c>
      <c r="B1692" t="s">
        <v>5658</v>
      </c>
      <c r="C1692" t="s">
        <v>45804</v>
      </c>
      <c r="D1692" s="111" t="s">
        <v>4130</v>
      </c>
      <c r="E1692" s="111" t="s">
        <v>45805</v>
      </c>
    </row>
    <row r="1693" spans="1:5">
      <c r="A1693">
        <v>0</v>
      </c>
      <c r="B1693" t="s">
        <v>5659</v>
      </c>
      <c r="C1693" t="s">
        <v>45806</v>
      </c>
      <c r="D1693" s="111" t="s">
        <v>4130</v>
      </c>
      <c r="E1693" s="111" t="s">
        <v>45807</v>
      </c>
    </row>
    <row r="1694" spans="1:5">
      <c r="A1694">
        <v>0</v>
      </c>
      <c r="B1694" t="s">
        <v>5660</v>
      </c>
      <c r="C1694" t="s">
        <v>45808</v>
      </c>
      <c r="D1694" s="111" t="s">
        <v>4130</v>
      </c>
      <c r="E1694" s="111" t="s">
        <v>45809</v>
      </c>
    </row>
    <row r="1695" spans="1:5">
      <c r="A1695">
        <v>0</v>
      </c>
      <c r="B1695" t="s">
        <v>5661</v>
      </c>
      <c r="C1695" t="s">
        <v>45810</v>
      </c>
      <c r="D1695" s="111" t="s">
        <v>4130</v>
      </c>
      <c r="E1695" s="111" t="s">
        <v>45811</v>
      </c>
    </row>
    <row r="1696" spans="1:5">
      <c r="A1696">
        <v>0</v>
      </c>
      <c r="B1696" t="s">
        <v>5662</v>
      </c>
      <c r="C1696" t="s">
        <v>45812</v>
      </c>
      <c r="D1696" s="111" t="s">
        <v>4130</v>
      </c>
      <c r="E1696" s="111" t="s">
        <v>45813</v>
      </c>
    </row>
    <row r="1697" spans="1:5">
      <c r="A1697">
        <v>0</v>
      </c>
      <c r="B1697" t="s">
        <v>5663</v>
      </c>
      <c r="C1697" t="s">
        <v>45814</v>
      </c>
      <c r="D1697" s="111" t="s">
        <v>4130</v>
      </c>
      <c r="E1697" s="111" t="s">
        <v>45815</v>
      </c>
    </row>
    <row r="1698" spans="1:5">
      <c r="A1698">
        <v>0</v>
      </c>
      <c r="B1698" t="s">
        <v>5664</v>
      </c>
      <c r="C1698" t="s">
        <v>45816</v>
      </c>
      <c r="D1698" s="111" t="s">
        <v>4130</v>
      </c>
      <c r="E1698" s="111" t="s">
        <v>45817</v>
      </c>
    </row>
    <row r="1699" spans="1:5">
      <c r="A1699">
        <v>0</v>
      </c>
      <c r="B1699" t="s">
        <v>5665</v>
      </c>
      <c r="C1699" t="s">
        <v>45818</v>
      </c>
      <c r="D1699" s="111" t="s">
        <v>4130</v>
      </c>
      <c r="E1699" s="111" t="s">
        <v>45819</v>
      </c>
    </row>
    <row r="1700" spans="1:5">
      <c r="A1700">
        <v>0</v>
      </c>
      <c r="B1700" t="s">
        <v>5666</v>
      </c>
      <c r="C1700" t="s">
        <v>45820</v>
      </c>
      <c r="D1700" s="111" t="s">
        <v>4130</v>
      </c>
      <c r="E1700" s="111" t="s">
        <v>45821</v>
      </c>
    </row>
    <row r="1701" spans="1:5">
      <c r="A1701">
        <v>0</v>
      </c>
      <c r="B1701" t="s">
        <v>5667</v>
      </c>
      <c r="C1701" t="s">
        <v>45822</v>
      </c>
      <c r="D1701" s="111" t="s">
        <v>4130</v>
      </c>
      <c r="E1701" s="111" t="s">
        <v>45823</v>
      </c>
    </row>
    <row r="1702" spans="1:5">
      <c r="A1702">
        <v>0</v>
      </c>
      <c r="B1702" t="s">
        <v>5668</v>
      </c>
      <c r="C1702" t="s">
        <v>45824</v>
      </c>
      <c r="D1702" s="111" t="s">
        <v>4130</v>
      </c>
      <c r="E1702" s="111" t="s">
        <v>45825</v>
      </c>
    </row>
    <row r="1703" spans="1:5">
      <c r="A1703">
        <v>0</v>
      </c>
      <c r="B1703" t="s">
        <v>5669</v>
      </c>
      <c r="C1703" t="s">
        <v>45826</v>
      </c>
      <c r="D1703" s="111" t="s">
        <v>4130</v>
      </c>
      <c r="E1703" s="111" t="s">
        <v>45827</v>
      </c>
    </row>
    <row r="1704" spans="1:5">
      <c r="A1704">
        <v>0</v>
      </c>
      <c r="B1704" t="s">
        <v>5670</v>
      </c>
      <c r="C1704" t="s">
        <v>45828</v>
      </c>
      <c r="D1704" s="111" t="s">
        <v>4130</v>
      </c>
      <c r="E1704" s="111" t="s">
        <v>45829</v>
      </c>
    </row>
    <row r="1705" spans="1:5">
      <c r="A1705">
        <v>0</v>
      </c>
      <c r="B1705" t="s">
        <v>5671</v>
      </c>
      <c r="C1705" t="s">
        <v>45830</v>
      </c>
      <c r="D1705" s="111" t="s">
        <v>4130</v>
      </c>
      <c r="E1705" s="111" t="s">
        <v>45831</v>
      </c>
    </row>
    <row r="1706" spans="1:5">
      <c r="A1706">
        <v>0</v>
      </c>
      <c r="B1706" t="s">
        <v>5672</v>
      </c>
      <c r="C1706" t="s">
        <v>45832</v>
      </c>
      <c r="D1706" s="111" t="s">
        <v>4130</v>
      </c>
      <c r="E1706" s="111" t="s">
        <v>45833</v>
      </c>
    </row>
    <row r="1707" spans="1:5">
      <c r="A1707">
        <v>0</v>
      </c>
      <c r="B1707" t="s">
        <v>5673</v>
      </c>
      <c r="C1707" t="s">
        <v>45834</v>
      </c>
      <c r="D1707" s="111" t="s">
        <v>4130</v>
      </c>
      <c r="E1707" s="111" t="s">
        <v>45835</v>
      </c>
    </row>
    <row r="1708" spans="1:5">
      <c r="A1708">
        <v>0</v>
      </c>
      <c r="B1708" t="s">
        <v>45836</v>
      </c>
      <c r="C1708">
        <v>0</v>
      </c>
      <c r="D1708" s="111">
        <v>0</v>
      </c>
      <c r="E1708" s="111" t="s">
        <v>42775</v>
      </c>
    </row>
    <row r="1709" spans="1:5">
      <c r="A1709">
        <v>0</v>
      </c>
      <c r="B1709" t="s">
        <v>5674</v>
      </c>
      <c r="C1709" t="s">
        <v>45837</v>
      </c>
      <c r="D1709" s="111" t="s">
        <v>4130</v>
      </c>
      <c r="E1709" s="111" t="s">
        <v>45838</v>
      </c>
    </row>
    <row r="1710" spans="1:5">
      <c r="A1710">
        <v>0</v>
      </c>
      <c r="B1710" t="s">
        <v>5675</v>
      </c>
      <c r="C1710" t="s">
        <v>45839</v>
      </c>
      <c r="D1710" s="111" t="s">
        <v>4130</v>
      </c>
      <c r="E1710" s="111" t="s">
        <v>45840</v>
      </c>
    </row>
    <row r="1711" spans="1:5">
      <c r="A1711">
        <v>0</v>
      </c>
      <c r="B1711" t="s">
        <v>5676</v>
      </c>
      <c r="C1711" t="s">
        <v>45841</v>
      </c>
      <c r="D1711" s="111" t="s">
        <v>4130</v>
      </c>
      <c r="E1711" s="111" t="s">
        <v>45842</v>
      </c>
    </row>
    <row r="1712" spans="1:5">
      <c r="A1712">
        <v>0</v>
      </c>
      <c r="B1712" t="s">
        <v>5677</v>
      </c>
      <c r="C1712" t="s">
        <v>45843</v>
      </c>
      <c r="D1712" s="111" t="s">
        <v>4130</v>
      </c>
      <c r="E1712" s="111" t="s">
        <v>45844</v>
      </c>
    </row>
    <row r="1713" spans="1:5">
      <c r="A1713">
        <v>0</v>
      </c>
      <c r="B1713" t="s">
        <v>5678</v>
      </c>
      <c r="C1713" t="s">
        <v>45845</v>
      </c>
      <c r="D1713" s="111" t="s">
        <v>4130</v>
      </c>
      <c r="E1713" s="111" t="s">
        <v>45846</v>
      </c>
    </row>
    <row r="1714" spans="1:5">
      <c r="A1714">
        <v>0</v>
      </c>
      <c r="B1714" t="s">
        <v>5679</v>
      </c>
      <c r="C1714" t="s">
        <v>45847</v>
      </c>
      <c r="D1714" s="111" t="s">
        <v>4130</v>
      </c>
      <c r="E1714" s="111" t="s">
        <v>45848</v>
      </c>
    </row>
    <row r="1715" spans="1:5">
      <c r="A1715">
        <v>0</v>
      </c>
      <c r="B1715" t="s">
        <v>5680</v>
      </c>
      <c r="C1715" t="s">
        <v>45849</v>
      </c>
      <c r="D1715" s="111" t="s">
        <v>4130</v>
      </c>
      <c r="E1715" s="111" t="s">
        <v>45850</v>
      </c>
    </row>
    <row r="1716" spans="1:5">
      <c r="A1716">
        <v>0</v>
      </c>
      <c r="B1716" t="s">
        <v>5681</v>
      </c>
      <c r="C1716" t="s">
        <v>45851</v>
      </c>
      <c r="D1716" s="111" t="s">
        <v>4130</v>
      </c>
      <c r="E1716" s="111" t="s">
        <v>45852</v>
      </c>
    </row>
    <row r="1717" spans="1:5">
      <c r="A1717">
        <v>0</v>
      </c>
      <c r="B1717" t="s">
        <v>5682</v>
      </c>
      <c r="C1717" t="s">
        <v>45853</v>
      </c>
      <c r="D1717" s="111" t="s">
        <v>4130</v>
      </c>
      <c r="E1717" s="111" t="s">
        <v>45854</v>
      </c>
    </row>
    <row r="1718" spans="1:5">
      <c r="A1718">
        <v>0</v>
      </c>
      <c r="B1718" t="s">
        <v>5683</v>
      </c>
      <c r="C1718" t="s">
        <v>45855</v>
      </c>
      <c r="D1718" s="111" t="s">
        <v>4130</v>
      </c>
      <c r="E1718" s="111" t="s">
        <v>45856</v>
      </c>
    </row>
    <row r="1719" spans="1:5">
      <c r="A1719">
        <v>0</v>
      </c>
      <c r="B1719" t="s">
        <v>5684</v>
      </c>
      <c r="C1719" t="s">
        <v>45857</v>
      </c>
      <c r="D1719" s="111" t="s">
        <v>4130</v>
      </c>
      <c r="E1719" s="111" t="s">
        <v>45858</v>
      </c>
    </row>
    <row r="1720" spans="1:5">
      <c r="A1720">
        <v>0</v>
      </c>
      <c r="B1720" t="s">
        <v>5685</v>
      </c>
      <c r="C1720" t="s">
        <v>45859</v>
      </c>
      <c r="D1720" s="111" t="s">
        <v>4130</v>
      </c>
      <c r="E1720" s="111" t="s">
        <v>45860</v>
      </c>
    </row>
    <row r="1721" spans="1:5">
      <c r="A1721">
        <v>0</v>
      </c>
      <c r="B1721" t="s">
        <v>5686</v>
      </c>
      <c r="C1721" t="s">
        <v>45861</v>
      </c>
      <c r="D1721" s="111" t="s">
        <v>4130</v>
      </c>
      <c r="E1721" s="111" t="s">
        <v>45862</v>
      </c>
    </row>
    <row r="1722" spans="1:5">
      <c r="A1722">
        <v>0</v>
      </c>
      <c r="B1722" t="s">
        <v>5687</v>
      </c>
      <c r="C1722" t="s">
        <v>45863</v>
      </c>
      <c r="D1722" s="111" t="s">
        <v>4130</v>
      </c>
      <c r="E1722" s="111" t="s">
        <v>45864</v>
      </c>
    </row>
    <row r="1723" spans="1:5">
      <c r="A1723">
        <v>0</v>
      </c>
      <c r="B1723" t="s">
        <v>5688</v>
      </c>
      <c r="C1723" t="s">
        <v>45865</v>
      </c>
      <c r="D1723" s="111" t="s">
        <v>4130</v>
      </c>
      <c r="E1723" s="111" t="s">
        <v>45866</v>
      </c>
    </row>
    <row r="1724" spans="1:5">
      <c r="A1724">
        <v>0</v>
      </c>
      <c r="B1724" t="s">
        <v>5689</v>
      </c>
      <c r="C1724" t="s">
        <v>45867</v>
      </c>
      <c r="D1724" s="111" t="s">
        <v>4130</v>
      </c>
      <c r="E1724" s="111" t="s">
        <v>45868</v>
      </c>
    </row>
    <row r="1725" spans="1:5">
      <c r="A1725" t="s">
        <v>45869</v>
      </c>
      <c r="B1725">
        <v>0</v>
      </c>
      <c r="C1725">
        <v>0</v>
      </c>
      <c r="D1725" s="111">
        <v>0</v>
      </c>
      <c r="E1725" s="111" t="s">
        <v>42775</v>
      </c>
    </row>
    <row r="1726" spans="1:5">
      <c r="A1726">
        <v>0</v>
      </c>
      <c r="B1726" t="s">
        <v>45870</v>
      </c>
      <c r="C1726">
        <v>0</v>
      </c>
      <c r="D1726" s="111">
        <v>0</v>
      </c>
      <c r="E1726" s="111" t="s">
        <v>42775</v>
      </c>
    </row>
    <row r="1727" spans="1:5">
      <c r="A1727">
        <v>0</v>
      </c>
      <c r="B1727" t="s">
        <v>5690</v>
      </c>
      <c r="C1727" t="s">
        <v>45871</v>
      </c>
      <c r="D1727" s="111" t="s">
        <v>4135</v>
      </c>
      <c r="E1727" s="111" t="s">
        <v>45872</v>
      </c>
    </row>
    <row r="1728" spans="1:5">
      <c r="A1728">
        <v>0</v>
      </c>
      <c r="B1728" t="s">
        <v>5691</v>
      </c>
      <c r="C1728" t="s">
        <v>45873</v>
      </c>
      <c r="D1728" s="111" t="s">
        <v>4135</v>
      </c>
      <c r="E1728" s="111" t="s">
        <v>45874</v>
      </c>
    </row>
    <row r="1729" spans="1:5">
      <c r="A1729">
        <v>0</v>
      </c>
      <c r="B1729" t="s">
        <v>5692</v>
      </c>
      <c r="C1729" t="s">
        <v>45875</v>
      </c>
      <c r="D1729" s="111" t="s">
        <v>4135</v>
      </c>
      <c r="E1729" s="111" t="s">
        <v>45876</v>
      </c>
    </row>
    <row r="1730" spans="1:5">
      <c r="A1730">
        <v>0</v>
      </c>
      <c r="B1730" t="s">
        <v>5693</v>
      </c>
      <c r="C1730" t="s">
        <v>45877</v>
      </c>
      <c r="D1730" s="111" t="s">
        <v>4135</v>
      </c>
      <c r="E1730" s="111" t="s">
        <v>45878</v>
      </c>
    </row>
    <row r="1731" spans="1:5">
      <c r="A1731">
        <v>0</v>
      </c>
      <c r="B1731" t="s">
        <v>5694</v>
      </c>
      <c r="C1731" t="s">
        <v>45879</v>
      </c>
      <c r="D1731" s="111" t="s">
        <v>4135</v>
      </c>
      <c r="E1731" s="111" t="s">
        <v>45880</v>
      </c>
    </row>
    <row r="1732" spans="1:5">
      <c r="A1732">
        <v>0</v>
      </c>
      <c r="B1732" t="s">
        <v>5695</v>
      </c>
      <c r="C1732" t="s">
        <v>45881</v>
      </c>
      <c r="D1732" s="111" t="s">
        <v>4135</v>
      </c>
      <c r="E1732" s="111" t="s">
        <v>45882</v>
      </c>
    </row>
    <row r="1733" spans="1:5">
      <c r="A1733">
        <v>0</v>
      </c>
      <c r="B1733" t="s">
        <v>5696</v>
      </c>
      <c r="C1733" t="s">
        <v>45883</v>
      </c>
      <c r="D1733" s="111" t="s">
        <v>4135</v>
      </c>
      <c r="E1733" s="111" t="s">
        <v>45884</v>
      </c>
    </row>
    <row r="1734" spans="1:5">
      <c r="A1734">
        <v>0</v>
      </c>
      <c r="B1734" t="s">
        <v>5697</v>
      </c>
      <c r="C1734" t="s">
        <v>45885</v>
      </c>
      <c r="D1734" s="111" t="s">
        <v>4135</v>
      </c>
      <c r="E1734" s="111" t="s">
        <v>45886</v>
      </c>
    </row>
    <row r="1735" spans="1:5">
      <c r="A1735" t="s">
        <v>45887</v>
      </c>
      <c r="B1735">
        <v>0</v>
      </c>
      <c r="C1735">
        <v>0</v>
      </c>
      <c r="D1735" s="111">
        <v>0</v>
      </c>
      <c r="E1735" s="111" t="s">
        <v>42775</v>
      </c>
    </row>
    <row r="1736" spans="1:5">
      <c r="A1736">
        <v>0</v>
      </c>
      <c r="B1736" t="s">
        <v>45888</v>
      </c>
      <c r="C1736">
        <v>0</v>
      </c>
      <c r="D1736" s="111">
        <v>0</v>
      </c>
      <c r="E1736" s="111" t="s">
        <v>42775</v>
      </c>
    </row>
    <row r="1737" spans="1:5">
      <c r="A1737">
        <v>0</v>
      </c>
      <c r="B1737" t="s">
        <v>5698</v>
      </c>
      <c r="C1737" t="s">
        <v>45889</v>
      </c>
      <c r="D1737" s="111" t="s">
        <v>4135</v>
      </c>
      <c r="E1737" s="111" t="s">
        <v>45890</v>
      </c>
    </row>
    <row r="1738" spans="1:5">
      <c r="A1738">
        <v>0</v>
      </c>
      <c r="B1738" t="s">
        <v>5699</v>
      </c>
      <c r="C1738" t="s">
        <v>45891</v>
      </c>
      <c r="D1738" s="111" t="s">
        <v>4135</v>
      </c>
      <c r="E1738" s="111" t="s">
        <v>43443</v>
      </c>
    </row>
    <row r="1739" spans="1:5">
      <c r="A1739">
        <v>0</v>
      </c>
      <c r="B1739" t="s">
        <v>5700</v>
      </c>
      <c r="C1739" t="s">
        <v>45892</v>
      </c>
      <c r="D1739" s="111" t="s">
        <v>4135</v>
      </c>
      <c r="E1739" s="111" t="s">
        <v>45893</v>
      </c>
    </row>
    <row r="1740" spans="1:5">
      <c r="A1740">
        <v>0</v>
      </c>
      <c r="B1740" t="s">
        <v>5701</v>
      </c>
      <c r="C1740" t="s">
        <v>45894</v>
      </c>
      <c r="D1740" s="111" t="s">
        <v>4143</v>
      </c>
      <c r="E1740" s="111" t="s">
        <v>45895</v>
      </c>
    </row>
    <row r="1741" spans="1:5">
      <c r="A1741">
        <v>0</v>
      </c>
      <c r="B1741" t="s">
        <v>5702</v>
      </c>
      <c r="C1741" t="s">
        <v>45896</v>
      </c>
      <c r="D1741" s="111" t="s">
        <v>4135</v>
      </c>
      <c r="E1741" s="111" t="s">
        <v>45897</v>
      </c>
    </row>
    <row r="1742" spans="1:5">
      <c r="A1742">
        <v>0</v>
      </c>
      <c r="B1742" t="s">
        <v>5703</v>
      </c>
      <c r="C1742" t="s">
        <v>45898</v>
      </c>
      <c r="D1742" s="111" t="s">
        <v>4135</v>
      </c>
      <c r="E1742" s="111" t="s">
        <v>45899</v>
      </c>
    </row>
    <row r="1743" spans="1:5">
      <c r="A1743">
        <v>0</v>
      </c>
      <c r="B1743" t="s">
        <v>5704</v>
      </c>
      <c r="C1743" t="s">
        <v>45900</v>
      </c>
      <c r="D1743" s="111" t="s">
        <v>4135</v>
      </c>
      <c r="E1743" s="111" t="s">
        <v>42983</v>
      </c>
    </row>
    <row r="1744" spans="1:5">
      <c r="A1744">
        <v>0</v>
      </c>
      <c r="B1744" t="s">
        <v>5705</v>
      </c>
      <c r="C1744" t="s">
        <v>45901</v>
      </c>
      <c r="D1744" s="111" t="s">
        <v>4135</v>
      </c>
      <c r="E1744" s="111" t="s">
        <v>45902</v>
      </c>
    </row>
    <row r="1745" spans="1:5">
      <c r="A1745">
        <v>0</v>
      </c>
      <c r="B1745" t="s">
        <v>5706</v>
      </c>
      <c r="C1745" t="s">
        <v>45903</v>
      </c>
      <c r="D1745" s="111" t="s">
        <v>4135</v>
      </c>
      <c r="E1745" s="111" t="s">
        <v>45904</v>
      </c>
    </row>
    <row r="1746" spans="1:5">
      <c r="A1746">
        <v>0</v>
      </c>
      <c r="B1746" t="s">
        <v>5707</v>
      </c>
      <c r="C1746" t="s">
        <v>45905</v>
      </c>
      <c r="D1746" s="111" t="s">
        <v>4135</v>
      </c>
      <c r="E1746" s="111" t="s">
        <v>45906</v>
      </c>
    </row>
    <row r="1747" spans="1:5">
      <c r="A1747">
        <v>0</v>
      </c>
      <c r="B1747" t="s">
        <v>5708</v>
      </c>
      <c r="C1747" t="s">
        <v>45907</v>
      </c>
      <c r="D1747" s="111" t="s">
        <v>4135</v>
      </c>
      <c r="E1747" s="111" t="s">
        <v>45908</v>
      </c>
    </row>
    <row r="1748" spans="1:5">
      <c r="A1748">
        <v>0</v>
      </c>
      <c r="B1748" t="s">
        <v>5709</v>
      </c>
      <c r="C1748" t="s">
        <v>4144</v>
      </c>
      <c r="D1748" s="111" t="s">
        <v>4135</v>
      </c>
      <c r="E1748" s="111" t="s">
        <v>45909</v>
      </c>
    </row>
    <row r="1749" spans="1:5">
      <c r="A1749">
        <v>0</v>
      </c>
      <c r="B1749" t="s">
        <v>5710</v>
      </c>
      <c r="C1749" t="s">
        <v>4145</v>
      </c>
      <c r="D1749" s="111" t="s">
        <v>4135</v>
      </c>
      <c r="E1749" s="111" t="s">
        <v>45910</v>
      </c>
    </row>
    <row r="1750" spans="1:5">
      <c r="A1750">
        <v>0</v>
      </c>
      <c r="B1750" t="s">
        <v>5711</v>
      </c>
      <c r="C1750" t="s">
        <v>45911</v>
      </c>
      <c r="D1750" s="111" t="s">
        <v>4135</v>
      </c>
      <c r="E1750" s="111" t="s">
        <v>45912</v>
      </c>
    </row>
    <row r="1751" spans="1:5">
      <c r="A1751">
        <v>0</v>
      </c>
      <c r="B1751" t="s">
        <v>5712</v>
      </c>
      <c r="C1751" t="s">
        <v>45913</v>
      </c>
      <c r="D1751" s="111" t="s">
        <v>4135</v>
      </c>
      <c r="E1751" s="111" t="s">
        <v>45914</v>
      </c>
    </row>
    <row r="1752" spans="1:5">
      <c r="A1752">
        <v>0</v>
      </c>
      <c r="B1752" t="s">
        <v>5713</v>
      </c>
      <c r="C1752" t="s">
        <v>45915</v>
      </c>
      <c r="D1752" s="111" t="s">
        <v>4135</v>
      </c>
      <c r="E1752" s="111" t="s">
        <v>45916</v>
      </c>
    </row>
    <row r="1753" spans="1:5">
      <c r="A1753">
        <v>0</v>
      </c>
      <c r="B1753" t="s">
        <v>5714</v>
      </c>
      <c r="C1753" t="s">
        <v>45917</v>
      </c>
      <c r="D1753" s="111" t="s">
        <v>4135</v>
      </c>
      <c r="E1753" s="111" t="s">
        <v>45918</v>
      </c>
    </row>
    <row r="1754" spans="1:5">
      <c r="A1754">
        <v>0</v>
      </c>
      <c r="B1754" t="s">
        <v>5715</v>
      </c>
      <c r="C1754" t="s">
        <v>45919</v>
      </c>
      <c r="D1754" s="111" t="s">
        <v>4135</v>
      </c>
      <c r="E1754" s="111" t="s">
        <v>45920</v>
      </c>
    </row>
    <row r="1755" spans="1:5">
      <c r="A1755">
        <v>0</v>
      </c>
      <c r="B1755" t="s">
        <v>45921</v>
      </c>
      <c r="C1755">
        <v>0</v>
      </c>
      <c r="D1755" s="111">
        <v>0</v>
      </c>
      <c r="E1755" s="111" t="s">
        <v>42775</v>
      </c>
    </row>
    <row r="1756" spans="1:5">
      <c r="A1756">
        <v>0</v>
      </c>
      <c r="B1756" t="s">
        <v>5716</v>
      </c>
      <c r="C1756" t="s">
        <v>45922</v>
      </c>
      <c r="D1756" s="111" t="s">
        <v>4135</v>
      </c>
      <c r="E1756" s="111" t="s">
        <v>42983</v>
      </c>
    </row>
    <row r="1757" spans="1:5">
      <c r="A1757">
        <v>0</v>
      </c>
      <c r="B1757" t="s">
        <v>5717</v>
      </c>
      <c r="C1757" t="s">
        <v>45923</v>
      </c>
      <c r="D1757" s="111" t="s">
        <v>4135</v>
      </c>
      <c r="E1757" s="111" t="s">
        <v>45924</v>
      </c>
    </row>
    <row r="1758" spans="1:5">
      <c r="A1758">
        <v>0</v>
      </c>
      <c r="B1758" t="s">
        <v>5718</v>
      </c>
      <c r="C1758" t="s">
        <v>45925</v>
      </c>
      <c r="D1758" s="111" t="s">
        <v>4135</v>
      </c>
      <c r="E1758" s="111" t="s">
        <v>45926</v>
      </c>
    </row>
    <row r="1759" spans="1:5">
      <c r="A1759">
        <v>0</v>
      </c>
      <c r="B1759" t="s">
        <v>5719</v>
      </c>
      <c r="C1759" t="s">
        <v>45927</v>
      </c>
      <c r="D1759" s="111" t="s">
        <v>4135</v>
      </c>
      <c r="E1759" s="111" t="s">
        <v>45928</v>
      </c>
    </row>
    <row r="1760" spans="1:5">
      <c r="A1760">
        <v>0</v>
      </c>
      <c r="B1760" t="s">
        <v>5720</v>
      </c>
      <c r="C1760" t="s">
        <v>45929</v>
      </c>
      <c r="D1760" s="111" t="s">
        <v>4135</v>
      </c>
      <c r="E1760" s="111" t="s">
        <v>45930</v>
      </c>
    </row>
    <row r="1761" spans="1:5">
      <c r="A1761">
        <v>0</v>
      </c>
      <c r="B1761" t="s">
        <v>5721</v>
      </c>
      <c r="C1761" t="s">
        <v>45931</v>
      </c>
      <c r="D1761" s="111" t="s">
        <v>4135</v>
      </c>
      <c r="E1761" s="111" t="s">
        <v>45932</v>
      </c>
    </row>
    <row r="1762" spans="1:5">
      <c r="A1762">
        <v>0</v>
      </c>
      <c r="B1762" t="s">
        <v>5722</v>
      </c>
      <c r="C1762" t="s">
        <v>45933</v>
      </c>
      <c r="D1762" s="111" t="s">
        <v>4135</v>
      </c>
      <c r="E1762" s="111" t="s">
        <v>45934</v>
      </c>
    </row>
    <row r="1763" spans="1:5">
      <c r="A1763">
        <v>0</v>
      </c>
      <c r="B1763" t="s">
        <v>45935</v>
      </c>
      <c r="C1763">
        <v>0</v>
      </c>
      <c r="D1763" s="111">
        <v>0</v>
      </c>
      <c r="E1763" s="111" t="s">
        <v>42775</v>
      </c>
    </row>
    <row r="1764" spans="1:5">
      <c r="A1764">
        <v>0</v>
      </c>
      <c r="B1764" t="s">
        <v>5723</v>
      </c>
      <c r="C1764" t="s">
        <v>45936</v>
      </c>
      <c r="D1764" s="111" t="s">
        <v>4135</v>
      </c>
      <c r="E1764" s="111" t="s">
        <v>45937</v>
      </c>
    </row>
    <row r="1765" spans="1:5">
      <c r="A1765" t="s">
        <v>45938</v>
      </c>
      <c r="B1765">
        <v>0</v>
      </c>
      <c r="C1765">
        <v>0</v>
      </c>
      <c r="D1765" s="111">
        <v>0</v>
      </c>
      <c r="E1765" s="111" t="s">
        <v>42775</v>
      </c>
    </row>
    <row r="1766" spans="1:5">
      <c r="A1766">
        <v>0</v>
      </c>
      <c r="B1766" t="s">
        <v>45939</v>
      </c>
      <c r="C1766">
        <v>0</v>
      </c>
      <c r="D1766" s="111">
        <v>0</v>
      </c>
      <c r="E1766" s="111" t="s">
        <v>42775</v>
      </c>
    </row>
    <row r="1767" spans="1:5">
      <c r="A1767">
        <v>0</v>
      </c>
      <c r="B1767" t="s">
        <v>5724</v>
      </c>
      <c r="C1767" t="s">
        <v>45940</v>
      </c>
      <c r="D1767" s="111" t="s">
        <v>4135</v>
      </c>
      <c r="E1767" s="111" t="s">
        <v>45941</v>
      </c>
    </row>
    <row r="1768" spans="1:5">
      <c r="A1768">
        <v>0</v>
      </c>
      <c r="B1768" t="s">
        <v>5725</v>
      </c>
      <c r="C1768" t="s">
        <v>45942</v>
      </c>
      <c r="D1768" s="111" t="s">
        <v>4135</v>
      </c>
      <c r="E1768" s="111" t="s">
        <v>45943</v>
      </c>
    </row>
    <row r="1769" spans="1:5">
      <c r="A1769">
        <v>0</v>
      </c>
      <c r="B1769" t="s">
        <v>5726</v>
      </c>
      <c r="C1769" t="s">
        <v>45944</v>
      </c>
      <c r="D1769" s="111" t="s">
        <v>4135</v>
      </c>
      <c r="E1769" s="111" t="s">
        <v>45945</v>
      </c>
    </row>
    <row r="1770" spans="1:5">
      <c r="A1770" t="s">
        <v>45946</v>
      </c>
      <c r="B1770">
        <v>0</v>
      </c>
      <c r="C1770">
        <v>0</v>
      </c>
      <c r="D1770" s="111">
        <v>0</v>
      </c>
      <c r="E1770" s="111" t="s">
        <v>42775</v>
      </c>
    </row>
    <row r="1771" spans="1:5">
      <c r="A1771">
        <v>0</v>
      </c>
      <c r="B1771" t="s">
        <v>45947</v>
      </c>
      <c r="C1771">
        <v>0</v>
      </c>
      <c r="D1771" s="111">
        <v>0</v>
      </c>
      <c r="E1771" s="111" t="s">
        <v>42775</v>
      </c>
    </row>
    <row r="1772" spans="1:5">
      <c r="A1772">
        <v>0</v>
      </c>
      <c r="B1772" t="s">
        <v>5727</v>
      </c>
      <c r="C1772" t="s">
        <v>45948</v>
      </c>
      <c r="D1772" s="111" t="s">
        <v>4135</v>
      </c>
      <c r="E1772" s="111" t="s">
        <v>45949</v>
      </c>
    </row>
    <row r="1773" spans="1:5">
      <c r="A1773">
        <v>0</v>
      </c>
      <c r="B1773" t="s">
        <v>45950</v>
      </c>
      <c r="C1773">
        <v>0</v>
      </c>
      <c r="D1773" s="111">
        <v>0</v>
      </c>
      <c r="E1773" s="111" t="s">
        <v>42775</v>
      </c>
    </row>
    <row r="1774" spans="1:5">
      <c r="A1774">
        <v>0</v>
      </c>
      <c r="B1774" t="s">
        <v>5728</v>
      </c>
      <c r="C1774" t="s">
        <v>45951</v>
      </c>
      <c r="D1774" s="111" t="s">
        <v>4135</v>
      </c>
      <c r="E1774" s="111" t="s">
        <v>45952</v>
      </c>
    </row>
    <row r="1775" spans="1:5">
      <c r="A1775">
        <v>0</v>
      </c>
      <c r="B1775" t="s">
        <v>5729</v>
      </c>
      <c r="C1775" t="s">
        <v>45953</v>
      </c>
      <c r="D1775" s="111" t="s">
        <v>4135</v>
      </c>
      <c r="E1775" s="111" t="s">
        <v>45954</v>
      </c>
    </row>
    <row r="1776" spans="1:5">
      <c r="A1776">
        <v>0</v>
      </c>
      <c r="B1776" t="s">
        <v>5730</v>
      </c>
      <c r="C1776" t="s">
        <v>45955</v>
      </c>
      <c r="D1776" s="111" t="s">
        <v>4135</v>
      </c>
      <c r="E1776" s="111" t="s">
        <v>45956</v>
      </c>
    </row>
    <row r="1777" spans="1:5">
      <c r="A1777">
        <v>0</v>
      </c>
      <c r="B1777" t="s">
        <v>5731</v>
      </c>
      <c r="C1777" t="s">
        <v>45957</v>
      </c>
      <c r="D1777" s="111" t="s">
        <v>4135</v>
      </c>
      <c r="E1777" s="111" t="s">
        <v>45958</v>
      </c>
    </row>
    <row r="1778" spans="1:5">
      <c r="A1778">
        <v>0</v>
      </c>
      <c r="B1778" t="s">
        <v>5732</v>
      </c>
      <c r="C1778" t="s">
        <v>45959</v>
      </c>
      <c r="D1778" s="111" t="s">
        <v>4135</v>
      </c>
      <c r="E1778" s="111" t="s">
        <v>45960</v>
      </c>
    </row>
    <row r="1779" spans="1:5">
      <c r="A1779">
        <v>0</v>
      </c>
      <c r="B1779" t="s">
        <v>45961</v>
      </c>
      <c r="C1779">
        <v>0</v>
      </c>
      <c r="D1779" s="111">
        <v>0</v>
      </c>
      <c r="E1779" s="111" t="s">
        <v>42775</v>
      </c>
    </row>
    <row r="1780" spans="1:5">
      <c r="A1780">
        <v>0</v>
      </c>
      <c r="B1780" t="s">
        <v>5733</v>
      </c>
      <c r="C1780" t="s">
        <v>45962</v>
      </c>
      <c r="D1780" s="111" t="s">
        <v>40</v>
      </c>
      <c r="E1780" s="111" t="s">
        <v>45963</v>
      </c>
    </row>
    <row r="1781" spans="1:5">
      <c r="A1781">
        <v>0</v>
      </c>
      <c r="B1781" t="s">
        <v>5734</v>
      </c>
      <c r="C1781" t="s">
        <v>45964</v>
      </c>
      <c r="D1781" s="111" t="s">
        <v>4135</v>
      </c>
      <c r="E1781" s="111" t="s">
        <v>45965</v>
      </c>
    </row>
    <row r="1782" spans="1:5">
      <c r="A1782">
        <v>0</v>
      </c>
      <c r="B1782" t="s">
        <v>5735</v>
      </c>
      <c r="C1782" t="s">
        <v>45966</v>
      </c>
      <c r="D1782" s="111" t="s">
        <v>4135</v>
      </c>
      <c r="E1782" s="111" t="s">
        <v>45967</v>
      </c>
    </row>
    <row r="1783" spans="1:5">
      <c r="A1783">
        <v>0</v>
      </c>
      <c r="B1783" t="s">
        <v>5736</v>
      </c>
      <c r="C1783" t="s">
        <v>45968</v>
      </c>
      <c r="D1783" s="111" t="s">
        <v>4135</v>
      </c>
      <c r="E1783" s="111" t="s">
        <v>45969</v>
      </c>
    </row>
    <row r="1784" spans="1:5">
      <c r="A1784">
        <v>0</v>
      </c>
      <c r="B1784" t="s">
        <v>5737</v>
      </c>
      <c r="C1784" t="s">
        <v>45970</v>
      </c>
      <c r="D1784" s="111" t="s">
        <v>4135</v>
      </c>
      <c r="E1784" s="111" t="s">
        <v>45971</v>
      </c>
    </row>
    <row r="1785" spans="1:5">
      <c r="A1785">
        <v>0</v>
      </c>
      <c r="B1785" t="s">
        <v>5738</v>
      </c>
      <c r="C1785" t="s">
        <v>45972</v>
      </c>
      <c r="D1785" s="111" t="s">
        <v>4135</v>
      </c>
      <c r="E1785" s="111" t="s">
        <v>44367</v>
      </c>
    </row>
    <row r="1786" spans="1:5">
      <c r="A1786">
        <v>0</v>
      </c>
      <c r="B1786" t="s">
        <v>5739</v>
      </c>
      <c r="C1786" t="s">
        <v>45973</v>
      </c>
      <c r="D1786" s="111" t="s">
        <v>4135</v>
      </c>
      <c r="E1786" s="111" t="s">
        <v>45974</v>
      </c>
    </row>
    <row r="1787" spans="1:5">
      <c r="A1787">
        <v>0</v>
      </c>
      <c r="B1787">
        <v>0</v>
      </c>
      <c r="C1787">
        <v>0</v>
      </c>
      <c r="D1787" s="111">
        <v>0</v>
      </c>
      <c r="E1787" s="111" t="s">
        <v>42775</v>
      </c>
    </row>
    <row r="1788" spans="1:5">
      <c r="A1788">
        <v>0</v>
      </c>
      <c r="B1788">
        <v>0</v>
      </c>
      <c r="C1788">
        <v>0</v>
      </c>
      <c r="D1788" s="111">
        <v>0</v>
      </c>
      <c r="E1788" s="111" t="s">
        <v>42775</v>
      </c>
    </row>
    <row r="1789" spans="1:5">
      <c r="A1789" t="s">
        <v>45975</v>
      </c>
      <c r="B1789">
        <v>0</v>
      </c>
      <c r="C1789">
        <v>0</v>
      </c>
      <c r="D1789" s="111">
        <v>0</v>
      </c>
      <c r="E1789" s="111" t="s">
        <v>42775</v>
      </c>
    </row>
    <row r="1790" spans="1:5">
      <c r="A1790">
        <v>0</v>
      </c>
      <c r="B1790" t="s">
        <v>45976</v>
      </c>
      <c r="C1790">
        <v>0</v>
      </c>
      <c r="D1790" s="111">
        <v>0</v>
      </c>
      <c r="E1790" s="111" t="s">
        <v>42775</v>
      </c>
    </row>
    <row r="1791" spans="1:5">
      <c r="A1791">
        <v>0</v>
      </c>
      <c r="B1791" t="s">
        <v>5740</v>
      </c>
      <c r="C1791" t="s">
        <v>45977</v>
      </c>
      <c r="D1791" s="111" t="s">
        <v>24</v>
      </c>
      <c r="E1791" s="111" t="s">
        <v>45978</v>
      </c>
    </row>
    <row r="1792" spans="1:5">
      <c r="A1792">
        <v>0</v>
      </c>
      <c r="B1792" t="s">
        <v>5741</v>
      </c>
      <c r="C1792" t="s">
        <v>45979</v>
      </c>
      <c r="D1792" s="111" t="s">
        <v>4130</v>
      </c>
      <c r="E1792" s="111" t="s">
        <v>45980</v>
      </c>
    </row>
    <row r="1793" spans="1:5">
      <c r="A1793">
        <v>0</v>
      </c>
      <c r="B1793" t="s">
        <v>5742</v>
      </c>
      <c r="C1793" t="s">
        <v>45981</v>
      </c>
      <c r="D1793" s="111" t="s">
        <v>24</v>
      </c>
      <c r="E1793" s="111" t="s">
        <v>45982</v>
      </c>
    </row>
    <row r="1794" spans="1:5">
      <c r="A1794">
        <v>0</v>
      </c>
      <c r="B1794" t="s">
        <v>5743</v>
      </c>
      <c r="C1794" t="s">
        <v>45983</v>
      </c>
      <c r="D1794" s="111" t="s">
        <v>24</v>
      </c>
      <c r="E1794" s="111" t="s">
        <v>45984</v>
      </c>
    </row>
    <row r="1795" spans="1:5">
      <c r="A1795">
        <v>0</v>
      </c>
      <c r="B1795" t="s">
        <v>5744</v>
      </c>
      <c r="C1795" t="s">
        <v>45985</v>
      </c>
      <c r="D1795" s="111" t="s">
        <v>4130</v>
      </c>
      <c r="E1795" s="111" t="s">
        <v>45986</v>
      </c>
    </row>
    <row r="1796" spans="1:5">
      <c r="A1796">
        <v>0</v>
      </c>
      <c r="B1796" t="s">
        <v>5745</v>
      </c>
      <c r="C1796" t="s">
        <v>45987</v>
      </c>
      <c r="D1796" s="111" t="s">
        <v>4130</v>
      </c>
      <c r="E1796" s="111" t="s">
        <v>45988</v>
      </c>
    </row>
    <row r="1797" spans="1:5">
      <c r="A1797">
        <v>0</v>
      </c>
      <c r="B1797" t="s">
        <v>5746</v>
      </c>
      <c r="C1797" t="s">
        <v>45989</v>
      </c>
      <c r="D1797" s="111" t="s">
        <v>24</v>
      </c>
      <c r="E1797" s="111" t="s">
        <v>45990</v>
      </c>
    </row>
    <row r="1798" spans="1:5">
      <c r="A1798">
        <v>0</v>
      </c>
      <c r="B1798" t="s">
        <v>45991</v>
      </c>
      <c r="C1798">
        <v>0</v>
      </c>
      <c r="D1798" s="111">
        <v>0</v>
      </c>
      <c r="E1798" s="111" t="s">
        <v>42775</v>
      </c>
    </row>
    <row r="1799" spans="1:5">
      <c r="A1799">
        <v>0</v>
      </c>
      <c r="B1799" t="s">
        <v>5747</v>
      </c>
      <c r="C1799" t="s">
        <v>45992</v>
      </c>
      <c r="D1799" s="111" t="s">
        <v>4130</v>
      </c>
      <c r="E1799" s="111" t="s">
        <v>45993</v>
      </c>
    </row>
    <row r="1800" spans="1:5">
      <c r="A1800">
        <v>0</v>
      </c>
      <c r="B1800" t="s">
        <v>45994</v>
      </c>
      <c r="C1800">
        <v>0</v>
      </c>
      <c r="D1800" s="111">
        <v>0</v>
      </c>
      <c r="E1800" s="111" t="s">
        <v>42775</v>
      </c>
    </row>
    <row r="1801" spans="1:5">
      <c r="A1801">
        <v>0</v>
      </c>
      <c r="B1801" t="s">
        <v>5748</v>
      </c>
      <c r="C1801" t="s">
        <v>45995</v>
      </c>
      <c r="D1801" s="111" t="s">
        <v>24</v>
      </c>
      <c r="E1801" s="111" t="s">
        <v>44843</v>
      </c>
    </row>
    <row r="1802" spans="1:5">
      <c r="A1802">
        <v>0</v>
      </c>
      <c r="B1802" t="s">
        <v>5749</v>
      </c>
      <c r="C1802" t="s">
        <v>45996</v>
      </c>
      <c r="D1802" s="111" t="s">
        <v>24</v>
      </c>
      <c r="E1802" s="111" t="s">
        <v>45997</v>
      </c>
    </row>
    <row r="1803" spans="1:5">
      <c r="A1803">
        <v>0</v>
      </c>
      <c r="B1803" t="s">
        <v>5750</v>
      </c>
      <c r="C1803" t="s">
        <v>45998</v>
      </c>
      <c r="D1803" s="111" t="s">
        <v>24</v>
      </c>
      <c r="E1803" s="111" t="s">
        <v>45999</v>
      </c>
    </row>
    <row r="1804" spans="1:5">
      <c r="A1804">
        <v>0</v>
      </c>
      <c r="B1804" t="s">
        <v>5751</v>
      </c>
      <c r="C1804" t="s">
        <v>46000</v>
      </c>
      <c r="D1804" s="111" t="s">
        <v>24</v>
      </c>
      <c r="E1804" s="111" t="s">
        <v>45997</v>
      </c>
    </row>
    <row r="1805" spans="1:5">
      <c r="A1805">
        <v>0</v>
      </c>
      <c r="B1805" t="s">
        <v>5752</v>
      </c>
      <c r="C1805" t="s">
        <v>46001</v>
      </c>
      <c r="D1805" s="111" t="s">
        <v>4130</v>
      </c>
      <c r="E1805" s="111" t="s">
        <v>46002</v>
      </c>
    </row>
    <row r="1806" spans="1:5">
      <c r="A1806">
        <v>0</v>
      </c>
      <c r="B1806" t="s">
        <v>5753</v>
      </c>
      <c r="C1806" t="s">
        <v>46003</v>
      </c>
      <c r="D1806" s="111" t="s">
        <v>4130</v>
      </c>
      <c r="E1806" s="111" t="s">
        <v>46004</v>
      </c>
    </row>
    <row r="1807" spans="1:5">
      <c r="A1807">
        <v>0</v>
      </c>
      <c r="B1807" t="s">
        <v>5754</v>
      </c>
      <c r="C1807" t="s">
        <v>46005</v>
      </c>
      <c r="D1807" s="111" t="s">
        <v>4130</v>
      </c>
      <c r="E1807" s="111" t="s">
        <v>46006</v>
      </c>
    </row>
    <row r="1808" spans="1:5">
      <c r="A1808">
        <v>0</v>
      </c>
      <c r="B1808" t="s">
        <v>5755</v>
      </c>
      <c r="C1808" t="s">
        <v>46007</v>
      </c>
      <c r="D1808" s="111" t="s">
        <v>4130</v>
      </c>
      <c r="E1808" s="111" t="s">
        <v>46008</v>
      </c>
    </row>
    <row r="1809" spans="1:5">
      <c r="A1809">
        <v>0</v>
      </c>
      <c r="B1809" t="s">
        <v>5756</v>
      </c>
      <c r="C1809" t="s">
        <v>46009</v>
      </c>
      <c r="D1809" s="111" t="s">
        <v>4130</v>
      </c>
      <c r="E1809" s="111" t="s">
        <v>46010</v>
      </c>
    </row>
    <row r="1810" spans="1:5">
      <c r="A1810">
        <v>0</v>
      </c>
      <c r="B1810" t="s">
        <v>5757</v>
      </c>
      <c r="C1810" t="s">
        <v>46011</v>
      </c>
      <c r="D1810" s="111" t="s">
        <v>4130</v>
      </c>
      <c r="E1810" s="111" t="s">
        <v>46012</v>
      </c>
    </row>
    <row r="1811" spans="1:5">
      <c r="A1811">
        <v>0</v>
      </c>
      <c r="B1811" t="s">
        <v>5758</v>
      </c>
      <c r="C1811" t="s">
        <v>46013</v>
      </c>
      <c r="D1811" s="111" t="s">
        <v>24</v>
      </c>
      <c r="E1811" s="111" t="s">
        <v>46014</v>
      </c>
    </row>
    <row r="1812" spans="1:5">
      <c r="A1812">
        <v>0</v>
      </c>
      <c r="B1812" t="s">
        <v>5759</v>
      </c>
      <c r="C1812" t="s">
        <v>46015</v>
      </c>
      <c r="D1812" s="111" t="s">
        <v>4130</v>
      </c>
      <c r="E1812" s="111" t="s">
        <v>46016</v>
      </c>
    </row>
    <row r="1813" spans="1:5">
      <c r="A1813">
        <v>0</v>
      </c>
      <c r="B1813" t="s">
        <v>5760</v>
      </c>
      <c r="C1813" t="s">
        <v>46017</v>
      </c>
      <c r="D1813" s="111" t="s">
        <v>4130</v>
      </c>
      <c r="E1813" s="111" t="s">
        <v>46018</v>
      </c>
    </row>
    <row r="1814" spans="1:5">
      <c r="A1814">
        <v>0</v>
      </c>
      <c r="B1814" t="s">
        <v>5761</v>
      </c>
      <c r="C1814" t="s">
        <v>46019</v>
      </c>
      <c r="D1814" s="111" t="s">
        <v>24</v>
      </c>
      <c r="E1814" s="111" t="s">
        <v>46020</v>
      </c>
    </row>
    <row r="1815" spans="1:5">
      <c r="A1815">
        <v>0</v>
      </c>
      <c r="B1815" t="s">
        <v>46021</v>
      </c>
      <c r="C1815">
        <v>0</v>
      </c>
      <c r="D1815" s="111">
        <v>0</v>
      </c>
      <c r="E1815" s="111" t="s">
        <v>42775</v>
      </c>
    </row>
    <row r="1816" spans="1:5">
      <c r="A1816">
        <v>0</v>
      </c>
      <c r="B1816" t="s">
        <v>5762</v>
      </c>
      <c r="C1816" t="s">
        <v>46022</v>
      </c>
      <c r="D1816" s="111" t="s">
        <v>24</v>
      </c>
      <c r="E1816" s="111" t="s">
        <v>46023</v>
      </c>
    </row>
    <row r="1817" spans="1:5">
      <c r="A1817">
        <v>0</v>
      </c>
      <c r="B1817" t="s">
        <v>5763</v>
      </c>
      <c r="C1817" t="s">
        <v>46024</v>
      </c>
      <c r="D1817" s="111" t="s">
        <v>4130</v>
      </c>
      <c r="E1817" s="111" t="s">
        <v>46025</v>
      </c>
    </row>
    <row r="1818" spans="1:5">
      <c r="A1818">
        <v>0</v>
      </c>
      <c r="B1818" t="s">
        <v>5764</v>
      </c>
      <c r="C1818" t="s">
        <v>46026</v>
      </c>
      <c r="D1818" s="111" t="s">
        <v>4130</v>
      </c>
      <c r="E1818" s="111" t="s">
        <v>46027</v>
      </c>
    </row>
    <row r="1819" spans="1:5">
      <c r="A1819">
        <v>0</v>
      </c>
      <c r="B1819" t="s">
        <v>5765</v>
      </c>
      <c r="C1819" t="s">
        <v>46028</v>
      </c>
      <c r="D1819" s="111" t="s">
        <v>4130</v>
      </c>
      <c r="E1819" s="111" t="s">
        <v>46029</v>
      </c>
    </row>
    <row r="1820" spans="1:5">
      <c r="A1820">
        <v>0</v>
      </c>
      <c r="B1820" t="s">
        <v>5766</v>
      </c>
      <c r="C1820" t="s">
        <v>46030</v>
      </c>
      <c r="D1820" s="111" t="s">
        <v>24</v>
      </c>
      <c r="E1820" s="111" t="s">
        <v>46031</v>
      </c>
    </row>
    <row r="1821" spans="1:5">
      <c r="A1821">
        <v>0</v>
      </c>
      <c r="B1821" t="s">
        <v>46032</v>
      </c>
      <c r="C1821">
        <v>0</v>
      </c>
      <c r="D1821" s="111">
        <v>0</v>
      </c>
      <c r="E1821" s="111" t="s">
        <v>42775</v>
      </c>
    </row>
    <row r="1822" spans="1:5">
      <c r="A1822">
        <v>0</v>
      </c>
      <c r="B1822" t="s">
        <v>5767</v>
      </c>
      <c r="C1822" t="s">
        <v>46033</v>
      </c>
      <c r="D1822" s="111" t="s">
        <v>4146</v>
      </c>
      <c r="E1822" s="111" t="s">
        <v>46034</v>
      </c>
    </row>
    <row r="1823" spans="1:5">
      <c r="A1823">
        <v>0</v>
      </c>
      <c r="B1823" t="s">
        <v>5768</v>
      </c>
      <c r="C1823" t="s">
        <v>46035</v>
      </c>
      <c r="D1823" s="111" t="s">
        <v>24</v>
      </c>
      <c r="E1823" s="111" t="s">
        <v>46036</v>
      </c>
    </row>
    <row r="1824" spans="1:5">
      <c r="A1824">
        <v>0</v>
      </c>
      <c r="B1824" t="s">
        <v>5769</v>
      </c>
      <c r="C1824" t="s">
        <v>46037</v>
      </c>
      <c r="D1824" s="111" t="s">
        <v>24</v>
      </c>
      <c r="E1824" s="111" t="s">
        <v>46038</v>
      </c>
    </row>
    <row r="1825" spans="1:5">
      <c r="A1825">
        <v>0</v>
      </c>
      <c r="B1825" t="s">
        <v>5770</v>
      </c>
      <c r="C1825" t="s">
        <v>46039</v>
      </c>
      <c r="D1825" s="111" t="s">
        <v>24</v>
      </c>
      <c r="E1825" s="111" t="s">
        <v>46040</v>
      </c>
    </row>
    <row r="1826" spans="1:5">
      <c r="A1826">
        <v>0</v>
      </c>
      <c r="B1826" t="s">
        <v>5771</v>
      </c>
      <c r="C1826" t="s">
        <v>46041</v>
      </c>
      <c r="D1826" s="111" t="s">
        <v>4146</v>
      </c>
      <c r="E1826" s="111" t="s">
        <v>46042</v>
      </c>
    </row>
    <row r="1827" spans="1:5">
      <c r="A1827">
        <v>0</v>
      </c>
      <c r="B1827" t="s">
        <v>5772</v>
      </c>
      <c r="C1827" t="s">
        <v>46043</v>
      </c>
      <c r="D1827" s="111" t="s">
        <v>4146</v>
      </c>
      <c r="E1827" s="111" t="s">
        <v>46044</v>
      </c>
    </row>
    <row r="1828" spans="1:5">
      <c r="A1828">
        <v>0</v>
      </c>
      <c r="B1828" t="s">
        <v>5773</v>
      </c>
      <c r="C1828" t="s">
        <v>46045</v>
      </c>
      <c r="D1828" s="111" t="s">
        <v>4146</v>
      </c>
      <c r="E1828" s="111" t="s">
        <v>46046</v>
      </c>
    </row>
    <row r="1829" spans="1:5">
      <c r="A1829">
        <v>0</v>
      </c>
      <c r="B1829" t="s">
        <v>5774</v>
      </c>
      <c r="C1829" t="s">
        <v>46047</v>
      </c>
      <c r="D1829" s="111" t="s">
        <v>4130</v>
      </c>
      <c r="E1829" s="111" t="s">
        <v>45061</v>
      </c>
    </row>
    <row r="1830" spans="1:5">
      <c r="A1830">
        <v>0</v>
      </c>
      <c r="B1830" t="s">
        <v>5775</v>
      </c>
      <c r="C1830" t="s">
        <v>46048</v>
      </c>
      <c r="D1830" s="111" t="s">
        <v>40</v>
      </c>
      <c r="E1830" s="111" t="s">
        <v>46049</v>
      </c>
    </row>
    <row r="1831" spans="1:5">
      <c r="A1831">
        <v>0</v>
      </c>
      <c r="B1831" t="s">
        <v>5776</v>
      </c>
      <c r="C1831" t="s">
        <v>46050</v>
      </c>
      <c r="D1831" s="111" t="s">
        <v>40</v>
      </c>
      <c r="E1831" s="111" t="s">
        <v>46051</v>
      </c>
    </row>
    <row r="1832" spans="1:5">
      <c r="A1832">
        <v>0</v>
      </c>
      <c r="B1832" t="s">
        <v>5777</v>
      </c>
      <c r="C1832" t="s">
        <v>46052</v>
      </c>
      <c r="D1832" s="111" t="s">
        <v>40</v>
      </c>
      <c r="E1832" s="111" t="s">
        <v>46053</v>
      </c>
    </row>
    <row r="1833" spans="1:5">
      <c r="A1833">
        <v>0</v>
      </c>
      <c r="B1833" t="s">
        <v>5778</v>
      </c>
      <c r="C1833" t="s">
        <v>46054</v>
      </c>
      <c r="D1833" s="111" t="s">
        <v>40</v>
      </c>
      <c r="E1833" s="111" t="s">
        <v>46055</v>
      </c>
    </row>
    <row r="1834" spans="1:5">
      <c r="A1834">
        <v>0</v>
      </c>
      <c r="B1834" t="s">
        <v>5779</v>
      </c>
      <c r="C1834" t="s">
        <v>46056</v>
      </c>
      <c r="D1834" s="111" t="s">
        <v>24</v>
      </c>
      <c r="E1834" s="111" t="s">
        <v>46057</v>
      </c>
    </row>
    <row r="1835" spans="1:5">
      <c r="A1835">
        <v>0</v>
      </c>
      <c r="B1835" t="s">
        <v>5780</v>
      </c>
      <c r="C1835" t="s">
        <v>46058</v>
      </c>
      <c r="D1835" s="111" t="s">
        <v>24</v>
      </c>
      <c r="E1835" s="111" t="s">
        <v>46059</v>
      </c>
    </row>
    <row r="1836" spans="1:5">
      <c r="A1836">
        <v>0</v>
      </c>
      <c r="B1836" t="s">
        <v>5781</v>
      </c>
      <c r="C1836" t="s">
        <v>46060</v>
      </c>
      <c r="D1836" s="111" t="s">
        <v>4146</v>
      </c>
      <c r="E1836" s="111" t="s">
        <v>46061</v>
      </c>
    </row>
    <row r="1837" spans="1:5">
      <c r="A1837">
        <v>0</v>
      </c>
      <c r="B1837" t="s">
        <v>5782</v>
      </c>
      <c r="C1837" t="s">
        <v>46062</v>
      </c>
      <c r="D1837" s="111" t="s">
        <v>4146</v>
      </c>
      <c r="E1837" s="111" t="s">
        <v>46063</v>
      </c>
    </row>
    <row r="1838" spans="1:5">
      <c r="A1838">
        <v>0</v>
      </c>
      <c r="B1838" t="s">
        <v>5783</v>
      </c>
      <c r="C1838" t="s">
        <v>46064</v>
      </c>
      <c r="D1838" s="111" t="s">
        <v>4146</v>
      </c>
      <c r="E1838" s="111" t="s">
        <v>46065</v>
      </c>
    </row>
    <row r="1839" spans="1:5">
      <c r="A1839">
        <v>0</v>
      </c>
      <c r="B1839" t="s">
        <v>5784</v>
      </c>
      <c r="C1839" t="s">
        <v>46066</v>
      </c>
      <c r="D1839" s="111" t="s">
        <v>4146</v>
      </c>
      <c r="E1839" s="111" t="s">
        <v>46067</v>
      </c>
    </row>
    <row r="1840" spans="1:5">
      <c r="A1840">
        <v>0</v>
      </c>
      <c r="B1840" t="s">
        <v>5785</v>
      </c>
      <c r="C1840" t="s">
        <v>46068</v>
      </c>
      <c r="D1840" s="111" t="s">
        <v>4130</v>
      </c>
      <c r="E1840" s="111" t="s">
        <v>46069</v>
      </c>
    </row>
    <row r="1841" spans="1:5">
      <c r="A1841">
        <v>0</v>
      </c>
      <c r="B1841" t="s">
        <v>5786</v>
      </c>
      <c r="C1841" t="s">
        <v>46070</v>
      </c>
      <c r="D1841" s="111" t="s">
        <v>4146</v>
      </c>
      <c r="E1841" s="111" t="s">
        <v>46071</v>
      </c>
    </row>
    <row r="1842" spans="1:5">
      <c r="A1842">
        <v>0</v>
      </c>
      <c r="B1842" t="s">
        <v>5787</v>
      </c>
      <c r="C1842" t="s">
        <v>46072</v>
      </c>
      <c r="D1842" s="111" t="s">
        <v>4146</v>
      </c>
      <c r="E1842" s="111" t="s">
        <v>46073</v>
      </c>
    </row>
    <row r="1843" spans="1:5">
      <c r="A1843">
        <v>0</v>
      </c>
      <c r="B1843" t="s">
        <v>5788</v>
      </c>
      <c r="C1843" t="s">
        <v>46074</v>
      </c>
      <c r="D1843" s="111" t="s">
        <v>40</v>
      </c>
      <c r="E1843" s="111" t="s">
        <v>46075</v>
      </c>
    </row>
    <row r="1844" spans="1:5">
      <c r="A1844">
        <v>0</v>
      </c>
      <c r="B1844" t="s">
        <v>5789</v>
      </c>
      <c r="C1844" t="s">
        <v>46076</v>
      </c>
      <c r="D1844" s="111" t="s">
        <v>24</v>
      </c>
      <c r="E1844" s="111" t="s">
        <v>46077</v>
      </c>
    </row>
    <row r="1845" spans="1:5">
      <c r="A1845">
        <v>0</v>
      </c>
      <c r="B1845" t="s">
        <v>5790</v>
      </c>
      <c r="C1845" t="s">
        <v>46078</v>
      </c>
      <c r="D1845" s="111" t="s">
        <v>24</v>
      </c>
      <c r="E1845" s="111" t="s">
        <v>46079</v>
      </c>
    </row>
    <row r="1846" spans="1:5">
      <c r="A1846">
        <v>0</v>
      </c>
      <c r="B1846" t="s">
        <v>5791</v>
      </c>
      <c r="C1846" t="s">
        <v>46080</v>
      </c>
      <c r="D1846" s="111" t="s">
        <v>24</v>
      </c>
      <c r="E1846" s="111" t="s">
        <v>46081</v>
      </c>
    </row>
    <row r="1847" spans="1:5">
      <c r="A1847">
        <v>0</v>
      </c>
      <c r="B1847" t="s">
        <v>5792</v>
      </c>
      <c r="C1847" t="s">
        <v>46082</v>
      </c>
      <c r="D1847" s="111" t="s">
        <v>24</v>
      </c>
      <c r="E1847" s="111" t="s">
        <v>46083</v>
      </c>
    </row>
    <row r="1848" spans="1:5">
      <c r="A1848">
        <v>0</v>
      </c>
      <c r="B1848" t="s">
        <v>5793</v>
      </c>
      <c r="C1848" t="s">
        <v>46084</v>
      </c>
      <c r="D1848" s="111" t="s">
        <v>24</v>
      </c>
      <c r="E1848" s="111" t="s">
        <v>46085</v>
      </c>
    </row>
    <row r="1849" spans="1:5">
      <c r="A1849">
        <v>0</v>
      </c>
      <c r="B1849" t="s">
        <v>5794</v>
      </c>
      <c r="C1849" t="s">
        <v>46086</v>
      </c>
      <c r="D1849" s="111" t="s">
        <v>24</v>
      </c>
      <c r="E1849" s="111" t="s">
        <v>46087</v>
      </c>
    </row>
    <row r="1850" spans="1:5">
      <c r="A1850">
        <v>0</v>
      </c>
      <c r="B1850" t="s">
        <v>5795</v>
      </c>
      <c r="C1850" t="s">
        <v>46088</v>
      </c>
      <c r="D1850" s="111" t="s">
        <v>4130</v>
      </c>
      <c r="E1850" s="111" t="s">
        <v>46089</v>
      </c>
    </row>
    <row r="1851" spans="1:5">
      <c r="A1851">
        <v>0</v>
      </c>
      <c r="B1851" t="s">
        <v>5796</v>
      </c>
      <c r="C1851" t="s">
        <v>46090</v>
      </c>
      <c r="D1851" s="111" t="s">
        <v>4130</v>
      </c>
      <c r="E1851" s="111" t="s">
        <v>46091</v>
      </c>
    </row>
    <row r="1852" spans="1:5">
      <c r="A1852">
        <v>0</v>
      </c>
      <c r="B1852" t="s">
        <v>5797</v>
      </c>
      <c r="C1852" t="s">
        <v>46092</v>
      </c>
      <c r="D1852" s="111" t="s">
        <v>4130</v>
      </c>
      <c r="E1852" s="111" t="s">
        <v>46093</v>
      </c>
    </row>
    <row r="1853" spans="1:5">
      <c r="A1853">
        <v>0</v>
      </c>
      <c r="B1853" t="s">
        <v>46094</v>
      </c>
      <c r="C1853">
        <v>0</v>
      </c>
      <c r="D1853" s="111">
        <v>0</v>
      </c>
      <c r="E1853" s="111" t="s">
        <v>42775</v>
      </c>
    </row>
    <row r="1854" spans="1:5">
      <c r="A1854">
        <v>0</v>
      </c>
      <c r="B1854" t="s">
        <v>5798</v>
      </c>
      <c r="C1854" t="s">
        <v>46095</v>
      </c>
      <c r="D1854" s="111" t="s">
        <v>4147</v>
      </c>
      <c r="E1854" s="111" t="s">
        <v>46096</v>
      </c>
    </row>
    <row r="1855" spans="1:5">
      <c r="A1855">
        <v>0</v>
      </c>
      <c r="B1855" t="s">
        <v>5799</v>
      </c>
      <c r="C1855" t="s">
        <v>46097</v>
      </c>
      <c r="D1855" s="111" t="s">
        <v>4147</v>
      </c>
      <c r="E1855" s="111" t="s">
        <v>46098</v>
      </c>
    </row>
    <row r="1856" spans="1:5">
      <c r="A1856">
        <v>0</v>
      </c>
      <c r="B1856" t="s">
        <v>46099</v>
      </c>
      <c r="C1856">
        <v>0</v>
      </c>
      <c r="D1856" s="111">
        <v>0</v>
      </c>
      <c r="E1856" s="111" t="s">
        <v>42775</v>
      </c>
    </row>
    <row r="1857" spans="1:5">
      <c r="A1857">
        <v>0</v>
      </c>
      <c r="B1857" t="s">
        <v>5800</v>
      </c>
      <c r="C1857" t="s">
        <v>46100</v>
      </c>
      <c r="D1857" s="111" t="s">
        <v>40</v>
      </c>
      <c r="E1857" s="111" t="s">
        <v>46101</v>
      </c>
    </row>
    <row r="1858" spans="1:5">
      <c r="A1858">
        <v>0</v>
      </c>
      <c r="B1858" t="s">
        <v>5801</v>
      </c>
      <c r="C1858" t="s">
        <v>46102</v>
      </c>
      <c r="D1858" s="111" t="s">
        <v>40</v>
      </c>
      <c r="E1858" s="111" t="s">
        <v>46103</v>
      </c>
    </row>
    <row r="1859" spans="1:5">
      <c r="A1859">
        <v>0</v>
      </c>
      <c r="B1859" t="s">
        <v>5802</v>
      </c>
      <c r="C1859" t="s">
        <v>46104</v>
      </c>
      <c r="D1859" s="111" t="s">
        <v>40</v>
      </c>
      <c r="E1859" s="111" t="s">
        <v>46105</v>
      </c>
    </row>
    <row r="1860" spans="1:5">
      <c r="A1860">
        <v>0</v>
      </c>
      <c r="B1860" t="s">
        <v>5803</v>
      </c>
      <c r="C1860" t="s">
        <v>46106</v>
      </c>
      <c r="D1860" s="111" t="s">
        <v>40</v>
      </c>
      <c r="E1860" s="111" t="s">
        <v>46107</v>
      </c>
    </row>
    <row r="1861" spans="1:5">
      <c r="A1861">
        <v>0</v>
      </c>
      <c r="B1861" t="s">
        <v>5804</v>
      </c>
      <c r="C1861" t="s">
        <v>46108</v>
      </c>
      <c r="D1861" s="111" t="s">
        <v>40</v>
      </c>
      <c r="E1861" s="111" t="s">
        <v>46109</v>
      </c>
    </row>
    <row r="1862" spans="1:5">
      <c r="A1862">
        <v>0</v>
      </c>
      <c r="B1862" t="s">
        <v>5805</v>
      </c>
      <c r="C1862" t="s">
        <v>46110</v>
      </c>
      <c r="D1862" s="111" t="s">
        <v>4130</v>
      </c>
      <c r="E1862" s="111" t="s">
        <v>46111</v>
      </c>
    </row>
    <row r="1863" spans="1:5">
      <c r="A1863">
        <v>0</v>
      </c>
      <c r="B1863" t="s">
        <v>5806</v>
      </c>
      <c r="C1863" t="s">
        <v>46112</v>
      </c>
      <c r="D1863" s="111" t="s">
        <v>24</v>
      </c>
      <c r="E1863" s="111" t="s">
        <v>46113</v>
      </c>
    </row>
    <row r="1864" spans="1:5">
      <c r="A1864">
        <v>0</v>
      </c>
      <c r="B1864" t="s">
        <v>5807</v>
      </c>
      <c r="C1864" t="s">
        <v>46114</v>
      </c>
      <c r="D1864" s="111" t="s">
        <v>40</v>
      </c>
      <c r="E1864" s="111" t="s">
        <v>46115</v>
      </c>
    </row>
    <row r="1865" spans="1:5">
      <c r="A1865">
        <v>0</v>
      </c>
      <c r="B1865" t="s">
        <v>5808</v>
      </c>
      <c r="C1865" t="s">
        <v>46116</v>
      </c>
      <c r="D1865" s="111" t="s">
        <v>4146</v>
      </c>
      <c r="E1865" s="111" t="s">
        <v>46117</v>
      </c>
    </row>
    <row r="1866" spans="1:5">
      <c r="A1866">
        <v>0</v>
      </c>
      <c r="B1866" t="s">
        <v>5809</v>
      </c>
      <c r="C1866" t="s">
        <v>46118</v>
      </c>
      <c r="D1866" s="111" t="s">
        <v>4146</v>
      </c>
      <c r="E1866" s="111" t="s">
        <v>46119</v>
      </c>
    </row>
    <row r="1867" spans="1:5">
      <c r="A1867">
        <v>0</v>
      </c>
      <c r="B1867" t="s">
        <v>46120</v>
      </c>
      <c r="C1867">
        <v>0</v>
      </c>
      <c r="D1867" s="111">
        <v>0</v>
      </c>
      <c r="E1867" s="111" t="s">
        <v>42775</v>
      </c>
    </row>
    <row r="1868" spans="1:5">
      <c r="A1868">
        <v>0</v>
      </c>
      <c r="B1868" t="s">
        <v>5810</v>
      </c>
      <c r="C1868" t="s">
        <v>46121</v>
      </c>
      <c r="D1868" s="111" t="s">
        <v>4130</v>
      </c>
      <c r="E1868" s="111" t="s">
        <v>46122</v>
      </c>
    </row>
    <row r="1869" spans="1:5">
      <c r="A1869">
        <v>0</v>
      </c>
      <c r="B1869" t="s">
        <v>5811</v>
      </c>
      <c r="C1869" t="s">
        <v>46123</v>
      </c>
      <c r="D1869" s="111" t="s">
        <v>40</v>
      </c>
      <c r="E1869" s="111" t="s">
        <v>46124</v>
      </c>
    </row>
    <row r="1870" spans="1:5">
      <c r="A1870">
        <v>0</v>
      </c>
      <c r="B1870" t="s">
        <v>46125</v>
      </c>
      <c r="C1870">
        <v>0</v>
      </c>
      <c r="D1870" s="111">
        <v>0</v>
      </c>
      <c r="E1870" s="111" t="s">
        <v>42775</v>
      </c>
    </row>
    <row r="1871" spans="1:5">
      <c r="A1871">
        <v>0</v>
      </c>
      <c r="B1871" t="s">
        <v>5812</v>
      </c>
      <c r="C1871" t="s">
        <v>46126</v>
      </c>
      <c r="D1871" s="111" t="s">
        <v>4130</v>
      </c>
      <c r="E1871" s="111" t="s">
        <v>46127</v>
      </c>
    </row>
    <row r="1872" spans="1:5">
      <c r="A1872">
        <v>0</v>
      </c>
      <c r="B1872" t="s">
        <v>5813</v>
      </c>
      <c r="C1872" t="s">
        <v>46128</v>
      </c>
      <c r="D1872" s="111" t="s">
        <v>40</v>
      </c>
      <c r="E1872" s="111" t="s">
        <v>46129</v>
      </c>
    </row>
    <row r="1873" spans="1:5">
      <c r="A1873">
        <v>0</v>
      </c>
      <c r="B1873" t="s">
        <v>5814</v>
      </c>
      <c r="C1873" t="s">
        <v>46130</v>
      </c>
      <c r="D1873" s="111" t="s">
        <v>4146</v>
      </c>
      <c r="E1873" s="111" t="s">
        <v>46131</v>
      </c>
    </row>
    <row r="1874" spans="1:5">
      <c r="A1874">
        <v>0</v>
      </c>
      <c r="B1874" t="s">
        <v>5815</v>
      </c>
      <c r="C1874" t="s">
        <v>46132</v>
      </c>
      <c r="D1874" s="111" t="s">
        <v>4146</v>
      </c>
      <c r="E1874" s="111" t="s">
        <v>46133</v>
      </c>
    </row>
    <row r="1875" spans="1:5">
      <c r="A1875">
        <v>0</v>
      </c>
      <c r="B1875" t="s">
        <v>5816</v>
      </c>
      <c r="C1875" t="s">
        <v>46134</v>
      </c>
      <c r="D1875" s="111" t="s">
        <v>4130</v>
      </c>
      <c r="E1875" s="111" t="s">
        <v>46135</v>
      </c>
    </row>
    <row r="1876" spans="1:5">
      <c r="A1876">
        <v>0</v>
      </c>
      <c r="B1876" t="s">
        <v>5817</v>
      </c>
      <c r="C1876" t="s">
        <v>46136</v>
      </c>
      <c r="D1876" s="111" t="s">
        <v>4130</v>
      </c>
      <c r="E1876" s="111" t="s">
        <v>46137</v>
      </c>
    </row>
    <row r="1877" spans="1:5">
      <c r="A1877">
        <v>0</v>
      </c>
      <c r="B1877" t="s">
        <v>5818</v>
      </c>
      <c r="C1877" t="s">
        <v>46138</v>
      </c>
      <c r="D1877" s="111" t="s">
        <v>4130</v>
      </c>
      <c r="E1877" s="111" t="s">
        <v>46139</v>
      </c>
    </row>
    <row r="1878" spans="1:5">
      <c r="A1878">
        <v>0</v>
      </c>
      <c r="B1878" t="s">
        <v>5819</v>
      </c>
      <c r="C1878" t="s">
        <v>46140</v>
      </c>
      <c r="D1878" s="111" t="s">
        <v>4130</v>
      </c>
      <c r="E1878" s="111" t="s">
        <v>46141</v>
      </c>
    </row>
    <row r="1879" spans="1:5">
      <c r="A1879">
        <v>0</v>
      </c>
      <c r="B1879" t="s">
        <v>5820</v>
      </c>
      <c r="C1879" t="s">
        <v>46142</v>
      </c>
      <c r="D1879" s="111" t="s">
        <v>4130</v>
      </c>
      <c r="E1879" s="111" t="s">
        <v>46143</v>
      </c>
    </row>
    <row r="1880" spans="1:5">
      <c r="A1880">
        <v>0</v>
      </c>
      <c r="B1880" t="s">
        <v>5821</v>
      </c>
      <c r="C1880" t="s">
        <v>46144</v>
      </c>
      <c r="D1880" s="111" t="s">
        <v>4130</v>
      </c>
      <c r="E1880" s="111" t="s">
        <v>46145</v>
      </c>
    </row>
    <row r="1881" spans="1:5">
      <c r="A1881">
        <v>0</v>
      </c>
      <c r="B1881" t="s">
        <v>5822</v>
      </c>
      <c r="C1881" t="s">
        <v>46146</v>
      </c>
      <c r="D1881" s="111" t="s">
        <v>4130</v>
      </c>
      <c r="E1881" s="111" t="s">
        <v>46147</v>
      </c>
    </row>
    <row r="1882" spans="1:5">
      <c r="A1882">
        <v>0</v>
      </c>
      <c r="B1882" t="s">
        <v>5823</v>
      </c>
      <c r="C1882" t="s">
        <v>46148</v>
      </c>
      <c r="D1882" s="111" t="s">
        <v>4130</v>
      </c>
      <c r="E1882" s="111" t="s">
        <v>46149</v>
      </c>
    </row>
    <row r="1883" spans="1:5">
      <c r="A1883">
        <v>0</v>
      </c>
      <c r="B1883" t="s">
        <v>5824</v>
      </c>
      <c r="C1883" t="s">
        <v>46150</v>
      </c>
      <c r="D1883" s="111" t="s">
        <v>4130</v>
      </c>
      <c r="E1883" s="111" t="s">
        <v>46151</v>
      </c>
    </row>
    <row r="1884" spans="1:5">
      <c r="A1884">
        <v>0</v>
      </c>
      <c r="B1884" t="s">
        <v>5825</v>
      </c>
      <c r="C1884" t="s">
        <v>46152</v>
      </c>
      <c r="D1884" s="111" t="s">
        <v>24</v>
      </c>
      <c r="E1884" s="111" t="s">
        <v>46153</v>
      </c>
    </row>
    <row r="1885" spans="1:5">
      <c r="A1885">
        <v>0</v>
      </c>
      <c r="B1885" t="s">
        <v>5826</v>
      </c>
      <c r="C1885" t="s">
        <v>46154</v>
      </c>
      <c r="D1885" s="111" t="s">
        <v>24</v>
      </c>
      <c r="E1885" s="111" t="s">
        <v>46155</v>
      </c>
    </row>
    <row r="1886" spans="1:5">
      <c r="A1886" t="s">
        <v>46156</v>
      </c>
      <c r="B1886">
        <v>0</v>
      </c>
      <c r="C1886">
        <v>0</v>
      </c>
      <c r="D1886" s="111">
        <v>0</v>
      </c>
      <c r="E1886" s="111" t="s">
        <v>42775</v>
      </c>
    </row>
    <row r="1887" spans="1:5">
      <c r="A1887">
        <v>0</v>
      </c>
      <c r="B1887" t="s">
        <v>46157</v>
      </c>
      <c r="C1887">
        <v>0</v>
      </c>
      <c r="D1887" s="111">
        <v>0</v>
      </c>
      <c r="E1887" s="111" t="s">
        <v>42775</v>
      </c>
    </row>
    <row r="1888" spans="1:5">
      <c r="A1888">
        <v>0</v>
      </c>
      <c r="B1888" t="s">
        <v>5827</v>
      </c>
      <c r="C1888" t="s">
        <v>46158</v>
      </c>
      <c r="D1888" s="111" t="s">
        <v>40</v>
      </c>
      <c r="E1888" s="111" t="s">
        <v>46159</v>
      </c>
    </row>
    <row r="1889" spans="1:5">
      <c r="A1889">
        <v>0</v>
      </c>
      <c r="B1889" t="s">
        <v>5828</v>
      </c>
      <c r="C1889" t="s">
        <v>46160</v>
      </c>
      <c r="D1889" s="111" t="s">
        <v>40</v>
      </c>
      <c r="E1889" s="111" t="s">
        <v>46161</v>
      </c>
    </row>
    <row r="1890" spans="1:5">
      <c r="A1890">
        <v>0</v>
      </c>
      <c r="B1890" t="s">
        <v>5829</v>
      </c>
      <c r="C1890" t="s">
        <v>46162</v>
      </c>
      <c r="D1890" s="111" t="s">
        <v>40</v>
      </c>
      <c r="E1890" s="111" t="s">
        <v>46163</v>
      </c>
    </row>
    <row r="1891" spans="1:5">
      <c r="A1891">
        <v>0</v>
      </c>
      <c r="B1891" t="s">
        <v>5830</v>
      </c>
      <c r="C1891" t="s">
        <v>46164</v>
      </c>
      <c r="D1891" s="111" t="s">
        <v>40</v>
      </c>
      <c r="E1891" s="111" t="s">
        <v>46165</v>
      </c>
    </row>
    <row r="1892" spans="1:5">
      <c r="A1892">
        <v>0</v>
      </c>
      <c r="B1892" t="s">
        <v>46166</v>
      </c>
      <c r="C1892">
        <v>0</v>
      </c>
      <c r="D1892" s="111">
        <v>0</v>
      </c>
      <c r="E1892" s="111" t="s">
        <v>42775</v>
      </c>
    </row>
    <row r="1893" spans="1:5">
      <c r="A1893">
        <v>0</v>
      </c>
      <c r="B1893" t="s">
        <v>5831</v>
      </c>
      <c r="C1893" t="s">
        <v>46167</v>
      </c>
      <c r="D1893" s="111" t="s">
        <v>24</v>
      </c>
      <c r="E1893" s="111" t="s">
        <v>46168</v>
      </c>
    </row>
    <row r="1894" spans="1:5">
      <c r="A1894">
        <v>0</v>
      </c>
      <c r="B1894" t="s">
        <v>5832</v>
      </c>
      <c r="C1894" t="s">
        <v>46169</v>
      </c>
      <c r="D1894" s="111" t="s">
        <v>4130</v>
      </c>
      <c r="E1894" s="111" t="s">
        <v>46170</v>
      </c>
    </row>
    <row r="1895" spans="1:5">
      <c r="A1895">
        <v>0</v>
      </c>
      <c r="B1895" t="s">
        <v>5833</v>
      </c>
      <c r="C1895" t="s">
        <v>46171</v>
      </c>
      <c r="D1895" s="111" t="s">
        <v>4130</v>
      </c>
      <c r="E1895" s="111" t="s">
        <v>46170</v>
      </c>
    </row>
    <row r="1896" spans="1:5">
      <c r="A1896">
        <v>0</v>
      </c>
      <c r="B1896" t="s">
        <v>5834</v>
      </c>
      <c r="C1896" t="s">
        <v>46172</v>
      </c>
      <c r="D1896" s="111" t="s">
        <v>4130</v>
      </c>
      <c r="E1896" s="111" t="s">
        <v>46173</v>
      </c>
    </row>
    <row r="1897" spans="1:5">
      <c r="A1897">
        <v>0</v>
      </c>
      <c r="B1897" t="s">
        <v>5835</v>
      </c>
      <c r="C1897" t="s">
        <v>46174</v>
      </c>
      <c r="D1897" s="111" t="s">
        <v>4130</v>
      </c>
      <c r="E1897" s="111" t="s">
        <v>46175</v>
      </c>
    </row>
    <row r="1898" spans="1:5">
      <c r="A1898">
        <v>0</v>
      </c>
      <c r="B1898" t="s">
        <v>5836</v>
      </c>
      <c r="C1898" t="s">
        <v>46176</v>
      </c>
      <c r="D1898" s="111" t="s">
        <v>4130</v>
      </c>
      <c r="E1898" s="111" t="s">
        <v>46177</v>
      </c>
    </row>
    <row r="1899" spans="1:5">
      <c r="A1899">
        <v>0</v>
      </c>
      <c r="B1899" t="s">
        <v>5837</v>
      </c>
      <c r="C1899" t="s">
        <v>46178</v>
      </c>
      <c r="D1899" s="111" t="s">
        <v>4130</v>
      </c>
      <c r="E1899" s="111" t="s">
        <v>46179</v>
      </c>
    </row>
    <row r="1900" spans="1:5">
      <c r="A1900">
        <v>0</v>
      </c>
      <c r="B1900" t="s">
        <v>5838</v>
      </c>
      <c r="C1900" t="s">
        <v>46180</v>
      </c>
      <c r="D1900" s="111" t="s">
        <v>4130</v>
      </c>
      <c r="E1900" s="111" t="s">
        <v>46181</v>
      </c>
    </row>
    <row r="1901" spans="1:5">
      <c r="A1901">
        <v>0</v>
      </c>
      <c r="B1901" t="s">
        <v>5839</v>
      </c>
      <c r="C1901" t="s">
        <v>46182</v>
      </c>
      <c r="D1901" s="111" t="s">
        <v>4130</v>
      </c>
      <c r="E1901" s="111" t="s">
        <v>46183</v>
      </c>
    </row>
    <row r="1902" spans="1:5">
      <c r="A1902">
        <v>0</v>
      </c>
      <c r="B1902" t="s">
        <v>5840</v>
      </c>
      <c r="C1902" t="s">
        <v>46184</v>
      </c>
      <c r="D1902" s="111" t="s">
        <v>4130</v>
      </c>
      <c r="E1902" s="111" t="s">
        <v>46185</v>
      </c>
    </row>
    <row r="1903" spans="1:5">
      <c r="A1903">
        <v>0</v>
      </c>
      <c r="B1903" t="s">
        <v>5841</v>
      </c>
      <c r="C1903" t="s">
        <v>46186</v>
      </c>
      <c r="D1903" s="111" t="s">
        <v>4130</v>
      </c>
      <c r="E1903" s="111" t="s">
        <v>46187</v>
      </c>
    </row>
    <row r="1904" spans="1:5">
      <c r="A1904">
        <v>0</v>
      </c>
      <c r="B1904" t="s">
        <v>5842</v>
      </c>
      <c r="C1904" t="s">
        <v>46188</v>
      </c>
      <c r="D1904" s="111" t="s">
        <v>4130</v>
      </c>
      <c r="E1904" s="111" t="s">
        <v>46189</v>
      </c>
    </row>
    <row r="1905" spans="1:5">
      <c r="A1905">
        <v>0</v>
      </c>
      <c r="B1905" t="s">
        <v>5843</v>
      </c>
      <c r="C1905" t="s">
        <v>46190</v>
      </c>
      <c r="D1905" s="111" t="s">
        <v>4130</v>
      </c>
      <c r="E1905" s="111" t="s">
        <v>46191</v>
      </c>
    </row>
    <row r="1906" spans="1:5">
      <c r="A1906">
        <v>0</v>
      </c>
      <c r="B1906" t="s">
        <v>5844</v>
      </c>
      <c r="C1906" t="s">
        <v>46192</v>
      </c>
      <c r="D1906" s="111" t="s">
        <v>4130</v>
      </c>
      <c r="E1906" s="111" t="s">
        <v>46193</v>
      </c>
    </row>
    <row r="1907" spans="1:5">
      <c r="A1907">
        <v>0</v>
      </c>
      <c r="B1907" t="s">
        <v>5845</v>
      </c>
      <c r="C1907" t="s">
        <v>46194</v>
      </c>
      <c r="D1907" s="111" t="s">
        <v>4130</v>
      </c>
      <c r="E1907" s="111" t="s">
        <v>46195</v>
      </c>
    </row>
    <row r="1908" spans="1:5">
      <c r="A1908">
        <v>0</v>
      </c>
      <c r="B1908" t="s">
        <v>5846</v>
      </c>
      <c r="C1908" t="s">
        <v>46196</v>
      </c>
      <c r="D1908" s="111" t="s">
        <v>4130</v>
      </c>
      <c r="E1908" s="111" t="s">
        <v>46197</v>
      </c>
    </row>
    <row r="1909" spans="1:5">
      <c r="A1909">
        <v>0</v>
      </c>
      <c r="B1909" t="s">
        <v>5847</v>
      </c>
      <c r="C1909" t="s">
        <v>46198</v>
      </c>
      <c r="D1909" s="111" t="s">
        <v>4130</v>
      </c>
      <c r="E1909" s="111" t="s">
        <v>46199</v>
      </c>
    </row>
    <row r="1910" spans="1:5">
      <c r="A1910">
        <v>0</v>
      </c>
      <c r="B1910" t="s">
        <v>5848</v>
      </c>
      <c r="C1910" t="s">
        <v>46200</v>
      </c>
      <c r="D1910" s="111" t="s">
        <v>24</v>
      </c>
      <c r="E1910" s="111" t="s">
        <v>46201</v>
      </c>
    </row>
    <row r="1911" spans="1:5">
      <c r="A1911">
        <v>0</v>
      </c>
      <c r="B1911" t="s">
        <v>46202</v>
      </c>
      <c r="C1911">
        <v>0</v>
      </c>
      <c r="D1911" s="111">
        <v>0</v>
      </c>
      <c r="E1911" s="111" t="s">
        <v>42775</v>
      </c>
    </row>
    <row r="1912" spans="1:5">
      <c r="A1912">
        <v>0</v>
      </c>
      <c r="B1912" t="s">
        <v>5849</v>
      </c>
      <c r="C1912" t="s">
        <v>46203</v>
      </c>
      <c r="D1912" s="111" t="s">
        <v>4130</v>
      </c>
      <c r="E1912" s="111" t="s">
        <v>46204</v>
      </c>
    </row>
    <row r="1913" spans="1:5">
      <c r="A1913">
        <v>0</v>
      </c>
      <c r="B1913" t="s">
        <v>5850</v>
      </c>
      <c r="C1913" t="s">
        <v>46205</v>
      </c>
      <c r="D1913" s="111" t="s">
        <v>4130</v>
      </c>
      <c r="E1913" s="111" t="s">
        <v>46206</v>
      </c>
    </row>
    <row r="1914" spans="1:5">
      <c r="A1914">
        <v>0</v>
      </c>
      <c r="B1914" t="s">
        <v>5851</v>
      </c>
      <c r="C1914" t="s">
        <v>46207</v>
      </c>
      <c r="D1914" s="111" t="s">
        <v>4130</v>
      </c>
      <c r="E1914" s="111" t="s">
        <v>46208</v>
      </c>
    </row>
    <row r="1915" spans="1:5">
      <c r="A1915">
        <v>0</v>
      </c>
      <c r="B1915" t="s">
        <v>5852</v>
      </c>
      <c r="C1915" t="s">
        <v>46209</v>
      </c>
      <c r="D1915" s="111" t="s">
        <v>4130</v>
      </c>
      <c r="E1915" s="111" t="s">
        <v>46210</v>
      </c>
    </row>
    <row r="1916" spans="1:5">
      <c r="A1916">
        <v>0</v>
      </c>
      <c r="B1916" t="s">
        <v>5853</v>
      </c>
      <c r="C1916" t="s">
        <v>46211</v>
      </c>
      <c r="D1916" s="111" t="s">
        <v>4130</v>
      </c>
      <c r="E1916" s="111" t="s">
        <v>46212</v>
      </c>
    </row>
    <row r="1917" spans="1:5">
      <c r="A1917">
        <v>0</v>
      </c>
      <c r="B1917" t="s">
        <v>5854</v>
      </c>
      <c r="C1917" t="s">
        <v>46213</v>
      </c>
      <c r="D1917" s="111" t="s">
        <v>4130</v>
      </c>
      <c r="E1917" s="111" t="s">
        <v>46214</v>
      </c>
    </row>
    <row r="1918" spans="1:5">
      <c r="A1918">
        <v>0</v>
      </c>
      <c r="B1918" t="s">
        <v>46215</v>
      </c>
      <c r="C1918">
        <v>0</v>
      </c>
      <c r="D1918" s="111">
        <v>0</v>
      </c>
      <c r="E1918" s="111" t="s">
        <v>42775</v>
      </c>
    </row>
    <row r="1919" spans="1:5">
      <c r="A1919">
        <v>0</v>
      </c>
      <c r="B1919" t="s">
        <v>5855</v>
      </c>
      <c r="C1919" t="s">
        <v>46216</v>
      </c>
      <c r="D1919" s="111" t="s">
        <v>4130</v>
      </c>
      <c r="E1919" s="111" t="s">
        <v>46217</v>
      </c>
    </row>
    <row r="1920" spans="1:5">
      <c r="A1920">
        <v>0</v>
      </c>
      <c r="B1920" t="s">
        <v>5856</v>
      </c>
      <c r="C1920" t="s">
        <v>46218</v>
      </c>
      <c r="D1920" s="111" t="s">
        <v>4130</v>
      </c>
      <c r="E1920" s="111" t="s">
        <v>46219</v>
      </c>
    </row>
    <row r="1921" spans="1:5">
      <c r="A1921">
        <v>0</v>
      </c>
      <c r="B1921" t="s">
        <v>5857</v>
      </c>
      <c r="C1921" t="s">
        <v>46220</v>
      </c>
      <c r="D1921" s="111" t="s">
        <v>4130</v>
      </c>
      <c r="E1921" s="111" t="s">
        <v>46221</v>
      </c>
    </row>
    <row r="1922" spans="1:5">
      <c r="A1922">
        <v>0</v>
      </c>
      <c r="B1922" t="s">
        <v>5858</v>
      </c>
      <c r="C1922" t="s">
        <v>46222</v>
      </c>
      <c r="D1922" s="111" t="s">
        <v>4130</v>
      </c>
      <c r="E1922" s="111" t="s">
        <v>46223</v>
      </c>
    </row>
    <row r="1923" spans="1:5">
      <c r="A1923">
        <v>0</v>
      </c>
      <c r="B1923" t="s">
        <v>5859</v>
      </c>
      <c r="C1923" t="s">
        <v>46224</v>
      </c>
      <c r="D1923" s="111" t="s">
        <v>4130</v>
      </c>
      <c r="E1923" s="111" t="s">
        <v>46225</v>
      </c>
    </row>
    <row r="1924" spans="1:5">
      <c r="A1924">
        <v>0</v>
      </c>
      <c r="B1924" t="s">
        <v>5860</v>
      </c>
      <c r="C1924" t="s">
        <v>46226</v>
      </c>
      <c r="D1924" s="111" t="s">
        <v>4130</v>
      </c>
      <c r="E1924" s="111" t="s">
        <v>46227</v>
      </c>
    </row>
    <row r="1925" spans="1:5">
      <c r="A1925">
        <v>0</v>
      </c>
      <c r="B1925" t="s">
        <v>5861</v>
      </c>
      <c r="C1925" t="s">
        <v>46228</v>
      </c>
      <c r="D1925" s="111" t="s">
        <v>4130</v>
      </c>
      <c r="E1925" s="111" t="s">
        <v>46229</v>
      </c>
    </row>
    <row r="1926" spans="1:5">
      <c r="A1926">
        <v>0</v>
      </c>
      <c r="B1926" t="s">
        <v>5862</v>
      </c>
      <c r="C1926" t="s">
        <v>46230</v>
      </c>
      <c r="D1926" s="111" t="s">
        <v>4130</v>
      </c>
      <c r="E1926" s="111" t="s">
        <v>46231</v>
      </c>
    </row>
    <row r="1927" spans="1:5">
      <c r="A1927">
        <v>0</v>
      </c>
      <c r="B1927" t="s">
        <v>5863</v>
      </c>
      <c r="C1927" t="s">
        <v>46232</v>
      </c>
      <c r="D1927" s="111" t="s">
        <v>4130</v>
      </c>
      <c r="E1927" s="111" t="s">
        <v>46233</v>
      </c>
    </row>
    <row r="1928" spans="1:5">
      <c r="A1928">
        <v>0</v>
      </c>
      <c r="B1928" t="s">
        <v>5864</v>
      </c>
      <c r="C1928" t="s">
        <v>46234</v>
      </c>
      <c r="D1928" s="111" t="s">
        <v>4130</v>
      </c>
      <c r="E1928" s="111" t="s">
        <v>46235</v>
      </c>
    </row>
    <row r="1929" spans="1:5">
      <c r="A1929">
        <v>0</v>
      </c>
      <c r="B1929" t="s">
        <v>5865</v>
      </c>
      <c r="C1929" t="s">
        <v>46236</v>
      </c>
      <c r="D1929" s="111" t="s">
        <v>4130</v>
      </c>
      <c r="E1929" s="111" t="s">
        <v>46237</v>
      </c>
    </row>
    <row r="1930" spans="1:5">
      <c r="A1930">
        <v>0</v>
      </c>
      <c r="B1930" t="s">
        <v>46238</v>
      </c>
      <c r="C1930">
        <v>0</v>
      </c>
      <c r="D1930" s="111">
        <v>0</v>
      </c>
      <c r="E1930" s="111" t="s">
        <v>42775</v>
      </c>
    </row>
    <row r="1931" spans="1:5">
      <c r="A1931">
        <v>0</v>
      </c>
      <c r="B1931" t="s">
        <v>5866</v>
      </c>
      <c r="C1931" t="s">
        <v>46239</v>
      </c>
      <c r="D1931" s="111" t="s">
        <v>24</v>
      </c>
      <c r="E1931" s="111" t="s">
        <v>46240</v>
      </c>
    </row>
    <row r="1932" spans="1:5">
      <c r="A1932">
        <v>0</v>
      </c>
      <c r="B1932" t="s">
        <v>5867</v>
      </c>
      <c r="C1932" t="s">
        <v>46241</v>
      </c>
      <c r="D1932" s="111" t="s">
        <v>24</v>
      </c>
      <c r="E1932" s="111" t="s">
        <v>46242</v>
      </c>
    </row>
    <row r="1933" spans="1:5">
      <c r="A1933">
        <v>0</v>
      </c>
      <c r="B1933" t="s">
        <v>5868</v>
      </c>
      <c r="C1933" t="s">
        <v>46243</v>
      </c>
      <c r="D1933" s="111" t="s">
        <v>24</v>
      </c>
      <c r="E1933" s="111" t="s">
        <v>46244</v>
      </c>
    </row>
    <row r="1934" spans="1:5">
      <c r="A1934">
        <v>0</v>
      </c>
      <c r="B1934" t="s">
        <v>5869</v>
      </c>
      <c r="C1934" t="s">
        <v>46245</v>
      </c>
      <c r="D1934" s="111" t="s">
        <v>24</v>
      </c>
      <c r="E1934" s="111" t="s">
        <v>46246</v>
      </c>
    </row>
    <row r="1935" spans="1:5">
      <c r="A1935">
        <v>0</v>
      </c>
      <c r="B1935" t="s">
        <v>5870</v>
      </c>
      <c r="C1935" t="s">
        <v>46247</v>
      </c>
      <c r="D1935" s="111" t="s">
        <v>24</v>
      </c>
      <c r="E1935" s="111" t="s">
        <v>46248</v>
      </c>
    </row>
    <row r="1936" spans="1:5">
      <c r="A1936">
        <v>0</v>
      </c>
      <c r="B1936" t="s">
        <v>5871</v>
      </c>
      <c r="C1936" t="s">
        <v>46249</v>
      </c>
      <c r="D1936" s="111" t="s">
        <v>24</v>
      </c>
      <c r="E1936" s="111" t="s">
        <v>44561</v>
      </c>
    </row>
    <row r="1937" spans="1:5">
      <c r="A1937">
        <v>0</v>
      </c>
      <c r="B1937" t="s">
        <v>5872</v>
      </c>
      <c r="C1937" t="s">
        <v>46250</v>
      </c>
      <c r="D1937" s="111" t="s">
        <v>24</v>
      </c>
      <c r="E1937" s="111" t="s">
        <v>46251</v>
      </c>
    </row>
    <row r="1938" spans="1:5">
      <c r="A1938">
        <v>0</v>
      </c>
      <c r="B1938" t="s">
        <v>5873</v>
      </c>
      <c r="C1938" t="s">
        <v>46252</v>
      </c>
      <c r="D1938" s="111" t="s">
        <v>40</v>
      </c>
      <c r="E1938" s="111" t="s">
        <v>46253</v>
      </c>
    </row>
    <row r="1939" spans="1:5">
      <c r="A1939">
        <v>0</v>
      </c>
      <c r="B1939" t="s">
        <v>5874</v>
      </c>
      <c r="C1939" t="s">
        <v>46254</v>
      </c>
      <c r="D1939" s="111" t="s">
        <v>40</v>
      </c>
      <c r="E1939" s="111" t="s">
        <v>46255</v>
      </c>
    </row>
    <row r="1940" spans="1:5">
      <c r="A1940">
        <v>0</v>
      </c>
      <c r="B1940" t="s">
        <v>5875</v>
      </c>
      <c r="C1940" t="s">
        <v>46256</v>
      </c>
      <c r="D1940" s="111" t="s">
        <v>40</v>
      </c>
      <c r="E1940" s="111" t="s">
        <v>46257</v>
      </c>
    </row>
    <row r="1941" spans="1:5">
      <c r="A1941">
        <v>0</v>
      </c>
      <c r="B1941" t="s">
        <v>5876</v>
      </c>
      <c r="C1941" t="s">
        <v>46258</v>
      </c>
      <c r="D1941" s="111" t="s">
        <v>40</v>
      </c>
      <c r="E1941" s="111" t="s">
        <v>46259</v>
      </c>
    </row>
    <row r="1942" spans="1:5">
      <c r="A1942">
        <v>0</v>
      </c>
      <c r="B1942" t="s">
        <v>5877</v>
      </c>
      <c r="C1942" t="s">
        <v>46260</v>
      </c>
      <c r="D1942" s="111" t="s">
        <v>40</v>
      </c>
      <c r="E1942" s="111" t="s">
        <v>45636</v>
      </c>
    </row>
    <row r="1943" spans="1:5">
      <c r="A1943">
        <v>0</v>
      </c>
      <c r="B1943" t="s">
        <v>5878</v>
      </c>
      <c r="C1943" t="s">
        <v>46261</v>
      </c>
      <c r="D1943" s="111" t="s">
        <v>40</v>
      </c>
      <c r="E1943" s="111" t="s">
        <v>46262</v>
      </c>
    </row>
    <row r="1944" spans="1:5">
      <c r="A1944">
        <v>0</v>
      </c>
      <c r="B1944" t="s">
        <v>5879</v>
      </c>
      <c r="C1944" t="s">
        <v>46263</v>
      </c>
      <c r="D1944" s="111" t="s">
        <v>40</v>
      </c>
      <c r="E1944" s="111" t="s">
        <v>44307</v>
      </c>
    </row>
    <row r="1945" spans="1:5">
      <c r="A1945">
        <v>0</v>
      </c>
      <c r="B1945" t="s">
        <v>5880</v>
      </c>
      <c r="C1945" t="s">
        <v>46264</v>
      </c>
      <c r="D1945" s="111" t="s">
        <v>40</v>
      </c>
      <c r="E1945" s="111" t="s">
        <v>46265</v>
      </c>
    </row>
    <row r="1946" spans="1:5">
      <c r="A1946">
        <v>0</v>
      </c>
      <c r="B1946" t="s">
        <v>5881</v>
      </c>
      <c r="C1946" t="s">
        <v>46266</v>
      </c>
      <c r="D1946" s="111" t="s">
        <v>40</v>
      </c>
      <c r="E1946" s="111" t="s">
        <v>46267</v>
      </c>
    </row>
    <row r="1947" spans="1:5">
      <c r="A1947">
        <v>0</v>
      </c>
      <c r="B1947" t="s">
        <v>5882</v>
      </c>
      <c r="C1947" t="s">
        <v>46268</v>
      </c>
      <c r="D1947" s="111" t="s">
        <v>40</v>
      </c>
      <c r="E1947" s="111" t="s">
        <v>46269</v>
      </c>
    </row>
    <row r="1948" spans="1:5">
      <c r="A1948">
        <v>0</v>
      </c>
      <c r="B1948" t="s">
        <v>5883</v>
      </c>
      <c r="C1948" t="s">
        <v>46270</v>
      </c>
      <c r="D1948" s="111" t="s">
        <v>40</v>
      </c>
      <c r="E1948" s="111" t="s">
        <v>46262</v>
      </c>
    </row>
    <row r="1949" spans="1:5">
      <c r="A1949">
        <v>0</v>
      </c>
      <c r="B1949" t="s">
        <v>46271</v>
      </c>
      <c r="C1949">
        <v>0</v>
      </c>
      <c r="D1949" s="111">
        <v>0</v>
      </c>
      <c r="E1949" s="111" t="s">
        <v>42775</v>
      </c>
    </row>
    <row r="1950" spans="1:5">
      <c r="A1950">
        <v>0</v>
      </c>
      <c r="B1950" t="s">
        <v>5884</v>
      </c>
      <c r="C1950" t="s">
        <v>46272</v>
      </c>
      <c r="D1950" s="111" t="s">
        <v>40</v>
      </c>
      <c r="E1950" s="111" t="s">
        <v>46273</v>
      </c>
    </row>
    <row r="1951" spans="1:5">
      <c r="A1951">
        <v>0</v>
      </c>
      <c r="B1951" t="s">
        <v>5885</v>
      </c>
      <c r="C1951" t="s">
        <v>46274</v>
      </c>
      <c r="D1951" s="111" t="s">
        <v>40</v>
      </c>
      <c r="E1951" s="111" t="s">
        <v>46275</v>
      </c>
    </row>
    <row r="1952" spans="1:5">
      <c r="A1952">
        <v>0</v>
      </c>
      <c r="B1952" t="s">
        <v>5886</v>
      </c>
      <c r="C1952" t="s">
        <v>46276</v>
      </c>
      <c r="D1952" s="111" t="s">
        <v>40</v>
      </c>
      <c r="E1952" s="111" t="s">
        <v>46277</v>
      </c>
    </row>
    <row r="1953" spans="1:5">
      <c r="A1953">
        <v>0</v>
      </c>
      <c r="B1953" t="s">
        <v>5887</v>
      </c>
      <c r="C1953" t="s">
        <v>46278</v>
      </c>
      <c r="D1953" s="111" t="s">
        <v>40</v>
      </c>
      <c r="E1953" s="111" t="s">
        <v>46279</v>
      </c>
    </row>
    <row r="1954" spans="1:5">
      <c r="A1954">
        <v>0</v>
      </c>
      <c r="B1954" t="s">
        <v>5888</v>
      </c>
      <c r="C1954" t="s">
        <v>46280</v>
      </c>
      <c r="D1954" s="111" t="s">
        <v>40</v>
      </c>
      <c r="E1954" s="111" t="s">
        <v>46281</v>
      </c>
    </row>
    <row r="1955" spans="1:5">
      <c r="A1955">
        <v>0</v>
      </c>
      <c r="B1955" t="s">
        <v>5889</v>
      </c>
      <c r="C1955" t="s">
        <v>46282</v>
      </c>
      <c r="D1955" s="111" t="s">
        <v>40</v>
      </c>
      <c r="E1955" s="111" t="s">
        <v>46283</v>
      </c>
    </row>
    <row r="1956" spans="1:5">
      <c r="A1956">
        <v>0</v>
      </c>
      <c r="B1956" t="s">
        <v>5890</v>
      </c>
      <c r="C1956" t="s">
        <v>46284</v>
      </c>
      <c r="D1956" s="111" t="s">
        <v>40</v>
      </c>
      <c r="E1956" s="111" t="s">
        <v>46285</v>
      </c>
    </row>
    <row r="1957" spans="1:5">
      <c r="A1957">
        <v>0</v>
      </c>
      <c r="B1957" t="s">
        <v>46286</v>
      </c>
      <c r="C1957">
        <v>0</v>
      </c>
      <c r="D1957" s="111">
        <v>0</v>
      </c>
      <c r="E1957" s="111" t="s">
        <v>42775</v>
      </c>
    </row>
    <row r="1958" spans="1:5">
      <c r="A1958">
        <v>0</v>
      </c>
      <c r="B1958" t="s">
        <v>5891</v>
      </c>
      <c r="C1958" t="s">
        <v>46287</v>
      </c>
      <c r="D1958" s="111" t="s">
        <v>4130</v>
      </c>
      <c r="E1958" s="111" t="s">
        <v>46288</v>
      </c>
    </row>
    <row r="1959" spans="1:5">
      <c r="A1959">
        <v>0</v>
      </c>
      <c r="B1959" t="s">
        <v>5892</v>
      </c>
      <c r="C1959" t="s">
        <v>46289</v>
      </c>
      <c r="D1959" s="111" t="s">
        <v>24</v>
      </c>
      <c r="E1959" s="111" t="s">
        <v>46290</v>
      </c>
    </row>
    <row r="1960" spans="1:5">
      <c r="A1960">
        <v>0</v>
      </c>
      <c r="B1960" t="s">
        <v>5893</v>
      </c>
      <c r="C1960" t="s">
        <v>46291</v>
      </c>
      <c r="D1960" s="111" t="s">
        <v>4130</v>
      </c>
      <c r="E1960" s="111" t="s">
        <v>46292</v>
      </c>
    </row>
    <row r="1961" spans="1:5">
      <c r="A1961">
        <v>0</v>
      </c>
      <c r="B1961" t="s">
        <v>46293</v>
      </c>
      <c r="C1961">
        <v>0</v>
      </c>
      <c r="D1961" s="111">
        <v>0</v>
      </c>
      <c r="E1961" s="111" t="s">
        <v>42775</v>
      </c>
    </row>
    <row r="1962" spans="1:5">
      <c r="A1962">
        <v>0</v>
      </c>
      <c r="B1962" t="s">
        <v>5894</v>
      </c>
      <c r="C1962" t="s">
        <v>46294</v>
      </c>
      <c r="D1962" s="111" t="s">
        <v>4130</v>
      </c>
      <c r="E1962" s="111" t="s">
        <v>46295</v>
      </c>
    </row>
    <row r="1963" spans="1:5">
      <c r="A1963">
        <v>0</v>
      </c>
      <c r="B1963" t="s">
        <v>5895</v>
      </c>
      <c r="C1963" t="s">
        <v>46296</v>
      </c>
      <c r="D1963" s="111" t="s">
        <v>40</v>
      </c>
      <c r="E1963" s="111" t="s">
        <v>46297</v>
      </c>
    </row>
    <row r="1964" spans="1:5">
      <c r="A1964">
        <v>0</v>
      </c>
      <c r="B1964" t="s">
        <v>5896</v>
      </c>
      <c r="C1964" t="s">
        <v>46298</v>
      </c>
      <c r="D1964" s="111" t="s">
        <v>24</v>
      </c>
      <c r="E1964" s="111" t="s">
        <v>46299</v>
      </c>
    </row>
    <row r="1965" spans="1:5">
      <c r="A1965">
        <v>0</v>
      </c>
      <c r="B1965" t="s">
        <v>5897</v>
      </c>
      <c r="C1965" t="s">
        <v>46300</v>
      </c>
      <c r="D1965" s="111" t="s">
        <v>24</v>
      </c>
      <c r="E1965" s="111" t="s">
        <v>46301</v>
      </c>
    </row>
    <row r="1966" spans="1:5">
      <c r="A1966">
        <v>0</v>
      </c>
      <c r="B1966" t="s">
        <v>5898</v>
      </c>
      <c r="C1966" t="s">
        <v>46302</v>
      </c>
      <c r="D1966" s="111" t="s">
        <v>24</v>
      </c>
      <c r="E1966" s="111" t="s">
        <v>46303</v>
      </c>
    </row>
    <row r="1967" spans="1:5">
      <c r="A1967">
        <v>0</v>
      </c>
      <c r="B1967" t="s">
        <v>5899</v>
      </c>
      <c r="C1967" t="s">
        <v>46304</v>
      </c>
      <c r="D1967" s="111" t="s">
        <v>4146</v>
      </c>
      <c r="E1967" s="111" t="s">
        <v>46305</v>
      </c>
    </row>
    <row r="1968" spans="1:5">
      <c r="A1968">
        <v>0</v>
      </c>
      <c r="B1968" t="s">
        <v>5900</v>
      </c>
      <c r="C1968" t="s">
        <v>46306</v>
      </c>
      <c r="D1968" s="111" t="s">
        <v>40</v>
      </c>
      <c r="E1968" s="111" t="s">
        <v>46307</v>
      </c>
    </row>
    <row r="1969" spans="1:5">
      <c r="A1969">
        <v>0</v>
      </c>
      <c r="B1969" t="s">
        <v>5901</v>
      </c>
      <c r="C1969" t="s">
        <v>46308</v>
      </c>
      <c r="D1969" s="111" t="s">
        <v>24</v>
      </c>
      <c r="E1969" s="111" t="s">
        <v>46309</v>
      </c>
    </row>
    <row r="1970" spans="1:5">
      <c r="A1970">
        <v>0</v>
      </c>
      <c r="B1970" t="s">
        <v>5902</v>
      </c>
      <c r="C1970" t="s">
        <v>46310</v>
      </c>
      <c r="D1970" s="111" t="s">
        <v>24</v>
      </c>
      <c r="E1970" s="111" t="s">
        <v>46311</v>
      </c>
    </row>
    <row r="1971" spans="1:5">
      <c r="A1971">
        <v>0</v>
      </c>
      <c r="B1971" t="s">
        <v>5903</v>
      </c>
      <c r="C1971" t="s">
        <v>46312</v>
      </c>
      <c r="D1971" s="111" t="s">
        <v>24</v>
      </c>
      <c r="E1971" s="111" t="s">
        <v>46313</v>
      </c>
    </row>
    <row r="1972" spans="1:5">
      <c r="A1972">
        <v>0</v>
      </c>
      <c r="B1972" t="s">
        <v>5904</v>
      </c>
      <c r="C1972" t="s">
        <v>46314</v>
      </c>
      <c r="D1972" s="111" t="s">
        <v>24</v>
      </c>
      <c r="E1972" s="111" t="s">
        <v>46315</v>
      </c>
    </row>
    <row r="1973" spans="1:5">
      <c r="A1973">
        <v>0</v>
      </c>
      <c r="B1973" t="s">
        <v>5905</v>
      </c>
      <c r="C1973" t="s">
        <v>46316</v>
      </c>
      <c r="D1973" s="111" t="s">
        <v>40</v>
      </c>
      <c r="E1973" s="111" t="s">
        <v>46317</v>
      </c>
    </row>
    <row r="1974" spans="1:5">
      <c r="A1974">
        <v>0</v>
      </c>
      <c r="B1974" t="s">
        <v>5906</v>
      </c>
      <c r="C1974" t="s">
        <v>46318</v>
      </c>
      <c r="D1974" s="111" t="s">
        <v>40</v>
      </c>
      <c r="E1974" s="111" t="s">
        <v>46319</v>
      </c>
    </row>
    <row r="1975" spans="1:5">
      <c r="A1975">
        <v>0</v>
      </c>
      <c r="B1975" t="s">
        <v>5907</v>
      </c>
      <c r="C1975" t="s">
        <v>46320</v>
      </c>
      <c r="D1975" s="111" t="s">
        <v>40</v>
      </c>
      <c r="E1975" s="111" t="s">
        <v>46321</v>
      </c>
    </row>
    <row r="1976" spans="1:5">
      <c r="A1976">
        <v>0</v>
      </c>
      <c r="B1976" t="s">
        <v>5908</v>
      </c>
      <c r="C1976" t="s">
        <v>46322</v>
      </c>
      <c r="D1976" s="111" t="s">
        <v>4130</v>
      </c>
      <c r="E1976" s="111" t="s">
        <v>46323</v>
      </c>
    </row>
    <row r="1977" spans="1:5">
      <c r="A1977">
        <v>0</v>
      </c>
      <c r="B1977" t="s">
        <v>5909</v>
      </c>
      <c r="C1977" t="s">
        <v>46324</v>
      </c>
      <c r="D1977" s="111" t="s">
        <v>4130</v>
      </c>
      <c r="E1977" s="111" t="s">
        <v>46325</v>
      </c>
    </row>
    <row r="1978" spans="1:5">
      <c r="A1978">
        <v>0</v>
      </c>
      <c r="B1978" t="s">
        <v>5910</v>
      </c>
      <c r="C1978" t="s">
        <v>46326</v>
      </c>
      <c r="D1978" s="111" t="s">
        <v>4130</v>
      </c>
      <c r="E1978" s="111" t="s">
        <v>46327</v>
      </c>
    </row>
    <row r="1979" spans="1:5">
      <c r="A1979">
        <v>0</v>
      </c>
      <c r="B1979" t="s">
        <v>5911</v>
      </c>
      <c r="C1979" t="s">
        <v>46328</v>
      </c>
      <c r="D1979" s="111" t="s">
        <v>4130</v>
      </c>
      <c r="E1979" s="111" t="s">
        <v>46329</v>
      </c>
    </row>
    <row r="1980" spans="1:5">
      <c r="A1980" t="s">
        <v>46330</v>
      </c>
      <c r="B1980">
        <v>0</v>
      </c>
      <c r="C1980">
        <v>0</v>
      </c>
      <c r="D1980" s="111">
        <v>0</v>
      </c>
      <c r="E1980" s="111" t="s">
        <v>42775</v>
      </c>
    </row>
    <row r="1981" spans="1:5">
      <c r="A1981">
        <v>0</v>
      </c>
      <c r="B1981" t="s">
        <v>46331</v>
      </c>
      <c r="C1981">
        <v>0</v>
      </c>
      <c r="D1981" s="111">
        <v>0</v>
      </c>
      <c r="E1981" s="111" t="s">
        <v>42775</v>
      </c>
    </row>
    <row r="1982" spans="1:5">
      <c r="A1982">
        <v>0</v>
      </c>
      <c r="B1982" t="s">
        <v>5912</v>
      </c>
      <c r="C1982" t="s">
        <v>46332</v>
      </c>
      <c r="D1982" s="111" t="s">
        <v>24</v>
      </c>
      <c r="E1982" s="111" t="s">
        <v>46333</v>
      </c>
    </row>
    <row r="1983" spans="1:5">
      <c r="A1983">
        <v>0</v>
      </c>
      <c r="B1983" t="s">
        <v>5913</v>
      </c>
      <c r="C1983" t="s">
        <v>46334</v>
      </c>
      <c r="D1983" s="111" t="s">
        <v>24</v>
      </c>
      <c r="E1983" s="111" t="s">
        <v>46335</v>
      </c>
    </row>
    <row r="1984" spans="1:5">
      <c r="A1984">
        <v>0</v>
      </c>
      <c r="B1984" t="s">
        <v>5914</v>
      </c>
      <c r="C1984" t="s">
        <v>46336</v>
      </c>
      <c r="D1984" s="111" t="s">
        <v>24</v>
      </c>
      <c r="E1984" s="111" t="s">
        <v>46337</v>
      </c>
    </row>
    <row r="1985" spans="1:5">
      <c r="A1985">
        <v>0</v>
      </c>
      <c r="B1985" t="s">
        <v>5915</v>
      </c>
      <c r="C1985" t="s">
        <v>46338</v>
      </c>
      <c r="D1985" s="111" t="s">
        <v>24</v>
      </c>
      <c r="E1985" s="111" t="s">
        <v>46339</v>
      </c>
    </row>
    <row r="1986" spans="1:5">
      <c r="A1986">
        <v>0</v>
      </c>
      <c r="B1986" t="s">
        <v>46340</v>
      </c>
      <c r="C1986">
        <v>0</v>
      </c>
      <c r="D1986" s="111">
        <v>0</v>
      </c>
      <c r="E1986" s="111" t="s">
        <v>42775</v>
      </c>
    </row>
    <row r="1987" spans="1:5">
      <c r="A1987">
        <v>0</v>
      </c>
      <c r="B1987" t="s">
        <v>5916</v>
      </c>
      <c r="C1987" t="s">
        <v>46341</v>
      </c>
      <c r="D1987" s="111" t="s">
        <v>24</v>
      </c>
      <c r="E1987" s="111" t="s">
        <v>46342</v>
      </c>
    </row>
    <row r="1988" spans="1:5">
      <c r="A1988">
        <v>0</v>
      </c>
      <c r="B1988" t="s">
        <v>5917</v>
      </c>
      <c r="C1988" t="s">
        <v>46343</v>
      </c>
      <c r="D1988" s="111" t="s">
        <v>24</v>
      </c>
      <c r="E1988" s="111" t="s">
        <v>46344</v>
      </c>
    </row>
    <row r="1989" spans="1:5">
      <c r="A1989">
        <v>0</v>
      </c>
      <c r="B1989" t="s">
        <v>5918</v>
      </c>
      <c r="C1989" t="s">
        <v>46345</v>
      </c>
      <c r="D1989" s="111" t="s">
        <v>24</v>
      </c>
      <c r="E1989" s="111" t="s">
        <v>46346</v>
      </c>
    </row>
    <row r="1990" spans="1:5">
      <c r="A1990">
        <v>0</v>
      </c>
      <c r="B1990" t="s">
        <v>5919</v>
      </c>
      <c r="C1990" t="s">
        <v>46347</v>
      </c>
      <c r="D1990" s="111" t="s">
        <v>24</v>
      </c>
      <c r="E1990" s="111" t="s">
        <v>46348</v>
      </c>
    </row>
    <row r="1991" spans="1:5">
      <c r="A1991">
        <v>0</v>
      </c>
      <c r="B1991" t="s">
        <v>5920</v>
      </c>
      <c r="C1991" t="s">
        <v>46349</v>
      </c>
      <c r="D1991" s="111" t="s">
        <v>24</v>
      </c>
      <c r="E1991" s="111" t="s">
        <v>46350</v>
      </c>
    </row>
    <row r="1992" spans="1:5">
      <c r="A1992">
        <v>0</v>
      </c>
      <c r="B1992" t="s">
        <v>5921</v>
      </c>
      <c r="C1992" t="s">
        <v>46351</v>
      </c>
      <c r="D1992" s="111" t="s">
        <v>24</v>
      </c>
      <c r="E1992" s="111" t="s">
        <v>46352</v>
      </c>
    </row>
    <row r="1993" spans="1:5">
      <c r="A1993">
        <v>0</v>
      </c>
      <c r="B1993" t="s">
        <v>5922</v>
      </c>
      <c r="C1993" t="s">
        <v>46353</v>
      </c>
      <c r="D1993" s="111" t="s">
        <v>24</v>
      </c>
      <c r="E1993" s="111" t="s">
        <v>46354</v>
      </c>
    </row>
    <row r="1994" spans="1:5">
      <c r="A1994">
        <v>0</v>
      </c>
      <c r="B1994" t="s">
        <v>5923</v>
      </c>
      <c r="C1994" t="s">
        <v>46355</v>
      </c>
      <c r="D1994" s="111" t="s">
        <v>24</v>
      </c>
      <c r="E1994" s="111" t="s">
        <v>46356</v>
      </c>
    </row>
    <row r="1995" spans="1:5">
      <c r="A1995">
        <v>0</v>
      </c>
      <c r="B1995" t="s">
        <v>5924</v>
      </c>
      <c r="C1995" t="s">
        <v>46357</v>
      </c>
      <c r="D1995" s="111" t="s">
        <v>24</v>
      </c>
      <c r="E1995" s="111" t="s">
        <v>46356</v>
      </c>
    </row>
    <row r="1996" spans="1:5">
      <c r="A1996">
        <v>0</v>
      </c>
      <c r="B1996" t="s">
        <v>5925</v>
      </c>
      <c r="C1996" t="s">
        <v>46358</v>
      </c>
      <c r="D1996" s="111" t="s">
        <v>24</v>
      </c>
      <c r="E1996" s="111" t="s">
        <v>46359</v>
      </c>
    </row>
    <row r="1997" spans="1:5">
      <c r="A1997">
        <v>0</v>
      </c>
      <c r="B1997" t="s">
        <v>5926</v>
      </c>
      <c r="C1997" t="s">
        <v>46360</v>
      </c>
      <c r="D1997" s="111" t="s">
        <v>24</v>
      </c>
      <c r="E1997" s="111" t="s">
        <v>46361</v>
      </c>
    </row>
    <row r="1998" spans="1:5">
      <c r="A1998">
        <v>0</v>
      </c>
      <c r="B1998" t="s">
        <v>5927</v>
      </c>
      <c r="C1998" t="s">
        <v>46362</v>
      </c>
      <c r="D1998" s="111" t="s">
        <v>4130</v>
      </c>
      <c r="E1998" s="111" t="s">
        <v>46363</v>
      </c>
    </row>
    <row r="1999" spans="1:5">
      <c r="A1999">
        <v>0</v>
      </c>
      <c r="B1999" t="s">
        <v>5928</v>
      </c>
      <c r="C1999" t="s">
        <v>46364</v>
      </c>
      <c r="D1999" s="111" t="s">
        <v>4130</v>
      </c>
      <c r="E1999" s="111" t="s">
        <v>46365</v>
      </c>
    </row>
    <row r="2000" spans="1:5">
      <c r="A2000">
        <v>0</v>
      </c>
      <c r="B2000" t="s">
        <v>5929</v>
      </c>
      <c r="C2000" t="s">
        <v>46366</v>
      </c>
      <c r="D2000" s="111" t="s">
        <v>4130</v>
      </c>
      <c r="E2000" s="111" t="s">
        <v>46367</v>
      </c>
    </row>
    <row r="2001" spans="1:5">
      <c r="A2001">
        <v>0</v>
      </c>
      <c r="B2001" t="s">
        <v>5930</v>
      </c>
      <c r="C2001" t="s">
        <v>46368</v>
      </c>
      <c r="D2001" s="111" t="s">
        <v>4130</v>
      </c>
      <c r="E2001" s="111" t="s">
        <v>46369</v>
      </c>
    </row>
    <row r="2002" spans="1:5">
      <c r="A2002">
        <v>0</v>
      </c>
      <c r="B2002" t="s">
        <v>46370</v>
      </c>
      <c r="C2002">
        <v>0</v>
      </c>
      <c r="D2002" s="111">
        <v>0</v>
      </c>
      <c r="E2002" s="111" t="s">
        <v>42775</v>
      </c>
    </row>
    <row r="2003" spans="1:5">
      <c r="A2003">
        <v>0</v>
      </c>
      <c r="B2003" t="s">
        <v>5931</v>
      </c>
      <c r="C2003" t="s">
        <v>46371</v>
      </c>
      <c r="D2003" s="111" t="s">
        <v>24</v>
      </c>
      <c r="E2003" s="111" t="s">
        <v>46372</v>
      </c>
    </row>
    <row r="2004" spans="1:5">
      <c r="A2004">
        <v>0</v>
      </c>
      <c r="B2004" t="s">
        <v>5932</v>
      </c>
      <c r="C2004" t="s">
        <v>46373</v>
      </c>
      <c r="D2004" s="111" t="s">
        <v>24</v>
      </c>
      <c r="E2004" s="111" t="s">
        <v>46374</v>
      </c>
    </row>
    <row r="2005" spans="1:5">
      <c r="A2005">
        <v>0</v>
      </c>
      <c r="B2005" t="s">
        <v>5933</v>
      </c>
      <c r="C2005" t="s">
        <v>46375</v>
      </c>
      <c r="D2005" s="111" t="s">
        <v>4130</v>
      </c>
      <c r="E2005" s="111" t="s">
        <v>46376</v>
      </c>
    </row>
    <row r="2006" spans="1:5">
      <c r="A2006">
        <v>0</v>
      </c>
      <c r="B2006" t="s">
        <v>5934</v>
      </c>
      <c r="C2006" t="s">
        <v>46377</v>
      </c>
      <c r="D2006" s="111" t="s">
        <v>40</v>
      </c>
      <c r="E2006" s="111" t="s">
        <v>46378</v>
      </c>
    </row>
    <row r="2007" spans="1:5">
      <c r="A2007" t="s">
        <v>46379</v>
      </c>
      <c r="B2007">
        <v>0</v>
      </c>
      <c r="C2007">
        <v>0</v>
      </c>
      <c r="D2007" s="111">
        <v>0</v>
      </c>
      <c r="E2007" s="111" t="s">
        <v>42775</v>
      </c>
    </row>
    <row r="2008" spans="1:5">
      <c r="A2008">
        <v>0</v>
      </c>
      <c r="B2008" t="s">
        <v>46380</v>
      </c>
      <c r="C2008">
        <v>0</v>
      </c>
      <c r="D2008" s="111">
        <v>0</v>
      </c>
      <c r="E2008" s="111" t="s">
        <v>42775</v>
      </c>
    </row>
    <row r="2009" spans="1:5">
      <c r="A2009">
        <v>0</v>
      </c>
      <c r="B2009" t="s">
        <v>5935</v>
      </c>
      <c r="C2009" t="s">
        <v>46381</v>
      </c>
      <c r="D2009" s="111" t="s">
        <v>4130</v>
      </c>
      <c r="E2009" s="111" t="s">
        <v>46382</v>
      </c>
    </row>
    <row r="2010" spans="1:5">
      <c r="A2010">
        <v>0</v>
      </c>
      <c r="B2010" t="s">
        <v>5936</v>
      </c>
      <c r="C2010" t="s">
        <v>46383</v>
      </c>
      <c r="D2010" s="111" t="s">
        <v>4130</v>
      </c>
      <c r="E2010" s="111" t="s">
        <v>46384</v>
      </c>
    </row>
    <row r="2011" spans="1:5">
      <c r="A2011">
        <v>0</v>
      </c>
      <c r="B2011" t="s">
        <v>5937</v>
      </c>
      <c r="C2011" t="s">
        <v>46385</v>
      </c>
      <c r="D2011" s="111" t="s">
        <v>4130</v>
      </c>
      <c r="E2011" s="111" t="s">
        <v>46386</v>
      </c>
    </row>
    <row r="2012" spans="1:5">
      <c r="A2012">
        <v>0</v>
      </c>
      <c r="B2012" t="s">
        <v>5938</v>
      </c>
      <c r="C2012" t="s">
        <v>46387</v>
      </c>
      <c r="D2012" s="111" t="s">
        <v>4130</v>
      </c>
      <c r="E2012" s="111" t="s">
        <v>46388</v>
      </c>
    </row>
    <row r="2013" spans="1:5">
      <c r="A2013">
        <v>0</v>
      </c>
      <c r="B2013" t="s">
        <v>5939</v>
      </c>
      <c r="C2013" t="s">
        <v>46389</v>
      </c>
      <c r="D2013" s="111" t="s">
        <v>4130</v>
      </c>
      <c r="E2013" s="111" t="s">
        <v>46390</v>
      </c>
    </row>
    <row r="2014" spans="1:5">
      <c r="A2014">
        <v>0</v>
      </c>
      <c r="B2014" t="s">
        <v>5940</v>
      </c>
      <c r="C2014" t="s">
        <v>46391</v>
      </c>
      <c r="D2014" s="111" t="s">
        <v>4130</v>
      </c>
      <c r="E2014" s="111" t="s">
        <v>46392</v>
      </c>
    </row>
    <row r="2015" spans="1:5">
      <c r="A2015">
        <v>0</v>
      </c>
      <c r="B2015" t="s">
        <v>5941</v>
      </c>
      <c r="C2015" t="s">
        <v>46393</v>
      </c>
      <c r="D2015" s="111" t="s">
        <v>4130</v>
      </c>
      <c r="E2015" s="111" t="s">
        <v>46394</v>
      </c>
    </row>
    <row r="2016" spans="1:5">
      <c r="A2016">
        <v>0</v>
      </c>
      <c r="B2016" t="s">
        <v>5942</v>
      </c>
      <c r="C2016" t="s">
        <v>46395</v>
      </c>
      <c r="D2016" s="111" t="s">
        <v>4130</v>
      </c>
      <c r="E2016" s="111" t="s">
        <v>46396</v>
      </c>
    </row>
    <row r="2017" spans="1:5">
      <c r="A2017">
        <v>0</v>
      </c>
      <c r="B2017" t="s">
        <v>5943</v>
      </c>
      <c r="C2017" t="s">
        <v>46397</v>
      </c>
      <c r="D2017" s="111" t="s">
        <v>4130</v>
      </c>
      <c r="E2017" s="111" t="s">
        <v>46398</v>
      </c>
    </row>
    <row r="2018" spans="1:5">
      <c r="A2018">
        <v>0</v>
      </c>
      <c r="B2018" t="s">
        <v>46399</v>
      </c>
      <c r="C2018">
        <v>0</v>
      </c>
      <c r="D2018" s="111">
        <v>0</v>
      </c>
      <c r="E2018" s="111" t="s">
        <v>42775</v>
      </c>
    </row>
    <row r="2019" spans="1:5">
      <c r="A2019">
        <v>0</v>
      </c>
      <c r="B2019" t="s">
        <v>5944</v>
      </c>
      <c r="C2019" t="s">
        <v>46400</v>
      </c>
      <c r="D2019" s="111" t="s">
        <v>4130</v>
      </c>
      <c r="E2019" s="111" t="s">
        <v>46401</v>
      </c>
    </row>
    <row r="2020" spans="1:5">
      <c r="A2020">
        <v>0</v>
      </c>
      <c r="B2020" t="s">
        <v>5945</v>
      </c>
      <c r="C2020" t="s">
        <v>46402</v>
      </c>
      <c r="D2020" s="111" t="s">
        <v>4130</v>
      </c>
      <c r="E2020" s="111" t="s">
        <v>46403</v>
      </c>
    </row>
    <row r="2021" spans="1:5">
      <c r="A2021">
        <v>0</v>
      </c>
      <c r="B2021" t="s">
        <v>5946</v>
      </c>
      <c r="C2021" t="s">
        <v>46404</v>
      </c>
      <c r="D2021" s="111" t="s">
        <v>4130</v>
      </c>
      <c r="E2021" s="111" t="s">
        <v>46405</v>
      </c>
    </row>
    <row r="2022" spans="1:5">
      <c r="A2022">
        <v>0</v>
      </c>
      <c r="B2022" t="s">
        <v>5947</v>
      </c>
      <c r="C2022" t="s">
        <v>46406</v>
      </c>
      <c r="D2022" s="111" t="s">
        <v>4130</v>
      </c>
      <c r="E2022" s="111" t="s">
        <v>46407</v>
      </c>
    </row>
    <row r="2023" spans="1:5">
      <c r="A2023">
        <v>0</v>
      </c>
      <c r="B2023" t="s">
        <v>5948</v>
      </c>
      <c r="C2023" t="s">
        <v>46408</v>
      </c>
      <c r="D2023" s="111" t="s">
        <v>4130</v>
      </c>
      <c r="E2023" s="111" t="s">
        <v>46409</v>
      </c>
    </row>
    <row r="2024" spans="1:5">
      <c r="A2024">
        <v>0</v>
      </c>
      <c r="B2024" t="s">
        <v>5949</v>
      </c>
      <c r="C2024" t="s">
        <v>46410</v>
      </c>
      <c r="D2024" s="111" t="s">
        <v>4130</v>
      </c>
      <c r="E2024" s="111" t="s">
        <v>46411</v>
      </c>
    </row>
    <row r="2025" spans="1:5">
      <c r="A2025">
        <v>0</v>
      </c>
      <c r="B2025" t="s">
        <v>5950</v>
      </c>
      <c r="C2025" t="s">
        <v>46412</v>
      </c>
      <c r="D2025" s="111" t="s">
        <v>4130</v>
      </c>
      <c r="E2025" s="111" t="s">
        <v>46413</v>
      </c>
    </row>
    <row r="2026" spans="1:5">
      <c r="A2026">
        <v>0</v>
      </c>
      <c r="B2026" t="s">
        <v>5951</v>
      </c>
      <c r="C2026" t="s">
        <v>46414</v>
      </c>
      <c r="D2026" s="111" t="s">
        <v>4130</v>
      </c>
      <c r="E2026" s="111" t="s">
        <v>46415</v>
      </c>
    </row>
    <row r="2027" spans="1:5">
      <c r="A2027">
        <v>0</v>
      </c>
      <c r="B2027" t="s">
        <v>5952</v>
      </c>
      <c r="C2027" t="s">
        <v>46416</v>
      </c>
      <c r="D2027" s="111" t="s">
        <v>4130</v>
      </c>
      <c r="E2027" s="111" t="s">
        <v>46417</v>
      </c>
    </row>
    <row r="2028" spans="1:5">
      <c r="A2028">
        <v>0</v>
      </c>
      <c r="B2028" t="s">
        <v>5953</v>
      </c>
      <c r="C2028" t="s">
        <v>46418</v>
      </c>
      <c r="D2028" s="111" t="s">
        <v>4130</v>
      </c>
      <c r="E2028" s="111" t="s">
        <v>46419</v>
      </c>
    </row>
    <row r="2029" spans="1:5">
      <c r="A2029">
        <v>0</v>
      </c>
      <c r="B2029" t="s">
        <v>5954</v>
      </c>
      <c r="C2029" t="s">
        <v>46420</v>
      </c>
      <c r="D2029" s="111" t="s">
        <v>4130</v>
      </c>
      <c r="E2029" s="111" t="s">
        <v>46421</v>
      </c>
    </row>
    <row r="2030" spans="1:5">
      <c r="A2030">
        <v>0</v>
      </c>
      <c r="B2030" t="s">
        <v>5955</v>
      </c>
      <c r="C2030" t="s">
        <v>46422</v>
      </c>
      <c r="D2030" s="111" t="s">
        <v>4130</v>
      </c>
      <c r="E2030" s="111" t="s">
        <v>46423</v>
      </c>
    </row>
    <row r="2031" spans="1:5">
      <c r="A2031">
        <v>0</v>
      </c>
      <c r="B2031" t="s">
        <v>5956</v>
      </c>
      <c r="C2031" t="s">
        <v>46424</v>
      </c>
      <c r="D2031" s="111" t="s">
        <v>4130</v>
      </c>
      <c r="E2031" s="111" t="s">
        <v>46425</v>
      </c>
    </row>
    <row r="2032" spans="1:5">
      <c r="A2032">
        <v>0</v>
      </c>
      <c r="B2032" t="s">
        <v>5957</v>
      </c>
      <c r="C2032" t="s">
        <v>46426</v>
      </c>
      <c r="D2032" s="111" t="s">
        <v>4130</v>
      </c>
      <c r="E2032" s="111" t="s">
        <v>46427</v>
      </c>
    </row>
    <row r="2033" spans="1:5">
      <c r="A2033">
        <v>0</v>
      </c>
      <c r="B2033" t="s">
        <v>5958</v>
      </c>
      <c r="C2033" t="s">
        <v>46428</v>
      </c>
      <c r="D2033" s="111" t="s">
        <v>4130</v>
      </c>
      <c r="E2033" s="111" t="s">
        <v>46429</v>
      </c>
    </row>
    <row r="2034" spans="1:5">
      <c r="A2034">
        <v>0</v>
      </c>
      <c r="B2034" t="s">
        <v>5959</v>
      </c>
      <c r="C2034" t="s">
        <v>46430</v>
      </c>
      <c r="D2034" s="111" t="s">
        <v>4130</v>
      </c>
      <c r="E2034" s="111" t="s">
        <v>46431</v>
      </c>
    </row>
    <row r="2035" spans="1:5">
      <c r="A2035">
        <v>0</v>
      </c>
      <c r="B2035" t="s">
        <v>5960</v>
      </c>
      <c r="C2035" t="s">
        <v>46432</v>
      </c>
      <c r="D2035" s="111" t="s">
        <v>4130</v>
      </c>
      <c r="E2035" s="111" t="s">
        <v>46433</v>
      </c>
    </row>
    <row r="2036" spans="1:5">
      <c r="A2036">
        <v>0</v>
      </c>
      <c r="B2036" t="s">
        <v>5961</v>
      </c>
      <c r="C2036" t="s">
        <v>46434</v>
      </c>
      <c r="D2036" s="111" t="s">
        <v>4130</v>
      </c>
      <c r="E2036" s="111" t="s">
        <v>46435</v>
      </c>
    </row>
    <row r="2037" spans="1:5">
      <c r="A2037">
        <v>0</v>
      </c>
      <c r="B2037" t="s">
        <v>5962</v>
      </c>
      <c r="C2037" t="s">
        <v>46436</v>
      </c>
      <c r="D2037" s="111" t="s">
        <v>4130</v>
      </c>
      <c r="E2037" s="111" t="s">
        <v>46437</v>
      </c>
    </row>
    <row r="2038" spans="1:5">
      <c r="A2038">
        <v>0</v>
      </c>
      <c r="B2038" t="s">
        <v>5963</v>
      </c>
      <c r="C2038" t="s">
        <v>46438</v>
      </c>
      <c r="D2038" s="111" t="s">
        <v>4130</v>
      </c>
      <c r="E2038" s="111" t="s">
        <v>46439</v>
      </c>
    </row>
    <row r="2039" spans="1:5">
      <c r="A2039">
        <v>0</v>
      </c>
      <c r="B2039" t="s">
        <v>5964</v>
      </c>
      <c r="C2039" t="s">
        <v>46440</v>
      </c>
      <c r="D2039" s="111" t="s">
        <v>4130</v>
      </c>
      <c r="E2039" s="111" t="s">
        <v>46441</v>
      </c>
    </row>
    <row r="2040" spans="1:5">
      <c r="A2040">
        <v>0</v>
      </c>
      <c r="B2040" t="s">
        <v>5965</v>
      </c>
      <c r="C2040" t="s">
        <v>46442</v>
      </c>
      <c r="D2040" s="111" t="s">
        <v>4130</v>
      </c>
      <c r="E2040" s="111" t="s">
        <v>46443</v>
      </c>
    </row>
    <row r="2041" spans="1:5">
      <c r="A2041">
        <v>0</v>
      </c>
      <c r="B2041" t="s">
        <v>5966</v>
      </c>
      <c r="C2041" t="s">
        <v>46444</v>
      </c>
      <c r="D2041" s="111" t="s">
        <v>4130</v>
      </c>
      <c r="E2041" s="111" t="s">
        <v>46445</v>
      </c>
    </row>
    <row r="2042" spans="1:5">
      <c r="A2042">
        <v>0</v>
      </c>
      <c r="B2042" t="s">
        <v>5967</v>
      </c>
      <c r="C2042" t="s">
        <v>46446</v>
      </c>
      <c r="D2042" s="111" t="s">
        <v>4130</v>
      </c>
      <c r="E2042" s="111" t="s">
        <v>46447</v>
      </c>
    </row>
    <row r="2043" spans="1:5">
      <c r="A2043">
        <v>0</v>
      </c>
      <c r="B2043" t="s">
        <v>5968</v>
      </c>
      <c r="C2043" t="s">
        <v>46448</v>
      </c>
      <c r="D2043" s="111" t="s">
        <v>4130</v>
      </c>
      <c r="E2043" s="111" t="s">
        <v>46449</v>
      </c>
    </row>
    <row r="2044" spans="1:5">
      <c r="A2044">
        <v>0</v>
      </c>
      <c r="B2044" t="s">
        <v>5969</v>
      </c>
      <c r="C2044" t="s">
        <v>46450</v>
      </c>
      <c r="D2044" s="111" t="s">
        <v>4130</v>
      </c>
      <c r="E2044" s="111" t="s">
        <v>46451</v>
      </c>
    </row>
    <row r="2045" spans="1:5">
      <c r="A2045">
        <v>0</v>
      </c>
      <c r="B2045" t="s">
        <v>5970</v>
      </c>
      <c r="C2045" t="s">
        <v>46452</v>
      </c>
      <c r="D2045" s="111" t="s">
        <v>4130</v>
      </c>
      <c r="E2045" s="111" t="s">
        <v>46453</v>
      </c>
    </row>
    <row r="2046" spans="1:5">
      <c r="A2046">
        <v>0</v>
      </c>
      <c r="B2046" t="s">
        <v>5971</v>
      </c>
      <c r="C2046" t="s">
        <v>46454</v>
      </c>
      <c r="D2046" s="111" t="s">
        <v>4130</v>
      </c>
      <c r="E2046" s="111" t="s">
        <v>46455</v>
      </c>
    </row>
    <row r="2047" spans="1:5">
      <c r="A2047">
        <v>0</v>
      </c>
      <c r="B2047" t="s">
        <v>5972</v>
      </c>
      <c r="C2047" t="s">
        <v>46456</v>
      </c>
      <c r="D2047" s="111" t="s">
        <v>4130</v>
      </c>
      <c r="E2047" s="111" t="s">
        <v>46457</v>
      </c>
    </row>
    <row r="2048" spans="1:5">
      <c r="A2048">
        <v>0</v>
      </c>
      <c r="B2048" t="s">
        <v>5973</v>
      </c>
      <c r="C2048" t="s">
        <v>46458</v>
      </c>
      <c r="D2048" s="111" t="s">
        <v>4130</v>
      </c>
      <c r="E2048" s="111" t="s">
        <v>46459</v>
      </c>
    </row>
    <row r="2049" spans="1:5">
      <c r="A2049">
        <v>0</v>
      </c>
      <c r="B2049" t="s">
        <v>5974</v>
      </c>
      <c r="C2049" t="s">
        <v>46460</v>
      </c>
      <c r="D2049" s="111" t="s">
        <v>4130</v>
      </c>
      <c r="E2049" s="111" t="s">
        <v>46461</v>
      </c>
    </row>
    <row r="2050" spans="1:5">
      <c r="A2050">
        <v>0</v>
      </c>
      <c r="B2050" t="s">
        <v>5975</v>
      </c>
      <c r="C2050" t="s">
        <v>46462</v>
      </c>
      <c r="D2050" s="111" t="s">
        <v>4130</v>
      </c>
      <c r="E2050" s="111" t="s">
        <v>46463</v>
      </c>
    </row>
    <row r="2051" spans="1:5">
      <c r="A2051">
        <v>0</v>
      </c>
      <c r="B2051" t="s">
        <v>5976</v>
      </c>
      <c r="C2051" t="s">
        <v>46464</v>
      </c>
      <c r="D2051" s="111" t="s">
        <v>4130</v>
      </c>
      <c r="E2051" s="111" t="s">
        <v>46465</v>
      </c>
    </row>
    <row r="2052" spans="1:5">
      <c r="A2052">
        <v>0</v>
      </c>
      <c r="B2052" t="s">
        <v>46466</v>
      </c>
      <c r="C2052" t="s">
        <v>46467</v>
      </c>
      <c r="D2052" s="111" t="s">
        <v>4130</v>
      </c>
      <c r="E2052" s="111" t="s">
        <v>46468</v>
      </c>
    </row>
    <row r="2053" spans="1:5">
      <c r="A2053">
        <v>0</v>
      </c>
      <c r="B2053" t="s">
        <v>46469</v>
      </c>
      <c r="C2053" t="s">
        <v>46470</v>
      </c>
      <c r="D2053" s="111" t="s">
        <v>4130</v>
      </c>
      <c r="E2053" s="111" t="s">
        <v>46471</v>
      </c>
    </row>
    <row r="2054" spans="1:5">
      <c r="A2054" t="s">
        <v>46472</v>
      </c>
      <c r="B2054">
        <v>0</v>
      </c>
      <c r="C2054">
        <v>0</v>
      </c>
      <c r="D2054" s="111">
        <v>0</v>
      </c>
      <c r="E2054" s="111" t="s">
        <v>42775</v>
      </c>
    </row>
    <row r="2055" spans="1:5">
      <c r="A2055">
        <v>0</v>
      </c>
      <c r="B2055" t="s">
        <v>46473</v>
      </c>
      <c r="C2055">
        <v>0</v>
      </c>
      <c r="D2055" s="111">
        <v>0</v>
      </c>
      <c r="E2055" s="111" t="s">
        <v>42775</v>
      </c>
    </row>
    <row r="2056" spans="1:5">
      <c r="A2056">
        <v>0</v>
      </c>
      <c r="B2056" t="s">
        <v>46474</v>
      </c>
      <c r="C2056" t="s">
        <v>46475</v>
      </c>
      <c r="D2056" s="111" t="s">
        <v>4130</v>
      </c>
      <c r="E2056" s="111" t="s">
        <v>46476</v>
      </c>
    </row>
    <row r="2057" spans="1:5">
      <c r="A2057">
        <v>0</v>
      </c>
      <c r="B2057" t="s">
        <v>46477</v>
      </c>
      <c r="C2057" t="s">
        <v>46478</v>
      </c>
      <c r="D2057" s="111" t="s">
        <v>4130</v>
      </c>
      <c r="E2057" s="111" t="s">
        <v>46479</v>
      </c>
    </row>
    <row r="2058" spans="1:5">
      <c r="A2058">
        <v>0</v>
      </c>
      <c r="B2058" t="s">
        <v>46480</v>
      </c>
      <c r="C2058" t="s">
        <v>46481</v>
      </c>
      <c r="D2058" s="111" t="s">
        <v>4130</v>
      </c>
      <c r="E2058" s="111" t="s">
        <v>46482</v>
      </c>
    </row>
    <row r="2059" spans="1:5">
      <c r="A2059">
        <v>0</v>
      </c>
      <c r="B2059" t="s">
        <v>46483</v>
      </c>
      <c r="C2059" t="s">
        <v>46484</v>
      </c>
      <c r="D2059" s="111" t="s">
        <v>4130</v>
      </c>
      <c r="E2059" s="111" t="s">
        <v>46485</v>
      </c>
    </row>
    <row r="2060" spans="1:5">
      <c r="A2060">
        <v>0</v>
      </c>
      <c r="B2060" t="s">
        <v>46486</v>
      </c>
      <c r="C2060">
        <v>0</v>
      </c>
      <c r="D2060" s="111">
        <v>0</v>
      </c>
      <c r="E2060" s="111" t="s">
        <v>42775</v>
      </c>
    </row>
    <row r="2061" spans="1:5">
      <c r="A2061">
        <v>0</v>
      </c>
      <c r="B2061" t="s">
        <v>46487</v>
      </c>
      <c r="C2061" t="s">
        <v>46488</v>
      </c>
      <c r="D2061" s="111" t="s">
        <v>24</v>
      </c>
      <c r="E2061" s="111" t="s">
        <v>46489</v>
      </c>
    </row>
    <row r="2062" spans="1:5">
      <c r="A2062" t="s">
        <v>46490</v>
      </c>
      <c r="B2062">
        <v>0</v>
      </c>
      <c r="C2062">
        <v>0</v>
      </c>
      <c r="D2062" s="111">
        <v>0</v>
      </c>
      <c r="E2062" s="111" t="s">
        <v>42775</v>
      </c>
    </row>
    <row r="2063" spans="1:5">
      <c r="A2063">
        <v>0</v>
      </c>
      <c r="B2063" t="s">
        <v>46491</v>
      </c>
      <c r="C2063">
        <v>0</v>
      </c>
      <c r="D2063" s="111">
        <v>0</v>
      </c>
      <c r="E2063" s="111" t="s">
        <v>42775</v>
      </c>
    </row>
    <row r="2064" spans="1:5">
      <c r="A2064">
        <v>0</v>
      </c>
      <c r="B2064" t="s">
        <v>46492</v>
      </c>
      <c r="C2064" t="s">
        <v>46493</v>
      </c>
      <c r="D2064" s="111" t="s">
        <v>40</v>
      </c>
      <c r="E2064" s="111" t="s">
        <v>46494</v>
      </c>
    </row>
    <row r="2065" spans="1:5">
      <c r="A2065">
        <v>0</v>
      </c>
      <c r="B2065" t="s">
        <v>46495</v>
      </c>
      <c r="C2065">
        <v>0</v>
      </c>
      <c r="D2065" s="111">
        <v>0</v>
      </c>
      <c r="E2065" s="111" t="s">
        <v>42775</v>
      </c>
    </row>
    <row r="2066" spans="1:5">
      <c r="A2066">
        <v>0</v>
      </c>
      <c r="B2066" t="s">
        <v>46496</v>
      </c>
      <c r="C2066" t="s">
        <v>46497</v>
      </c>
      <c r="D2066" s="111" t="s">
        <v>24</v>
      </c>
      <c r="E2066" s="111" t="s">
        <v>46498</v>
      </c>
    </row>
    <row r="2067" spans="1:5">
      <c r="A2067" t="s">
        <v>46499</v>
      </c>
      <c r="B2067">
        <v>0</v>
      </c>
      <c r="C2067">
        <v>0</v>
      </c>
      <c r="D2067" s="111">
        <v>0</v>
      </c>
      <c r="E2067" s="111" t="s">
        <v>42775</v>
      </c>
    </row>
    <row r="2068" spans="1:5">
      <c r="A2068">
        <v>0</v>
      </c>
      <c r="B2068" t="s">
        <v>46500</v>
      </c>
      <c r="C2068">
        <v>0</v>
      </c>
      <c r="D2068" s="111">
        <v>0</v>
      </c>
      <c r="E2068" s="111" t="s">
        <v>42775</v>
      </c>
    </row>
    <row r="2069" spans="1:5">
      <c r="A2069">
        <v>0</v>
      </c>
      <c r="B2069" t="s">
        <v>46501</v>
      </c>
      <c r="C2069" t="s">
        <v>46502</v>
      </c>
      <c r="D2069" s="111" t="s">
        <v>4130</v>
      </c>
      <c r="E2069" s="111" t="s">
        <v>46503</v>
      </c>
    </row>
    <row r="2070" spans="1:5">
      <c r="A2070">
        <v>0</v>
      </c>
      <c r="B2070" t="s">
        <v>46504</v>
      </c>
      <c r="C2070" t="s">
        <v>46505</v>
      </c>
      <c r="D2070" s="111" t="s">
        <v>4146</v>
      </c>
      <c r="E2070" s="111" t="s">
        <v>46506</v>
      </c>
    </row>
    <row r="2071" spans="1:5">
      <c r="A2071">
        <v>0</v>
      </c>
      <c r="B2071" t="s">
        <v>46507</v>
      </c>
      <c r="C2071" t="s">
        <v>46508</v>
      </c>
      <c r="D2071" s="111" t="s">
        <v>24</v>
      </c>
      <c r="E2071" s="111" t="s">
        <v>46509</v>
      </c>
    </row>
    <row r="2072" spans="1:5">
      <c r="A2072">
        <v>0</v>
      </c>
      <c r="B2072" t="s">
        <v>46510</v>
      </c>
      <c r="C2072" t="s">
        <v>46511</v>
      </c>
      <c r="D2072" s="111" t="s">
        <v>24</v>
      </c>
      <c r="E2072" s="111" t="s">
        <v>46512</v>
      </c>
    </row>
    <row r="2073" spans="1:5">
      <c r="A2073">
        <v>0</v>
      </c>
      <c r="B2073" t="s">
        <v>46513</v>
      </c>
      <c r="C2073" t="s">
        <v>46514</v>
      </c>
      <c r="D2073" s="111" t="s">
        <v>4130</v>
      </c>
      <c r="E2073" s="111" t="s">
        <v>46515</v>
      </c>
    </row>
    <row r="2074" spans="1:5">
      <c r="A2074">
        <v>0</v>
      </c>
      <c r="B2074" t="s">
        <v>46516</v>
      </c>
      <c r="C2074" t="s">
        <v>46517</v>
      </c>
      <c r="D2074" s="111" t="s">
        <v>24</v>
      </c>
      <c r="E2074" s="111" t="s">
        <v>46518</v>
      </c>
    </row>
    <row r="2075" spans="1:5">
      <c r="A2075">
        <v>0</v>
      </c>
      <c r="B2075" t="s">
        <v>46519</v>
      </c>
      <c r="C2075" t="s">
        <v>46520</v>
      </c>
      <c r="D2075" s="111" t="s">
        <v>24</v>
      </c>
      <c r="E2075" s="111" t="s">
        <v>46521</v>
      </c>
    </row>
    <row r="2076" spans="1:5">
      <c r="A2076">
        <v>0</v>
      </c>
      <c r="B2076" t="s">
        <v>46522</v>
      </c>
      <c r="C2076" t="s">
        <v>46523</v>
      </c>
      <c r="D2076" s="111" t="s">
        <v>24</v>
      </c>
      <c r="E2076" s="111" t="s">
        <v>46524</v>
      </c>
    </row>
    <row r="2077" spans="1:5">
      <c r="A2077">
        <v>0</v>
      </c>
      <c r="B2077" t="s">
        <v>46525</v>
      </c>
      <c r="C2077" t="s">
        <v>46526</v>
      </c>
      <c r="D2077" s="111" t="s">
        <v>40</v>
      </c>
      <c r="E2077" s="111" t="s">
        <v>46527</v>
      </c>
    </row>
    <row r="2078" spans="1:5">
      <c r="A2078">
        <v>0</v>
      </c>
      <c r="B2078" t="s">
        <v>46528</v>
      </c>
      <c r="C2078" t="s">
        <v>46529</v>
      </c>
      <c r="D2078" s="111" t="s">
        <v>40</v>
      </c>
      <c r="E2078" s="111" t="s">
        <v>46530</v>
      </c>
    </row>
    <row r="2079" spans="1:5">
      <c r="A2079">
        <v>0</v>
      </c>
      <c r="B2079" t="s">
        <v>46531</v>
      </c>
      <c r="C2079" t="s">
        <v>46532</v>
      </c>
      <c r="D2079" s="111" t="s">
        <v>40</v>
      </c>
      <c r="E2079" s="111" t="s">
        <v>46533</v>
      </c>
    </row>
    <row r="2080" spans="1:5">
      <c r="A2080">
        <v>0</v>
      </c>
      <c r="B2080" t="s">
        <v>46534</v>
      </c>
      <c r="C2080" t="s">
        <v>46535</v>
      </c>
      <c r="D2080" s="111" t="s">
        <v>40</v>
      </c>
      <c r="E2080" s="111" t="s">
        <v>46536</v>
      </c>
    </row>
    <row r="2081" spans="1:5">
      <c r="A2081">
        <v>0</v>
      </c>
      <c r="B2081" t="s">
        <v>46537</v>
      </c>
      <c r="C2081" t="s">
        <v>46538</v>
      </c>
      <c r="D2081" s="111" t="s">
        <v>40</v>
      </c>
      <c r="E2081" s="111" t="s">
        <v>46539</v>
      </c>
    </row>
    <row r="2082" spans="1:5">
      <c r="A2082">
        <v>0</v>
      </c>
      <c r="B2082" t="s">
        <v>46540</v>
      </c>
      <c r="C2082" t="s">
        <v>46541</v>
      </c>
      <c r="D2082" s="111" t="s">
        <v>4130</v>
      </c>
      <c r="E2082" s="111" t="s">
        <v>46542</v>
      </c>
    </row>
    <row r="2083" spans="1:5">
      <c r="A2083" t="s">
        <v>46543</v>
      </c>
      <c r="B2083">
        <v>0</v>
      </c>
      <c r="C2083">
        <v>0</v>
      </c>
      <c r="D2083" s="111">
        <v>0</v>
      </c>
      <c r="E2083" s="111" t="s">
        <v>42775</v>
      </c>
    </row>
    <row r="2084" spans="1:5">
      <c r="A2084">
        <v>0</v>
      </c>
      <c r="B2084" t="s">
        <v>46544</v>
      </c>
      <c r="C2084">
        <v>0</v>
      </c>
      <c r="D2084" s="111">
        <v>0</v>
      </c>
      <c r="E2084" s="111" t="s">
        <v>42775</v>
      </c>
    </row>
    <row r="2085" spans="1:5">
      <c r="A2085">
        <v>0</v>
      </c>
      <c r="B2085" t="s">
        <v>46545</v>
      </c>
      <c r="C2085" t="s">
        <v>46546</v>
      </c>
      <c r="D2085" s="111" t="s">
        <v>4130</v>
      </c>
      <c r="E2085" s="111" t="s">
        <v>46547</v>
      </c>
    </row>
    <row r="2086" spans="1:5">
      <c r="A2086">
        <v>0</v>
      </c>
      <c r="B2086" t="s">
        <v>46548</v>
      </c>
      <c r="C2086" t="s">
        <v>46549</v>
      </c>
      <c r="D2086" s="111" t="s">
        <v>4130</v>
      </c>
      <c r="E2086" s="111" t="s">
        <v>46550</v>
      </c>
    </row>
    <row r="2087" spans="1:5">
      <c r="A2087">
        <v>0</v>
      </c>
      <c r="B2087" t="s">
        <v>46551</v>
      </c>
      <c r="C2087" t="s">
        <v>46552</v>
      </c>
      <c r="D2087" s="111" t="s">
        <v>4130</v>
      </c>
      <c r="E2087" s="111" t="s">
        <v>46553</v>
      </c>
    </row>
    <row r="2088" spans="1:5">
      <c r="A2088">
        <v>0</v>
      </c>
      <c r="B2088" t="s">
        <v>46554</v>
      </c>
      <c r="C2088" t="s">
        <v>46555</v>
      </c>
      <c r="D2088" s="111" t="s">
        <v>4130</v>
      </c>
      <c r="E2088" s="111" t="s">
        <v>46556</v>
      </c>
    </row>
    <row r="2089" spans="1:5">
      <c r="A2089">
        <v>0</v>
      </c>
      <c r="B2089" t="s">
        <v>46557</v>
      </c>
      <c r="C2089" t="s">
        <v>46558</v>
      </c>
      <c r="D2089" s="111" t="s">
        <v>4130</v>
      </c>
      <c r="E2089" s="111" t="s">
        <v>46559</v>
      </c>
    </row>
    <row r="2090" spans="1:5">
      <c r="A2090">
        <v>0</v>
      </c>
      <c r="B2090" t="s">
        <v>46560</v>
      </c>
      <c r="C2090" t="s">
        <v>46561</v>
      </c>
      <c r="D2090" s="111" t="s">
        <v>4130</v>
      </c>
      <c r="E2090" s="111" t="s">
        <v>46562</v>
      </c>
    </row>
    <row r="2091" spans="1:5">
      <c r="A2091">
        <v>0</v>
      </c>
      <c r="B2091" t="s">
        <v>46563</v>
      </c>
      <c r="C2091" t="s">
        <v>46564</v>
      </c>
      <c r="D2091" s="111" t="s">
        <v>4130</v>
      </c>
      <c r="E2091" s="111" t="s">
        <v>46550</v>
      </c>
    </row>
    <row r="2092" spans="1:5">
      <c r="A2092">
        <v>0</v>
      </c>
      <c r="B2092" t="s">
        <v>46565</v>
      </c>
      <c r="C2092" t="s">
        <v>46566</v>
      </c>
      <c r="D2092" s="111" t="s">
        <v>4130</v>
      </c>
      <c r="E2092" s="111" t="s">
        <v>46567</v>
      </c>
    </row>
    <row r="2093" spans="1:5">
      <c r="A2093">
        <v>0</v>
      </c>
      <c r="B2093" t="s">
        <v>46568</v>
      </c>
      <c r="C2093" t="s">
        <v>46569</v>
      </c>
      <c r="D2093" s="111" t="s">
        <v>4130</v>
      </c>
      <c r="E2093" s="111" t="s">
        <v>46570</v>
      </c>
    </row>
    <row r="2094" spans="1:5">
      <c r="A2094">
        <v>0</v>
      </c>
      <c r="B2094" t="s">
        <v>46571</v>
      </c>
      <c r="C2094" t="s">
        <v>46572</v>
      </c>
      <c r="D2094" s="111" t="s">
        <v>4130</v>
      </c>
      <c r="E2094" s="111" t="s">
        <v>46573</v>
      </c>
    </row>
    <row r="2095" spans="1:5">
      <c r="A2095">
        <v>0</v>
      </c>
      <c r="B2095" t="s">
        <v>46574</v>
      </c>
      <c r="C2095" t="s">
        <v>46575</v>
      </c>
      <c r="D2095" s="111" t="s">
        <v>4130</v>
      </c>
      <c r="E2095" s="111" t="s">
        <v>46576</v>
      </c>
    </row>
    <row r="2096" spans="1:5">
      <c r="A2096">
        <v>0</v>
      </c>
      <c r="B2096" t="s">
        <v>46577</v>
      </c>
      <c r="C2096" t="s">
        <v>46578</v>
      </c>
      <c r="D2096" s="111" t="s">
        <v>4130</v>
      </c>
      <c r="E2096" s="111" t="s">
        <v>46579</v>
      </c>
    </row>
    <row r="2097" spans="1:5">
      <c r="A2097">
        <v>0</v>
      </c>
      <c r="B2097" t="s">
        <v>46580</v>
      </c>
      <c r="C2097" t="s">
        <v>46581</v>
      </c>
      <c r="D2097" s="111" t="s">
        <v>4130</v>
      </c>
      <c r="E2097" s="111" t="s">
        <v>46582</v>
      </c>
    </row>
    <row r="2098" spans="1:5">
      <c r="A2098">
        <v>0</v>
      </c>
      <c r="B2098" t="s">
        <v>46583</v>
      </c>
      <c r="C2098" t="s">
        <v>46584</v>
      </c>
      <c r="D2098" s="111" t="s">
        <v>4130</v>
      </c>
      <c r="E2098" s="111" t="s">
        <v>46585</v>
      </c>
    </row>
    <row r="2099" spans="1:5">
      <c r="A2099">
        <v>0</v>
      </c>
      <c r="B2099" t="s">
        <v>46586</v>
      </c>
      <c r="C2099" t="s">
        <v>46587</v>
      </c>
      <c r="D2099" s="111" t="s">
        <v>4130</v>
      </c>
      <c r="E2099" s="111" t="s">
        <v>46588</v>
      </c>
    </row>
    <row r="2100" spans="1:5">
      <c r="A2100">
        <v>0</v>
      </c>
      <c r="B2100" t="s">
        <v>46589</v>
      </c>
      <c r="C2100" t="s">
        <v>46590</v>
      </c>
      <c r="D2100" s="111" t="s">
        <v>4130</v>
      </c>
      <c r="E2100" s="111" t="s">
        <v>46591</v>
      </c>
    </row>
    <row r="2101" spans="1:5">
      <c r="A2101">
        <v>0</v>
      </c>
      <c r="B2101" t="s">
        <v>46592</v>
      </c>
      <c r="C2101" t="s">
        <v>46593</v>
      </c>
      <c r="D2101" s="111" t="s">
        <v>4130</v>
      </c>
      <c r="E2101" s="111" t="s">
        <v>43051</v>
      </c>
    </row>
    <row r="2102" spans="1:5">
      <c r="A2102">
        <v>0</v>
      </c>
      <c r="B2102" t="s">
        <v>46594</v>
      </c>
      <c r="C2102" t="s">
        <v>46595</v>
      </c>
      <c r="D2102" s="111" t="s">
        <v>4130</v>
      </c>
      <c r="E2102" s="111" t="s">
        <v>45730</v>
      </c>
    </row>
    <row r="2103" spans="1:5">
      <c r="A2103">
        <v>0</v>
      </c>
      <c r="B2103" t="s">
        <v>46596</v>
      </c>
      <c r="C2103" t="s">
        <v>46597</v>
      </c>
      <c r="D2103" s="111" t="s">
        <v>4130</v>
      </c>
      <c r="E2103" s="111" t="s">
        <v>46598</v>
      </c>
    </row>
    <row r="2104" spans="1:5">
      <c r="A2104">
        <v>0</v>
      </c>
      <c r="B2104" t="s">
        <v>46599</v>
      </c>
      <c r="C2104" t="s">
        <v>46600</v>
      </c>
      <c r="D2104" s="111" t="s">
        <v>4130</v>
      </c>
      <c r="E2104" s="111" t="s">
        <v>46601</v>
      </c>
    </row>
    <row r="2105" spans="1:5">
      <c r="A2105">
        <v>0</v>
      </c>
      <c r="B2105" t="s">
        <v>46602</v>
      </c>
      <c r="C2105" t="s">
        <v>46603</v>
      </c>
      <c r="D2105" s="111" t="s">
        <v>4130</v>
      </c>
      <c r="E2105" s="111" t="s">
        <v>46604</v>
      </c>
    </row>
    <row r="2106" spans="1:5">
      <c r="A2106">
        <v>0</v>
      </c>
      <c r="B2106" t="s">
        <v>46605</v>
      </c>
      <c r="C2106" t="s">
        <v>46606</v>
      </c>
      <c r="D2106" s="111" t="s">
        <v>4130</v>
      </c>
      <c r="E2106" s="111" t="s">
        <v>46607</v>
      </c>
    </row>
    <row r="2107" spans="1:5">
      <c r="A2107">
        <v>0</v>
      </c>
      <c r="B2107" t="s">
        <v>46608</v>
      </c>
      <c r="C2107" t="s">
        <v>46609</v>
      </c>
      <c r="D2107" s="111" t="s">
        <v>4130</v>
      </c>
      <c r="E2107" s="111" t="s">
        <v>46610</v>
      </c>
    </row>
    <row r="2108" spans="1:5">
      <c r="A2108">
        <v>0</v>
      </c>
      <c r="B2108" t="s">
        <v>46611</v>
      </c>
      <c r="C2108" t="s">
        <v>46612</v>
      </c>
      <c r="D2108" s="111" t="s">
        <v>4130</v>
      </c>
      <c r="E2108" s="111" t="s">
        <v>46613</v>
      </c>
    </row>
    <row r="2109" spans="1:5">
      <c r="A2109">
        <v>0</v>
      </c>
      <c r="B2109" t="s">
        <v>46614</v>
      </c>
      <c r="C2109" t="s">
        <v>46615</v>
      </c>
      <c r="D2109" s="111" t="s">
        <v>4130</v>
      </c>
      <c r="E2109" s="111" t="s">
        <v>46616</v>
      </c>
    </row>
    <row r="2110" spans="1:5">
      <c r="A2110">
        <v>0</v>
      </c>
      <c r="B2110" t="s">
        <v>46617</v>
      </c>
      <c r="C2110" t="s">
        <v>46618</v>
      </c>
      <c r="D2110" s="111" t="s">
        <v>4130</v>
      </c>
      <c r="E2110" s="111" t="s">
        <v>46619</v>
      </c>
    </row>
    <row r="2111" spans="1:5">
      <c r="A2111">
        <v>0</v>
      </c>
      <c r="B2111" t="s">
        <v>46620</v>
      </c>
      <c r="C2111" t="s">
        <v>46621</v>
      </c>
      <c r="D2111" s="111" t="s">
        <v>4130</v>
      </c>
      <c r="E2111" s="111" t="s">
        <v>46622</v>
      </c>
    </row>
    <row r="2112" spans="1:5">
      <c r="A2112">
        <v>0</v>
      </c>
      <c r="B2112" t="s">
        <v>46623</v>
      </c>
      <c r="C2112" t="s">
        <v>46624</v>
      </c>
      <c r="D2112" s="111" t="s">
        <v>4130</v>
      </c>
      <c r="E2112" s="111" t="s">
        <v>46625</v>
      </c>
    </row>
    <row r="2113" spans="1:5">
      <c r="A2113">
        <v>0</v>
      </c>
      <c r="B2113" t="s">
        <v>46626</v>
      </c>
      <c r="C2113" t="s">
        <v>46627</v>
      </c>
      <c r="D2113" s="111" t="s">
        <v>4130</v>
      </c>
      <c r="E2113" s="111" t="s">
        <v>46628</v>
      </c>
    </row>
    <row r="2114" spans="1:5">
      <c r="A2114">
        <v>0</v>
      </c>
      <c r="B2114" t="s">
        <v>46629</v>
      </c>
      <c r="C2114" t="s">
        <v>46630</v>
      </c>
      <c r="D2114" s="111" t="s">
        <v>4130</v>
      </c>
      <c r="E2114" s="111" t="s">
        <v>46631</v>
      </c>
    </row>
    <row r="2115" spans="1:5">
      <c r="A2115">
        <v>0</v>
      </c>
      <c r="B2115" t="s">
        <v>46632</v>
      </c>
      <c r="C2115" t="s">
        <v>46633</v>
      </c>
      <c r="D2115" s="111" t="s">
        <v>4130</v>
      </c>
      <c r="E2115" s="111" t="s">
        <v>46634</v>
      </c>
    </row>
    <row r="2116" spans="1:5">
      <c r="A2116">
        <v>0</v>
      </c>
      <c r="B2116" t="s">
        <v>46635</v>
      </c>
      <c r="C2116" t="s">
        <v>46636</v>
      </c>
      <c r="D2116" s="111" t="s">
        <v>4130</v>
      </c>
      <c r="E2116" s="111" t="s">
        <v>46637</v>
      </c>
    </row>
    <row r="2117" spans="1:5">
      <c r="A2117">
        <v>0</v>
      </c>
      <c r="B2117" t="s">
        <v>46638</v>
      </c>
      <c r="C2117" t="s">
        <v>46639</v>
      </c>
      <c r="D2117" s="111" t="s">
        <v>4130</v>
      </c>
      <c r="E2117" s="111" t="s">
        <v>46607</v>
      </c>
    </row>
    <row r="2118" spans="1:5">
      <c r="A2118">
        <v>0</v>
      </c>
      <c r="B2118" t="s">
        <v>46640</v>
      </c>
      <c r="C2118">
        <v>0</v>
      </c>
      <c r="D2118" s="111">
        <v>0</v>
      </c>
      <c r="E2118" s="111" t="s">
        <v>42775</v>
      </c>
    </row>
    <row r="2119" spans="1:5">
      <c r="A2119">
        <v>0</v>
      </c>
      <c r="B2119" t="s">
        <v>46641</v>
      </c>
      <c r="C2119" t="s">
        <v>46642</v>
      </c>
      <c r="D2119" s="111" t="s">
        <v>4130</v>
      </c>
      <c r="E2119" s="111" t="s">
        <v>43968</v>
      </c>
    </row>
    <row r="2120" spans="1:5">
      <c r="A2120">
        <v>0</v>
      </c>
      <c r="B2120" t="s">
        <v>46643</v>
      </c>
      <c r="C2120" t="s">
        <v>46644</v>
      </c>
      <c r="D2120" s="111" t="s">
        <v>4130</v>
      </c>
      <c r="E2120" s="111" t="s">
        <v>46645</v>
      </c>
    </row>
    <row r="2121" spans="1:5">
      <c r="A2121">
        <v>0</v>
      </c>
      <c r="B2121" t="s">
        <v>46646</v>
      </c>
      <c r="C2121" t="s">
        <v>46647</v>
      </c>
      <c r="D2121" s="111" t="s">
        <v>4130</v>
      </c>
      <c r="E2121" s="111" t="s">
        <v>46648</v>
      </c>
    </row>
    <row r="2122" spans="1:5">
      <c r="A2122">
        <v>0</v>
      </c>
      <c r="B2122" t="s">
        <v>46649</v>
      </c>
      <c r="C2122">
        <v>0</v>
      </c>
      <c r="D2122" s="111">
        <v>0</v>
      </c>
      <c r="E2122" s="111" t="s">
        <v>42775</v>
      </c>
    </row>
    <row r="2123" spans="1:5">
      <c r="A2123">
        <v>0</v>
      </c>
      <c r="B2123" t="s">
        <v>46650</v>
      </c>
      <c r="C2123" t="s">
        <v>46651</v>
      </c>
      <c r="D2123" s="111" t="s">
        <v>4130</v>
      </c>
      <c r="E2123" s="111" t="s">
        <v>46652</v>
      </c>
    </row>
    <row r="2124" spans="1:5">
      <c r="A2124">
        <v>0</v>
      </c>
      <c r="B2124" t="s">
        <v>46653</v>
      </c>
      <c r="C2124" t="s">
        <v>46654</v>
      </c>
      <c r="D2124" s="111" t="s">
        <v>4130</v>
      </c>
      <c r="E2124" s="111" t="s">
        <v>46655</v>
      </c>
    </row>
    <row r="2125" spans="1:5">
      <c r="A2125">
        <v>0</v>
      </c>
      <c r="B2125" t="s">
        <v>46656</v>
      </c>
      <c r="C2125" t="s">
        <v>46657</v>
      </c>
      <c r="D2125" s="111" t="s">
        <v>4130</v>
      </c>
      <c r="E2125" s="111" t="s">
        <v>46658</v>
      </c>
    </row>
    <row r="2126" spans="1:5">
      <c r="A2126" t="s">
        <v>46659</v>
      </c>
      <c r="B2126">
        <v>0</v>
      </c>
      <c r="C2126">
        <v>0</v>
      </c>
      <c r="D2126" s="111">
        <v>0</v>
      </c>
      <c r="E2126" s="111" t="s">
        <v>42775</v>
      </c>
    </row>
    <row r="2127" spans="1:5">
      <c r="A2127">
        <v>0</v>
      </c>
      <c r="B2127" t="s">
        <v>46660</v>
      </c>
      <c r="C2127">
        <v>0</v>
      </c>
      <c r="D2127" s="111">
        <v>0</v>
      </c>
      <c r="E2127" s="111" t="s">
        <v>42775</v>
      </c>
    </row>
    <row r="2128" spans="1:5">
      <c r="A2128">
        <v>0</v>
      </c>
      <c r="B2128" t="s">
        <v>46661</v>
      </c>
      <c r="C2128" t="s">
        <v>46662</v>
      </c>
      <c r="D2128" s="111" t="s">
        <v>24</v>
      </c>
      <c r="E2128" s="111" t="s">
        <v>46663</v>
      </c>
    </row>
    <row r="2129" spans="1:5">
      <c r="A2129">
        <v>0</v>
      </c>
      <c r="B2129" t="s">
        <v>46664</v>
      </c>
      <c r="C2129" t="s">
        <v>46665</v>
      </c>
      <c r="D2129" s="111" t="s">
        <v>24</v>
      </c>
      <c r="E2129" s="111" t="s">
        <v>46666</v>
      </c>
    </row>
    <row r="2130" spans="1:5">
      <c r="A2130">
        <v>0</v>
      </c>
      <c r="B2130" t="s">
        <v>46667</v>
      </c>
      <c r="C2130" t="s">
        <v>46668</v>
      </c>
      <c r="D2130" s="111" t="s">
        <v>24</v>
      </c>
      <c r="E2130" s="111" t="s">
        <v>42926</v>
      </c>
    </row>
    <row r="2131" spans="1:5">
      <c r="A2131">
        <v>0</v>
      </c>
      <c r="B2131" t="s">
        <v>46669</v>
      </c>
      <c r="C2131" t="s">
        <v>46670</v>
      </c>
      <c r="D2131" s="111" t="s">
        <v>24</v>
      </c>
      <c r="E2131" s="111" t="s">
        <v>46671</v>
      </c>
    </row>
    <row r="2132" spans="1:5">
      <c r="A2132">
        <v>0</v>
      </c>
      <c r="B2132" t="s">
        <v>46672</v>
      </c>
      <c r="C2132" t="s">
        <v>46673</v>
      </c>
      <c r="D2132" s="111" t="s">
        <v>24</v>
      </c>
      <c r="E2132" s="111" t="s">
        <v>46674</v>
      </c>
    </row>
    <row r="2133" spans="1:5">
      <c r="A2133">
        <v>0</v>
      </c>
      <c r="B2133" t="s">
        <v>46675</v>
      </c>
      <c r="C2133" t="s">
        <v>46676</v>
      </c>
      <c r="D2133" s="111" t="s">
        <v>24</v>
      </c>
      <c r="E2133" s="111" t="s">
        <v>46677</v>
      </c>
    </row>
    <row r="2134" spans="1:5">
      <c r="A2134">
        <v>0</v>
      </c>
      <c r="B2134" t="s">
        <v>46678</v>
      </c>
      <c r="C2134" t="s">
        <v>46679</v>
      </c>
      <c r="D2134" s="111" t="s">
        <v>24</v>
      </c>
      <c r="E2134" s="111" t="s">
        <v>46680</v>
      </c>
    </row>
    <row r="2135" spans="1:5">
      <c r="A2135">
        <v>0</v>
      </c>
      <c r="B2135" t="s">
        <v>46681</v>
      </c>
      <c r="C2135" t="s">
        <v>46682</v>
      </c>
      <c r="D2135" s="111" t="s">
        <v>24</v>
      </c>
      <c r="E2135" s="111" t="s">
        <v>46683</v>
      </c>
    </row>
    <row r="2136" spans="1:5">
      <c r="A2136">
        <v>0</v>
      </c>
      <c r="B2136" t="s">
        <v>46684</v>
      </c>
      <c r="C2136" t="s">
        <v>46685</v>
      </c>
      <c r="D2136" s="111" t="s">
        <v>24</v>
      </c>
      <c r="E2136" s="111" t="s">
        <v>45144</v>
      </c>
    </row>
    <row r="2137" spans="1:5">
      <c r="A2137">
        <v>0</v>
      </c>
      <c r="B2137" t="s">
        <v>46686</v>
      </c>
      <c r="C2137" t="s">
        <v>46687</v>
      </c>
      <c r="D2137" s="111" t="s">
        <v>24</v>
      </c>
      <c r="E2137" s="111" t="s">
        <v>46688</v>
      </c>
    </row>
    <row r="2138" spans="1:5">
      <c r="A2138">
        <v>0</v>
      </c>
      <c r="B2138" t="s">
        <v>46689</v>
      </c>
      <c r="C2138">
        <v>0</v>
      </c>
      <c r="D2138" s="111">
        <v>0</v>
      </c>
      <c r="E2138" s="111" t="s">
        <v>42775</v>
      </c>
    </row>
    <row r="2139" spans="1:5">
      <c r="A2139">
        <v>0</v>
      </c>
      <c r="B2139" t="s">
        <v>46690</v>
      </c>
      <c r="C2139" t="s">
        <v>46691</v>
      </c>
      <c r="D2139" s="111" t="s">
        <v>24</v>
      </c>
      <c r="E2139" s="111" t="s">
        <v>46692</v>
      </c>
    </row>
    <row r="2140" spans="1:5">
      <c r="A2140">
        <v>0</v>
      </c>
      <c r="B2140" t="s">
        <v>46693</v>
      </c>
      <c r="C2140">
        <v>0</v>
      </c>
      <c r="D2140" s="111">
        <v>0</v>
      </c>
      <c r="E2140" s="111" t="s">
        <v>42775</v>
      </c>
    </row>
    <row r="2141" spans="1:5">
      <c r="A2141">
        <v>0</v>
      </c>
      <c r="B2141" t="s">
        <v>46694</v>
      </c>
      <c r="C2141" t="s">
        <v>46695</v>
      </c>
      <c r="D2141" s="111" t="s">
        <v>4130</v>
      </c>
      <c r="E2141" s="111" t="s">
        <v>46696</v>
      </c>
    </row>
    <row r="2142" spans="1:5">
      <c r="A2142">
        <v>0</v>
      </c>
      <c r="B2142" t="s">
        <v>46697</v>
      </c>
      <c r="C2142">
        <v>0</v>
      </c>
      <c r="D2142" s="111">
        <v>0</v>
      </c>
      <c r="E2142" s="111" t="s">
        <v>42775</v>
      </c>
    </row>
    <row r="2143" spans="1:5">
      <c r="A2143">
        <v>0</v>
      </c>
      <c r="B2143" t="s">
        <v>46698</v>
      </c>
      <c r="C2143" t="s">
        <v>46699</v>
      </c>
      <c r="D2143" s="111" t="s">
        <v>24</v>
      </c>
      <c r="E2143" s="111" t="s">
        <v>46700</v>
      </c>
    </row>
    <row r="2144" spans="1:5">
      <c r="A2144">
        <v>0</v>
      </c>
      <c r="B2144" t="s">
        <v>46701</v>
      </c>
      <c r="C2144" t="s">
        <v>46702</v>
      </c>
      <c r="D2144" s="111" t="s">
        <v>24</v>
      </c>
      <c r="E2144" s="111" t="s">
        <v>46703</v>
      </c>
    </row>
    <row r="2145" spans="1:5">
      <c r="A2145">
        <v>0</v>
      </c>
      <c r="B2145" t="s">
        <v>46704</v>
      </c>
      <c r="C2145" t="s">
        <v>46705</v>
      </c>
      <c r="D2145" s="111" t="s">
        <v>24</v>
      </c>
      <c r="E2145" s="111" t="s">
        <v>46706</v>
      </c>
    </row>
    <row r="2146" spans="1:5">
      <c r="A2146">
        <v>0</v>
      </c>
      <c r="B2146" t="s">
        <v>46707</v>
      </c>
      <c r="C2146" t="s">
        <v>46708</v>
      </c>
      <c r="D2146" s="111" t="s">
        <v>24</v>
      </c>
      <c r="E2146" s="111" t="s">
        <v>46709</v>
      </c>
    </row>
    <row r="2147" spans="1:5">
      <c r="A2147">
        <v>0</v>
      </c>
      <c r="B2147" t="s">
        <v>46710</v>
      </c>
      <c r="C2147">
        <v>0</v>
      </c>
      <c r="D2147" s="111">
        <v>0</v>
      </c>
      <c r="E2147" s="111" t="s">
        <v>42775</v>
      </c>
    </row>
    <row r="2148" spans="1:5">
      <c r="A2148">
        <v>0</v>
      </c>
      <c r="B2148" t="s">
        <v>46711</v>
      </c>
      <c r="C2148" t="s">
        <v>46712</v>
      </c>
      <c r="D2148" s="111" t="s">
        <v>24</v>
      </c>
      <c r="E2148" s="111" t="s">
        <v>46713</v>
      </c>
    </row>
    <row r="2149" spans="1:5">
      <c r="A2149" t="s">
        <v>46714</v>
      </c>
      <c r="B2149">
        <v>0</v>
      </c>
      <c r="C2149">
        <v>0</v>
      </c>
      <c r="D2149" s="111">
        <v>0</v>
      </c>
      <c r="E2149" s="111" t="s">
        <v>42775</v>
      </c>
    </row>
    <row r="2150" spans="1:5">
      <c r="A2150">
        <v>0</v>
      </c>
      <c r="B2150" t="s">
        <v>46715</v>
      </c>
      <c r="C2150">
        <v>0</v>
      </c>
      <c r="D2150" s="111">
        <v>0</v>
      </c>
      <c r="E2150" s="111" t="s">
        <v>42775</v>
      </c>
    </row>
    <row r="2151" spans="1:5">
      <c r="A2151">
        <v>0</v>
      </c>
      <c r="B2151" t="s">
        <v>46716</v>
      </c>
      <c r="C2151" t="s">
        <v>46717</v>
      </c>
      <c r="D2151" s="111" t="s">
        <v>4130</v>
      </c>
      <c r="E2151" s="111" t="s">
        <v>46718</v>
      </c>
    </row>
    <row r="2152" spans="1:5">
      <c r="A2152">
        <v>0</v>
      </c>
      <c r="B2152" t="s">
        <v>46719</v>
      </c>
      <c r="C2152" t="s">
        <v>46720</v>
      </c>
      <c r="D2152" s="111" t="s">
        <v>4130</v>
      </c>
      <c r="E2152" s="111" t="s">
        <v>46721</v>
      </c>
    </row>
    <row r="2153" spans="1:5">
      <c r="A2153" t="s">
        <v>46722</v>
      </c>
      <c r="B2153">
        <v>0</v>
      </c>
      <c r="C2153">
        <v>0</v>
      </c>
      <c r="D2153" s="111">
        <v>0</v>
      </c>
      <c r="E2153" s="111" t="s">
        <v>42775</v>
      </c>
    </row>
    <row r="2154" spans="1:5">
      <c r="A2154">
        <v>0</v>
      </c>
      <c r="B2154" t="s">
        <v>46723</v>
      </c>
      <c r="C2154">
        <v>0</v>
      </c>
      <c r="D2154" s="111">
        <v>0</v>
      </c>
      <c r="E2154" s="111" t="s">
        <v>42775</v>
      </c>
    </row>
    <row r="2155" spans="1:5">
      <c r="A2155">
        <v>0</v>
      </c>
      <c r="B2155" t="s">
        <v>46724</v>
      </c>
      <c r="C2155" t="s">
        <v>46725</v>
      </c>
      <c r="D2155" s="111" t="s">
        <v>4130</v>
      </c>
      <c r="E2155" s="111" t="s">
        <v>46726</v>
      </c>
    </row>
    <row r="2156" spans="1:5">
      <c r="A2156">
        <v>0</v>
      </c>
      <c r="B2156" t="s">
        <v>46727</v>
      </c>
      <c r="C2156" t="s">
        <v>46728</v>
      </c>
      <c r="D2156" s="111" t="s">
        <v>4130</v>
      </c>
      <c r="E2156" s="111" t="s">
        <v>43774</v>
      </c>
    </row>
    <row r="2157" spans="1:5">
      <c r="A2157">
        <v>0</v>
      </c>
      <c r="B2157" t="s">
        <v>46729</v>
      </c>
      <c r="C2157" t="s">
        <v>46730</v>
      </c>
      <c r="D2157" s="111" t="s">
        <v>4130</v>
      </c>
      <c r="E2157" s="111" t="s">
        <v>46731</v>
      </c>
    </row>
    <row r="2158" spans="1:5">
      <c r="A2158">
        <v>0</v>
      </c>
      <c r="B2158" t="s">
        <v>46732</v>
      </c>
      <c r="C2158" t="s">
        <v>46733</v>
      </c>
      <c r="D2158" s="111" t="s">
        <v>24</v>
      </c>
      <c r="E2158" s="111" t="s">
        <v>46734</v>
      </c>
    </row>
    <row r="2159" spans="1:5">
      <c r="A2159">
        <v>0</v>
      </c>
      <c r="B2159" t="s">
        <v>46735</v>
      </c>
      <c r="C2159" t="s">
        <v>46736</v>
      </c>
      <c r="D2159" s="111" t="s">
        <v>24</v>
      </c>
      <c r="E2159" s="111" t="s">
        <v>46737</v>
      </c>
    </row>
    <row r="2160" spans="1:5">
      <c r="A2160">
        <v>0</v>
      </c>
      <c r="B2160" t="s">
        <v>46738</v>
      </c>
      <c r="C2160" t="s">
        <v>46739</v>
      </c>
      <c r="D2160" s="111" t="s">
        <v>4130</v>
      </c>
      <c r="E2160" s="111" t="s">
        <v>46607</v>
      </c>
    </row>
    <row r="2161" spans="1:5">
      <c r="A2161">
        <v>0</v>
      </c>
      <c r="B2161" t="s">
        <v>46740</v>
      </c>
      <c r="C2161" t="s">
        <v>46741</v>
      </c>
      <c r="D2161" s="111" t="s">
        <v>4130</v>
      </c>
      <c r="E2161" s="111" t="s">
        <v>46742</v>
      </c>
    </row>
    <row r="2162" spans="1:5">
      <c r="A2162">
        <v>0</v>
      </c>
      <c r="B2162" t="s">
        <v>46743</v>
      </c>
      <c r="C2162" t="s">
        <v>46744</v>
      </c>
      <c r="D2162" s="111" t="s">
        <v>4130</v>
      </c>
      <c r="E2162" s="111" t="s">
        <v>46745</v>
      </c>
    </row>
    <row r="2163" spans="1:5">
      <c r="A2163">
        <v>0</v>
      </c>
      <c r="B2163" t="s">
        <v>46746</v>
      </c>
      <c r="C2163" t="s">
        <v>46747</v>
      </c>
      <c r="D2163" s="111" t="s">
        <v>4130</v>
      </c>
      <c r="E2163" s="111" t="s">
        <v>46748</v>
      </c>
    </row>
    <row r="2164" spans="1:5">
      <c r="A2164">
        <v>0</v>
      </c>
      <c r="B2164" t="s">
        <v>46749</v>
      </c>
      <c r="C2164" t="s">
        <v>46750</v>
      </c>
      <c r="D2164" s="111" t="s">
        <v>4130</v>
      </c>
      <c r="E2164" s="111" t="s">
        <v>46751</v>
      </c>
    </row>
    <row r="2165" spans="1:5">
      <c r="A2165">
        <v>0</v>
      </c>
      <c r="B2165" t="s">
        <v>46752</v>
      </c>
      <c r="C2165" t="s">
        <v>46753</v>
      </c>
      <c r="D2165" s="111" t="s">
        <v>4130</v>
      </c>
      <c r="E2165" s="111" t="s">
        <v>46754</v>
      </c>
    </row>
    <row r="2166" spans="1:5">
      <c r="A2166">
        <v>0</v>
      </c>
      <c r="B2166" t="s">
        <v>46755</v>
      </c>
      <c r="C2166" t="s">
        <v>46756</v>
      </c>
      <c r="D2166" s="111" t="s">
        <v>4148</v>
      </c>
      <c r="E2166" s="111" t="s">
        <v>46757</v>
      </c>
    </row>
    <row r="2167" spans="1:5">
      <c r="A2167">
        <v>0</v>
      </c>
      <c r="B2167" t="s">
        <v>46758</v>
      </c>
      <c r="C2167" t="s">
        <v>46759</v>
      </c>
      <c r="D2167" s="111" t="s">
        <v>4130</v>
      </c>
      <c r="E2167" s="111" t="s">
        <v>46760</v>
      </c>
    </row>
    <row r="2168" spans="1:5">
      <c r="A2168">
        <v>0</v>
      </c>
      <c r="B2168" t="s">
        <v>46761</v>
      </c>
      <c r="C2168" t="s">
        <v>46762</v>
      </c>
      <c r="D2168" s="111" t="s">
        <v>4130</v>
      </c>
      <c r="E2168" s="111" t="s">
        <v>46763</v>
      </c>
    </row>
    <row r="2169" spans="1:5">
      <c r="A2169">
        <v>0</v>
      </c>
      <c r="B2169">
        <v>0</v>
      </c>
      <c r="C2169">
        <v>0</v>
      </c>
      <c r="D2169" s="111">
        <v>0</v>
      </c>
      <c r="E2169" s="111" t="s">
        <v>42775</v>
      </c>
    </row>
    <row r="2170" spans="1:5">
      <c r="A2170">
        <v>0</v>
      </c>
      <c r="B2170">
        <v>0</v>
      </c>
      <c r="C2170">
        <v>0</v>
      </c>
      <c r="D2170" s="111">
        <v>0</v>
      </c>
      <c r="E2170" s="111" t="s">
        <v>42775</v>
      </c>
    </row>
    <row r="2171" spans="1:5">
      <c r="A2171" t="s">
        <v>46764</v>
      </c>
      <c r="B2171">
        <v>0</v>
      </c>
      <c r="C2171">
        <v>0</v>
      </c>
      <c r="D2171" s="111">
        <v>0</v>
      </c>
      <c r="E2171" s="111" t="s">
        <v>42775</v>
      </c>
    </row>
    <row r="2172" spans="1:5">
      <c r="A2172">
        <v>0</v>
      </c>
      <c r="B2172" t="s">
        <v>46765</v>
      </c>
      <c r="C2172">
        <v>0</v>
      </c>
      <c r="D2172" s="111">
        <v>0</v>
      </c>
      <c r="E2172" s="111" t="s">
        <v>42775</v>
      </c>
    </row>
    <row r="2173" spans="1:5">
      <c r="A2173">
        <v>0</v>
      </c>
      <c r="B2173" t="s">
        <v>5977</v>
      </c>
      <c r="C2173" t="s">
        <v>46766</v>
      </c>
      <c r="D2173" s="111" t="s">
        <v>33</v>
      </c>
      <c r="E2173" s="111" t="s">
        <v>46767</v>
      </c>
    </row>
    <row r="2174" spans="1:5">
      <c r="A2174">
        <v>0</v>
      </c>
      <c r="B2174" t="s">
        <v>5978</v>
      </c>
      <c r="C2174" t="s">
        <v>46768</v>
      </c>
      <c r="D2174" s="111" t="s">
        <v>33</v>
      </c>
      <c r="E2174" s="111" t="s">
        <v>46769</v>
      </c>
    </row>
    <row r="2175" spans="1:5">
      <c r="A2175">
        <v>0</v>
      </c>
      <c r="B2175" t="s">
        <v>5979</v>
      </c>
      <c r="C2175" t="s">
        <v>46770</v>
      </c>
      <c r="D2175" s="111" t="s">
        <v>33</v>
      </c>
      <c r="E2175" s="111" t="s">
        <v>46771</v>
      </c>
    </row>
    <row r="2176" spans="1:5">
      <c r="A2176">
        <v>0</v>
      </c>
      <c r="B2176" t="s">
        <v>5980</v>
      </c>
      <c r="C2176" t="s">
        <v>46772</v>
      </c>
      <c r="D2176" s="111" t="s">
        <v>33</v>
      </c>
      <c r="E2176" s="111" t="s">
        <v>46773</v>
      </c>
    </row>
    <row r="2177" spans="1:5">
      <c r="A2177">
        <v>0</v>
      </c>
      <c r="B2177" t="s">
        <v>5981</v>
      </c>
      <c r="C2177" t="s">
        <v>46774</v>
      </c>
      <c r="D2177" s="111" t="s">
        <v>33</v>
      </c>
      <c r="E2177" s="111" t="s">
        <v>46775</v>
      </c>
    </row>
    <row r="2178" spans="1:5">
      <c r="A2178">
        <v>0</v>
      </c>
      <c r="B2178" t="s">
        <v>5982</v>
      </c>
      <c r="C2178" t="s">
        <v>46776</v>
      </c>
      <c r="D2178" s="111" t="s">
        <v>33</v>
      </c>
      <c r="E2178" s="111" t="s">
        <v>46777</v>
      </c>
    </row>
    <row r="2179" spans="1:5">
      <c r="A2179">
        <v>0</v>
      </c>
      <c r="B2179" t="s">
        <v>5983</v>
      </c>
      <c r="C2179" t="s">
        <v>46778</v>
      </c>
      <c r="D2179" s="111" t="s">
        <v>33</v>
      </c>
      <c r="E2179" s="111" t="s">
        <v>46779</v>
      </c>
    </row>
    <row r="2180" spans="1:5">
      <c r="A2180">
        <v>0</v>
      </c>
      <c r="B2180" t="s">
        <v>5984</v>
      </c>
      <c r="C2180" t="s">
        <v>46780</v>
      </c>
      <c r="D2180" s="111" t="s">
        <v>33</v>
      </c>
      <c r="E2180" s="111" t="s">
        <v>46781</v>
      </c>
    </row>
    <row r="2181" spans="1:5">
      <c r="A2181">
        <v>0</v>
      </c>
      <c r="B2181" t="s">
        <v>5985</v>
      </c>
      <c r="C2181" t="s">
        <v>46782</v>
      </c>
      <c r="D2181" s="111" t="s">
        <v>33</v>
      </c>
      <c r="E2181" s="111" t="s">
        <v>46783</v>
      </c>
    </row>
    <row r="2182" spans="1:5">
      <c r="A2182">
        <v>0</v>
      </c>
      <c r="B2182" t="s">
        <v>5986</v>
      </c>
      <c r="C2182" t="s">
        <v>46784</v>
      </c>
      <c r="D2182" s="111" t="s">
        <v>33</v>
      </c>
      <c r="E2182" s="111" t="s">
        <v>46785</v>
      </c>
    </row>
    <row r="2183" spans="1:5">
      <c r="A2183">
        <v>0</v>
      </c>
      <c r="B2183" t="s">
        <v>5987</v>
      </c>
      <c r="C2183" t="s">
        <v>46786</v>
      </c>
      <c r="D2183" s="111" t="s">
        <v>33</v>
      </c>
      <c r="E2183" s="111" t="s">
        <v>46787</v>
      </c>
    </row>
    <row r="2184" spans="1:5">
      <c r="A2184">
        <v>0</v>
      </c>
      <c r="B2184" t="s">
        <v>5988</v>
      </c>
      <c r="C2184" t="s">
        <v>46788</v>
      </c>
      <c r="D2184" s="111" t="s">
        <v>33</v>
      </c>
      <c r="E2184" s="111" t="s">
        <v>46789</v>
      </c>
    </row>
    <row r="2185" spans="1:5">
      <c r="A2185">
        <v>0</v>
      </c>
      <c r="B2185" t="s">
        <v>46790</v>
      </c>
      <c r="C2185">
        <v>0</v>
      </c>
      <c r="D2185" s="111">
        <v>0</v>
      </c>
      <c r="E2185" s="111" t="s">
        <v>42775</v>
      </c>
    </row>
    <row r="2186" spans="1:5">
      <c r="A2186">
        <v>0</v>
      </c>
      <c r="B2186" t="s">
        <v>5989</v>
      </c>
      <c r="C2186" t="s">
        <v>46791</v>
      </c>
      <c r="D2186" s="111" t="s">
        <v>33</v>
      </c>
      <c r="E2186" s="111" t="s">
        <v>46792</v>
      </c>
    </row>
    <row r="2187" spans="1:5">
      <c r="A2187">
        <v>0</v>
      </c>
      <c r="B2187" t="s">
        <v>46793</v>
      </c>
      <c r="C2187">
        <v>0</v>
      </c>
      <c r="D2187" s="111">
        <v>0</v>
      </c>
      <c r="E2187" s="111" t="s">
        <v>42775</v>
      </c>
    </row>
    <row r="2188" spans="1:5">
      <c r="A2188">
        <v>0</v>
      </c>
      <c r="B2188" t="s">
        <v>5990</v>
      </c>
      <c r="C2188" t="s">
        <v>46794</v>
      </c>
      <c r="D2188" s="111" t="s">
        <v>33</v>
      </c>
      <c r="E2188" s="111" t="s">
        <v>46795</v>
      </c>
    </row>
    <row r="2189" spans="1:5">
      <c r="A2189">
        <v>0</v>
      </c>
      <c r="B2189" t="s">
        <v>46796</v>
      </c>
      <c r="C2189">
        <v>0</v>
      </c>
      <c r="D2189" s="111">
        <v>0</v>
      </c>
      <c r="E2189" s="111" t="s">
        <v>42775</v>
      </c>
    </row>
    <row r="2190" spans="1:5">
      <c r="A2190">
        <v>0</v>
      </c>
      <c r="B2190" t="s">
        <v>5991</v>
      </c>
      <c r="C2190" t="s">
        <v>5992</v>
      </c>
      <c r="D2190" s="111" t="s">
        <v>33</v>
      </c>
      <c r="E2190" s="111" t="s">
        <v>46797</v>
      </c>
    </row>
    <row r="2191" spans="1:5">
      <c r="A2191">
        <v>0</v>
      </c>
      <c r="B2191" t="s">
        <v>5993</v>
      </c>
      <c r="C2191" t="s">
        <v>46798</v>
      </c>
      <c r="D2191" s="111" t="s">
        <v>33</v>
      </c>
      <c r="E2191" s="111" t="s">
        <v>46799</v>
      </c>
    </row>
    <row r="2192" spans="1:5">
      <c r="A2192">
        <v>0</v>
      </c>
      <c r="B2192" t="s">
        <v>5994</v>
      </c>
      <c r="C2192" t="s">
        <v>46800</v>
      </c>
      <c r="D2192" s="111" t="s">
        <v>33</v>
      </c>
      <c r="E2192" s="111" t="s">
        <v>46801</v>
      </c>
    </row>
    <row r="2193" spans="1:5">
      <c r="A2193">
        <v>0</v>
      </c>
      <c r="B2193" t="s">
        <v>46802</v>
      </c>
      <c r="C2193">
        <v>0</v>
      </c>
      <c r="D2193" s="111">
        <v>0</v>
      </c>
      <c r="E2193" s="111" t="s">
        <v>42775</v>
      </c>
    </row>
    <row r="2194" spans="1:5">
      <c r="A2194">
        <v>0</v>
      </c>
      <c r="B2194" t="s">
        <v>5995</v>
      </c>
      <c r="C2194" t="s">
        <v>46803</v>
      </c>
      <c r="D2194" s="111" t="s">
        <v>33</v>
      </c>
      <c r="E2194" s="111" t="s">
        <v>46804</v>
      </c>
    </row>
    <row r="2195" spans="1:5">
      <c r="A2195">
        <v>0</v>
      </c>
      <c r="B2195" t="s">
        <v>5996</v>
      </c>
      <c r="C2195" t="s">
        <v>46805</v>
      </c>
      <c r="D2195" s="111" t="s">
        <v>33</v>
      </c>
      <c r="E2195" s="111" t="s">
        <v>46806</v>
      </c>
    </row>
    <row r="2196" spans="1:5">
      <c r="A2196">
        <v>0</v>
      </c>
      <c r="B2196" t="s">
        <v>5997</v>
      </c>
      <c r="C2196" t="s">
        <v>46807</v>
      </c>
      <c r="D2196" s="111" t="s">
        <v>33</v>
      </c>
      <c r="E2196" s="111" t="s">
        <v>46808</v>
      </c>
    </row>
    <row r="2197" spans="1:5">
      <c r="A2197">
        <v>0</v>
      </c>
      <c r="B2197" t="s">
        <v>5998</v>
      </c>
      <c r="C2197" t="s">
        <v>46809</v>
      </c>
      <c r="D2197" s="111" t="s">
        <v>33</v>
      </c>
      <c r="E2197" s="111" t="s">
        <v>43952</v>
      </c>
    </row>
    <row r="2198" spans="1:5">
      <c r="A2198">
        <v>0</v>
      </c>
      <c r="B2198" t="s">
        <v>46810</v>
      </c>
      <c r="C2198">
        <v>0</v>
      </c>
      <c r="D2198" s="111">
        <v>0</v>
      </c>
      <c r="E2198" s="111" t="s">
        <v>42775</v>
      </c>
    </row>
    <row r="2199" spans="1:5">
      <c r="A2199">
        <v>0</v>
      </c>
      <c r="B2199" t="s">
        <v>5999</v>
      </c>
      <c r="C2199" t="s">
        <v>46811</v>
      </c>
      <c r="D2199" s="111" t="s">
        <v>33</v>
      </c>
      <c r="E2199" s="111" t="s">
        <v>46812</v>
      </c>
    </row>
    <row r="2200" spans="1:5">
      <c r="A2200">
        <v>0</v>
      </c>
      <c r="B2200" t="s">
        <v>46813</v>
      </c>
      <c r="C2200">
        <v>0</v>
      </c>
      <c r="D2200" s="111">
        <v>0</v>
      </c>
      <c r="E2200" s="111" t="s">
        <v>42775</v>
      </c>
    </row>
    <row r="2201" spans="1:5">
      <c r="A2201">
        <v>0</v>
      </c>
      <c r="B2201" t="s">
        <v>6000</v>
      </c>
      <c r="C2201" t="s">
        <v>46814</v>
      </c>
      <c r="D2201" s="111" t="s">
        <v>33</v>
      </c>
      <c r="E2201" s="111" t="s">
        <v>46815</v>
      </c>
    </row>
    <row r="2202" spans="1:5">
      <c r="A2202">
        <v>0</v>
      </c>
      <c r="B2202" t="s">
        <v>46816</v>
      </c>
      <c r="C2202">
        <v>0</v>
      </c>
      <c r="D2202" s="111">
        <v>0</v>
      </c>
      <c r="E2202" s="111" t="s">
        <v>42775</v>
      </c>
    </row>
    <row r="2203" spans="1:5">
      <c r="A2203">
        <v>0</v>
      </c>
      <c r="B2203" t="s">
        <v>6001</v>
      </c>
      <c r="C2203" t="s">
        <v>46817</v>
      </c>
      <c r="D2203" s="111" t="s">
        <v>33</v>
      </c>
      <c r="E2203" s="111" t="s">
        <v>46818</v>
      </c>
    </row>
    <row r="2204" spans="1:5">
      <c r="A2204">
        <v>0</v>
      </c>
      <c r="B2204" t="s">
        <v>6002</v>
      </c>
      <c r="C2204" t="s">
        <v>46819</v>
      </c>
      <c r="D2204" s="111" t="s">
        <v>33</v>
      </c>
      <c r="E2204" s="111" t="s">
        <v>46820</v>
      </c>
    </row>
    <row r="2205" spans="1:5">
      <c r="A2205">
        <v>0</v>
      </c>
      <c r="B2205" t="s">
        <v>46821</v>
      </c>
      <c r="C2205">
        <v>0</v>
      </c>
      <c r="D2205" s="111">
        <v>0</v>
      </c>
      <c r="E2205" s="111" t="s">
        <v>42775</v>
      </c>
    </row>
    <row r="2206" spans="1:5">
      <c r="A2206">
        <v>0</v>
      </c>
      <c r="B2206" t="s">
        <v>6003</v>
      </c>
      <c r="C2206" t="s">
        <v>46822</v>
      </c>
      <c r="D2206" s="111" t="s">
        <v>40</v>
      </c>
      <c r="E2206" s="111" t="s">
        <v>46823</v>
      </c>
    </row>
    <row r="2207" spans="1:5">
      <c r="A2207">
        <v>0</v>
      </c>
      <c r="B2207" t="s">
        <v>6004</v>
      </c>
      <c r="C2207" t="s">
        <v>6005</v>
      </c>
      <c r="D2207" s="111" t="s">
        <v>33</v>
      </c>
      <c r="E2207" s="111" t="s">
        <v>46824</v>
      </c>
    </row>
    <row r="2208" spans="1:5">
      <c r="A2208">
        <v>0</v>
      </c>
      <c r="B2208" t="s">
        <v>46825</v>
      </c>
      <c r="C2208">
        <v>0</v>
      </c>
      <c r="D2208" s="111">
        <v>0</v>
      </c>
      <c r="E2208" s="111" t="s">
        <v>42775</v>
      </c>
    </row>
    <row r="2209" spans="1:5">
      <c r="A2209">
        <v>0</v>
      </c>
      <c r="B2209" t="s">
        <v>6006</v>
      </c>
      <c r="C2209" t="s">
        <v>46826</v>
      </c>
      <c r="D2209" s="111" t="s">
        <v>24</v>
      </c>
      <c r="E2209" s="111" t="s">
        <v>46827</v>
      </c>
    </row>
    <row r="2210" spans="1:5">
      <c r="A2210">
        <v>0</v>
      </c>
      <c r="B2210" t="s">
        <v>46828</v>
      </c>
      <c r="C2210">
        <v>0</v>
      </c>
      <c r="D2210" s="111">
        <v>0</v>
      </c>
      <c r="E2210" s="111" t="s">
        <v>42775</v>
      </c>
    </row>
    <row r="2211" spans="1:5">
      <c r="A2211">
        <v>0</v>
      </c>
      <c r="B2211" t="s">
        <v>6007</v>
      </c>
      <c r="C2211" t="s">
        <v>46829</v>
      </c>
      <c r="D2211" s="111" t="s">
        <v>33</v>
      </c>
      <c r="E2211" s="111" t="s">
        <v>46830</v>
      </c>
    </row>
    <row r="2212" spans="1:5">
      <c r="A2212">
        <v>0</v>
      </c>
      <c r="B2212" t="s">
        <v>6008</v>
      </c>
      <c r="C2212" t="s">
        <v>46831</v>
      </c>
      <c r="D2212" s="111" t="s">
        <v>33</v>
      </c>
      <c r="E2212" s="111" t="s">
        <v>46832</v>
      </c>
    </row>
    <row r="2213" spans="1:5">
      <c r="A2213">
        <v>0</v>
      </c>
      <c r="B2213" t="s">
        <v>6009</v>
      </c>
      <c r="C2213" t="s">
        <v>46833</v>
      </c>
      <c r="D2213" s="111" t="s">
        <v>33</v>
      </c>
      <c r="E2213" s="111" t="s">
        <v>46834</v>
      </c>
    </row>
    <row r="2214" spans="1:5">
      <c r="A2214">
        <v>0</v>
      </c>
      <c r="B2214" t="s">
        <v>46835</v>
      </c>
      <c r="C2214">
        <v>0</v>
      </c>
      <c r="D2214" s="111">
        <v>0</v>
      </c>
      <c r="E2214" s="111" t="s">
        <v>42775</v>
      </c>
    </row>
    <row r="2215" spans="1:5">
      <c r="A2215">
        <v>0</v>
      </c>
      <c r="B2215" t="s">
        <v>6010</v>
      </c>
      <c r="C2215" t="s">
        <v>46836</v>
      </c>
      <c r="D2215" s="111" t="s">
        <v>40</v>
      </c>
      <c r="E2215" s="111" t="s">
        <v>46837</v>
      </c>
    </row>
    <row r="2216" spans="1:5">
      <c r="A2216">
        <v>0</v>
      </c>
      <c r="B2216" t="s">
        <v>6011</v>
      </c>
      <c r="C2216" t="s">
        <v>6012</v>
      </c>
      <c r="D2216" s="111" t="s">
        <v>40</v>
      </c>
      <c r="E2216" s="111" t="s">
        <v>46838</v>
      </c>
    </row>
    <row r="2217" spans="1:5">
      <c r="A2217">
        <v>0</v>
      </c>
      <c r="B2217" t="s">
        <v>6013</v>
      </c>
      <c r="C2217" t="s">
        <v>46839</v>
      </c>
      <c r="D2217" s="111" t="s">
        <v>40</v>
      </c>
      <c r="E2217" s="111" t="s">
        <v>46840</v>
      </c>
    </row>
    <row r="2218" spans="1:5">
      <c r="A2218">
        <v>0</v>
      </c>
      <c r="B2218" t="s">
        <v>46841</v>
      </c>
      <c r="C2218">
        <v>0</v>
      </c>
      <c r="D2218" s="111">
        <v>0</v>
      </c>
      <c r="E2218" s="111" t="s">
        <v>42775</v>
      </c>
    </row>
    <row r="2219" spans="1:5">
      <c r="A2219">
        <v>0</v>
      </c>
      <c r="B2219" t="s">
        <v>6014</v>
      </c>
      <c r="C2219" t="s">
        <v>46842</v>
      </c>
      <c r="D2219" s="111" t="s">
        <v>40</v>
      </c>
      <c r="E2219" s="111" t="s">
        <v>46843</v>
      </c>
    </row>
    <row r="2220" spans="1:5">
      <c r="A2220">
        <v>0</v>
      </c>
      <c r="B2220" t="s">
        <v>6015</v>
      </c>
      <c r="C2220" t="s">
        <v>46844</v>
      </c>
      <c r="D2220" s="111" t="s">
        <v>40</v>
      </c>
      <c r="E2220" s="111" t="s">
        <v>46845</v>
      </c>
    </row>
    <row r="2221" spans="1:5">
      <c r="A2221" t="s">
        <v>46846</v>
      </c>
      <c r="B2221">
        <v>0</v>
      </c>
      <c r="C2221">
        <v>0</v>
      </c>
      <c r="D2221" s="111">
        <v>0</v>
      </c>
      <c r="E2221" s="111" t="s">
        <v>42775</v>
      </c>
    </row>
    <row r="2222" spans="1:5">
      <c r="A2222">
        <v>0</v>
      </c>
      <c r="B2222" t="s">
        <v>46847</v>
      </c>
      <c r="C2222">
        <v>0</v>
      </c>
      <c r="D2222" s="111">
        <v>0</v>
      </c>
      <c r="E2222" s="111" t="s">
        <v>42775</v>
      </c>
    </row>
    <row r="2223" spans="1:5">
      <c r="A2223">
        <v>0</v>
      </c>
      <c r="B2223" t="s">
        <v>6016</v>
      </c>
      <c r="C2223" t="s">
        <v>46848</v>
      </c>
      <c r="D2223" s="111" t="s">
        <v>4148</v>
      </c>
      <c r="E2223" s="111" t="s">
        <v>46849</v>
      </c>
    </row>
    <row r="2224" spans="1:5">
      <c r="A2224">
        <v>0</v>
      </c>
      <c r="B2224" t="s">
        <v>6017</v>
      </c>
      <c r="C2224" t="s">
        <v>46850</v>
      </c>
      <c r="D2224" s="111" t="s">
        <v>4148</v>
      </c>
      <c r="E2224" s="111" t="s">
        <v>46851</v>
      </c>
    </row>
    <row r="2225" spans="1:5">
      <c r="A2225">
        <v>0</v>
      </c>
      <c r="B2225" t="s">
        <v>6018</v>
      </c>
      <c r="C2225" t="s">
        <v>46852</v>
      </c>
      <c r="D2225" s="111" t="s">
        <v>4148</v>
      </c>
      <c r="E2225" s="111" t="s">
        <v>46853</v>
      </c>
    </row>
    <row r="2226" spans="1:5">
      <c r="A2226">
        <v>0</v>
      </c>
      <c r="B2226" t="s">
        <v>6019</v>
      </c>
      <c r="C2226" t="s">
        <v>46854</v>
      </c>
      <c r="D2226" s="111" t="s">
        <v>4148</v>
      </c>
      <c r="E2226" s="111" t="s">
        <v>46855</v>
      </c>
    </row>
    <row r="2227" spans="1:5">
      <c r="A2227">
        <v>0</v>
      </c>
      <c r="B2227" t="s">
        <v>6020</v>
      </c>
      <c r="C2227" t="s">
        <v>46856</v>
      </c>
      <c r="D2227" s="111" t="s">
        <v>4148</v>
      </c>
      <c r="E2227" s="111" t="s">
        <v>46857</v>
      </c>
    </row>
    <row r="2228" spans="1:5">
      <c r="A2228">
        <v>0</v>
      </c>
      <c r="B2228" t="s">
        <v>6021</v>
      </c>
      <c r="C2228" t="s">
        <v>46858</v>
      </c>
      <c r="D2228" s="111" t="s">
        <v>4148</v>
      </c>
      <c r="E2228" s="111" t="s">
        <v>46859</v>
      </c>
    </row>
    <row r="2229" spans="1:5">
      <c r="A2229">
        <v>0</v>
      </c>
      <c r="B2229" t="s">
        <v>6022</v>
      </c>
      <c r="C2229" t="s">
        <v>46860</v>
      </c>
      <c r="D2229" s="111" t="s">
        <v>4148</v>
      </c>
      <c r="E2229" s="111" t="s">
        <v>46859</v>
      </c>
    </row>
    <row r="2230" spans="1:5">
      <c r="A2230">
        <v>0</v>
      </c>
      <c r="B2230" t="s">
        <v>6023</v>
      </c>
      <c r="C2230" t="s">
        <v>46861</v>
      </c>
      <c r="D2230" s="111" t="s">
        <v>4148</v>
      </c>
      <c r="E2230" s="111" t="s">
        <v>46862</v>
      </c>
    </row>
    <row r="2231" spans="1:5">
      <c r="A2231">
        <v>0</v>
      </c>
      <c r="B2231" t="s">
        <v>6024</v>
      </c>
      <c r="C2231" t="s">
        <v>46863</v>
      </c>
      <c r="D2231" s="111" t="s">
        <v>4148</v>
      </c>
      <c r="E2231" s="111" t="s">
        <v>46862</v>
      </c>
    </row>
    <row r="2232" spans="1:5">
      <c r="A2232">
        <v>0</v>
      </c>
      <c r="B2232" t="s">
        <v>6025</v>
      </c>
      <c r="C2232" t="s">
        <v>46864</v>
      </c>
      <c r="D2232" s="111" t="s">
        <v>4148</v>
      </c>
      <c r="E2232" s="111" t="s">
        <v>46849</v>
      </c>
    </row>
    <row r="2233" spans="1:5">
      <c r="A2233">
        <v>0</v>
      </c>
      <c r="B2233" t="s">
        <v>6026</v>
      </c>
      <c r="C2233" t="s">
        <v>46865</v>
      </c>
      <c r="D2233" s="111" t="s">
        <v>4148</v>
      </c>
      <c r="E2233" s="111" t="s">
        <v>46857</v>
      </c>
    </row>
    <row r="2234" spans="1:5">
      <c r="A2234">
        <v>0</v>
      </c>
      <c r="B2234" t="s">
        <v>6027</v>
      </c>
      <c r="C2234" t="s">
        <v>46866</v>
      </c>
      <c r="D2234" s="111" t="s">
        <v>4148</v>
      </c>
      <c r="E2234" s="111" t="s">
        <v>46867</v>
      </c>
    </row>
    <row r="2235" spans="1:5">
      <c r="A2235">
        <v>0</v>
      </c>
      <c r="B2235" t="s">
        <v>6028</v>
      </c>
      <c r="C2235" t="s">
        <v>46868</v>
      </c>
      <c r="D2235" s="111" t="s">
        <v>4148</v>
      </c>
      <c r="E2235" s="111" t="s">
        <v>46869</v>
      </c>
    </row>
    <row r="2236" spans="1:5">
      <c r="A2236">
        <v>0</v>
      </c>
      <c r="B2236" t="s">
        <v>6029</v>
      </c>
      <c r="C2236" t="s">
        <v>46870</v>
      </c>
      <c r="D2236" s="111" t="s">
        <v>4148</v>
      </c>
      <c r="E2236" s="111" t="s">
        <v>46862</v>
      </c>
    </row>
    <row r="2237" spans="1:5">
      <c r="A2237">
        <v>0</v>
      </c>
      <c r="B2237" t="s">
        <v>6030</v>
      </c>
      <c r="C2237" t="s">
        <v>46871</v>
      </c>
      <c r="D2237" s="111" t="s">
        <v>4148</v>
      </c>
      <c r="E2237" s="111" t="s">
        <v>46862</v>
      </c>
    </row>
    <row r="2238" spans="1:5">
      <c r="A2238">
        <v>0</v>
      </c>
      <c r="B2238" t="s">
        <v>6031</v>
      </c>
      <c r="C2238" t="s">
        <v>46872</v>
      </c>
      <c r="D2238" s="111" t="s">
        <v>4148</v>
      </c>
      <c r="E2238" s="111" t="s">
        <v>46873</v>
      </c>
    </row>
    <row r="2239" spans="1:5">
      <c r="A2239">
        <v>0</v>
      </c>
      <c r="B2239" t="s">
        <v>6032</v>
      </c>
      <c r="C2239" t="s">
        <v>46874</v>
      </c>
      <c r="D2239" s="111" t="s">
        <v>4148</v>
      </c>
      <c r="E2239" s="111" t="s">
        <v>46875</v>
      </c>
    </row>
    <row r="2240" spans="1:5">
      <c r="A2240">
        <v>0</v>
      </c>
      <c r="B2240" t="s">
        <v>6033</v>
      </c>
      <c r="C2240" t="s">
        <v>46876</v>
      </c>
      <c r="D2240" s="111" t="s">
        <v>4148</v>
      </c>
      <c r="E2240" s="111" t="s">
        <v>46877</v>
      </c>
    </row>
    <row r="2241" spans="1:5">
      <c r="A2241">
        <v>0</v>
      </c>
      <c r="B2241" t="s">
        <v>6034</v>
      </c>
      <c r="C2241" t="s">
        <v>46878</v>
      </c>
      <c r="D2241" s="111" t="s">
        <v>4148</v>
      </c>
      <c r="E2241" s="111" t="s">
        <v>46879</v>
      </c>
    </row>
    <row r="2242" spans="1:5">
      <c r="A2242">
        <v>0</v>
      </c>
      <c r="B2242" t="s">
        <v>6035</v>
      </c>
      <c r="C2242" t="s">
        <v>46880</v>
      </c>
      <c r="D2242" s="111" t="s">
        <v>4148</v>
      </c>
      <c r="E2242" s="111" t="s">
        <v>46877</v>
      </c>
    </row>
    <row r="2243" spans="1:5">
      <c r="A2243">
        <v>0</v>
      </c>
      <c r="B2243" t="s">
        <v>6036</v>
      </c>
      <c r="C2243" t="s">
        <v>46881</v>
      </c>
      <c r="D2243" s="111" t="s">
        <v>4148</v>
      </c>
      <c r="E2243" s="111" t="s">
        <v>46877</v>
      </c>
    </row>
    <row r="2244" spans="1:5">
      <c r="A2244">
        <v>0</v>
      </c>
      <c r="B2244" t="s">
        <v>6037</v>
      </c>
      <c r="C2244" t="s">
        <v>46882</v>
      </c>
      <c r="D2244" s="111" t="s">
        <v>4148</v>
      </c>
      <c r="E2244" s="111" t="s">
        <v>46883</v>
      </c>
    </row>
    <row r="2245" spans="1:5">
      <c r="A2245">
        <v>0</v>
      </c>
      <c r="B2245" t="s">
        <v>6038</v>
      </c>
      <c r="C2245" t="s">
        <v>46884</v>
      </c>
      <c r="D2245" s="111" t="s">
        <v>4148</v>
      </c>
      <c r="E2245" s="111" t="s">
        <v>46877</v>
      </c>
    </row>
    <row r="2246" spans="1:5">
      <c r="A2246">
        <v>0</v>
      </c>
      <c r="B2246" t="s">
        <v>6039</v>
      </c>
      <c r="C2246" t="s">
        <v>46885</v>
      </c>
      <c r="D2246" s="111" t="s">
        <v>4148</v>
      </c>
      <c r="E2246" s="111" t="s">
        <v>46886</v>
      </c>
    </row>
    <row r="2247" spans="1:5">
      <c r="A2247">
        <v>0</v>
      </c>
      <c r="B2247" t="s">
        <v>6040</v>
      </c>
      <c r="C2247" t="s">
        <v>46887</v>
      </c>
      <c r="D2247" s="111" t="s">
        <v>4148</v>
      </c>
      <c r="E2247" s="111" t="s">
        <v>45652</v>
      </c>
    </row>
    <row r="2248" spans="1:5">
      <c r="A2248">
        <v>0</v>
      </c>
      <c r="B2248" t="s">
        <v>6041</v>
      </c>
      <c r="C2248" t="s">
        <v>46888</v>
      </c>
      <c r="D2248" s="111" t="s">
        <v>40</v>
      </c>
      <c r="E2248" s="111" t="s">
        <v>46889</v>
      </c>
    </row>
    <row r="2249" spans="1:5">
      <c r="A2249">
        <v>0</v>
      </c>
      <c r="B2249" t="s">
        <v>6042</v>
      </c>
      <c r="C2249" t="s">
        <v>46890</v>
      </c>
      <c r="D2249" s="111" t="s">
        <v>40</v>
      </c>
      <c r="E2249" s="111" t="s">
        <v>46891</v>
      </c>
    </row>
    <row r="2250" spans="1:5">
      <c r="A2250">
        <v>0</v>
      </c>
      <c r="B2250" t="s">
        <v>46892</v>
      </c>
      <c r="C2250">
        <v>0</v>
      </c>
      <c r="D2250" s="111">
        <v>0</v>
      </c>
      <c r="E2250" s="111" t="s">
        <v>42775</v>
      </c>
    </row>
    <row r="2251" spans="1:5">
      <c r="A2251">
        <v>0</v>
      </c>
      <c r="B2251" t="s">
        <v>6043</v>
      </c>
      <c r="C2251" t="s">
        <v>46893</v>
      </c>
      <c r="D2251" s="111" t="s">
        <v>4148</v>
      </c>
      <c r="E2251" s="111" t="s">
        <v>46894</v>
      </c>
    </row>
    <row r="2252" spans="1:5">
      <c r="A2252">
        <v>0</v>
      </c>
      <c r="B2252" t="s">
        <v>6044</v>
      </c>
      <c r="C2252" t="s">
        <v>46895</v>
      </c>
      <c r="D2252" s="111" t="s">
        <v>4148</v>
      </c>
      <c r="E2252" s="111" t="s">
        <v>46896</v>
      </c>
    </row>
    <row r="2253" spans="1:5">
      <c r="A2253">
        <v>0</v>
      </c>
      <c r="B2253" t="s">
        <v>6045</v>
      </c>
      <c r="C2253" t="s">
        <v>46897</v>
      </c>
      <c r="D2253" s="111" t="s">
        <v>4148</v>
      </c>
      <c r="E2253" s="111" t="s">
        <v>46898</v>
      </c>
    </row>
    <row r="2254" spans="1:5">
      <c r="A2254">
        <v>0</v>
      </c>
      <c r="B2254" t="s">
        <v>6046</v>
      </c>
      <c r="C2254" t="s">
        <v>46899</v>
      </c>
      <c r="D2254" s="111" t="s">
        <v>4148</v>
      </c>
      <c r="E2254" s="111" t="s">
        <v>46894</v>
      </c>
    </row>
    <row r="2255" spans="1:5">
      <c r="A2255">
        <v>0</v>
      </c>
      <c r="B2255" t="s">
        <v>6047</v>
      </c>
      <c r="C2255" t="s">
        <v>46900</v>
      </c>
      <c r="D2255" s="111" t="s">
        <v>4148</v>
      </c>
      <c r="E2255" s="111" t="s">
        <v>46901</v>
      </c>
    </row>
    <row r="2256" spans="1:5">
      <c r="A2256">
        <v>0</v>
      </c>
      <c r="B2256" t="s">
        <v>6048</v>
      </c>
      <c r="C2256" t="s">
        <v>46902</v>
      </c>
      <c r="D2256" s="111" t="s">
        <v>4148</v>
      </c>
      <c r="E2256" s="111" t="s">
        <v>46903</v>
      </c>
    </row>
    <row r="2257" spans="1:5">
      <c r="A2257">
        <v>0</v>
      </c>
      <c r="B2257" t="s">
        <v>6049</v>
      </c>
      <c r="C2257" t="s">
        <v>46904</v>
      </c>
      <c r="D2257" s="111" t="s">
        <v>4148</v>
      </c>
      <c r="E2257" s="111" t="s">
        <v>46905</v>
      </c>
    </row>
    <row r="2258" spans="1:5">
      <c r="A2258">
        <v>0</v>
      </c>
      <c r="B2258" t="s">
        <v>6050</v>
      </c>
      <c r="C2258" t="s">
        <v>46906</v>
      </c>
      <c r="D2258" s="111" t="s">
        <v>4148</v>
      </c>
      <c r="E2258" s="111" t="s">
        <v>46894</v>
      </c>
    </row>
    <row r="2259" spans="1:5">
      <c r="A2259" t="s">
        <v>46907</v>
      </c>
      <c r="B2259">
        <v>0</v>
      </c>
      <c r="C2259">
        <v>0</v>
      </c>
      <c r="D2259" s="111">
        <v>0</v>
      </c>
      <c r="E2259" s="111" t="s">
        <v>42775</v>
      </c>
    </row>
    <row r="2260" spans="1:5">
      <c r="A2260">
        <v>0</v>
      </c>
      <c r="B2260" t="s">
        <v>46908</v>
      </c>
      <c r="C2260">
        <v>0</v>
      </c>
      <c r="D2260" s="111">
        <v>0</v>
      </c>
      <c r="E2260" s="111" t="s">
        <v>42775</v>
      </c>
    </row>
    <row r="2261" spans="1:5">
      <c r="A2261">
        <v>0</v>
      </c>
      <c r="B2261" t="s">
        <v>6051</v>
      </c>
      <c r="C2261" t="s">
        <v>46909</v>
      </c>
      <c r="D2261" s="111" t="s">
        <v>24</v>
      </c>
      <c r="E2261" s="111" t="s">
        <v>46910</v>
      </c>
    </row>
    <row r="2262" spans="1:5">
      <c r="A2262">
        <v>0</v>
      </c>
      <c r="B2262" t="s">
        <v>46911</v>
      </c>
      <c r="C2262">
        <v>0</v>
      </c>
      <c r="D2262" s="111">
        <v>0</v>
      </c>
      <c r="E2262" s="111" t="s">
        <v>42775</v>
      </c>
    </row>
    <row r="2263" spans="1:5">
      <c r="A2263">
        <v>0</v>
      </c>
      <c r="B2263" t="s">
        <v>6052</v>
      </c>
      <c r="C2263" t="s">
        <v>46912</v>
      </c>
      <c r="D2263" s="111" t="s">
        <v>24</v>
      </c>
      <c r="E2263" s="111" t="s">
        <v>46913</v>
      </c>
    </row>
    <row r="2264" spans="1:5">
      <c r="A2264">
        <v>0</v>
      </c>
      <c r="B2264" t="s">
        <v>6053</v>
      </c>
      <c r="C2264" t="s">
        <v>46914</v>
      </c>
      <c r="D2264" s="111" t="s">
        <v>24</v>
      </c>
      <c r="E2264" s="111" t="s">
        <v>46915</v>
      </c>
    </row>
    <row r="2265" spans="1:5">
      <c r="A2265">
        <v>0</v>
      </c>
      <c r="B2265" t="s">
        <v>6054</v>
      </c>
      <c r="C2265" t="s">
        <v>46916</v>
      </c>
      <c r="D2265" s="111" t="s">
        <v>24</v>
      </c>
      <c r="E2265" s="111" t="s">
        <v>46917</v>
      </c>
    </row>
    <row r="2266" spans="1:5">
      <c r="A2266">
        <v>0</v>
      </c>
      <c r="B2266" t="s">
        <v>6055</v>
      </c>
      <c r="C2266" t="s">
        <v>46918</v>
      </c>
      <c r="D2266" s="111" t="s">
        <v>24</v>
      </c>
      <c r="E2266" s="111" t="s">
        <v>46919</v>
      </c>
    </row>
    <row r="2267" spans="1:5">
      <c r="A2267">
        <v>0</v>
      </c>
      <c r="B2267" t="s">
        <v>6056</v>
      </c>
      <c r="C2267" t="s">
        <v>46920</v>
      </c>
      <c r="D2267" s="111" t="s">
        <v>24</v>
      </c>
      <c r="E2267" s="111" t="s">
        <v>46921</v>
      </c>
    </row>
    <row r="2268" spans="1:5">
      <c r="A2268">
        <v>0</v>
      </c>
      <c r="B2268" t="s">
        <v>6057</v>
      </c>
      <c r="C2268" t="s">
        <v>46922</v>
      </c>
      <c r="D2268" s="111" t="s">
        <v>24</v>
      </c>
      <c r="E2268" s="111" t="s">
        <v>46923</v>
      </c>
    </row>
    <row r="2269" spans="1:5">
      <c r="A2269">
        <v>0</v>
      </c>
      <c r="B2269" t="s">
        <v>6058</v>
      </c>
      <c r="C2269" t="s">
        <v>46924</v>
      </c>
      <c r="D2269" s="111" t="s">
        <v>24</v>
      </c>
      <c r="E2269" s="111" t="s">
        <v>46925</v>
      </c>
    </row>
    <row r="2270" spans="1:5">
      <c r="A2270">
        <v>0</v>
      </c>
      <c r="B2270" t="s">
        <v>6059</v>
      </c>
      <c r="C2270" t="s">
        <v>46926</v>
      </c>
      <c r="D2270" s="111" t="s">
        <v>24</v>
      </c>
      <c r="E2270" s="111" t="s">
        <v>46927</v>
      </c>
    </row>
    <row r="2271" spans="1:5">
      <c r="A2271">
        <v>0</v>
      </c>
      <c r="B2271" t="s">
        <v>6060</v>
      </c>
      <c r="C2271" t="s">
        <v>46928</v>
      </c>
      <c r="D2271" s="111" t="s">
        <v>24</v>
      </c>
      <c r="E2271" s="111" t="s">
        <v>46929</v>
      </c>
    </row>
    <row r="2272" spans="1:5">
      <c r="A2272">
        <v>0</v>
      </c>
      <c r="B2272" t="s">
        <v>6061</v>
      </c>
      <c r="C2272" t="s">
        <v>6062</v>
      </c>
      <c r="D2272" s="111" t="s">
        <v>24</v>
      </c>
      <c r="E2272" s="111" t="s">
        <v>46930</v>
      </c>
    </row>
    <row r="2273" spans="1:5">
      <c r="A2273">
        <v>0</v>
      </c>
      <c r="B2273" t="s">
        <v>46931</v>
      </c>
      <c r="C2273">
        <v>0</v>
      </c>
      <c r="D2273" s="111">
        <v>0</v>
      </c>
      <c r="E2273" s="111" t="s">
        <v>42775</v>
      </c>
    </row>
    <row r="2274" spans="1:5">
      <c r="A2274">
        <v>0</v>
      </c>
      <c r="B2274" t="s">
        <v>6063</v>
      </c>
      <c r="C2274" t="s">
        <v>46932</v>
      </c>
      <c r="D2274" s="111" t="s">
        <v>24</v>
      </c>
      <c r="E2274" s="111" t="s">
        <v>46933</v>
      </c>
    </row>
    <row r="2275" spans="1:5">
      <c r="A2275">
        <v>0</v>
      </c>
      <c r="B2275" t="s">
        <v>6064</v>
      </c>
      <c r="C2275" t="s">
        <v>46934</v>
      </c>
      <c r="D2275" s="111" t="s">
        <v>24</v>
      </c>
      <c r="E2275" s="111" t="s">
        <v>46935</v>
      </c>
    </row>
    <row r="2276" spans="1:5">
      <c r="A2276">
        <v>0</v>
      </c>
      <c r="B2276" t="s">
        <v>6065</v>
      </c>
      <c r="C2276" t="s">
        <v>46936</v>
      </c>
      <c r="D2276" s="111" t="s">
        <v>24</v>
      </c>
      <c r="E2276" s="111" t="s">
        <v>46937</v>
      </c>
    </row>
    <row r="2277" spans="1:5">
      <c r="A2277">
        <v>0</v>
      </c>
      <c r="B2277" t="s">
        <v>6066</v>
      </c>
      <c r="C2277" t="s">
        <v>46938</v>
      </c>
      <c r="D2277" s="111" t="s">
        <v>24</v>
      </c>
      <c r="E2277" s="111" t="s">
        <v>46939</v>
      </c>
    </row>
    <row r="2278" spans="1:5">
      <c r="A2278">
        <v>0</v>
      </c>
      <c r="B2278" t="s">
        <v>46940</v>
      </c>
      <c r="C2278">
        <v>0</v>
      </c>
      <c r="D2278" s="111">
        <v>0</v>
      </c>
      <c r="E2278" s="111" t="s">
        <v>42775</v>
      </c>
    </row>
    <row r="2279" spans="1:5">
      <c r="A2279">
        <v>0</v>
      </c>
      <c r="B2279" t="s">
        <v>6067</v>
      </c>
      <c r="C2279" t="s">
        <v>46941</v>
      </c>
      <c r="D2279" s="111" t="s">
        <v>24</v>
      </c>
      <c r="E2279" s="111" t="s">
        <v>46942</v>
      </c>
    </row>
    <row r="2280" spans="1:5">
      <c r="A2280">
        <v>0</v>
      </c>
      <c r="B2280" t="s">
        <v>6068</v>
      </c>
      <c r="C2280" t="s">
        <v>46943</v>
      </c>
      <c r="D2280" s="111" t="s">
        <v>24</v>
      </c>
      <c r="E2280" s="111" t="s">
        <v>46944</v>
      </c>
    </row>
    <row r="2281" spans="1:5">
      <c r="A2281">
        <v>0</v>
      </c>
      <c r="B2281" t="s">
        <v>6069</v>
      </c>
      <c r="C2281" t="s">
        <v>46945</v>
      </c>
      <c r="D2281" s="111" t="s">
        <v>24</v>
      </c>
      <c r="E2281" s="111" t="s">
        <v>46946</v>
      </c>
    </row>
    <row r="2282" spans="1:5">
      <c r="A2282">
        <v>0</v>
      </c>
      <c r="B2282" t="s">
        <v>6070</v>
      </c>
      <c r="C2282" t="s">
        <v>46947</v>
      </c>
      <c r="D2282" s="111" t="s">
        <v>24</v>
      </c>
      <c r="E2282" s="111" t="s">
        <v>46948</v>
      </c>
    </row>
    <row r="2283" spans="1:5">
      <c r="A2283">
        <v>0</v>
      </c>
      <c r="B2283" t="s">
        <v>6071</v>
      </c>
      <c r="C2283" t="s">
        <v>6072</v>
      </c>
      <c r="D2283" s="111" t="s">
        <v>24</v>
      </c>
      <c r="E2283" s="111" t="s">
        <v>46949</v>
      </c>
    </row>
    <row r="2284" spans="1:5">
      <c r="A2284" t="s">
        <v>46950</v>
      </c>
      <c r="B2284">
        <v>0</v>
      </c>
      <c r="C2284">
        <v>0</v>
      </c>
      <c r="D2284" s="111">
        <v>0</v>
      </c>
      <c r="E2284" s="111" t="s">
        <v>42775</v>
      </c>
    </row>
    <row r="2285" spans="1:5">
      <c r="A2285">
        <v>0</v>
      </c>
      <c r="B2285" t="s">
        <v>46951</v>
      </c>
      <c r="C2285">
        <v>0</v>
      </c>
      <c r="D2285" s="111">
        <v>0</v>
      </c>
      <c r="E2285" s="111" t="s">
        <v>42775</v>
      </c>
    </row>
    <row r="2286" spans="1:5">
      <c r="A2286">
        <v>0</v>
      </c>
      <c r="B2286" t="s">
        <v>6073</v>
      </c>
      <c r="C2286" t="s">
        <v>46952</v>
      </c>
      <c r="D2286" s="111" t="s">
        <v>33</v>
      </c>
      <c r="E2286" s="111" t="s">
        <v>46953</v>
      </c>
    </row>
    <row r="2287" spans="1:5">
      <c r="A2287">
        <v>0</v>
      </c>
      <c r="B2287" t="s">
        <v>46954</v>
      </c>
      <c r="C2287">
        <v>0</v>
      </c>
      <c r="D2287" s="111">
        <v>0</v>
      </c>
      <c r="E2287" s="111" t="s">
        <v>42775</v>
      </c>
    </row>
    <row r="2288" spans="1:5">
      <c r="A2288">
        <v>0</v>
      </c>
      <c r="B2288" t="s">
        <v>6074</v>
      </c>
      <c r="C2288" t="s">
        <v>46955</v>
      </c>
      <c r="D2288" s="111" t="s">
        <v>44327</v>
      </c>
      <c r="E2288" s="111" t="s">
        <v>44328</v>
      </c>
    </row>
    <row r="2289" spans="1:5">
      <c r="A2289">
        <v>0</v>
      </c>
      <c r="B2289" t="s">
        <v>6075</v>
      </c>
      <c r="C2289" t="s">
        <v>46956</v>
      </c>
      <c r="D2289" s="111" t="s">
        <v>33</v>
      </c>
      <c r="E2289" s="111" t="s">
        <v>46957</v>
      </c>
    </row>
    <row r="2290" spans="1:5">
      <c r="A2290">
        <v>0</v>
      </c>
      <c r="B2290" t="s">
        <v>46958</v>
      </c>
      <c r="C2290">
        <v>0</v>
      </c>
      <c r="D2290" s="111">
        <v>0</v>
      </c>
      <c r="E2290" s="111" t="s">
        <v>42775</v>
      </c>
    </row>
    <row r="2291" spans="1:5">
      <c r="A2291">
        <v>0</v>
      </c>
      <c r="B2291" t="s">
        <v>6076</v>
      </c>
      <c r="C2291" t="s">
        <v>46959</v>
      </c>
      <c r="D2291" s="111" t="s">
        <v>33</v>
      </c>
      <c r="E2291" s="111" t="s">
        <v>45313</v>
      </c>
    </row>
    <row r="2292" spans="1:5">
      <c r="A2292">
        <v>0</v>
      </c>
      <c r="B2292" t="s">
        <v>6077</v>
      </c>
      <c r="C2292" t="s">
        <v>46960</v>
      </c>
      <c r="D2292" s="111" t="s">
        <v>33</v>
      </c>
      <c r="E2292" s="111" t="s">
        <v>46961</v>
      </c>
    </row>
    <row r="2293" spans="1:5">
      <c r="A2293">
        <v>0</v>
      </c>
      <c r="B2293" t="s">
        <v>6078</v>
      </c>
      <c r="C2293" t="s">
        <v>46962</v>
      </c>
      <c r="D2293" s="111" t="s">
        <v>33</v>
      </c>
      <c r="E2293" s="111" t="s">
        <v>46963</v>
      </c>
    </row>
    <row r="2294" spans="1:5">
      <c r="A2294">
        <v>0</v>
      </c>
      <c r="B2294" t="s">
        <v>46964</v>
      </c>
      <c r="C2294">
        <v>0</v>
      </c>
      <c r="D2294" s="111">
        <v>0</v>
      </c>
      <c r="E2294" s="111" t="s">
        <v>42775</v>
      </c>
    </row>
    <row r="2295" spans="1:5">
      <c r="A2295">
        <v>0</v>
      </c>
      <c r="B2295" t="s">
        <v>6079</v>
      </c>
      <c r="C2295" t="s">
        <v>46965</v>
      </c>
      <c r="D2295" s="111" t="s">
        <v>24</v>
      </c>
      <c r="E2295" s="111" t="s">
        <v>46966</v>
      </c>
    </row>
    <row r="2296" spans="1:5">
      <c r="A2296">
        <v>0</v>
      </c>
      <c r="B2296" t="s">
        <v>46967</v>
      </c>
      <c r="C2296">
        <v>0</v>
      </c>
      <c r="D2296" s="111">
        <v>0</v>
      </c>
      <c r="E2296" s="111" t="s">
        <v>42775</v>
      </c>
    </row>
    <row r="2297" spans="1:5">
      <c r="A2297">
        <v>0</v>
      </c>
      <c r="B2297" t="s">
        <v>6080</v>
      </c>
      <c r="C2297" t="s">
        <v>46968</v>
      </c>
      <c r="D2297" s="111" t="s">
        <v>24</v>
      </c>
      <c r="E2297" s="111" t="s">
        <v>46969</v>
      </c>
    </row>
    <row r="2298" spans="1:5">
      <c r="A2298">
        <v>0</v>
      </c>
      <c r="B2298" t="s">
        <v>6081</v>
      </c>
      <c r="C2298" t="s">
        <v>46970</v>
      </c>
      <c r="D2298" s="111" t="s">
        <v>24</v>
      </c>
      <c r="E2298" s="111" t="s">
        <v>46971</v>
      </c>
    </row>
    <row r="2299" spans="1:5">
      <c r="A2299">
        <v>0</v>
      </c>
      <c r="B2299" t="s">
        <v>6082</v>
      </c>
      <c r="C2299" t="s">
        <v>46972</v>
      </c>
      <c r="D2299" s="111" t="s">
        <v>24</v>
      </c>
      <c r="E2299" s="111" t="s">
        <v>46973</v>
      </c>
    </row>
    <row r="2300" spans="1:5">
      <c r="A2300">
        <v>0</v>
      </c>
      <c r="B2300" t="s">
        <v>6083</v>
      </c>
      <c r="C2300" t="s">
        <v>46974</v>
      </c>
      <c r="D2300" s="111" t="s">
        <v>24</v>
      </c>
      <c r="E2300" s="111" t="s">
        <v>46975</v>
      </c>
    </row>
    <row r="2301" spans="1:5">
      <c r="A2301">
        <v>0</v>
      </c>
      <c r="B2301" t="s">
        <v>6084</v>
      </c>
      <c r="C2301" t="s">
        <v>46976</v>
      </c>
      <c r="D2301" s="111" t="s">
        <v>24</v>
      </c>
      <c r="E2301" s="111" t="s">
        <v>46977</v>
      </c>
    </row>
    <row r="2302" spans="1:5">
      <c r="A2302">
        <v>0</v>
      </c>
      <c r="B2302" t="s">
        <v>6085</v>
      </c>
      <c r="C2302" t="s">
        <v>46978</v>
      </c>
      <c r="D2302" s="111" t="s">
        <v>24</v>
      </c>
      <c r="E2302" s="111" t="s">
        <v>46979</v>
      </c>
    </row>
    <row r="2303" spans="1:5">
      <c r="A2303" t="s">
        <v>46980</v>
      </c>
      <c r="B2303">
        <v>0</v>
      </c>
      <c r="C2303">
        <v>0</v>
      </c>
      <c r="D2303" s="111">
        <v>0</v>
      </c>
      <c r="E2303" s="111" t="s">
        <v>42775</v>
      </c>
    </row>
    <row r="2304" spans="1:5">
      <c r="A2304">
        <v>0</v>
      </c>
      <c r="B2304" t="s">
        <v>46981</v>
      </c>
      <c r="C2304">
        <v>0</v>
      </c>
      <c r="D2304" s="111">
        <v>0</v>
      </c>
      <c r="E2304" s="111" t="s">
        <v>42775</v>
      </c>
    </row>
    <row r="2305" spans="1:5">
      <c r="A2305">
        <v>0</v>
      </c>
      <c r="B2305" t="s">
        <v>6086</v>
      </c>
      <c r="C2305" t="s">
        <v>46982</v>
      </c>
      <c r="D2305" s="111" t="s">
        <v>40</v>
      </c>
      <c r="E2305" s="111" t="s">
        <v>46983</v>
      </c>
    </row>
    <row r="2306" spans="1:5">
      <c r="A2306">
        <v>0</v>
      </c>
      <c r="B2306" t="s">
        <v>16715</v>
      </c>
      <c r="C2306" t="s">
        <v>46984</v>
      </c>
      <c r="D2306" s="111" t="s">
        <v>24</v>
      </c>
      <c r="E2306" s="111" t="s">
        <v>46985</v>
      </c>
    </row>
    <row r="2307" spans="1:5">
      <c r="A2307">
        <v>0</v>
      </c>
      <c r="B2307" t="s">
        <v>16716</v>
      </c>
      <c r="C2307" t="s">
        <v>46986</v>
      </c>
      <c r="D2307" s="111" t="s">
        <v>40</v>
      </c>
      <c r="E2307" s="111" t="s">
        <v>46987</v>
      </c>
    </row>
    <row r="2308" spans="1:5">
      <c r="A2308">
        <v>0</v>
      </c>
      <c r="B2308" t="s">
        <v>16717</v>
      </c>
      <c r="C2308" t="s">
        <v>46988</v>
      </c>
      <c r="D2308" s="111" t="s">
        <v>40</v>
      </c>
      <c r="E2308" s="111" t="s">
        <v>46989</v>
      </c>
    </row>
    <row r="2309" spans="1:5">
      <c r="A2309">
        <v>0</v>
      </c>
      <c r="B2309" t="s">
        <v>6087</v>
      </c>
      <c r="C2309" t="s">
        <v>46990</v>
      </c>
      <c r="D2309" s="111" t="s">
        <v>24</v>
      </c>
      <c r="E2309" s="111" t="s">
        <v>46991</v>
      </c>
    </row>
    <row r="2310" spans="1:5">
      <c r="A2310">
        <v>0</v>
      </c>
      <c r="B2310" t="s">
        <v>6088</v>
      </c>
      <c r="C2310" t="s">
        <v>46992</v>
      </c>
      <c r="D2310" s="111" t="s">
        <v>40</v>
      </c>
      <c r="E2310" s="111" t="s">
        <v>46993</v>
      </c>
    </row>
    <row r="2311" spans="1:5">
      <c r="A2311">
        <v>0</v>
      </c>
      <c r="B2311" t="s">
        <v>6089</v>
      </c>
      <c r="C2311" t="s">
        <v>46994</v>
      </c>
      <c r="D2311" s="111" t="s">
        <v>24</v>
      </c>
      <c r="E2311" s="111" t="s">
        <v>46995</v>
      </c>
    </row>
    <row r="2312" spans="1:5">
      <c r="A2312">
        <v>0</v>
      </c>
      <c r="B2312" t="s">
        <v>6090</v>
      </c>
      <c r="C2312" t="s">
        <v>46996</v>
      </c>
      <c r="D2312" s="111" t="s">
        <v>4148</v>
      </c>
      <c r="E2312" s="111" t="s">
        <v>46997</v>
      </c>
    </row>
    <row r="2313" spans="1:5">
      <c r="A2313">
        <v>0</v>
      </c>
      <c r="B2313" t="s">
        <v>6091</v>
      </c>
      <c r="C2313" t="s">
        <v>46998</v>
      </c>
      <c r="D2313" s="111" t="s">
        <v>24</v>
      </c>
      <c r="E2313" s="111" t="s">
        <v>46999</v>
      </c>
    </row>
    <row r="2314" spans="1:5">
      <c r="A2314">
        <v>0</v>
      </c>
      <c r="B2314" t="s">
        <v>6092</v>
      </c>
      <c r="C2314" t="s">
        <v>47000</v>
      </c>
      <c r="D2314" s="111" t="s">
        <v>24</v>
      </c>
      <c r="E2314" s="111" t="s">
        <v>47001</v>
      </c>
    </row>
    <row r="2315" spans="1:5">
      <c r="A2315">
        <v>0</v>
      </c>
      <c r="B2315" t="s">
        <v>6093</v>
      </c>
      <c r="C2315" t="s">
        <v>47002</v>
      </c>
      <c r="D2315" s="111" t="s">
        <v>24</v>
      </c>
      <c r="E2315" s="111" t="s">
        <v>47003</v>
      </c>
    </row>
    <row r="2316" spans="1:5">
      <c r="A2316">
        <v>0</v>
      </c>
      <c r="B2316" t="s">
        <v>6094</v>
      </c>
      <c r="C2316" t="s">
        <v>47004</v>
      </c>
      <c r="D2316" s="111" t="s">
        <v>4131</v>
      </c>
      <c r="E2316" s="111" t="s">
        <v>47005</v>
      </c>
    </row>
    <row r="2317" spans="1:5">
      <c r="A2317">
        <v>0</v>
      </c>
      <c r="B2317" t="s">
        <v>6095</v>
      </c>
      <c r="C2317" t="s">
        <v>47006</v>
      </c>
      <c r="D2317" s="111" t="s">
        <v>4131</v>
      </c>
      <c r="E2317" s="111" t="s">
        <v>47007</v>
      </c>
    </row>
    <row r="2318" spans="1:5">
      <c r="A2318">
        <v>0</v>
      </c>
      <c r="B2318" t="s">
        <v>6096</v>
      </c>
      <c r="C2318" t="s">
        <v>47008</v>
      </c>
      <c r="D2318" s="111" t="s">
        <v>24</v>
      </c>
      <c r="E2318" s="111" t="s">
        <v>47009</v>
      </c>
    </row>
    <row r="2319" spans="1:5">
      <c r="A2319">
        <v>0</v>
      </c>
      <c r="B2319" t="s">
        <v>6097</v>
      </c>
      <c r="C2319" t="s">
        <v>47010</v>
      </c>
      <c r="D2319" s="111" t="s">
        <v>4148</v>
      </c>
      <c r="E2319" s="111" t="s">
        <v>47011</v>
      </c>
    </row>
    <row r="2320" spans="1:5">
      <c r="A2320">
        <v>0</v>
      </c>
      <c r="B2320" t="s">
        <v>6098</v>
      </c>
      <c r="C2320" t="s">
        <v>47012</v>
      </c>
      <c r="D2320" s="111" t="s">
        <v>4148</v>
      </c>
      <c r="E2320" s="111" t="s">
        <v>47013</v>
      </c>
    </row>
    <row r="2321" spans="1:5">
      <c r="A2321">
        <v>0</v>
      </c>
      <c r="B2321" t="s">
        <v>6099</v>
      </c>
      <c r="C2321" t="s">
        <v>47014</v>
      </c>
      <c r="D2321" s="111" t="s">
        <v>4148</v>
      </c>
      <c r="E2321" s="111" t="s">
        <v>47015</v>
      </c>
    </row>
    <row r="2322" spans="1:5">
      <c r="A2322">
        <v>0</v>
      </c>
      <c r="B2322" t="s">
        <v>6100</v>
      </c>
      <c r="C2322" t="s">
        <v>47016</v>
      </c>
      <c r="D2322" s="111" t="s">
        <v>40</v>
      </c>
      <c r="E2322" s="111" t="s">
        <v>47017</v>
      </c>
    </row>
    <row r="2323" spans="1:5">
      <c r="A2323">
        <v>0</v>
      </c>
      <c r="B2323" t="s">
        <v>6101</v>
      </c>
      <c r="C2323" t="s">
        <v>47018</v>
      </c>
      <c r="D2323" s="111" t="s">
        <v>4148</v>
      </c>
      <c r="E2323" s="111" t="s">
        <v>47019</v>
      </c>
    </row>
    <row r="2324" spans="1:5">
      <c r="A2324" t="s">
        <v>47020</v>
      </c>
      <c r="B2324">
        <v>0</v>
      </c>
      <c r="C2324">
        <v>0</v>
      </c>
      <c r="D2324" s="111">
        <v>0</v>
      </c>
      <c r="E2324" s="111" t="s">
        <v>42775</v>
      </c>
    </row>
    <row r="2325" spans="1:5">
      <c r="A2325">
        <v>0</v>
      </c>
      <c r="B2325" t="s">
        <v>47021</v>
      </c>
      <c r="C2325">
        <v>0</v>
      </c>
      <c r="D2325" s="111">
        <v>0</v>
      </c>
      <c r="E2325" s="111" t="s">
        <v>42775</v>
      </c>
    </row>
    <row r="2326" spans="1:5">
      <c r="A2326">
        <v>0</v>
      </c>
      <c r="B2326" t="s">
        <v>6102</v>
      </c>
      <c r="C2326" t="s">
        <v>47022</v>
      </c>
      <c r="D2326" s="111" t="s">
        <v>4148</v>
      </c>
      <c r="E2326" s="111" t="s">
        <v>47023</v>
      </c>
    </row>
    <row r="2327" spans="1:5">
      <c r="A2327">
        <v>0</v>
      </c>
      <c r="B2327" t="s">
        <v>47024</v>
      </c>
      <c r="C2327">
        <v>0</v>
      </c>
      <c r="D2327" s="111">
        <v>0</v>
      </c>
      <c r="E2327" s="111" t="s">
        <v>42775</v>
      </c>
    </row>
    <row r="2328" spans="1:5">
      <c r="A2328">
        <v>0</v>
      </c>
      <c r="B2328" t="s">
        <v>6103</v>
      </c>
      <c r="C2328" t="s">
        <v>47025</v>
      </c>
      <c r="D2328" s="111" t="s">
        <v>24</v>
      </c>
      <c r="E2328" s="111" t="s">
        <v>47026</v>
      </c>
    </row>
    <row r="2329" spans="1:5">
      <c r="A2329">
        <v>0</v>
      </c>
      <c r="B2329" t="s">
        <v>6104</v>
      </c>
      <c r="C2329" t="s">
        <v>47027</v>
      </c>
      <c r="D2329" s="111" t="s">
        <v>40</v>
      </c>
      <c r="E2329" s="111" t="s">
        <v>47028</v>
      </c>
    </row>
    <row r="2330" spans="1:5">
      <c r="A2330">
        <v>0</v>
      </c>
      <c r="B2330" t="s">
        <v>6105</v>
      </c>
      <c r="C2330" t="s">
        <v>47029</v>
      </c>
      <c r="D2330" s="111" t="s">
        <v>33</v>
      </c>
      <c r="E2330" s="111" t="s">
        <v>47030</v>
      </c>
    </row>
    <row r="2331" spans="1:5">
      <c r="A2331">
        <v>0</v>
      </c>
      <c r="B2331" t="s">
        <v>6106</v>
      </c>
      <c r="C2331" t="s">
        <v>47031</v>
      </c>
      <c r="D2331" s="111" t="s">
        <v>40</v>
      </c>
      <c r="E2331" s="111" t="s">
        <v>47032</v>
      </c>
    </row>
    <row r="2332" spans="1:5">
      <c r="A2332">
        <v>0</v>
      </c>
      <c r="B2332" t="s">
        <v>6107</v>
      </c>
      <c r="C2332" t="s">
        <v>47033</v>
      </c>
      <c r="D2332" s="111" t="s">
        <v>40</v>
      </c>
      <c r="E2332" s="111" t="s">
        <v>47034</v>
      </c>
    </row>
    <row r="2333" spans="1:5">
      <c r="A2333">
        <v>0</v>
      </c>
      <c r="B2333" t="s">
        <v>6108</v>
      </c>
      <c r="C2333" t="s">
        <v>47035</v>
      </c>
      <c r="D2333" s="111" t="s">
        <v>40</v>
      </c>
      <c r="E2333" s="111" t="s">
        <v>47036</v>
      </c>
    </row>
    <row r="2334" spans="1:5">
      <c r="A2334">
        <v>0</v>
      </c>
      <c r="B2334" t="s">
        <v>6109</v>
      </c>
      <c r="C2334" t="s">
        <v>47037</v>
      </c>
      <c r="D2334" s="111" t="s">
        <v>40</v>
      </c>
      <c r="E2334" s="111" t="s">
        <v>47038</v>
      </c>
    </row>
    <row r="2335" spans="1:5">
      <c r="A2335">
        <v>0</v>
      </c>
      <c r="B2335" t="s">
        <v>6110</v>
      </c>
      <c r="C2335" t="s">
        <v>47039</v>
      </c>
      <c r="D2335" s="111" t="s">
        <v>40</v>
      </c>
      <c r="E2335" s="111" t="s">
        <v>42928</v>
      </c>
    </row>
    <row r="2336" spans="1:5">
      <c r="A2336">
        <v>0</v>
      </c>
      <c r="B2336" t="s">
        <v>6111</v>
      </c>
      <c r="C2336" t="s">
        <v>47040</v>
      </c>
      <c r="D2336" s="111" t="s">
        <v>40</v>
      </c>
      <c r="E2336" s="111" t="s">
        <v>47041</v>
      </c>
    </row>
    <row r="2337" spans="1:5">
      <c r="A2337">
        <v>0</v>
      </c>
      <c r="B2337" t="s">
        <v>6112</v>
      </c>
      <c r="C2337" t="s">
        <v>47042</v>
      </c>
      <c r="D2337" s="111" t="s">
        <v>40</v>
      </c>
      <c r="E2337" s="111" t="s">
        <v>47043</v>
      </c>
    </row>
    <row r="2338" spans="1:5">
      <c r="A2338">
        <v>0</v>
      </c>
      <c r="B2338" t="s">
        <v>6113</v>
      </c>
      <c r="C2338" t="s">
        <v>47044</v>
      </c>
      <c r="D2338" s="111" t="s">
        <v>40</v>
      </c>
      <c r="E2338" s="111" t="s">
        <v>47045</v>
      </c>
    </row>
    <row r="2339" spans="1:5">
      <c r="A2339">
        <v>0</v>
      </c>
      <c r="B2339" t="s">
        <v>47046</v>
      </c>
      <c r="C2339">
        <v>0</v>
      </c>
      <c r="D2339" s="111">
        <v>0</v>
      </c>
      <c r="E2339" s="111" t="s">
        <v>42775</v>
      </c>
    </row>
    <row r="2340" spans="1:5">
      <c r="A2340">
        <v>0</v>
      </c>
      <c r="B2340" t="s">
        <v>6114</v>
      </c>
      <c r="C2340" t="s">
        <v>47047</v>
      </c>
      <c r="D2340" s="111" t="s">
        <v>4130</v>
      </c>
      <c r="E2340" s="111" t="s">
        <v>47048</v>
      </c>
    </row>
    <row r="2341" spans="1:5">
      <c r="A2341" t="s">
        <v>47049</v>
      </c>
      <c r="B2341">
        <v>0</v>
      </c>
      <c r="C2341">
        <v>0</v>
      </c>
      <c r="D2341" s="111">
        <v>0</v>
      </c>
      <c r="E2341" s="111" t="s">
        <v>42775</v>
      </c>
    </row>
    <row r="2342" spans="1:5">
      <c r="A2342">
        <v>0</v>
      </c>
      <c r="B2342" t="s">
        <v>47050</v>
      </c>
      <c r="C2342">
        <v>0</v>
      </c>
      <c r="D2342" s="111">
        <v>0</v>
      </c>
      <c r="E2342" s="111" t="s">
        <v>42775</v>
      </c>
    </row>
    <row r="2343" spans="1:5">
      <c r="A2343">
        <v>0</v>
      </c>
      <c r="B2343">
        <v>0</v>
      </c>
      <c r="C2343">
        <v>0</v>
      </c>
      <c r="D2343" s="111">
        <v>0</v>
      </c>
      <c r="E2343" s="111" t="s">
        <v>42775</v>
      </c>
    </row>
    <row r="2344" spans="1:5">
      <c r="A2344">
        <v>0</v>
      </c>
      <c r="B2344" t="s">
        <v>6115</v>
      </c>
      <c r="C2344" t="s">
        <v>47051</v>
      </c>
      <c r="D2344" s="111" t="s">
        <v>4130</v>
      </c>
      <c r="E2344" s="111" t="s">
        <v>47052</v>
      </c>
    </row>
    <row r="2345" spans="1:5">
      <c r="A2345">
        <v>0</v>
      </c>
      <c r="B2345" t="s">
        <v>6116</v>
      </c>
      <c r="C2345" t="s">
        <v>47053</v>
      </c>
      <c r="D2345" s="111" t="s">
        <v>4130</v>
      </c>
      <c r="E2345" s="111" t="s">
        <v>47054</v>
      </c>
    </row>
    <row r="2346" spans="1:5">
      <c r="A2346">
        <v>0</v>
      </c>
      <c r="B2346" t="s">
        <v>6117</v>
      </c>
      <c r="C2346" t="s">
        <v>47055</v>
      </c>
      <c r="D2346" s="111" t="s">
        <v>4130</v>
      </c>
      <c r="E2346" s="111" t="s">
        <v>47056</v>
      </c>
    </row>
    <row r="2347" spans="1:5">
      <c r="A2347">
        <v>0</v>
      </c>
      <c r="B2347" t="s">
        <v>6118</v>
      </c>
      <c r="C2347" t="s">
        <v>47057</v>
      </c>
      <c r="D2347" s="111" t="s">
        <v>4130</v>
      </c>
      <c r="E2347" s="111" t="s">
        <v>47058</v>
      </c>
    </row>
    <row r="2348" spans="1:5">
      <c r="A2348">
        <v>0</v>
      </c>
      <c r="B2348" t="s">
        <v>21352</v>
      </c>
      <c r="C2348" t="s">
        <v>47059</v>
      </c>
      <c r="D2348" s="111" t="s">
        <v>4130</v>
      </c>
      <c r="E2348" s="111" t="s">
        <v>47060</v>
      </c>
    </row>
    <row r="2349" spans="1:5">
      <c r="A2349">
        <v>0</v>
      </c>
      <c r="B2349" t="s">
        <v>6119</v>
      </c>
      <c r="C2349" t="s">
        <v>47061</v>
      </c>
      <c r="D2349" s="111" t="s">
        <v>4149</v>
      </c>
      <c r="E2349" s="111" t="s">
        <v>47062</v>
      </c>
    </row>
    <row r="2350" spans="1:5">
      <c r="A2350">
        <v>0</v>
      </c>
      <c r="B2350" t="s">
        <v>21353</v>
      </c>
      <c r="C2350" t="s">
        <v>47063</v>
      </c>
      <c r="D2350" s="111" t="s">
        <v>40</v>
      </c>
      <c r="E2350" s="111" t="s">
        <v>47064</v>
      </c>
    </row>
    <row r="2351" spans="1:5">
      <c r="A2351">
        <v>0</v>
      </c>
      <c r="B2351" t="s">
        <v>21354</v>
      </c>
      <c r="C2351" t="s">
        <v>47065</v>
      </c>
      <c r="D2351" s="111" t="s">
        <v>40</v>
      </c>
      <c r="E2351" s="111" t="s">
        <v>47066</v>
      </c>
    </row>
    <row r="2352" spans="1:5">
      <c r="A2352">
        <v>0</v>
      </c>
      <c r="B2352" t="s">
        <v>6120</v>
      </c>
      <c r="C2352" t="s">
        <v>47067</v>
      </c>
      <c r="D2352" s="111" t="s">
        <v>4130</v>
      </c>
      <c r="E2352" s="111" t="s">
        <v>47068</v>
      </c>
    </row>
    <row r="2353" spans="1:5">
      <c r="A2353">
        <v>0</v>
      </c>
      <c r="B2353" t="s">
        <v>47069</v>
      </c>
      <c r="C2353">
        <v>0</v>
      </c>
      <c r="D2353" s="111">
        <v>0</v>
      </c>
      <c r="E2353" s="111" t="s">
        <v>42775</v>
      </c>
    </row>
    <row r="2354" spans="1:5">
      <c r="A2354">
        <v>0</v>
      </c>
      <c r="B2354" t="s">
        <v>6121</v>
      </c>
      <c r="C2354" t="s">
        <v>47070</v>
      </c>
      <c r="D2354" s="111" t="s">
        <v>40</v>
      </c>
      <c r="E2354" s="111" t="s">
        <v>47071</v>
      </c>
    </row>
    <row r="2355" spans="1:5">
      <c r="A2355">
        <v>0</v>
      </c>
      <c r="B2355" t="s">
        <v>47072</v>
      </c>
      <c r="C2355">
        <v>0</v>
      </c>
      <c r="D2355" s="111">
        <v>0</v>
      </c>
      <c r="E2355" s="111" t="s">
        <v>42775</v>
      </c>
    </row>
    <row r="2356" spans="1:5">
      <c r="A2356">
        <v>0</v>
      </c>
      <c r="B2356" t="s">
        <v>6122</v>
      </c>
      <c r="C2356" t="s">
        <v>47073</v>
      </c>
      <c r="D2356" s="111" t="s">
        <v>4148</v>
      </c>
      <c r="E2356" s="111" t="s">
        <v>47074</v>
      </c>
    </row>
    <row r="2357" spans="1:5">
      <c r="A2357">
        <v>0</v>
      </c>
      <c r="B2357" t="s">
        <v>6123</v>
      </c>
      <c r="C2357" t="s">
        <v>47075</v>
      </c>
      <c r="D2357" s="111" t="s">
        <v>4148</v>
      </c>
      <c r="E2357" s="111" t="s">
        <v>47076</v>
      </c>
    </row>
    <row r="2358" spans="1:5">
      <c r="A2358">
        <v>0</v>
      </c>
      <c r="B2358" t="s">
        <v>6124</v>
      </c>
      <c r="C2358" t="s">
        <v>47077</v>
      </c>
      <c r="D2358" s="111" t="s">
        <v>4148</v>
      </c>
      <c r="E2358" s="111" t="s">
        <v>43411</v>
      </c>
    </row>
    <row r="2359" spans="1:5">
      <c r="A2359">
        <v>0</v>
      </c>
      <c r="B2359" t="s">
        <v>6125</v>
      </c>
      <c r="C2359" t="s">
        <v>47078</v>
      </c>
      <c r="D2359" s="111" t="s">
        <v>40</v>
      </c>
      <c r="E2359" s="111" t="s">
        <v>47079</v>
      </c>
    </row>
    <row r="2360" spans="1:5">
      <c r="A2360">
        <v>0</v>
      </c>
      <c r="B2360" t="s">
        <v>6126</v>
      </c>
      <c r="C2360" t="s">
        <v>47080</v>
      </c>
      <c r="D2360" s="111" t="s">
        <v>40</v>
      </c>
      <c r="E2360" s="111" t="s">
        <v>47081</v>
      </c>
    </row>
    <row r="2361" spans="1:5">
      <c r="A2361">
        <v>0</v>
      </c>
      <c r="B2361" t="s">
        <v>6127</v>
      </c>
      <c r="C2361" t="s">
        <v>47082</v>
      </c>
      <c r="D2361" s="111" t="s">
        <v>40</v>
      </c>
      <c r="E2361" s="111" t="s">
        <v>47083</v>
      </c>
    </row>
    <row r="2362" spans="1:5">
      <c r="A2362">
        <v>0</v>
      </c>
      <c r="B2362" t="s">
        <v>47084</v>
      </c>
      <c r="C2362">
        <v>0</v>
      </c>
      <c r="D2362" s="111">
        <v>0</v>
      </c>
      <c r="E2362" s="111" t="s">
        <v>42775</v>
      </c>
    </row>
    <row r="2363" spans="1:5">
      <c r="A2363">
        <v>0</v>
      </c>
      <c r="B2363" t="s">
        <v>6128</v>
      </c>
      <c r="C2363" t="s">
        <v>47085</v>
      </c>
      <c r="D2363" s="111" t="s">
        <v>4130</v>
      </c>
      <c r="E2363" s="111" t="s">
        <v>47086</v>
      </c>
    </row>
    <row r="2364" spans="1:5">
      <c r="A2364">
        <v>0</v>
      </c>
      <c r="B2364" t="s">
        <v>6129</v>
      </c>
      <c r="C2364" t="s">
        <v>47087</v>
      </c>
      <c r="D2364" s="111" t="s">
        <v>40</v>
      </c>
      <c r="E2364" s="111" t="s">
        <v>47088</v>
      </c>
    </row>
    <row r="2365" spans="1:5">
      <c r="A2365">
        <v>0</v>
      </c>
      <c r="B2365" t="s">
        <v>6130</v>
      </c>
      <c r="C2365" t="s">
        <v>47089</v>
      </c>
      <c r="D2365" s="111" t="s">
        <v>40</v>
      </c>
      <c r="E2365" s="111" t="s">
        <v>47090</v>
      </c>
    </row>
    <row r="2366" spans="1:5">
      <c r="A2366">
        <v>0</v>
      </c>
      <c r="B2366" t="s">
        <v>6131</v>
      </c>
      <c r="C2366" t="s">
        <v>47091</v>
      </c>
      <c r="D2366" s="111" t="s">
        <v>40</v>
      </c>
      <c r="E2366" s="111" t="s">
        <v>47092</v>
      </c>
    </row>
    <row r="2367" spans="1:5">
      <c r="A2367">
        <v>0</v>
      </c>
      <c r="B2367" t="s">
        <v>6132</v>
      </c>
      <c r="C2367" t="s">
        <v>47093</v>
      </c>
      <c r="D2367" s="111" t="s">
        <v>40</v>
      </c>
      <c r="E2367" s="111" t="s">
        <v>47094</v>
      </c>
    </row>
    <row r="2368" spans="1:5">
      <c r="A2368">
        <v>0</v>
      </c>
      <c r="B2368" t="s">
        <v>47095</v>
      </c>
      <c r="C2368">
        <v>0</v>
      </c>
      <c r="D2368" s="111">
        <v>0</v>
      </c>
      <c r="E2368" s="111" t="s">
        <v>42775</v>
      </c>
    </row>
    <row r="2369" spans="1:5">
      <c r="A2369">
        <v>0</v>
      </c>
      <c r="B2369" t="s">
        <v>21355</v>
      </c>
      <c r="C2369" t="s">
        <v>47096</v>
      </c>
      <c r="D2369" s="111" t="s">
        <v>4130</v>
      </c>
      <c r="E2369" s="111" t="s">
        <v>47097</v>
      </c>
    </row>
    <row r="2370" spans="1:5">
      <c r="A2370">
        <v>0</v>
      </c>
      <c r="B2370" t="s">
        <v>21356</v>
      </c>
      <c r="C2370" t="s">
        <v>47098</v>
      </c>
      <c r="D2370" s="111" t="s">
        <v>4130</v>
      </c>
      <c r="E2370" s="111" t="s">
        <v>47099</v>
      </c>
    </row>
    <row r="2371" spans="1:5">
      <c r="A2371">
        <v>0</v>
      </c>
      <c r="B2371" t="s">
        <v>47100</v>
      </c>
      <c r="C2371">
        <v>0</v>
      </c>
      <c r="D2371" s="111">
        <v>0</v>
      </c>
      <c r="E2371" s="111" t="s">
        <v>42775</v>
      </c>
    </row>
    <row r="2372" spans="1:5">
      <c r="A2372">
        <v>0</v>
      </c>
      <c r="B2372" t="s">
        <v>6133</v>
      </c>
      <c r="C2372" t="s">
        <v>47101</v>
      </c>
      <c r="D2372" s="111" t="s">
        <v>4130</v>
      </c>
      <c r="E2372" s="111" t="s">
        <v>47102</v>
      </c>
    </row>
    <row r="2373" spans="1:5">
      <c r="A2373">
        <v>0</v>
      </c>
      <c r="B2373" t="s">
        <v>6134</v>
      </c>
      <c r="C2373" t="s">
        <v>47103</v>
      </c>
      <c r="D2373" s="111" t="s">
        <v>4130</v>
      </c>
      <c r="E2373" s="111" t="s">
        <v>47104</v>
      </c>
    </row>
    <row r="2374" spans="1:5">
      <c r="A2374">
        <v>0</v>
      </c>
      <c r="B2374" t="s">
        <v>6135</v>
      </c>
      <c r="C2374" t="s">
        <v>47105</v>
      </c>
      <c r="D2374" s="111" t="s">
        <v>4130</v>
      </c>
      <c r="E2374" s="111" t="s">
        <v>47106</v>
      </c>
    </row>
    <row r="2375" spans="1:5">
      <c r="A2375" t="s">
        <v>47107</v>
      </c>
      <c r="B2375">
        <v>0</v>
      </c>
      <c r="C2375">
        <v>0</v>
      </c>
      <c r="D2375" s="111">
        <v>0</v>
      </c>
      <c r="E2375" s="111" t="s">
        <v>42775</v>
      </c>
    </row>
    <row r="2376" spans="1:5">
      <c r="A2376">
        <v>0</v>
      </c>
      <c r="B2376" t="s">
        <v>47108</v>
      </c>
      <c r="C2376">
        <v>0</v>
      </c>
      <c r="D2376" s="111">
        <v>0</v>
      </c>
      <c r="E2376" s="111" t="s">
        <v>42775</v>
      </c>
    </row>
    <row r="2377" spans="1:5">
      <c r="A2377">
        <v>0</v>
      </c>
      <c r="B2377" t="s">
        <v>6136</v>
      </c>
      <c r="C2377" t="s">
        <v>47109</v>
      </c>
      <c r="D2377" s="111" t="s">
        <v>24</v>
      </c>
      <c r="E2377" s="111" t="s">
        <v>47110</v>
      </c>
    </row>
    <row r="2378" spans="1:5">
      <c r="A2378">
        <v>0</v>
      </c>
      <c r="B2378" t="s">
        <v>6137</v>
      </c>
      <c r="C2378" t="s">
        <v>47111</v>
      </c>
      <c r="D2378" s="111" t="s">
        <v>24</v>
      </c>
      <c r="E2378" s="111" t="s">
        <v>47112</v>
      </c>
    </row>
    <row r="2379" spans="1:5">
      <c r="A2379">
        <v>0</v>
      </c>
      <c r="B2379" t="s">
        <v>6138</v>
      </c>
      <c r="C2379" t="s">
        <v>47113</v>
      </c>
      <c r="D2379" s="111" t="s">
        <v>24</v>
      </c>
      <c r="E2379" s="111" t="s">
        <v>47114</v>
      </c>
    </row>
    <row r="2380" spans="1:5">
      <c r="A2380">
        <v>0</v>
      </c>
      <c r="B2380" t="s">
        <v>6139</v>
      </c>
      <c r="C2380" t="s">
        <v>47115</v>
      </c>
      <c r="D2380" s="111" t="s">
        <v>24</v>
      </c>
      <c r="E2380" s="111" t="s">
        <v>47116</v>
      </c>
    </row>
    <row r="2381" spans="1:5">
      <c r="A2381">
        <v>0</v>
      </c>
      <c r="B2381" t="s">
        <v>6140</v>
      </c>
      <c r="C2381" t="s">
        <v>47117</v>
      </c>
      <c r="D2381" s="111" t="s">
        <v>24</v>
      </c>
      <c r="E2381" s="111" t="s">
        <v>47118</v>
      </c>
    </row>
    <row r="2382" spans="1:5">
      <c r="A2382">
        <v>0</v>
      </c>
      <c r="B2382" t="s">
        <v>6141</v>
      </c>
      <c r="C2382" t="s">
        <v>47119</v>
      </c>
      <c r="D2382" s="111" t="s">
        <v>24</v>
      </c>
      <c r="E2382" s="111" t="s">
        <v>47120</v>
      </c>
    </row>
    <row r="2383" spans="1:5">
      <c r="A2383">
        <v>0</v>
      </c>
      <c r="B2383" t="s">
        <v>6142</v>
      </c>
      <c r="C2383" t="s">
        <v>47121</v>
      </c>
      <c r="D2383" s="111" t="s">
        <v>24</v>
      </c>
      <c r="E2383" s="111" t="s">
        <v>47122</v>
      </c>
    </row>
    <row r="2384" spans="1:5">
      <c r="A2384">
        <v>0</v>
      </c>
      <c r="B2384" t="s">
        <v>6143</v>
      </c>
      <c r="C2384" t="s">
        <v>47123</v>
      </c>
      <c r="D2384" s="111" t="s">
        <v>24</v>
      </c>
      <c r="E2384" s="111" t="s">
        <v>47124</v>
      </c>
    </row>
    <row r="2385" spans="1:5">
      <c r="A2385">
        <v>0</v>
      </c>
      <c r="B2385" t="s">
        <v>6144</v>
      </c>
      <c r="C2385" t="s">
        <v>47125</v>
      </c>
      <c r="D2385" s="111" t="s">
        <v>24</v>
      </c>
      <c r="E2385" s="111" t="s">
        <v>47126</v>
      </c>
    </row>
    <row r="2386" spans="1:5">
      <c r="A2386">
        <v>0</v>
      </c>
      <c r="B2386" t="s">
        <v>6145</v>
      </c>
      <c r="C2386" t="s">
        <v>47127</v>
      </c>
      <c r="D2386" s="111" t="s">
        <v>24</v>
      </c>
      <c r="E2386" s="111" t="s">
        <v>47128</v>
      </c>
    </row>
    <row r="2387" spans="1:5">
      <c r="A2387">
        <v>0</v>
      </c>
      <c r="B2387" t="s">
        <v>6146</v>
      </c>
      <c r="C2387" t="s">
        <v>47129</v>
      </c>
      <c r="D2387" s="111" t="s">
        <v>24</v>
      </c>
      <c r="E2387" s="111" t="s">
        <v>47130</v>
      </c>
    </row>
    <row r="2388" spans="1:5">
      <c r="A2388">
        <v>0</v>
      </c>
      <c r="B2388" t="s">
        <v>6147</v>
      </c>
      <c r="C2388" t="s">
        <v>47131</v>
      </c>
      <c r="D2388" s="111" t="s">
        <v>24</v>
      </c>
      <c r="E2388" s="111" t="s">
        <v>47132</v>
      </c>
    </row>
    <row r="2389" spans="1:5">
      <c r="A2389">
        <v>0</v>
      </c>
      <c r="B2389" t="s">
        <v>6148</v>
      </c>
      <c r="C2389" t="s">
        <v>47133</v>
      </c>
      <c r="D2389" s="111" t="s">
        <v>24</v>
      </c>
      <c r="E2389" s="111" t="s">
        <v>47134</v>
      </c>
    </row>
    <row r="2390" spans="1:5">
      <c r="A2390">
        <v>0</v>
      </c>
      <c r="B2390" t="s">
        <v>6149</v>
      </c>
      <c r="C2390" t="s">
        <v>47135</v>
      </c>
      <c r="D2390" s="111" t="s">
        <v>24</v>
      </c>
      <c r="E2390" s="111" t="s">
        <v>47136</v>
      </c>
    </row>
    <row r="2391" spans="1:5">
      <c r="A2391">
        <v>0</v>
      </c>
      <c r="B2391" t="s">
        <v>6150</v>
      </c>
      <c r="C2391" t="s">
        <v>47137</v>
      </c>
      <c r="D2391" s="111" t="s">
        <v>24</v>
      </c>
      <c r="E2391" s="111" t="s">
        <v>47138</v>
      </c>
    </row>
    <row r="2392" spans="1:5">
      <c r="A2392">
        <v>0</v>
      </c>
      <c r="B2392" t="s">
        <v>6151</v>
      </c>
      <c r="C2392" t="s">
        <v>47139</v>
      </c>
      <c r="D2392" s="111" t="s">
        <v>24</v>
      </c>
      <c r="E2392" s="111" t="s">
        <v>47140</v>
      </c>
    </row>
    <row r="2393" spans="1:5">
      <c r="A2393" t="s">
        <v>47141</v>
      </c>
      <c r="B2393">
        <v>0</v>
      </c>
      <c r="C2393">
        <v>0</v>
      </c>
      <c r="D2393" s="111">
        <v>0</v>
      </c>
      <c r="E2393" s="111" t="s">
        <v>42775</v>
      </c>
    </row>
    <row r="2394" spans="1:5">
      <c r="A2394">
        <v>0</v>
      </c>
      <c r="B2394" t="s">
        <v>47142</v>
      </c>
      <c r="C2394">
        <v>0</v>
      </c>
      <c r="D2394" s="111">
        <v>0</v>
      </c>
      <c r="E2394" s="111" t="s">
        <v>42775</v>
      </c>
    </row>
    <row r="2395" spans="1:5">
      <c r="A2395">
        <v>0</v>
      </c>
      <c r="B2395" t="s">
        <v>6152</v>
      </c>
      <c r="C2395" t="s">
        <v>47143</v>
      </c>
      <c r="D2395" s="111" t="s">
        <v>33</v>
      </c>
      <c r="E2395" s="111" t="s">
        <v>47144</v>
      </c>
    </row>
    <row r="2396" spans="1:5">
      <c r="A2396">
        <v>0</v>
      </c>
      <c r="B2396" t="s">
        <v>6153</v>
      </c>
      <c r="C2396" t="s">
        <v>47145</v>
      </c>
      <c r="D2396" s="111" t="s">
        <v>24</v>
      </c>
      <c r="E2396" s="111" t="s">
        <v>47146</v>
      </c>
    </row>
    <row r="2397" spans="1:5">
      <c r="A2397">
        <v>0</v>
      </c>
      <c r="B2397" t="s">
        <v>47147</v>
      </c>
      <c r="C2397">
        <v>0</v>
      </c>
      <c r="D2397" s="111">
        <v>0</v>
      </c>
      <c r="E2397" s="111" t="s">
        <v>42775</v>
      </c>
    </row>
    <row r="2398" spans="1:5">
      <c r="A2398">
        <v>0</v>
      </c>
      <c r="B2398" t="s">
        <v>6154</v>
      </c>
      <c r="C2398" t="s">
        <v>47148</v>
      </c>
      <c r="D2398" s="111" t="s">
        <v>33</v>
      </c>
      <c r="E2398" s="111" t="s">
        <v>47149</v>
      </c>
    </row>
    <row r="2399" spans="1:5">
      <c r="A2399">
        <v>0</v>
      </c>
      <c r="B2399" t="s">
        <v>6155</v>
      </c>
      <c r="C2399" t="s">
        <v>47150</v>
      </c>
      <c r="D2399" s="111" t="s">
        <v>33</v>
      </c>
      <c r="E2399" s="111" t="s">
        <v>47151</v>
      </c>
    </row>
    <row r="2400" spans="1:5">
      <c r="A2400">
        <v>0</v>
      </c>
      <c r="B2400" t="s">
        <v>6156</v>
      </c>
      <c r="C2400" t="s">
        <v>47152</v>
      </c>
      <c r="D2400" s="111" t="s">
        <v>33</v>
      </c>
      <c r="E2400" s="111" t="s">
        <v>47153</v>
      </c>
    </row>
    <row r="2401" spans="1:5">
      <c r="A2401">
        <v>0</v>
      </c>
      <c r="B2401" t="s">
        <v>6157</v>
      </c>
      <c r="C2401" t="s">
        <v>47154</v>
      </c>
      <c r="D2401" s="111" t="s">
        <v>33</v>
      </c>
      <c r="E2401" s="111" t="s">
        <v>47155</v>
      </c>
    </row>
    <row r="2402" spans="1:5">
      <c r="A2402">
        <v>0</v>
      </c>
      <c r="B2402" t="s">
        <v>6158</v>
      </c>
      <c r="C2402" t="s">
        <v>47156</v>
      </c>
      <c r="D2402" s="111" t="s">
        <v>33</v>
      </c>
      <c r="E2402" s="111" t="s">
        <v>47157</v>
      </c>
    </row>
    <row r="2403" spans="1:5">
      <c r="A2403">
        <v>0</v>
      </c>
      <c r="B2403" t="s">
        <v>6159</v>
      </c>
      <c r="C2403" t="s">
        <v>47158</v>
      </c>
      <c r="D2403" s="111" t="s">
        <v>33</v>
      </c>
      <c r="E2403" s="111" t="s">
        <v>47159</v>
      </c>
    </row>
    <row r="2404" spans="1:5">
      <c r="A2404">
        <v>0</v>
      </c>
      <c r="B2404" t="s">
        <v>6160</v>
      </c>
      <c r="C2404" t="s">
        <v>47160</v>
      </c>
      <c r="D2404" s="111" t="s">
        <v>33</v>
      </c>
      <c r="E2404" s="111" t="s">
        <v>47161</v>
      </c>
    </row>
    <row r="2405" spans="1:5">
      <c r="A2405">
        <v>0</v>
      </c>
      <c r="B2405" t="s">
        <v>6161</v>
      </c>
      <c r="C2405" t="s">
        <v>47162</v>
      </c>
      <c r="D2405" s="111" t="s">
        <v>33</v>
      </c>
      <c r="E2405" s="111" t="s">
        <v>47163</v>
      </c>
    </row>
    <row r="2406" spans="1:5">
      <c r="A2406" t="s">
        <v>47164</v>
      </c>
      <c r="B2406">
        <v>0</v>
      </c>
      <c r="C2406">
        <v>0</v>
      </c>
      <c r="D2406" s="111">
        <v>0</v>
      </c>
      <c r="E2406" s="111" t="s">
        <v>42775</v>
      </c>
    </row>
    <row r="2407" spans="1:5">
      <c r="A2407">
        <v>0</v>
      </c>
      <c r="B2407" t="s">
        <v>47165</v>
      </c>
      <c r="C2407">
        <v>0</v>
      </c>
      <c r="D2407" s="111">
        <v>0</v>
      </c>
      <c r="E2407" s="111" t="s">
        <v>42775</v>
      </c>
    </row>
    <row r="2408" spans="1:5">
      <c r="A2408">
        <v>0</v>
      </c>
      <c r="B2408" t="s">
        <v>16718</v>
      </c>
      <c r="C2408" t="s">
        <v>47166</v>
      </c>
      <c r="D2408" s="111" t="s">
        <v>24</v>
      </c>
      <c r="E2408" s="111" t="s">
        <v>47167</v>
      </c>
    </row>
    <row r="2409" spans="1:5">
      <c r="A2409">
        <v>0</v>
      </c>
      <c r="B2409" t="s">
        <v>6162</v>
      </c>
      <c r="C2409" t="s">
        <v>47168</v>
      </c>
      <c r="D2409" s="111" t="s">
        <v>24</v>
      </c>
      <c r="E2409" s="111" t="s">
        <v>47169</v>
      </c>
    </row>
    <row r="2410" spans="1:5">
      <c r="A2410">
        <v>0</v>
      </c>
      <c r="B2410" t="s">
        <v>6163</v>
      </c>
      <c r="C2410" t="s">
        <v>47170</v>
      </c>
      <c r="D2410" s="111" t="s">
        <v>24</v>
      </c>
      <c r="E2410" s="111" t="s">
        <v>47171</v>
      </c>
    </row>
    <row r="2411" spans="1:5">
      <c r="A2411" t="s">
        <v>47172</v>
      </c>
      <c r="B2411">
        <v>0</v>
      </c>
      <c r="C2411">
        <v>0</v>
      </c>
      <c r="D2411" s="111">
        <v>0</v>
      </c>
      <c r="E2411" s="111" t="s">
        <v>42775</v>
      </c>
    </row>
    <row r="2412" spans="1:5">
      <c r="A2412">
        <v>0</v>
      </c>
      <c r="B2412" t="s">
        <v>47173</v>
      </c>
      <c r="C2412">
        <v>0</v>
      </c>
      <c r="D2412" s="111">
        <v>0</v>
      </c>
      <c r="E2412" s="111" t="s">
        <v>42775</v>
      </c>
    </row>
    <row r="2413" spans="1:5">
      <c r="A2413">
        <v>0</v>
      </c>
      <c r="B2413" t="s">
        <v>6164</v>
      </c>
      <c r="C2413" t="s">
        <v>47174</v>
      </c>
      <c r="D2413" s="111" t="s">
        <v>24</v>
      </c>
      <c r="E2413" s="111" t="s">
        <v>47175</v>
      </c>
    </row>
    <row r="2414" spans="1:5">
      <c r="A2414">
        <v>0</v>
      </c>
      <c r="B2414" t="s">
        <v>6165</v>
      </c>
      <c r="C2414" t="s">
        <v>47176</v>
      </c>
      <c r="D2414" s="111" t="s">
        <v>24</v>
      </c>
      <c r="E2414" s="111" t="s">
        <v>47177</v>
      </c>
    </row>
    <row r="2415" spans="1:5">
      <c r="A2415">
        <v>0</v>
      </c>
      <c r="B2415" t="s">
        <v>6166</v>
      </c>
      <c r="C2415" t="s">
        <v>47178</v>
      </c>
      <c r="D2415" s="111" t="s">
        <v>24</v>
      </c>
      <c r="E2415" s="111" t="s">
        <v>47179</v>
      </c>
    </row>
    <row r="2416" spans="1:5">
      <c r="A2416">
        <v>0</v>
      </c>
      <c r="B2416" t="s">
        <v>6167</v>
      </c>
      <c r="C2416" t="s">
        <v>47180</v>
      </c>
      <c r="D2416" s="111" t="s">
        <v>24</v>
      </c>
      <c r="E2416" s="111" t="s">
        <v>47181</v>
      </c>
    </row>
    <row r="2417" spans="1:5">
      <c r="A2417">
        <v>0</v>
      </c>
      <c r="B2417" t="s">
        <v>6168</v>
      </c>
      <c r="C2417" t="s">
        <v>47182</v>
      </c>
      <c r="D2417" s="111" t="s">
        <v>24</v>
      </c>
      <c r="E2417" s="111" t="s">
        <v>47183</v>
      </c>
    </row>
    <row r="2418" spans="1:5">
      <c r="A2418">
        <v>0</v>
      </c>
      <c r="B2418" t="s">
        <v>6169</v>
      </c>
      <c r="C2418" t="s">
        <v>47184</v>
      </c>
      <c r="D2418" s="111" t="s">
        <v>24</v>
      </c>
      <c r="E2418" s="111" t="s">
        <v>47185</v>
      </c>
    </row>
    <row r="2419" spans="1:5">
      <c r="A2419">
        <v>0</v>
      </c>
      <c r="B2419" t="s">
        <v>6170</v>
      </c>
      <c r="C2419" t="s">
        <v>47186</v>
      </c>
      <c r="D2419" s="111" t="s">
        <v>24</v>
      </c>
      <c r="E2419" s="111" t="s">
        <v>47187</v>
      </c>
    </row>
    <row r="2420" spans="1:5">
      <c r="A2420">
        <v>0</v>
      </c>
      <c r="B2420" t="s">
        <v>6171</v>
      </c>
      <c r="C2420" t="s">
        <v>47188</v>
      </c>
      <c r="D2420" s="111" t="s">
        <v>24</v>
      </c>
      <c r="E2420" s="111" t="s">
        <v>47189</v>
      </c>
    </row>
    <row r="2421" spans="1:5">
      <c r="A2421">
        <v>0</v>
      </c>
      <c r="B2421" t="s">
        <v>47190</v>
      </c>
      <c r="C2421">
        <v>0</v>
      </c>
      <c r="D2421" s="111">
        <v>0</v>
      </c>
      <c r="E2421" s="111" t="s">
        <v>42775</v>
      </c>
    </row>
    <row r="2422" spans="1:5">
      <c r="A2422">
        <v>0</v>
      </c>
      <c r="B2422" t="s">
        <v>6172</v>
      </c>
      <c r="C2422" t="s">
        <v>47191</v>
      </c>
      <c r="D2422" s="111" t="s">
        <v>4130</v>
      </c>
      <c r="E2422" s="111" t="s">
        <v>47192</v>
      </c>
    </row>
    <row r="2423" spans="1:5">
      <c r="A2423">
        <v>0</v>
      </c>
      <c r="B2423" t="s">
        <v>6173</v>
      </c>
      <c r="C2423" t="s">
        <v>47193</v>
      </c>
      <c r="D2423" s="111" t="s">
        <v>4130</v>
      </c>
      <c r="E2423" s="111" t="s">
        <v>47194</v>
      </c>
    </row>
    <row r="2424" spans="1:5">
      <c r="A2424">
        <v>0</v>
      </c>
      <c r="B2424" t="s">
        <v>6174</v>
      </c>
      <c r="C2424" t="s">
        <v>47195</v>
      </c>
      <c r="D2424" s="111" t="s">
        <v>24</v>
      </c>
      <c r="E2424" s="111" t="s">
        <v>47196</v>
      </c>
    </row>
    <row r="2425" spans="1:5">
      <c r="A2425">
        <v>0</v>
      </c>
      <c r="B2425" t="s">
        <v>6175</v>
      </c>
      <c r="C2425" t="s">
        <v>47197</v>
      </c>
      <c r="D2425" s="111" t="s">
        <v>24</v>
      </c>
      <c r="E2425" s="111" t="s">
        <v>47198</v>
      </c>
    </row>
    <row r="2426" spans="1:5">
      <c r="A2426">
        <v>0</v>
      </c>
      <c r="B2426" t="s">
        <v>6176</v>
      </c>
      <c r="C2426" t="s">
        <v>47199</v>
      </c>
      <c r="D2426" s="111" t="s">
        <v>40</v>
      </c>
      <c r="E2426" s="111" t="s">
        <v>47200</v>
      </c>
    </row>
    <row r="2427" spans="1:5">
      <c r="A2427">
        <v>0</v>
      </c>
      <c r="B2427" t="s">
        <v>6177</v>
      </c>
      <c r="C2427" t="s">
        <v>47201</v>
      </c>
      <c r="D2427" s="111" t="s">
        <v>40</v>
      </c>
      <c r="E2427" s="111" t="s">
        <v>47202</v>
      </c>
    </row>
    <row r="2428" spans="1:5">
      <c r="A2428">
        <v>0</v>
      </c>
      <c r="B2428" t="s">
        <v>6178</v>
      </c>
      <c r="C2428" t="s">
        <v>47203</v>
      </c>
      <c r="D2428" s="111" t="s">
        <v>40</v>
      </c>
      <c r="E2428" s="111" t="s">
        <v>47204</v>
      </c>
    </row>
    <row r="2429" spans="1:5">
      <c r="A2429">
        <v>0</v>
      </c>
      <c r="B2429" t="s">
        <v>6179</v>
      </c>
      <c r="C2429" t="s">
        <v>47205</v>
      </c>
      <c r="D2429" s="111" t="s">
        <v>40</v>
      </c>
      <c r="E2429" s="111" t="s">
        <v>47206</v>
      </c>
    </row>
    <row r="2430" spans="1:5">
      <c r="A2430">
        <v>0</v>
      </c>
      <c r="B2430" t="s">
        <v>6180</v>
      </c>
      <c r="C2430" t="s">
        <v>47207</v>
      </c>
      <c r="D2430" s="111" t="s">
        <v>40</v>
      </c>
      <c r="E2430" s="111" t="s">
        <v>47208</v>
      </c>
    </row>
    <row r="2431" spans="1:5">
      <c r="A2431">
        <v>0</v>
      </c>
      <c r="B2431" t="s">
        <v>6181</v>
      </c>
      <c r="C2431" t="s">
        <v>47209</v>
      </c>
      <c r="D2431" s="111" t="s">
        <v>40</v>
      </c>
      <c r="E2431" s="111" t="s">
        <v>47210</v>
      </c>
    </row>
    <row r="2432" spans="1:5">
      <c r="A2432">
        <v>0</v>
      </c>
      <c r="B2432" t="s">
        <v>6182</v>
      </c>
      <c r="C2432" t="s">
        <v>47211</v>
      </c>
      <c r="D2432" s="111" t="s">
        <v>40</v>
      </c>
      <c r="E2432" s="111" t="s">
        <v>47212</v>
      </c>
    </row>
    <row r="2433" spans="1:5">
      <c r="A2433">
        <v>0</v>
      </c>
      <c r="B2433" t="s">
        <v>6183</v>
      </c>
      <c r="C2433" t="s">
        <v>47213</v>
      </c>
      <c r="D2433" s="111" t="s">
        <v>40</v>
      </c>
      <c r="E2433" s="111" t="s">
        <v>47214</v>
      </c>
    </row>
    <row r="2434" spans="1:5">
      <c r="A2434">
        <v>0</v>
      </c>
      <c r="B2434" t="s">
        <v>6184</v>
      </c>
      <c r="C2434" t="s">
        <v>47215</v>
      </c>
      <c r="D2434" s="111" t="s">
        <v>40</v>
      </c>
      <c r="E2434" s="111" t="s">
        <v>47216</v>
      </c>
    </row>
    <row r="2435" spans="1:5">
      <c r="A2435">
        <v>0</v>
      </c>
      <c r="B2435" t="s">
        <v>6185</v>
      </c>
      <c r="C2435" t="s">
        <v>47217</v>
      </c>
      <c r="D2435" s="111" t="s">
        <v>40</v>
      </c>
      <c r="E2435" s="111" t="s">
        <v>47218</v>
      </c>
    </row>
    <row r="2436" spans="1:5">
      <c r="A2436">
        <v>0</v>
      </c>
      <c r="B2436" t="s">
        <v>6186</v>
      </c>
      <c r="C2436" t="s">
        <v>47219</v>
      </c>
      <c r="D2436" s="111" t="s">
        <v>40</v>
      </c>
      <c r="E2436" s="111" t="s">
        <v>47220</v>
      </c>
    </row>
    <row r="2437" spans="1:5">
      <c r="A2437">
        <v>0</v>
      </c>
      <c r="B2437" t="s">
        <v>6187</v>
      </c>
      <c r="C2437" t="s">
        <v>47221</v>
      </c>
      <c r="D2437" s="111" t="s">
        <v>40</v>
      </c>
      <c r="E2437" s="111" t="s">
        <v>47222</v>
      </c>
    </row>
    <row r="2438" spans="1:5">
      <c r="A2438">
        <v>0</v>
      </c>
      <c r="B2438" t="s">
        <v>6188</v>
      </c>
      <c r="C2438" t="s">
        <v>47223</v>
      </c>
      <c r="D2438" s="111" t="s">
        <v>40</v>
      </c>
      <c r="E2438" s="111" t="s">
        <v>47224</v>
      </c>
    </row>
    <row r="2439" spans="1:5">
      <c r="A2439">
        <v>0</v>
      </c>
      <c r="B2439" t="s">
        <v>6189</v>
      </c>
      <c r="C2439" t="s">
        <v>47225</v>
      </c>
      <c r="D2439" s="111" t="s">
        <v>40</v>
      </c>
      <c r="E2439" s="111" t="s">
        <v>47226</v>
      </c>
    </row>
    <row r="2440" spans="1:5">
      <c r="A2440">
        <v>0</v>
      </c>
      <c r="B2440" t="s">
        <v>6190</v>
      </c>
      <c r="C2440" t="s">
        <v>47227</v>
      </c>
      <c r="D2440" s="111" t="s">
        <v>40</v>
      </c>
      <c r="E2440" s="111" t="s">
        <v>47228</v>
      </c>
    </row>
    <row r="2441" spans="1:5">
      <c r="A2441">
        <v>0</v>
      </c>
      <c r="B2441" t="s">
        <v>47229</v>
      </c>
      <c r="C2441">
        <v>0</v>
      </c>
      <c r="D2441" s="111">
        <v>0</v>
      </c>
      <c r="E2441" s="111" t="s">
        <v>42775</v>
      </c>
    </row>
    <row r="2442" spans="1:5">
      <c r="A2442">
        <v>0</v>
      </c>
      <c r="B2442" t="s">
        <v>6191</v>
      </c>
      <c r="C2442" t="s">
        <v>47230</v>
      </c>
      <c r="D2442" s="111" t="s">
        <v>24</v>
      </c>
      <c r="E2442" s="111" t="s">
        <v>47231</v>
      </c>
    </row>
    <row r="2443" spans="1:5">
      <c r="A2443">
        <v>0</v>
      </c>
      <c r="B2443" t="s">
        <v>6192</v>
      </c>
      <c r="C2443" t="s">
        <v>47232</v>
      </c>
      <c r="D2443" s="111" t="s">
        <v>24</v>
      </c>
      <c r="E2443" s="111" t="s">
        <v>47233</v>
      </c>
    </row>
    <row r="2444" spans="1:5">
      <c r="A2444" t="s">
        <v>47234</v>
      </c>
      <c r="B2444">
        <v>0</v>
      </c>
      <c r="C2444">
        <v>0</v>
      </c>
      <c r="D2444" s="111">
        <v>0</v>
      </c>
      <c r="E2444" s="111" t="s">
        <v>42775</v>
      </c>
    </row>
    <row r="2445" spans="1:5">
      <c r="A2445">
        <v>0</v>
      </c>
      <c r="B2445" t="s">
        <v>47235</v>
      </c>
      <c r="C2445">
        <v>0</v>
      </c>
      <c r="D2445" s="111">
        <v>0</v>
      </c>
      <c r="E2445" s="111" t="s">
        <v>42775</v>
      </c>
    </row>
    <row r="2446" spans="1:5">
      <c r="A2446">
        <v>0</v>
      </c>
      <c r="B2446" t="s">
        <v>6193</v>
      </c>
      <c r="C2446" t="s">
        <v>47236</v>
      </c>
      <c r="D2446" s="111" t="s">
        <v>33</v>
      </c>
      <c r="E2446" s="111" t="s">
        <v>47237</v>
      </c>
    </row>
    <row r="2447" spans="1:5">
      <c r="A2447">
        <v>0</v>
      </c>
      <c r="B2447" t="s">
        <v>6194</v>
      </c>
      <c r="C2447" t="s">
        <v>47238</v>
      </c>
      <c r="D2447" s="111" t="s">
        <v>33</v>
      </c>
      <c r="E2447" s="111" t="s">
        <v>47239</v>
      </c>
    </row>
    <row r="2448" spans="1:5">
      <c r="A2448">
        <v>0</v>
      </c>
      <c r="B2448" t="s">
        <v>6195</v>
      </c>
      <c r="C2448" t="s">
        <v>47240</v>
      </c>
      <c r="D2448" s="111" t="s">
        <v>33</v>
      </c>
      <c r="E2448" s="111" t="s">
        <v>47241</v>
      </c>
    </row>
    <row r="2449" spans="1:5">
      <c r="A2449">
        <v>0</v>
      </c>
      <c r="B2449" t="s">
        <v>6196</v>
      </c>
      <c r="C2449" t="s">
        <v>47242</v>
      </c>
      <c r="D2449" s="111" t="s">
        <v>33</v>
      </c>
      <c r="E2449" s="111" t="s">
        <v>47243</v>
      </c>
    </row>
    <row r="2450" spans="1:5">
      <c r="A2450">
        <v>0</v>
      </c>
      <c r="B2450" t="s">
        <v>6197</v>
      </c>
      <c r="C2450" t="s">
        <v>47244</v>
      </c>
      <c r="D2450" s="111" t="s">
        <v>33</v>
      </c>
      <c r="E2450" s="111" t="s">
        <v>47245</v>
      </c>
    </row>
    <row r="2451" spans="1:5">
      <c r="A2451">
        <v>0</v>
      </c>
      <c r="B2451" t="s">
        <v>6198</v>
      </c>
      <c r="C2451" t="s">
        <v>47246</v>
      </c>
      <c r="D2451" s="111" t="s">
        <v>33</v>
      </c>
      <c r="E2451" s="111" t="s">
        <v>47247</v>
      </c>
    </row>
    <row r="2452" spans="1:5">
      <c r="A2452">
        <v>0</v>
      </c>
      <c r="B2452" t="s">
        <v>6199</v>
      </c>
      <c r="C2452" t="s">
        <v>47248</v>
      </c>
      <c r="D2452" s="111" t="s">
        <v>33</v>
      </c>
      <c r="E2452" s="111" t="s">
        <v>47249</v>
      </c>
    </row>
    <row r="2453" spans="1:5">
      <c r="A2453">
        <v>0</v>
      </c>
      <c r="B2453" t="s">
        <v>6200</v>
      </c>
      <c r="C2453" t="s">
        <v>47250</v>
      </c>
      <c r="D2453" s="111" t="s">
        <v>33</v>
      </c>
      <c r="E2453" s="111" t="s">
        <v>47251</v>
      </c>
    </row>
    <row r="2454" spans="1:5">
      <c r="A2454">
        <v>0</v>
      </c>
      <c r="B2454" t="s">
        <v>6201</v>
      </c>
      <c r="C2454" t="s">
        <v>47252</v>
      </c>
      <c r="D2454" s="111" t="s">
        <v>33</v>
      </c>
      <c r="E2454" s="111" t="s">
        <v>47253</v>
      </c>
    </row>
    <row r="2455" spans="1:5">
      <c r="A2455">
        <v>0</v>
      </c>
      <c r="B2455" t="s">
        <v>6202</v>
      </c>
      <c r="C2455" t="s">
        <v>47254</v>
      </c>
      <c r="D2455" s="111" t="s">
        <v>33</v>
      </c>
      <c r="E2455" s="111" t="s">
        <v>47255</v>
      </c>
    </row>
    <row r="2456" spans="1:5">
      <c r="A2456">
        <v>0</v>
      </c>
      <c r="B2456" t="s">
        <v>47256</v>
      </c>
      <c r="C2456">
        <v>0</v>
      </c>
      <c r="D2456" s="111">
        <v>0</v>
      </c>
      <c r="E2456" s="111" t="s">
        <v>42775</v>
      </c>
    </row>
    <row r="2457" spans="1:5">
      <c r="A2457">
        <v>0</v>
      </c>
      <c r="B2457" t="s">
        <v>6203</v>
      </c>
      <c r="C2457" t="s">
        <v>47257</v>
      </c>
      <c r="D2457" s="111" t="s">
        <v>33</v>
      </c>
      <c r="E2457" s="111" t="s">
        <v>47249</v>
      </c>
    </row>
    <row r="2458" spans="1:5">
      <c r="A2458">
        <v>0</v>
      </c>
      <c r="B2458" t="s">
        <v>6204</v>
      </c>
      <c r="C2458" t="s">
        <v>47258</v>
      </c>
      <c r="D2458" s="111" t="s">
        <v>33</v>
      </c>
      <c r="E2458" s="111" t="s">
        <v>47259</v>
      </c>
    </row>
    <row r="2459" spans="1:5">
      <c r="A2459">
        <v>0</v>
      </c>
      <c r="B2459" t="s">
        <v>47260</v>
      </c>
      <c r="C2459">
        <v>0</v>
      </c>
      <c r="D2459" s="111">
        <v>0</v>
      </c>
      <c r="E2459" s="111" t="s">
        <v>42775</v>
      </c>
    </row>
    <row r="2460" spans="1:5">
      <c r="A2460">
        <v>0</v>
      </c>
      <c r="B2460" t="s">
        <v>6205</v>
      </c>
      <c r="C2460" t="s">
        <v>6206</v>
      </c>
      <c r="D2460" s="111" t="s">
        <v>33</v>
      </c>
      <c r="E2460" s="111" t="s">
        <v>47261</v>
      </c>
    </row>
    <row r="2461" spans="1:5">
      <c r="A2461" t="s">
        <v>47262</v>
      </c>
      <c r="B2461">
        <v>0</v>
      </c>
      <c r="C2461">
        <v>0</v>
      </c>
      <c r="D2461" s="111">
        <v>0</v>
      </c>
      <c r="E2461" s="111" t="s">
        <v>42775</v>
      </c>
    </row>
    <row r="2462" spans="1:5">
      <c r="A2462">
        <v>0</v>
      </c>
      <c r="B2462" t="s">
        <v>47263</v>
      </c>
      <c r="C2462">
        <v>0</v>
      </c>
      <c r="D2462" s="111">
        <v>0</v>
      </c>
      <c r="E2462" s="111" t="s">
        <v>42775</v>
      </c>
    </row>
    <row r="2463" spans="1:5">
      <c r="A2463">
        <v>0</v>
      </c>
      <c r="B2463" t="s">
        <v>6207</v>
      </c>
      <c r="C2463" t="s">
        <v>47264</v>
      </c>
      <c r="D2463" s="111" t="s">
        <v>24</v>
      </c>
      <c r="E2463" s="111" t="s">
        <v>47265</v>
      </c>
    </row>
    <row r="2464" spans="1:5">
      <c r="A2464">
        <v>0</v>
      </c>
      <c r="B2464" t="s">
        <v>6208</v>
      </c>
      <c r="C2464" t="s">
        <v>47266</v>
      </c>
      <c r="D2464" s="111" t="s">
        <v>4148</v>
      </c>
      <c r="E2464" s="111" t="s">
        <v>43306</v>
      </c>
    </row>
    <row r="2465" spans="1:5">
      <c r="A2465">
        <v>0</v>
      </c>
      <c r="B2465" t="s">
        <v>6209</v>
      </c>
      <c r="C2465" t="s">
        <v>47267</v>
      </c>
      <c r="D2465" s="111" t="s">
        <v>4148</v>
      </c>
      <c r="E2465" s="111" t="s">
        <v>47268</v>
      </c>
    </row>
    <row r="2466" spans="1:5">
      <c r="A2466">
        <v>0</v>
      </c>
      <c r="B2466" t="s">
        <v>6210</v>
      </c>
      <c r="C2466" t="s">
        <v>47269</v>
      </c>
      <c r="D2466" s="111" t="s">
        <v>24</v>
      </c>
      <c r="E2466" s="111" t="s">
        <v>47270</v>
      </c>
    </row>
    <row r="2467" spans="1:5">
      <c r="A2467">
        <v>0</v>
      </c>
      <c r="B2467" t="s">
        <v>6211</v>
      </c>
      <c r="C2467" t="s">
        <v>47271</v>
      </c>
      <c r="D2467" s="111" t="s">
        <v>24</v>
      </c>
      <c r="E2467" s="111" t="s">
        <v>47272</v>
      </c>
    </row>
    <row r="2468" spans="1:5">
      <c r="A2468">
        <v>0</v>
      </c>
      <c r="B2468" t="s">
        <v>6212</v>
      </c>
      <c r="C2468" t="s">
        <v>6213</v>
      </c>
      <c r="D2468" s="111" t="s">
        <v>24</v>
      </c>
      <c r="E2468" s="111" t="s">
        <v>47273</v>
      </c>
    </row>
    <row r="2469" spans="1:5">
      <c r="A2469" t="s">
        <v>47274</v>
      </c>
      <c r="B2469">
        <v>0</v>
      </c>
      <c r="C2469">
        <v>0</v>
      </c>
      <c r="D2469" s="111">
        <v>0</v>
      </c>
      <c r="E2469" s="111" t="s">
        <v>42775</v>
      </c>
    </row>
    <row r="2470" spans="1:5">
      <c r="A2470">
        <v>0</v>
      </c>
      <c r="B2470" t="s">
        <v>47275</v>
      </c>
      <c r="C2470">
        <v>0</v>
      </c>
      <c r="D2470" s="111">
        <v>0</v>
      </c>
      <c r="E2470" s="111" t="s">
        <v>42775</v>
      </c>
    </row>
    <row r="2471" spans="1:5">
      <c r="A2471">
        <v>0</v>
      </c>
      <c r="B2471" t="s">
        <v>6214</v>
      </c>
      <c r="C2471" t="s">
        <v>47276</v>
      </c>
      <c r="D2471" s="111" t="s">
        <v>4130</v>
      </c>
      <c r="E2471" s="111" t="s">
        <v>47277</v>
      </c>
    </row>
    <row r="2472" spans="1:5">
      <c r="A2472" t="s">
        <v>47278</v>
      </c>
      <c r="B2472">
        <v>0</v>
      </c>
      <c r="C2472">
        <v>0</v>
      </c>
      <c r="D2472" s="111">
        <v>0</v>
      </c>
      <c r="E2472" s="111" t="s">
        <v>42775</v>
      </c>
    </row>
    <row r="2473" spans="1:5">
      <c r="A2473">
        <v>0</v>
      </c>
      <c r="B2473" t="s">
        <v>47279</v>
      </c>
      <c r="C2473">
        <v>0</v>
      </c>
      <c r="D2473" s="111">
        <v>0</v>
      </c>
      <c r="E2473" s="111" t="s">
        <v>42775</v>
      </c>
    </row>
    <row r="2474" spans="1:5">
      <c r="A2474">
        <v>0</v>
      </c>
      <c r="B2474" t="s">
        <v>6215</v>
      </c>
      <c r="C2474" t="s">
        <v>47280</v>
      </c>
      <c r="D2474" s="111" t="s">
        <v>33</v>
      </c>
      <c r="E2474" s="111" t="s">
        <v>47281</v>
      </c>
    </row>
    <row r="2475" spans="1:5">
      <c r="A2475">
        <v>0</v>
      </c>
      <c r="B2475" t="s">
        <v>6216</v>
      </c>
      <c r="C2475" t="s">
        <v>47282</v>
      </c>
      <c r="D2475" s="111" t="s">
        <v>4148</v>
      </c>
      <c r="E2475" s="111" t="s">
        <v>47283</v>
      </c>
    </row>
    <row r="2476" spans="1:5">
      <c r="A2476">
        <v>0</v>
      </c>
      <c r="B2476" t="s">
        <v>6217</v>
      </c>
      <c r="C2476" t="s">
        <v>47284</v>
      </c>
      <c r="D2476" s="111" t="s">
        <v>33</v>
      </c>
      <c r="E2476" s="111" t="s">
        <v>47285</v>
      </c>
    </row>
    <row r="2477" spans="1:5">
      <c r="A2477">
        <v>0</v>
      </c>
      <c r="B2477" t="s">
        <v>6218</v>
      </c>
      <c r="C2477" t="s">
        <v>47286</v>
      </c>
      <c r="D2477" s="111" t="s">
        <v>4150</v>
      </c>
      <c r="E2477" s="111" t="s">
        <v>47287</v>
      </c>
    </row>
    <row r="2478" spans="1:5">
      <c r="A2478">
        <v>0</v>
      </c>
      <c r="B2478" t="s">
        <v>6219</v>
      </c>
      <c r="C2478" t="s">
        <v>47288</v>
      </c>
      <c r="D2478" s="111" t="s">
        <v>4150</v>
      </c>
      <c r="E2478" s="111" t="s">
        <v>47289</v>
      </c>
    </row>
    <row r="2479" spans="1:5">
      <c r="A2479">
        <v>0</v>
      </c>
      <c r="B2479" t="s">
        <v>6220</v>
      </c>
      <c r="C2479" t="s">
        <v>47290</v>
      </c>
      <c r="D2479" s="111" t="s">
        <v>4150</v>
      </c>
      <c r="E2479" s="111" t="s">
        <v>47291</v>
      </c>
    </row>
    <row r="2480" spans="1:5">
      <c r="A2480">
        <v>0</v>
      </c>
      <c r="B2480" t="s">
        <v>6221</v>
      </c>
      <c r="C2480" t="s">
        <v>47292</v>
      </c>
      <c r="D2480" s="111" t="s">
        <v>4150</v>
      </c>
      <c r="E2480" s="111" t="s">
        <v>47293</v>
      </c>
    </row>
    <row r="2481" spans="1:5">
      <c r="A2481">
        <v>0</v>
      </c>
      <c r="B2481" t="s">
        <v>6222</v>
      </c>
      <c r="C2481" t="s">
        <v>47294</v>
      </c>
      <c r="D2481" s="111" t="s">
        <v>40</v>
      </c>
      <c r="E2481" s="111" t="s">
        <v>44330</v>
      </c>
    </row>
    <row r="2482" spans="1:5">
      <c r="A2482">
        <v>0</v>
      </c>
      <c r="B2482" t="s">
        <v>6223</v>
      </c>
      <c r="C2482" t="s">
        <v>47295</v>
      </c>
      <c r="D2482" s="111" t="s">
        <v>24</v>
      </c>
      <c r="E2482" s="111" t="s">
        <v>47296</v>
      </c>
    </row>
    <row r="2483" spans="1:5">
      <c r="A2483" t="s">
        <v>47297</v>
      </c>
      <c r="B2483">
        <v>0</v>
      </c>
      <c r="C2483">
        <v>0</v>
      </c>
      <c r="D2483" s="111">
        <v>0</v>
      </c>
      <c r="E2483" s="111" t="s">
        <v>42775</v>
      </c>
    </row>
    <row r="2484" spans="1:5">
      <c r="A2484">
        <v>0</v>
      </c>
      <c r="B2484" t="s">
        <v>47298</v>
      </c>
      <c r="C2484">
        <v>0</v>
      </c>
      <c r="D2484" s="111">
        <v>0</v>
      </c>
      <c r="E2484" s="111" t="s">
        <v>42775</v>
      </c>
    </row>
    <row r="2485" spans="1:5">
      <c r="A2485">
        <v>0</v>
      </c>
      <c r="B2485" t="s">
        <v>6224</v>
      </c>
      <c r="C2485" t="s">
        <v>47299</v>
      </c>
      <c r="D2485" s="111" t="s">
        <v>33</v>
      </c>
      <c r="E2485" s="111" t="s">
        <v>47300</v>
      </c>
    </row>
    <row r="2486" spans="1:5">
      <c r="A2486">
        <v>0</v>
      </c>
      <c r="B2486" t="s">
        <v>16719</v>
      </c>
      <c r="C2486" t="s">
        <v>47301</v>
      </c>
      <c r="D2486" s="111" t="s">
        <v>24</v>
      </c>
      <c r="E2486" s="111" t="s">
        <v>47302</v>
      </c>
    </row>
    <row r="2487" spans="1:5">
      <c r="A2487">
        <v>0</v>
      </c>
      <c r="B2487" t="s">
        <v>6225</v>
      </c>
      <c r="C2487" t="s">
        <v>47303</v>
      </c>
      <c r="D2487" s="111" t="s">
        <v>33</v>
      </c>
      <c r="E2487" s="111" t="s">
        <v>47304</v>
      </c>
    </row>
    <row r="2488" spans="1:5">
      <c r="A2488">
        <v>0</v>
      </c>
      <c r="B2488" t="s">
        <v>16720</v>
      </c>
      <c r="C2488" t="s">
        <v>47305</v>
      </c>
      <c r="D2488" s="111" t="s">
        <v>33</v>
      </c>
      <c r="E2488" s="111" t="s">
        <v>47306</v>
      </c>
    </row>
    <row r="2489" spans="1:5">
      <c r="A2489">
        <v>0</v>
      </c>
      <c r="B2489" t="s">
        <v>6226</v>
      </c>
      <c r="C2489" t="s">
        <v>47307</v>
      </c>
      <c r="D2489" s="111" t="s">
        <v>4148</v>
      </c>
      <c r="E2489" s="111" t="s">
        <v>47308</v>
      </c>
    </row>
    <row r="2490" spans="1:5">
      <c r="A2490" t="s">
        <v>47309</v>
      </c>
      <c r="B2490">
        <v>0</v>
      </c>
      <c r="C2490">
        <v>0</v>
      </c>
      <c r="D2490" s="111">
        <v>0</v>
      </c>
      <c r="E2490" s="111" t="s">
        <v>42775</v>
      </c>
    </row>
    <row r="2491" spans="1:5">
      <c r="A2491">
        <v>0</v>
      </c>
      <c r="B2491" t="s">
        <v>47310</v>
      </c>
      <c r="C2491">
        <v>0</v>
      </c>
      <c r="D2491" s="111">
        <v>0</v>
      </c>
      <c r="E2491" s="111" t="s">
        <v>42775</v>
      </c>
    </row>
    <row r="2492" spans="1:5">
      <c r="A2492">
        <v>0</v>
      </c>
      <c r="B2492" t="s">
        <v>6227</v>
      </c>
      <c r="C2492" t="s">
        <v>47311</v>
      </c>
      <c r="D2492" s="111" t="s">
        <v>24</v>
      </c>
      <c r="E2492" s="111" t="s">
        <v>47312</v>
      </c>
    </row>
    <row r="2493" spans="1:5">
      <c r="A2493">
        <v>0</v>
      </c>
      <c r="B2493" t="s">
        <v>6228</v>
      </c>
      <c r="C2493" t="s">
        <v>47313</v>
      </c>
      <c r="D2493" s="111" t="s">
        <v>24</v>
      </c>
      <c r="E2493" s="111" t="s">
        <v>47314</v>
      </c>
    </row>
    <row r="2494" spans="1:5">
      <c r="A2494">
        <v>0</v>
      </c>
      <c r="B2494" t="s">
        <v>6229</v>
      </c>
      <c r="C2494" t="s">
        <v>47315</v>
      </c>
      <c r="D2494" s="111" t="s">
        <v>24</v>
      </c>
      <c r="E2494" s="111" t="s">
        <v>47316</v>
      </c>
    </row>
    <row r="2495" spans="1:5">
      <c r="A2495" t="s">
        <v>47317</v>
      </c>
      <c r="B2495">
        <v>0</v>
      </c>
      <c r="C2495">
        <v>0</v>
      </c>
      <c r="D2495" s="111">
        <v>0</v>
      </c>
      <c r="E2495" s="111" t="s">
        <v>42775</v>
      </c>
    </row>
    <row r="2496" spans="1:5">
      <c r="A2496">
        <v>0</v>
      </c>
      <c r="B2496" t="s">
        <v>47318</v>
      </c>
      <c r="C2496">
        <v>0</v>
      </c>
      <c r="D2496" s="111">
        <v>0</v>
      </c>
      <c r="E2496" s="111" t="s">
        <v>42775</v>
      </c>
    </row>
    <row r="2497" spans="1:5">
      <c r="A2497">
        <v>0</v>
      </c>
      <c r="B2497" t="s">
        <v>6230</v>
      </c>
      <c r="C2497" t="s">
        <v>47319</v>
      </c>
      <c r="D2497" s="111" t="s">
        <v>40</v>
      </c>
      <c r="E2497" s="111" t="s">
        <v>47320</v>
      </c>
    </row>
    <row r="2498" spans="1:5">
      <c r="A2498">
        <v>0</v>
      </c>
      <c r="B2498" t="s">
        <v>47321</v>
      </c>
      <c r="C2498">
        <v>0</v>
      </c>
      <c r="D2498" s="111">
        <v>0</v>
      </c>
      <c r="E2498" s="111" t="s">
        <v>42775</v>
      </c>
    </row>
    <row r="2499" spans="1:5">
      <c r="A2499">
        <v>0</v>
      </c>
      <c r="B2499" t="s">
        <v>6231</v>
      </c>
      <c r="C2499" t="s">
        <v>47322</v>
      </c>
      <c r="D2499" s="111" t="s">
        <v>24</v>
      </c>
      <c r="E2499" s="111" t="s">
        <v>47323</v>
      </c>
    </row>
    <row r="2500" spans="1:5">
      <c r="A2500" t="s">
        <v>47324</v>
      </c>
      <c r="B2500">
        <v>0</v>
      </c>
      <c r="C2500">
        <v>0</v>
      </c>
      <c r="D2500" s="111">
        <v>0</v>
      </c>
      <c r="E2500" s="111" t="s">
        <v>42775</v>
      </c>
    </row>
    <row r="2501" spans="1:5">
      <c r="A2501">
        <v>0</v>
      </c>
      <c r="B2501" t="s">
        <v>47325</v>
      </c>
      <c r="C2501">
        <v>0</v>
      </c>
      <c r="D2501" s="111">
        <v>0</v>
      </c>
      <c r="E2501" s="111" t="s">
        <v>42775</v>
      </c>
    </row>
    <row r="2502" spans="1:5">
      <c r="A2502">
        <v>0</v>
      </c>
      <c r="B2502" t="s">
        <v>16721</v>
      </c>
      <c r="C2502" t="s">
        <v>16722</v>
      </c>
      <c r="D2502" s="111" t="s">
        <v>24</v>
      </c>
      <c r="E2502" s="111" t="s">
        <v>47326</v>
      </c>
    </row>
    <row r="2503" spans="1:5">
      <c r="A2503">
        <v>0</v>
      </c>
      <c r="B2503">
        <v>0</v>
      </c>
      <c r="C2503">
        <v>0</v>
      </c>
      <c r="D2503" s="111">
        <v>0</v>
      </c>
      <c r="E2503" s="111" t="s">
        <v>42775</v>
      </c>
    </row>
    <row r="2504" spans="1:5">
      <c r="A2504">
        <v>0</v>
      </c>
      <c r="B2504">
        <v>0</v>
      </c>
      <c r="C2504">
        <v>0</v>
      </c>
      <c r="D2504" s="111">
        <v>0</v>
      </c>
      <c r="E2504" s="111" t="s">
        <v>42775</v>
      </c>
    </row>
    <row r="2505" spans="1:5">
      <c r="A2505" t="s">
        <v>47327</v>
      </c>
      <c r="B2505">
        <v>0</v>
      </c>
      <c r="C2505">
        <v>0</v>
      </c>
      <c r="D2505" s="111">
        <v>0</v>
      </c>
      <c r="E2505" s="111" t="s">
        <v>42775</v>
      </c>
    </row>
    <row r="2506" spans="1:5">
      <c r="A2506">
        <v>0</v>
      </c>
      <c r="B2506" t="s">
        <v>47328</v>
      </c>
      <c r="C2506">
        <v>0</v>
      </c>
      <c r="D2506" s="111">
        <v>0</v>
      </c>
      <c r="E2506" s="111" t="s">
        <v>42775</v>
      </c>
    </row>
    <row r="2507" spans="1:5">
      <c r="A2507">
        <v>0</v>
      </c>
      <c r="B2507" t="s">
        <v>6232</v>
      </c>
      <c r="C2507" t="s">
        <v>47329</v>
      </c>
      <c r="D2507" s="111" t="s">
        <v>40</v>
      </c>
      <c r="E2507" s="111" t="s">
        <v>47330</v>
      </c>
    </row>
    <row r="2508" spans="1:5">
      <c r="A2508">
        <v>0</v>
      </c>
      <c r="B2508" t="s">
        <v>6233</v>
      </c>
      <c r="C2508" t="s">
        <v>47331</v>
      </c>
      <c r="D2508" s="111" t="s">
        <v>40</v>
      </c>
      <c r="E2508" s="111" t="s">
        <v>47332</v>
      </c>
    </row>
    <row r="2509" spans="1:5">
      <c r="A2509">
        <v>0</v>
      </c>
      <c r="B2509" t="s">
        <v>6234</v>
      </c>
      <c r="C2509" t="s">
        <v>47333</v>
      </c>
      <c r="D2509" s="111" t="s">
        <v>40</v>
      </c>
      <c r="E2509" s="111" t="s">
        <v>47334</v>
      </c>
    </row>
    <row r="2510" spans="1:5">
      <c r="A2510">
        <v>0</v>
      </c>
      <c r="B2510" t="s">
        <v>6235</v>
      </c>
      <c r="C2510" t="s">
        <v>47335</v>
      </c>
      <c r="D2510" s="111" t="s">
        <v>40</v>
      </c>
      <c r="E2510" s="111" t="s">
        <v>47336</v>
      </c>
    </row>
    <row r="2511" spans="1:5">
      <c r="A2511">
        <v>0</v>
      </c>
      <c r="B2511" t="s">
        <v>47337</v>
      </c>
      <c r="C2511">
        <v>0</v>
      </c>
      <c r="D2511" s="111">
        <v>0</v>
      </c>
      <c r="E2511" s="111" t="s">
        <v>42775</v>
      </c>
    </row>
    <row r="2512" spans="1:5">
      <c r="A2512">
        <v>0</v>
      </c>
      <c r="B2512" t="s">
        <v>6236</v>
      </c>
      <c r="C2512" t="s">
        <v>47338</v>
      </c>
      <c r="D2512" s="111" t="s">
        <v>40</v>
      </c>
      <c r="E2512" s="111" t="s">
        <v>47339</v>
      </c>
    </row>
    <row r="2513" spans="1:5">
      <c r="A2513">
        <v>0</v>
      </c>
      <c r="B2513" t="s">
        <v>6237</v>
      </c>
      <c r="C2513" t="s">
        <v>47340</v>
      </c>
      <c r="D2513" s="111" t="s">
        <v>40</v>
      </c>
      <c r="E2513" s="111" t="s">
        <v>47341</v>
      </c>
    </row>
    <row r="2514" spans="1:5">
      <c r="A2514">
        <v>0</v>
      </c>
      <c r="B2514" t="s">
        <v>6238</v>
      </c>
      <c r="C2514" t="s">
        <v>47342</v>
      </c>
      <c r="D2514" s="111" t="s">
        <v>40</v>
      </c>
      <c r="E2514" s="111" t="s">
        <v>47343</v>
      </c>
    </row>
    <row r="2515" spans="1:5">
      <c r="A2515">
        <v>0</v>
      </c>
      <c r="B2515" t="s">
        <v>6239</v>
      </c>
      <c r="C2515" t="s">
        <v>47344</v>
      </c>
      <c r="D2515" s="111" t="s">
        <v>4130</v>
      </c>
      <c r="E2515" s="111" t="s">
        <v>47345</v>
      </c>
    </row>
    <row r="2516" spans="1:5">
      <c r="A2516">
        <v>0</v>
      </c>
      <c r="B2516" t="s">
        <v>6240</v>
      </c>
      <c r="C2516" t="s">
        <v>47346</v>
      </c>
      <c r="D2516" s="111" t="s">
        <v>4130</v>
      </c>
      <c r="E2516" s="111" t="s">
        <v>47347</v>
      </c>
    </row>
    <row r="2517" spans="1:5">
      <c r="A2517">
        <v>0</v>
      </c>
      <c r="B2517" t="s">
        <v>6241</v>
      </c>
      <c r="C2517" t="s">
        <v>47348</v>
      </c>
      <c r="D2517" s="111" t="s">
        <v>4130</v>
      </c>
      <c r="E2517" s="111" t="s">
        <v>44359</v>
      </c>
    </row>
    <row r="2518" spans="1:5">
      <c r="A2518">
        <v>0</v>
      </c>
      <c r="B2518" t="s">
        <v>6242</v>
      </c>
      <c r="C2518" t="s">
        <v>47349</v>
      </c>
      <c r="D2518" s="111" t="s">
        <v>4130</v>
      </c>
      <c r="E2518" s="111" t="s">
        <v>47350</v>
      </c>
    </row>
    <row r="2519" spans="1:5">
      <c r="A2519">
        <v>0</v>
      </c>
      <c r="B2519" t="s">
        <v>6243</v>
      </c>
      <c r="C2519" t="s">
        <v>47351</v>
      </c>
      <c r="D2519" s="111" t="s">
        <v>40</v>
      </c>
      <c r="E2519" s="111" t="s">
        <v>47352</v>
      </c>
    </row>
    <row r="2520" spans="1:5">
      <c r="A2520">
        <v>0</v>
      </c>
      <c r="B2520" t="s">
        <v>6244</v>
      </c>
      <c r="C2520" t="s">
        <v>47353</v>
      </c>
      <c r="D2520" s="111" t="s">
        <v>40</v>
      </c>
      <c r="E2520" s="111" t="s">
        <v>47354</v>
      </c>
    </row>
    <row r="2521" spans="1:5">
      <c r="A2521">
        <v>0</v>
      </c>
      <c r="B2521" t="s">
        <v>47355</v>
      </c>
      <c r="C2521">
        <v>0</v>
      </c>
      <c r="D2521" s="111">
        <v>0</v>
      </c>
      <c r="E2521" s="111" t="s">
        <v>42775</v>
      </c>
    </row>
    <row r="2522" spans="1:5">
      <c r="A2522">
        <v>0</v>
      </c>
      <c r="B2522" t="s">
        <v>6245</v>
      </c>
      <c r="C2522" t="s">
        <v>47356</v>
      </c>
      <c r="D2522" s="111" t="s">
        <v>40</v>
      </c>
      <c r="E2522" s="111" t="s">
        <v>47357</v>
      </c>
    </row>
    <row r="2523" spans="1:5">
      <c r="A2523">
        <v>0</v>
      </c>
      <c r="B2523" t="s">
        <v>6246</v>
      </c>
      <c r="C2523" t="s">
        <v>47358</v>
      </c>
      <c r="D2523" s="111" t="s">
        <v>40</v>
      </c>
      <c r="E2523" s="111" t="s">
        <v>47359</v>
      </c>
    </row>
    <row r="2524" spans="1:5">
      <c r="A2524">
        <v>0</v>
      </c>
      <c r="B2524" t="s">
        <v>47360</v>
      </c>
      <c r="C2524">
        <v>0</v>
      </c>
      <c r="D2524" s="111">
        <v>0</v>
      </c>
      <c r="E2524" s="111" t="s">
        <v>42775</v>
      </c>
    </row>
    <row r="2525" spans="1:5">
      <c r="A2525">
        <v>0</v>
      </c>
      <c r="B2525" t="s">
        <v>6247</v>
      </c>
      <c r="C2525" t="s">
        <v>47361</v>
      </c>
      <c r="D2525" s="111" t="s">
        <v>40</v>
      </c>
      <c r="E2525" s="111" t="s">
        <v>47362</v>
      </c>
    </row>
    <row r="2526" spans="1:5">
      <c r="A2526">
        <v>0</v>
      </c>
      <c r="B2526" t="s">
        <v>6248</v>
      </c>
      <c r="C2526" t="s">
        <v>47363</v>
      </c>
      <c r="D2526" s="111" t="s">
        <v>40</v>
      </c>
      <c r="E2526" s="111" t="s">
        <v>47364</v>
      </c>
    </row>
    <row r="2527" spans="1:5">
      <c r="A2527">
        <v>0</v>
      </c>
      <c r="B2527" t="s">
        <v>47365</v>
      </c>
      <c r="C2527">
        <v>0</v>
      </c>
      <c r="D2527" s="111">
        <v>0</v>
      </c>
      <c r="E2527" s="111" t="s">
        <v>42775</v>
      </c>
    </row>
    <row r="2528" spans="1:5">
      <c r="A2528">
        <v>0</v>
      </c>
      <c r="B2528" t="s">
        <v>6249</v>
      </c>
      <c r="C2528" t="s">
        <v>47366</v>
      </c>
      <c r="D2528" s="111" t="s">
        <v>40</v>
      </c>
      <c r="E2528" s="111" t="s">
        <v>47367</v>
      </c>
    </row>
    <row r="2529" spans="1:5">
      <c r="A2529">
        <v>0</v>
      </c>
      <c r="B2529" t="s">
        <v>6250</v>
      </c>
      <c r="C2529" t="s">
        <v>47368</v>
      </c>
      <c r="D2529" s="111" t="s">
        <v>40</v>
      </c>
      <c r="E2529" s="111" t="s">
        <v>47369</v>
      </c>
    </row>
    <row r="2530" spans="1:5">
      <c r="A2530">
        <v>0</v>
      </c>
      <c r="B2530" t="s">
        <v>6251</v>
      </c>
      <c r="C2530" t="s">
        <v>47370</v>
      </c>
      <c r="D2530" s="111" t="s">
        <v>40</v>
      </c>
      <c r="E2530" s="111" t="s">
        <v>47371</v>
      </c>
    </row>
    <row r="2531" spans="1:5">
      <c r="A2531">
        <v>0</v>
      </c>
      <c r="B2531" t="s">
        <v>47372</v>
      </c>
      <c r="C2531">
        <v>0</v>
      </c>
      <c r="D2531" s="111">
        <v>0</v>
      </c>
      <c r="E2531" s="111" t="s">
        <v>42775</v>
      </c>
    </row>
    <row r="2532" spans="1:5">
      <c r="A2532">
        <v>0</v>
      </c>
      <c r="B2532" t="s">
        <v>6252</v>
      </c>
      <c r="C2532" t="s">
        <v>47373</v>
      </c>
      <c r="D2532" s="111" t="s">
        <v>40</v>
      </c>
      <c r="E2532" s="111" t="s">
        <v>47374</v>
      </c>
    </row>
    <row r="2533" spans="1:5">
      <c r="A2533">
        <v>0</v>
      </c>
      <c r="B2533" t="s">
        <v>6253</v>
      </c>
      <c r="C2533" t="s">
        <v>47375</v>
      </c>
      <c r="D2533" s="111" t="s">
        <v>40</v>
      </c>
      <c r="E2533" s="111" t="s">
        <v>47376</v>
      </c>
    </row>
    <row r="2534" spans="1:5">
      <c r="A2534">
        <v>0</v>
      </c>
      <c r="B2534" t="s">
        <v>6254</v>
      </c>
      <c r="C2534" t="s">
        <v>47377</v>
      </c>
      <c r="D2534" s="111" t="s">
        <v>40</v>
      </c>
      <c r="E2534" s="111" t="s">
        <v>47378</v>
      </c>
    </row>
    <row r="2535" spans="1:5">
      <c r="A2535">
        <v>0</v>
      </c>
      <c r="B2535" t="s">
        <v>6255</v>
      </c>
      <c r="C2535" t="s">
        <v>47379</v>
      </c>
      <c r="D2535" s="111" t="s">
        <v>33</v>
      </c>
      <c r="E2535" s="111" t="s">
        <v>47380</v>
      </c>
    </row>
    <row r="2536" spans="1:5">
      <c r="A2536">
        <v>0</v>
      </c>
      <c r="B2536" t="s">
        <v>6256</v>
      </c>
      <c r="C2536" t="s">
        <v>47381</v>
      </c>
      <c r="D2536" s="111" t="s">
        <v>40</v>
      </c>
      <c r="E2536" s="111" t="s">
        <v>47382</v>
      </c>
    </row>
    <row r="2537" spans="1:5">
      <c r="A2537">
        <v>0</v>
      </c>
      <c r="B2537" t="s">
        <v>6257</v>
      </c>
      <c r="C2537" t="s">
        <v>47383</v>
      </c>
      <c r="D2537" s="111" t="s">
        <v>40</v>
      </c>
      <c r="E2537" s="111" t="s">
        <v>47384</v>
      </c>
    </row>
    <row r="2538" spans="1:5">
      <c r="A2538">
        <v>0</v>
      </c>
      <c r="B2538" t="s">
        <v>6258</v>
      </c>
      <c r="C2538" t="s">
        <v>47385</v>
      </c>
      <c r="D2538" s="111" t="s">
        <v>40</v>
      </c>
      <c r="E2538" s="111" t="s">
        <v>47386</v>
      </c>
    </row>
    <row r="2539" spans="1:5">
      <c r="A2539">
        <v>0</v>
      </c>
      <c r="B2539" t="s">
        <v>47387</v>
      </c>
      <c r="C2539">
        <v>0</v>
      </c>
      <c r="D2539" s="111">
        <v>0</v>
      </c>
      <c r="E2539" s="111" t="s">
        <v>42775</v>
      </c>
    </row>
    <row r="2540" spans="1:5">
      <c r="A2540">
        <v>0</v>
      </c>
      <c r="B2540" t="s">
        <v>6259</v>
      </c>
      <c r="C2540" t="s">
        <v>47388</v>
      </c>
      <c r="D2540" s="111" t="s">
        <v>33</v>
      </c>
      <c r="E2540" s="111" t="s">
        <v>47389</v>
      </c>
    </row>
    <row r="2541" spans="1:5">
      <c r="A2541">
        <v>0</v>
      </c>
      <c r="B2541" t="s">
        <v>47390</v>
      </c>
      <c r="C2541">
        <v>0</v>
      </c>
      <c r="D2541" s="111">
        <v>0</v>
      </c>
      <c r="E2541" s="111" t="s">
        <v>42775</v>
      </c>
    </row>
    <row r="2542" spans="1:5">
      <c r="A2542">
        <v>0</v>
      </c>
      <c r="B2542" t="s">
        <v>6260</v>
      </c>
      <c r="C2542" t="s">
        <v>47391</v>
      </c>
      <c r="D2542" s="111" t="s">
        <v>4130</v>
      </c>
      <c r="E2542" s="111" t="s">
        <v>47392</v>
      </c>
    </row>
    <row r="2543" spans="1:5">
      <c r="A2543">
        <v>0</v>
      </c>
      <c r="B2543" t="s">
        <v>6261</v>
      </c>
      <c r="C2543" t="s">
        <v>47393</v>
      </c>
      <c r="D2543" s="111" t="s">
        <v>4130</v>
      </c>
      <c r="E2543" s="111" t="s">
        <v>47394</v>
      </c>
    </row>
    <row r="2544" spans="1:5">
      <c r="A2544">
        <v>0</v>
      </c>
      <c r="B2544" t="s">
        <v>6262</v>
      </c>
      <c r="C2544" t="s">
        <v>47395</v>
      </c>
      <c r="D2544" s="111" t="s">
        <v>4130</v>
      </c>
      <c r="E2544" s="111" t="s">
        <v>47396</v>
      </c>
    </row>
    <row r="2545" spans="1:5">
      <c r="A2545">
        <v>0</v>
      </c>
      <c r="B2545" t="s">
        <v>6263</v>
      </c>
      <c r="C2545" t="s">
        <v>47397</v>
      </c>
      <c r="D2545" s="111" t="s">
        <v>4130</v>
      </c>
      <c r="E2545" s="111" t="s">
        <v>47398</v>
      </c>
    </row>
    <row r="2546" spans="1:5">
      <c r="A2546">
        <v>0</v>
      </c>
      <c r="B2546" t="s">
        <v>6264</v>
      </c>
      <c r="C2546" t="s">
        <v>47399</v>
      </c>
      <c r="D2546" s="111" t="s">
        <v>4148</v>
      </c>
      <c r="E2546" s="111" t="s">
        <v>47400</v>
      </c>
    </row>
    <row r="2547" spans="1:5">
      <c r="A2547">
        <v>0</v>
      </c>
      <c r="B2547" t="s">
        <v>6265</v>
      </c>
      <c r="C2547" t="s">
        <v>47401</v>
      </c>
      <c r="D2547" s="111" t="s">
        <v>4148</v>
      </c>
      <c r="E2547" s="111" t="s">
        <v>47400</v>
      </c>
    </row>
    <row r="2548" spans="1:5">
      <c r="A2548">
        <v>0</v>
      </c>
      <c r="B2548" t="s">
        <v>47402</v>
      </c>
      <c r="C2548">
        <v>0</v>
      </c>
      <c r="D2548" s="111">
        <v>0</v>
      </c>
      <c r="E2548" s="111" t="s">
        <v>42775</v>
      </c>
    </row>
    <row r="2549" spans="1:5">
      <c r="A2549">
        <v>0</v>
      </c>
      <c r="B2549" t="s">
        <v>6266</v>
      </c>
      <c r="C2549" t="s">
        <v>47403</v>
      </c>
      <c r="D2549" s="111" t="s">
        <v>4130</v>
      </c>
      <c r="E2549" s="111" t="s">
        <v>47404</v>
      </c>
    </row>
    <row r="2550" spans="1:5">
      <c r="A2550">
        <v>0</v>
      </c>
      <c r="B2550" t="s">
        <v>6267</v>
      </c>
      <c r="C2550" t="s">
        <v>47405</v>
      </c>
      <c r="D2550" s="111" t="s">
        <v>4130</v>
      </c>
      <c r="E2550" s="111" t="s">
        <v>47406</v>
      </c>
    </row>
    <row r="2551" spans="1:5">
      <c r="A2551">
        <v>0</v>
      </c>
      <c r="B2551" t="s">
        <v>6268</v>
      </c>
      <c r="C2551" t="s">
        <v>47407</v>
      </c>
      <c r="D2551" s="111" t="s">
        <v>4130</v>
      </c>
      <c r="E2551" s="111" t="s">
        <v>47408</v>
      </c>
    </row>
    <row r="2552" spans="1:5">
      <c r="A2552">
        <v>0</v>
      </c>
      <c r="B2552" t="s">
        <v>6269</v>
      </c>
      <c r="C2552" t="s">
        <v>47409</v>
      </c>
      <c r="D2552" s="111" t="s">
        <v>4130</v>
      </c>
      <c r="E2552" s="111" t="s">
        <v>47410</v>
      </c>
    </row>
    <row r="2553" spans="1:5">
      <c r="A2553">
        <v>0</v>
      </c>
      <c r="B2553" t="s">
        <v>47411</v>
      </c>
      <c r="C2553">
        <v>0</v>
      </c>
      <c r="D2553" s="111">
        <v>0</v>
      </c>
      <c r="E2553" s="111" t="s">
        <v>42775</v>
      </c>
    </row>
    <row r="2554" spans="1:5">
      <c r="A2554">
        <v>0</v>
      </c>
      <c r="B2554" t="s">
        <v>6270</v>
      </c>
      <c r="C2554" t="s">
        <v>47412</v>
      </c>
      <c r="D2554" s="111" t="s">
        <v>4130</v>
      </c>
      <c r="E2554" s="111" t="s">
        <v>47413</v>
      </c>
    </row>
    <row r="2555" spans="1:5">
      <c r="A2555">
        <v>0</v>
      </c>
      <c r="B2555" t="s">
        <v>47414</v>
      </c>
      <c r="C2555">
        <v>0</v>
      </c>
      <c r="D2555" s="111">
        <v>0</v>
      </c>
      <c r="E2555" s="111" t="s">
        <v>42775</v>
      </c>
    </row>
    <row r="2556" spans="1:5">
      <c r="A2556">
        <v>0</v>
      </c>
      <c r="B2556" t="s">
        <v>6271</v>
      </c>
      <c r="C2556" t="s">
        <v>47415</v>
      </c>
      <c r="D2556" s="111" t="s">
        <v>40</v>
      </c>
      <c r="E2556" s="111" t="s">
        <v>47416</v>
      </c>
    </row>
    <row r="2557" spans="1:5">
      <c r="A2557">
        <v>0</v>
      </c>
      <c r="B2557" t="s">
        <v>47417</v>
      </c>
      <c r="C2557">
        <v>0</v>
      </c>
      <c r="D2557" s="111">
        <v>0</v>
      </c>
      <c r="E2557" s="111" t="s">
        <v>42775</v>
      </c>
    </row>
    <row r="2558" spans="1:5">
      <c r="A2558">
        <v>0</v>
      </c>
      <c r="B2558" t="s">
        <v>6272</v>
      </c>
      <c r="C2558" t="s">
        <v>47418</v>
      </c>
      <c r="D2558" s="111" t="s">
        <v>24</v>
      </c>
      <c r="E2558" s="111" t="s">
        <v>47419</v>
      </c>
    </row>
    <row r="2559" spans="1:5">
      <c r="A2559">
        <v>0</v>
      </c>
      <c r="B2559" t="s">
        <v>47420</v>
      </c>
      <c r="C2559">
        <v>0</v>
      </c>
      <c r="D2559" s="111">
        <v>0</v>
      </c>
      <c r="E2559" s="111" t="s">
        <v>42775</v>
      </c>
    </row>
    <row r="2560" spans="1:5">
      <c r="A2560">
        <v>0</v>
      </c>
      <c r="B2560" t="s">
        <v>6273</v>
      </c>
      <c r="C2560" t="s">
        <v>47421</v>
      </c>
      <c r="D2560" s="111" t="s">
        <v>40</v>
      </c>
      <c r="E2560" s="111" t="s">
        <v>47422</v>
      </c>
    </row>
    <row r="2561" spans="1:5">
      <c r="A2561">
        <v>0</v>
      </c>
      <c r="B2561" t="s">
        <v>47423</v>
      </c>
      <c r="C2561" t="s">
        <v>47424</v>
      </c>
      <c r="D2561" s="111" t="s">
        <v>40</v>
      </c>
      <c r="E2561" s="111" t="s">
        <v>47425</v>
      </c>
    </row>
    <row r="2562" spans="1:5">
      <c r="A2562">
        <v>0</v>
      </c>
      <c r="B2562" t="s">
        <v>47426</v>
      </c>
      <c r="C2562" t="s">
        <v>47427</v>
      </c>
      <c r="D2562" s="111" t="s">
        <v>40</v>
      </c>
      <c r="E2562" s="111" t="s">
        <v>47428</v>
      </c>
    </row>
    <row r="2563" spans="1:5">
      <c r="A2563">
        <v>0</v>
      </c>
      <c r="B2563" t="s">
        <v>47429</v>
      </c>
      <c r="C2563" t="s">
        <v>47430</v>
      </c>
      <c r="D2563" s="111" t="s">
        <v>40</v>
      </c>
      <c r="E2563" s="111" t="s">
        <v>47431</v>
      </c>
    </row>
    <row r="2564" spans="1:5">
      <c r="A2564">
        <v>0</v>
      </c>
      <c r="B2564" t="s">
        <v>6274</v>
      </c>
      <c r="C2564" t="s">
        <v>47432</v>
      </c>
      <c r="D2564" s="111" t="s">
        <v>40</v>
      </c>
      <c r="E2564" s="111" t="s">
        <v>47433</v>
      </c>
    </row>
    <row r="2565" spans="1:5">
      <c r="A2565">
        <v>0</v>
      </c>
      <c r="B2565" t="s">
        <v>47434</v>
      </c>
      <c r="C2565" t="s">
        <v>47435</v>
      </c>
      <c r="D2565" s="111" t="s">
        <v>40</v>
      </c>
      <c r="E2565" s="111" t="s">
        <v>47436</v>
      </c>
    </row>
    <row r="2566" spans="1:5">
      <c r="A2566">
        <v>0</v>
      </c>
      <c r="B2566" t="s">
        <v>47437</v>
      </c>
      <c r="C2566" t="s">
        <v>47438</v>
      </c>
      <c r="D2566" s="111" t="s">
        <v>40</v>
      </c>
      <c r="E2566" s="111" t="s">
        <v>47439</v>
      </c>
    </row>
    <row r="2567" spans="1:5">
      <c r="A2567">
        <v>0</v>
      </c>
      <c r="B2567" t="s">
        <v>47440</v>
      </c>
      <c r="C2567" t="s">
        <v>47441</v>
      </c>
      <c r="D2567" s="111" t="s">
        <v>40</v>
      </c>
      <c r="E2567" s="111" t="s">
        <v>47442</v>
      </c>
    </row>
    <row r="2568" spans="1:5">
      <c r="A2568">
        <v>0</v>
      </c>
      <c r="B2568" t="s">
        <v>6275</v>
      </c>
      <c r="C2568" t="s">
        <v>47443</v>
      </c>
      <c r="D2568" s="111" t="s">
        <v>40</v>
      </c>
      <c r="E2568" s="111" t="s">
        <v>47444</v>
      </c>
    </row>
    <row r="2569" spans="1:5">
      <c r="A2569">
        <v>0</v>
      </c>
      <c r="B2569" t="s">
        <v>47445</v>
      </c>
      <c r="C2569" t="s">
        <v>47446</v>
      </c>
      <c r="D2569" s="111" t="s">
        <v>40</v>
      </c>
      <c r="E2569" s="111" t="s">
        <v>47447</v>
      </c>
    </row>
    <row r="2570" spans="1:5">
      <c r="A2570">
        <v>0</v>
      </c>
      <c r="B2570" t="s">
        <v>47448</v>
      </c>
      <c r="C2570" t="s">
        <v>47449</v>
      </c>
      <c r="D2570" s="111" t="s">
        <v>40</v>
      </c>
      <c r="E2570" s="111" t="s">
        <v>47450</v>
      </c>
    </row>
    <row r="2571" spans="1:5">
      <c r="A2571">
        <v>0</v>
      </c>
      <c r="B2571" t="s">
        <v>47451</v>
      </c>
      <c r="C2571" t="s">
        <v>47452</v>
      </c>
      <c r="D2571" s="111" t="s">
        <v>40</v>
      </c>
      <c r="E2571" s="111" t="s">
        <v>47453</v>
      </c>
    </row>
    <row r="2572" spans="1:5">
      <c r="A2572">
        <v>0</v>
      </c>
      <c r="B2572" t="s">
        <v>6276</v>
      </c>
      <c r="C2572" t="s">
        <v>47454</v>
      </c>
      <c r="D2572" s="111" t="s">
        <v>40</v>
      </c>
      <c r="E2572" s="111" t="s">
        <v>47455</v>
      </c>
    </row>
    <row r="2573" spans="1:5">
      <c r="A2573">
        <v>0</v>
      </c>
      <c r="B2573" t="s">
        <v>47456</v>
      </c>
      <c r="C2573" t="s">
        <v>47457</v>
      </c>
      <c r="D2573" s="111" t="s">
        <v>40</v>
      </c>
      <c r="E2573" s="111" t="s">
        <v>47458</v>
      </c>
    </row>
    <row r="2574" spans="1:5">
      <c r="A2574">
        <v>0</v>
      </c>
      <c r="B2574" t="s">
        <v>47459</v>
      </c>
      <c r="C2574" t="s">
        <v>47460</v>
      </c>
      <c r="D2574" s="111" t="s">
        <v>40</v>
      </c>
      <c r="E2574" s="111" t="s">
        <v>47461</v>
      </c>
    </row>
    <row r="2575" spans="1:5">
      <c r="A2575">
        <v>0</v>
      </c>
      <c r="B2575" t="s">
        <v>47462</v>
      </c>
      <c r="C2575" t="s">
        <v>47463</v>
      </c>
      <c r="D2575" s="111" t="s">
        <v>40</v>
      </c>
      <c r="E2575" s="111" t="s">
        <v>47464</v>
      </c>
    </row>
    <row r="2576" spans="1:5">
      <c r="A2576">
        <v>0</v>
      </c>
      <c r="B2576" t="s">
        <v>47465</v>
      </c>
      <c r="C2576" t="s">
        <v>47466</v>
      </c>
      <c r="D2576" s="111" t="s">
        <v>33</v>
      </c>
      <c r="E2576" s="111" t="s">
        <v>47467</v>
      </c>
    </row>
    <row r="2577" spans="1:5">
      <c r="A2577" t="s">
        <v>47468</v>
      </c>
      <c r="B2577">
        <v>0</v>
      </c>
      <c r="C2577">
        <v>0</v>
      </c>
      <c r="D2577" s="111">
        <v>0</v>
      </c>
      <c r="E2577" s="111" t="s">
        <v>42775</v>
      </c>
    </row>
    <row r="2578" spans="1:5">
      <c r="A2578">
        <v>0</v>
      </c>
      <c r="B2578" t="s">
        <v>47469</v>
      </c>
      <c r="C2578">
        <v>0</v>
      </c>
      <c r="D2578" s="111">
        <v>0</v>
      </c>
      <c r="E2578" s="111" t="s">
        <v>42775</v>
      </c>
    </row>
    <row r="2579" spans="1:5">
      <c r="A2579">
        <v>0</v>
      </c>
      <c r="B2579" t="s">
        <v>6277</v>
      </c>
      <c r="C2579" t="s">
        <v>47470</v>
      </c>
      <c r="D2579" s="111" t="s">
        <v>24</v>
      </c>
      <c r="E2579" s="111" t="s">
        <v>47471</v>
      </c>
    </row>
    <row r="2580" spans="1:5">
      <c r="A2580">
        <v>0</v>
      </c>
      <c r="B2580" t="s">
        <v>6278</v>
      </c>
      <c r="C2580" t="s">
        <v>47472</v>
      </c>
      <c r="D2580" s="111" t="s">
        <v>24</v>
      </c>
      <c r="E2580" s="111" t="s">
        <v>47473</v>
      </c>
    </row>
    <row r="2581" spans="1:5">
      <c r="A2581">
        <v>0</v>
      </c>
      <c r="B2581" t="s">
        <v>47474</v>
      </c>
      <c r="C2581">
        <v>0</v>
      </c>
      <c r="D2581" s="111">
        <v>0</v>
      </c>
      <c r="E2581" s="111" t="s">
        <v>42775</v>
      </c>
    </row>
    <row r="2582" spans="1:5">
      <c r="A2582">
        <v>0</v>
      </c>
      <c r="B2582" t="s">
        <v>6279</v>
      </c>
      <c r="C2582" t="s">
        <v>47475</v>
      </c>
      <c r="D2582" s="111" t="s">
        <v>24</v>
      </c>
      <c r="E2582" s="111" t="s">
        <v>47476</v>
      </c>
    </row>
    <row r="2583" spans="1:5">
      <c r="A2583">
        <v>0</v>
      </c>
      <c r="B2583" t="s">
        <v>6280</v>
      </c>
      <c r="C2583" t="s">
        <v>47477</v>
      </c>
      <c r="D2583" s="111" t="s">
        <v>24</v>
      </c>
      <c r="E2583" s="111" t="s">
        <v>47478</v>
      </c>
    </row>
    <row r="2584" spans="1:5">
      <c r="A2584">
        <v>0</v>
      </c>
      <c r="B2584" t="s">
        <v>47479</v>
      </c>
      <c r="C2584">
        <v>0</v>
      </c>
      <c r="D2584" s="111">
        <v>0</v>
      </c>
      <c r="E2584" s="111" t="s">
        <v>42775</v>
      </c>
    </row>
    <row r="2585" spans="1:5">
      <c r="A2585">
        <v>0</v>
      </c>
      <c r="B2585" t="s">
        <v>6281</v>
      </c>
      <c r="C2585" t="s">
        <v>47480</v>
      </c>
      <c r="D2585" s="111" t="s">
        <v>24</v>
      </c>
      <c r="E2585" s="111" t="s">
        <v>47481</v>
      </c>
    </row>
    <row r="2586" spans="1:5">
      <c r="A2586">
        <v>0</v>
      </c>
      <c r="B2586" t="s">
        <v>47482</v>
      </c>
      <c r="C2586">
        <v>0</v>
      </c>
      <c r="D2586" s="111">
        <v>0</v>
      </c>
      <c r="E2586" s="111" t="s">
        <v>42775</v>
      </c>
    </row>
    <row r="2587" spans="1:5">
      <c r="A2587">
        <v>0</v>
      </c>
      <c r="B2587" t="s">
        <v>21513</v>
      </c>
      <c r="C2587" t="s">
        <v>47483</v>
      </c>
      <c r="D2587" s="111" t="s">
        <v>4130</v>
      </c>
      <c r="E2587" s="111" t="s">
        <v>47484</v>
      </c>
    </row>
    <row r="2588" spans="1:5">
      <c r="A2588">
        <v>0</v>
      </c>
      <c r="B2588" t="s">
        <v>47485</v>
      </c>
      <c r="C2588">
        <v>0</v>
      </c>
      <c r="D2588" s="111">
        <v>0</v>
      </c>
      <c r="E2588" s="111" t="s">
        <v>42775</v>
      </c>
    </row>
    <row r="2589" spans="1:5">
      <c r="A2589">
        <v>0</v>
      </c>
      <c r="B2589" t="s">
        <v>6282</v>
      </c>
      <c r="C2589" t="s">
        <v>47486</v>
      </c>
      <c r="D2589" s="111" t="s">
        <v>24</v>
      </c>
      <c r="E2589" s="111" t="s">
        <v>47487</v>
      </c>
    </row>
    <row r="2590" spans="1:5">
      <c r="A2590">
        <v>0</v>
      </c>
      <c r="B2590" t="s">
        <v>47488</v>
      </c>
      <c r="C2590">
        <v>0</v>
      </c>
      <c r="D2590" s="111">
        <v>0</v>
      </c>
      <c r="E2590" s="111" t="s">
        <v>42775</v>
      </c>
    </row>
    <row r="2591" spans="1:5">
      <c r="A2591">
        <v>0</v>
      </c>
      <c r="B2591" t="s">
        <v>6283</v>
      </c>
      <c r="C2591" t="s">
        <v>47489</v>
      </c>
      <c r="D2591" s="111" t="s">
        <v>4130</v>
      </c>
      <c r="E2591" s="111" t="s">
        <v>47094</v>
      </c>
    </row>
    <row r="2592" spans="1:5">
      <c r="A2592">
        <v>0</v>
      </c>
      <c r="B2592" t="s">
        <v>6284</v>
      </c>
      <c r="C2592" t="s">
        <v>47490</v>
      </c>
      <c r="D2592" s="111" t="s">
        <v>4130</v>
      </c>
      <c r="E2592" s="111" t="s">
        <v>47491</v>
      </c>
    </row>
    <row r="2593" spans="1:5">
      <c r="A2593">
        <v>0</v>
      </c>
      <c r="B2593" t="s">
        <v>6285</v>
      </c>
      <c r="C2593" t="s">
        <v>47492</v>
      </c>
      <c r="D2593" s="111" t="s">
        <v>40</v>
      </c>
      <c r="E2593" s="111" t="s">
        <v>47493</v>
      </c>
    </row>
    <row r="2594" spans="1:5">
      <c r="A2594" t="s">
        <v>47494</v>
      </c>
      <c r="B2594">
        <v>0</v>
      </c>
      <c r="C2594">
        <v>0</v>
      </c>
      <c r="D2594" s="111">
        <v>0</v>
      </c>
      <c r="E2594" s="111" t="s">
        <v>42775</v>
      </c>
    </row>
    <row r="2595" spans="1:5">
      <c r="A2595">
        <v>0</v>
      </c>
      <c r="B2595" t="s">
        <v>47495</v>
      </c>
      <c r="C2595">
        <v>0</v>
      </c>
      <c r="D2595" s="111">
        <v>0</v>
      </c>
      <c r="E2595" s="111" t="s">
        <v>42775</v>
      </c>
    </row>
    <row r="2596" spans="1:5">
      <c r="A2596">
        <v>0</v>
      </c>
      <c r="B2596" t="s">
        <v>6286</v>
      </c>
      <c r="C2596" t="s">
        <v>47496</v>
      </c>
      <c r="D2596" s="111" t="s">
        <v>24</v>
      </c>
      <c r="E2596" s="111" t="s">
        <v>47497</v>
      </c>
    </row>
    <row r="2597" spans="1:5">
      <c r="A2597">
        <v>0</v>
      </c>
      <c r="B2597" t="s">
        <v>6287</v>
      </c>
      <c r="C2597" t="s">
        <v>47498</v>
      </c>
      <c r="D2597" s="111" t="s">
        <v>4148</v>
      </c>
      <c r="E2597" s="111" t="s">
        <v>45267</v>
      </c>
    </row>
    <row r="2598" spans="1:5">
      <c r="A2598" t="s">
        <v>47499</v>
      </c>
      <c r="B2598">
        <v>0</v>
      </c>
      <c r="C2598">
        <v>0</v>
      </c>
      <c r="D2598" s="111">
        <v>0</v>
      </c>
      <c r="E2598" s="111" t="s">
        <v>42775</v>
      </c>
    </row>
    <row r="2599" spans="1:5">
      <c r="A2599">
        <v>0</v>
      </c>
      <c r="B2599" t="s">
        <v>47500</v>
      </c>
      <c r="C2599">
        <v>0</v>
      </c>
      <c r="D2599" s="111">
        <v>0</v>
      </c>
      <c r="E2599" s="111" t="s">
        <v>42775</v>
      </c>
    </row>
    <row r="2600" spans="1:5">
      <c r="A2600">
        <v>0</v>
      </c>
      <c r="B2600" t="s">
        <v>6288</v>
      </c>
      <c r="C2600" t="s">
        <v>47501</v>
      </c>
      <c r="D2600" s="111" t="s">
        <v>33</v>
      </c>
      <c r="E2600" s="111" t="s">
        <v>47502</v>
      </c>
    </row>
    <row r="2601" spans="1:5">
      <c r="A2601">
        <v>0</v>
      </c>
      <c r="B2601" t="s">
        <v>6289</v>
      </c>
      <c r="C2601" t="s">
        <v>47503</v>
      </c>
      <c r="D2601" s="111" t="s">
        <v>33</v>
      </c>
      <c r="E2601" s="111" t="s">
        <v>47504</v>
      </c>
    </row>
    <row r="2602" spans="1:5">
      <c r="A2602">
        <v>0</v>
      </c>
      <c r="B2602">
        <v>0</v>
      </c>
      <c r="C2602">
        <v>0</v>
      </c>
      <c r="D2602" s="111">
        <v>0</v>
      </c>
      <c r="E2602" s="111" t="s">
        <v>42775</v>
      </c>
    </row>
    <row r="2603" spans="1:5">
      <c r="A2603">
        <v>0</v>
      </c>
      <c r="B2603">
        <v>0</v>
      </c>
      <c r="C2603">
        <v>0</v>
      </c>
      <c r="D2603" s="111">
        <v>0</v>
      </c>
      <c r="E2603" s="111" t="s">
        <v>42775</v>
      </c>
    </row>
    <row r="2604" spans="1:5">
      <c r="A2604" t="s">
        <v>47505</v>
      </c>
      <c r="B2604">
        <v>0</v>
      </c>
      <c r="C2604">
        <v>0</v>
      </c>
      <c r="D2604" s="111">
        <v>0</v>
      </c>
      <c r="E2604" s="111" t="s">
        <v>42775</v>
      </c>
    </row>
    <row r="2605" spans="1:5">
      <c r="A2605">
        <v>0</v>
      </c>
      <c r="B2605" t="s">
        <v>47506</v>
      </c>
      <c r="C2605">
        <v>0</v>
      </c>
      <c r="D2605" s="111">
        <v>0</v>
      </c>
      <c r="E2605" s="111" t="s">
        <v>42775</v>
      </c>
    </row>
    <row r="2606" spans="1:5">
      <c r="A2606">
        <v>0</v>
      </c>
      <c r="B2606" t="s">
        <v>6290</v>
      </c>
      <c r="C2606" t="s">
        <v>47507</v>
      </c>
      <c r="D2606" s="111" t="s">
        <v>4130</v>
      </c>
      <c r="E2606" s="111" t="s">
        <v>47508</v>
      </c>
    </row>
    <row r="2607" spans="1:5">
      <c r="A2607">
        <v>0</v>
      </c>
      <c r="B2607" t="s">
        <v>6291</v>
      </c>
      <c r="C2607" t="s">
        <v>47509</v>
      </c>
      <c r="D2607" s="111" t="s">
        <v>4130</v>
      </c>
      <c r="E2607" s="111" t="s">
        <v>47510</v>
      </c>
    </row>
    <row r="2608" spans="1:5">
      <c r="A2608">
        <v>0</v>
      </c>
      <c r="B2608" t="s">
        <v>6292</v>
      </c>
      <c r="C2608" t="s">
        <v>47511</v>
      </c>
      <c r="D2608" s="111" t="s">
        <v>4130</v>
      </c>
      <c r="E2608" s="111" t="s">
        <v>47512</v>
      </c>
    </row>
    <row r="2609" spans="1:5">
      <c r="A2609">
        <v>0</v>
      </c>
      <c r="B2609" t="s">
        <v>6293</v>
      </c>
      <c r="C2609" t="s">
        <v>47513</v>
      </c>
      <c r="D2609" s="111" t="s">
        <v>4130</v>
      </c>
      <c r="E2609" s="111" t="s">
        <v>47514</v>
      </c>
    </row>
    <row r="2610" spans="1:5">
      <c r="A2610">
        <v>0</v>
      </c>
      <c r="B2610" t="s">
        <v>6294</v>
      </c>
      <c r="C2610" t="s">
        <v>47515</v>
      </c>
      <c r="D2610" s="111" t="s">
        <v>4130</v>
      </c>
      <c r="E2610" s="111" t="s">
        <v>47516</v>
      </c>
    </row>
    <row r="2611" spans="1:5">
      <c r="A2611">
        <v>0</v>
      </c>
      <c r="B2611" t="s">
        <v>6295</v>
      </c>
      <c r="C2611" t="s">
        <v>47517</v>
      </c>
      <c r="D2611" s="111" t="s">
        <v>4130</v>
      </c>
      <c r="E2611" s="111" t="s">
        <v>47518</v>
      </c>
    </row>
    <row r="2612" spans="1:5">
      <c r="A2612">
        <v>0</v>
      </c>
      <c r="B2612" t="s">
        <v>6296</v>
      </c>
      <c r="C2612" t="s">
        <v>47519</v>
      </c>
      <c r="D2612" s="111" t="s">
        <v>4130</v>
      </c>
      <c r="E2612" s="111" t="s">
        <v>47520</v>
      </c>
    </row>
    <row r="2613" spans="1:5">
      <c r="A2613">
        <v>0</v>
      </c>
      <c r="B2613" t="s">
        <v>6297</v>
      </c>
      <c r="C2613" t="s">
        <v>47521</v>
      </c>
      <c r="D2613" s="111" t="s">
        <v>4130</v>
      </c>
      <c r="E2613" s="111" t="s">
        <v>47522</v>
      </c>
    </row>
    <row r="2614" spans="1:5">
      <c r="A2614">
        <v>0</v>
      </c>
      <c r="B2614" t="s">
        <v>47523</v>
      </c>
      <c r="C2614">
        <v>0</v>
      </c>
      <c r="D2614" s="111">
        <v>0</v>
      </c>
      <c r="E2614" s="111" t="s">
        <v>42775</v>
      </c>
    </row>
    <row r="2615" spans="1:5">
      <c r="A2615">
        <v>0</v>
      </c>
      <c r="B2615" t="s">
        <v>6298</v>
      </c>
      <c r="C2615" t="s">
        <v>47524</v>
      </c>
      <c r="D2615" s="111" t="s">
        <v>4130</v>
      </c>
      <c r="E2615" s="111" t="s">
        <v>43598</v>
      </c>
    </row>
    <row r="2616" spans="1:5">
      <c r="A2616">
        <v>0</v>
      </c>
      <c r="B2616" t="s">
        <v>6299</v>
      </c>
      <c r="C2616" t="s">
        <v>47525</v>
      </c>
      <c r="D2616" s="111" t="s">
        <v>4130</v>
      </c>
      <c r="E2616" s="111" t="s">
        <v>47526</v>
      </c>
    </row>
    <row r="2617" spans="1:5">
      <c r="A2617">
        <v>0</v>
      </c>
      <c r="B2617" t="s">
        <v>6300</v>
      </c>
      <c r="C2617" t="s">
        <v>47527</v>
      </c>
      <c r="D2617" s="111" t="s">
        <v>4130</v>
      </c>
      <c r="E2617" s="111" t="s">
        <v>47422</v>
      </c>
    </row>
    <row r="2618" spans="1:5">
      <c r="A2618">
        <v>0</v>
      </c>
      <c r="B2618" t="s">
        <v>6301</v>
      </c>
      <c r="C2618" t="s">
        <v>47528</v>
      </c>
      <c r="D2618" s="111" t="s">
        <v>4130</v>
      </c>
      <c r="E2618" s="111" t="s">
        <v>47529</v>
      </c>
    </row>
    <row r="2619" spans="1:5">
      <c r="A2619">
        <v>0</v>
      </c>
      <c r="B2619" t="s">
        <v>6302</v>
      </c>
      <c r="C2619" t="s">
        <v>47530</v>
      </c>
      <c r="D2619" s="111" t="s">
        <v>4130</v>
      </c>
      <c r="E2619" s="111" t="s">
        <v>47531</v>
      </c>
    </row>
    <row r="2620" spans="1:5">
      <c r="A2620">
        <v>0</v>
      </c>
      <c r="B2620" t="s">
        <v>6303</v>
      </c>
      <c r="C2620" t="s">
        <v>47532</v>
      </c>
      <c r="D2620" s="111" t="s">
        <v>4130</v>
      </c>
      <c r="E2620" s="111" t="s">
        <v>47533</v>
      </c>
    </row>
    <row r="2621" spans="1:5">
      <c r="A2621">
        <v>0</v>
      </c>
      <c r="B2621" t="s">
        <v>6304</v>
      </c>
      <c r="C2621" t="s">
        <v>47534</v>
      </c>
      <c r="D2621" s="111" t="s">
        <v>4130</v>
      </c>
      <c r="E2621" s="111" t="s">
        <v>47535</v>
      </c>
    </row>
    <row r="2622" spans="1:5">
      <c r="A2622">
        <v>0</v>
      </c>
      <c r="B2622" t="s">
        <v>6305</v>
      </c>
      <c r="C2622" t="s">
        <v>47536</v>
      </c>
      <c r="D2622" s="111" t="s">
        <v>4130</v>
      </c>
      <c r="E2622" s="111" t="s">
        <v>47537</v>
      </c>
    </row>
    <row r="2623" spans="1:5">
      <c r="A2623">
        <v>0</v>
      </c>
      <c r="B2623" t="s">
        <v>6306</v>
      </c>
      <c r="C2623" t="s">
        <v>47538</v>
      </c>
      <c r="D2623" s="111" t="s">
        <v>4130</v>
      </c>
      <c r="E2623" s="111" t="s">
        <v>47539</v>
      </c>
    </row>
    <row r="2624" spans="1:5">
      <c r="A2624">
        <v>0</v>
      </c>
      <c r="B2624" t="s">
        <v>6307</v>
      </c>
      <c r="C2624" t="s">
        <v>47540</v>
      </c>
      <c r="D2624" s="111" t="s">
        <v>4130</v>
      </c>
      <c r="E2624" s="111" t="s">
        <v>47541</v>
      </c>
    </row>
    <row r="2625" spans="1:5">
      <c r="A2625">
        <v>0</v>
      </c>
      <c r="B2625" t="s">
        <v>6308</v>
      </c>
      <c r="C2625" t="s">
        <v>47542</v>
      </c>
      <c r="D2625" s="111" t="s">
        <v>4130</v>
      </c>
      <c r="E2625" s="111" t="s">
        <v>47543</v>
      </c>
    </row>
    <row r="2626" spans="1:5">
      <c r="A2626">
        <v>0</v>
      </c>
      <c r="B2626" t="s">
        <v>6309</v>
      </c>
      <c r="C2626" t="s">
        <v>47544</v>
      </c>
      <c r="D2626" s="111" t="s">
        <v>4130</v>
      </c>
      <c r="E2626" s="111" t="s">
        <v>47545</v>
      </c>
    </row>
    <row r="2627" spans="1:5">
      <c r="A2627">
        <v>0</v>
      </c>
      <c r="B2627" t="s">
        <v>6310</v>
      </c>
      <c r="C2627" t="s">
        <v>47546</v>
      </c>
      <c r="D2627" s="111" t="s">
        <v>4130</v>
      </c>
      <c r="E2627" s="111" t="s">
        <v>47547</v>
      </c>
    </row>
    <row r="2628" spans="1:5">
      <c r="A2628">
        <v>0</v>
      </c>
      <c r="B2628" t="s">
        <v>47548</v>
      </c>
      <c r="C2628">
        <v>0</v>
      </c>
      <c r="D2628" s="111">
        <v>0</v>
      </c>
      <c r="E2628" s="111" t="s">
        <v>42775</v>
      </c>
    </row>
    <row r="2629" spans="1:5">
      <c r="A2629">
        <v>0</v>
      </c>
      <c r="B2629" t="s">
        <v>6311</v>
      </c>
      <c r="C2629" t="s">
        <v>47549</v>
      </c>
      <c r="D2629" s="111" t="s">
        <v>4130</v>
      </c>
      <c r="E2629" s="111" t="s">
        <v>47550</v>
      </c>
    </row>
    <row r="2630" spans="1:5">
      <c r="A2630">
        <v>0</v>
      </c>
      <c r="B2630" t="s">
        <v>6312</v>
      </c>
      <c r="C2630" t="s">
        <v>47551</v>
      </c>
      <c r="D2630" s="111" t="s">
        <v>4130</v>
      </c>
      <c r="E2630" s="111" t="s">
        <v>47552</v>
      </c>
    </row>
    <row r="2631" spans="1:5">
      <c r="A2631">
        <v>0</v>
      </c>
      <c r="B2631" t="s">
        <v>6313</v>
      </c>
      <c r="C2631" t="s">
        <v>47553</v>
      </c>
      <c r="D2631" s="111" t="s">
        <v>4130</v>
      </c>
      <c r="E2631" s="111" t="s">
        <v>47554</v>
      </c>
    </row>
    <row r="2632" spans="1:5">
      <c r="A2632">
        <v>0</v>
      </c>
      <c r="B2632" t="s">
        <v>6314</v>
      </c>
      <c r="C2632" t="s">
        <v>47555</v>
      </c>
      <c r="D2632" s="111" t="s">
        <v>4130</v>
      </c>
      <c r="E2632" s="111" t="s">
        <v>47556</v>
      </c>
    </row>
    <row r="2633" spans="1:5">
      <c r="A2633">
        <v>0</v>
      </c>
      <c r="B2633" t="s">
        <v>6315</v>
      </c>
      <c r="C2633" t="s">
        <v>47557</v>
      </c>
      <c r="D2633" s="111" t="s">
        <v>4130</v>
      </c>
      <c r="E2633" s="111" t="s">
        <v>47558</v>
      </c>
    </row>
    <row r="2634" spans="1:5">
      <c r="A2634">
        <v>0</v>
      </c>
      <c r="B2634" t="s">
        <v>6316</v>
      </c>
      <c r="C2634" t="s">
        <v>47559</v>
      </c>
      <c r="D2634" s="111" t="s">
        <v>4130</v>
      </c>
      <c r="E2634" s="111" t="s">
        <v>47560</v>
      </c>
    </row>
    <row r="2635" spans="1:5">
      <c r="A2635">
        <v>0</v>
      </c>
      <c r="B2635" t="s">
        <v>6317</v>
      </c>
      <c r="C2635" t="s">
        <v>47561</v>
      </c>
      <c r="D2635" s="111" t="s">
        <v>4130</v>
      </c>
      <c r="E2635" s="111" t="s">
        <v>47562</v>
      </c>
    </row>
    <row r="2636" spans="1:5">
      <c r="A2636">
        <v>0</v>
      </c>
      <c r="B2636" t="s">
        <v>6318</v>
      </c>
      <c r="C2636" t="s">
        <v>47563</v>
      </c>
      <c r="D2636" s="111" t="s">
        <v>4130</v>
      </c>
      <c r="E2636" s="111" t="s">
        <v>47564</v>
      </c>
    </row>
    <row r="2637" spans="1:5">
      <c r="A2637">
        <v>0</v>
      </c>
      <c r="B2637" t="s">
        <v>6319</v>
      </c>
      <c r="C2637" t="s">
        <v>47565</v>
      </c>
      <c r="D2637" s="111" t="s">
        <v>4130</v>
      </c>
      <c r="E2637" s="111" t="s">
        <v>47566</v>
      </c>
    </row>
    <row r="2638" spans="1:5">
      <c r="A2638">
        <v>0</v>
      </c>
      <c r="B2638" t="s">
        <v>6320</v>
      </c>
      <c r="C2638" t="s">
        <v>47567</v>
      </c>
      <c r="D2638" s="111" t="s">
        <v>4130</v>
      </c>
      <c r="E2638" s="111" t="s">
        <v>47568</v>
      </c>
    </row>
    <row r="2639" spans="1:5">
      <c r="A2639">
        <v>0</v>
      </c>
      <c r="B2639" t="s">
        <v>47569</v>
      </c>
      <c r="C2639">
        <v>0</v>
      </c>
      <c r="D2639" s="111">
        <v>0</v>
      </c>
      <c r="E2639" s="111" t="s">
        <v>42775</v>
      </c>
    </row>
    <row r="2640" spans="1:5">
      <c r="A2640">
        <v>0</v>
      </c>
      <c r="B2640" t="s">
        <v>6321</v>
      </c>
      <c r="C2640" t="s">
        <v>47570</v>
      </c>
      <c r="D2640" s="111" t="s">
        <v>4130</v>
      </c>
      <c r="E2640" s="111" t="s">
        <v>47571</v>
      </c>
    </row>
    <row r="2641" spans="1:5">
      <c r="A2641">
        <v>0</v>
      </c>
      <c r="B2641" t="s">
        <v>6322</v>
      </c>
      <c r="C2641" t="s">
        <v>47572</v>
      </c>
      <c r="D2641" s="111" t="s">
        <v>4130</v>
      </c>
      <c r="E2641" s="111" t="s">
        <v>47573</v>
      </c>
    </row>
    <row r="2642" spans="1:5">
      <c r="A2642">
        <v>0</v>
      </c>
      <c r="B2642" t="s">
        <v>6323</v>
      </c>
      <c r="C2642" t="s">
        <v>47574</v>
      </c>
      <c r="D2642" s="111" t="s">
        <v>4130</v>
      </c>
      <c r="E2642" s="111" t="s">
        <v>47575</v>
      </c>
    </row>
    <row r="2643" spans="1:5">
      <c r="A2643">
        <v>0</v>
      </c>
      <c r="B2643" t="s">
        <v>6324</v>
      </c>
      <c r="C2643" t="s">
        <v>47576</v>
      </c>
      <c r="D2643" s="111" t="s">
        <v>4130</v>
      </c>
      <c r="E2643" s="111" t="s">
        <v>47577</v>
      </c>
    </row>
    <row r="2644" spans="1:5">
      <c r="A2644">
        <v>0</v>
      </c>
      <c r="B2644" t="s">
        <v>6325</v>
      </c>
      <c r="C2644" t="s">
        <v>47578</v>
      </c>
      <c r="D2644" s="111" t="s">
        <v>4130</v>
      </c>
      <c r="E2644" s="111" t="s">
        <v>47579</v>
      </c>
    </row>
    <row r="2645" spans="1:5">
      <c r="A2645">
        <v>0</v>
      </c>
      <c r="B2645" t="s">
        <v>6326</v>
      </c>
      <c r="C2645" t="s">
        <v>47580</v>
      </c>
      <c r="D2645" s="111" t="s">
        <v>4130</v>
      </c>
      <c r="E2645" s="111" t="s">
        <v>47577</v>
      </c>
    </row>
    <row r="2646" spans="1:5">
      <c r="A2646">
        <v>0</v>
      </c>
      <c r="B2646" t="s">
        <v>6327</v>
      </c>
      <c r="C2646" t="s">
        <v>47581</v>
      </c>
      <c r="D2646" s="111" t="s">
        <v>4130</v>
      </c>
      <c r="E2646" s="111" t="s">
        <v>47582</v>
      </c>
    </row>
    <row r="2647" spans="1:5">
      <c r="A2647">
        <v>0</v>
      </c>
      <c r="B2647" t="s">
        <v>6328</v>
      </c>
      <c r="C2647" t="s">
        <v>47583</v>
      </c>
      <c r="D2647" s="111" t="s">
        <v>40</v>
      </c>
      <c r="E2647" s="111" t="s">
        <v>47584</v>
      </c>
    </row>
    <row r="2648" spans="1:5">
      <c r="A2648">
        <v>0</v>
      </c>
      <c r="B2648" t="s">
        <v>6329</v>
      </c>
      <c r="C2648" t="s">
        <v>47585</v>
      </c>
      <c r="D2648" s="111" t="s">
        <v>4130</v>
      </c>
      <c r="E2648" s="111" t="s">
        <v>47586</v>
      </c>
    </row>
    <row r="2649" spans="1:5">
      <c r="A2649">
        <v>0</v>
      </c>
      <c r="B2649" t="s">
        <v>6330</v>
      </c>
      <c r="C2649" t="s">
        <v>47587</v>
      </c>
      <c r="D2649" s="111" t="s">
        <v>4130</v>
      </c>
      <c r="E2649" s="111" t="s">
        <v>47588</v>
      </c>
    </row>
    <row r="2650" spans="1:5">
      <c r="A2650">
        <v>0</v>
      </c>
      <c r="B2650" t="s">
        <v>6331</v>
      </c>
      <c r="C2650" t="s">
        <v>47589</v>
      </c>
      <c r="D2650" s="111" t="s">
        <v>4130</v>
      </c>
      <c r="E2650" s="111" t="s">
        <v>47590</v>
      </c>
    </row>
    <row r="2651" spans="1:5">
      <c r="A2651">
        <v>0</v>
      </c>
      <c r="B2651" t="s">
        <v>6332</v>
      </c>
      <c r="C2651" t="s">
        <v>47591</v>
      </c>
      <c r="D2651" s="111" t="s">
        <v>4130</v>
      </c>
      <c r="E2651" s="111" t="s">
        <v>47592</v>
      </c>
    </row>
    <row r="2652" spans="1:5">
      <c r="A2652">
        <v>0</v>
      </c>
      <c r="B2652" t="s">
        <v>6333</v>
      </c>
      <c r="C2652" t="s">
        <v>47593</v>
      </c>
      <c r="D2652" s="111" t="s">
        <v>4130</v>
      </c>
      <c r="E2652" s="111" t="s">
        <v>47594</v>
      </c>
    </row>
    <row r="2653" spans="1:5">
      <c r="A2653">
        <v>0</v>
      </c>
      <c r="B2653" t="s">
        <v>6334</v>
      </c>
      <c r="C2653" t="s">
        <v>47595</v>
      </c>
      <c r="D2653" s="111" t="s">
        <v>4130</v>
      </c>
      <c r="E2653" s="111" t="s">
        <v>47596</v>
      </c>
    </row>
    <row r="2654" spans="1:5">
      <c r="A2654">
        <v>0</v>
      </c>
      <c r="B2654" t="s">
        <v>6335</v>
      </c>
      <c r="C2654" t="s">
        <v>47597</v>
      </c>
      <c r="D2654" s="111" t="s">
        <v>4130</v>
      </c>
      <c r="E2654" s="111" t="s">
        <v>47598</v>
      </c>
    </row>
    <row r="2655" spans="1:5">
      <c r="A2655">
        <v>0</v>
      </c>
      <c r="B2655" t="s">
        <v>6336</v>
      </c>
      <c r="C2655" t="s">
        <v>47599</v>
      </c>
      <c r="D2655" s="111" t="s">
        <v>4130</v>
      </c>
      <c r="E2655" s="111" t="s">
        <v>47600</v>
      </c>
    </row>
    <row r="2656" spans="1:5">
      <c r="A2656">
        <v>0</v>
      </c>
      <c r="B2656" t="s">
        <v>6337</v>
      </c>
      <c r="C2656" t="s">
        <v>47601</v>
      </c>
      <c r="D2656" s="111" t="s">
        <v>4130</v>
      </c>
      <c r="E2656" s="111" t="s">
        <v>47602</v>
      </c>
    </row>
    <row r="2657" spans="1:5">
      <c r="A2657">
        <v>0</v>
      </c>
      <c r="B2657" t="s">
        <v>6338</v>
      </c>
      <c r="C2657" t="s">
        <v>47603</v>
      </c>
      <c r="D2657" s="111" t="s">
        <v>4130</v>
      </c>
      <c r="E2657" s="111" t="s">
        <v>47604</v>
      </c>
    </row>
    <row r="2658" spans="1:5">
      <c r="A2658">
        <v>0</v>
      </c>
      <c r="B2658" t="s">
        <v>6339</v>
      </c>
      <c r="C2658" t="s">
        <v>47605</v>
      </c>
      <c r="D2658" s="111" t="s">
        <v>4130</v>
      </c>
      <c r="E2658" s="111" t="s">
        <v>47606</v>
      </c>
    </row>
    <row r="2659" spans="1:5">
      <c r="A2659">
        <v>0</v>
      </c>
      <c r="B2659" t="s">
        <v>47607</v>
      </c>
      <c r="C2659">
        <v>0</v>
      </c>
      <c r="D2659" s="111">
        <v>0</v>
      </c>
      <c r="E2659" s="111" t="s">
        <v>42775</v>
      </c>
    </row>
    <row r="2660" spans="1:5">
      <c r="A2660">
        <v>0</v>
      </c>
      <c r="B2660" t="s">
        <v>6340</v>
      </c>
      <c r="C2660" t="s">
        <v>47608</v>
      </c>
      <c r="D2660" s="111" t="s">
        <v>4130</v>
      </c>
      <c r="E2660" s="111" t="s">
        <v>47571</v>
      </c>
    </row>
    <row r="2661" spans="1:5">
      <c r="A2661">
        <v>0</v>
      </c>
      <c r="B2661" t="s">
        <v>6341</v>
      </c>
      <c r="C2661" t="s">
        <v>47609</v>
      </c>
      <c r="D2661" s="111" t="s">
        <v>4130</v>
      </c>
      <c r="E2661" s="111" t="s">
        <v>47610</v>
      </c>
    </row>
    <row r="2662" spans="1:5">
      <c r="A2662">
        <v>0</v>
      </c>
      <c r="B2662" t="s">
        <v>6342</v>
      </c>
      <c r="C2662" t="s">
        <v>47611</v>
      </c>
      <c r="D2662" s="111" t="s">
        <v>4130</v>
      </c>
      <c r="E2662" s="111" t="s">
        <v>47584</v>
      </c>
    </row>
    <row r="2663" spans="1:5">
      <c r="A2663">
        <v>0</v>
      </c>
      <c r="B2663" t="s">
        <v>6343</v>
      </c>
      <c r="C2663" t="s">
        <v>47612</v>
      </c>
      <c r="D2663" s="111" t="s">
        <v>4130</v>
      </c>
      <c r="E2663" s="111" t="s">
        <v>47571</v>
      </c>
    </row>
    <row r="2664" spans="1:5">
      <c r="A2664">
        <v>0</v>
      </c>
      <c r="B2664" t="s">
        <v>6344</v>
      </c>
      <c r="C2664" t="s">
        <v>47613</v>
      </c>
      <c r="D2664" s="111" t="s">
        <v>4130</v>
      </c>
      <c r="E2664" s="111" t="s">
        <v>47606</v>
      </c>
    </row>
    <row r="2665" spans="1:5">
      <c r="A2665">
        <v>0</v>
      </c>
      <c r="B2665" t="s">
        <v>6345</v>
      </c>
      <c r="C2665" t="s">
        <v>47614</v>
      </c>
      <c r="D2665" s="111" t="s">
        <v>4130</v>
      </c>
      <c r="E2665" s="111" t="s">
        <v>47615</v>
      </c>
    </row>
    <row r="2666" spans="1:5">
      <c r="A2666">
        <v>0</v>
      </c>
      <c r="B2666" t="s">
        <v>6346</v>
      </c>
      <c r="C2666" t="s">
        <v>47616</v>
      </c>
      <c r="D2666" s="111" t="s">
        <v>4130</v>
      </c>
      <c r="E2666" s="111" t="s">
        <v>47617</v>
      </c>
    </row>
    <row r="2667" spans="1:5">
      <c r="A2667">
        <v>0</v>
      </c>
      <c r="B2667" t="s">
        <v>47618</v>
      </c>
      <c r="C2667">
        <v>0</v>
      </c>
      <c r="D2667" s="111">
        <v>0</v>
      </c>
      <c r="E2667" s="111" t="s">
        <v>42775</v>
      </c>
    </row>
    <row r="2668" spans="1:5">
      <c r="A2668">
        <v>0</v>
      </c>
      <c r="B2668" t="s">
        <v>6347</v>
      </c>
      <c r="C2668" t="s">
        <v>47619</v>
      </c>
      <c r="D2668" s="111" t="s">
        <v>4130</v>
      </c>
      <c r="E2668" s="111" t="s">
        <v>47620</v>
      </c>
    </row>
    <row r="2669" spans="1:5">
      <c r="A2669">
        <v>0</v>
      </c>
      <c r="B2669" t="s">
        <v>6348</v>
      </c>
      <c r="C2669" t="s">
        <v>47621</v>
      </c>
      <c r="D2669" s="111" t="s">
        <v>4130</v>
      </c>
      <c r="E2669" s="111" t="s">
        <v>47622</v>
      </c>
    </row>
    <row r="2670" spans="1:5">
      <c r="A2670">
        <v>0</v>
      </c>
      <c r="B2670" t="s">
        <v>6349</v>
      </c>
      <c r="C2670" t="s">
        <v>47623</v>
      </c>
      <c r="D2670" s="111" t="s">
        <v>4130</v>
      </c>
      <c r="E2670" s="111" t="s">
        <v>47624</v>
      </c>
    </row>
    <row r="2671" spans="1:5">
      <c r="A2671">
        <v>0</v>
      </c>
      <c r="B2671" t="s">
        <v>6350</v>
      </c>
      <c r="C2671" t="s">
        <v>47625</v>
      </c>
      <c r="D2671" s="111" t="s">
        <v>4130</v>
      </c>
      <c r="E2671" s="111" t="s">
        <v>47624</v>
      </c>
    </row>
    <row r="2672" spans="1:5">
      <c r="A2672">
        <v>0</v>
      </c>
      <c r="B2672" t="s">
        <v>6351</v>
      </c>
      <c r="C2672" t="s">
        <v>47626</v>
      </c>
      <c r="D2672" s="111" t="s">
        <v>4130</v>
      </c>
      <c r="E2672" s="111" t="s">
        <v>47627</v>
      </c>
    </row>
    <row r="2673" spans="1:5">
      <c r="A2673">
        <v>0</v>
      </c>
      <c r="B2673" t="s">
        <v>6352</v>
      </c>
      <c r="C2673" t="s">
        <v>47628</v>
      </c>
      <c r="D2673" s="111" t="s">
        <v>4130</v>
      </c>
      <c r="E2673" s="111" t="s">
        <v>47629</v>
      </c>
    </row>
    <row r="2674" spans="1:5">
      <c r="A2674">
        <v>0</v>
      </c>
      <c r="B2674" t="s">
        <v>6353</v>
      </c>
      <c r="C2674" t="s">
        <v>47630</v>
      </c>
      <c r="D2674" s="111" t="s">
        <v>4130</v>
      </c>
      <c r="E2674" s="111" t="s">
        <v>47624</v>
      </c>
    </row>
    <row r="2675" spans="1:5">
      <c r="A2675">
        <v>0</v>
      </c>
      <c r="B2675" t="s">
        <v>6354</v>
      </c>
      <c r="C2675" t="s">
        <v>47631</v>
      </c>
      <c r="D2675" s="111" t="s">
        <v>4130</v>
      </c>
      <c r="E2675" s="111" t="s">
        <v>47627</v>
      </c>
    </row>
    <row r="2676" spans="1:5">
      <c r="A2676">
        <v>0</v>
      </c>
      <c r="B2676" t="s">
        <v>47632</v>
      </c>
      <c r="C2676">
        <v>0</v>
      </c>
      <c r="D2676" s="111">
        <v>0</v>
      </c>
      <c r="E2676" s="111" t="s">
        <v>42775</v>
      </c>
    </row>
    <row r="2677" spans="1:5">
      <c r="A2677">
        <v>0</v>
      </c>
      <c r="B2677" t="s">
        <v>6355</v>
      </c>
      <c r="C2677" t="s">
        <v>47633</v>
      </c>
      <c r="D2677" s="111" t="s">
        <v>4130</v>
      </c>
      <c r="E2677" s="111" t="s">
        <v>47634</v>
      </c>
    </row>
    <row r="2678" spans="1:5">
      <c r="A2678">
        <v>0</v>
      </c>
      <c r="B2678" t="s">
        <v>6356</v>
      </c>
      <c r="C2678" t="s">
        <v>47635</v>
      </c>
      <c r="D2678" s="111" t="s">
        <v>4130</v>
      </c>
      <c r="E2678" s="111" t="s">
        <v>47636</v>
      </c>
    </row>
    <row r="2679" spans="1:5">
      <c r="A2679">
        <v>0</v>
      </c>
      <c r="B2679" t="s">
        <v>6357</v>
      </c>
      <c r="C2679" t="s">
        <v>47637</v>
      </c>
      <c r="D2679" s="111" t="s">
        <v>4130</v>
      </c>
      <c r="E2679" s="111" t="s">
        <v>47638</v>
      </c>
    </row>
    <row r="2680" spans="1:5">
      <c r="A2680">
        <v>0</v>
      </c>
      <c r="B2680" t="s">
        <v>6358</v>
      </c>
      <c r="C2680" t="s">
        <v>47639</v>
      </c>
      <c r="D2680" s="111" t="s">
        <v>4130</v>
      </c>
      <c r="E2680" s="111" t="s">
        <v>47640</v>
      </c>
    </row>
    <row r="2681" spans="1:5">
      <c r="A2681">
        <v>0</v>
      </c>
      <c r="B2681" t="s">
        <v>6359</v>
      </c>
      <c r="C2681" t="s">
        <v>47641</v>
      </c>
      <c r="D2681" s="111" t="s">
        <v>4130</v>
      </c>
      <c r="E2681" s="111" t="s">
        <v>47642</v>
      </c>
    </row>
    <row r="2682" spans="1:5">
      <c r="A2682">
        <v>0</v>
      </c>
      <c r="B2682" t="s">
        <v>6360</v>
      </c>
      <c r="C2682" t="s">
        <v>47643</v>
      </c>
      <c r="D2682" s="111" t="s">
        <v>4130</v>
      </c>
      <c r="E2682" s="111" t="s">
        <v>47644</v>
      </c>
    </row>
    <row r="2683" spans="1:5">
      <c r="A2683">
        <v>0</v>
      </c>
      <c r="B2683" t="s">
        <v>6361</v>
      </c>
      <c r="C2683" t="s">
        <v>47645</v>
      </c>
      <c r="D2683" s="111" t="s">
        <v>4130</v>
      </c>
      <c r="E2683" s="111" t="s">
        <v>47646</v>
      </c>
    </row>
    <row r="2684" spans="1:5">
      <c r="A2684">
        <v>0</v>
      </c>
      <c r="B2684" t="s">
        <v>47647</v>
      </c>
      <c r="C2684">
        <v>0</v>
      </c>
      <c r="D2684" s="111">
        <v>0</v>
      </c>
      <c r="E2684" s="111" t="s">
        <v>42775</v>
      </c>
    </row>
    <row r="2685" spans="1:5">
      <c r="A2685">
        <v>0</v>
      </c>
      <c r="B2685" t="s">
        <v>47648</v>
      </c>
      <c r="C2685">
        <v>0</v>
      </c>
      <c r="D2685" s="111">
        <v>0</v>
      </c>
      <c r="E2685" s="111" t="s">
        <v>42775</v>
      </c>
    </row>
    <row r="2686" spans="1:5">
      <c r="A2686">
        <v>0</v>
      </c>
      <c r="B2686" t="s">
        <v>6362</v>
      </c>
      <c r="C2686" t="s">
        <v>47649</v>
      </c>
      <c r="D2686" s="111" t="s">
        <v>4130</v>
      </c>
      <c r="E2686" s="111" t="s">
        <v>47650</v>
      </c>
    </row>
    <row r="2687" spans="1:5">
      <c r="A2687">
        <v>0</v>
      </c>
      <c r="B2687" t="s">
        <v>6363</v>
      </c>
      <c r="C2687" t="s">
        <v>47651</v>
      </c>
      <c r="D2687" s="111" t="s">
        <v>4130</v>
      </c>
      <c r="E2687" s="111" t="s">
        <v>47652</v>
      </c>
    </row>
    <row r="2688" spans="1:5">
      <c r="A2688">
        <v>0</v>
      </c>
      <c r="B2688" t="s">
        <v>6364</v>
      </c>
      <c r="C2688" t="s">
        <v>47653</v>
      </c>
      <c r="D2688" s="111" t="s">
        <v>4130</v>
      </c>
      <c r="E2688" s="111" t="s">
        <v>47654</v>
      </c>
    </row>
    <row r="2689" spans="1:5">
      <c r="A2689">
        <v>0</v>
      </c>
      <c r="B2689" t="s">
        <v>6365</v>
      </c>
      <c r="C2689" t="s">
        <v>47655</v>
      </c>
      <c r="D2689" s="111" t="s">
        <v>4130</v>
      </c>
      <c r="E2689" s="111" t="s">
        <v>47656</v>
      </c>
    </row>
    <row r="2690" spans="1:5">
      <c r="A2690">
        <v>0</v>
      </c>
      <c r="B2690" t="s">
        <v>6366</v>
      </c>
      <c r="C2690" t="s">
        <v>47657</v>
      </c>
      <c r="D2690" s="111" t="s">
        <v>4130</v>
      </c>
      <c r="E2690" s="111" t="s">
        <v>47658</v>
      </c>
    </row>
    <row r="2691" spans="1:5">
      <c r="A2691">
        <v>0</v>
      </c>
      <c r="B2691" t="s">
        <v>6367</v>
      </c>
      <c r="C2691" t="s">
        <v>47659</v>
      </c>
      <c r="D2691" s="111" t="s">
        <v>4130</v>
      </c>
      <c r="E2691" s="111" t="s">
        <v>47660</v>
      </c>
    </row>
    <row r="2692" spans="1:5">
      <c r="A2692">
        <v>0</v>
      </c>
      <c r="B2692" t="s">
        <v>47661</v>
      </c>
      <c r="C2692">
        <v>0</v>
      </c>
      <c r="D2692" s="111">
        <v>0</v>
      </c>
      <c r="E2692" s="111" t="s">
        <v>42775</v>
      </c>
    </row>
    <row r="2693" spans="1:5">
      <c r="A2693">
        <v>0</v>
      </c>
      <c r="B2693" t="s">
        <v>6368</v>
      </c>
      <c r="C2693" t="s">
        <v>47662</v>
      </c>
      <c r="D2693" s="111" t="s">
        <v>4130</v>
      </c>
      <c r="E2693" s="111" t="s">
        <v>47663</v>
      </c>
    </row>
    <row r="2694" spans="1:5">
      <c r="A2694">
        <v>0</v>
      </c>
      <c r="B2694" t="s">
        <v>6369</v>
      </c>
      <c r="C2694" t="s">
        <v>47664</v>
      </c>
      <c r="D2694" s="111" t="s">
        <v>4130</v>
      </c>
      <c r="E2694" s="111" t="s">
        <v>47665</v>
      </c>
    </row>
    <row r="2695" spans="1:5">
      <c r="A2695">
        <v>0</v>
      </c>
      <c r="B2695" t="s">
        <v>6370</v>
      </c>
      <c r="C2695" t="s">
        <v>47666</v>
      </c>
      <c r="D2695" s="111" t="s">
        <v>4130</v>
      </c>
      <c r="E2695" s="111" t="s">
        <v>47667</v>
      </c>
    </row>
    <row r="2696" spans="1:5">
      <c r="A2696">
        <v>0</v>
      </c>
      <c r="B2696" t="s">
        <v>6371</v>
      </c>
      <c r="C2696" t="s">
        <v>47668</v>
      </c>
      <c r="D2696" s="111" t="s">
        <v>4130</v>
      </c>
      <c r="E2696" s="111" t="s">
        <v>44605</v>
      </c>
    </row>
    <row r="2697" spans="1:5">
      <c r="A2697">
        <v>0</v>
      </c>
      <c r="B2697" t="s">
        <v>6372</v>
      </c>
      <c r="C2697" t="s">
        <v>47669</v>
      </c>
      <c r="D2697" s="111" t="s">
        <v>4130</v>
      </c>
      <c r="E2697" s="111" t="s">
        <v>47670</v>
      </c>
    </row>
    <row r="2698" spans="1:5">
      <c r="A2698">
        <v>0</v>
      </c>
      <c r="B2698" t="s">
        <v>47671</v>
      </c>
      <c r="C2698">
        <v>0</v>
      </c>
      <c r="D2698" s="111">
        <v>0</v>
      </c>
      <c r="E2698" s="111" t="s">
        <v>42775</v>
      </c>
    </row>
    <row r="2699" spans="1:5">
      <c r="A2699">
        <v>0</v>
      </c>
      <c r="B2699" t="s">
        <v>6373</v>
      </c>
      <c r="C2699" t="s">
        <v>47672</v>
      </c>
      <c r="D2699" s="111" t="s">
        <v>4130</v>
      </c>
      <c r="E2699" s="111" t="s">
        <v>47673</v>
      </c>
    </row>
    <row r="2700" spans="1:5">
      <c r="A2700">
        <v>0</v>
      </c>
      <c r="B2700" t="s">
        <v>6374</v>
      </c>
      <c r="C2700" t="s">
        <v>47674</v>
      </c>
      <c r="D2700" s="111" t="s">
        <v>4130</v>
      </c>
      <c r="E2700" s="111" t="s">
        <v>47675</v>
      </c>
    </row>
    <row r="2701" spans="1:5">
      <c r="A2701">
        <v>0</v>
      </c>
      <c r="B2701" t="s">
        <v>6375</v>
      </c>
      <c r="C2701" t="s">
        <v>47676</v>
      </c>
      <c r="D2701" s="111" t="s">
        <v>4130</v>
      </c>
      <c r="E2701" s="111" t="s">
        <v>47677</v>
      </c>
    </row>
    <row r="2702" spans="1:5">
      <c r="A2702">
        <v>0</v>
      </c>
      <c r="B2702" t="s">
        <v>6376</v>
      </c>
      <c r="C2702" t="s">
        <v>47678</v>
      </c>
      <c r="D2702" s="111" t="s">
        <v>4130</v>
      </c>
      <c r="E2702" s="111" t="s">
        <v>47679</v>
      </c>
    </row>
    <row r="2703" spans="1:5">
      <c r="A2703">
        <v>0</v>
      </c>
      <c r="B2703" t="s">
        <v>6377</v>
      </c>
      <c r="C2703" t="s">
        <v>47680</v>
      </c>
      <c r="D2703" s="111" t="s">
        <v>4130</v>
      </c>
      <c r="E2703" s="111" t="s">
        <v>47681</v>
      </c>
    </row>
    <row r="2704" spans="1:5">
      <c r="A2704">
        <v>0</v>
      </c>
      <c r="B2704" t="s">
        <v>6378</v>
      </c>
      <c r="C2704" t="s">
        <v>47682</v>
      </c>
      <c r="D2704" s="111" t="s">
        <v>4130</v>
      </c>
      <c r="E2704" s="111" t="s">
        <v>47683</v>
      </c>
    </row>
    <row r="2705" spans="1:5">
      <c r="A2705" t="s">
        <v>47684</v>
      </c>
      <c r="B2705">
        <v>0</v>
      </c>
      <c r="C2705">
        <v>0</v>
      </c>
      <c r="D2705" s="111">
        <v>0</v>
      </c>
      <c r="E2705" s="111" t="s">
        <v>42775</v>
      </c>
    </row>
    <row r="2706" spans="1:5">
      <c r="A2706">
        <v>0</v>
      </c>
      <c r="B2706" t="s">
        <v>47685</v>
      </c>
      <c r="C2706">
        <v>0</v>
      </c>
      <c r="D2706" s="111">
        <v>0</v>
      </c>
      <c r="E2706" s="111" t="s">
        <v>42775</v>
      </c>
    </row>
    <row r="2707" spans="1:5">
      <c r="A2707">
        <v>0</v>
      </c>
      <c r="B2707" t="s">
        <v>47686</v>
      </c>
      <c r="C2707">
        <v>0</v>
      </c>
      <c r="D2707" s="111">
        <v>0</v>
      </c>
      <c r="E2707" s="111" t="s">
        <v>42775</v>
      </c>
    </row>
    <row r="2708" spans="1:5">
      <c r="A2708">
        <v>0</v>
      </c>
      <c r="B2708" t="s">
        <v>47687</v>
      </c>
      <c r="C2708" t="s">
        <v>47688</v>
      </c>
      <c r="D2708" s="111" t="s">
        <v>4130</v>
      </c>
      <c r="E2708" s="111" t="s">
        <v>47689</v>
      </c>
    </row>
    <row r="2709" spans="1:5">
      <c r="A2709" t="s">
        <v>47690</v>
      </c>
      <c r="B2709">
        <v>0</v>
      </c>
      <c r="C2709">
        <v>0</v>
      </c>
      <c r="D2709" s="111">
        <v>0</v>
      </c>
      <c r="E2709" s="111" t="s">
        <v>42775</v>
      </c>
    </row>
    <row r="2710" spans="1:5">
      <c r="A2710">
        <v>0</v>
      </c>
      <c r="B2710" t="s">
        <v>47691</v>
      </c>
      <c r="C2710">
        <v>0</v>
      </c>
      <c r="D2710" s="111">
        <v>0</v>
      </c>
      <c r="E2710" s="111" t="s">
        <v>42775</v>
      </c>
    </row>
    <row r="2711" spans="1:5">
      <c r="A2711">
        <v>0</v>
      </c>
      <c r="B2711" t="s">
        <v>6379</v>
      </c>
      <c r="C2711" t="s">
        <v>47692</v>
      </c>
      <c r="D2711" s="111" t="s">
        <v>4130</v>
      </c>
      <c r="E2711" s="111" t="s">
        <v>44344</v>
      </c>
    </row>
    <row r="2712" spans="1:5">
      <c r="A2712">
        <v>0</v>
      </c>
      <c r="B2712" t="s">
        <v>6380</v>
      </c>
      <c r="C2712" t="s">
        <v>47693</v>
      </c>
      <c r="D2712" s="111" t="s">
        <v>4130</v>
      </c>
      <c r="E2712" s="111" t="s">
        <v>47694</v>
      </c>
    </row>
    <row r="2713" spans="1:5">
      <c r="A2713">
        <v>0</v>
      </c>
      <c r="B2713" t="s">
        <v>6381</v>
      </c>
      <c r="C2713" t="s">
        <v>47695</v>
      </c>
      <c r="D2713" s="111" t="s">
        <v>4130</v>
      </c>
      <c r="E2713" s="111" t="s">
        <v>47696</v>
      </c>
    </row>
    <row r="2714" spans="1:5">
      <c r="A2714">
        <v>0</v>
      </c>
      <c r="B2714" t="s">
        <v>6382</v>
      </c>
      <c r="C2714" t="s">
        <v>47697</v>
      </c>
      <c r="D2714" s="111" t="s">
        <v>4130</v>
      </c>
      <c r="E2714" s="111" t="s">
        <v>47698</v>
      </c>
    </row>
    <row r="2715" spans="1:5">
      <c r="A2715">
        <v>0</v>
      </c>
      <c r="B2715" t="s">
        <v>6383</v>
      </c>
      <c r="C2715" t="s">
        <v>47699</v>
      </c>
      <c r="D2715" s="111" t="s">
        <v>4130</v>
      </c>
      <c r="E2715" s="111" t="s">
        <v>47700</v>
      </c>
    </row>
    <row r="2716" spans="1:5">
      <c r="A2716">
        <v>0</v>
      </c>
      <c r="B2716" t="s">
        <v>47701</v>
      </c>
      <c r="C2716">
        <v>0</v>
      </c>
      <c r="D2716" s="111">
        <v>0</v>
      </c>
      <c r="E2716" s="111" t="s">
        <v>42775</v>
      </c>
    </row>
    <row r="2717" spans="1:5">
      <c r="A2717">
        <v>0</v>
      </c>
      <c r="B2717" t="s">
        <v>6384</v>
      </c>
      <c r="C2717" t="s">
        <v>47702</v>
      </c>
      <c r="D2717" s="111" t="s">
        <v>4130</v>
      </c>
      <c r="E2717" s="111" t="s">
        <v>47703</v>
      </c>
    </row>
    <row r="2718" spans="1:5">
      <c r="A2718">
        <v>0</v>
      </c>
      <c r="B2718" t="s">
        <v>6385</v>
      </c>
      <c r="C2718" t="s">
        <v>47704</v>
      </c>
      <c r="D2718" s="111" t="s">
        <v>4130</v>
      </c>
      <c r="E2718" s="111" t="s">
        <v>42859</v>
      </c>
    </row>
    <row r="2719" spans="1:5">
      <c r="A2719">
        <v>0</v>
      </c>
      <c r="B2719" t="s">
        <v>6386</v>
      </c>
      <c r="C2719" t="s">
        <v>47705</v>
      </c>
      <c r="D2719" s="111" t="s">
        <v>4130</v>
      </c>
      <c r="E2719" s="111" t="s">
        <v>47706</v>
      </c>
    </row>
    <row r="2720" spans="1:5">
      <c r="A2720">
        <v>0</v>
      </c>
      <c r="B2720" t="s">
        <v>6387</v>
      </c>
      <c r="C2720" t="s">
        <v>47707</v>
      </c>
      <c r="D2720" s="111" t="s">
        <v>4130</v>
      </c>
      <c r="E2720" s="111" t="s">
        <v>47708</v>
      </c>
    </row>
    <row r="2721" spans="1:5">
      <c r="A2721">
        <v>0</v>
      </c>
      <c r="B2721" t="s">
        <v>6388</v>
      </c>
      <c r="C2721" t="s">
        <v>47709</v>
      </c>
      <c r="D2721" s="111" t="s">
        <v>4130</v>
      </c>
      <c r="E2721" s="111" t="s">
        <v>47604</v>
      </c>
    </row>
    <row r="2722" spans="1:5">
      <c r="A2722">
        <v>0</v>
      </c>
      <c r="B2722" t="s">
        <v>6389</v>
      </c>
      <c r="C2722" t="s">
        <v>47710</v>
      </c>
      <c r="D2722" s="111" t="s">
        <v>4130</v>
      </c>
      <c r="E2722" s="111" t="s">
        <v>47703</v>
      </c>
    </row>
    <row r="2723" spans="1:5">
      <c r="A2723">
        <v>0</v>
      </c>
      <c r="B2723" t="s">
        <v>6390</v>
      </c>
      <c r="C2723" t="s">
        <v>47711</v>
      </c>
      <c r="D2723" s="111" t="s">
        <v>4130</v>
      </c>
      <c r="E2723" s="111" t="s">
        <v>47712</v>
      </c>
    </row>
    <row r="2724" spans="1:5">
      <c r="A2724">
        <v>0</v>
      </c>
      <c r="B2724" t="s">
        <v>47713</v>
      </c>
      <c r="C2724">
        <v>0</v>
      </c>
      <c r="D2724" s="111">
        <v>0</v>
      </c>
      <c r="E2724" s="111" t="s">
        <v>42775</v>
      </c>
    </row>
    <row r="2725" spans="1:5">
      <c r="A2725">
        <v>0</v>
      </c>
      <c r="B2725" t="s">
        <v>6391</v>
      </c>
      <c r="C2725" t="s">
        <v>47714</v>
      </c>
      <c r="D2725" s="111" t="s">
        <v>4130</v>
      </c>
      <c r="E2725" s="111" t="s">
        <v>47703</v>
      </c>
    </row>
    <row r="2726" spans="1:5">
      <c r="A2726">
        <v>0</v>
      </c>
      <c r="B2726" t="s">
        <v>47715</v>
      </c>
      <c r="C2726">
        <v>0</v>
      </c>
      <c r="D2726" s="111">
        <v>0</v>
      </c>
      <c r="E2726" s="111" t="s">
        <v>42775</v>
      </c>
    </row>
    <row r="2727" spans="1:5">
      <c r="A2727">
        <v>0</v>
      </c>
      <c r="B2727" t="s">
        <v>6392</v>
      </c>
      <c r="C2727" t="s">
        <v>47716</v>
      </c>
      <c r="D2727" s="111" t="s">
        <v>4130</v>
      </c>
      <c r="E2727" s="111" t="s">
        <v>47717</v>
      </c>
    </row>
    <row r="2728" spans="1:5">
      <c r="A2728">
        <v>0</v>
      </c>
      <c r="B2728" t="s">
        <v>6393</v>
      </c>
      <c r="C2728" t="s">
        <v>47718</v>
      </c>
      <c r="D2728" s="111" t="s">
        <v>4130</v>
      </c>
      <c r="E2728" s="111" t="s">
        <v>47703</v>
      </c>
    </row>
    <row r="2729" spans="1:5">
      <c r="A2729">
        <v>0</v>
      </c>
      <c r="B2729" t="s">
        <v>47719</v>
      </c>
      <c r="C2729">
        <v>0</v>
      </c>
      <c r="D2729" s="111">
        <v>0</v>
      </c>
      <c r="E2729" s="111" t="s">
        <v>42775</v>
      </c>
    </row>
    <row r="2730" spans="1:5">
      <c r="A2730">
        <v>0</v>
      </c>
      <c r="B2730" t="s">
        <v>6394</v>
      </c>
      <c r="C2730" t="s">
        <v>47720</v>
      </c>
      <c r="D2730" s="111" t="s">
        <v>4130</v>
      </c>
      <c r="E2730" s="111" t="s">
        <v>47721</v>
      </c>
    </row>
    <row r="2731" spans="1:5">
      <c r="A2731">
        <v>0</v>
      </c>
      <c r="B2731" t="s">
        <v>6395</v>
      </c>
      <c r="C2731" t="s">
        <v>47722</v>
      </c>
      <c r="D2731" s="111" t="s">
        <v>4130</v>
      </c>
      <c r="E2731" s="111" t="s">
        <v>47723</v>
      </c>
    </row>
    <row r="2732" spans="1:5">
      <c r="A2732">
        <v>0</v>
      </c>
      <c r="B2732" t="s">
        <v>6396</v>
      </c>
      <c r="C2732" t="s">
        <v>47724</v>
      </c>
      <c r="D2732" s="111" t="s">
        <v>4130</v>
      </c>
      <c r="E2732" s="111" t="s">
        <v>47725</v>
      </c>
    </row>
    <row r="2733" spans="1:5">
      <c r="A2733">
        <v>0</v>
      </c>
      <c r="B2733" t="s">
        <v>6397</v>
      </c>
      <c r="C2733" t="s">
        <v>47726</v>
      </c>
      <c r="D2733" s="111" t="s">
        <v>4130</v>
      </c>
      <c r="E2733" s="111" t="s">
        <v>47727</v>
      </c>
    </row>
    <row r="2734" spans="1:5">
      <c r="A2734">
        <v>0</v>
      </c>
      <c r="B2734" t="s">
        <v>6398</v>
      </c>
      <c r="C2734" t="s">
        <v>47728</v>
      </c>
      <c r="D2734" s="111" t="s">
        <v>4130</v>
      </c>
      <c r="E2734" s="111" t="s">
        <v>44305</v>
      </c>
    </row>
    <row r="2735" spans="1:5">
      <c r="A2735">
        <v>0</v>
      </c>
      <c r="B2735" t="s">
        <v>47729</v>
      </c>
      <c r="C2735">
        <v>0</v>
      </c>
      <c r="D2735" s="111">
        <v>0</v>
      </c>
      <c r="E2735" s="111" t="s">
        <v>42775</v>
      </c>
    </row>
    <row r="2736" spans="1:5">
      <c r="A2736">
        <v>0</v>
      </c>
      <c r="B2736" t="s">
        <v>6399</v>
      </c>
      <c r="C2736" t="s">
        <v>47730</v>
      </c>
      <c r="D2736" s="111" t="s">
        <v>4130</v>
      </c>
      <c r="E2736" s="111" t="s">
        <v>47731</v>
      </c>
    </row>
    <row r="2737" spans="1:5">
      <c r="A2737">
        <v>0</v>
      </c>
      <c r="B2737" t="s">
        <v>6400</v>
      </c>
      <c r="C2737" t="s">
        <v>47732</v>
      </c>
      <c r="D2737" s="111" t="s">
        <v>4130</v>
      </c>
      <c r="E2737" s="111" t="s">
        <v>47733</v>
      </c>
    </row>
    <row r="2738" spans="1:5">
      <c r="A2738">
        <v>0</v>
      </c>
      <c r="B2738" t="s">
        <v>6401</v>
      </c>
      <c r="C2738" t="s">
        <v>47734</v>
      </c>
      <c r="D2738" s="111" t="s">
        <v>4130</v>
      </c>
      <c r="E2738" s="111" t="s">
        <v>47735</v>
      </c>
    </row>
    <row r="2739" spans="1:5">
      <c r="A2739">
        <v>0</v>
      </c>
      <c r="B2739" t="s">
        <v>6402</v>
      </c>
      <c r="C2739" t="s">
        <v>47736</v>
      </c>
      <c r="D2739" s="111" t="s">
        <v>4130</v>
      </c>
      <c r="E2739" s="111" t="s">
        <v>47737</v>
      </c>
    </row>
    <row r="2740" spans="1:5">
      <c r="A2740">
        <v>0</v>
      </c>
      <c r="B2740" t="s">
        <v>6403</v>
      </c>
      <c r="C2740" t="s">
        <v>47738</v>
      </c>
      <c r="D2740" s="111" t="s">
        <v>4130</v>
      </c>
      <c r="E2740" s="111" t="s">
        <v>47739</v>
      </c>
    </row>
    <row r="2741" spans="1:5">
      <c r="A2741">
        <v>0</v>
      </c>
      <c r="B2741" t="s">
        <v>6404</v>
      </c>
      <c r="C2741" t="s">
        <v>47740</v>
      </c>
      <c r="D2741" s="111" t="s">
        <v>4130</v>
      </c>
      <c r="E2741" s="111" t="s">
        <v>47741</v>
      </c>
    </row>
    <row r="2742" spans="1:5">
      <c r="A2742">
        <v>0</v>
      </c>
      <c r="B2742" t="s">
        <v>6405</v>
      </c>
      <c r="C2742" t="s">
        <v>47742</v>
      </c>
      <c r="D2742" s="111" t="s">
        <v>4130</v>
      </c>
      <c r="E2742" s="111" t="s">
        <v>47743</v>
      </c>
    </row>
    <row r="2743" spans="1:5">
      <c r="A2743">
        <v>0</v>
      </c>
      <c r="B2743" t="s">
        <v>6406</v>
      </c>
      <c r="C2743" t="s">
        <v>47744</v>
      </c>
      <c r="D2743" s="111" t="s">
        <v>4130</v>
      </c>
      <c r="E2743" s="111" t="s">
        <v>47745</v>
      </c>
    </row>
    <row r="2744" spans="1:5">
      <c r="A2744">
        <v>0</v>
      </c>
      <c r="B2744" t="s">
        <v>6407</v>
      </c>
      <c r="C2744" t="s">
        <v>47746</v>
      </c>
      <c r="D2744" s="111" t="s">
        <v>4130</v>
      </c>
      <c r="E2744" s="111" t="s">
        <v>47747</v>
      </c>
    </row>
    <row r="2745" spans="1:5">
      <c r="A2745">
        <v>0</v>
      </c>
      <c r="B2745" t="s">
        <v>6408</v>
      </c>
      <c r="C2745" t="s">
        <v>47748</v>
      </c>
      <c r="D2745" s="111" t="s">
        <v>4130</v>
      </c>
      <c r="E2745" s="111" t="s">
        <v>43115</v>
      </c>
    </row>
    <row r="2746" spans="1:5">
      <c r="A2746">
        <v>0</v>
      </c>
      <c r="B2746" t="s">
        <v>6409</v>
      </c>
      <c r="C2746" t="s">
        <v>47749</v>
      </c>
      <c r="D2746" s="111" t="s">
        <v>4130</v>
      </c>
      <c r="E2746" s="111" t="s">
        <v>47750</v>
      </c>
    </row>
    <row r="2747" spans="1:5">
      <c r="A2747">
        <v>0</v>
      </c>
      <c r="B2747" t="s">
        <v>6410</v>
      </c>
      <c r="C2747" t="s">
        <v>47751</v>
      </c>
      <c r="D2747" s="111" t="s">
        <v>4130</v>
      </c>
      <c r="E2747" s="111" t="s">
        <v>47752</v>
      </c>
    </row>
    <row r="2748" spans="1:5">
      <c r="A2748">
        <v>0</v>
      </c>
      <c r="B2748" t="s">
        <v>6411</v>
      </c>
      <c r="C2748" t="s">
        <v>47753</v>
      </c>
      <c r="D2748" s="111" t="s">
        <v>4130</v>
      </c>
      <c r="E2748" s="111" t="s">
        <v>47754</v>
      </c>
    </row>
    <row r="2749" spans="1:5">
      <c r="A2749">
        <v>0</v>
      </c>
      <c r="B2749" t="s">
        <v>6412</v>
      </c>
      <c r="C2749" t="s">
        <v>47755</v>
      </c>
      <c r="D2749" s="111" t="s">
        <v>4130</v>
      </c>
      <c r="E2749" s="111" t="s">
        <v>47756</v>
      </c>
    </row>
    <row r="2750" spans="1:5">
      <c r="A2750">
        <v>0</v>
      </c>
      <c r="B2750" t="s">
        <v>6413</v>
      </c>
      <c r="C2750" t="s">
        <v>47757</v>
      </c>
      <c r="D2750" s="111" t="s">
        <v>4130</v>
      </c>
      <c r="E2750" s="111" t="s">
        <v>47747</v>
      </c>
    </row>
    <row r="2751" spans="1:5">
      <c r="A2751">
        <v>0</v>
      </c>
      <c r="B2751" t="s">
        <v>6414</v>
      </c>
      <c r="C2751" t="s">
        <v>47758</v>
      </c>
      <c r="D2751" s="111" t="s">
        <v>4130</v>
      </c>
      <c r="E2751" s="111" t="s">
        <v>47759</v>
      </c>
    </row>
    <row r="2752" spans="1:5">
      <c r="A2752">
        <v>0</v>
      </c>
      <c r="B2752" t="s">
        <v>6415</v>
      </c>
      <c r="C2752" t="s">
        <v>47760</v>
      </c>
      <c r="D2752" s="111" t="s">
        <v>4130</v>
      </c>
      <c r="E2752" s="111" t="s">
        <v>47761</v>
      </c>
    </row>
    <row r="2753" spans="1:5">
      <c r="A2753">
        <v>0</v>
      </c>
      <c r="B2753" t="s">
        <v>6416</v>
      </c>
      <c r="C2753" t="s">
        <v>47762</v>
      </c>
      <c r="D2753" s="111" t="s">
        <v>4130</v>
      </c>
      <c r="E2753" s="111" t="s">
        <v>47739</v>
      </c>
    </row>
    <row r="2754" spans="1:5">
      <c r="A2754">
        <v>0</v>
      </c>
      <c r="B2754" t="s">
        <v>6417</v>
      </c>
      <c r="C2754" t="s">
        <v>47763</v>
      </c>
      <c r="D2754" s="111" t="s">
        <v>4130</v>
      </c>
      <c r="E2754" s="111" t="s">
        <v>47764</v>
      </c>
    </row>
    <row r="2755" spans="1:5">
      <c r="A2755">
        <v>0</v>
      </c>
      <c r="B2755" t="s">
        <v>6418</v>
      </c>
      <c r="C2755" t="s">
        <v>47765</v>
      </c>
      <c r="D2755" s="111" t="s">
        <v>4130</v>
      </c>
      <c r="E2755" s="111" t="s">
        <v>47766</v>
      </c>
    </row>
    <row r="2756" spans="1:5">
      <c r="A2756">
        <v>0</v>
      </c>
      <c r="B2756" t="s">
        <v>6419</v>
      </c>
      <c r="C2756" t="s">
        <v>47767</v>
      </c>
      <c r="D2756" s="111" t="s">
        <v>4130</v>
      </c>
      <c r="E2756" s="111" t="s">
        <v>47768</v>
      </c>
    </row>
    <row r="2757" spans="1:5">
      <c r="A2757">
        <v>0</v>
      </c>
      <c r="B2757" t="s">
        <v>6420</v>
      </c>
      <c r="C2757" t="s">
        <v>47769</v>
      </c>
      <c r="D2757" s="111" t="s">
        <v>4130</v>
      </c>
      <c r="E2757" s="111" t="s">
        <v>47770</v>
      </c>
    </row>
    <row r="2758" spans="1:5">
      <c r="A2758">
        <v>0</v>
      </c>
      <c r="B2758" t="s">
        <v>6421</v>
      </c>
      <c r="C2758" t="s">
        <v>47771</v>
      </c>
      <c r="D2758" s="111" t="s">
        <v>4130</v>
      </c>
      <c r="E2758" s="111" t="s">
        <v>47770</v>
      </c>
    </row>
    <row r="2759" spans="1:5">
      <c r="A2759">
        <v>0</v>
      </c>
      <c r="B2759" t="s">
        <v>6422</v>
      </c>
      <c r="C2759" t="s">
        <v>47772</v>
      </c>
      <c r="D2759" s="111" t="s">
        <v>4130</v>
      </c>
      <c r="E2759" s="111" t="s">
        <v>47773</v>
      </c>
    </row>
    <row r="2760" spans="1:5">
      <c r="A2760">
        <v>0</v>
      </c>
      <c r="B2760" t="s">
        <v>6423</v>
      </c>
      <c r="C2760" t="s">
        <v>47774</v>
      </c>
      <c r="D2760" s="111" t="s">
        <v>4130</v>
      </c>
      <c r="E2760" s="111" t="s">
        <v>47775</v>
      </c>
    </row>
    <row r="2761" spans="1:5">
      <c r="A2761">
        <v>0</v>
      </c>
      <c r="B2761" t="s">
        <v>6424</v>
      </c>
      <c r="C2761" t="s">
        <v>47776</v>
      </c>
      <c r="D2761" s="111" t="s">
        <v>4130</v>
      </c>
      <c r="E2761" s="111" t="s">
        <v>47777</v>
      </c>
    </row>
    <row r="2762" spans="1:5">
      <c r="A2762">
        <v>0</v>
      </c>
      <c r="B2762" t="s">
        <v>6425</v>
      </c>
      <c r="C2762" t="s">
        <v>47778</v>
      </c>
      <c r="D2762" s="111" t="s">
        <v>4130</v>
      </c>
      <c r="E2762" s="111" t="s">
        <v>47779</v>
      </c>
    </row>
    <row r="2763" spans="1:5">
      <c r="A2763">
        <v>0</v>
      </c>
      <c r="B2763" t="s">
        <v>47780</v>
      </c>
      <c r="C2763">
        <v>0</v>
      </c>
      <c r="D2763" s="111">
        <v>0</v>
      </c>
      <c r="E2763" s="111" t="s">
        <v>42775</v>
      </c>
    </row>
    <row r="2764" spans="1:5">
      <c r="A2764">
        <v>0</v>
      </c>
      <c r="B2764" t="s">
        <v>6426</v>
      </c>
      <c r="C2764" t="s">
        <v>47781</v>
      </c>
      <c r="D2764" s="111" t="s">
        <v>4130</v>
      </c>
      <c r="E2764" s="111" t="s">
        <v>47782</v>
      </c>
    </row>
    <row r="2765" spans="1:5">
      <c r="A2765">
        <v>0</v>
      </c>
      <c r="B2765" t="s">
        <v>6427</v>
      </c>
      <c r="C2765" t="s">
        <v>47783</v>
      </c>
      <c r="D2765" s="111" t="s">
        <v>4130</v>
      </c>
      <c r="E2765" s="111" t="s">
        <v>47784</v>
      </c>
    </row>
    <row r="2766" spans="1:5">
      <c r="A2766">
        <v>0</v>
      </c>
      <c r="B2766" t="s">
        <v>6428</v>
      </c>
      <c r="C2766" t="s">
        <v>47785</v>
      </c>
      <c r="D2766" s="111" t="s">
        <v>4130</v>
      </c>
      <c r="E2766" s="111" t="s">
        <v>47786</v>
      </c>
    </row>
    <row r="2767" spans="1:5">
      <c r="A2767">
        <v>0</v>
      </c>
      <c r="B2767" t="s">
        <v>6429</v>
      </c>
      <c r="C2767" t="s">
        <v>47787</v>
      </c>
      <c r="D2767" s="111" t="s">
        <v>4130</v>
      </c>
      <c r="E2767" s="111" t="s">
        <v>47788</v>
      </c>
    </row>
    <row r="2768" spans="1:5">
      <c r="A2768">
        <v>0</v>
      </c>
      <c r="B2768" t="s">
        <v>6430</v>
      </c>
      <c r="C2768" t="s">
        <v>47789</v>
      </c>
      <c r="D2768" s="111" t="s">
        <v>4130</v>
      </c>
      <c r="E2768" s="111" t="s">
        <v>47790</v>
      </c>
    </row>
    <row r="2769" spans="1:5">
      <c r="A2769">
        <v>0</v>
      </c>
      <c r="B2769" t="s">
        <v>6431</v>
      </c>
      <c r="C2769" t="s">
        <v>47791</v>
      </c>
      <c r="D2769" s="111" t="s">
        <v>4130</v>
      </c>
      <c r="E2769" s="111" t="s">
        <v>47792</v>
      </c>
    </row>
    <row r="2770" spans="1:5">
      <c r="A2770">
        <v>0</v>
      </c>
      <c r="B2770" t="s">
        <v>6432</v>
      </c>
      <c r="C2770" t="s">
        <v>47793</v>
      </c>
      <c r="D2770" s="111" t="s">
        <v>4130</v>
      </c>
      <c r="E2770" s="111" t="s">
        <v>47794</v>
      </c>
    </row>
    <row r="2771" spans="1:5">
      <c r="A2771">
        <v>0</v>
      </c>
      <c r="B2771" t="s">
        <v>47795</v>
      </c>
      <c r="C2771">
        <v>0</v>
      </c>
      <c r="D2771" s="111">
        <v>0</v>
      </c>
      <c r="E2771" s="111" t="s">
        <v>42775</v>
      </c>
    </row>
    <row r="2772" spans="1:5">
      <c r="A2772">
        <v>0</v>
      </c>
      <c r="B2772" t="s">
        <v>6433</v>
      </c>
      <c r="C2772" t="s">
        <v>47796</v>
      </c>
      <c r="D2772" s="111" t="s">
        <v>4130</v>
      </c>
      <c r="E2772" s="111" t="s">
        <v>47797</v>
      </c>
    </row>
    <row r="2773" spans="1:5">
      <c r="A2773">
        <v>0</v>
      </c>
      <c r="B2773" t="s">
        <v>6434</v>
      </c>
      <c r="C2773" t="s">
        <v>47798</v>
      </c>
      <c r="D2773" s="111" t="s">
        <v>4130</v>
      </c>
      <c r="E2773" s="111" t="s">
        <v>47799</v>
      </c>
    </row>
    <row r="2774" spans="1:5">
      <c r="A2774" t="s">
        <v>47800</v>
      </c>
      <c r="B2774">
        <v>0</v>
      </c>
      <c r="C2774">
        <v>0</v>
      </c>
      <c r="D2774" s="111">
        <v>0</v>
      </c>
      <c r="E2774" s="111" t="s">
        <v>42775</v>
      </c>
    </row>
    <row r="2775" spans="1:5">
      <c r="A2775">
        <v>0</v>
      </c>
      <c r="B2775" t="s">
        <v>47801</v>
      </c>
      <c r="C2775">
        <v>0</v>
      </c>
      <c r="D2775" s="111">
        <v>0</v>
      </c>
      <c r="E2775" s="111" t="s">
        <v>42775</v>
      </c>
    </row>
    <row r="2776" spans="1:5">
      <c r="A2776">
        <v>0</v>
      </c>
      <c r="B2776" t="s">
        <v>6435</v>
      </c>
      <c r="C2776" t="s">
        <v>47802</v>
      </c>
      <c r="D2776" s="111" t="s">
        <v>4130</v>
      </c>
      <c r="E2776" s="111" t="s">
        <v>47663</v>
      </c>
    </row>
    <row r="2777" spans="1:5">
      <c r="A2777">
        <v>0</v>
      </c>
      <c r="B2777" t="s">
        <v>6436</v>
      </c>
      <c r="C2777" t="s">
        <v>47803</v>
      </c>
      <c r="D2777" s="111" t="s">
        <v>4130</v>
      </c>
      <c r="E2777" s="111" t="s">
        <v>47670</v>
      </c>
    </row>
    <row r="2778" spans="1:5">
      <c r="A2778">
        <v>0</v>
      </c>
      <c r="B2778" t="s">
        <v>6437</v>
      </c>
      <c r="C2778" t="s">
        <v>47804</v>
      </c>
      <c r="D2778" s="111" t="s">
        <v>4130</v>
      </c>
      <c r="E2778" s="111" t="s">
        <v>47805</v>
      </c>
    </row>
    <row r="2779" spans="1:5">
      <c r="A2779">
        <v>0</v>
      </c>
      <c r="B2779" t="s">
        <v>6438</v>
      </c>
      <c r="C2779" t="s">
        <v>47806</v>
      </c>
      <c r="D2779" s="111" t="s">
        <v>4130</v>
      </c>
      <c r="E2779" s="111" t="s">
        <v>47807</v>
      </c>
    </row>
    <row r="2780" spans="1:5">
      <c r="A2780">
        <v>0</v>
      </c>
      <c r="B2780" t="s">
        <v>6439</v>
      </c>
      <c r="C2780" t="s">
        <v>47808</v>
      </c>
      <c r="D2780" s="111" t="s">
        <v>4130</v>
      </c>
      <c r="E2780" s="111" t="s">
        <v>47717</v>
      </c>
    </row>
    <row r="2781" spans="1:5">
      <c r="A2781">
        <v>0</v>
      </c>
      <c r="B2781" t="s">
        <v>6440</v>
      </c>
      <c r="C2781" t="s">
        <v>47809</v>
      </c>
      <c r="D2781" s="111" t="s">
        <v>4130</v>
      </c>
      <c r="E2781" s="111" t="s">
        <v>47810</v>
      </c>
    </row>
    <row r="2782" spans="1:5">
      <c r="A2782">
        <v>0</v>
      </c>
      <c r="B2782" t="s">
        <v>6441</v>
      </c>
      <c r="C2782" t="s">
        <v>47811</v>
      </c>
      <c r="D2782" s="111" t="s">
        <v>4130</v>
      </c>
      <c r="E2782" s="111" t="s">
        <v>47571</v>
      </c>
    </row>
    <row r="2783" spans="1:5">
      <c r="A2783">
        <v>0</v>
      </c>
      <c r="B2783" t="s">
        <v>47812</v>
      </c>
      <c r="C2783">
        <v>0</v>
      </c>
      <c r="D2783" s="111">
        <v>0</v>
      </c>
      <c r="E2783" s="111" t="s">
        <v>42775</v>
      </c>
    </row>
    <row r="2784" spans="1:5">
      <c r="A2784">
        <v>0</v>
      </c>
      <c r="B2784" t="s">
        <v>6442</v>
      </c>
      <c r="C2784" t="s">
        <v>47813</v>
      </c>
      <c r="D2784" s="111" t="s">
        <v>4130</v>
      </c>
      <c r="E2784" s="111" t="s">
        <v>47814</v>
      </c>
    </row>
    <row r="2785" spans="1:5">
      <c r="A2785">
        <v>0</v>
      </c>
      <c r="B2785" t="s">
        <v>6443</v>
      </c>
      <c r="C2785" t="s">
        <v>47815</v>
      </c>
      <c r="D2785" s="111" t="s">
        <v>4130</v>
      </c>
      <c r="E2785" s="111" t="s">
        <v>47703</v>
      </c>
    </row>
    <row r="2786" spans="1:5">
      <c r="A2786">
        <v>0</v>
      </c>
      <c r="B2786" t="s">
        <v>6444</v>
      </c>
      <c r="C2786" t="s">
        <v>47816</v>
      </c>
      <c r="D2786" s="111" t="s">
        <v>4130</v>
      </c>
      <c r="E2786" s="111" t="s">
        <v>47604</v>
      </c>
    </row>
    <row r="2787" spans="1:5">
      <c r="A2787">
        <v>0</v>
      </c>
      <c r="B2787" t="s">
        <v>6445</v>
      </c>
      <c r="C2787" t="s">
        <v>47817</v>
      </c>
      <c r="D2787" s="111" t="s">
        <v>4130</v>
      </c>
      <c r="E2787" s="111" t="s">
        <v>47606</v>
      </c>
    </row>
    <row r="2788" spans="1:5">
      <c r="A2788">
        <v>0</v>
      </c>
      <c r="B2788" t="s">
        <v>6446</v>
      </c>
      <c r="C2788" t="s">
        <v>47818</v>
      </c>
      <c r="D2788" s="111" t="s">
        <v>4130</v>
      </c>
      <c r="E2788" s="111" t="s">
        <v>47571</v>
      </c>
    </row>
    <row r="2789" spans="1:5">
      <c r="A2789">
        <v>0</v>
      </c>
      <c r="B2789" t="s">
        <v>47819</v>
      </c>
      <c r="C2789">
        <v>0</v>
      </c>
      <c r="D2789" s="111">
        <v>0</v>
      </c>
      <c r="E2789" s="111" t="s">
        <v>42775</v>
      </c>
    </row>
    <row r="2790" spans="1:5">
      <c r="A2790">
        <v>0</v>
      </c>
      <c r="B2790" t="s">
        <v>6447</v>
      </c>
      <c r="C2790" t="s">
        <v>47820</v>
      </c>
      <c r="D2790" s="111" t="s">
        <v>4130</v>
      </c>
      <c r="E2790" s="111" t="s">
        <v>47821</v>
      </c>
    </row>
    <row r="2791" spans="1:5">
      <c r="A2791">
        <v>0</v>
      </c>
      <c r="B2791" t="s">
        <v>6448</v>
      </c>
      <c r="C2791" t="s">
        <v>47822</v>
      </c>
      <c r="D2791" s="111" t="s">
        <v>4130</v>
      </c>
      <c r="E2791" s="111" t="s">
        <v>47823</v>
      </c>
    </row>
    <row r="2792" spans="1:5">
      <c r="A2792">
        <v>0</v>
      </c>
      <c r="B2792" t="s">
        <v>47824</v>
      </c>
      <c r="C2792">
        <v>0</v>
      </c>
      <c r="D2792" s="111">
        <v>0</v>
      </c>
      <c r="E2792" s="111" t="s">
        <v>42775</v>
      </c>
    </row>
    <row r="2793" spans="1:5">
      <c r="A2793">
        <v>0</v>
      </c>
      <c r="B2793" t="s">
        <v>6449</v>
      </c>
      <c r="C2793" t="s">
        <v>47825</v>
      </c>
      <c r="D2793" s="111" t="s">
        <v>4130</v>
      </c>
      <c r="E2793" s="111" t="s">
        <v>47826</v>
      </c>
    </row>
    <row r="2794" spans="1:5">
      <c r="A2794">
        <v>0</v>
      </c>
      <c r="B2794" t="s">
        <v>47827</v>
      </c>
      <c r="C2794">
        <v>0</v>
      </c>
      <c r="D2794" s="111">
        <v>0</v>
      </c>
      <c r="E2794" s="111" t="s">
        <v>42775</v>
      </c>
    </row>
    <row r="2795" spans="1:5">
      <c r="A2795">
        <v>0</v>
      </c>
      <c r="B2795" t="s">
        <v>6450</v>
      </c>
      <c r="C2795" t="s">
        <v>47828</v>
      </c>
      <c r="D2795" s="111" t="s">
        <v>4148</v>
      </c>
      <c r="E2795" s="111" t="s">
        <v>47829</v>
      </c>
    </row>
    <row r="2796" spans="1:5">
      <c r="A2796">
        <v>0</v>
      </c>
      <c r="B2796" t="s">
        <v>6451</v>
      </c>
      <c r="C2796" t="s">
        <v>47830</v>
      </c>
      <c r="D2796" s="111" t="s">
        <v>4148</v>
      </c>
      <c r="E2796" s="111" t="s">
        <v>47831</v>
      </c>
    </row>
    <row r="2797" spans="1:5">
      <c r="A2797">
        <v>0</v>
      </c>
      <c r="B2797" t="s">
        <v>6452</v>
      </c>
      <c r="C2797" t="s">
        <v>47832</v>
      </c>
      <c r="D2797" s="111" t="s">
        <v>4148</v>
      </c>
      <c r="E2797" s="111" t="s">
        <v>47833</v>
      </c>
    </row>
    <row r="2798" spans="1:5">
      <c r="A2798">
        <v>0</v>
      </c>
      <c r="B2798" t="s">
        <v>47834</v>
      </c>
      <c r="C2798">
        <v>0</v>
      </c>
      <c r="D2798" s="111">
        <v>0</v>
      </c>
      <c r="E2798" s="111" t="s">
        <v>42775</v>
      </c>
    </row>
    <row r="2799" spans="1:5">
      <c r="A2799">
        <v>0</v>
      </c>
      <c r="B2799" t="s">
        <v>6453</v>
      </c>
      <c r="C2799" t="s">
        <v>47835</v>
      </c>
      <c r="D2799" s="111" t="s">
        <v>40</v>
      </c>
      <c r="E2799" s="111" t="s">
        <v>47836</v>
      </c>
    </row>
    <row r="2800" spans="1:5">
      <c r="A2800">
        <v>0</v>
      </c>
      <c r="B2800" t="s">
        <v>6454</v>
      </c>
      <c r="C2800" t="s">
        <v>47837</v>
      </c>
      <c r="D2800" s="111" t="s">
        <v>40</v>
      </c>
      <c r="E2800" s="111" t="s">
        <v>47838</v>
      </c>
    </row>
    <row r="2801" spans="1:5">
      <c r="A2801">
        <v>0</v>
      </c>
      <c r="B2801" t="s">
        <v>6455</v>
      </c>
      <c r="C2801" t="s">
        <v>47839</v>
      </c>
      <c r="D2801" s="111" t="s">
        <v>40</v>
      </c>
      <c r="E2801" s="111" t="s">
        <v>47840</v>
      </c>
    </row>
    <row r="2802" spans="1:5">
      <c r="A2802">
        <v>0</v>
      </c>
      <c r="B2802" t="s">
        <v>6456</v>
      </c>
      <c r="C2802" t="s">
        <v>47841</v>
      </c>
      <c r="D2802" s="111" t="s">
        <v>40</v>
      </c>
      <c r="E2802" s="111" t="s">
        <v>47842</v>
      </c>
    </row>
    <row r="2803" spans="1:5">
      <c r="A2803">
        <v>0</v>
      </c>
      <c r="B2803" t="s">
        <v>6457</v>
      </c>
      <c r="C2803" t="s">
        <v>47843</v>
      </c>
      <c r="D2803" s="111" t="s">
        <v>40</v>
      </c>
      <c r="E2803" s="111" t="s">
        <v>47844</v>
      </c>
    </row>
    <row r="2804" spans="1:5">
      <c r="A2804">
        <v>0</v>
      </c>
      <c r="B2804" t="s">
        <v>6458</v>
      </c>
      <c r="C2804" t="s">
        <v>47845</v>
      </c>
      <c r="D2804" s="111" t="s">
        <v>40</v>
      </c>
      <c r="E2804" s="111" t="s">
        <v>47846</v>
      </c>
    </row>
    <row r="2805" spans="1:5">
      <c r="A2805">
        <v>0</v>
      </c>
      <c r="B2805" t="s">
        <v>6459</v>
      </c>
      <c r="C2805" t="s">
        <v>47847</v>
      </c>
      <c r="D2805" s="111" t="s">
        <v>40</v>
      </c>
      <c r="E2805" s="111" t="s">
        <v>47848</v>
      </c>
    </row>
    <row r="2806" spans="1:5">
      <c r="A2806">
        <v>0</v>
      </c>
      <c r="B2806" t="s">
        <v>6460</v>
      </c>
      <c r="C2806" t="s">
        <v>47849</v>
      </c>
      <c r="D2806" s="111" t="s">
        <v>40</v>
      </c>
      <c r="E2806" s="111" t="s">
        <v>45447</v>
      </c>
    </row>
    <row r="2807" spans="1:5">
      <c r="A2807">
        <v>0</v>
      </c>
      <c r="B2807" t="s">
        <v>6461</v>
      </c>
      <c r="C2807" t="s">
        <v>47850</v>
      </c>
      <c r="D2807" s="111" t="s">
        <v>40</v>
      </c>
      <c r="E2807" s="111" t="s">
        <v>47851</v>
      </c>
    </row>
    <row r="2808" spans="1:5">
      <c r="A2808">
        <v>0</v>
      </c>
      <c r="B2808" t="s">
        <v>6462</v>
      </c>
      <c r="C2808" t="s">
        <v>47852</v>
      </c>
      <c r="D2808" s="111" t="s">
        <v>40</v>
      </c>
      <c r="E2808" s="111" t="s">
        <v>47853</v>
      </c>
    </row>
    <row r="2809" spans="1:5">
      <c r="A2809">
        <v>0</v>
      </c>
      <c r="B2809" t="s">
        <v>6463</v>
      </c>
      <c r="C2809" t="s">
        <v>47854</v>
      </c>
      <c r="D2809" s="111" t="s">
        <v>40</v>
      </c>
      <c r="E2809" s="111" t="s">
        <v>47768</v>
      </c>
    </row>
    <row r="2810" spans="1:5">
      <c r="A2810">
        <v>0</v>
      </c>
      <c r="B2810" t="s">
        <v>6464</v>
      </c>
      <c r="C2810" t="s">
        <v>47855</v>
      </c>
      <c r="D2810" s="111" t="s">
        <v>40</v>
      </c>
      <c r="E2810" s="111" t="s">
        <v>47856</v>
      </c>
    </row>
    <row r="2811" spans="1:5">
      <c r="A2811">
        <v>0</v>
      </c>
      <c r="B2811" t="s">
        <v>6465</v>
      </c>
      <c r="C2811" t="s">
        <v>47857</v>
      </c>
      <c r="D2811" s="111" t="s">
        <v>40</v>
      </c>
      <c r="E2811" s="111" t="s">
        <v>47858</v>
      </c>
    </row>
    <row r="2812" spans="1:5">
      <c r="A2812">
        <v>0</v>
      </c>
      <c r="B2812" t="s">
        <v>6466</v>
      </c>
      <c r="C2812" t="s">
        <v>47859</v>
      </c>
      <c r="D2812" s="111" t="s">
        <v>40</v>
      </c>
      <c r="E2812" s="111" t="s">
        <v>47860</v>
      </c>
    </row>
    <row r="2813" spans="1:5">
      <c r="A2813">
        <v>0</v>
      </c>
      <c r="B2813" t="s">
        <v>47861</v>
      </c>
      <c r="C2813">
        <v>0</v>
      </c>
      <c r="D2813" s="111">
        <v>0</v>
      </c>
      <c r="E2813" s="111" t="s">
        <v>42775</v>
      </c>
    </row>
    <row r="2814" spans="1:5">
      <c r="A2814">
        <v>0</v>
      </c>
      <c r="B2814" t="s">
        <v>6467</v>
      </c>
      <c r="C2814" t="s">
        <v>47862</v>
      </c>
      <c r="D2814" s="111" t="s">
        <v>40</v>
      </c>
      <c r="E2814" s="111" t="s">
        <v>47863</v>
      </c>
    </row>
    <row r="2815" spans="1:5">
      <c r="A2815">
        <v>0</v>
      </c>
      <c r="B2815" t="s">
        <v>6468</v>
      </c>
      <c r="C2815" t="s">
        <v>47864</v>
      </c>
      <c r="D2815" s="111" t="s">
        <v>40</v>
      </c>
      <c r="E2815" s="111" t="s">
        <v>47865</v>
      </c>
    </row>
    <row r="2816" spans="1:5">
      <c r="A2816">
        <v>0</v>
      </c>
      <c r="B2816" t="s">
        <v>6469</v>
      </c>
      <c r="C2816" t="s">
        <v>47866</v>
      </c>
      <c r="D2816" s="111" t="s">
        <v>40</v>
      </c>
      <c r="E2816" s="111" t="s">
        <v>47867</v>
      </c>
    </row>
    <row r="2817" spans="1:5">
      <c r="A2817">
        <v>0</v>
      </c>
      <c r="B2817" t="s">
        <v>6470</v>
      </c>
      <c r="C2817" t="s">
        <v>47868</v>
      </c>
      <c r="D2817" s="111" t="s">
        <v>40</v>
      </c>
      <c r="E2817" s="111" t="s">
        <v>47869</v>
      </c>
    </row>
    <row r="2818" spans="1:5">
      <c r="A2818">
        <v>0</v>
      </c>
      <c r="B2818" t="s">
        <v>6471</v>
      </c>
      <c r="C2818" t="s">
        <v>47870</v>
      </c>
      <c r="D2818" s="111" t="s">
        <v>40</v>
      </c>
      <c r="E2818" s="111" t="s">
        <v>47871</v>
      </c>
    </row>
    <row r="2819" spans="1:5">
      <c r="A2819">
        <v>0</v>
      </c>
      <c r="B2819" t="s">
        <v>6472</v>
      </c>
      <c r="C2819" t="s">
        <v>47872</v>
      </c>
      <c r="D2819" s="111" t="s">
        <v>40</v>
      </c>
      <c r="E2819" s="111" t="s">
        <v>47873</v>
      </c>
    </row>
    <row r="2820" spans="1:5">
      <c r="A2820">
        <v>0</v>
      </c>
      <c r="B2820" t="s">
        <v>6473</v>
      </c>
      <c r="C2820" t="s">
        <v>47874</v>
      </c>
      <c r="D2820" s="111" t="s">
        <v>40</v>
      </c>
      <c r="E2820" s="111" t="s">
        <v>47875</v>
      </c>
    </row>
    <row r="2821" spans="1:5">
      <c r="A2821">
        <v>0</v>
      </c>
      <c r="B2821" t="s">
        <v>6474</v>
      </c>
      <c r="C2821" t="s">
        <v>47876</v>
      </c>
      <c r="D2821" s="111" t="s">
        <v>40</v>
      </c>
      <c r="E2821" s="111" t="s">
        <v>47877</v>
      </c>
    </row>
    <row r="2822" spans="1:5">
      <c r="A2822">
        <v>0</v>
      </c>
      <c r="B2822" t="s">
        <v>6475</v>
      </c>
      <c r="C2822" t="s">
        <v>47878</v>
      </c>
      <c r="D2822" s="111" t="s">
        <v>40</v>
      </c>
      <c r="E2822" s="111" t="s">
        <v>47879</v>
      </c>
    </row>
    <row r="2823" spans="1:5">
      <c r="A2823">
        <v>0</v>
      </c>
      <c r="B2823" t="s">
        <v>6476</v>
      </c>
      <c r="C2823" t="s">
        <v>47880</v>
      </c>
      <c r="D2823" s="111" t="s">
        <v>40</v>
      </c>
      <c r="E2823" s="111" t="s">
        <v>47881</v>
      </c>
    </row>
    <row r="2824" spans="1:5">
      <c r="A2824">
        <v>0</v>
      </c>
      <c r="B2824" t="s">
        <v>6477</v>
      </c>
      <c r="C2824" t="s">
        <v>47882</v>
      </c>
      <c r="D2824" s="111" t="s">
        <v>40</v>
      </c>
      <c r="E2824" s="111" t="s">
        <v>47881</v>
      </c>
    </row>
    <row r="2825" spans="1:5">
      <c r="A2825">
        <v>0</v>
      </c>
      <c r="B2825" t="s">
        <v>6478</v>
      </c>
      <c r="C2825" t="s">
        <v>47883</v>
      </c>
      <c r="D2825" s="111" t="s">
        <v>40</v>
      </c>
      <c r="E2825" s="111" t="s">
        <v>47884</v>
      </c>
    </row>
    <row r="2826" spans="1:5">
      <c r="A2826">
        <v>0</v>
      </c>
      <c r="B2826" t="s">
        <v>6479</v>
      </c>
      <c r="C2826" t="s">
        <v>47885</v>
      </c>
      <c r="D2826" s="111" t="s">
        <v>40</v>
      </c>
      <c r="E2826" s="111" t="s">
        <v>47886</v>
      </c>
    </row>
    <row r="2827" spans="1:5">
      <c r="A2827">
        <v>0</v>
      </c>
      <c r="B2827" t="s">
        <v>47887</v>
      </c>
      <c r="C2827">
        <v>0</v>
      </c>
      <c r="D2827" s="111">
        <v>0</v>
      </c>
      <c r="E2827" s="111" t="s">
        <v>42775</v>
      </c>
    </row>
    <row r="2828" spans="1:5">
      <c r="A2828">
        <v>0</v>
      </c>
      <c r="B2828" t="s">
        <v>6480</v>
      </c>
      <c r="C2828" t="s">
        <v>47888</v>
      </c>
      <c r="D2828" s="111" t="s">
        <v>40</v>
      </c>
      <c r="E2828" s="111" t="s">
        <v>47889</v>
      </c>
    </row>
    <row r="2829" spans="1:5">
      <c r="A2829">
        <v>0</v>
      </c>
      <c r="B2829" t="s">
        <v>6481</v>
      </c>
      <c r="C2829" t="s">
        <v>47890</v>
      </c>
      <c r="D2829" s="111" t="s">
        <v>40</v>
      </c>
      <c r="E2829" s="111" t="s">
        <v>47891</v>
      </c>
    </row>
    <row r="2830" spans="1:5">
      <c r="A2830">
        <v>0</v>
      </c>
      <c r="B2830" t="s">
        <v>6482</v>
      </c>
      <c r="C2830" t="s">
        <v>47892</v>
      </c>
      <c r="D2830" s="111" t="s">
        <v>40</v>
      </c>
      <c r="E2830" s="111" t="s">
        <v>47893</v>
      </c>
    </row>
    <row r="2831" spans="1:5">
      <c r="A2831">
        <v>0</v>
      </c>
      <c r="B2831" t="s">
        <v>6483</v>
      </c>
      <c r="C2831" t="s">
        <v>47894</v>
      </c>
      <c r="D2831" s="111" t="s">
        <v>40</v>
      </c>
      <c r="E2831" s="111" t="s">
        <v>47895</v>
      </c>
    </row>
    <row r="2832" spans="1:5">
      <c r="A2832">
        <v>0</v>
      </c>
      <c r="B2832" t="s">
        <v>6484</v>
      </c>
      <c r="C2832" t="s">
        <v>47896</v>
      </c>
      <c r="D2832" s="111" t="s">
        <v>40</v>
      </c>
      <c r="E2832" s="111" t="s">
        <v>43823</v>
      </c>
    </row>
    <row r="2833" spans="1:5">
      <c r="A2833">
        <v>0</v>
      </c>
      <c r="B2833" t="s">
        <v>6485</v>
      </c>
      <c r="C2833" t="s">
        <v>47897</v>
      </c>
      <c r="D2833" s="111" t="s">
        <v>40</v>
      </c>
      <c r="E2833" s="111" t="s">
        <v>47898</v>
      </c>
    </row>
    <row r="2834" spans="1:5">
      <c r="A2834">
        <v>0</v>
      </c>
      <c r="B2834" t="s">
        <v>6486</v>
      </c>
      <c r="C2834" t="s">
        <v>47899</v>
      </c>
      <c r="D2834" s="111" t="s">
        <v>40</v>
      </c>
      <c r="E2834" s="111" t="s">
        <v>47900</v>
      </c>
    </row>
    <row r="2835" spans="1:5">
      <c r="A2835">
        <v>0</v>
      </c>
      <c r="B2835" t="s">
        <v>6487</v>
      </c>
      <c r="C2835" t="s">
        <v>47901</v>
      </c>
      <c r="D2835" s="111" t="s">
        <v>40</v>
      </c>
      <c r="E2835" s="111" t="s">
        <v>46903</v>
      </c>
    </row>
    <row r="2836" spans="1:5">
      <c r="A2836">
        <v>0</v>
      </c>
      <c r="B2836" t="s">
        <v>6488</v>
      </c>
      <c r="C2836" t="s">
        <v>47902</v>
      </c>
      <c r="D2836" s="111" t="s">
        <v>40</v>
      </c>
      <c r="E2836" s="111" t="s">
        <v>47903</v>
      </c>
    </row>
    <row r="2837" spans="1:5">
      <c r="A2837">
        <v>0</v>
      </c>
      <c r="B2837" t="s">
        <v>47904</v>
      </c>
      <c r="C2837">
        <v>0</v>
      </c>
      <c r="D2837" s="111">
        <v>0</v>
      </c>
      <c r="E2837" s="111" t="s">
        <v>42775</v>
      </c>
    </row>
    <row r="2838" spans="1:5">
      <c r="A2838">
        <v>0</v>
      </c>
      <c r="B2838" t="s">
        <v>6489</v>
      </c>
      <c r="C2838" t="s">
        <v>47905</v>
      </c>
      <c r="D2838" s="111" t="s">
        <v>40</v>
      </c>
      <c r="E2838" s="111" t="s">
        <v>47906</v>
      </c>
    </row>
    <row r="2839" spans="1:5">
      <c r="A2839">
        <v>0</v>
      </c>
      <c r="B2839" t="s">
        <v>6490</v>
      </c>
      <c r="C2839" t="s">
        <v>47907</v>
      </c>
      <c r="D2839" s="111" t="s">
        <v>40</v>
      </c>
      <c r="E2839" s="111" t="s">
        <v>47908</v>
      </c>
    </row>
    <row r="2840" spans="1:5">
      <c r="A2840">
        <v>0</v>
      </c>
      <c r="B2840" t="s">
        <v>47909</v>
      </c>
      <c r="C2840">
        <v>0</v>
      </c>
      <c r="D2840" s="111">
        <v>0</v>
      </c>
      <c r="E2840" s="111" t="s">
        <v>42775</v>
      </c>
    </row>
    <row r="2841" spans="1:5">
      <c r="A2841">
        <v>0</v>
      </c>
      <c r="B2841" t="s">
        <v>6491</v>
      </c>
      <c r="C2841" t="s">
        <v>47910</v>
      </c>
      <c r="D2841" s="111" t="s">
        <v>40</v>
      </c>
      <c r="E2841" s="111" t="s">
        <v>47911</v>
      </c>
    </row>
    <row r="2842" spans="1:5">
      <c r="A2842">
        <v>0</v>
      </c>
      <c r="B2842" t="s">
        <v>6492</v>
      </c>
      <c r="C2842" t="s">
        <v>47912</v>
      </c>
      <c r="D2842" s="111" t="s">
        <v>40</v>
      </c>
      <c r="E2842" s="111" t="s">
        <v>47913</v>
      </c>
    </row>
    <row r="2843" spans="1:5">
      <c r="A2843">
        <v>0</v>
      </c>
      <c r="B2843" t="s">
        <v>6493</v>
      </c>
      <c r="C2843" t="s">
        <v>47914</v>
      </c>
      <c r="D2843" s="111" t="s">
        <v>40</v>
      </c>
      <c r="E2843" s="111" t="s">
        <v>47775</v>
      </c>
    </row>
    <row r="2844" spans="1:5">
      <c r="A2844">
        <v>0</v>
      </c>
      <c r="B2844" t="s">
        <v>6494</v>
      </c>
      <c r="C2844" t="s">
        <v>47915</v>
      </c>
      <c r="D2844" s="111" t="s">
        <v>40</v>
      </c>
      <c r="E2844" s="111" t="s">
        <v>47916</v>
      </c>
    </row>
    <row r="2845" spans="1:5">
      <c r="A2845">
        <v>0</v>
      </c>
      <c r="B2845" t="s">
        <v>6495</v>
      </c>
      <c r="C2845" t="s">
        <v>47917</v>
      </c>
      <c r="D2845" s="111" t="s">
        <v>40</v>
      </c>
      <c r="E2845" s="111" t="s">
        <v>47918</v>
      </c>
    </row>
    <row r="2846" spans="1:5">
      <c r="A2846">
        <v>0</v>
      </c>
      <c r="B2846" t="s">
        <v>6496</v>
      </c>
      <c r="C2846" t="s">
        <v>47919</v>
      </c>
      <c r="D2846" s="111" t="s">
        <v>40</v>
      </c>
      <c r="E2846" s="111" t="s">
        <v>47775</v>
      </c>
    </row>
    <row r="2847" spans="1:5">
      <c r="A2847">
        <v>0</v>
      </c>
      <c r="B2847" t="s">
        <v>6497</v>
      </c>
      <c r="C2847" t="s">
        <v>47920</v>
      </c>
      <c r="D2847" s="111" t="s">
        <v>40</v>
      </c>
      <c r="E2847" s="111" t="s">
        <v>47775</v>
      </c>
    </row>
    <row r="2848" spans="1:5">
      <c r="A2848">
        <v>0</v>
      </c>
      <c r="B2848" t="s">
        <v>6498</v>
      </c>
      <c r="C2848" t="s">
        <v>47921</v>
      </c>
      <c r="D2848" s="111" t="s">
        <v>40</v>
      </c>
      <c r="E2848" s="111" t="s">
        <v>47775</v>
      </c>
    </row>
    <row r="2849" spans="1:5">
      <c r="A2849">
        <v>0</v>
      </c>
      <c r="B2849" t="s">
        <v>47922</v>
      </c>
      <c r="C2849">
        <v>0</v>
      </c>
      <c r="D2849" s="111">
        <v>0</v>
      </c>
      <c r="E2849" s="111" t="s">
        <v>42775</v>
      </c>
    </row>
    <row r="2850" spans="1:5">
      <c r="A2850">
        <v>0</v>
      </c>
      <c r="B2850" t="s">
        <v>6499</v>
      </c>
      <c r="C2850" t="s">
        <v>47923</v>
      </c>
      <c r="D2850" s="111" t="s">
        <v>4130</v>
      </c>
      <c r="E2850" s="111" t="s">
        <v>47924</v>
      </c>
    </row>
    <row r="2851" spans="1:5">
      <c r="A2851">
        <v>0</v>
      </c>
      <c r="B2851" t="s">
        <v>6500</v>
      </c>
      <c r="C2851" t="s">
        <v>47925</v>
      </c>
      <c r="D2851" s="111" t="s">
        <v>4130</v>
      </c>
      <c r="E2851" s="111" t="s">
        <v>46754</v>
      </c>
    </row>
    <row r="2852" spans="1:5">
      <c r="A2852">
        <v>0</v>
      </c>
      <c r="B2852" t="s">
        <v>47926</v>
      </c>
      <c r="C2852">
        <v>0</v>
      </c>
      <c r="D2852" s="111">
        <v>0</v>
      </c>
      <c r="E2852" s="111" t="s">
        <v>42775</v>
      </c>
    </row>
    <row r="2853" spans="1:5">
      <c r="A2853">
        <v>0</v>
      </c>
      <c r="B2853" t="s">
        <v>6501</v>
      </c>
      <c r="C2853" t="s">
        <v>47927</v>
      </c>
      <c r="D2853" s="111" t="s">
        <v>4130</v>
      </c>
      <c r="E2853" s="111" t="s">
        <v>47928</v>
      </c>
    </row>
    <row r="2854" spans="1:5">
      <c r="A2854">
        <v>0</v>
      </c>
      <c r="B2854" t="s">
        <v>6502</v>
      </c>
      <c r="C2854" t="s">
        <v>47929</v>
      </c>
      <c r="D2854" s="111" t="s">
        <v>4130</v>
      </c>
      <c r="E2854" s="111" t="s">
        <v>47930</v>
      </c>
    </row>
    <row r="2855" spans="1:5">
      <c r="A2855">
        <v>0</v>
      </c>
      <c r="B2855" t="s">
        <v>6503</v>
      </c>
      <c r="C2855" t="s">
        <v>47931</v>
      </c>
      <c r="D2855" s="111" t="s">
        <v>4130</v>
      </c>
      <c r="E2855" s="111" t="s">
        <v>47932</v>
      </c>
    </row>
    <row r="2856" spans="1:5">
      <c r="A2856">
        <v>0</v>
      </c>
      <c r="B2856" t="s">
        <v>6504</v>
      </c>
      <c r="C2856" t="s">
        <v>47933</v>
      </c>
      <c r="D2856" s="111" t="s">
        <v>4130</v>
      </c>
      <c r="E2856" s="111" t="s">
        <v>47934</v>
      </c>
    </row>
    <row r="2857" spans="1:5">
      <c r="A2857">
        <v>0</v>
      </c>
      <c r="B2857" t="s">
        <v>6505</v>
      </c>
      <c r="C2857" t="s">
        <v>47935</v>
      </c>
      <c r="D2857" s="111" t="s">
        <v>4130</v>
      </c>
      <c r="E2857" s="111" t="s">
        <v>47936</v>
      </c>
    </row>
    <row r="2858" spans="1:5">
      <c r="A2858">
        <v>0</v>
      </c>
      <c r="B2858" t="s">
        <v>6506</v>
      </c>
      <c r="C2858" t="s">
        <v>47937</v>
      </c>
      <c r="D2858" s="111" t="s">
        <v>4130</v>
      </c>
      <c r="E2858" s="111" t="s">
        <v>47938</v>
      </c>
    </row>
    <row r="2859" spans="1:5">
      <c r="A2859">
        <v>0</v>
      </c>
      <c r="B2859" t="s">
        <v>6507</v>
      </c>
      <c r="C2859" t="s">
        <v>47939</v>
      </c>
      <c r="D2859" s="111" t="s">
        <v>4130</v>
      </c>
      <c r="E2859" s="111" t="s">
        <v>47938</v>
      </c>
    </row>
    <row r="2860" spans="1:5">
      <c r="A2860">
        <v>0</v>
      </c>
      <c r="B2860" t="s">
        <v>6508</v>
      </c>
      <c r="C2860" t="s">
        <v>47940</v>
      </c>
      <c r="D2860" s="111" t="s">
        <v>4130</v>
      </c>
      <c r="E2860" s="111" t="s">
        <v>47941</v>
      </c>
    </row>
    <row r="2861" spans="1:5">
      <c r="A2861">
        <v>0</v>
      </c>
      <c r="B2861" t="s">
        <v>47942</v>
      </c>
      <c r="C2861">
        <v>0</v>
      </c>
      <c r="D2861" s="111">
        <v>0</v>
      </c>
      <c r="E2861" s="111" t="s">
        <v>42775</v>
      </c>
    </row>
    <row r="2862" spans="1:5">
      <c r="A2862">
        <v>0</v>
      </c>
      <c r="B2862" t="s">
        <v>6509</v>
      </c>
      <c r="C2862" t="s">
        <v>47943</v>
      </c>
      <c r="D2862" s="111" t="s">
        <v>4130</v>
      </c>
      <c r="E2862" s="111" t="s">
        <v>47615</v>
      </c>
    </row>
    <row r="2863" spans="1:5">
      <c r="A2863" t="s">
        <v>47944</v>
      </c>
      <c r="B2863">
        <v>0</v>
      </c>
      <c r="C2863">
        <v>0</v>
      </c>
      <c r="D2863" s="111">
        <v>0</v>
      </c>
      <c r="E2863" s="111" t="s">
        <v>42775</v>
      </c>
    </row>
    <row r="2864" spans="1:5">
      <c r="A2864">
        <v>0</v>
      </c>
      <c r="B2864" t="s">
        <v>47945</v>
      </c>
      <c r="C2864">
        <v>0</v>
      </c>
      <c r="D2864" s="111">
        <v>0</v>
      </c>
      <c r="E2864" s="111" t="s">
        <v>42775</v>
      </c>
    </row>
    <row r="2865" spans="1:5">
      <c r="A2865">
        <v>0</v>
      </c>
      <c r="B2865" t="s">
        <v>47946</v>
      </c>
      <c r="C2865" t="s">
        <v>47947</v>
      </c>
      <c r="D2865" s="111" t="s">
        <v>4130</v>
      </c>
      <c r="E2865" s="111" t="s">
        <v>47948</v>
      </c>
    </row>
    <row r="2866" spans="1:5">
      <c r="A2866">
        <v>0</v>
      </c>
      <c r="B2866" t="s">
        <v>47949</v>
      </c>
      <c r="C2866" t="s">
        <v>47950</v>
      </c>
      <c r="D2866" s="111" t="s">
        <v>4130</v>
      </c>
      <c r="E2866" s="111" t="s">
        <v>47951</v>
      </c>
    </row>
    <row r="2867" spans="1:5">
      <c r="A2867">
        <v>0</v>
      </c>
      <c r="B2867" t="s">
        <v>47952</v>
      </c>
      <c r="C2867" t="s">
        <v>47953</v>
      </c>
      <c r="D2867" s="111" t="s">
        <v>4130</v>
      </c>
      <c r="E2867" s="111" t="s">
        <v>47954</v>
      </c>
    </row>
    <row r="2868" spans="1:5">
      <c r="A2868">
        <v>0</v>
      </c>
      <c r="B2868" t="s">
        <v>47955</v>
      </c>
      <c r="C2868" t="s">
        <v>47956</v>
      </c>
      <c r="D2868" s="111" t="s">
        <v>4130</v>
      </c>
      <c r="E2868" s="111" t="s">
        <v>47957</v>
      </c>
    </row>
    <row r="2869" spans="1:5">
      <c r="A2869">
        <v>0</v>
      </c>
      <c r="B2869" t="s">
        <v>47958</v>
      </c>
      <c r="C2869" t="s">
        <v>47959</v>
      </c>
      <c r="D2869" s="111" t="s">
        <v>4130</v>
      </c>
      <c r="E2869" s="111" t="s">
        <v>47918</v>
      </c>
    </row>
    <row r="2870" spans="1:5">
      <c r="A2870">
        <v>0</v>
      </c>
      <c r="B2870" t="s">
        <v>47960</v>
      </c>
      <c r="C2870" t="s">
        <v>47961</v>
      </c>
      <c r="D2870" s="111" t="s">
        <v>4130</v>
      </c>
      <c r="E2870" s="111" t="s">
        <v>47962</v>
      </c>
    </row>
    <row r="2871" spans="1:5">
      <c r="A2871">
        <v>0</v>
      </c>
      <c r="B2871" t="s">
        <v>47963</v>
      </c>
      <c r="C2871" t="s">
        <v>47964</v>
      </c>
      <c r="D2871" s="111" t="s">
        <v>4130</v>
      </c>
      <c r="E2871" s="111" t="s">
        <v>47965</v>
      </c>
    </row>
    <row r="2872" spans="1:5">
      <c r="A2872">
        <v>0</v>
      </c>
      <c r="B2872" t="s">
        <v>47966</v>
      </c>
      <c r="C2872" t="s">
        <v>47967</v>
      </c>
      <c r="D2872" s="111" t="s">
        <v>4130</v>
      </c>
      <c r="E2872" s="111" t="s">
        <v>47968</v>
      </c>
    </row>
    <row r="2873" spans="1:5">
      <c r="A2873">
        <v>0</v>
      </c>
      <c r="B2873" t="s">
        <v>47969</v>
      </c>
      <c r="C2873" t="s">
        <v>47970</v>
      </c>
      <c r="D2873" s="111" t="s">
        <v>4130</v>
      </c>
      <c r="E2873" s="111" t="s">
        <v>47971</v>
      </c>
    </row>
    <row r="2874" spans="1:5">
      <c r="A2874">
        <v>0</v>
      </c>
      <c r="B2874" t="s">
        <v>47972</v>
      </c>
      <c r="C2874" t="s">
        <v>47973</v>
      </c>
      <c r="D2874" s="111" t="s">
        <v>4130</v>
      </c>
      <c r="E2874" s="111" t="s">
        <v>47974</v>
      </c>
    </row>
    <row r="2875" spans="1:5">
      <c r="A2875">
        <v>0</v>
      </c>
      <c r="B2875" t="s">
        <v>47975</v>
      </c>
      <c r="C2875" t="s">
        <v>47976</v>
      </c>
      <c r="D2875" s="111" t="s">
        <v>4130</v>
      </c>
      <c r="E2875" s="111" t="s">
        <v>47717</v>
      </c>
    </row>
    <row r="2876" spans="1:5">
      <c r="A2876">
        <v>0</v>
      </c>
      <c r="B2876" t="s">
        <v>47977</v>
      </c>
      <c r="C2876" t="s">
        <v>47978</v>
      </c>
      <c r="D2876" s="111" t="s">
        <v>40</v>
      </c>
      <c r="E2876" s="111" t="s">
        <v>47979</v>
      </c>
    </row>
    <row r="2877" spans="1:5">
      <c r="A2877">
        <v>0</v>
      </c>
      <c r="B2877" t="s">
        <v>47980</v>
      </c>
      <c r="C2877" t="s">
        <v>47981</v>
      </c>
      <c r="D2877" s="111" t="s">
        <v>40</v>
      </c>
      <c r="E2877" s="111" t="s">
        <v>44344</v>
      </c>
    </row>
    <row r="2878" spans="1:5">
      <c r="A2878" t="s">
        <v>47982</v>
      </c>
      <c r="B2878">
        <v>0</v>
      </c>
      <c r="C2878">
        <v>0</v>
      </c>
      <c r="D2878" s="111">
        <v>0</v>
      </c>
      <c r="E2878" s="111" t="s">
        <v>42775</v>
      </c>
    </row>
    <row r="2879" spans="1:5">
      <c r="A2879">
        <v>0</v>
      </c>
      <c r="B2879" t="s">
        <v>47983</v>
      </c>
      <c r="C2879">
        <v>0</v>
      </c>
      <c r="D2879" s="111">
        <v>0</v>
      </c>
      <c r="E2879" s="111" t="s">
        <v>42775</v>
      </c>
    </row>
    <row r="2880" spans="1:5">
      <c r="A2880">
        <v>0</v>
      </c>
      <c r="B2880" t="s">
        <v>47984</v>
      </c>
      <c r="C2880" t="s">
        <v>47985</v>
      </c>
      <c r="D2880" s="111" t="s">
        <v>4130</v>
      </c>
      <c r="E2880" s="111" t="s">
        <v>47986</v>
      </c>
    </row>
    <row r="2881" spans="1:5">
      <c r="A2881">
        <v>0</v>
      </c>
      <c r="B2881" t="s">
        <v>47987</v>
      </c>
      <c r="C2881" t="s">
        <v>47988</v>
      </c>
      <c r="D2881" s="111" t="s">
        <v>4130</v>
      </c>
      <c r="E2881" s="111" t="s">
        <v>47989</v>
      </c>
    </row>
    <row r="2882" spans="1:5">
      <c r="A2882">
        <v>0</v>
      </c>
      <c r="B2882" t="s">
        <v>47990</v>
      </c>
      <c r="C2882" t="s">
        <v>47991</v>
      </c>
      <c r="D2882" s="111" t="s">
        <v>4130</v>
      </c>
      <c r="E2882" s="111" t="s">
        <v>47992</v>
      </c>
    </row>
    <row r="2883" spans="1:5">
      <c r="A2883">
        <v>0</v>
      </c>
      <c r="B2883" t="s">
        <v>47993</v>
      </c>
      <c r="C2883">
        <v>0</v>
      </c>
      <c r="D2883" s="111">
        <v>0</v>
      </c>
      <c r="E2883" s="111" t="s">
        <v>42775</v>
      </c>
    </row>
    <row r="2884" spans="1:5">
      <c r="A2884">
        <v>0</v>
      </c>
      <c r="B2884" t="s">
        <v>47994</v>
      </c>
      <c r="C2884" t="s">
        <v>47995</v>
      </c>
      <c r="D2884" s="111" t="s">
        <v>4130</v>
      </c>
      <c r="E2884" s="111" t="s">
        <v>47996</v>
      </c>
    </row>
    <row r="2885" spans="1:5">
      <c r="A2885">
        <v>0</v>
      </c>
      <c r="B2885" t="s">
        <v>47997</v>
      </c>
      <c r="C2885" t="s">
        <v>47998</v>
      </c>
      <c r="D2885" s="111" t="s">
        <v>4130</v>
      </c>
      <c r="E2885" s="111" t="s">
        <v>47999</v>
      </c>
    </row>
    <row r="2886" spans="1:5">
      <c r="A2886">
        <v>0</v>
      </c>
      <c r="B2886" t="s">
        <v>48000</v>
      </c>
      <c r="C2886" t="s">
        <v>48001</v>
      </c>
      <c r="D2886" s="111" t="s">
        <v>4130</v>
      </c>
      <c r="E2886" s="111" t="s">
        <v>48002</v>
      </c>
    </row>
    <row r="2887" spans="1:5">
      <c r="A2887">
        <v>0</v>
      </c>
      <c r="B2887" t="s">
        <v>48003</v>
      </c>
      <c r="C2887" t="s">
        <v>48004</v>
      </c>
      <c r="D2887" s="111" t="s">
        <v>4130</v>
      </c>
      <c r="E2887" s="111" t="s">
        <v>48005</v>
      </c>
    </row>
    <row r="2888" spans="1:5">
      <c r="A2888">
        <v>0</v>
      </c>
      <c r="B2888" t="s">
        <v>48006</v>
      </c>
      <c r="C2888" t="s">
        <v>48007</v>
      </c>
      <c r="D2888" s="111" t="s">
        <v>4130</v>
      </c>
      <c r="E2888" s="111" t="s">
        <v>47703</v>
      </c>
    </row>
    <row r="2889" spans="1:5">
      <c r="A2889">
        <v>0</v>
      </c>
      <c r="B2889" t="s">
        <v>48008</v>
      </c>
      <c r="C2889" t="s">
        <v>48009</v>
      </c>
      <c r="D2889" s="111" t="s">
        <v>4130</v>
      </c>
      <c r="E2889" s="111" t="s">
        <v>48010</v>
      </c>
    </row>
    <row r="2890" spans="1:5">
      <c r="A2890">
        <v>0</v>
      </c>
      <c r="B2890" t="s">
        <v>48011</v>
      </c>
      <c r="C2890" t="s">
        <v>48012</v>
      </c>
      <c r="D2890" s="111" t="s">
        <v>4130</v>
      </c>
      <c r="E2890" s="111" t="s">
        <v>47717</v>
      </c>
    </row>
    <row r="2891" spans="1:5">
      <c r="A2891">
        <v>0</v>
      </c>
      <c r="B2891" t="s">
        <v>48013</v>
      </c>
      <c r="C2891" t="s">
        <v>48014</v>
      </c>
      <c r="D2891" s="111" t="s">
        <v>4130</v>
      </c>
      <c r="E2891" s="111" t="s">
        <v>47571</v>
      </c>
    </row>
    <row r="2892" spans="1:5">
      <c r="A2892">
        <v>0</v>
      </c>
      <c r="B2892" t="s">
        <v>48015</v>
      </c>
      <c r="C2892" t="s">
        <v>48016</v>
      </c>
      <c r="D2892" s="111" t="s">
        <v>4130</v>
      </c>
      <c r="E2892" s="111" t="s">
        <v>48017</v>
      </c>
    </row>
    <row r="2893" spans="1:5">
      <c r="A2893">
        <v>0</v>
      </c>
      <c r="B2893" t="s">
        <v>48018</v>
      </c>
      <c r="C2893" t="s">
        <v>48019</v>
      </c>
      <c r="D2893" s="111" t="s">
        <v>4130</v>
      </c>
      <c r="E2893" s="111" t="s">
        <v>48020</v>
      </c>
    </row>
    <row r="2894" spans="1:5">
      <c r="A2894">
        <v>0</v>
      </c>
      <c r="B2894" t="s">
        <v>48021</v>
      </c>
      <c r="C2894" t="s">
        <v>48022</v>
      </c>
      <c r="D2894" s="111" t="s">
        <v>4130</v>
      </c>
      <c r="E2894" s="111" t="s">
        <v>48023</v>
      </c>
    </row>
    <row r="2895" spans="1:5">
      <c r="A2895">
        <v>0</v>
      </c>
      <c r="B2895" t="s">
        <v>48024</v>
      </c>
      <c r="C2895" t="s">
        <v>48025</v>
      </c>
      <c r="D2895" s="111" t="s">
        <v>4130</v>
      </c>
      <c r="E2895" s="111" t="s">
        <v>47717</v>
      </c>
    </row>
    <row r="2896" spans="1:5">
      <c r="A2896">
        <v>0</v>
      </c>
      <c r="B2896" t="s">
        <v>48026</v>
      </c>
      <c r="C2896" t="s">
        <v>48027</v>
      </c>
      <c r="D2896" s="111" t="s">
        <v>4130</v>
      </c>
      <c r="E2896" s="111" t="s">
        <v>48028</v>
      </c>
    </row>
    <row r="2897" spans="1:5">
      <c r="A2897">
        <v>0</v>
      </c>
      <c r="B2897" t="s">
        <v>48029</v>
      </c>
      <c r="C2897" t="s">
        <v>48030</v>
      </c>
      <c r="D2897" s="111" t="s">
        <v>4130</v>
      </c>
      <c r="E2897" s="111" t="s">
        <v>48031</v>
      </c>
    </row>
    <row r="2898" spans="1:5">
      <c r="A2898">
        <v>0</v>
      </c>
      <c r="B2898" t="s">
        <v>48032</v>
      </c>
      <c r="C2898" t="s">
        <v>48033</v>
      </c>
      <c r="D2898" s="111" t="s">
        <v>4130</v>
      </c>
      <c r="E2898" s="111" t="s">
        <v>48034</v>
      </c>
    </row>
    <row r="2899" spans="1:5">
      <c r="A2899">
        <v>0</v>
      </c>
      <c r="B2899" t="s">
        <v>48035</v>
      </c>
      <c r="C2899">
        <v>0</v>
      </c>
      <c r="D2899" s="111">
        <v>0</v>
      </c>
      <c r="E2899" s="111" t="s">
        <v>42775</v>
      </c>
    </row>
    <row r="2900" spans="1:5">
      <c r="A2900">
        <v>0</v>
      </c>
      <c r="B2900" t="s">
        <v>48036</v>
      </c>
      <c r="C2900" t="s">
        <v>48037</v>
      </c>
      <c r="D2900" s="111" t="s">
        <v>4130</v>
      </c>
      <c r="E2900" s="111" t="s">
        <v>44344</v>
      </c>
    </row>
    <row r="2901" spans="1:5">
      <c r="A2901">
        <v>0</v>
      </c>
      <c r="B2901" t="s">
        <v>48038</v>
      </c>
      <c r="C2901">
        <v>0</v>
      </c>
      <c r="D2901" s="111">
        <v>0</v>
      </c>
      <c r="E2901" s="111" t="s">
        <v>42775</v>
      </c>
    </row>
    <row r="2902" spans="1:5">
      <c r="A2902">
        <v>0</v>
      </c>
      <c r="B2902" t="s">
        <v>48039</v>
      </c>
      <c r="C2902" t="s">
        <v>48040</v>
      </c>
      <c r="D2902" s="111" t="s">
        <v>4130</v>
      </c>
      <c r="E2902" s="111" t="s">
        <v>48041</v>
      </c>
    </row>
    <row r="2903" spans="1:5">
      <c r="A2903">
        <v>0</v>
      </c>
      <c r="B2903" t="s">
        <v>48042</v>
      </c>
      <c r="C2903" t="s">
        <v>48043</v>
      </c>
      <c r="D2903" s="111" t="s">
        <v>4130</v>
      </c>
      <c r="E2903" s="111" t="s">
        <v>48044</v>
      </c>
    </row>
    <row r="2904" spans="1:5">
      <c r="A2904">
        <v>0</v>
      </c>
      <c r="B2904" t="s">
        <v>48045</v>
      </c>
      <c r="C2904" t="s">
        <v>48046</v>
      </c>
      <c r="D2904" s="111" t="s">
        <v>4130</v>
      </c>
      <c r="E2904" s="111" t="s">
        <v>48047</v>
      </c>
    </row>
    <row r="2905" spans="1:5">
      <c r="A2905">
        <v>0</v>
      </c>
      <c r="B2905" t="s">
        <v>48048</v>
      </c>
      <c r="C2905" t="s">
        <v>48049</v>
      </c>
      <c r="D2905" s="111" t="s">
        <v>4130</v>
      </c>
      <c r="E2905" s="111" t="s">
        <v>48050</v>
      </c>
    </row>
    <row r="2906" spans="1:5">
      <c r="A2906">
        <v>0</v>
      </c>
      <c r="B2906" t="s">
        <v>48051</v>
      </c>
      <c r="C2906" t="s">
        <v>48052</v>
      </c>
      <c r="D2906" s="111" t="s">
        <v>4130</v>
      </c>
      <c r="E2906" s="111" t="s">
        <v>48053</v>
      </c>
    </row>
    <row r="2907" spans="1:5">
      <c r="A2907">
        <v>0</v>
      </c>
      <c r="B2907" t="s">
        <v>48054</v>
      </c>
      <c r="C2907" t="s">
        <v>48055</v>
      </c>
      <c r="D2907" s="111" t="s">
        <v>4130</v>
      </c>
      <c r="E2907" s="111" t="s">
        <v>42928</v>
      </c>
    </row>
    <row r="2908" spans="1:5">
      <c r="A2908">
        <v>0</v>
      </c>
      <c r="B2908" t="s">
        <v>48056</v>
      </c>
      <c r="C2908" t="s">
        <v>48057</v>
      </c>
      <c r="D2908" s="111" t="s">
        <v>4130</v>
      </c>
      <c r="E2908" s="111" t="s">
        <v>48058</v>
      </c>
    </row>
    <row r="2909" spans="1:5">
      <c r="A2909">
        <v>0</v>
      </c>
      <c r="B2909" t="s">
        <v>48059</v>
      </c>
      <c r="C2909" t="s">
        <v>48060</v>
      </c>
      <c r="D2909" s="111" t="s">
        <v>4130</v>
      </c>
      <c r="E2909" s="111" t="s">
        <v>47879</v>
      </c>
    </row>
    <row r="2910" spans="1:5">
      <c r="A2910" t="s">
        <v>48061</v>
      </c>
      <c r="B2910">
        <v>0</v>
      </c>
      <c r="C2910">
        <v>0</v>
      </c>
      <c r="D2910" s="111">
        <v>0</v>
      </c>
      <c r="E2910" s="111" t="s">
        <v>42775</v>
      </c>
    </row>
    <row r="2911" spans="1:5">
      <c r="A2911">
        <v>0</v>
      </c>
      <c r="B2911" t="s">
        <v>48062</v>
      </c>
      <c r="C2911">
        <v>0</v>
      </c>
      <c r="D2911" s="111">
        <v>0</v>
      </c>
      <c r="E2911" s="111" t="s">
        <v>42775</v>
      </c>
    </row>
    <row r="2912" spans="1:5">
      <c r="A2912">
        <v>0</v>
      </c>
      <c r="B2912" t="s">
        <v>48063</v>
      </c>
      <c r="C2912" t="s">
        <v>48064</v>
      </c>
      <c r="D2912" s="111" t="s">
        <v>40</v>
      </c>
      <c r="E2912" s="111" t="s">
        <v>48065</v>
      </c>
    </row>
    <row r="2913" spans="1:5">
      <c r="A2913">
        <v>0</v>
      </c>
      <c r="B2913" t="s">
        <v>48066</v>
      </c>
      <c r="C2913" t="s">
        <v>48067</v>
      </c>
      <c r="D2913" s="111" t="s">
        <v>40</v>
      </c>
      <c r="E2913" s="111" t="s">
        <v>48068</v>
      </c>
    </row>
    <row r="2914" spans="1:5">
      <c r="A2914">
        <v>0</v>
      </c>
      <c r="B2914" t="s">
        <v>48069</v>
      </c>
      <c r="C2914" t="s">
        <v>48070</v>
      </c>
      <c r="D2914" s="111" t="s">
        <v>40</v>
      </c>
      <c r="E2914" s="111" t="s">
        <v>48071</v>
      </c>
    </row>
    <row r="2915" spans="1:5">
      <c r="A2915">
        <v>0</v>
      </c>
      <c r="B2915" t="s">
        <v>48072</v>
      </c>
      <c r="C2915" t="s">
        <v>48073</v>
      </c>
      <c r="D2915" s="111" t="s">
        <v>40</v>
      </c>
      <c r="E2915" s="111" t="s">
        <v>48074</v>
      </c>
    </row>
    <row r="2916" spans="1:5">
      <c r="A2916">
        <v>0</v>
      </c>
      <c r="B2916" t="s">
        <v>48075</v>
      </c>
      <c r="C2916">
        <v>0</v>
      </c>
      <c r="D2916" s="111">
        <v>0</v>
      </c>
      <c r="E2916" s="111" t="s">
        <v>42775</v>
      </c>
    </row>
    <row r="2917" spans="1:5">
      <c r="A2917">
        <v>0</v>
      </c>
      <c r="B2917" t="s">
        <v>48076</v>
      </c>
      <c r="C2917" t="s">
        <v>48077</v>
      </c>
      <c r="D2917" s="111" t="s">
        <v>4130</v>
      </c>
      <c r="E2917" s="111" t="s">
        <v>48078</v>
      </c>
    </row>
    <row r="2918" spans="1:5">
      <c r="A2918">
        <v>0</v>
      </c>
      <c r="B2918" t="s">
        <v>48079</v>
      </c>
      <c r="C2918" t="s">
        <v>48080</v>
      </c>
      <c r="D2918" s="111" t="s">
        <v>4130</v>
      </c>
      <c r="E2918" s="111" t="s">
        <v>48081</v>
      </c>
    </row>
    <row r="2919" spans="1:5">
      <c r="A2919">
        <v>0</v>
      </c>
      <c r="B2919" t="s">
        <v>48082</v>
      </c>
      <c r="C2919" t="s">
        <v>48083</v>
      </c>
      <c r="D2919" s="111" t="s">
        <v>4130</v>
      </c>
      <c r="E2919" s="111" t="s">
        <v>48084</v>
      </c>
    </row>
    <row r="2920" spans="1:5">
      <c r="A2920">
        <v>0</v>
      </c>
      <c r="B2920" t="s">
        <v>48085</v>
      </c>
      <c r="C2920" t="s">
        <v>48086</v>
      </c>
      <c r="D2920" s="111" t="s">
        <v>4130</v>
      </c>
      <c r="E2920" s="111" t="s">
        <v>48087</v>
      </c>
    </row>
    <row r="2921" spans="1:5">
      <c r="A2921">
        <v>0</v>
      </c>
      <c r="B2921" t="s">
        <v>48088</v>
      </c>
      <c r="C2921" t="s">
        <v>48089</v>
      </c>
      <c r="D2921" s="111" t="s">
        <v>4130</v>
      </c>
      <c r="E2921" s="111" t="s">
        <v>48090</v>
      </c>
    </row>
    <row r="2922" spans="1:5">
      <c r="A2922">
        <v>0</v>
      </c>
      <c r="B2922" t="s">
        <v>48091</v>
      </c>
      <c r="C2922" t="s">
        <v>48092</v>
      </c>
      <c r="D2922" s="111" t="s">
        <v>4130</v>
      </c>
      <c r="E2922" s="111" t="s">
        <v>45445</v>
      </c>
    </row>
    <row r="2923" spans="1:5">
      <c r="A2923">
        <v>0</v>
      </c>
      <c r="B2923" t="s">
        <v>48093</v>
      </c>
      <c r="C2923" t="s">
        <v>48094</v>
      </c>
      <c r="D2923" s="111" t="s">
        <v>4130</v>
      </c>
      <c r="E2923" s="111" t="s">
        <v>48095</v>
      </c>
    </row>
    <row r="2924" spans="1:5">
      <c r="A2924">
        <v>0</v>
      </c>
      <c r="B2924" t="s">
        <v>48096</v>
      </c>
      <c r="C2924">
        <v>0</v>
      </c>
      <c r="D2924" s="111">
        <v>0</v>
      </c>
      <c r="E2924" s="111" t="s">
        <v>42775</v>
      </c>
    </row>
    <row r="2925" spans="1:5">
      <c r="A2925">
        <v>0</v>
      </c>
      <c r="B2925" t="s">
        <v>48097</v>
      </c>
      <c r="C2925" t="s">
        <v>48098</v>
      </c>
      <c r="D2925" s="111" t="s">
        <v>40</v>
      </c>
      <c r="E2925" s="111" t="s">
        <v>48099</v>
      </c>
    </row>
    <row r="2926" spans="1:5">
      <c r="A2926">
        <v>0</v>
      </c>
      <c r="B2926" t="s">
        <v>48100</v>
      </c>
      <c r="C2926" t="s">
        <v>48101</v>
      </c>
      <c r="D2926" s="111" t="s">
        <v>40</v>
      </c>
      <c r="E2926" s="111" t="s">
        <v>48102</v>
      </c>
    </row>
    <row r="2927" spans="1:5">
      <c r="A2927">
        <v>0</v>
      </c>
      <c r="B2927" t="s">
        <v>48103</v>
      </c>
      <c r="C2927" t="s">
        <v>48104</v>
      </c>
      <c r="D2927" s="111" t="s">
        <v>40</v>
      </c>
      <c r="E2927" s="111" t="s">
        <v>48105</v>
      </c>
    </row>
    <row r="2928" spans="1:5">
      <c r="A2928">
        <v>0</v>
      </c>
      <c r="B2928" t="s">
        <v>48106</v>
      </c>
      <c r="C2928">
        <v>0</v>
      </c>
      <c r="D2928" s="111">
        <v>0</v>
      </c>
      <c r="E2928" s="111" t="s">
        <v>42775</v>
      </c>
    </row>
    <row r="2929" spans="1:5">
      <c r="A2929">
        <v>0</v>
      </c>
      <c r="B2929" t="s">
        <v>48107</v>
      </c>
      <c r="C2929" t="s">
        <v>48108</v>
      </c>
      <c r="D2929" s="111" t="s">
        <v>4130</v>
      </c>
      <c r="E2929" s="111" t="s">
        <v>48109</v>
      </c>
    </row>
    <row r="2930" spans="1:5">
      <c r="A2930">
        <v>0</v>
      </c>
      <c r="B2930" t="s">
        <v>48110</v>
      </c>
      <c r="C2930" t="s">
        <v>48111</v>
      </c>
      <c r="D2930" s="111" t="s">
        <v>4130</v>
      </c>
      <c r="E2930" s="111" t="s">
        <v>48112</v>
      </c>
    </row>
    <row r="2931" spans="1:5">
      <c r="A2931">
        <v>0</v>
      </c>
      <c r="B2931" t="s">
        <v>48113</v>
      </c>
      <c r="C2931" t="s">
        <v>48114</v>
      </c>
      <c r="D2931" s="111" t="s">
        <v>4130</v>
      </c>
      <c r="E2931" s="111" t="s">
        <v>48115</v>
      </c>
    </row>
    <row r="2932" spans="1:5">
      <c r="A2932">
        <v>0</v>
      </c>
      <c r="B2932" t="s">
        <v>48116</v>
      </c>
      <c r="C2932" t="s">
        <v>48117</v>
      </c>
      <c r="D2932" s="111" t="s">
        <v>4130</v>
      </c>
      <c r="E2932" s="111" t="s">
        <v>48118</v>
      </c>
    </row>
    <row r="2933" spans="1:5">
      <c r="A2933">
        <v>0</v>
      </c>
      <c r="B2933" t="s">
        <v>48119</v>
      </c>
      <c r="C2933" t="s">
        <v>48120</v>
      </c>
      <c r="D2933" s="111" t="s">
        <v>4130</v>
      </c>
      <c r="E2933" s="111" t="s">
        <v>48121</v>
      </c>
    </row>
    <row r="2934" spans="1:5">
      <c r="A2934">
        <v>0</v>
      </c>
      <c r="B2934" t="s">
        <v>48122</v>
      </c>
      <c r="C2934" t="s">
        <v>48123</v>
      </c>
      <c r="D2934" s="111" t="s">
        <v>4130</v>
      </c>
      <c r="E2934" s="111" t="s">
        <v>45967</v>
      </c>
    </row>
    <row r="2935" spans="1:5">
      <c r="A2935">
        <v>0</v>
      </c>
      <c r="B2935" t="s">
        <v>48124</v>
      </c>
      <c r="C2935" t="s">
        <v>48125</v>
      </c>
      <c r="D2935" s="111" t="s">
        <v>4130</v>
      </c>
      <c r="E2935" s="111" t="s">
        <v>48126</v>
      </c>
    </row>
    <row r="2936" spans="1:5">
      <c r="A2936">
        <v>0</v>
      </c>
      <c r="B2936" t="s">
        <v>48127</v>
      </c>
      <c r="C2936" t="s">
        <v>48128</v>
      </c>
      <c r="D2936" s="111" t="s">
        <v>4130</v>
      </c>
      <c r="E2936" s="111" t="s">
        <v>48129</v>
      </c>
    </row>
    <row r="2937" spans="1:5">
      <c r="A2937">
        <v>0</v>
      </c>
      <c r="B2937" t="s">
        <v>48130</v>
      </c>
      <c r="C2937" t="s">
        <v>48131</v>
      </c>
      <c r="D2937" s="111" t="s">
        <v>4130</v>
      </c>
      <c r="E2937" s="111" t="s">
        <v>48132</v>
      </c>
    </row>
    <row r="2938" spans="1:5">
      <c r="A2938">
        <v>0</v>
      </c>
      <c r="B2938" t="s">
        <v>48133</v>
      </c>
      <c r="C2938">
        <v>0</v>
      </c>
      <c r="D2938" s="111">
        <v>0</v>
      </c>
      <c r="E2938" s="111" t="s">
        <v>42775</v>
      </c>
    </row>
    <row r="2939" spans="1:5">
      <c r="A2939">
        <v>0</v>
      </c>
      <c r="B2939" t="s">
        <v>48134</v>
      </c>
      <c r="C2939" t="s">
        <v>48135</v>
      </c>
      <c r="D2939" s="111" t="s">
        <v>40</v>
      </c>
      <c r="E2939" s="111" t="s">
        <v>48136</v>
      </c>
    </row>
    <row r="2940" spans="1:5">
      <c r="A2940">
        <v>0</v>
      </c>
      <c r="B2940" t="s">
        <v>48137</v>
      </c>
      <c r="C2940">
        <v>0</v>
      </c>
      <c r="D2940" s="111">
        <v>0</v>
      </c>
      <c r="E2940" s="111" t="s">
        <v>42775</v>
      </c>
    </row>
    <row r="2941" spans="1:5">
      <c r="A2941">
        <v>0</v>
      </c>
      <c r="B2941" t="s">
        <v>48138</v>
      </c>
      <c r="C2941" t="s">
        <v>48139</v>
      </c>
      <c r="D2941" s="111" t="s">
        <v>4130</v>
      </c>
      <c r="E2941" s="111" t="s">
        <v>45906</v>
      </c>
    </row>
    <row r="2942" spans="1:5">
      <c r="A2942">
        <v>0</v>
      </c>
      <c r="B2942" t="s">
        <v>48140</v>
      </c>
      <c r="C2942" t="s">
        <v>48141</v>
      </c>
      <c r="D2942" s="111" t="s">
        <v>4130</v>
      </c>
      <c r="E2942" s="111" t="s">
        <v>48142</v>
      </c>
    </row>
    <row r="2943" spans="1:5">
      <c r="A2943">
        <v>0</v>
      </c>
      <c r="B2943" t="s">
        <v>48143</v>
      </c>
      <c r="C2943" t="s">
        <v>48144</v>
      </c>
      <c r="D2943" s="111" t="s">
        <v>4130</v>
      </c>
      <c r="E2943" s="111" t="s">
        <v>48145</v>
      </c>
    </row>
    <row r="2944" spans="1:5">
      <c r="A2944" t="s">
        <v>48146</v>
      </c>
      <c r="B2944">
        <v>0</v>
      </c>
      <c r="C2944">
        <v>0</v>
      </c>
      <c r="D2944" s="111">
        <v>0</v>
      </c>
      <c r="E2944" s="111" t="s">
        <v>42775</v>
      </c>
    </row>
    <row r="2945" spans="1:5">
      <c r="A2945">
        <v>0</v>
      </c>
      <c r="B2945" t="s">
        <v>48147</v>
      </c>
      <c r="C2945">
        <v>0</v>
      </c>
      <c r="D2945" s="111">
        <v>0</v>
      </c>
      <c r="E2945" s="111" t="s">
        <v>42775</v>
      </c>
    </row>
    <row r="2946" spans="1:5">
      <c r="A2946">
        <v>0</v>
      </c>
      <c r="B2946" t="s">
        <v>48148</v>
      </c>
      <c r="C2946" t="s">
        <v>48149</v>
      </c>
      <c r="D2946" s="111" t="s">
        <v>4148</v>
      </c>
      <c r="E2946" s="111" t="s">
        <v>48150</v>
      </c>
    </row>
    <row r="2947" spans="1:5">
      <c r="A2947">
        <v>0</v>
      </c>
      <c r="B2947" t="s">
        <v>48151</v>
      </c>
      <c r="C2947">
        <v>0</v>
      </c>
      <c r="D2947" s="111">
        <v>0</v>
      </c>
      <c r="E2947" s="111" t="s">
        <v>42775</v>
      </c>
    </row>
    <row r="2948" spans="1:5">
      <c r="A2948">
        <v>0</v>
      </c>
      <c r="B2948" t="s">
        <v>48152</v>
      </c>
      <c r="C2948" t="s">
        <v>48153</v>
      </c>
      <c r="D2948" s="111" t="s">
        <v>4130</v>
      </c>
      <c r="E2948" s="111" t="s">
        <v>48154</v>
      </c>
    </row>
    <row r="2949" spans="1:5">
      <c r="A2949">
        <v>0</v>
      </c>
      <c r="B2949" t="s">
        <v>48155</v>
      </c>
      <c r="C2949" t="s">
        <v>48156</v>
      </c>
      <c r="D2949" s="111" t="s">
        <v>4130</v>
      </c>
      <c r="E2949" s="111" t="s">
        <v>48157</v>
      </c>
    </row>
    <row r="2950" spans="1:5">
      <c r="A2950">
        <v>0</v>
      </c>
      <c r="B2950" t="s">
        <v>48158</v>
      </c>
      <c r="C2950" t="s">
        <v>48159</v>
      </c>
      <c r="D2950" s="111" t="s">
        <v>4130</v>
      </c>
      <c r="E2950" s="111" t="s">
        <v>48160</v>
      </c>
    </row>
    <row r="2951" spans="1:5">
      <c r="A2951">
        <v>0</v>
      </c>
      <c r="B2951" t="s">
        <v>48161</v>
      </c>
      <c r="C2951">
        <v>0</v>
      </c>
      <c r="D2951" s="111">
        <v>0</v>
      </c>
      <c r="E2951" s="111" t="s">
        <v>42775</v>
      </c>
    </row>
    <row r="2952" spans="1:5">
      <c r="A2952">
        <v>0</v>
      </c>
      <c r="B2952" t="s">
        <v>48162</v>
      </c>
      <c r="C2952" t="s">
        <v>48163</v>
      </c>
      <c r="D2952" s="111" t="s">
        <v>4130</v>
      </c>
      <c r="E2952" s="111" t="s">
        <v>47604</v>
      </c>
    </row>
    <row r="2953" spans="1:5">
      <c r="A2953">
        <v>0</v>
      </c>
      <c r="B2953" t="s">
        <v>48164</v>
      </c>
      <c r="C2953" t="s">
        <v>48165</v>
      </c>
      <c r="D2953" s="111" t="s">
        <v>4130</v>
      </c>
      <c r="E2953" s="111" t="s">
        <v>48166</v>
      </c>
    </row>
    <row r="2954" spans="1:5">
      <c r="A2954">
        <v>0</v>
      </c>
      <c r="B2954" t="s">
        <v>48167</v>
      </c>
      <c r="C2954" t="s">
        <v>48168</v>
      </c>
      <c r="D2954" s="111" t="s">
        <v>4130</v>
      </c>
      <c r="E2954" s="111" t="s">
        <v>48169</v>
      </c>
    </row>
    <row r="2955" spans="1:5">
      <c r="A2955">
        <v>0</v>
      </c>
      <c r="B2955" t="s">
        <v>48170</v>
      </c>
      <c r="C2955" t="s">
        <v>48171</v>
      </c>
      <c r="D2955" s="111" t="s">
        <v>4130</v>
      </c>
      <c r="E2955" s="111" t="s">
        <v>48172</v>
      </c>
    </row>
    <row r="2956" spans="1:5">
      <c r="A2956" t="s">
        <v>48173</v>
      </c>
      <c r="B2956">
        <v>0</v>
      </c>
      <c r="C2956">
        <v>0</v>
      </c>
      <c r="D2956" s="111">
        <v>0</v>
      </c>
      <c r="E2956" s="111" t="s">
        <v>42775</v>
      </c>
    </row>
    <row r="2957" spans="1:5">
      <c r="A2957">
        <v>0</v>
      </c>
      <c r="B2957" t="s">
        <v>48174</v>
      </c>
      <c r="C2957">
        <v>0</v>
      </c>
      <c r="D2957" s="111">
        <v>0</v>
      </c>
      <c r="E2957" s="111" t="s">
        <v>42775</v>
      </c>
    </row>
    <row r="2958" spans="1:5">
      <c r="A2958">
        <v>0</v>
      </c>
      <c r="B2958" t="s">
        <v>48175</v>
      </c>
      <c r="C2958" t="s">
        <v>48176</v>
      </c>
      <c r="D2958" s="111" t="s">
        <v>4130</v>
      </c>
      <c r="E2958" s="111" t="s">
        <v>48177</v>
      </c>
    </row>
    <row r="2959" spans="1:5">
      <c r="A2959">
        <v>0</v>
      </c>
      <c r="B2959" t="s">
        <v>48178</v>
      </c>
      <c r="C2959" t="s">
        <v>48179</v>
      </c>
      <c r="D2959" s="111" t="s">
        <v>4130</v>
      </c>
      <c r="E2959" s="111" t="s">
        <v>48180</v>
      </c>
    </row>
    <row r="2960" spans="1:5">
      <c r="A2960">
        <v>0</v>
      </c>
      <c r="B2960" t="s">
        <v>48181</v>
      </c>
      <c r="C2960">
        <v>0</v>
      </c>
      <c r="D2960" s="111">
        <v>0</v>
      </c>
      <c r="E2960" s="111" t="s">
        <v>42775</v>
      </c>
    </row>
    <row r="2961" spans="1:5">
      <c r="A2961">
        <v>0</v>
      </c>
      <c r="B2961" t="s">
        <v>48182</v>
      </c>
      <c r="C2961" t="s">
        <v>48183</v>
      </c>
      <c r="D2961" s="111" t="s">
        <v>4130</v>
      </c>
      <c r="E2961" s="111" t="s">
        <v>48184</v>
      </c>
    </row>
    <row r="2962" spans="1:5">
      <c r="A2962">
        <v>0</v>
      </c>
      <c r="B2962" t="s">
        <v>48185</v>
      </c>
      <c r="C2962" t="s">
        <v>48186</v>
      </c>
      <c r="D2962" s="111" t="s">
        <v>4130</v>
      </c>
      <c r="E2962" s="111" t="s">
        <v>47754</v>
      </c>
    </row>
    <row r="2963" spans="1:5">
      <c r="A2963">
        <v>0</v>
      </c>
      <c r="B2963" t="s">
        <v>48187</v>
      </c>
      <c r="C2963" t="s">
        <v>48188</v>
      </c>
      <c r="D2963" s="111" t="s">
        <v>4130</v>
      </c>
      <c r="E2963" s="111" t="s">
        <v>48189</v>
      </c>
    </row>
    <row r="2964" spans="1:5">
      <c r="A2964">
        <v>0</v>
      </c>
      <c r="B2964" t="s">
        <v>48190</v>
      </c>
      <c r="C2964" t="s">
        <v>48191</v>
      </c>
      <c r="D2964" s="111" t="s">
        <v>4130</v>
      </c>
      <c r="E2964" s="111" t="s">
        <v>45447</v>
      </c>
    </row>
    <row r="2965" spans="1:5">
      <c r="A2965">
        <v>0</v>
      </c>
      <c r="B2965" t="s">
        <v>48192</v>
      </c>
      <c r="C2965" t="s">
        <v>48193</v>
      </c>
      <c r="D2965" s="111" t="s">
        <v>4130</v>
      </c>
      <c r="E2965" s="111" t="s">
        <v>48194</v>
      </c>
    </row>
    <row r="2966" spans="1:5">
      <c r="A2966">
        <v>0</v>
      </c>
      <c r="B2966" t="s">
        <v>48195</v>
      </c>
      <c r="C2966" t="s">
        <v>48196</v>
      </c>
      <c r="D2966" s="111" t="s">
        <v>4130</v>
      </c>
      <c r="E2966" s="111" t="s">
        <v>48197</v>
      </c>
    </row>
    <row r="2967" spans="1:5">
      <c r="A2967">
        <v>0</v>
      </c>
      <c r="B2967" t="s">
        <v>48198</v>
      </c>
      <c r="C2967">
        <v>0</v>
      </c>
      <c r="D2967" s="111">
        <v>0</v>
      </c>
      <c r="E2967" s="111" t="s">
        <v>42775</v>
      </c>
    </row>
    <row r="2968" spans="1:5">
      <c r="A2968">
        <v>0</v>
      </c>
      <c r="B2968" t="s">
        <v>48199</v>
      </c>
      <c r="C2968" t="s">
        <v>48200</v>
      </c>
      <c r="D2968" s="111" t="s">
        <v>4130</v>
      </c>
      <c r="E2968" s="111" t="s">
        <v>47261</v>
      </c>
    </row>
    <row r="2969" spans="1:5">
      <c r="A2969">
        <v>0</v>
      </c>
      <c r="B2969" t="s">
        <v>48201</v>
      </c>
      <c r="C2969" t="s">
        <v>48202</v>
      </c>
      <c r="D2969" s="111" t="s">
        <v>4130</v>
      </c>
      <c r="E2969" s="111" t="s">
        <v>48203</v>
      </c>
    </row>
    <row r="2970" spans="1:5">
      <c r="A2970">
        <v>0</v>
      </c>
      <c r="B2970" t="s">
        <v>48204</v>
      </c>
      <c r="C2970" t="s">
        <v>48205</v>
      </c>
      <c r="D2970" s="111" t="s">
        <v>4130</v>
      </c>
      <c r="E2970" s="111" t="s">
        <v>48206</v>
      </c>
    </row>
    <row r="2971" spans="1:5">
      <c r="A2971" t="s">
        <v>48207</v>
      </c>
      <c r="B2971">
        <v>0</v>
      </c>
      <c r="C2971">
        <v>0</v>
      </c>
      <c r="D2971" s="111">
        <v>0</v>
      </c>
      <c r="E2971" s="111" t="s">
        <v>42775</v>
      </c>
    </row>
    <row r="2972" spans="1:5">
      <c r="A2972">
        <v>0</v>
      </c>
      <c r="B2972" t="s">
        <v>48208</v>
      </c>
      <c r="C2972">
        <v>0</v>
      </c>
      <c r="D2972" s="111">
        <v>0</v>
      </c>
      <c r="E2972" s="111" t="s">
        <v>42775</v>
      </c>
    </row>
    <row r="2973" spans="1:5">
      <c r="A2973">
        <v>0</v>
      </c>
      <c r="B2973" t="s">
        <v>48209</v>
      </c>
      <c r="C2973" t="s">
        <v>48210</v>
      </c>
      <c r="D2973" s="111" t="s">
        <v>4130</v>
      </c>
      <c r="E2973" s="111" t="s">
        <v>43454</v>
      </c>
    </row>
    <row r="2974" spans="1:5">
      <c r="A2974">
        <v>0</v>
      </c>
      <c r="B2974" t="s">
        <v>48211</v>
      </c>
      <c r="C2974" t="s">
        <v>48212</v>
      </c>
      <c r="D2974" s="111" t="s">
        <v>4130</v>
      </c>
      <c r="E2974" s="111" t="s">
        <v>48213</v>
      </c>
    </row>
    <row r="2975" spans="1:5">
      <c r="A2975">
        <v>0</v>
      </c>
      <c r="B2975" t="s">
        <v>48214</v>
      </c>
      <c r="C2975" t="s">
        <v>48215</v>
      </c>
      <c r="D2975" s="111" t="s">
        <v>4130</v>
      </c>
      <c r="E2975" s="111" t="s">
        <v>48216</v>
      </c>
    </row>
    <row r="2976" spans="1:5">
      <c r="A2976">
        <v>0</v>
      </c>
      <c r="B2976" t="s">
        <v>48217</v>
      </c>
      <c r="C2976" t="s">
        <v>48218</v>
      </c>
      <c r="D2976" s="111" t="s">
        <v>4130</v>
      </c>
      <c r="E2976" s="111" t="s">
        <v>48219</v>
      </c>
    </row>
    <row r="2977" spans="1:5">
      <c r="A2977">
        <v>0</v>
      </c>
      <c r="B2977" t="s">
        <v>48220</v>
      </c>
      <c r="C2977">
        <v>0</v>
      </c>
      <c r="D2977" s="111">
        <v>0</v>
      </c>
      <c r="E2977" s="111" t="s">
        <v>42775</v>
      </c>
    </row>
    <row r="2978" spans="1:5">
      <c r="A2978">
        <v>0</v>
      </c>
      <c r="B2978" t="s">
        <v>48221</v>
      </c>
      <c r="C2978" t="s">
        <v>48222</v>
      </c>
      <c r="D2978" s="111" t="s">
        <v>4130</v>
      </c>
      <c r="E2978" s="111" t="s">
        <v>48223</v>
      </c>
    </row>
    <row r="2979" spans="1:5">
      <c r="A2979">
        <v>0</v>
      </c>
      <c r="B2979" t="s">
        <v>48224</v>
      </c>
      <c r="C2979" t="s">
        <v>48225</v>
      </c>
      <c r="D2979" s="111" t="s">
        <v>4130</v>
      </c>
      <c r="E2979" s="111" t="s">
        <v>48226</v>
      </c>
    </row>
    <row r="2980" spans="1:5">
      <c r="A2980">
        <v>0</v>
      </c>
      <c r="B2980" t="s">
        <v>48227</v>
      </c>
      <c r="C2980" t="s">
        <v>48228</v>
      </c>
      <c r="D2980" s="111" t="s">
        <v>4130</v>
      </c>
      <c r="E2980" s="111" t="s">
        <v>48229</v>
      </c>
    </row>
    <row r="2981" spans="1:5">
      <c r="A2981" t="s">
        <v>48230</v>
      </c>
      <c r="B2981">
        <v>0</v>
      </c>
      <c r="C2981">
        <v>0</v>
      </c>
      <c r="D2981" s="111">
        <v>0</v>
      </c>
      <c r="E2981" s="111" t="s">
        <v>42775</v>
      </c>
    </row>
    <row r="2982" spans="1:5">
      <c r="A2982">
        <v>0</v>
      </c>
      <c r="B2982" t="s">
        <v>48231</v>
      </c>
      <c r="C2982">
        <v>0</v>
      </c>
      <c r="D2982" s="111">
        <v>0</v>
      </c>
      <c r="E2982" s="111" t="s">
        <v>42775</v>
      </c>
    </row>
    <row r="2983" spans="1:5">
      <c r="A2983">
        <v>0</v>
      </c>
      <c r="B2983" t="s">
        <v>6510</v>
      </c>
      <c r="C2983" t="s">
        <v>48232</v>
      </c>
      <c r="D2983" s="111" t="s">
        <v>4130</v>
      </c>
      <c r="E2983" s="111" t="s">
        <v>48233</v>
      </c>
    </row>
    <row r="2984" spans="1:5">
      <c r="A2984">
        <v>0</v>
      </c>
      <c r="B2984" t="s">
        <v>6511</v>
      </c>
      <c r="C2984" t="s">
        <v>48234</v>
      </c>
      <c r="D2984" s="111" t="s">
        <v>4130</v>
      </c>
      <c r="E2984" s="111" t="s">
        <v>48235</v>
      </c>
    </row>
    <row r="2985" spans="1:5">
      <c r="A2985">
        <v>0</v>
      </c>
      <c r="B2985" t="s">
        <v>6512</v>
      </c>
      <c r="C2985" t="s">
        <v>48236</v>
      </c>
      <c r="D2985" s="111" t="s">
        <v>4130</v>
      </c>
      <c r="E2985" s="111" t="s">
        <v>48237</v>
      </c>
    </row>
    <row r="2986" spans="1:5">
      <c r="A2986">
        <v>0</v>
      </c>
      <c r="B2986" t="s">
        <v>6513</v>
      </c>
      <c r="C2986" t="s">
        <v>48238</v>
      </c>
      <c r="D2986" s="111" t="s">
        <v>4130</v>
      </c>
      <c r="E2986" s="111" t="s">
        <v>48239</v>
      </c>
    </row>
    <row r="2987" spans="1:5">
      <c r="A2987">
        <v>0</v>
      </c>
      <c r="B2987" t="s">
        <v>6514</v>
      </c>
      <c r="C2987" t="s">
        <v>48240</v>
      </c>
      <c r="D2987" s="111" t="s">
        <v>4130</v>
      </c>
      <c r="E2987" s="111" t="s">
        <v>48241</v>
      </c>
    </row>
    <row r="2988" spans="1:5">
      <c r="A2988">
        <v>0</v>
      </c>
      <c r="B2988" t="s">
        <v>6515</v>
      </c>
      <c r="C2988" t="s">
        <v>48242</v>
      </c>
      <c r="D2988" s="111" t="s">
        <v>4130</v>
      </c>
      <c r="E2988" s="111" t="s">
        <v>48243</v>
      </c>
    </row>
    <row r="2989" spans="1:5">
      <c r="A2989">
        <v>0</v>
      </c>
      <c r="B2989" t="s">
        <v>6516</v>
      </c>
      <c r="C2989" t="s">
        <v>48244</v>
      </c>
      <c r="D2989" s="111" t="s">
        <v>4130</v>
      </c>
      <c r="E2989" s="111" t="s">
        <v>44913</v>
      </c>
    </row>
    <row r="2990" spans="1:5">
      <c r="A2990">
        <v>0</v>
      </c>
      <c r="B2990" t="s">
        <v>6517</v>
      </c>
      <c r="C2990" t="s">
        <v>48245</v>
      </c>
      <c r="D2990" s="111" t="s">
        <v>4130</v>
      </c>
      <c r="E2990" s="111" t="s">
        <v>48246</v>
      </c>
    </row>
    <row r="2991" spans="1:5">
      <c r="A2991">
        <v>0</v>
      </c>
      <c r="B2991" t="s">
        <v>6518</v>
      </c>
      <c r="C2991" t="s">
        <v>48247</v>
      </c>
      <c r="D2991" s="111" t="s">
        <v>4130</v>
      </c>
      <c r="E2991" s="111" t="s">
        <v>48248</v>
      </c>
    </row>
    <row r="2992" spans="1:5">
      <c r="A2992">
        <v>0</v>
      </c>
      <c r="B2992" t="s">
        <v>6519</v>
      </c>
      <c r="C2992" t="s">
        <v>48249</v>
      </c>
      <c r="D2992" s="111" t="s">
        <v>4130</v>
      </c>
      <c r="E2992" s="111" t="s">
        <v>48250</v>
      </c>
    </row>
    <row r="2993" spans="1:5">
      <c r="A2993">
        <v>0</v>
      </c>
      <c r="B2993" t="s">
        <v>6520</v>
      </c>
      <c r="C2993" t="s">
        <v>48251</v>
      </c>
      <c r="D2993" s="111" t="s">
        <v>4130</v>
      </c>
      <c r="E2993" s="111" t="s">
        <v>48252</v>
      </c>
    </row>
    <row r="2994" spans="1:5">
      <c r="A2994">
        <v>0</v>
      </c>
      <c r="B2994" t="s">
        <v>6521</v>
      </c>
      <c r="C2994" t="s">
        <v>48253</v>
      </c>
      <c r="D2994" s="111" t="s">
        <v>4130</v>
      </c>
      <c r="E2994" s="111" t="s">
        <v>48254</v>
      </c>
    </row>
    <row r="2995" spans="1:5">
      <c r="A2995">
        <v>0</v>
      </c>
      <c r="B2995" t="s">
        <v>6522</v>
      </c>
      <c r="C2995" t="s">
        <v>48255</v>
      </c>
      <c r="D2995" s="111" t="s">
        <v>4130</v>
      </c>
      <c r="E2995" s="111" t="s">
        <v>48256</v>
      </c>
    </row>
    <row r="2996" spans="1:5">
      <c r="A2996">
        <v>0</v>
      </c>
      <c r="B2996" t="s">
        <v>6523</v>
      </c>
      <c r="C2996" t="s">
        <v>48257</v>
      </c>
      <c r="D2996" s="111" t="s">
        <v>4130</v>
      </c>
      <c r="E2996" s="111" t="s">
        <v>48258</v>
      </c>
    </row>
    <row r="2997" spans="1:5">
      <c r="A2997">
        <v>0</v>
      </c>
      <c r="B2997" t="s">
        <v>6524</v>
      </c>
      <c r="C2997" t="s">
        <v>48259</v>
      </c>
      <c r="D2997" s="111" t="s">
        <v>4130</v>
      </c>
      <c r="E2997" s="111" t="s">
        <v>48260</v>
      </c>
    </row>
    <row r="2998" spans="1:5">
      <c r="A2998">
        <v>0</v>
      </c>
      <c r="B2998" t="s">
        <v>6525</v>
      </c>
      <c r="C2998" t="s">
        <v>48261</v>
      </c>
      <c r="D2998" s="111" t="s">
        <v>4130</v>
      </c>
      <c r="E2998" s="111" t="s">
        <v>48262</v>
      </c>
    </row>
    <row r="2999" spans="1:5">
      <c r="A2999">
        <v>0</v>
      </c>
      <c r="B2999" t="s">
        <v>48263</v>
      </c>
      <c r="C2999">
        <v>0</v>
      </c>
      <c r="D2999" s="111">
        <v>0</v>
      </c>
      <c r="E2999" s="111" t="s">
        <v>42775</v>
      </c>
    </row>
    <row r="3000" spans="1:5">
      <c r="A3000">
        <v>0</v>
      </c>
      <c r="B3000" t="s">
        <v>6526</v>
      </c>
      <c r="C3000" t="s">
        <v>48264</v>
      </c>
      <c r="D3000" s="111" t="s">
        <v>4130</v>
      </c>
      <c r="E3000" s="111" t="s">
        <v>48265</v>
      </c>
    </row>
    <row r="3001" spans="1:5">
      <c r="A3001">
        <v>0</v>
      </c>
      <c r="B3001" t="s">
        <v>6527</v>
      </c>
      <c r="C3001" t="s">
        <v>48266</v>
      </c>
      <c r="D3001" s="111" t="s">
        <v>4130</v>
      </c>
      <c r="E3001" s="111" t="s">
        <v>48267</v>
      </c>
    </row>
    <row r="3002" spans="1:5">
      <c r="A3002">
        <v>0</v>
      </c>
      <c r="B3002" t="s">
        <v>6528</v>
      </c>
      <c r="C3002" t="s">
        <v>48268</v>
      </c>
      <c r="D3002" s="111" t="s">
        <v>4130</v>
      </c>
      <c r="E3002" s="111" t="s">
        <v>48267</v>
      </c>
    </row>
    <row r="3003" spans="1:5">
      <c r="A3003">
        <v>0</v>
      </c>
      <c r="B3003" t="s">
        <v>6529</v>
      </c>
      <c r="C3003" t="s">
        <v>48269</v>
      </c>
      <c r="D3003" s="111" t="s">
        <v>4130</v>
      </c>
      <c r="E3003" s="111" t="s">
        <v>48265</v>
      </c>
    </row>
    <row r="3004" spans="1:5">
      <c r="A3004">
        <v>0</v>
      </c>
      <c r="B3004" t="s">
        <v>6530</v>
      </c>
      <c r="C3004" t="s">
        <v>48270</v>
      </c>
      <c r="D3004" s="111" t="s">
        <v>4130</v>
      </c>
      <c r="E3004" s="111" t="s">
        <v>48271</v>
      </c>
    </row>
    <row r="3005" spans="1:5">
      <c r="A3005">
        <v>0</v>
      </c>
      <c r="B3005" t="s">
        <v>6531</v>
      </c>
      <c r="C3005" t="s">
        <v>48272</v>
      </c>
      <c r="D3005" s="111" t="s">
        <v>4130</v>
      </c>
      <c r="E3005" s="111" t="s">
        <v>48273</v>
      </c>
    </row>
    <row r="3006" spans="1:5">
      <c r="A3006">
        <v>0</v>
      </c>
      <c r="B3006" t="s">
        <v>6532</v>
      </c>
      <c r="C3006" t="s">
        <v>48274</v>
      </c>
      <c r="D3006" s="111" t="s">
        <v>4130</v>
      </c>
      <c r="E3006" s="111" t="s">
        <v>48275</v>
      </c>
    </row>
    <row r="3007" spans="1:5">
      <c r="A3007">
        <v>0</v>
      </c>
      <c r="B3007" t="s">
        <v>16723</v>
      </c>
      <c r="C3007" t="s">
        <v>48276</v>
      </c>
      <c r="D3007" s="111" t="s">
        <v>4130</v>
      </c>
      <c r="E3007" s="111" t="s">
        <v>48277</v>
      </c>
    </row>
    <row r="3008" spans="1:5">
      <c r="A3008">
        <v>0</v>
      </c>
      <c r="B3008" t="s">
        <v>48278</v>
      </c>
      <c r="C3008">
        <v>0</v>
      </c>
      <c r="D3008" s="111">
        <v>0</v>
      </c>
      <c r="E3008" s="111" t="s">
        <v>42775</v>
      </c>
    </row>
    <row r="3009" spans="1:5">
      <c r="A3009">
        <v>0</v>
      </c>
      <c r="B3009" t="s">
        <v>16724</v>
      </c>
      <c r="C3009" t="s">
        <v>48279</v>
      </c>
      <c r="D3009" s="111" t="s">
        <v>4130</v>
      </c>
      <c r="E3009" s="111" t="s">
        <v>48280</v>
      </c>
    </row>
    <row r="3010" spans="1:5">
      <c r="A3010">
        <v>0</v>
      </c>
      <c r="B3010" t="s">
        <v>6533</v>
      </c>
      <c r="C3010" t="s">
        <v>48281</v>
      </c>
      <c r="D3010" s="111" t="s">
        <v>4130</v>
      </c>
      <c r="E3010" s="111" t="s">
        <v>48282</v>
      </c>
    </row>
    <row r="3011" spans="1:5">
      <c r="A3011">
        <v>0</v>
      </c>
      <c r="B3011" t="s">
        <v>21777</v>
      </c>
      <c r="C3011" t="s">
        <v>48283</v>
      </c>
      <c r="D3011" s="111" t="s">
        <v>4130</v>
      </c>
      <c r="E3011" s="111" t="s">
        <v>48284</v>
      </c>
    </row>
    <row r="3012" spans="1:5">
      <c r="A3012">
        <v>0</v>
      </c>
      <c r="B3012" t="s">
        <v>21778</v>
      </c>
      <c r="C3012" t="s">
        <v>48285</v>
      </c>
      <c r="D3012" s="111" t="s">
        <v>4130</v>
      </c>
      <c r="E3012" s="111" t="s">
        <v>48286</v>
      </c>
    </row>
    <row r="3013" spans="1:5">
      <c r="A3013">
        <v>0</v>
      </c>
      <c r="B3013" t="s">
        <v>21779</v>
      </c>
      <c r="C3013" t="s">
        <v>48287</v>
      </c>
      <c r="D3013" s="111" t="s">
        <v>4130</v>
      </c>
      <c r="E3013" s="111" t="s">
        <v>48288</v>
      </c>
    </row>
    <row r="3014" spans="1:5">
      <c r="A3014">
        <v>0</v>
      </c>
      <c r="B3014" t="s">
        <v>21780</v>
      </c>
      <c r="C3014" t="s">
        <v>48289</v>
      </c>
      <c r="D3014" s="111" t="s">
        <v>4130</v>
      </c>
      <c r="E3014" s="111" t="s">
        <v>48290</v>
      </c>
    </row>
    <row r="3015" spans="1:5">
      <c r="A3015">
        <v>0</v>
      </c>
      <c r="B3015" t="s">
        <v>21781</v>
      </c>
      <c r="C3015" t="s">
        <v>48291</v>
      </c>
      <c r="D3015" s="111" t="s">
        <v>4130</v>
      </c>
      <c r="E3015" s="111" t="s">
        <v>48292</v>
      </c>
    </row>
    <row r="3016" spans="1:5">
      <c r="A3016">
        <v>0</v>
      </c>
      <c r="B3016" t="s">
        <v>21782</v>
      </c>
      <c r="C3016" t="s">
        <v>48293</v>
      </c>
      <c r="D3016" s="111" t="s">
        <v>4130</v>
      </c>
      <c r="E3016" s="111" t="s">
        <v>48294</v>
      </c>
    </row>
    <row r="3017" spans="1:5">
      <c r="A3017">
        <v>0</v>
      </c>
      <c r="B3017" t="s">
        <v>21783</v>
      </c>
      <c r="C3017" t="s">
        <v>48295</v>
      </c>
      <c r="D3017" s="111" t="s">
        <v>4130</v>
      </c>
      <c r="E3017" s="111" t="s">
        <v>48296</v>
      </c>
    </row>
    <row r="3018" spans="1:5">
      <c r="A3018">
        <v>0</v>
      </c>
      <c r="B3018" t="s">
        <v>21784</v>
      </c>
      <c r="C3018" t="s">
        <v>48297</v>
      </c>
      <c r="D3018" s="111" t="s">
        <v>4130</v>
      </c>
      <c r="E3018" s="111" t="s">
        <v>48298</v>
      </c>
    </row>
    <row r="3019" spans="1:5">
      <c r="A3019">
        <v>0</v>
      </c>
      <c r="B3019" t="s">
        <v>21785</v>
      </c>
      <c r="C3019" t="s">
        <v>48299</v>
      </c>
      <c r="D3019" s="111" t="s">
        <v>4130</v>
      </c>
      <c r="E3019" s="111" t="s">
        <v>48300</v>
      </c>
    </row>
    <row r="3020" spans="1:5">
      <c r="A3020">
        <v>0</v>
      </c>
      <c r="B3020" t="s">
        <v>21786</v>
      </c>
      <c r="C3020" t="s">
        <v>48301</v>
      </c>
      <c r="D3020" s="111" t="s">
        <v>4130</v>
      </c>
      <c r="E3020" s="111" t="s">
        <v>48302</v>
      </c>
    </row>
    <row r="3021" spans="1:5">
      <c r="A3021">
        <v>0</v>
      </c>
      <c r="B3021" t="s">
        <v>21787</v>
      </c>
      <c r="C3021" t="s">
        <v>48303</v>
      </c>
      <c r="D3021" s="111" t="s">
        <v>4130</v>
      </c>
      <c r="E3021" s="111" t="s">
        <v>48304</v>
      </c>
    </row>
    <row r="3022" spans="1:5">
      <c r="A3022">
        <v>0</v>
      </c>
      <c r="B3022" t="s">
        <v>21788</v>
      </c>
      <c r="C3022" t="s">
        <v>48305</v>
      </c>
      <c r="D3022" s="111" t="s">
        <v>4130</v>
      </c>
      <c r="E3022" s="111" t="s">
        <v>48306</v>
      </c>
    </row>
    <row r="3023" spans="1:5">
      <c r="A3023">
        <v>0</v>
      </c>
      <c r="B3023" t="s">
        <v>21789</v>
      </c>
      <c r="C3023" t="s">
        <v>48307</v>
      </c>
      <c r="D3023" s="111" t="s">
        <v>4130</v>
      </c>
      <c r="E3023" s="111" t="s">
        <v>48308</v>
      </c>
    </row>
    <row r="3024" spans="1:5">
      <c r="A3024">
        <v>0</v>
      </c>
      <c r="B3024" t="s">
        <v>21790</v>
      </c>
      <c r="C3024" t="s">
        <v>48309</v>
      </c>
      <c r="D3024" s="111" t="s">
        <v>4130</v>
      </c>
      <c r="E3024" s="111" t="s">
        <v>48310</v>
      </c>
    </row>
    <row r="3025" spans="1:5">
      <c r="A3025">
        <v>0</v>
      </c>
      <c r="B3025" t="s">
        <v>21791</v>
      </c>
      <c r="C3025" t="s">
        <v>48311</v>
      </c>
      <c r="D3025" s="111" t="s">
        <v>4130</v>
      </c>
      <c r="E3025" s="111" t="s">
        <v>48312</v>
      </c>
    </row>
    <row r="3026" spans="1:5">
      <c r="A3026">
        <v>0</v>
      </c>
      <c r="B3026" t="s">
        <v>21792</v>
      </c>
      <c r="C3026" t="s">
        <v>48313</v>
      </c>
      <c r="D3026" s="111" t="s">
        <v>4130</v>
      </c>
      <c r="E3026" s="111" t="s">
        <v>48314</v>
      </c>
    </row>
    <row r="3027" spans="1:5">
      <c r="A3027">
        <v>0</v>
      </c>
      <c r="B3027" t="s">
        <v>21793</v>
      </c>
      <c r="C3027" t="s">
        <v>48315</v>
      </c>
      <c r="D3027" s="111" t="s">
        <v>4130</v>
      </c>
      <c r="E3027" s="111" t="s">
        <v>48316</v>
      </c>
    </row>
    <row r="3028" spans="1:5">
      <c r="A3028">
        <v>0</v>
      </c>
      <c r="B3028" t="s">
        <v>21794</v>
      </c>
      <c r="C3028" t="s">
        <v>48317</v>
      </c>
      <c r="D3028" s="111" t="s">
        <v>4130</v>
      </c>
      <c r="E3028" s="111" t="s">
        <v>48318</v>
      </c>
    </row>
    <row r="3029" spans="1:5">
      <c r="A3029">
        <v>0</v>
      </c>
      <c r="B3029" t="s">
        <v>21795</v>
      </c>
      <c r="C3029" t="s">
        <v>48319</v>
      </c>
      <c r="D3029" s="111" t="s">
        <v>4130</v>
      </c>
      <c r="E3029" s="111" t="s">
        <v>48320</v>
      </c>
    </row>
    <row r="3030" spans="1:5">
      <c r="A3030">
        <v>0</v>
      </c>
      <c r="B3030" t="s">
        <v>21796</v>
      </c>
      <c r="C3030" t="s">
        <v>48321</v>
      </c>
      <c r="D3030" s="111" t="s">
        <v>4130</v>
      </c>
      <c r="E3030" s="111" t="s">
        <v>48322</v>
      </c>
    </row>
    <row r="3031" spans="1:5">
      <c r="A3031">
        <v>0</v>
      </c>
      <c r="B3031" t="s">
        <v>21797</v>
      </c>
      <c r="C3031" t="s">
        <v>48323</v>
      </c>
      <c r="D3031" s="111" t="s">
        <v>4130</v>
      </c>
      <c r="E3031" s="111" t="s">
        <v>48324</v>
      </c>
    </row>
    <row r="3032" spans="1:5">
      <c r="A3032">
        <v>0</v>
      </c>
      <c r="B3032" t="s">
        <v>21798</v>
      </c>
      <c r="C3032" t="s">
        <v>48325</v>
      </c>
      <c r="D3032" s="111" t="s">
        <v>4130</v>
      </c>
      <c r="E3032" s="111" t="s">
        <v>48280</v>
      </c>
    </row>
    <row r="3033" spans="1:5">
      <c r="A3033">
        <v>0</v>
      </c>
      <c r="B3033" t="s">
        <v>48326</v>
      </c>
      <c r="C3033">
        <v>0</v>
      </c>
      <c r="D3033" s="111">
        <v>0</v>
      </c>
      <c r="E3033" s="111" t="s">
        <v>42775</v>
      </c>
    </row>
    <row r="3034" spans="1:5">
      <c r="A3034">
        <v>0</v>
      </c>
      <c r="B3034" t="s">
        <v>6534</v>
      </c>
      <c r="C3034" t="s">
        <v>48327</v>
      </c>
      <c r="D3034" s="111" t="s">
        <v>4147</v>
      </c>
      <c r="E3034" s="111" t="s">
        <v>48328</v>
      </c>
    </row>
    <row r="3035" spans="1:5">
      <c r="A3035">
        <v>0</v>
      </c>
      <c r="B3035" t="s">
        <v>6535</v>
      </c>
      <c r="C3035" t="s">
        <v>48329</v>
      </c>
      <c r="D3035" s="111" t="s">
        <v>4147</v>
      </c>
      <c r="E3035" s="111" t="s">
        <v>48330</v>
      </c>
    </row>
    <row r="3036" spans="1:5">
      <c r="A3036">
        <v>0</v>
      </c>
      <c r="B3036" t="s">
        <v>6536</v>
      </c>
      <c r="C3036" t="s">
        <v>48331</v>
      </c>
      <c r="D3036" s="111" t="s">
        <v>4130</v>
      </c>
      <c r="E3036" s="111" t="s">
        <v>48332</v>
      </c>
    </row>
    <row r="3037" spans="1:5">
      <c r="A3037">
        <v>0</v>
      </c>
      <c r="B3037" t="s">
        <v>6537</v>
      </c>
      <c r="C3037" t="s">
        <v>48333</v>
      </c>
      <c r="D3037" s="111" t="s">
        <v>4147</v>
      </c>
      <c r="E3037" s="111" t="s">
        <v>48334</v>
      </c>
    </row>
    <row r="3038" spans="1:5">
      <c r="A3038">
        <v>0</v>
      </c>
      <c r="B3038" t="s">
        <v>6538</v>
      </c>
      <c r="C3038" t="s">
        <v>48335</v>
      </c>
      <c r="D3038" s="111" t="s">
        <v>4147</v>
      </c>
      <c r="E3038" s="111" t="s">
        <v>48336</v>
      </c>
    </row>
    <row r="3039" spans="1:5">
      <c r="A3039">
        <v>0</v>
      </c>
      <c r="B3039" t="s">
        <v>6539</v>
      </c>
      <c r="C3039" t="s">
        <v>48337</v>
      </c>
      <c r="D3039" s="111" t="s">
        <v>4147</v>
      </c>
      <c r="E3039" s="111" t="s">
        <v>48338</v>
      </c>
    </row>
    <row r="3040" spans="1:5">
      <c r="A3040">
        <v>0</v>
      </c>
      <c r="B3040" t="s">
        <v>6540</v>
      </c>
      <c r="C3040" t="s">
        <v>48339</v>
      </c>
      <c r="D3040" s="111" t="s">
        <v>4147</v>
      </c>
      <c r="E3040" s="111" t="s">
        <v>48340</v>
      </c>
    </row>
    <row r="3041" spans="1:5">
      <c r="A3041">
        <v>0</v>
      </c>
      <c r="B3041" t="s">
        <v>6541</v>
      </c>
      <c r="C3041" t="s">
        <v>48341</v>
      </c>
      <c r="D3041" s="111" t="s">
        <v>4130</v>
      </c>
      <c r="E3041" s="111" t="s">
        <v>48342</v>
      </c>
    </row>
    <row r="3042" spans="1:5">
      <c r="A3042">
        <v>0</v>
      </c>
      <c r="B3042" t="s">
        <v>6542</v>
      </c>
      <c r="C3042" t="s">
        <v>48343</v>
      </c>
      <c r="D3042" s="111" t="s">
        <v>4147</v>
      </c>
      <c r="E3042" s="111" t="s">
        <v>48344</v>
      </c>
    </row>
    <row r="3043" spans="1:5">
      <c r="A3043">
        <v>0</v>
      </c>
      <c r="B3043" t="s">
        <v>6543</v>
      </c>
      <c r="C3043" t="s">
        <v>48345</v>
      </c>
      <c r="D3043" s="111" t="s">
        <v>4130</v>
      </c>
      <c r="E3043" s="111" t="s">
        <v>44344</v>
      </c>
    </row>
    <row r="3044" spans="1:5">
      <c r="A3044">
        <v>0</v>
      </c>
      <c r="B3044" t="s">
        <v>6544</v>
      </c>
      <c r="C3044" t="s">
        <v>48346</v>
      </c>
      <c r="D3044" s="111" t="s">
        <v>4130</v>
      </c>
      <c r="E3044" s="111" t="s">
        <v>47663</v>
      </c>
    </row>
    <row r="3045" spans="1:5">
      <c r="A3045">
        <v>0</v>
      </c>
      <c r="B3045" t="s">
        <v>6545</v>
      </c>
      <c r="C3045" t="s">
        <v>48347</v>
      </c>
      <c r="D3045" s="111" t="s">
        <v>4130</v>
      </c>
      <c r="E3045" s="111" t="s">
        <v>47670</v>
      </c>
    </row>
    <row r="3046" spans="1:5">
      <c r="A3046">
        <v>0</v>
      </c>
      <c r="B3046" t="s">
        <v>6546</v>
      </c>
      <c r="C3046" t="s">
        <v>48348</v>
      </c>
      <c r="D3046" s="111" t="s">
        <v>4130</v>
      </c>
      <c r="E3046" s="111" t="s">
        <v>47717</v>
      </c>
    </row>
    <row r="3047" spans="1:5">
      <c r="A3047">
        <v>0</v>
      </c>
      <c r="B3047" t="s">
        <v>6547</v>
      </c>
      <c r="C3047" t="s">
        <v>48349</v>
      </c>
      <c r="D3047" s="111" t="s">
        <v>4130</v>
      </c>
      <c r="E3047" s="111" t="s">
        <v>47703</v>
      </c>
    </row>
    <row r="3048" spans="1:5">
      <c r="A3048">
        <v>0</v>
      </c>
      <c r="B3048" t="s">
        <v>6548</v>
      </c>
      <c r="C3048" t="s">
        <v>48350</v>
      </c>
      <c r="D3048" s="111" t="s">
        <v>4130</v>
      </c>
      <c r="E3048" s="111" t="s">
        <v>42859</v>
      </c>
    </row>
    <row r="3049" spans="1:5">
      <c r="A3049">
        <v>0</v>
      </c>
      <c r="B3049" t="s">
        <v>6549</v>
      </c>
      <c r="C3049" t="s">
        <v>48351</v>
      </c>
      <c r="D3049" s="111" t="s">
        <v>4130</v>
      </c>
      <c r="E3049" s="111" t="s">
        <v>47717</v>
      </c>
    </row>
    <row r="3050" spans="1:5">
      <c r="A3050">
        <v>0</v>
      </c>
      <c r="B3050" t="s">
        <v>6550</v>
      </c>
      <c r="C3050" t="s">
        <v>48352</v>
      </c>
      <c r="D3050" s="111" t="s">
        <v>4130</v>
      </c>
      <c r="E3050" s="111" t="s">
        <v>47703</v>
      </c>
    </row>
    <row r="3051" spans="1:5">
      <c r="A3051">
        <v>0</v>
      </c>
      <c r="B3051" t="s">
        <v>6551</v>
      </c>
      <c r="C3051" t="s">
        <v>48353</v>
      </c>
      <c r="D3051" s="111" t="s">
        <v>4130</v>
      </c>
      <c r="E3051" s="111" t="s">
        <v>47571</v>
      </c>
    </row>
    <row r="3052" spans="1:5">
      <c r="A3052">
        <v>0</v>
      </c>
      <c r="B3052" t="s">
        <v>48354</v>
      </c>
      <c r="C3052">
        <v>0</v>
      </c>
      <c r="D3052" s="111">
        <v>0</v>
      </c>
      <c r="E3052" s="111" t="s">
        <v>42775</v>
      </c>
    </row>
    <row r="3053" spans="1:5">
      <c r="A3053">
        <v>0</v>
      </c>
      <c r="B3053" t="s">
        <v>6552</v>
      </c>
      <c r="C3053" t="s">
        <v>48355</v>
      </c>
      <c r="D3053" s="111" t="s">
        <v>4130</v>
      </c>
      <c r="E3053" s="111" t="s">
        <v>48356</v>
      </c>
    </row>
    <row r="3054" spans="1:5">
      <c r="A3054">
        <v>0</v>
      </c>
      <c r="B3054" t="s">
        <v>6553</v>
      </c>
      <c r="C3054" t="s">
        <v>48357</v>
      </c>
      <c r="D3054" s="111" t="s">
        <v>4130</v>
      </c>
      <c r="E3054" s="111" t="s">
        <v>47739</v>
      </c>
    </row>
    <row r="3055" spans="1:5">
      <c r="A3055">
        <v>0</v>
      </c>
      <c r="B3055" t="s">
        <v>6554</v>
      </c>
      <c r="C3055" t="s">
        <v>48358</v>
      </c>
      <c r="D3055" s="111" t="s">
        <v>4130</v>
      </c>
      <c r="E3055" s="111" t="s">
        <v>48359</v>
      </c>
    </row>
    <row r="3056" spans="1:5">
      <c r="A3056">
        <v>0</v>
      </c>
      <c r="B3056" t="s">
        <v>6555</v>
      </c>
      <c r="C3056" t="s">
        <v>48360</v>
      </c>
      <c r="D3056" s="111" t="s">
        <v>4130</v>
      </c>
      <c r="E3056" s="111" t="s">
        <v>48361</v>
      </c>
    </row>
    <row r="3057" spans="1:5">
      <c r="A3057">
        <v>0</v>
      </c>
      <c r="B3057" t="s">
        <v>6556</v>
      </c>
      <c r="C3057" t="s">
        <v>48362</v>
      </c>
      <c r="D3057" s="111" t="s">
        <v>4130</v>
      </c>
      <c r="E3057" s="111" t="s">
        <v>48363</v>
      </c>
    </row>
    <row r="3058" spans="1:5">
      <c r="A3058">
        <v>0</v>
      </c>
      <c r="B3058" t="s">
        <v>6557</v>
      </c>
      <c r="C3058" t="s">
        <v>48364</v>
      </c>
      <c r="D3058" s="111" t="s">
        <v>4130</v>
      </c>
      <c r="E3058" s="111" t="s">
        <v>48365</v>
      </c>
    </row>
    <row r="3059" spans="1:5">
      <c r="A3059">
        <v>0</v>
      </c>
      <c r="B3059" t="s">
        <v>6558</v>
      </c>
      <c r="C3059" t="s">
        <v>48366</v>
      </c>
      <c r="D3059" s="111" t="s">
        <v>4130</v>
      </c>
      <c r="E3059" s="111" t="s">
        <v>48367</v>
      </c>
    </row>
    <row r="3060" spans="1:5">
      <c r="A3060">
        <v>0</v>
      </c>
      <c r="B3060" t="s">
        <v>6559</v>
      </c>
      <c r="C3060" t="s">
        <v>48368</v>
      </c>
      <c r="D3060" s="111" t="s">
        <v>4130</v>
      </c>
      <c r="E3060" s="111" t="s">
        <v>48369</v>
      </c>
    </row>
    <row r="3061" spans="1:5">
      <c r="A3061">
        <v>0</v>
      </c>
      <c r="B3061" t="s">
        <v>6560</v>
      </c>
      <c r="C3061" t="s">
        <v>48370</v>
      </c>
      <c r="D3061" s="111" t="s">
        <v>4130</v>
      </c>
      <c r="E3061" s="111" t="s">
        <v>48371</v>
      </c>
    </row>
    <row r="3062" spans="1:5">
      <c r="A3062">
        <v>0</v>
      </c>
      <c r="B3062" t="s">
        <v>6561</v>
      </c>
      <c r="C3062" t="s">
        <v>48372</v>
      </c>
      <c r="D3062" s="111" t="s">
        <v>4130</v>
      </c>
      <c r="E3062" s="111" t="s">
        <v>48373</v>
      </c>
    </row>
    <row r="3063" spans="1:5">
      <c r="A3063">
        <v>0</v>
      </c>
      <c r="B3063" t="s">
        <v>6562</v>
      </c>
      <c r="C3063" t="s">
        <v>48374</v>
      </c>
      <c r="D3063" s="111" t="s">
        <v>4130</v>
      </c>
      <c r="E3063" s="111" t="s">
        <v>48375</v>
      </c>
    </row>
    <row r="3064" spans="1:5">
      <c r="A3064">
        <v>0</v>
      </c>
      <c r="B3064" t="s">
        <v>6563</v>
      </c>
      <c r="C3064" t="s">
        <v>48376</v>
      </c>
      <c r="D3064" s="111" t="s">
        <v>4130</v>
      </c>
      <c r="E3064" s="111" t="s">
        <v>48377</v>
      </c>
    </row>
    <row r="3065" spans="1:5">
      <c r="A3065">
        <v>0</v>
      </c>
      <c r="B3065" t="s">
        <v>6564</v>
      </c>
      <c r="C3065" t="s">
        <v>48378</v>
      </c>
      <c r="D3065" s="111" t="s">
        <v>4130</v>
      </c>
      <c r="E3065" s="111" t="s">
        <v>48379</v>
      </c>
    </row>
    <row r="3066" spans="1:5">
      <c r="A3066">
        <v>0</v>
      </c>
      <c r="B3066" t="s">
        <v>6565</v>
      </c>
      <c r="C3066" t="s">
        <v>48380</v>
      </c>
      <c r="D3066" s="111" t="s">
        <v>4130</v>
      </c>
      <c r="E3066" s="111" t="s">
        <v>48381</v>
      </c>
    </row>
    <row r="3067" spans="1:5">
      <c r="A3067">
        <v>0</v>
      </c>
      <c r="B3067" t="s">
        <v>6566</v>
      </c>
      <c r="C3067" t="s">
        <v>48382</v>
      </c>
      <c r="D3067" s="111" t="s">
        <v>4130</v>
      </c>
      <c r="E3067" s="111" t="s">
        <v>48381</v>
      </c>
    </row>
    <row r="3068" spans="1:5">
      <c r="A3068">
        <v>0</v>
      </c>
      <c r="B3068" t="s">
        <v>6567</v>
      </c>
      <c r="C3068" t="s">
        <v>48383</v>
      </c>
      <c r="D3068" s="111" t="s">
        <v>4130</v>
      </c>
      <c r="E3068" s="111" t="s">
        <v>48384</v>
      </c>
    </row>
    <row r="3069" spans="1:5">
      <c r="A3069">
        <v>0</v>
      </c>
      <c r="B3069" t="s">
        <v>6568</v>
      </c>
      <c r="C3069" t="s">
        <v>48385</v>
      </c>
      <c r="D3069" s="111" t="s">
        <v>4130</v>
      </c>
      <c r="E3069" s="111" t="s">
        <v>48386</v>
      </c>
    </row>
    <row r="3070" spans="1:5">
      <c r="A3070">
        <v>0</v>
      </c>
      <c r="B3070" t="s">
        <v>6569</v>
      </c>
      <c r="C3070" t="s">
        <v>48387</v>
      </c>
      <c r="D3070" s="111" t="s">
        <v>4130</v>
      </c>
      <c r="E3070" s="111" t="s">
        <v>48388</v>
      </c>
    </row>
    <row r="3071" spans="1:5">
      <c r="A3071">
        <v>0</v>
      </c>
      <c r="B3071" t="s">
        <v>6570</v>
      </c>
      <c r="C3071" t="s">
        <v>48389</v>
      </c>
      <c r="D3071" s="111" t="s">
        <v>4130</v>
      </c>
      <c r="E3071" s="111" t="s">
        <v>42964</v>
      </c>
    </row>
    <row r="3072" spans="1:5">
      <c r="A3072">
        <v>0</v>
      </c>
      <c r="B3072" t="s">
        <v>6571</v>
      </c>
      <c r="C3072" t="s">
        <v>48390</v>
      </c>
      <c r="D3072" s="111" t="s">
        <v>4130</v>
      </c>
      <c r="E3072" s="111" t="s">
        <v>48391</v>
      </c>
    </row>
    <row r="3073" spans="1:5">
      <c r="A3073">
        <v>0</v>
      </c>
      <c r="B3073" t="s">
        <v>6572</v>
      </c>
      <c r="C3073" t="s">
        <v>48392</v>
      </c>
      <c r="D3073" s="111" t="s">
        <v>4130</v>
      </c>
      <c r="E3073" s="111" t="s">
        <v>48393</v>
      </c>
    </row>
    <row r="3074" spans="1:5">
      <c r="A3074">
        <v>0</v>
      </c>
      <c r="B3074" t="s">
        <v>6573</v>
      </c>
      <c r="C3074" t="s">
        <v>48394</v>
      </c>
      <c r="D3074" s="111" t="s">
        <v>4130</v>
      </c>
      <c r="E3074" s="111" t="s">
        <v>48395</v>
      </c>
    </row>
    <row r="3075" spans="1:5">
      <c r="A3075">
        <v>0</v>
      </c>
      <c r="B3075" t="s">
        <v>48396</v>
      </c>
      <c r="C3075">
        <v>0</v>
      </c>
      <c r="D3075" s="111">
        <v>0</v>
      </c>
      <c r="E3075" s="111" t="s">
        <v>42775</v>
      </c>
    </row>
    <row r="3076" spans="1:5">
      <c r="A3076">
        <v>0</v>
      </c>
      <c r="B3076" t="s">
        <v>6574</v>
      </c>
      <c r="C3076" t="s">
        <v>48397</v>
      </c>
      <c r="D3076" s="111" t="s">
        <v>4130</v>
      </c>
      <c r="E3076" s="111" t="s">
        <v>48398</v>
      </c>
    </row>
    <row r="3077" spans="1:5">
      <c r="A3077">
        <v>0</v>
      </c>
      <c r="B3077" t="s">
        <v>6575</v>
      </c>
      <c r="C3077" t="s">
        <v>48399</v>
      </c>
      <c r="D3077" s="111" t="s">
        <v>4130</v>
      </c>
      <c r="E3077" s="111" t="s">
        <v>48400</v>
      </c>
    </row>
    <row r="3078" spans="1:5">
      <c r="A3078">
        <v>0</v>
      </c>
      <c r="B3078" t="s">
        <v>6576</v>
      </c>
      <c r="C3078" t="s">
        <v>48401</v>
      </c>
      <c r="D3078" s="111" t="s">
        <v>4130</v>
      </c>
      <c r="E3078" s="111" t="s">
        <v>48402</v>
      </c>
    </row>
    <row r="3079" spans="1:5">
      <c r="A3079">
        <v>0</v>
      </c>
      <c r="B3079" t="s">
        <v>6577</v>
      </c>
      <c r="C3079" t="s">
        <v>48403</v>
      </c>
      <c r="D3079" s="111" t="s">
        <v>4130</v>
      </c>
      <c r="E3079" s="111" t="s">
        <v>48404</v>
      </c>
    </row>
    <row r="3080" spans="1:5">
      <c r="A3080">
        <v>0</v>
      </c>
      <c r="B3080" t="s">
        <v>48405</v>
      </c>
      <c r="C3080">
        <v>0</v>
      </c>
      <c r="D3080" s="111">
        <v>0</v>
      </c>
      <c r="E3080" s="111" t="s">
        <v>42775</v>
      </c>
    </row>
    <row r="3081" spans="1:5">
      <c r="A3081">
        <v>0</v>
      </c>
      <c r="B3081" t="s">
        <v>6578</v>
      </c>
      <c r="C3081" t="s">
        <v>48406</v>
      </c>
      <c r="D3081" s="111" t="s">
        <v>4130</v>
      </c>
      <c r="E3081" s="111" t="s">
        <v>48407</v>
      </c>
    </row>
    <row r="3082" spans="1:5">
      <c r="A3082">
        <v>0</v>
      </c>
      <c r="B3082" t="s">
        <v>6579</v>
      </c>
      <c r="C3082" t="s">
        <v>48408</v>
      </c>
      <c r="D3082" s="111" t="s">
        <v>4130</v>
      </c>
      <c r="E3082" s="111" t="s">
        <v>47703</v>
      </c>
    </row>
    <row r="3083" spans="1:5">
      <c r="A3083">
        <v>0</v>
      </c>
      <c r="B3083" t="s">
        <v>6580</v>
      </c>
      <c r="C3083" t="s">
        <v>48409</v>
      </c>
      <c r="D3083" s="111" t="s">
        <v>4130</v>
      </c>
      <c r="E3083" s="111" t="s">
        <v>48410</v>
      </c>
    </row>
    <row r="3084" spans="1:5">
      <c r="A3084">
        <v>0</v>
      </c>
      <c r="B3084" t="s">
        <v>6581</v>
      </c>
      <c r="C3084" t="s">
        <v>48411</v>
      </c>
      <c r="D3084" s="111" t="s">
        <v>4130</v>
      </c>
      <c r="E3084" s="111" t="s">
        <v>48412</v>
      </c>
    </row>
    <row r="3085" spans="1:5">
      <c r="A3085">
        <v>0</v>
      </c>
      <c r="B3085" t="s">
        <v>6582</v>
      </c>
      <c r="C3085" t="s">
        <v>48413</v>
      </c>
      <c r="D3085" s="111" t="s">
        <v>4130</v>
      </c>
      <c r="E3085" s="111" t="s">
        <v>48414</v>
      </c>
    </row>
    <row r="3086" spans="1:5">
      <c r="A3086">
        <v>0</v>
      </c>
      <c r="B3086" t="s">
        <v>6583</v>
      </c>
      <c r="C3086" t="s">
        <v>48415</v>
      </c>
      <c r="D3086" s="111" t="s">
        <v>4130</v>
      </c>
      <c r="E3086" s="111" t="s">
        <v>48416</v>
      </c>
    </row>
    <row r="3087" spans="1:5">
      <c r="A3087">
        <v>0</v>
      </c>
      <c r="B3087" t="s">
        <v>6584</v>
      </c>
      <c r="C3087" t="s">
        <v>48417</v>
      </c>
      <c r="D3087" s="111" t="s">
        <v>4130</v>
      </c>
      <c r="E3087" s="111" t="s">
        <v>48418</v>
      </c>
    </row>
    <row r="3088" spans="1:5">
      <c r="A3088">
        <v>0</v>
      </c>
      <c r="B3088" t="s">
        <v>6585</v>
      </c>
      <c r="C3088" t="s">
        <v>48419</v>
      </c>
      <c r="D3088" s="111" t="s">
        <v>4130</v>
      </c>
      <c r="E3088" s="111" t="s">
        <v>48420</v>
      </c>
    </row>
    <row r="3089" spans="1:5">
      <c r="A3089">
        <v>0</v>
      </c>
      <c r="B3089" t="s">
        <v>6586</v>
      </c>
      <c r="C3089" t="s">
        <v>48421</v>
      </c>
      <c r="D3089" s="111" t="s">
        <v>4130</v>
      </c>
      <c r="E3089" s="111" t="s">
        <v>47663</v>
      </c>
    </row>
    <row r="3090" spans="1:5">
      <c r="A3090">
        <v>0</v>
      </c>
      <c r="B3090" t="s">
        <v>6587</v>
      </c>
      <c r="C3090" t="s">
        <v>48422</v>
      </c>
      <c r="D3090" s="111" t="s">
        <v>4130</v>
      </c>
      <c r="E3090" s="111" t="s">
        <v>47670</v>
      </c>
    </row>
    <row r="3091" spans="1:5">
      <c r="A3091">
        <v>0</v>
      </c>
      <c r="B3091" t="s">
        <v>6588</v>
      </c>
      <c r="C3091" t="s">
        <v>48423</v>
      </c>
      <c r="D3091" s="111" t="s">
        <v>4130</v>
      </c>
      <c r="E3091" s="111" t="s">
        <v>42859</v>
      </c>
    </row>
    <row r="3092" spans="1:5">
      <c r="A3092">
        <v>0</v>
      </c>
      <c r="B3092" t="s">
        <v>6589</v>
      </c>
      <c r="C3092" t="s">
        <v>48424</v>
      </c>
      <c r="D3092" s="111" t="s">
        <v>4130</v>
      </c>
      <c r="E3092" s="111" t="s">
        <v>47717</v>
      </c>
    </row>
    <row r="3093" spans="1:5">
      <c r="A3093">
        <v>0</v>
      </c>
      <c r="B3093" t="s">
        <v>48425</v>
      </c>
      <c r="C3093">
        <v>0</v>
      </c>
      <c r="D3093" s="111">
        <v>0</v>
      </c>
      <c r="E3093" s="111" t="s">
        <v>42775</v>
      </c>
    </row>
    <row r="3094" spans="1:5">
      <c r="A3094">
        <v>0</v>
      </c>
      <c r="B3094" t="s">
        <v>6590</v>
      </c>
      <c r="C3094" t="s">
        <v>48426</v>
      </c>
      <c r="D3094" s="111" t="s">
        <v>4130</v>
      </c>
      <c r="E3094" s="111" t="s">
        <v>44344</v>
      </c>
    </row>
    <row r="3095" spans="1:5">
      <c r="A3095">
        <v>0</v>
      </c>
      <c r="B3095" t="s">
        <v>6591</v>
      </c>
      <c r="C3095" t="s">
        <v>48427</v>
      </c>
      <c r="D3095" s="111" t="s">
        <v>4130</v>
      </c>
      <c r="E3095" s="111" t="s">
        <v>44344</v>
      </c>
    </row>
    <row r="3096" spans="1:5">
      <c r="A3096">
        <v>0</v>
      </c>
      <c r="B3096" t="s">
        <v>6592</v>
      </c>
      <c r="C3096" t="s">
        <v>48428</v>
      </c>
      <c r="D3096" s="111" t="s">
        <v>4130</v>
      </c>
      <c r="E3096" s="111" t="s">
        <v>47663</v>
      </c>
    </row>
    <row r="3097" spans="1:5">
      <c r="A3097">
        <v>0</v>
      </c>
      <c r="B3097" t="s">
        <v>6593</v>
      </c>
      <c r="C3097" t="s">
        <v>48429</v>
      </c>
      <c r="D3097" s="111" t="s">
        <v>4130</v>
      </c>
      <c r="E3097" s="111" t="s">
        <v>48229</v>
      </c>
    </row>
    <row r="3098" spans="1:5">
      <c r="A3098">
        <v>0</v>
      </c>
      <c r="B3098" t="s">
        <v>6594</v>
      </c>
      <c r="C3098" t="s">
        <v>48430</v>
      </c>
      <c r="D3098" s="111" t="s">
        <v>4130</v>
      </c>
      <c r="E3098" s="111" t="s">
        <v>47807</v>
      </c>
    </row>
    <row r="3099" spans="1:5">
      <c r="A3099">
        <v>0</v>
      </c>
      <c r="B3099" t="s">
        <v>6595</v>
      </c>
      <c r="C3099" t="s">
        <v>48431</v>
      </c>
      <c r="D3099" s="111" t="s">
        <v>4130</v>
      </c>
      <c r="E3099" s="111" t="s">
        <v>47717</v>
      </c>
    </row>
    <row r="3100" spans="1:5">
      <c r="A3100">
        <v>0</v>
      </c>
      <c r="B3100" t="s">
        <v>6596</v>
      </c>
      <c r="C3100" t="s">
        <v>48432</v>
      </c>
      <c r="D3100" s="111" t="s">
        <v>4130</v>
      </c>
      <c r="E3100" s="111" t="s">
        <v>47663</v>
      </c>
    </row>
    <row r="3101" spans="1:5">
      <c r="A3101">
        <v>0</v>
      </c>
      <c r="B3101" t="s">
        <v>6597</v>
      </c>
      <c r="C3101" t="s">
        <v>48433</v>
      </c>
      <c r="D3101" s="111" t="s">
        <v>4130</v>
      </c>
      <c r="E3101" s="111" t="s">
        <v>47670</v>
      </c>
    </row>
    <row r="3102" spans="1:5">
      <c r="A3102">
        <v>0</v>
      </c>
      <c r="B3102" t="s">
        <v>48434</v>
      </c>
      <c r="C3102">
        <v>0</v>
      </c>
      <c r="D3102" s="111">
        <v>0</v>
      </c>
      <c r="E3102" s="111" t="s">
        <v>42775</v>
      </c>
    </row>
    <row r="3103" spans="1:5">
      <c r="A3103">
        <v>0</v>
      </c>
      <c r="B3103" t="s">
        <v>6598</v>
      </c>
      <c r="C3103" t="s">
        <v>48435</v>
      </c>
      <c r="D3103" s="111" t="s">
        <v>4130</v>
      </c>
      <c r="E3103" s="111" t="s">
        <v>47663</v>
      </c>
    </row>
    <row r="3104" spans="1:5">
      <c r="A3104">
        <v>0</v>
      </c>
      <c r="B3104" t="s">
        <v>6599</v>
      </c>
      <c r="C3104" t="s">
        <v>48436</v>
      </c>
      <c r="D3104" s="111" t="s">
        <v>4130</v>
      </c>
      <c r="E3104" s="111" t="s">
        <v>43132</v>
      </c>
    </row>
    <row r="3105" spans="1:5">
      <c r="A3105">
        <v>0</v>
      </c>
      <c r="B3105" t="s">
        <v>6600</v>
      </c>
      <c r="C3105" t="s">
        <v>48437</v>
      </c>
      <c r="D3105" s="111" t="s">
        <v>4130</v>
      </c>
      <c r="E3105" s="111" t="s">
        <v>48438</v>
      </c>
    </row>
    <row r="3106" spans="1:5">
      <c r="A3106">
        <v>0</v>
      </c>
      <c r="B3106" t="s">
        <v>6601</v>
      </c>
      <c r="C3106" t="s">
        <v>48439</v>
      </c>
      <c r="D3106" s="111" t="s">
        <v>4130</v>
      </c>
      <c r="E3106" s="111" t="s">
        <v>48440</v>
      </c>
    </row>
    <row r="3107" spans="1:5">
      <c r="A3107" t="s">
        <v>48441</v>
      </c>
      <c r="B3107">
        <v>0</v>
      </c>
      <c r="C3107">
        <v>0</v>
      </c>
      <c r="D3107" s="111">
        <v>0</v>
      </c>
      <c r="E3107" s="111" t="s">
        <v>42775</v>
      </c>
    </row>
    <row r="3108" spans="1:5">
      <c r="A3108">
        <v>0</v>
      </c>
      <c r="B3108" t="s">
        <v>48442</v>
      </c>
      <c r="C3108">
        <v>0</v>
      </c>
      <c r="D3108" s="111">
        <v>0</v>
      </c>
      <c r="E3108" s="111" t="s">
        <v>42775</v>
      </c>
    </row>
    <row r="3109" spans="1:5">
      <c r="A3109">
        <v>0</v>
      </c>
      <c r="B3109" t="s">
        <v>6602</v>
      </c>
      <c r="C3109" t="s">
        <v>48443</v>
      </c>
      <c r="D3109" s="111" t="s">
        <v>4130</v>
      </c>
      <c r="E3109" s="111" t="s">
        <v>48444</v>
      </c>
    </row>
    <row r="3110" spans="1:5">
      <c r="A3110">
        <v>0</v>
      </c>
      <c r="B3110" t="s">
        <v>6603</v>
      </c>
      <c r="C3110" t="s">
        <v>48445</v>
      </c>
      <c r="D3110" s="111" t="s">
        <v>4130</v>
      </c>
      <c r="E3110" s="111" t="s">
        <v>48446</v>
      </c>
    </row>
    <row r="3111" spans="1:5">
      <c r="A3111">
        <v>0</v>
      </c>
      <c r="B3111" t="s">
        <v>6604</v>
      </c>
      <c r="C3111" t="s">
        <v>48447</v>
      </c>
      <c r="D3111" s="111" t="s">
        <v>40</v>
      </c>
      <c r="E3111" s="111" t="s">
        <v>48448</v>
      </c>
    </row>
    <row r="3112" spans="1:5">
      <c r="A3112">
        <v>0</v>
      </c>
      <c r="B3112" t="s">
        <v>48449</v>
      </c>
      <c r="C3112">
        <v>0</v>
      </c>
      <c r="D3112" s="111">
        <v>0</v>
      </c>
      <c r="E3112" s="111" t="s">
        <v>42775</v>
      </c>
    </row>
    <row r="3113" spans="1:5">
      <c r="A3113">
        <v>0</v>
      </c>
      <c r="B3113" t="s">
        <v>6605</v>
      </c>
      <c r="C3113" t="s">
        <v>48450</v>
      </c>
      <c r="D3113" s="111" t="s">
        <v>4130</v>
      </c>
      <c r="E3113" s="111" t="s">
        <v>48451</v>
      </c>
    </row>
    <row r="3114" spans="1:5">
      <c r="A3114">
        <v>0</v>
      </c>
      <c r="B3114" t="s">
        <v>6606</v>
      </c>
      <c r="C3114" t="s">
        <v>48452</v>
      </c>
      <c r="D3114" s="111" t="s">
        <v>4130</v>
      </c>
      <c r="E3114" s="111" t="s">
        <v>48453</v>
      </c>
    </row>
    <row r="3115" spans="1:5">
      <c r="A3115">
        <v>0</v>
      </c>
      <c r="B3115" t="s">
        <v>6607</v>
      </c>
      <c r="C3115" t="s">
        <v>48454</v>
      </c>
      <c r="D3115" s="111" t="s">
        <v>4130</v>
      </c>
      <c r="E3115" s="111" t="s">
        <v>48455</v>
      </c>
    </row>
    <row r="3116" spans="1:5">
      <c r="A3116">
        <v>0</v>
      </c>
      <c r="B3116" t="s">
        <v>6608</v>
      </c>
      <c r="C3116" t="s">
        <v>48456</v>
      </c>
      <c r="D3116" s="111" t="s">
        <v>4130</v>
      </c>
      <c r="E3116" s="111" t="s">
        <v>48457</v>
      </c>
    </row>
    <row r="3117" spans="1:5">
      <c r="A3117">
        <v>0</v>
      </c>
      <c r="B3117" t="s">
        <v>6609</v>
      </c>
      <c r="C3117" t="s">
        <v>48458</v>
      </c>
      <c r="D3117" s="111" t="s">
        <v>4130</v>
      </c>
      <c r="E3117" s="111" t="s">
        <v>48459</v>
      </c>
    </row>
    <row r="3118" spans="1:5">
      <c r="A3118">
        <v>0</v>
      </c>
      <c r="B3118" t="s">
        <v>6610</v>
      </c>
      <c r="C3118" t="s">
        <v>48460</v>
      </c>
      <c r="D3118" s="111" t="s">
        <v>4130</v>
      </c>
      <c r="E3118" s="111" t="s">
        <v>48461</v>
      </c>
    </row>
    <row r="3119" spans="1:5">
      <c r="A3119">
        <v>0</v>
      </c>
      <c r="B3119" t="s">
        <v>6611</v>
      </c>
      <c r="C3119" t="s">
        <v>48462</v>
      </c>
      <c r="D3119" s="111" t="s">
        <v>4151</v>
      </c>
      <c r="E3119" s="111" t="s">
        <v>48463</v>
      </c>
    </row>
    <row r="3120" spans="1:5">
      <c r="A3120">
        <v>0</v>
      </c>
      <c r="B3120" t="s">
        <v>6612</v>
      </c>
      <c r="C3120" t="s">
        <v>48464</v>
      </c>
      <c r="D3120" s="111" t="s">
        <v>4151</v>
      </c>
      <c r="E3120" s="111" t="s">
        <v>45404</v>
      </c>
    </row>
    <row r="3121" spans="1:5">
      <c r="A3121">
        <v>0</v>
      </c>
      <c r="B3121" t="s">
        <v>6613</v>
      </c>
      <c r="C3121" t="s">
        <v>48465</v>
      </c>
      <c r="D3121" s="111" t="s">
        <v>4130</v>
      </c>
      <c r="E3121" s="111" t="s">
        <v>47770</v>
      </c>
    </row>
    <row r="3122" spans="1:5">
      <c r="A3122">
        <v>0</v>
      </c>
      <c r="B3122" t="s">
        <v>6614</v>
      </c>
      <c r="C3122" t="s">
        <v>48466</v>
      </c>
      <c r="D3122" s="111" t="s">
        <v>4130</v>
      </c>
      <c r="E3122" s="111" t="s">
        <v>46267</v>
      </c>
    </row>
    <row r="3123" spans="1:5">
      <c r="A3123">
        <v>0</v>
      </c>
      <c r="B3123" t="s">
        <v>6615</v>
      </c>
      <c r="C3123" t="s">
        <v>48467</v>
      </c>
      <c r="D3123" s="111" t="s">
        <v>4130</v>
      </c>
      <c r="E3123" s="111" t="s">
        <v>48468</v>
      </c>
    </row>
    <row r="3124" spans="1:5">
      <c r="A3124">
        <v>0</v>
      </c>
      <c r="B3124" t="s">
        <v>6616</v>
      </c>
      <c r="C3124" t="s">
        <v>48469</v>
      </c>
      <c r="D3124" s="111" t="s">
        <v>4130</v>
      </c>
      <c r="E3124" s="111" t="s">
        <v>48470</v>
      </c>
    </row>
    <row r="3125" spans="1:5">
      <c r="A3125">
        <v>0</v>
      </c>
      <c r="B3125" t="s">
        <v>6617</v>
      </c>
      <c r="C3125" t="s">
        <v>48471</v>
      </c>
      <c r="D3125" s="111" t="s">
        <v>4130</v>
      </c>
      <c r="E3125" s="111" t="s">
        <v>48472</v>
      </c>
    </row>
    <row r="3126" spans="1:5">
      <c r="A3126">
        <v>0</v>
      </c>
      <c r="B3126" t="s">
        <v>6618</v>
      </c>
      <c r="C3126" t="s">
        <v>48473</v>
      </c>
      <c r="D3126" s="111" t="s">
        <v>4130</v>
      </c>
      <c r="E3126" s="111" t="s">
        <v>48474</v>
      </c>
    </row>
    <row r="3127" spans="1:5">
      <c r="A3127">
        <v>0</v>
      </c>
      <c r="B3127" t="s">
        <v>6619</v>
      </c>
      <c r="C3127" t="s">
        <v>48475</v>
      </c>
      <c r="D3127" s="111" t="s">
        <v>4130</v>
      </c>
      <c r="E3127" s="111" t="s">
        <v>48476</v>
      </c>
    </row>
    <row r="3128" spans="1:5">
      <c r="A3128">
        <v>0</v>
      </c>
      <c r="B3128" t="s">
        <v>6620</v>
      </c>
      <c r="C3128" t="s">
        <v>48477</v>
      </c>
      <c r="D3128" s="111" t="s">
        <v>4130</v>
      </c>
      <c r="E3128" s="111" t="s">
        <v>48478</v>
      </c>
    </row>
    <row r="3129" spans="1:5">
      <c r="A3129">
        <v>0</v>
      </c>
      <c r="B3129" t="s">
        <v>48479</v>
      </c>
      <c r="C3129">
        <v>0</v>
      </c>
      <c r="D3129" s="111">
        <v>0</v>
      </c>
      <c r="E3129" s="111" t="s">
        <v>42775</v>
      </c>
    </row>
    <row r="3130" spans="1:5">
      <c r="A3130">
        <v>0</v>
      </c>
      <c r="B3130" t="s">
        <v>6621</v>
      </c>
      <c r="C3130" t="s">
        <v>48480</v>
      </c>
      <c r="D3130" s="111" t="s">
        <v>4130</v>
      </c>
      <c r="E3130" s="111" t="s">
        <v>48481</v>
      </c>
    </row>
    <row r="3131" spans="1:5">
      <c r="A3131">
        <v>0</v>
      </c>
      <c r="B3131" t="s">
        <v>6622</v>
      </c>
      <c r="C3131" t="s">
        <v>48482</v>
      </c>
      <c r="D3131" s="111" t="s">
        <v>4130</v>
      </c>
      <c r="E3131" s="111" t="s">
        <v>48483</v>
      </c>
    </row>
    <row r="3132" spans="1:5">
      <c r="A3132" t="s">
        <v>48484</v>
      </c>
      <c r="B3132">
        <v>0</v>
      </c>
      <c r="C3132">
        <v>0</v>
      </c>
      <c r="D3132" s="111">
        <v>0</v>
      </c>
      <c r="E3132" s="111" t="s">
        <v>42775</v>
      </c>
    </row>
    <row r="3133" spans="1:5">
      <c r="A3133">
        <v>0</v>
      </c>
      <c r="B3133" t="s">
        <v>48485</v>
      </c>
      <c r="C3133">
        <v>0</v>
      </c>
      <c r="D3133" s="111">
        <v>0</v>
      </c>
      <c r="E3133" s="111" t="s">
        <v>42775</v>
      </c>
    </row>
    <row r="3134" spans="1:5">
      <c r="A3134">
        <v>0</v>
      </c>
      <c r="B3134" t="s">
        <v>6623</v>
      </c>
      <c r="C3134" t="s">
        <v>48486</v>
      </c>
      <c r="D3134" s="111" t="s">
        <v>4135</v>
      </c>
      <c r="E3134" s="111" t="s">
        <v>44344</v>
      </c>
    </row>
    <row r="3135" spans="1:5">
      <c r="A3135">
        <v>0</v>
      </c>
      <c r="B3135" t="s">
        <v>6624</v>
      </c>
      <c r="C3135" t="s">
        <v>48487</v>
      </c>
      <c r="D3135" s="111" t="s">
        <v>4135</v>
      </c>
      <c r="E3135" s="111" t="s">
        <v>43103</v>
      </c>
    </row>
    <row r="3136" spans="1:5">
      <c r="A3136">
        <v>0</v>
      </c>
      <c r="B3136" t="s">
        <v>6625</v>
      </c>
      <c r="C3136" t="s">
        <v>48488</v>
      </c>
      <c r="D3136" s="111" t="s">
        <v>4135</v>
      </c>
      <c r="E3136" s="111" t="s">
        <v>47663</v>
      </c>
    </row>
    <row r="3137" spans="1:5">
      <c r="A3137">
        <v>0</v>
      </c>
      <c r="B3137" t="s">
        <v>48489</v>
      </c>
      <c r="C3137">
        <v>0</v>
      </c>
      <c r="D3137" s="111">
        <v>0</v>
      </c>
      <c r="E3137" s="111" t="s">
        <v>42775</v>
      </c>
    </row>
    <row r="3138" spans="1:5">
      <c r="A3138">
        <v>0</v>
      </c>
      <c r="B3138" t="s">
        <v>6626</v>
      </c>
      <c r="C3138" t="s">
        <v>48490</v>
      </c>
      <c r="D3138" s="111" t="s">
        <v>4130</v>
      </c>
      <c r="E3138" s="111" t="s">
        <v>48491</v>
      </c>
    </row>
    <row r="3139" spans="1:5">
      <c r="A3139">
        <v>0</v>
      </c>
      <c r="B3139" t="s">
        <v>6627</v>
      </c>
      <c r="C3139" t="s">
        <v>48492</v>
      </c>
      <c r="D3139" s="111" t="s">
        <v>4130</v>
      </c>
      <c r="E3139" s="111" t="s">
        <v>48493</v>
      </c>
    </row>
    <row r="3140" spans="1:5">
      <c r="A3140">
        <v>0</v>
      </c>
      <c r="B3140" t="s">
        <v>48494</v>
      </c>
      <c r="C3140">
        <v>0</v>
      </c>
      <c r="D3140" s="111">
        <v>0</v>
      </c>
      <c r="E3140" s="111" t="s">
        <v>42775</v>
      </c>
    </row>
    <row r="3141" spans="1:5">
      <c r="A3141">
        <v>0</v>
      </c>
      <c r="B3141" t="s">
        <v>6628</v>
      </c>
      <c r="C3141" t="s">
        <v>48495</v>
      </c>
      <c r="D3141" s="111" t="s">
        <v>4130</v>
      </c>
      <c r="E3141" s="111" t="s">
        <v>44344</v>
      </c>
    </row>
    <row r="3142" spans="1:5">
      <c r="A3142">
        <v>0</v>
      </c>
      <c r="B3142" t="s">
        <v>6629</v>
      </c>
      <c r="C3142" t="s">
        <v>6630</v>
      </c>
      <c r="D3142" s="111" t="s">
        <v>4130</v>
      </c>
      <c r="E3142" s="111" t="s">
        <v>47918</v>
      </c>
    </row>
    <row r="3143" spans="1:5">
      <c r="A3143">
        <v>0</v>
      </c>
      <c r="B3143" t="s">
        <v>6631</v>
      </c>
      <c r="C3143" t="s">
        <v>48496</v>
      </c>
      <c r="D3143" s="111" t="s">
        <v>4130</v>
      </c>
      <c r="E3143" s="111" t="s">
        <v>47918</v>
      </c>
    </row>
    <row r="3144" spans="1:5">
      <c r="A3144">
        <v>0</v>
      </c>
      <c r="B3144" t="s">
        <v>6632</v>
      </c>
      <c r="C3144" t="s">
        <v>48497</v>
      </c>
      <c r="D3144" s="111" t="s">
        <v>4130</v>
      </c>
      <c r="E3144" s="111" t="s">
        <v>47663</v>
      </c>
    </row>
    <row r="3145" spans="1:5">
      <c r="A3145">
        <v>0</v>
      </c>
      <c r="B3145" t="s">
        <v>6633</v>
      </c>
      <c r="C3145" t="s">
        <v>48498</v>
      </c>
      <c r="D3145" s="111" t="s">
        <v>40</v>
      </c>
      <c r="E3145" s="111" t="s">
        <v>47913</v>
      </c>
    </row>
    <row r="3146" spans="1:5">
      <c r="A3146">
        <v>0</v>
      </c>
      <c r="B3146" t="s">
        <v>6634</v>
      </c>
      <c r="C3146" t="s">
        <v>48499</v>
      </c>
      <c r="D3146" s="111" t="s">
        <v>4130</v>
      </c>
      <c r="E3146" s="111" t="s">
        <v>47663</v>
      </c>
    </row>
    <row r="3147" spans="1:5">
      <c r="A3147">
        <v>0</v>
      </c>
      <c r="B3147" t="s">
        <v>6635</v>
      </c>
      <c r="C3147" t="s">
        <v>6636</v>
      </c>
      <c r="D3147" s="111" t="s">
        <v>4130</v>
      </c>
      <c r="E3147" s="111" t="s">
        <v>48229</v>
      </c>
    </row>
    <row r="3148" spans="1:5">
      <c r="A3148">
        <v>0</v>
      </c>
      <c r="B3148" t="s">
        <v>6637</v>
      </c>
      <c r="C3148" t="s">
        <v>48500</v>
      </c>
      <c r="D3148" s="111" t="s">
        <v>4130</v>
      </c>
      <c r="E3148" s="111" t="s">
        <v>47918</v>
      </c>
    </row>
    <row r="3149" spans="1:5">
      <c r="A3149">
        <v>0</v>
      </c>
      <c r="B3149" t="s">
        <v>6638</v>
      </c>
      <c r="C3149" t="s">
        <v>48501</v>
      </c>
      <c r="D3149" s="111" t="s">
        <v>4130</v>
      </c>
      <c r="E3149" s="111" t="s">
        <v>47918</v>
      </c>
    </row>
    <row r="3150" spans="1:5">
      <c r="A3150">
        <v>0</v>
      </c>
      <c r="B3150" t="s">
        <v>6639</v>
      </c>
      <c r="C3150" t="s">
        <v>48502</v>
      </c>
      <c r="D3150" s="111" t="s">
        <v>4130</v>
      </c>
      <c r="E3150" s="111" t="s">
        <v>48229</v>
      </c>
    </row>
    <row r="3151" spans="1:5">
      <c r="A3151">
        <v>0</v>
      </c>
      <c r="B3151" t="s">
        <v>6640</v>
      </c>
      <c r="C3151" t="s">
        <v>48503</v>
      </c>
      <c r="D3151" s="111" t="s">
        <v>4130</v>
      </c>
      <c r="E3151" s="111" t="s">
        <v>47663</v>
      </c>
    </row>
    <row r="3152" spans="1:5">
      <c r="A3152">
        <v>0</v>
      </c>
      <c r="B3152" t="s">
        <v>6641</v>
      </c>
      <c r="C3152" t="s">
        <v>48504</v>
      </c>
      <c r="D3152" s="111" t="s">
        <v>4130</v>
      </c>
      <c r="E3152" s="111" t="s">
        <v>47670</v>
      </c>
    </row>
    <row r="3153" spans="1:5">
      <c r="A3153">
        <v>0</v>
      </c>
      <c r="B3153" t="s">
        <v>6642</v>
      </c>
      <c r="C3153" t="s">
        <v>48505</v>
      </c>
      <c r="D3153" s="111" t="s">
        <v>4130</v>
      </c>
      <c r="E3153" s="111" t="s">
        <v>47717</v>
      </c>
    </row>
    <row r="3154" spans="1:5">
      <c r="A3154">
        <v>0</v>
      </c>
      <c r="B3154" t="s">
        <v>6643</v>
      </c>
      <c r="C3154" t="s">
        <v>48506</v>
      </c>
      <c r="D3154" s="111" t="s">
        <v>4130</v>
      </c>
      <c r="E3154" s="111" t="s">
        <v>47663</v>
      </c>
    </row>
    <row r="3155" spans="1:5">
      <c r="A3155">
        <v>0</v>
      </c>
      <c r="B3155" t="s">
        <v>6644</v>
      </c>
      <c r="C3155" t="s">
        <v>6645</v>
      </c>
      <c r="D3155" s="111" t="s">
        <v>4130</v>
      </c>
      <c r="E3155" s="111" t="s">
        <v>44344</v>
      </c>
    </row>
    <row r="3156" spans="1:5">
      <c r="A3156">
        <v>0</v>
      </c>
      <c r="B3156" t="s">
        <v>6646</v>
      </c>
      <c r="C3156" t="s">
        <v>48507</v>
      </c>
      <c r="D3156" s="111" t="s">
        <v>4130</v>
      </c>
      <c r="E3156" s="111" t="s">
        <v>47670</v>
      </c>
    </row>
    <row r="3157" spans="1:5">
      <c r="A3157">
        <v>0</v>
      </c>
      <c r="B3157" t="s">
        <v>6647</v>
      </c>
      <c r="C3157" t="s">
        <v>48508</v>
      </c>
      <c r="D3157" s="111" t="s">
        <v>4130</v>
      </c>
      <c r="E3157" s="111" t="s">
        <v>42859</v>
      </c>
    </row>
    <row r="3158" spans="1:5">
      <c r="A3158">
        <v>0</v>
      </c>
      <c r="B3158" t="s">
        <v>6648</v>
      </c>
      <c r="C3158" t="s">
        <v>48509</v>
      </c>
      <c r="D3158" s="111" t="s">
        <v>4130</v>
      </c>
      <c r="E3158" s="111" t="s">
        <v>47717</v>
      </c>
    </row>
    <row r="3159" spans="1:5">
      <c r="A3159">
        <v>0</v>
      </c>
      <c r="B3159" t="s">
        <v>6649</v>
      </c>
      <c r="C3159" t="s">
        <v>48510</v>
      </c>
      <c r="D3159" s="111" t="s">
        <v>4130</v>
      </c>
      <c r="E3159" s="111" t="s">
        <v>47703</v>
      </c>
    </row>
    <row r="3160" spans="1:5">
      <c r="A3160">
        <v>0</v>
      </c>
      <c r="B3160" t="s">
        <v>6650</v>
      </c>
      <c r="C3160" t="s">
        <v>48511</v>
      </c>
      <c r="D3160" s="111" t="s">
        <v>4130</v>
      </c>
      <c r="E3160" s="111" t="s">
        <v>47571</v>
      </c>
    </row>
    <row r="3161" spans="1:5">
      <c r="A3161">
        <v>0</v>
      </c>
      <c r="B3161" t="s">
        <v>6651</v>
      </c>
      <c r="C3161" t="s">
        <v>48512</v>
      </c>
      <c r="D3161" s="111" t="s">
        <v>4130</v>
      </c>
      <c r="E3161" s="111" t="s">
        <v>47584</v>
      </c>
    </row>
    <row r="3162" spans="1:5">
      <c r="A3162">
        <v>0</v>
      </c>
      <c r="B3162" t="s">
        <v>6652</v>
      </c>
      <c r="C3162" t="s">
        <v>48513</v>
      </c>
      <c r="D3162" s="111" t="s">
        <v>4130</v>
      </c>
      <c r="E3162" s="111" t="s">
        <v>48514</v>
      </c>
    </row>
    <row r="3163" spans="1:5">
      <c r="A3163">
        <v>0</v>
      </c>
      <c r="B3163" t="s">
        <v>6653</v>
      </c>
      <c r="C3163" t="s">
        <v>6654</v>
      </c>
      <c r="D3163" s="111" t="s">
        <v>4130</v>
      </c>
      <c r="E3163" s="111" t="s">
        <v>48515</v>
      </c>
    </row>
    <row r="3164" spans="1:5">
      <c r="A3164">
        <v>0</v>
      </c>
      <c r="B3164" t="s">
        <v>6655</v>
      </c>
      <c r="C3164" t="s">
        <v>48516</v>
      </c>
      <c r="D3164" s="111" t="s">
        <v>4130</v>
      </c>
      <c r="E3164" s="111" t="s">
        <v>48229</v>
      </c>
    </row>
    <row r="3165" spans="1:5">
      <c r="A3165">
        <v>0</v>
      </c>
      <c r="B3165" t="s">
        <v>6656</v>
      </c>
      <c r="C3165" t="s">
        <v>48517</v>
      </c>
      <c r="D3165" s="111" t="s">
        <v>4130</v>
      </c>
      <c r="E3165" s="111" t="s">
        <v>42859</v>
      </c>
    </row>
    <row r="3166" spans="1:5">
      <c r="A3166">
        <v>0</v>
      </c>
      <c r="B3166" t="s">
        <v>6657</v>
      </c>
      <c r="C3166" t="s">
        <v>48518</v>
      </c>
      <c r="D3166" s="111" t="s">
        <v>4130</v>
      </c>
      <c r="E3166" s="111" t="s">
        <v>47918</v>
      </c>
    </row>
    <row r="3167" spans="1:5">
      <c r="A3167">
        <v>0</v>
      </c>
      <c r="B3167" t="s">
        <v>6658</v>
      </c>
      <c r="C3167" t="s">
        <v>48519</v>
      </c>
      <c r="D3167" s="111" t="s">
        <v>4130</v>
      </c>
      <c r="E3167" s="111" t="s">
        <v>44344</v>
      </c>
    </row>
    <row r="3168" spans="1:5">
      <c r="A3168">
        <v>0</v>
      </c>
      <c r="B3168" t="s">
        <v>6659</v>
      </c>
      <c r="C3168" t="s">
        <v>48520</v>
      </c>
      <c r="D3168" s="111" t="s">
        <v>4130</v>
      </c>
      <c r="E3168" s="111" t="s">
        <v>47918</v>
      </c>
    </row>
    <row r="3169" spans="1:5">
      <c r="A3169">
        <v>0</v>
      </c>
      <c r="B3169" t="s">
        <v>6660</v>
      </c>
      <c r="C3169" t="s">
        <v>48521</v>
      </c>
      <c r="D3169" s="111" t="s">
        <v>4130</v>
      </c>
      <c r="E3169" s="111" t="s">
        <v>47918</v>
      </c>
    </row>
    <row r="3170" spans="1:5">
      <c r="A3170">
        <v>0</v>
      </c>
      <c r="B3170" t="s">
        <v>6661</v>
      </c>
      <c r="C3170" t="s">
        <v>48522</v>
      </c>
      <c r="D3170" s="111" t="s">
        <v>4130</v>
      </c>
      <c r="E3170" s="111" t="s">
        <v>47703</v>
      </c>
    </row>
    <row r="3171" spans="1:5">
      <c r="A3171">
        <v>0</v>
      </c>
      <c r="B3171" t="s">
        <v>6662</v>
      </c>
      <c r="C3171" t="s">
        <v>48523</v>
      </c>
      <c r="D3171" s="111" t="s">
        <v>4135</v>
      </c>
      <c r="E3171" s="111" t="s">
        <v>47918</v>
      </c>
    </row>
    <row r="3172" spans="1:5">
      <c r="A3172">
        <v>0</v>
      </c>
      <c r="B3172" t="s">
        <v>6663</v>
      </c>
      <c r="C3172" t="s">
        <v>48524</v>
      </c>
      <c r="D3172" s="111" t="s">
        <v>4130</v>
      </c>
      <c r="E3172" s="111" t="s">
        <v>47918</v>
      </c>
    </row>
    <row r="3173" spans="1:5">
      <c r="A3173">
        <v>0</v>
      </c>
      <c r="B3173" t="s">
        <v>6664</v>
      </c>
      <c r="C3173" t="s">
        <v>48525</v>
      </c>
      <c r="D3173" s="111" t="s">
        <v>4130</v>
      </c>
      <c r="E3173" s="111" t="s">
        <v>47918</v>
      </c>
    </row>
    <row r="3174" spans="1:5">
      <c r="A3174">
        <v>0</v>
      </c>
      <c r="B3174" t="s">
        <v>6665</v>
      </c>
      <c r="C3174" t="s">
        <v>48526</v>
      </c>
      <c r="D3174" s="111" t="s">
        <v>4130</v>
      </c>
      <c r="E3174" s="111" t="s">
        <v>44344</v>
      </c>
    </row>
    <row r="3175" spans="1:5">
      <c r="A3175">
        <v>0</v>
      </c>
      <c r="B3175" t="s">
        <v>6666</v>
      </c>
      <c r="C3175" t="s">
        <v>48527</v>
      </c>
      <c r="D3175" s="111" t="s">
        <v>4130</v>
      </c>
      <c r="E3175" s="111" t="s">
        <v>47663</v>
      </c>
    </row>
    <row r="3176" spans="1:5">
      <c r="A3176">
        <v>0</v>
      </c>
      <c r="B3176" t="s">
        <v>6667</v>
      </c>
      <c r="C3176" t="s">
        <v>48528</v>
      </c>
      <c r="D3176" s="111" t="s">
        <v>4130</v>
      </c>
      <c r="E3176" s="111" t="s">
        <v>42859</v>
      </c>
    </row>
    <row r="3177" spans="1:5">
      <c r="A3177">
        <v>0</v>
      </c>
      <c r="B3177" t="s">
        <v>6668</v>
      </c>
      <c r="C3177" t="s">
        <v>48529</v>
      </c>
      <c r="D3177" s="111" t="s">
        <v>4130</v>
      </c>
      <c r="E3177" s="111" t="s">
        <v>47717</v>
      </c>
    </row>
    <row r="3178" spans="1:5">
      <c r="A3178">
        <v>0</v>
      </c>
      <c r="B3178" t="s">
        <v>6669</v>
      </c>
      <c r="C3178" t="s">
        <v>48530</v>
      </c>
      <c r="D3178" s="111" t="s">
        <v>4130</v>
      </c>
      <c r="E3178" s="111" t="s">
        <v>42859</v>
      </c>
    </row>
    <row r="3179" spans="1:5">
      <c r="A3179">
        <v>0</v>
      </c>
      <c r="B3179" t="s">
        <v>6670</v>
      </c>
      <c r="C3179" t="s">
        <v>48531</v>
      </c>
      <c r="D3179" s="111" t="s">
        <v>4130</v>
      </c>
      <c r="E3179" s="111" t="s">
        <v>47807</v>
      </c>
    </row>
    <row r="3180" spans="1:5">
      <c r="A3180" t="s">
        <v>48532</v>
      </c>
      <c r="B3180">
        <v>0</v>
      </c>
      <c r="C3180">
        <v>0</v>
      </c>
      <c r="D3180" s="111">
        <v>0</v>
      </c>
      <c r="E3180" s="111" t="s">
        <v>42775</v>
      </c>
    </row>
    <row r="3181" spans="1:5">
      <c r="A3181">
        <v>0</v>
      </c>
      <c r="B3181" t="s">
        <v>48533</v>
      </c>
      <c r="C3181">
        <v>0</v>
      </c>
      <c r="D3181" s="111">
        <v>0</v>
      </c>
      <c r="E3181" s="111" t="s">
        <v>42775</v>
      </c>
    </row>
    <row r="3182" spans="1:5">
      <c r="A3182">
        <v>0</v>
      </c>
      <c r="B3182" t="s">
        <v>6671</v>
      </c>
      <c r="C3182" t="s">
        <v>48534</v>
      </c>
      <c r="D3182" s="111" t="s">
        <v>4148</v>
      </c>
      <c r="E3182" s="111" t="s">
        <v>48535</v>
      </c>
    </row>
    <row r="3183" spans="1:5">
      <c r="A3183">
        <v>0</v>
      </c>
      <c r="B3183" t="s">
        <v>6672</v>
      </c>
      <c r="C3183" t="s">
        <v>48536</v>
      </c>
      <c r="D3183" s="111" t="s">
        <v>40</v>
      </c>
      <c r="E3183" s="111" t="s">
        <v>47727</v>
      </c>
    </row>
    <row r="3184" spans="1:5">
      <c r="A3184">
        <v>0</v>
      </c>
      <c r="B3184" t="s">
        <v>6673</v>
      </c>
      <c r="C3184" t="s">
        <v>48537</v>
      </c>
      <c r="D3184" s="111" t="s">
        <v>4130</v>
      </c>
      <c r="E3184" s="111" t="s">
        <v>48538</v>
      </c>
    </row>
    <row r="3185" spans="1:5">
      <c r="A3185">
        <v>0</v>
      </c>
      <c r="B3185" t="s">
        <v>6674</v>
      </c>
      <c r="C3185" t="s">
        <v>48539</v>
      </c>
      <c r="D3185" s="111" t="s">
        <v>4130</v>
      </c>
      <c r="E3185" s="111" t="s">
        <v>48540</v>
      </c>
    </row>
    <row r="3186" spans="1:5">
      <c r="A3186">
        <v>0</v>
      </c>
      <c r="B3186">
        <v>0</v>
      </c>
      <c r="C3186">
        <v>0</v>
      </c>
      <c r="D3186" s="111">
        <v>0</v>
      </c>
      <c r="E3186" s="111" t="s">
        <v>42775</v>
      </c>
    </row>
    <row r="3187" spans="1:5">
      <c r="A3187">
        <v>0</v>
      </c>
      <c r="B3187">
        <v>0</v>
      </c>
      <c r="C3187">
        <v>0</v>
      </c>
      <c r="D3187" s="111">
        <v>0</v>
      </c>
      <c r="E3187" s="111" t="s">
        <v>42775</v>
      </c>
    </row>
    <row r="3188" spans="1:5">
      <c r="A3188" t="s">
        <v>48541</v>
      </c>
      <c r="B3188">
        <v>0</v>
      </c>
      <c r="C3188">
        <v>0</v>
      </c>
      <c r="D3188" s="111">
        <v>0</v>
      </c>
      <c r="E3188" s="111" t="s">
        <v>42775</v>
      </c>
    </row>
    <row r="3189" spans="1:5">
      <c r="A3189">
        <v>0</v>
      </c>
      <c r="B3189" t="s">
        <v>48542</v>
      </c>
      <c r="C3189">
        <v>0</v>
      </c>
      <c r="D3189" s="111">
        <v>0</v>
      </c>
      <c r="E3189" s="111" t="s">
        <v>42775</v>
      </c>
    </row>
    <row r="3190" spans="1:5">
      <c r="A3190">
        <v>0</v>
      </c>
      <c r="B3190" t="s">
        <v>6675</v>
      </c>
      <c r="C3190" t="s">
        <v>48543</v>
      </c>
      <c r="D3190" s="111" t="s">
        <v>40</v>
      </c>
      <c r="E3190" s="111" t="s">
        <v>48544</v>
      </c>
    </row>
    <row r="3191" spans="1:5">
      <c r="A3191">
        <v>0</v>
      </c>
      <c r="B3191" t="s">
        <v>6676</v>
      </c>
      <c r="C3191" t="s">
        <v>48545</v>
      </c>
      <c r="D3191" s="111" t="s">
        <v>40</v>
      </c>
      <c r="E3191" s="111" t="s">
        <v>48546</v>
      </c>
    </row>
    <row r="3192" spans="1:5">
      <c r="A3192" t="s">
        <v>48547</v>
      </c>
      <c r="B3192">
        <v>0</v>
      </c>
      <c r="C3192">
        <v>0</v>
      </c>
      <c r="D3192" s="111">
        <v>0</v>
      </c>
      <c r="E3192" s="111" t="s">
        <v>42775</v>
      </c>
    </row>
    <row r="3193" spans="1:5">
      <c r="A3193">
        <v>0</v>
      </c>
      <c r="B3193" t="s">
        <v>48548</v>
      </c>
      <c r="C3193">
        <v>0</v>
      </c>
      <c r="D3193" s="111">
        <v>0</v>
      </c>
      <c r="E3193" s="111" t="s">
        <v>42775</v>
      </c>
    </row>
    <row r="3194" spans="1:5">
      <c r="A3194">
        <v>0</v>
      </c>
      <c r="B3194" t="s">
        <v>6677</v>
      </c>
      <c r="C3194" t="s">
        <v>48549</v>
      </c>
      <c r="D3194" s="111" t="s">
        <v>40</v>
      </c>
      <c r="E3194" s="111" t="s">
        <v>48550</v>
      </c>
    </row>
    <row r="3195" spans="1:5">
      <c r="A3195">
        <v>0</v>
      </c>
      <c r="B3195" t="s">
        <v>6678</v>
      </c>
      <c r="C3195" t="s">
        <v>48551</v>
      </c>
      <c r="D3195" s="111" t="s">
        <v>40</v>
      </c>
      <c r="E3195" s="111" t="s">
        <v>48552</v>
      </c>
    </row>
    <row r="3196" spans="1:5">
      <c r="A3196">
        <v>0</v>
      </c>
      <c r="B3196" t="s">
        <v>6679</v>
      </c>
      <c r="C3196" t="s">
        <v>48553</v>
      </c>
      <c r="D3196" s="111" t="s">
        <v>40</v>
      </c>
      <c r="E3196" s="111" t="s">
        <v>48554</v>
      </c>
    </row>
    <row r="3197" spans="1:5">
      <c r="A3197">
        <v>0</v>
      </c>
      <c r="B3197" t="s">
        <v>6680</v>
      </c>
      <c r="C3197" t="s">
        <v>48555</v>
      </c>
      <c r="D3197" s="111" t="s">
        <v>40</v>
      </c>
      <c r="E3197" s="111" t="s">
        <v>48556</v>
      </c>
    </row>
    <row r="3198" spans="1:5">
      <c r="A3198">
        <v>0</v>
      </c>
      <c r="B3198" t="s">
        <v>6681</v>
      </c>
      <c r="C3198" t="s">
        <v>48557</v>
      </c>
      <c r="D3198" s="111" t="s">
        <v>40</v>
      </c>
      <c r="E3198" s="111" t="s">
        <v>48558</v>
      </c>
    </row>
    <row r="3199" spans="1:5">
      <c r="A3199">
        <v>0</v>
      </c>
      <c r="B3199" t="s">
        <v>6682</v>
      </c>
      <c r="C3199" t="s">
        <v>48559</v>
      </c>
      <c r="D3199" s="111" t="s">
        <v>40</v>
      </c>
      <c r="E3199" s="111" t="s">
        <v>48560</v>
      </c>
    </row>
    <row r="3200" spans="1:5">
      <c r="A3200">
        <v>0</v>
      </c>
      <c r="B3200" t="s">
        <v>48561</v>
      </c>
      <c r="C3200">
        <v>0</v>
      </c>
      <c r="D3200" s="111">
        <v>0</v>
      </c>
      <c r="E3200" s="111" t="s">
        <v>42775</v>
      </c>
    </row>
    <row r="3201" spans="1:5">
      <c r="A3201">
        <v>0</v>
      </c>
      <c r="B3201" t="s">
        <v>6683</v>
      </c>
      <c r="C3201" t="s">
        <v>48562</v>
      </c>
      <c r="D3201" s="111" t="s">
        <v>40</v>
      </c>
      <c r="E3201" s="111" t="s">
        <v>48563</v>
      </c>
    </row>
    <row r="3202" spans="1:5">
      <c r="A3202">
        <v>0</v>
      </c>
      <c r="B3202" t="s">
        <v>6684</v>
      </c>
      <c r="C3202" t="s">
        <v>48564</v>
      </c>
      <c r="D3202" s="111" t="s">
        <v>40</v>
      </c>
      <c r="E3202" s="111" t="s">
        <v>48565</v>
      </c>
    </row>
    <row r="3203" spans="1:5">
      <c r="A3203">
        <v>0</v>
      </c>
      <c r="B3203" t="s">
        <v>6685</v>
      </c>
      <c r="C3203" t="s">
        <v>48566</v>
      </c>
      <c r="D3203" s="111" t="s">
        <v>40</v>
      </c>
      <c r="E3203" s="111" t="s">
        <v>48567</v>
      </c>
    </row>
    <row r="3204" spans="1:5">
      <c r="A3204">
        <v>0</v>
      </c>
      <c r="B3204" t="s">
        <v>6686</v>
      </c>
      <c r="C3204" t="s">
        <v>48568</v>
      </c>
      <c r="D3204" s="111" t="s">
        <v>40</v>
      </c>
      <c r="E3204" s="111" t="s">
        <v>48569</v>
      </c>
    </row>
    <row r="3205" spans="1:5">
      <c r="A3205">
        <v>0</v>
      </c>
      <c r="B3205" t="s">
        <v>6687</v>
      </c>
      <c r="C3205" t="s">
        <v>48570</v>
      </c>
      <c r="D3205" s="111" t="s">
        <v>40</v>
      </c>
      <c r="E3205" s="111" t="s">
        <v>48571</v>
      </c>
    </row>
    <row r="3206" spans="1:5">
      <c r="A3206">
        <v>0</v>
      </c>
      <c r="B3206" t="s">
        <v>6688</v>
      </c>
      <c r="C3206" t="s">
        <v>48572</v>
      </c>
      <c r="D3206" s="111" t="s">
        <v>40</v>
      </c>
      <c r="E3206" s="111" t="s">
        <v>48573</v>
      </c>
    </row>
    <row r="3207" spans="1:5">
      <c r="A3207">
        <v>0</v>
      </c>
      <c r="B3207" t="s">
        <v>6689</v>
      </c>
      <c r="C3207" t="s">
        <v>48574</v>
      </c>
      <c r="D3207" s="111" t="s">
        <v>40</v>
      </c>
      <c r="E3207" s="111" t="s">
        <v>48575</v>
      </c>
    </row>
    <row r="3208" spans="1:5">
      <c r="A3208">
        <v>0</v>
      </c>
      <c r="B3208" t="s">
        <v>6690</v>
      </c>
      <c r="C3208" t="s">
        <v>48576</v>
      </c>
      <c r="D3208" s="111" t="s">
        <v>40</v>
      </c>
      <c r="E3208" s="111" t="s">
        <v>48577</v>
      </c>
    </row>
    <row r="3209" spans="1:5">
      <c r="A3209">
        <v>0</v>
      </c>
      <c r="B3209" t="s">
        <v>6691</v>
      </c>
      <c r="C3209" t="s">
        <v>48578</v>
      </c>
      <c r="D3209" s="111" t="s">
        <v>40</v>
      </c>
      <c r="E3209" s="111" t="s">
        <v>48579</v>
      </c>
    </row>
    <row r="3210" spans="1:5">
      <c r="A3210">
        <v>0</v>
      </c>
      <c r="B3210" t="s">
        <v>6692</v>
      </c>
      <c r="C3210" t="s">
        <v>48580</v>
      </c>
      <c r="D3210" s="111" t="s">
        <v>40</v>
      </c>
      <c r="E3210" s="111" t="s">
        <v>48581</v>
      </c>
    </row>
    <row r="3211" spans="1:5">
      <c r="A3211">
        <v>0</v>
      </c>
      <c r="B3211" t="s">
        <v>6693</v>
      </c>
      <c r="C3211" t="s">
        <v>48582</v>
      </c>
      <c r="D3211" s="111" t="s">
        <v>40</v>
      </c>
      <c r="E3211" s="111" t="s">
        <v>48583</v>
      </c>
    </row>
    <row r="3212" spans="1:5">
      <c r="A3212">
        <v>0</v>
      </c>
      <c r="B3212" t="s">
        <v>6694</v>
      </c>
      <c r="C3212" t="s">
        <v>48584</v>
      </c>
      <c r="D3212" s="111" t="s">
        <v>40</v>
      </c>
      <c r="E3212" s="111" t="s">
        <v>43454</v>
      </c>
    </row>
    <row r="3213" spans="1:5">
      <c r="A3213">
        <v>0</v>
      </c>
      <c r="B3213" t="s">
        <v>6695</v>
      </c>
      <c r="C3213" t="s">
        <v>48585</v>
      </c>
      <c r="D3213" s="111" t="s">
        <v>40</v>
      </c>
      <c r="E3213" s="111" t="s">
        <v>48586</v>
      </c>
    </row>
    <row r="3214" spans="1:5">
      <c r="A3214">
        <v>0</v>
      </c>
      <c r="B3214" t="s">
        <v>6696</v>
      </c>
      <c r="C3214" t="s">
        <v>48587</v>
      </c>
      <c r="D3214" s="111" t="s">
        <v>40</v>
      </c>
      <c r="E3214" s="111" t="s">
        <v>48588</v>
      </c>
    </row>
    <row r="3215" spans="1:5">
      <c r="A3215">
        <v>0</v>
      </c>
      <c r="B3215" t="s">
        <v>6697</v>
      </c>
      <c r="C3215" t="s">
        <v>48589</v>
      </c>
      <c r="D3215" s="111" t="s">
        <v>40</v>
      </c>
      <c r="E3215" s="111" t="s">
        <v>48590</v>
      </c>
    </row>
    <row r="3216" spans="1:5">
      <c r="A3216">
        <v>0</v>
      </c>
      <c r="B3216" t="s">
        <v>6698</v>
      </c>
      <c r="C3216" t="s">
        <v>48591</v>
      </c>
      <c r="D3216" s="111" t="s">
        <v>40</v>
      </c>
      <c r="E3216" s="111" t="s">
        <v>48592</v>
      </c>
    </row>
    <row r="3217" spans="1:5">
      <c r="A3217">
        <v>0</v>
      </c>
      <c r="B3217" t="s">
        <v>48593</v>
      </c>
      <c r="C3217">
        <v>0</v>
      </c>
      <c r="D3217" s="111">
        <v>0</v>
      </c>
      <c r="E3217" s="111" t="s">
        <v>42775</v>
      </c>
    </row>
    <row r="3218" spans="1:5">
      <c r="A3218">
        <v>0</v>
      </c>
      <c r="B3218" t="s">
        <v>6699</v>
      </c>
      <c r="C3218" t="s">
        <v>48594</v>
      </c>
      <c r="D3218" s="111" t="s">
        <v>4130</v>
      </c>
      <c r="E3218" s="111" t="s">
        <v>48595</v>
      </c>
    </row>
    <row r="3219" spans="1:5">
      <c r="A3219">
        <v>0</v>
      </c>
      <c r="B3219" t="s">
        <v>6700</v>
      </c>
      <c r="C3219" t="s">
        <v>48596</v>
      </c>
      <c r="D3219" s="111" t="s">
        <v>4130</v>
      </c>
      <c r="E3219" s="111" t="s">
        <v>48597</v>
      </c>
    </row>
    <row r="3220" spans="1:5">
      <c r="A3220">
        <v>0</v>
      </c>
      <c r="B3220" t="s">
        <v>6701</v>
      </c>
      <c r="C3220" t="s">
        <v>48598</v>
      </c>
      <c r="D3220" s="111" t="s">
        <v>4130</v>
      </c>
      <c r="E3220" s="111" t="s">
        <v>48599</v>
      </c>
    </row>
    <row r="3221" spans="1:5">
      <c r="A3221">
        <v>0</v>
      </c>
      <c r="B3221" t="s">
        <v>6702</v>
      </c>
      <c r="C3221" t="s">
        <v>48600</v>
      </c>
      <c r="D3221" s="111" t="s">
        <v>4130</v>
      </c>
      <c r="E3221" s="111" t="s">
        <v>48601</v>
      </c>
    </row>
    <row r="3222" spans="1:5">
      <c r="A3222">
        <v>0</v>
      </c>
      <c r="B3222" t="s">
        <v>6703</v>
      </c>
      <c r="C3222" t="s">
        <v>48602</v>
      </c>
      <c r="D3222" s="111" t="s">
        <v>4130</v>
      </c>
      <c r="E3222" s="111" t="s">
        <v>48603</v>
      </c>
    </row>
    <row r="3223" spans="1:5">
      <c r="A3223">
        <v>0</v>
      </c>
      <c r="B3223" t="s">
        <v>6704</v>
      </c>
      <c r="C3223" t="s">
        <v>48604</v>
      </c>
      <c r="D3223" s="111" t="s">
        <v>4130</v>
      </c>
      <c r="E3223" s="111" t="s">
        <v>48605</v>
      </c>
    </row>
    <row r="3224" spans="1:5">
      <c r="A3224">
        <v>0</v>
      </c>
      <c r="B3224" t="s">
        <v>6705</v>
      </c>
      <c r="C3224" t="s">
        <v>48606</v>
      </c>
      <c r="D3224" s="111" t="s">
        <v>4130</v>
      </c>
      <c r="E3224" s="111" t="s">
        <v>48607</v>
      </c>
    </row>
    <row r="3225" spans="1:5">
      <c r="A3225">
        <v>0</v>
      </c>
      <c r="B3225" t="s">
        <v>6706</v>
      </c>
      <c r="C3225" t="s">
        <v>48608</v>
      </c>
      <c r="D3225" s="111" t="s">
        <v>4130</v>
      </c>
      <c r="E3225" s="111" t="s">
        <v>48609</v>
      </c>
    </row>
    <row r="3226" spans="1:5">
      <c r="A3226">
        <v>0</v>
      </c>
      <c r="B3226" t="s">
        <v>6707</v>
      </c>
      <c r="C3226" t="s">
        <v>48610</v>
      </c>
      <c r="D3226" s="111" t="s">
        <v>4130</v>
      </c>
      <c r="E3226" s="111" t="s">
        <v>46862</v>
      </c>
    </row>
    <row r="3227" spans="1:5">
      <c r="A3227">
        <v>0</v>
      </c>
      <c r="B3227" t="s">
        <v>6708</v>
      </c>
      <c r="C3227" t="s">
        <v>48611</v>
      </c>
      <c r="D3227" s="111" t="s">
        <v>4130</v>
      </c>
      <c r="E3227" s="111" t="s">
        <v>48612</v>
      </c>
    </row>
    <row r="3228" spans="1:5">
      <c r="A3228">
        <v>0</v>
      </c>
      <c r="B3228" t="s">
        <v>6709</v>
      </c>
      <c r="C3228" t="s">
        <v>48613</v>
      </c>
      <c r="D3228" s="111" t="s">
        <v>4130</v>
      </c>
      <c r="E3228" s="111" t="s">
        <v>48614</v>
      </c>
    </row>
    <row r="3229" spans="1:5">
      <c r="A3229">
        <v>0</v>
      </c>
      <c r="B3229" t="s">
        <v>6710</v>
      </c>
      <c r="C3229" t="s">
        <v>48615</v>
      </c>
      <c r="D3229" s="111" t="s">
        <v>4130</v>
      </c>
      <c r="E3229" s="111" t="s">
        <v>48616</v>
      </c>
    </row>
    <row r="3230" spans="1:5">
      <c r="A3230">
        <v>0</v>
      </c>
      <c r="B3230" t="s">
        <v>6711</v>
      </c>
      <c r="C3230" t="s">
        <v>48617</v>
      </c>
      <c r="D3230" s="111" t="s">
        <v>4130</v>
      </c>
      <c r="E3230" s="111" t="s">
        <v>48618</v>
      </c>
    </row>
    <row r="3231" spans="1:5">
      <c r="A3231">
        <v>0</v>
      </c>
      <c r="B3231" t="s">
        <v>6712</v>
      </c>
      <c r="C3231" t="s">
        <v>48619</v>
      </c>
      <c r="D3231" s="111" t="s">
        <v>4130</v>
      </c>
      <c r="E3231" s="111" t="s">
        <v>48620</v>
      </c>
    </row>
    <row r="3232" spans="1:5">
      <c r="A3232">
        <v>0</v>
      </c>
      <c r="B3232" t="s">
        <v>6713</v>
      </c>
      <c r="C3232" t="s">
        <v>48621</v>
      </c>
      <c r="D3232" s="111" t="s">
        <v>4130</v>
      </c>
      <c r="E3232" s="111" t="s">
        <v>48622</v>
      </c>
    </row>
    <row r="3233" spans="1:5">
      <c r="A3233">
        <v>0</v>
      </c>
      <c r="B3233" t="s">
        <v>48623</v>
      </c>
      <c r="C3233">
        <v>0</v>
      </c>
      <c r="D3233" s="111">
        <v>0</v>
      </c>
      <c r="E3233" s="111" t="s">
        <v>42775</v>
      </c>
    </row>
    <row r="3234" spans="1:5">
      <c r="A3234">
        <v>0</v>
      </c>
      <c r="B3234" t="s">
        <v>6714</v>
      </c>
      <c r="C3234" t="s">
        <v>48624</v>
      </c>
      <c r="D3234" s="111" t="s">
        <v>4130</v>
      </c>
      <c r="E3234" s="111" t="s">
        <v>48625</v>
      </c>
    </row>
    <row r="3235" spans="1:5">
      <c r="A3235">
        <v>0</v>
      </c>
      <c r="B3235" t="s">
        <v>6715</v>
      </c>
      <c r="C3235" t="s">
        <v>48626</v>
      </c>
      <c r="D3235" s="111" t="s">
        <v>4130</v>
      </c>
      <c r="E3235" s="111" t="s">
        <v>48627</v>
      </c>
    </row>
    <row r="3236" spans="1:5">
      <c r="A3236">
        <v>0</v>
      </c>
      <c r="B3236" t="s">
        <v>6716</v>
      </c>
      <c r="C3236" t="s">
        <v>48628</v>
      </c>
      <c r="D3236" s="111" t="s">
        <v>4130</v>
      </c>
      <c r="E3236" s="111" t="s">
        <v>48629</v>
      </c>
    </row>
    <row r="3237" spans="1:5">
      <c r="A3237">
        <v>0</v>
      </c>
      <c r="B3237" t="s">
        <v>48630</v>
      </c>
      <c r="C3237">
        <v>0</v>
      </c>
      <c r="D3237" s="111">
        <v>0</v>
      </c>
      <c r="E3237" s="111" t="s">
        <v>42775</v>
      </c>
    </row>
    <row r="3238" spans="1:5">
      <c r="A3238">
        <v>0</v>
      </c>
      <c r="B3238" t="s">
        <v>6717</v>
      </c>
      <c r="C3238" t="s">
        <v>48631</v>
      </c>
      <c r="D3238" s="111" t="s">
        <v>40</v>
      </c>
      <c r="E3238" s="111" t="s">
        <v>48632</v>
      </c>
    </row>
    <row r="3239" spans="1:5">
      <c r="A3239">
        <v>0</v>
      </c>
      <c r="B3239" t="s">
        <v>6718</v>
      </c>
      <c r="C3239" t="s">
        <v>48633</v>
      </c>
      <c r="D3239" s="111" t="s">
        <v>40</v>
      </c>
      <c r="E3239" s="111" t="s">
        <v>48634</v>
      </c>
    </row>
    <row r="3240" spans="1:5">
      <c r="A3240">
        <v>0</v>
      </c>
      <c r="B3240" t="s">
        <v>6719</v>
      </c>
      <c r="C3240" t="s">
        <v>48635</v>
      </c>
      <c r="D3240" s="111" t="s">
        <v>40</v>
      </c>
      <c r="E3240" s="111" t="s">
        <v>48636</v>
      </c>
    </row>
    <row r="3241" spans="1:5">
      <c r="A3241">
        <v>0</v>
      </c>
      <c r="B3241" t="s">
        <v>6720</v>
      </c>
      <c r="C3241" t="s">
        <v>48637</v>
      </c>
      <c r="D3241" s="111" t="s">
        <v>40</v>
      </c>
      <c r="E3241" s="111" t="s">
        <v>48638</v>
      </c>
    </row>
    <row r="3242" spans="1:5">
      <c r="A3242">
        <v>0</v>
      </c>
      <c r="B3242" t="s">
        <v>6721</v>
      </c>
      <c r="C3242" t="s">
        <v>48639</v>
      </c>
      <c r="D3242" s="111" t="s">
        <v>40</v>
      </c>
      <c r="E3242" s="111" t="s">
        <v>48640</v>
      </c>
    </row>
    <row r="3243" spans="1:5">
      <c r="A3243">
        <v>0</v>
      </c>
      <c r="B3243" t="s">
        <v>6722</v>
      </c>
      <c r="C3243" t="s">
        <v>48641</v>
      </c>
      <c r="D3243" s="111" t="s">
        <v>40</v>
      </c>
      <c r="E3243" s="111" t="s">
        <v>48642</v>
      </c>
    </row>
    <row r="3244" spans="1:5">
      <c r="A3244">
        <v>0</v>
      </c>
      <c r="B3244" t="s">
        <v>48643</v>
      </c>
      <c r="C3244">
        <v>0</v>
      </c>
      <c r="D3244" s="111">
        <v>0</v>
      </c>
      <c r="E3244" s="111" t="s">
        <v>42775</v>
      </c>
    </row>
    <row r="3245" spans="1:5">
      <c r="A3245">
        <v>0</v>
      </c>
      <c r="B3245" t="s">
        <v>6723</v>
      </c>
      <c r="C3245" t="s">
        <v>48644</v>
      </c>
      <c r="D3245" s="111" t="s">
        <v>40</v>
      </c>
      <c r="E3245" s="111" t="s">
        <v>48645</v>
      </c>
    </row>
    <row r="3246" spans="1:5">
      <c r="A3246">
        <v>0</v>
      </c>
      <c r="B3246" t="s">
        <v>48646</v>
      </c>
      <c r="C3246">
        <v>0</v>
      </c>
      <c r="D3246" s="111">
        <v>0</v>
      </c>
      <c r="E3246" s="111" t="s">
        <v>42775</v>
      </c>
    </row>
    <row r="3247" spans="1:5">
      <c r="A3247">
        <v>0</v>
      </c>
      <c r="B3247" t="s">
        <v>6724</v>
      </c>
      <c r="C3247" t="s">
        <v>48647</v>
      </c>
      <c r="D3247" s="111" t="s">
        <v>4130</v>
      </c>
      <c r="E3247" s="111" t="s">
        <v>48648</v>
      </c>
    </row>
    <row r="3248" spans="1:5">
      <c r="A3248">
        <v>0</v>
      </c>
      <c r="B3248" t="s">
        <v>6725</v>
      </c>
      <c r="C3248" t="s">
        <v>48649</v>
      </c>
      <c r="D3248" s="111" t="s">
        <v>4130</v>
      </c>
      <c r="E3248" s="111" t="s">
        <v>48650</v>
      </c>
    </row>
    <row r="3249" spans="1:5">
      <c r="A3249">
        <v>0</v>
      </c>
      <c r="B3249" t="s">
        <v>6726</v>
      </c>
      <c r="C3249" t="s">
        <v>48651</v>
      </c>
      <c r="D3249" s="111" t="s">
        <v>4130</v>
      </c>
      <c r="E3249" s="111" t="s">
        <v>48652</v>
      </c>
    </row>
    <row r="3250" spans="1:5">
      <c r="A3250">
        <v>0</v>
      </c>
      <c r="B3250" t="s">
        <v>6727</v>
      </c>
      <c r="C3250" t="s">
        <v>48653</v>
      </c>
      <c r="D3250" s="111" t="s">
        <v>4130</v>
      </c>
      <c r="E3250" s="111" t="s">
        <v>48654</v>
      </c>
    </row>
    <row r="3251" spans="1:5">
      <c r="A3251">
        <v>0</v>
      </c>
      <c r="B3251" t="s">
        <v>48655</v>
      </c>
      <c r="C3251">
        <v>0</v>
      </c>
      <c r="D3251" s="111">
        <v>0</v>
      </c>
      <c r="E3251" s="111" t="s">
        <v>42775</v>
      </c>
    </row>
    <row r="3252" spans="1:5">
      <c r="A3252">
        <v>0</v>
      </c>
      <c r="B3252" t="s">
        <v>6728</v>
      </c>
      <c r="C3252" t="s">
        <v>48656</v>
      </c>
      <c r="D3252" s="111" t="s">
        <v>40</v>
      </c>
      <c r="E3252" s="111" t="s">
        <v>48657</v>
      </c>
    </row>
    <row r="3253" spans="1:5">
      <c r="A3253">
        <v>0</v>
      </c>
      <c r="B3253" t="s">
        <v>6729</v>
      </c>
      <c r="C3253" t="s">
        <v>48658</v>
      </c>
      <c r="D3253" s="111" t="s">
        <v>40</v>
      </c>
      <c r="E3253" s="111" t="s">
        <v>48659</v>
      </c>
    </row>
    <row r="3254" spans="1:5">
      <c r="A3254">
        <v>0</v>
      </c>
      <c r="B3254" t="s">
        <v>6730</v>
      </c>
      <c r="C3254" t="s">
        <v>48660</v>
      </c>
      <c r="D3254" s="111" t="s">
        <v>40</v>
      </c>
      <c r="E3254" s="111" t="s">
        <v>48661</v>
      </c>
    </row>
    <row r="3255" spans="1:5">
      <c r="A3255">
        <v>0</v>
      </c>
      <c r="B3255" t="s">
        <v>48662</v>
      </c>
      <c r="C3255">
        <v>0</v>
      </c>
      <c r="D3255" s="111">
        <v>0</v>
      </c>
      <c r="E3255" s="111" t="s">
        <v>42775</v>
      </c>
    </row>
    <row r="3256" spans="1:5">
      <c r="A3256">
        <v>0</v>
      </c>
      <c r="B3256" t="s">
        <v>6731</v>
      </c>
      <c r="C3256" t="s">
        <v>48663</v>
      </c>
      <c r="D3256" s="111" t="s">
        <v>40</v>
      </c>
      <c r="E3256" s="111" t="s">
        <v>48664</v>
      </c>
    </row>
    <row r="3257" spans="1:5">
      <c r="A3257">
        <v>0</v>
      </c>
      <c r="B3257" t="s">
        <v>6732</v>
      </c>
      <c r="C3257" t="s">
        <v>48665</v>
      </c>
      <c r="D3257" s="111" t="s">
        <v>40</v>
      </c>
      <c r="E3257" s="111" t="s">
        <v>48666</v>
      </c>
    </row>
    <row r="3258" spans="1:5">
      <c r="A3258">
        <v>0</v>
      </c>
      <c r="B3258" t="s">
        <v>6733</v>
      </c>
      <c r="C3258" t="s">
        <v>48667</v>
      </c>
      <c r="D3258" s="111" t="s">
        <v>40</v>
      </c>
      <c r="E3258" s="111" t="s">
        <v>48668</v>
      </c>
    </row>
    <row r="3259" spans="1:5">
      <c r="A3259">
        <v>0</v>
      </c>
      <c r="B3259" t="s">
        <v>6734</v>
      </c>
      <c r="C3259" t="s">
        <v>48669</v>
      </c>
      <c r="D3259" s="111" t="s">
        <v>40</v>
      </c>
      <c r="E3259" s="111" t="s">
        <v>48670</v>
      </c>
    </row>
    <row r="3260" spans="1:5">
      <c r="A3260">
        <v>0</v>
      </c>
      <c r="B3260" t="s">
        <v>6735</v>
      </c>
      <c r="C3260" t="s">
        <v>48671</v>
      </c>
      <c r="D3260" s="111" t="s">
        <v>40</v>
      </c>
      <c r="E3260" s="111" t="s">
        <v>48672</v>
      </c>
    </row>
    <row r="3261" spans="1:5">
      <c r="A3261">
        <v>0</v>
      </c>
      <c r="B3261" t="s">
        <v>6736</v>
      </c>
      <c r="C3261" t="s">
        <v>48673</v>
      </c>
      <c r="D3261" s="111" t="s">
        <v>40</v>
      </c>
      <c r="E3261" s="111" t="s">
        <v>48674</v>
      </c>
    </row>
    <row r="3262" spans="1:5">
      <c r="A3262">
        <v>0</v>
      </c>
      <c r="B3262" t="s">
        <v>6737</v>
      </c>
      <c r="C3262" t="s">
        <v>48675</v>
      </c>
      <c r="D3262" s="111" t="s">
        <v>40</v>
      </c>
      <c r="E3262" s="111" t="s">
        <v>48676</v>
      </c>
    </row>
    <row r="3263" spans="1:5">
      <c r="A3263">
        <v>0</v>
      </c>
      <c r="B3263" t="s">
        <v>6738</v>
      </c>
      <c r="C3263" t="s">
        <v>48677</v>
      </c>
      <c r="D3263" s="111" t="s">
        <v>40</v>
      </c>
      <c r="E3263" s="111" t="s">
        <v>48678</v>
      </c>
    </row>
    <row r="3264" spans="1:5">
      <c r="A3264">
        <v>0</v>
      </c>
      <c r="B3264" t="s">
        <v>6739</v>
      </c>
      <c r="C3264" t="s">
        <v>48679</v>
      </c>
      <c r="D3264" s="111" t="s">
        <v>40</v>
      </c>
      <c r="E3264" s="111" t="s">
        <v>48680</v>
      </c>
    </row>
    <row r="3265" spans="1:5">
      <c r="A3265">
        <v>0</v>
      </c>
      <c r="B3265" t="s">
        <v>6740</v>
      </c>
      <c r="C3265" t="s">
        <v>48681</v>
      </c>
      <c r="D3265" s="111" t="s">
        <v>40</v>
      </c>
      <c r="E3265" s="111" t="s">
        <v>48682</v>
      </c>
    </row>
    <row r="3266" spans="1:5">
      <c r="A3266">
        <v>0</v>
      </c>
      <c r="B3266" t="s">
        <v>6741</v>
      </c>
      <c r="C3266" t="s">
        <v>48683</v>
      </c>
      <c r="D3266" s="111" t="s">
        <v>40</v>
      </c>
      <c r="E3266" s="111" t="s">
        <v>48684</v>
      </c>
    </row>
    <row r="3267" spans="1:5">
      <c r="A3267">
        <v>0</v>
      </c>
      <c r="B3267" t="s">
        <v>48685</v>
      </c>
      <c r="C3267">
        <v>0</v>
      </c>
      <c r="D3267" s="111">
        <v>0</v>
      </c>
      <c r="E3267" s="111" t="s">
        <v>42775</v>
      </c>
    </row>
    <row r="3268" spans="1:5">
      <c r="A3268">
        <v>0</v>
      </c>
      <c r="B3268" t="s">
        <v>6742</v>
      </c>
      <c r="C3268" t="s">
        <v>48686</v>
      </c>
      <c r="D3268" s="111" t="s">
        <v>40</v>
      </c>
      <c r="E3268" s="111" t="s">
        <v>48664</v>
      </c>
    </row>
    <row r="3269" spans="1:5">
      <c r="A3269">
        <v>0</v>
      </c>
      <c r="B3269" t="s">
        <v>6743</v>
      </c>
      <c r="C3269" t="s">
        <v>48687</v>
      </c>
      <c r="D3269" s="111" t="s">
        <v>40</v>
      </c>
      <c r="E3269" s="111" t="s">
        <v>48666</v>
      </c>
    </row>
    <row r="3270" spans="1:5">
      <c r="A3270">
        <v>0</v>
      </c>
      <c r="B3270" t="s">
        <v>6744</v>
      </c>
      <c r="C3270" t="s">
        <v>48688</v>
      </c>
      <c r="D3270" s="111" t="s">
        <v>40</v>
      </c>
      <c r="E3270" s="111" t="s">
        <v>48668</v>
      </c>
    </row>
    <row r="3271" spans="1:5">
      <c r="A3271">
        <v>0</v>
      </c>
      <c r="B3271" t="s">
        <v>6745</v>
      </c>
      <c r="C3271" t="s">
        <v>48689</v>
      </c>
      <c r="D3271" s="111" t="s">
        <v>40</v>
      </c>
      <c r="E3271" s="111" t="s">
        <v>48690</v>
      </c>
    </row>
    <row r="3272" spans="1:5">
      <c r="A3272">
        <v>0</v>
      </c>
      <c r="B3272" t="s">
        <v>6746</v>
      </c>
      <c r="C3272" t="s">
        <v>48691</v>
      </c>
      <c r="D3272" s="111" t="s">
        <v>40</v>
      </c>
      <c r="E3272" s="111" t="s">
        <v>48672</v>
      </c>
    </row>
    <row r="3273" spans="1:5">
      <c r="A3273">
        <v>0</v>
      </c>
      <c r="B3273" t="s">
        <v>6747</v>
      </c>
      <c r="C3273" t="s">
        <v>48692</v>
      </c>
      <c r="D3273" s="111" t="s">
        <v>40</v>
      </c>
      <c r="E3273" s="111" t="s">
        <v>48674</v>
      </c>
    </row>
    <row r="3274" spans="1:5">
      <c r="A3274">
        <v>0</v>
      </c>
      <c r="B3274" t="s">
        <v>6748</v>
      </c>
      <c r="C3274" t="s">
        <v>48693</v>
      </c>
      <c r="D3274" s="111" t="s">
        <v>40</v>
      </c>
      <c r="E3274" s="111" t="s">
        <v>48676</v>
      </c>
    </row>
    <row r="3275" spans="1:5">
      <c r="A3275">
        <v>0</v>
      </c>
      <c r="B3275" t="s">
        <v>6749</v>
      </c>
      <c r="C3275" t="s">
        <v>48694</v>
      </c>
      <c r="D3275" s="111" t="s">
        <v>40</v>
      </c>
      <c r="E3275" s="111" t="s">
        <v>48678</v>
      </c>
    </row>
    <row r="3276" spans="1:5">
      <c r="A3276">
        <v>0</v>
      </c>
      <c r="B3276" t="s">
        <v>6750</v>
      </c>
      <c r="C3276" t="s">
        <v>48695</v>
      </c>
      <c r="D3276" s="111" t="s">
        <v>40</v>
      </c>
      <c r="E3276" s="111" t="s">
        <v>48680</v>
      </c>
    </row>
    <row r="3277" spans="1:5">
      <c r="A3277">
        <v>0</v>
      </c>
      <c r="B3277" t="s">
        <v>48696</v>
      </c>
      <c r="C3277">
        <v>0</v>
      </c>
      <c r="D3277" s="111">
        <v>0</v>
      </c>
      <c r="E3277" s="111" t="s">
        <v>42775</v>
      </c>
    </row>
    <row r="3278" spans="1:5">
      <c r="A3278">
        <v>0</v>
      </c>
      <c r="B3278" t="s">
        <v>6751</v>
      </c>
      <c r="C3278" t="s">
        <v>48697</v>
      </c>
      <c r="D3278" s="111" t="s">
        <v>4130</v>
      </c>
      <c r="E3278" s="111" t="s">
        <v>48698</v>
      </c>
    </row>
    <row r="3279" spans="1:5">
      <c r="A3279">
        <v>0</v>
      </c>
      <c r="B3279" t="s">
        <v>6752</v>
      </c>
      <c r="C3279" t="s">
        <v>48699</v>
      </c>
      <c r="D3279" s="111" t="s">
        <v>4130</v>
      </c>
      <c r="E3279" s="111" t="s">
        <v>48700</v>
      </c>
    </row>
    <row r="3280" spans="1:5">
      <c r="A3280">
        <v>0</v>
      </c>
      <c r="B3280" t="s">
        <v>6753</v>
      </c>
      <c r="C3280" t="s">
        <v>48701</v>
      </c>
      <c r="D3280" s="111" t="s">
        <v>4130</v>
      </c>
      <c r="E3280" s="111" t="s">
        <v>48702</v>
      </c>
    </row>
    <row r="3281" spans="1:5">
      <c r="A3281">
        <v>0</v>
      </c>
      <c r="B3281" t="s">
        <v>6754</v>
      </c>
      <c r="C3281" t="s">
        <v>48703</v>
      </c>
      <c r="D3281" s="111" t="s">
        <v>4130</v>
      </c>
      <c r="E3281" s="111" t="s">
        <v>48704</v>
      </c>
    </row>
    <row r="3282" spans="1:5">
      <c r="A3282">
        <v>0</v>
      </c>
      <c r="B3282" t="s">
        <v>6755</v>
      </c>
      <c r="C3282" t="s">
        <v>48705</v>
      </c>
      <c r="D3282" s="111" t="s">
        <v>4130</v>
      </c>
      <c r="E3282" s="111" t="s">
        <v>48706</v>
      </c>
    </row>
    <row r="3283" spans="1:5">
      <c r="A3283">
        <v>0</v>
      </c>
      <c r="B3283" t="s">
        <v>6756</v>
      </c>
      <c r="C3283" t="s">
        <v>48707</v>
      </c>
      <c r="D3283" s="111" t="s">
        <v>4130</v>
      </c>
      <c r="E3283" s="111" t="s">
        <v>48708</v>
      </c>
    </row>
    <row r="3284" spans="1:5">
      <c r="A3284">
        <v>0</v>
      </c>
      <c r="B3284" t="s">
        <v>6757</v>
      </c>
      <c r="C3284" t="s">
        <v>48709</v>
      </c>
      <c r="D3284" s="111" t="s">
        <v>4130</v>
      </c>
      <c r="E3284" s="111" t="s">
        <v>48087</v>
      </c>
    </row>
    <row r="3285" spans="1:5">
      <c r="A3285">
        <v>0</v>
      </c>
      <c r="B3285" t="s">
        <v>6758</v>
      </c>
      <c r="C3285" t="s">
        <v>48710</v>
      </c>
      <c r="D3285" s="111" t="s">
        <v>4130</v>
      </c>
      <c r="E3285" s="111" t="s">
        <v>48711</v>
      </c>
    </row>
    <row r="3286" spans="1:5">
      <c r="A3286">
        <v>0</v>
      </c>
      <c r="B3286" t="s">
        <v>6759</v>
      </c>
      <c r="C3286" t="s">
        <v>48712</v>
      </c>
      <c r="D3286" s="111" t="s">
        <v>4130</v>
      </c>
      <c r="E3286" s="111" t="s">
        <v>48713</v>
      </c>
    </row>
    <row r="3287" spans="1:5">
      <c r="A3287">
        <v>0</v>
      </c>
      <c r="B3287" t="s">
        <v>6760</v>
      </c>
      <c r="C3287" t="s">
        <v>48714</v>
      </c>
      <c r="D3287" s="111" t="s">
        <v>4130</v>
      </c>
      <c r="E3287" s="111" t="s">
        <v>48715</v>
      </c>
    </row>
    <row r="3288" spans="1:5">
      <c r="A3288">
        <v>0</v>
      </c>
      <c r="B3288" t="s">
        <v>6761</v>
      </c>
      <c r="C3288" t="s">
        <v>48716</v>
      </c>
      <c r="D3288" s="111" t="s">
        <v>4130</v>
      </c>
      <c r="E3288" s="111" t="s">
        <v>48717</v>
      </c>
    </row>
    <row r="3289" spans="1:5">
      <c r="A3289">
        <v>0</v>
      </c>
      <c r="B3289" t="s">
        <v>6762</v>
      </c>
      <c r="C3289" t="s">
        <v>48718</v>
      </c>
      <c r="D3289" s="111" t="s">
        <v>4130</v>
      </c>
      <c r="E3289" s="111" t="s">
        <v>48719</v>
      </c>
    </row>
    <row r="3290" spans="1:5">
      <c r="A3290">
        <v>0</v>
      </c>
      <c r="B3290" t="s">
        <v>6763</v>
      </c>
      <c r="C3290" t="s">
        <v>48720</v>
      </c>
      <c r="D3290" s="111" t="s">
        <v>4130</v>
      </c>
      <c r="E3290" s="111" t="s">
        <v>48721</v>
      </c>
    </row>
    <row r="3291" spans="1:5">
      <c r="A3291">
        <v>0</v>
      </c>
      <c r="B3291" t="s">
        <v>6764</v>
      </c>
      <c r="C3291" t="s">
        <v>48722</v>
      </c>
      <c r="D3291" s="111" t="s">
        <v>4130</v>
      </c>
      <c r="E3291" s="111" t="s">
        <v>48723</v>
      </c>
    </row>
    <row r="3292" spans="1:5">
      <c r="A3292">
        <v>0</v>
      </c>
      <c r="B3292" t="s">
        <v>6765</v>
      </c>
      <c r="C3292" t="s">
        <v>48724</v>
      </c>
      <c r="D3292" s="111" t="s">
        <v>4130</v>
      </c>
      <c r="E3292" s="111" t="s">
        <v>48725</v>
      </c>
    </row>
    <row r="3293" spans="1:5">
      <c r="A3293">
        <v>0</v>
      </c>
      <c r="B3293" t="s">
        <v>6766</v>
      </c>
      <c r="C3293" t="s">
        <v>48726</v>
      </c>
      <c r="D3293" s="111" t="s">
        <v>4130</v>
      </c>
      <c r="E3293" s="111" t="s">
        <v>48727</v>
      </c>
    </row>
    <row r="3294" spans="1:5">
      <c r="A3294">
        <v>0</v>
      </c>
      <c r="B3294" t="s">
        <v>48728</v>
      </c>
      <c r="C3294">
        <v>0</v>
      </c>
      <c r="D3294" s="111">
        <v>0</v>
      </c>
      <c r="E3294" s="111" t="s">
        <v>42775</v>
      </c>
    </row>
    <row r="3295" spans="1:5">
      <c r="A3295">
        <v>0</v>
      </c>
      <c r="B3295" t="s">
        <v>6767</v>
      </c>
      <c r="C3295" t="s">
        <v>48729</v>
      </c>
      <c r="D3295" s="111" t="s">
        <v>40</v>
      </c>
      <c r="E3295" s="111" t="s">
        <v>48730</v>
      </c>
    </row>
    <row r="3296" spans="1:5">
      <c r="A3296">
        <v>0</v>
      </c>
      <c r="B3296" t="s">
        <v>6768</v>
      </c>
      <c r="C3296" t="s">
        <v>48731</v>
      </c>
      <c r="D3296" s="111" t="s">
        <v>40</v>
      </c>
      <c r="E3296" s="111" t="s">
        <v>48732</v>
      </c>
    </row>
    <row r="3297" spans="1:5">
      <c r="A3297">
        <v>0</v>
      </c>
      <c r="B3297" t="s">
        <v>6769</v>
      </c>
      <c r="C3297" t="s">
        <v>48733</v>
      </c>
      <c r="D3297" s="111" t="s">
        <v>40</v>
      </c>
      <c r="E3297" s="111" t="s">
        <v>48734</v>
      </c>
    </row>
    <row r="3298" spans="1:5">
      <c r="A3298">
        <v>0</v>
      </c>
      <c r="B3298" t="s">
        <v>48735</v>
      </c>
      <c r="C3298">
        <v>0</v>
      </c>
      <c r="D3298" s="111">
        <v>0</v>
      </c>
      <c r="E3298" s="111" t="s">
        <v>42775</v>
      </c>
    </row>
    <row r="3299" spans="1:5">
      <c r="A3299">
        <v>0</v>
      </c>
      <c r="B3299" t="s">
        <v>6770</v>
      </c>
      <c r="C3299" t="s">
        <v>48736</v>
      </c>
      <c r="D3299" s="111" t="s">
        <v>40</v>
      </c>
      <c r="E3299" s="111" t="s">
        <v>48737</v>
      </c>
    </row>
    <row r="3300" spans="1:5">
      <c r="A3300">
        <v>0</v>
      </c>
      <c r="B3300" t="s">
        <v>6771</v>
      </c>
      <c r="C3300" t="s">
        <v>48738</v>
      </c>
      <c r="D3300" s="111" t="s">
        <v>40</v>
      </c>
      <c r="E3300" s="111" t="s">
        <v>48739</v>
      </c>
    </row>
    <row r="3301" spans="1:5">
      <c r="A3301">
        <v>0</v>
      </c>
      <c r="B3301" t="s">
        <v>6772</v>
      </c>
      <c r="C3301" t="s">
        <v>48740</v>
      </c>
      <c r="D3301" s="111" t="s">
        <v>40</v>
      </c>
      <c r="E3301" s="111" t="s">
        <v>48741</v>
      </c>
    </row>
    <row r="3302" spans="1:5">
      <c r="A3302">
        <v>0</v>
      </c>
      <c r="B3302" t="s">
        <v>6773</v>
      </c>
      <c r="C3302" t="s">
        <v>48742</v>
      </c>
      <c r="D3302" s="111" t="s">
        <v>40</v>
      </c>
      <c r="E3302" s="111" t="s">
        <v>48743</v>
      </c>
    </row>
    <row r="3303" spans="1:5">
      <c r="A3303">
        <v>0</v>
      </c>
      <c r="B3303" t="s">
        <v>6774</v>
      </c>
      <c r="C3303" t="s">
        <v>48744</v>
      </c>
      <c r="D3303" s="111" t="s">
        <v>40</v>
      </c>
      <c r="E3303" s="111" t="s">
        <v>48745</v>
      </c>
    </row>
    <row r="3304" spans="1:5">
      <c r="A3304">
        <v>0</v>
      </c>
      <c r="B3304" t="s">
        <v>48746</v>
      </c>
      <c r="C3304">
        <v>0</v>
      </c>
      <c r="D3304" s="111">
        <v>0</v>
      </c>
      <c r="E3304" s="111" t="s">
        <v>42775</v>
      </c>
    </row>
    <row r="3305" spans="1:5">
      <c r="A3305">
        <v>0</v>
      </c>
      <c r="B3305" t="s">
        <v>6775</v>
      </c>
      <c r="C3305" t="s">
        <v>48747</v>
      </c>
      <c r="D3305" s="111" t="s">
        <v>4130</v>
      </c>
      <c r="E3305" s="111" t="s">
        <v>48748</v>
      </c>
    </row>
    <row r="3306" spans="1:5">
      <c r="A3306">
        <v>0</v>
      </c>
      <c r="B3306" t="s">
        <v>6776</v>
      </c>
      <c r="C3306" t="s">
        <v>48749</v>
      </c>
      <c r="D3306" s="111" t="s">
        <v>4130</v>
      </c>
      <c r="E3306" s="111" t="s">
        <v>48750</v>
      </c>
    </row>
    <row r="3307" spans="1:5">
      <c r="A3307">
        <v>0</v>
      </c>
      <c r="B3307" t="s">
        <v>6777</v>
      </c>
      <c r="C3307" t="s">
        <v>48751</v>
      </c>
      <c r="D3307" s="111" t="s">
        <v>4130</v>
      </c>
      <c r="E3307" s="111" t="s">
        <v>48748</v>
      </c>
    </row>
    <row r="3308" spans="1:5">
      <c r="A3308">
        <v>0</v>
      </c>
      <c r="B3308" t="s">
        <v>6778</v>
      </c>
      <c r="C3308" t="s">
        <v>48752</v>
      </c>
      <c r="D3308" s="111" t="s">
        <v>4130</v>
      </c>
      <c r="E3308" s="111" t="s">
        <v>48753</v>
      </c>
    </row>
    <row r="3309" spans="1:5">
      <c r="A3309">
        <v>0</v>
      </c>
      <c r="B3309" t="s">
        <v>6779</v>
      </c>
      <c r="C3309" t="s">
        <v>48754</v>
      </c>
      <c r="D3309" s="111" t="s">
        <v>4130</v>
      </c>
      <c r="E3309" s="111" t="s">
        <v>48755</v>
      </c>
    </row>
    <row r="3310" spans="1:5">
      <c r="A3310">
        <v>0</v>
      </c>
      <c r="B3310" t="s">
        <v>6780</v>
      </c>
      <c r="C3310" t="s">
        <v>48756</v>
      </c>
      <c r="D3310" s="111" t="s">
        <v>4130</v>
      </c>
      <c r="E3310" s="111" t="s">
        <v>48757</v>
      </c>
    </row>
    <row r="3311" spans="1:5">
      <c r="A3311">
        <v>0</v>
      </c>
      <c r="B3311" t="s">
        <v>6781</v>
      </c>
      <c r="C3311" t="s">
        <v>48758</v>
      </c>
      <c r="D3311" s="111" t="s">
        <v>4130</v>
      </c>
      <c r="E3311" s="111" t="s">
        <v>48759</v>
      </c>
    </row>
    <row r="3312" spans="1:5">
      <c r="A3312">
        <v>0</v>
      </c>
      <c r="B3312" t="s">
        <v>6782</v>
      </c>
      <c r="C3312" t="s">
        <v>48760</v>
      </c>
      <c r="D3312" s="111" t="s">
        <v>4130</v>
      </c>
      <c r="E3312" s="111" t="s">
        <v>44599</v>
      </c>
    </row>
    <row r="3313" spans="1:5">
      <c r="A3313">
        <v>0</v>
      </c>
      <c r="B3313" t="s">
        <v>6783</v>
      </c>
      <c r="C3313" t="s">
        <v>48761</v>
      </c>
      <c r="D3313" s="111" t="s">
        <v>4130</v>
      </c>
      <c r="E3313" s="111" t="s">
        <v>48762</v>
      </c>
    </row>
    <row r="3314" spans="1:5">
      <c r="A3314">
        <v>0</v>
      </c>
      <c r="B3314" t="s">
        <v>6784</v>
      </c>
      <c r="C3314" t="s">
        <v>48763</v>
      </c>
      <c r="D3314" s="111" t="s">
        <v>4130</v>
      </c>
      <c r="E3314" s="111" t="s">
        <v>48764</v>
      </c>
    </row>
    <row r="3315" spans="1:5">
      <c r="A3315">
        <v>0</v>
      </c>
      <c r="B3315" t="s">
        <v>48765</v>
      </c>
      <c r="C3315">
        <v>0</v>
      </c>
      <c r="D3315" s="111">
        <v>0</v>
      </c>
      <c r="E3315" s="111" t="s">
        <v>42775</v>
      </c>
    </row>
    <row r="3316" spans="1:5">
      <c r="A3316">
        <v>0</v>
      </c>
      <c r="B3316" t="s">
        <v>6785</v>
      </c>
      <c r="C3316" t="s">
        <v>48766</v>
      </c>
      <c r="D3316" s="111" t="s">
        <v>4130</v>
      </c>
      <c r="E3316" s="111" t="s">
        <v>47782</v>
      </c>
    </row>
    <row r="3317" spans="1:5">
      <c r="A3317">
        <v>0</v>
      </c>
      <c r="B3317" t="s">
        <v>6786</v>
      </c>
      <c r="C3317" t="s">
        <v>48767</v>
      </c>
      <c r="D3317" s="111" t="s">
        <v>4130</v>
      </c>
      <c r="E3317" s="111" t="s">
        <v>48768</v>
      </c>
    </row>
    <row r="3318" spans="1:5">
      <c r="A3318">
        <v>0</v>
      </c>
      <c r="B3318" t="s">
        <v>6787</v>
      </c>
      <c r="C3318" t="s">
        <v>48769</v>
      </c>
      <c r="D3318" s="111" t="s">
        <v>4130</v>
      </c>
      <c r="E3318" s="111" t="s">
        <v>48770</v>
      </c>
    </row>
    <row r="3319" spans="1:5">
      <c r="A3319">
        <v>0</v>
      </c>
      <c r="B3319" t="s">
        <v>6788</v>
      </c>
      <c r="C3319" t="s">
        <v>48771</v>
      </c>
      <c r="D3319" s="111" t="s">
        <v>4130</v>
      </c>
      <c r="E3319" s="111" t="s">
        <v>48772</v>
      </c>
    </row>
    <row r="3320" spans="1:5">
      <c r="A3320">
        <v>0</v>
      </c>
      <c r="B3320" t="s">
        <v>6789</v>
      </c>
      <c r="C3320" t="s">
        <v>48773</v>
      </c>
      <c r="D3320" s="111" t="s">
        <v>4130</v>
      </c>
      <c r="E3320" s="111" t="s">
        <v>48774</v>
      </c>
    </row>
    <row r="3321" spans="1:5">
      <c r="A3321">
        <v>0</v>
      </c>
      <c r="B3321" t="s">
        <v>6790</v>
      </c>
      <c r="C3321" t="s">
        <v>48775</v>
      </c>
      <c r="D3321" s="111" t="s">
        <v>4130</v>
      </c>
      <c r="E3321" s="111" t="s">
        <v>44543</v>
      </c>
    </row>
    <row r="3322" spans="1:5">
      <c r="A3322">
        <v>0</v>
      </c>
      <c r="B3322" t="s">
        <v>6791</v>
      </c>
      <c r="C3322" t="s">
        <v>48776</v>
      </c>
      <c r="D3322" s="111" t="s">
        <v>4130</v>
      </c>
      <c r="E3322" s="111" t="s">
        <v>45548</v>
      </c>
    </row>
    <row r="3323" spans="1:5">
      <c r="A3323" t="s">
        <v>48777</v>
      </c>
      <c r="B3323">
        <v>0</v>
      </c>
      <c r="C3323">
        <v>0</v>
      </c>
      <c r="D3323" s="111">
        <v>0</v>
      </c>
      <c r="E3323" s="111" t="s">
        <v>42775</v>
      </c>
    </row>
    <row r="3324" spans="1:5">
      <c r="A3324">
        <v>0</v>
      </c>
      <c r="B3324" t="s">
        <v>48778</v>
      </c>
      <c r="C3324">
        <v>0</v>
      </c>
      <c r="D3324" s="111">
        <v>0</v>
      </c>
      <c r="E3324" s="111" t="s">
        <v>42775</v>
      </c>
    </row>
    <row r="3325" spans="1:5">
      <c r="A3325">
        <v>0</v>
      </c>
      <c r="B3325" t="s">
        <v>6792</v>
      </c>
      <c r="C3325" t="s">
        <v>48779</v>
      </c>
      <c r="D3325" s="111" t="s">
        <v>4130</v>
      </c>
      <c r="E3325" s="111" t="s">
        <v>48780</v>
      </c>
    </row>
    <row r="3326" spans="1:5">
      <c r="A3326">
        <v>0</v>
      </c>
      <c r="B3326" t="s">
        <v>6793</v>
      </c>
      <c r="C3326" t="s">
        <v>48781</v>
      </c>
      <c r="D3326" s="111" t="s">
        <v>4130</v>
      </c>
      <c r="E3326" s="111" t="s">
        <v>48782</v>
      </c>
    </row>
    <row r="3327" spans="1:5">
      <c r="A3327">
        <v>0</v>
      </c>
      <c r="B3327" t="s">
        <v>48783</v>
      </c>
      <c r="C3327">
        <v>0</v>
      </c>
      <c r="D3327" s="111">
        <v>0</v>
      </c>
      <c r="E3327" s="111" t="s">
        <v>42775</v>
      </c>
    </row>
    <row r="3328" spans="1:5">
      <c r="A3328">
        <v>0</v>
      </c>
      <c r="B3328" t="s">
        <v>6794</v>
      </c>
      <c r="C3328" t="s">
        <v>48784</v>
      </c>
      <c r="D3328" s="111" t="s">
        <v>4130</v>
      </c>
      <c r="E3328" s="111" t="s">
        <v>48785</v>
      </c>
    </row>
    <row r="3329" spans="1:5">
      <c r="A3329">
        <v>0</v>
      </c>
      <c r="B3329" t="s">
        <v>6795</v>
      </c>
      <c r="C3329" t="s">
        <v>48786</v>
      </c>
      <c r="D3329" s="111" t="s">
        <v>4130</v>
      </c>
      <c r="E3329" s="111" t="s">
        <v>43734</v>
      </c>
    </row>
    <row r="3330" spans="1:5">
      <c r="A3330">
        <v>0</v>
      </c>
      <c r="B3330" t="s">
        <v>6796</v>
      </c>
      <c r="C3330" t="s">
        <v>48787</v>
      </c>
      <c r="D3330" s="111" t="s">
        <v>4130</v>
      </c>
      <c r="E3330" s="111" t="s">
        <v>48788</v>
      </c>
    </row>
    <row r="3331" spans="1:5">
      <c r="A3331">
        <v>0</v>
      </c>
      <c r="B3331" t="s">
        <v>6797</v>
      </c>
      <c r="C3331" t="s">
        <v>48789</v>
      </c>
      <c r="D3331" s="111" t="s">
        <v>4130</v>
      </c>
      <c r="E3331" s="111" t="s">
        <v>48790</v>
      </c>
    </row>
    <row r="3332" spans="1:5">
      <c r="A3332">
        <v>0</v>
      </c>
      <c r="B3332" t="s">
        <v>48791</v>
      </c>
      <c r="C3332">
        <v>0</v>
      </c>
      <c r="D3332" s="111">
        <v>0</v>
      </c>
      <c r="E3332" s="111" t="s">
        <v>42775</v>
      </c>
    </row>
    <row r="3333" spans="1:5">
      <c r="A3333">
        <v>0</v>
      </c>
      <c r="B3333" t="s">
        <v>6798</v>
      </c>
      <c r="C3333" t="s">
        <v>48792</v>
      </c>
      <c r="D3333" s="111" t="s">
        <v>4130</v>
      </c>
      <c r="E3333" s="111" t="s">
        <v>48793</v>
      </c>
    </row>
    <row r="3334" spans="1:5">
      <c r="A3334">
        <v>0</v>
      </c>
      <c r="B3334" t="s">
        <v>6799</v>
      </c>
      <c r="C3334" t="s">
        <v>48794</v>
      </c>
      <c r="D3334" s="111" t="s">
        <v>4130</v>
      </c>
      <c r="E3334" s="111" t="s">
        <v>48795</v>
      </c>
    </row>
    <row r="3335" spans="1:5">
      <c r="A3335">
        <v>0</v>
      </c>
      <c r="B3335" t="s">
        <v>6800</v>
      </c>
      <c r="C3335" t="s">
        <v>48796</v>
      </c>
      <c r="D3335" s="111" t="s">
        <v>4130</v>
      </c>
      <c r="E3335" s="111" t="s">
        <v>48797</v>
      </c>
    </row>
    <row r="3336" spans="1:5">
      <c r="A3336">
        <v>0</v>
      </c>
      <c r="B3336" t="s">
        <v>6801</v>
      </c>
      <c r="C3336" t="s">
        <v>48798</v>
      </c>
      <c r="D3336" s="111" t="s">
        <v>24</v>
      </c>
      <c r="E3336" s="111" t="s">
        <v>48799</v>
      </c>
    </row>
    <row r="3337" spans="1:5">
      <c r="A3337">
        <v>0</v>
      </c>
      <c r="B3337" t="s">
        <v>48800</v>
      </c>
      <c r="C3337">
        <v>0</v>
      </c>
      <c r="D3337" s="111">
        <v>0</v>
      </c>
      <c r="E3337" s="111" t="s">
        <v>42775</v>
      </c>
    </row>
    <row r="3338" spans="1:5">
      <c r="A3338">
        <v>0</v>
      </c>
      <c r="B3338" t="s">
        <v>6802</v>
      </c>
      <c r="C3338" t="s">
        <v>48801</v>
      </c>
      <c r="D3338" s="111" t="s">
        <v>4130</v>
      </c>
      <c r="E3338" s="111" t="s">
        <v>48802</v>
      </c>
    </row>
    <row r="3339" spans="1:5">
      <c r="A3339">
        <v>0</v>
      </c>
      <c r="B3339" t="s">
        <v>48803</v>
      </c>
      <c r="C3339">
        <v>0</v>
      </c>
      <c r="D3339" s="111">
        <v>0</v>
      </c>
      <c r="E3339" s="111" t="s">
        <v>42775</v>
      </c>
    </row>
    <row r="3340" spans="1:5">
      <c r="A3340">
        <v>0</v>
      </c>
      <c r="B3340" t="s">
        <v>6803</v>
      </c>
      <c r="C3340" t="s">
        <v>48804</v>
      </c>
      <c r="D3340" s="111" t="s">
        <v>4130</v>
      </c>
      <c r="E3340" s="111" t="s">
        <v>48805</v>
      </c>
    </row>
    <row r="3341" spans="1:5">
      <c r="A3341">
        <v>0</v>
      </c>
      <c r="B3341" t="s">
        <v>6804</v>
      </c>
      <c r="C3341" t="s">
        <v>48806</v>
      </c>
      <c r="D3341" s="111" t="s">
        <v>4130</v>
      </c>
      <c r="E3341" s="111" t="s">
        <v>48807</v>
      </c>
    </row>
    <row r="3342" spans="1:5">
      <c r="A3342">
        <v>0</v>
      </c>
      <c r="B3342" t="s">
        <v>6805</v>
      </c>
      <c r="C3342" t="s">
        <v>48808</v>
      </c>
      <c r="D3342" s="111" t="s">
        <v>4130</v>
      </c>
      <c r="E3342" s="111" t="s">
        <v>48809</v>
      </c>
    </row>
    <row r="3343" spans="1:5">
      <c r="A3343">
        <v>0</v>
      </c>
      <c r="B3343" t="s">
        <v>6806</v>
      </c>
      <c r="C3343" t="s">
        <v>48810</v>
      </c>
      <c r="D3343" s="111" t="s">
        <v>4130</v>
      </c>
      <c r="E3343" s="111" t="s">
        <v>48811</v>
      </c>
    </row>
    <row r="3344" spans="1:5">
      <c r="A3344">
        <v>0</v>
      </c>
      <c r="B3344" t="s">
        <v>6807</v>
      </c>
      <c r="C3344" t="s">
        <v>48812</v>
      </c>
      <c r="D3344" s="111" t="s">
        <v>4130</v>
      </c>
      <c r="E3344" s="111" t="s">
        <v>48813</v>
      </c>
    </row>
    <row r="3345" spans="1:5">
      <c r="A3345">
        <v>0</v>
      </c>
      <c r="B3345" t="s">
        <v>6808</v>
      </c>
      <c r="C3345" t="s">
        <v>48814</v>
      </c>
      <c r="D3345" s="111" t="s">
        <v>4130</v>
      </c>
      <c r="E3345" s="111" t="s">
        <v>48815</v>
      </c>
    </row>
    <row r="3346" spans="1:5">
      <c r="A3346">
        <v>0</v>
      </c>
      <c r="B3346" t="s">
        <v>6809</v>
      </c>
      <c r="C3346" t="s">
        <v>48816</v>
      </c>
      <c r="D3346" s="111" t="s">
        <v>4130</v>
      </c>
      <c r="E3346" s="111" t="s">
        <v>48813</v>
      </c>
    </row>
    <row r="3347" spans="1:5">
      <c r="A3347">
        <v>0</v>
      </c>
      <c r="B3347" t="s">
        <v>6810</v>
      </c>
      <c r="C3347" t="s">
        <v>48817</v>
      </c>
      <c r="D3347" s="111" t="s">
        <v>4130</v>
      </c>
      <c r="E3347" s="111" t="s">
        <v>48818</v>
      </c>
    </row>
    <row r="3348" spans="1:5">
      <c r="A3348">
        <v>0</v>
      </c>
      <c r="B3348" t="s">
        <v>6811</v>
      </c>
      <c r="C3348" t="s">
        <v>48819</v>
      </c>
      <c r="D3348" s="111" t="s">
        <v>4130</v>
      </c>
      <c r="E3348" s="111" t="s">
        <v>48820</v>
      </c>
    </row>
    <row r="3349" spans="1:5">
      <c r="A3349">
        <v>0</v>
      </c>
      <c r="B3349" t="s">
        <v>48821</v>
      </c>
      <c r="C3349">
        <v>0</v>
      </c>
      <c r="D3349" s="111">
        <v>0</v>
      </c>
      <c r="E3349" s="111" t="s">
        <v>42775</v>
      </c>
    </row>
    <row r="3350" spans="1:5">
      <c r="A3350">
        <v>0</v>
      </c>
      <c r="B3350" t="s">
        <v>6812</v>
      </c>
      <c r="C3350" t="s">
        <v>48822</v>
      </c>
      <c r="D3350" s="111" t="s">
        <v>4130</v>
      </c>
      <c r="E3350" s="111" t="s">
        <v>48823</v>
      </c>
    </row>
    <row r="3351" spans="1:5">
      <c r="A3351">
        <v>0</v>
      </c>
      <c r="B3351" t="s">
        <v>6813</v>
      </c>
      <c r="C3351" t="s">
        <v>48824</v>
      </c>
      <c r="D3351" s="111" t="s">
        <v>4130</v>
      </c>
      <c r="E3351" s="111" t="s">
        <v>48825</v>
      </c>
    </row>
    <row r="3352" spans="1:5">
      <c r="A3352">
        <v>0</v>
      </c>
      <c r="B3352" t="s">
        <v>6814</v>
      </c>
      <c r="C3352" t="s">
        <v>48826</v>
      </c>
      <c r="D3352" s="111" t="s">
        <v>4130</v>
      </c>
      <c r="E3352" s="111" t="s">
        <v>48827</v>
      </c>
    </row>
    <row r="3353" spans="1:5">
      <c r="A3353">
        <v>0</v>
      </c>
      <c r="B3353" t="s">
        <v>6815</v>
      </c>
      <c r="C3353" t="s">
        <v>48828</v>
      </c>
      <c r="D3353" s="111" t="s">
        <v>4130</v>
      </c>
      <c r="E3353" s="111" t="s">
        <v>48829</v>
      </c>
    </row>
    <row r="3354" spans="1:5">
      <c r="A3354">
        <v>0</v>
      </c>
      <c r="B3354" t="s">
        <v>6816</v>
      </c>
      <c r="C3354" t="s">
        <v>48830</v>
      </c>
      <c r="D3354" s="111" t="s">
        <v>4130</v>
      </c>
      <c r="E3354" s="111" t="s">
        <v>48831</v>
      </c>
    </row>
    <row r="3355" spans="1:5">
      <c r="A3355">
        <v>0</v>
      </c>
      <c r="B3355" t="s">
        <v>6817</v>
      </c>
      <c r="C3355" t="s">
        <v>48832</v>
      </c>
      <c r="D3355" s="111" t="s">
        <v>4130</v>
      </c>
      <c r="E3355" s="111" t="s">
        <v>48833</v>
      </c>
    </row>
    <row r="3356" spans="1:5">
      <c r="A3356">
        <v>0</v>
      </c>
      <c r="B3356" t="s">
        <v>6818</v>
      </c>
      <c r="C3356" t="s">
        <v>48834</v>
      </c>
      <c r="D3356" s="111" t="s">
        <v>4130</v>
      </c>
      <c r="E3356" s="111" t="s">
        <v>48835</v>
      </c>
    </row>
    <row r="3357" spans="1:5">
      <c r="A3357">
        <v>0</v>
      </c>
      <c r="B3357" t="s">
        <v>6819</v>
      </c>
      <c r="C3357" t="s">
        <v>48836</v>
      </c>
      <c r="D3357" s="111" t="s">
        <v>4130</v>
      </c>
      <c r="E3357" s="111" t="s">
        <v>48837</v>
      </c>
    </row>
    <row r="3358" spans="1:5">
      <c r="A3358">
        <v>0</v>
      </c>
      <c r="B3358" t="s">
        <v>6820</v>
      </c>
      <c r="C3358" t="s">
        <v>48838</v>
      </c>
      <c r="D3358" s="111" t="s">
        <v>4130</v>
      </c>
      <c r="E3358" s="111" t="s">
        <v>48839</v>
      </c>
    </row>
    <row r="3359" spans="1:5">
      <c r="A3359">
        <v>0</v>
      </c>
      <c r="B3359" t="s">
        <v>6821</v>
      </c>
      <c r="C3359" t="s">
        <v>48840</v>
      </c>
      <c r="D3359" s="111" t="s">
        <v>4130</v>
      </c>
      <c r="E3359" s="111" t="s">
        <v>48841</v>
      </c>
    </row>
    <row r="3360" spans="1:5">
      <c r="A3360">
        <v>0</v>
      </c>
      <c r="B3360" t="s">
        <v>6822</v>
      </c>
      <c r="C3360" t="s">
        <v>48842</v>
      </c>
      <c r="D3360" s="111" t="s">
        <v>4130</v>
      </c>
      <c r="E3360" s="111" t="s">
        <v>48843</v>
      </c>
    </row>
    <row r="3361" spans="1:5">
      <c r="A3361">
        <v>0</v>
      </c>
      <c r="B3361" t="s">
        <v>6823</v>
      </c>
      <c r="C3361" t="s">
        <v>48844</v>
      </c>
      <c r="D3361" s="111" t="s">
        <v>4130</v>
      </c>
      <c r="E3361" s="111" t="s">
        <v>48845</v>
      </c>
    </row>
    <row r="3362" spans="1:5">
      <c r="A3362">
        <v>0</v>
      </c>
      <c r="B3362" t="s">
        <v>6824</v>
      </c>
      <c r="C3362" t="s">
        <v>48846</v>
      </c>
      <c r="D3362" s="111" t="s">
        <v>4130</v>
      </c>
      <c r="E3362" s="111" t="s">
        <v>48847</v>
      </c>
    </row>
    <row r="3363" spans="1:5">
      <c r="A3363">
        <v>0</v>
      </c>
      <c r="B3363" t="s">
        <v>6825</v>
      </c>
      <c r="C3363" t="s">
        <v>48848</v>
      </c>
      <c r="D3363" s="111" t="s">
        <v>4130</v>
      </c>
      <c r="E3363" s="111" t="s">
        <v>48849</v>
      </c>
    </row>
    <row r="3364" spans="1:5">
      <c r="A3364">
        <v>0</v>
      </c>
      <c r="B3364" t="s">
        <v>6826</v>
      </c>
      <c r="C3364" t="s">
        <v>48850</v>
      </c>
      <c r="D3364" s="111" t="s">
        <v>4130</v>
      </c>
      <c r="E3364" s="111" t="s">
        <v>48851</v>
      </c>
    </row>
    <row r="3365" spans="1:5">
      <c r="A3365">
        <v>0</v>
      </c>
      <c r="B3365" t="s">
        <v>48852</v>
      </c>
      <c r="C3365">
        <v>0</v>
      </c>
      <c r="D3365" s="111">
        <v>0</v>
      </c>
      <c r="E3365" s="111" t="s">
        <v>42775</v>
      </c>
    </row>
    <row r="3366" spans="1:5">
      <c r="A3366">
        <v>0</v>
      </c>
      <c r="B3366" t="s">
        <v>6827</v>
      </c>
      <c r="C3366" t="s">
        <v>48853</v>
      </c>
      <c r="D3366" s="111" t="s">
        <v>4130</v>
      </c>
      <c r="E3366" s="111" t="s">
        <v>48854</v>
      </c>
    </row>
    <row r="3367" spans="1:5">
      <c r="A3367">
        <v>0</v>
      </c>
      <c r="B3367" t="s">
        <v>6828</v>
      </c>
      <c r="C3367" t="s">
        <v>48855</v>
      </c>
      <c r="D3367" s="111" t="s">
        <v>4130</v>
      </c>
      <c r="E3367" s="111" t="s">
        <v>48856</v>
      </c>
    </row>
    <row r="3368" spans="1:5">
      <c r="A3368">
        <v>0</v>
      </c>
      <c r="B3368" t="s">
        <v>6829</v>
      </c>
      <c r="C3368" t="s">
        <v>48857</v>
      </c>
      <c r="D3368" s="111" t="s">
        <v>4130</v>
      </c>
      <c r="E3368" s="111" t="s">
        <v>48858</v>
      </c>
    </row>
    <row r="3369" spans="1:5">
      <c r="A3369">
        <v>0</v>
      </c>
      <c r="B3369" t="s">
        <v>6830</v>
      </c>
      <c r="C3369" t="s">
        <v>48859</v>
      </c>
      <c r="D3369" s="111" t="s">
        <v>4130</v>
      </c>
      <c r="E3369" s="111" t="s">
        <v>48860</v>
      </c>
    </row>
    <row r="3370" spans="1:5">
      <c r="A3370">
        <v>0</v>
      </c>
      <c r="B3370" t="s">
        <v>6831</v>
      </c>
      <c r="C3370" t="s">
        <v>48861</v>
      </c>
      <c r="D3370" s="111" t="s">
        <v>4130</v>
      </c>
      <c r="E3370" s="111" t="s">
        <v>48862</v>
      </c>
    </row>
    <row r="3371" spans="1:5">
      <c r="A3371">
        <v>0</v>
      </c>
      <c r="B3371" t="s">
        <v>6832</v>
      </c>
      <c r="C3371" t="s">
        <v>48863</v>
      </c>
      <c r="D3371" s="111" t="s">
        <v>4130</v>
      </c>
      <c r="E3371" s="111" t="s">
        <v>48864</v>
      </c>
    </row>
    <row r="3372" spans="1:5">
      <c r="A3372">
        <v>0</v>
      </c>
      <c r="B3372" t="s">
        <v>6833</v>
      </c>
      <c r="C3372" t="s">
        <v>48865</v>
      </c>
      <c r="D3372" s="111" t="s">
        <v>4130</v>
      </c>
      <c r="E3372" s="111" t="s">
        <v>48866</v>
      </c>
    </row>
    <row r="3373" spans="1:5">
      <c r="A3373">
        <v>0</v>
      </c>
      <c r="B3373" t="s">
        <v>6834</v>
      </c>
      <c r="C3373" t="s">
        <v>48867</v>
      </c>
      <c r="D3373" s="111" t="s">
        <v>4130</v>
      </c>
      <c r="E3373" s="111" t="s">
        <v>48868</v>
      </c>
    </row>
    <row r="3374" spans="1:5">
      <c r="A3374">
        <v>0</v>
      </c>
      <c r="B3374" t="s">
        <v>6835</v>
      </c>
      <c r="C3374" t="s">
        <v>48869</v>
      </c>
      <c r="D3374" s="111" t="s">
        <v>4130</v>
      </c>
      <c r="E3374" s="111" t="s">
        <v>48870</v>
      </c>
    </row>
    <row r="3375" spans="1:5">
      <c r="A3375">
        <v>0</v>
      </c>
      <c r="B3375" t="s">
        <v>6836</v>
      </c>
      <c r="C3375" t="s">
        <v>48871</v>
      </c>
      <c r="D3375" s="111" t="s">
        <v>4130</v>
      </c>
      <c r="E3375" s="111" t="s">
        <v>48872</v>
      </c>
    </row>
    <row r="3376" spans="1:5">
      <c r="A3376">
        <v>0</v>
      </c>
      <c r="B3376" t="s">
        <v>6837</v>
      </c>
      <c r="C3376" t="s">
        <v>48873</v>
      </c>
      <c r="D3376" s="111" t="s">
        <v>4130</v>
      </c>
      <c r="E3376" s="111" t="s">
        <v>48874</v>
      </c>
    </row>
    <row r="3377" spans="1:5">
      <c r="A3377">
        <v>0</v>
      </c>
      <c r="B3377" t="s">
        <v>6838</v>
      </c>
      <c r="C3377" t="s">
        <v>48875</v>
      </c>
      <c r="D3377" s="111" t="s">
        <v>4130</v>
      </c>
      <c r="E3377" s="111" t="s">
        <v>48876</v>
      </c>
    </row>
    <row r="3378" spans="1:5">
      <c r="A3378">
        <v>0</v>
      </c>
      <c r="B3378" t="s">
        <v>6839</v>
      </c>
      <c r="C3378" t="s">
        <v>48877</v>
      </c>
      <c r="D3378" s="111" t="s">
        <v>4130</v>
      </c>
      <c r="E3378" s="111" t="s">
        <v>48878</v>
      </c>
    </row>
    <row r="3379" spans="1:5">
      <c r="A3379">
        <v>0</v>
      </c>
      <c r="B3379" t="s">
        <v>6840</v>
      </c>
      <c r="C3379" t="s">
        <v>48879</v>
      </c>
      <c r="D3379" s="111" t="s">
        <v>4130</v>
      </c>
      <c r="E3379" s="111" t="s">
        <v>48880</v>
      </c>
    </row>
    <row r="3380" spans="1:5">
      <c r="A3380">
        <v>0</v>
      </c>
      <c r="B3380" t="s">
        <v>6841</v>
      </c>
      <c r="C3380" t="s">
        <v>48881</v>
      </c>
      <c r="D3380" s="111" t="s">
        <v>4130</v>
      </c>
      <c r="E3380" s="111" t="s">
        <v>48882</v>
      </c>
    </row>
    <row r="3381" spans="1:5">
      <c r="A3381">
        <v>0</v>
      </c>
      <c r="B3381" t="s">
        <v>6842</v>
      </c>
      <c r="C3381" t="s">
        <v>48883</v>
      </c>
      <c r="D3381" s="111" t="s">
        <v>4130</v>
      </c>
      <c r="E3381" s="111" t="s">
        <v>48884</v>
      </c>
    </row>
    <row r="3382" spans="1:5">
      <c r="A3382">
        <v>0</v>
      </c>
      <c r="B3382" t="s">
        <v>6843</v>
      </c>
      <c r="C3382" t="s">
        <v>48885</v>
      </c>
      <c r="D3382" s="111" t="s">
        <v>4130</v>
      </c>
      <c r="E3382" s="111" t="s">
        <v>48886</v>
      </c>
    </row>
    <row r="3383" spans="1:5">
      <c r="A3383">
        <v>0</v>
      </c>
      <c r="B3383" t="s">
        <v>6844</v>
      </c>
      <c r="C3383" t="s">
        <v>48887</v>
      </c>
      <c r="D3383" s="111" t="s">
        <v>4130</v>
      </c>
      <c r="E3383" s="111" t="s">
        <v>48888</v>
      </c>
    </row>
    <row r="3384" spans="1:5">
      <c r="A3384">
        <v>0</v>
      </c>
      <c r="B3384" t="s">
        <v>6845</v>
      </c>
      <c r="C3384" t="s">
        <v>48889</v>
      </c>
      <c r="D3384" s="111" t="s">
        <v>4130</v>
      </c>
      <c r="E3384" s="111" t="s">
        <v>48890</v>
      </c>
    </row>
    <row r="3385" spans="1:5">
      <c r="A3385">
        <v>0</v>
      </c>
      <c r="B3385" t="s">
        <v>6846</v>
      </c>
      <c r="C3385" t="s">
        <v>48891</v>
      </c>
      <c r="D3385" s="111" t="s">
        <v>4130</v>
      </c>
      <c r="E3385" s="111" t="s">
        <v>48892</v>
      </c>
    </row>
    <row r="3386" spans="1:5">
      <c r="A3386">
        <v>0</v>
      </c>
      <c r="B3386" t="s">
        <v>6847</v>
      </c>
      <c r="C3386" t="s">
        <v>48893</v>
      </c>
      <c r="D3386" s="111" t="s">
        <v>4130</v>
      </c>
      <c r="E3386" s="111" t="s">
        <v>48894</v>
      </c>
    </row>
    <row r="3387" spans="1:5">
      <c r="A3387">
        <v>0</v>
      </c>
      <c r="B3387" t="s">
        <v>48895</v>
      </c>
      <c r="C3387">
        <v>0</v>
      </c>
      <c r="D3387" s="111">
        <v>0</v>
      </c>
      <c r="E3387" s="111" t="s">
        <v>42775</v>
      </c>
    </row>
    <row r="3388" spans="1:5">
      <c r="A3388">
        <v>0</v>
      </c>
      <c r="B3388" t="s">
        <v>6848</v>
      </c>
      <c r="C3388" t="s">
        <v>6849</v>
      </c>
      <c r="D3388" s="111" t="s">
        <v>4130</v>
      </c>
      <c r="E3388" s="111" t="s">
        <v>48896</v>
      </c>
    </row>
    <row r="3389" spans="1:5">
      <c r="A3389">
        <v>0</v>
      </c>
      <c r="B3389" t="s">
        <v>6850</v>
      </c>
      <c r="C3389" t="s">
        <v>48897</v>
      </c>
      <c r="D3389" s="111" t="s">
        <v>4130</v>
      </c>
      <c r="E3389" s="111" t="s">
        <v>48898</v>
      </c>
    </row>
    <row r="3390" spans="1:5">
      <c r="A3390">
        <v>0</v>
      </c>
      <c r="B3390" t="s">
        <v>6851</v>
      </c>
      <c r="C3390" t="s">
        <v>48899</v>
      </c>
      <c r="D3390" s="111" t="s">
        <v>4130</v>
      </c>
      <c r="E3390" s="111" t="s">
        <v>48900</v>
      </c>
    </row>
    <row r="3391" spans="1:5">
      <c r="A3391">
        <v>0</v>
      </c>
      <c r="B3391" t="s">
        <v>6852</v>
      </c>
      <c r="C3391" t="s">
        <v>48901</v>
      </c>
      <c r="D3391" s="111" t="s">
        <v>4130</v>
      </c>
      <c r="E3391" s="111" t="s">
        <v>48902</v>
      </c>
    </row>
    <row r="3392" spans="1:5">
      <c r="A3392">
        <v>0</v>
      </c>
      <c r="B3392" t="s">
        <v>6853</v>
      </c>
      <c r="C3392" t="s">
        <v>48903</v>
      </c>
      <c r="D3392" s="111" t="s">
        <v>4130</v>
      </c>
      <c r="E3392" s="111" t="s">
        <v>48904</v>
      </c>
    </row>
    <row r="3393" spans="1:5">
      <c r="A3393">
        <v>0</v>
      </c>
      <c r="B3393" t="s">
        <v>48905</v>
      </c>
      <c r="C3393">
        <v>0</v>
      </c>
      <c r="D3393" s="111">
        <v>0</v>
      </c>
      <c r="E3393" s="111" t="s">
        <v>42775</v>
      </c>
    </row>
    <row r="3394" spans="1:5">
      <c r="A3394">
        <v>0</v>
      </c>
      <c r="B3394" t="s">
        <v>6854</v>
      </c>
      <c r="C3394" t="s">
        <v>48906</v>
      </c>
      <c r="D3394" s="111" t="s">
        <v>4130</v>
      </c>
      <c r="E3394" s="111" t="s">
        <v>48907</v>
      </c>
    </row>
    <row r="3395" spans="1:5">
      <c r="A3395">
        <v>0</v>
      </c>
      <c r="B3395" t="s">
        <v>6855</v>
      </c>
      <c r="C3395" t="s">
        <v>48908</v>
      </c>
      <c r="D3395" s="111" t="s">
        <v>4130</v>
      </c>
      <c r="E3395" s="111" t="s">
        <v>48909</v>
      </c>
    </row>
    <row r="3396" spans="1:5">
      <c r="A3396">
        <v>0</v>
      </c>
      <c r="B3396" t="s">
        <v>48910</v>
      </c>
      <c r="C3396">
        <v>0</v>
      </c>
      <c r="D3396" s="111">
        <v>0</v>
      </c>
      <c r="E3396" s="111" t="s">
        <v>42775</v>
      </c>
    </row>
    <row r="3397" spans="1:5">
      <c r="A3397">
        <v>0</v>
      </c>
      <c r="B3397" t="s">
        <v>6856</v>
      </c>
      <c r="C3397" t="s">
        <v>48911</v>
      </c>
      <c r="D3397" s="111" t="s">
        <v>4130</v>
      </c>
      <c r="E3397" s="111" t="s">
        <v>48912</v>
      </c>
    </row>
    <row r="3398" spans="1:5">
      <c r="A3398">
        <v>0</v>
      </c>
      <c r="B3398" t="s">
        <v>6857</v>
      </c>
      <c r="C3398" t="s">
        <v>48913</v>
      </c>
      <c r="D3398" s="111" t="s">
        <v>4130</v>
      </c>
      <c r="E3398" s="111" t="s">
        <v>48914</v>
      </c>
    </row>
    <row r="3399" spans="1:5">
      <c r="A3399">
        <v>0</v>
      </c>
      <c r="B3399" t="s">
        <v>6858</v>
      </c>
      <c r="C3399" t="s">
        <v>48915</v>
      </c>
      <c r="D3399" s="111" t="s">
        <v>4130</v>
      </c>
      <c r="E3399" s="111" t="s">
        <v>48916</v>
      </c>
    </row>
    <row r="3400" spans="1:5">
      <c r="A3400">
        <v>0</v>
      </c>
      <c r="B3400" t="s">
        <v>48917</v>
      </c>
      <c r="C3400">
        <v>0</v>
      </c>
      <c r="D3400" s="111">
        <v>0</v>
      </c>
      <c r="E3400" s="111" t="s">
        <v>42775</v>
      </c>
    </row>
    <row r="3401" spans="1:5">
      <c r="A3401">
        <v>0</v>
      </c>
      <c r="B3401" t="s">
        <v>6859</v>
      </c>
      <c r="C3401" t="s">
        <v>48918</v>
      </c>
      <c r="D3401" s="111" t="s">
        <v>4130</v>
      </c>
      <c r="E3401" s="111" t="s">
        <v>48919</v>
      </c>
    </row>
    <row r="3402" spans="1:5">
      <c r="A3402" t="s">
        <v>48920</v>
      </c>
      <c r="B3402">
        <v>0</v>
      </c>
      <c r="C3402">
        <v>0</v>
      </c>
      <c r="D3402" s="111">
        <v>0</v>
      </c>
      <c r="E3402" s="111" t="s">
        <v>42775</v>
      </c>
    </row>
    <row r="3403" spans="1:5">
      <c r="A3403">
        <v>0</v>
      </c>
      <c r="B3403" t="s">
        <v>48921</v>
      </c>
      <c r="C3403">
        <v>0</v>
      </c>
      <c r="D3403" s="111">
        <v>0</v>
      </c>
      <c r="E3403" s="111" t="s">
        <v>42775</v>
      </c>
    </row>
    <row r="3404" spans="1:5">
      <c r="A3404">
        <v>0</v>
      </c>
      <c r="B3404" t="s">
        <v>6860</v>
      </c>
      <c r="C3404" t="s">
        <v>48922</v>
      </c>
      <c r="D3404" s="111" t="s">
        <v>4130</v>
      </c>
      <c r="E3404" s="111" t="s">
        <v>48923</v>
      </c>
    </row>
    <row r="3405" spans="1:5">
      <c r="A3405">
        <v>0</v>
      </c>
      <c r="B3405" t="s">
        <v>6861</v>
      </c>
      <c r="C3405" t="s">
        <v>48924</v>
      </c>
      <c r="D3405" s="111" t="s">
        <v>40</v>
      </c>
      <c r="E3405" s="111" t="s">
        <v>48925</v>
      </c>
    </row>
    <row r="3406" spans="1:5">
      <c r="A3406">
        <v>0</v>
      </c>
      <c r="B3406" t="s">
        <v>6862</v>
      </c>
      <c r="C3406" t="s">
        <v>48926</v>
      </c>
      <c r="D3406" s="111" t="s">
        <v>40</v>
      </c>
      <c r="E3406" s="111" t="s">
        <v>48927</v>
      </c>
    </row>
    <row r="3407" spans="1:5">
      <c r="A3407">
        <v>0</v>
      </c>
      <c r="B3407" t="s">
        <v>6863</v>
      </c>
      <c r="C3407" t="s">
        <v>48928</v>
      </c>
      <c r="D3407" s="111" t="s">
        <v>40</v>
      </c>
      <c r="E3407" s="111" t="s">
        <v>48929</v>
      </c>
    </row>
    <row r="3408" spans="1:5">
      <c r="A3408">
        <v>0</v>
      </c>
      <c r="B3408" t="s">
        <v>6864</v>
      </c>
      <c r="C3408" t="s">
        <v>48930</v>
      </c>
      <c r="D3408" s="111" t="s">
        <v>40</v>
      </c>
      <c r="E3408" s="111" t="s">
        <v>48931</v>
      </c>
    </row>
    <row r="3409" spans="1:5">
      <c r="A3409">
        <v>0</v>
      </c>
      <c r="B3409" t="s">
        <v>6865</v>
      </c>
      <c r="C3409" t="s">
        <v>48932</v>
      </c>
      <c r="D3409" s="111" t="s">
        <v>40</v>
      </c>
      <c r="E3409" s="111" t="s">
        <v>48933</v>
      </c>
    </row>
    <row r="3410" spans="1:5">
      <c r="A3410">
        <v>0</v>
      </c>
      <c r="B3410" t="s">
        <v>6866</v>
      </c>
      <c r="C3410" t="s">
        <v>48934</v>
      </c>
      <c r="D3410" s="111" t="s">
        <v>40</v>
      </c>
      <c r="E3410" s="111" t="s">
        <v>48935</v>
      </c>
    </row>
    <row r="3411" spans="1:5">
      <c r="A3411">
        <v>0</v>
      </c>
      <c r="B3411" t="s">
        <v>6867</v>
      </c>
      <c r="C3411" t="s">
        <v>48936</v>
      </c>
      <c r="D3411" s="111" t="s">
        <v>40</v>
      </c>
      <c r="E3411" s="111" t="s">
        <v>44508</v>
      </c>
    </row>
    <row r="3412" spans="1:5">
      <c r="A3412">
        <v>0</v>
      </c>
      <c r="B3412" t="s">
        <v>6868</v>
      </c>
      <c r="C3412" t="s">
        <v>48937</v>
      </c>
      <c r="D3412" s="111" t="s">
        <v>40</v>
      </c>
      <c r="E3412" s="111" t="s">
        <v>48938</v>
      </c>
    </row>
    <row r="3413" spans="1:5">
      <c r="A3413">
        <v>0</v>
      </c>
      <c r="B3413" t="s">
        <v>6869</v>
      </c>
      <c r="C3413" t="s">
        <v>48939</v>
      </c>
      <c r="D3413" s="111" t="s">
        <v>40</v>
      </c>
      <c r="E3413" s="111" t="s">
        <v>48940</v>
      </c>
    </row>
    <row r="3414" spans="1:5">
      <c r="A3414">
        <v>0</v>
      </c>
      <c r="B3414" t="s">
        <v>6870</v>
      </c>
      <c r="C3414" t="s">
        <v>48941</v>
      </c>
      <c r="D3414" s="111" t="s">
        <v>40</v>
      </c>
      <c r="E3414" s="111" t="s">
        <v>48942</v>
      </c>
    </row>
    <row r="3415" spans="1:5">
      <c r="A3415">
        <v>0</v>
      </c>
      <c r="B3415" t="s">
        <v>48943</v>
      </c>
      <c r="C3415">
        <v>0</v>
      </c>
      <c r="D3415" s="111">
        <v>0</v>
      </c>
      <c r="E3415" s="111" t="s">
        <v>42775</v>
      </c>
    </row>
    <row r="3416" spans="1:5">
      <c r="A3416">
        <v>0</v>
      </c>
      <c r="B3416" t="s">
        <v>6871</v>
      </c>
      <c r="C3416" t="s">
        <v>48944</v>
      </c>
      <c r="D3416" s="111" t="s">
        <v>4130</v>
      </c>
      <c r="E3416" s="111" t="s">
        <v>48945</v>
      </c>
    </row>
    <row r="3417" spans="1:5">
      <c r="A3417">
        <v>0</v>
      </c>
      <c r="B3417" t="s">
        <v>6872</v>
      </c>
      <c r="C3417" t="s">
        <v>48946</v>
      </c>
      <c r="D3417" s="111" t="s">
        <v>4130</v>
      </c>
      <c r="E3417" s="111" t="s">
        <v>48947</v>
      </c>
    </row>
    <row r="3418" spans="1:5">
      <c r="A3418">
        <v>0</v>
      </c>
      <c r="B3418" t="s">
        <v>6873</v>
      </c>
      <c r="C3418" t="s">
        <v>48948</v>
      </c>
      <c r="D3418" s="111" t="s">
        <v>4130</v>
      </c>
      <c r="E3418" s="111" t="s">
        <v>48949</v>
      </c>
    </row>
    <row r="3419" spans="1:5">
      <c r="A3419">
        <v>0</v>
      </c>
      <c r="B3419" t="s">
        <v>6874</v>
      </c>
      <c r="C3419" t="s">
        <v>48950</v>
      </c>
      <c r="D3419" s="111" t="s">
        <v>4130</v>
      </c>
      <c r="E3419" s="111" t="s">
        <v>48951</v>
      </c>
    </row>
    <row r="3420" spans="1:5">
      <c r="A3420">
        <v>0</v>
      </c>
      <c r="B3420" t="s">
        <v>6875</v>
      </c>
      <c r="C3420" t="s">
        <v>48952</v>
      </c>
      <c r="D3420" s="111" t="s">
        <v>4130</v>
      </c>
      <c r="E3420" s="111" t="s">
        <v>48953</v>
      </c>
    </row>
    <row r="3421" spans="1:5">
      <c r="A3421">
        <v>0</v>
      </c>
      <c r="B3421" t="s">
        <v>6876</v>
      </c>
      <c r="C3421" t="s">
        <v>48954</v>
      </c>
      <c r="D3421" s="111" t="s">
        <v>4130</v>
      </c>
      <c r="E3421" s="111" t="s">
        <v>48955</v>
      </c>
    </row>
    <row r="3422" spans="1:5">
      <c r="A3422">
        <v>0</v>
      </c>
      <c r="B3422" t="s">
        <v>6877</v>
      </c>
      <c r="C3422" t="s">
        <v>48956</v>
      </c>
      <c r="D3422" s="111" t="s">
        <v>4130</v>
      </c>
      <c r="E3422" s="111" t="s">
        <v>48957</v>
      </c>
    </row>
    <row r="3423" spans="1:5">
      <c r="A3423">
        <v>0</v>
      </c>
      <c r="B3423" t="s">
        <v>6878</v>
      </c>
      <c r="C3423" t="s">
        <v>48958</v>
      </c>
      <c r="D3423" s="111" t="s">
        <v>4130</v>
      </c>
      <c r="E3423" s="111" t="s">
        <v>48959</v>
      </c>
    </row>
    <row r="3424" spans="1:5">
      <c r="A3424">
        <v>0</v>
      </c>
      <c r="B3424" t="s">
        <v>6879</v>
      </c>
      <c r="C3424" t="s">
        <v>48960</v>
      </c>
      <c r="D3424" s="111" t="s">
        <v>4130</v>
      </c>
      <c r="E3424" s="111" t="s">
        <v>43130</v>
      </c>
    </row>
    <row r="3425" spans="1:5">
      <c r="A3425">
        <v>0</v>
      </c>
      <c r="B3425" t="s">
        <v>6880</v>
      </c>
      <c r="C3425" t="s">
        <v>48961</v>
      </c>
      <c r="D3425" s="111" t="s">
        <v>4130</v>
      </c>
      <c r="E3425" s="111" t="s">
        <v>48962</v>
      </c>
    </row>
    <row r="3426" spans="1:5">
      <c r="A3426">
        <v>0</v>
      </c>
      <c r="B3426" t="s">
        <v>6881</v>
      </c>
      <c r="C3426" t="s">
        <v>48963</v>
      </c>
      <c r="D3426" s="111" t="s">
        <v>4130</v>
      </c>
      <c r="E3426" s="111" t="s">
        <v>48964</v>
      </c>
    </row>
    <row r="3427" spans="1:5">
      <c r="A3427">
        <v>0</v>
      </c>
      <c r="B3427" t="s">
        <v>6882</v>
      </c>
      <c r="C3427" t="s">
        <v>48965</v>
      </c>
      <c r="D3427" s="111" t="s">
        <v>4130</v>
      </c>
      <c r="E3427" s="111" t="s">
        <v>48966</v>
      </c>
    </row>
    <row r="3428" spans="1:5">
      <c r="A3428">
        <v>0</v>
      </c>
      <c r="B3428" t="s">
        <v>6883</v>
      </c>
      <c r="C3428" t="s">
        <v>48967</v>
      </c>
      <c r="D3428" s="111" t="s">
        <v>4130</v>
      </c>
      <c r="E3428" s="111" t="s">
        <v>48968</v>
      </c>
    </row>
    <row r="3429" spans="1:5">
      <c r="A3429">
        <v>0</v>
      </c>
      <c r="B3429" t="s">
        <v>6884</v>
      </c>
      <c r="C3429" t="s">
        <v>48969</v>
      </c>
      <c r="D3429" s="111" t="s">
        <v>4130</v>
      </c>
      <c r="E3429" s="111" t="s">
        <v>48970</v>
      </c>
    </row>
    <row r="3430" spans="1:5">
      <c r="A3430">
        <v>0</v>
      </c>
      <c r="B3430" t="s">
        <v>6885</v>
      </c>
      <c r="C3430" t="s">
        <v>48971</v>
      </c>
      <c r="D3430" s="111" t="s">
        <v>4130</v>
      </c>
      <c r="E3430" s="111" t="s">
        <v>48972</v>
      </c>
    </row>
    <row r="3431" spans="1:5">
      <c r="A3431">
        <v>0</v>
      </c>
      <c r="B3431" t="s">
        <v>6886</v>
      </c>
      <c r="C3431" t="s">
        <v>48973</v>
      </c>
      <c r="D3431" s="111" t="s">
        <v>4130</v>
      </c>
      <c r="E3431" s="111" t="s">
        <v>48974</v>
      </c>
    </row>
    <row r="3432" spans="1:5">
      <c r="A3432">
        <v>0</v>
      </c>
      <c r="B3432" t="s">
        <v>6887</v>
      </c>
      <c r="C3432" t="s">
        <v>48975</v>
      </c>
      <c r="D3432" s="111" t="s">
        <v>4130</v>
      </c>
      <c r="E3432" s="111" t="s">
        <v>48976</v>
      </c>
    </row>
    <row r="3433" spans="1:5">
      <c r="A3433">
        <v>0</v>
      </c>
      <c r="B3433" t="s">
        <v>6888</v>
      </c>
      <c r="C3433" t="s">
        <v>48977</v>
      </c>
      <c r="D3433" s="111" t="s">
        <v>4130</v>
      </c>
      <c r="E3433" s="111" t="s">
        <v>48978</v>
      </c>
    </row>
    <row r="3434" spans="1:5">
      <c r="A3434">
        <v>0</v>
      </c>
      <c r="B3434" t="s">
        <v>6889</v>
      </c>
      <c r="C3434" t="s">
        <v>48979</v>
      </c>
      <c r="D3434" s="111" t="s">
        <v>4130</v>
      </c>
      <c r="E3434" s="111" t="s">
        <v>48980</v>
      </c>
    </row>
    <row r="3435" spans="1:5">
      <c r="A3435">
        <v>0</v>
      </c>
      <c r="B3435" t="s">
        <v>6890</v>
      </c>
      <c r="C3435" t="s">
        <v>48981</v>
      </c>
      <c r="D3435" s="111" t="s">
        <v>4130</v>
      </c>
      <c r="E3435" s="111" t="s">
        <v>48982</v>
      </c>
    </row>
    <row r="3436" spans="1:5">
      <c r="A3436">
        <v>0</v>
      </c>
      <c r="B3436" t="s">
        <v>6891</v>
      </c>
      <c r="C3436" t="s">
        <v>48983</v>
      </c>
      <c r="D3436" s="111" t="s">
        <v>4130</v>
      </c>
      <c r="E3436" s="111" t="s">
        <v>48984</v>
      </c>
    </row>
    <row r="3437" spans="1:5">
      <c r="A3437">
        <v>0</v>
      </c>
      <c r="B3437" t="s">
        <v>6892</v>
      </c>
      <c r="C3437" t="s">
        <v>48985</v>
      </c>
      <c r="D3437" s="111" t="s">
        <v>4130</v>
      </c>
      <c r="E3437" s="111" t="s">
        <v>48986</v>
      </c>
    </row>
    <row r="3438" spans="1:5">
      <c r="A3438">
        <v>0</v>
      </c>
      <c r="B3438" t="s">
        <v>48987</v>
      </c>
      <c r="C3438">
        <v>0</v>
      </c>
      <c r="D3438" s="111">
        <v>0</v>
      </c>
      <c r="E3438" s="111" t="s">
        <v>42775</v>
      </c>
    </row>
    <row r="3439" spans="1:5">
      <c r="A3439">
        <v>0</v>
      </c>
      <c r="B3439" t="s">
        <v>6893</v>
      </c>
      <c r="C3439" t="s">
        <v>48988</v>
      </c>
      <c r="D3439" s="111" t="s">
        <v>4130</v>
      </c>
      <c r="E3439" s="111" t="s">
        <v>48989</v>
      </c>
    </row>
    <row r="3440" spans="1:5">
      <c r="A3440">
        <v>0</v>
      </c>
      <c r="B3440" t="s">
        <v>6894</v>
      </c>
      <c r="C3440" t="s">
        <v>48990</v>
      </c>
      <c r="D3440" s="111" t="s">
        <v>4130</v>
      </c>
      <c r="E3440" s="111" t="s">
        <v>48991</v>
      </c>
    </row>
    <row r="3441" spans="1:5">
      <c r="A3441">
        <v>0</v>
      </c>
      <c r="B3441" t="s">
        <v>6895</v>
      </c>
      <c r="C3441" t="s">
        <v>48992</v>
      </c>
      <c r="D3441" s="111" t="s">
        <v>4130</v>
      </c>
      <c r="E3441" s="111" t="s">
        <v>48993</v>
      </c>
    </row>
    <row r="3442" spans="1:5">
      <c r="A3442">
        <v>0</v>
      </c>
      <c r="B3442" t="s">
        <v>6896</v>
      </c>
      <c r="C3442" t="s">
        <v>48994</v>
      </c>
      <c r="D3442" s="111" t="s">
        <v>4130</v>
      </c>
      <c r="E3442" s="111" t="s">
        <v>48995</v>
      </c>
    </row>
    <row r="3443" spans="1:5">
      <c r="A3443">
        <v>0</v>
      </c>
      <c r="B3443" t="s">
        <v>6897</v>
      </c>
      <c r="C3443" t="s">
        <v>48996</v>
      </c>
      <c r="D3443" s="111" t="s">
        <v>4130</v>
      </c>
      <c r="E3443" s="111" t="s">
        <v>48997</v>
      </c>
    </row>
    <row r="3444" spans="1:5">
      <c r="A3444">
        <v>0</v>
      </c>
      <c r="B3444" t="s">
        <v>48998</v>
      </c>
      <c r="C3444">
        <v>0</v>
      </c>
      <c r="D3444" s="111">
        <v>0</v>
      </c>
      <c r="E3444" s="111" t="s">
        <v>42775</v>
      </c>
    </row>
    <row r="3445" spans="1:5">
      <c r="A3445">
        <v>0</v>
      </c>
      <c r="B3445" t="s">
        <v>6898</v>
      </c>
      <c r="C3445" t="s">
        <v>48999</v>
      </c>
      <c r="D3445" s="111" t="s">
        <v>40</v>
      </c>
      <c r="E3445" s="111" t="s">
        <v>49000</v>
      </c>
    </row>
    <row r="3446" spans="1:5">
      <c r="A3446">
        <v>0</v>
      </c>
      <c r="B3446" t="s">
        <v>6899</v>
      </c>
      <c r="C3446" t="s">
        <v>49001</v>
      </c>
      <c r="D3446" s="111" t="s">
        <v>40</v>
      </c>
      <c r="E3446" s="111" t="s">
        <v>49002</v>
      </c>
    </row>
    <row r="3447" spans="1:5">
      <c r="A3447">
        <v>0</v>
      </c>
      <c r="B3447" t="s">
        <v>6900</v>
      </c>
      <c r="C3447" t="s">
        <v>49003</v>
      </c>
      <c r="D3447" s="111" t="s">
        <v>40</v>
      </c>
      <c r="E3447" s="111" t="s">
        <v>49004</v>
      </c>
    </row>
    <row r="3448" spans="1:5">
      <c r="A3448">
        <v>0</v>
      </c>
      <c r="B3448" t="s">
        <v>6901</v>
      </c>
      <c r="C3448" t="s">
        <v>49005</v>
      </c>
      <c r="D3448" s="111" t="s">
        <v>40</v>
      </c>
      <c r="E3448" s="111" t="s">
        <v>49006</v>
      </c>
    </row>
    <row r="3449" spans="1:5">
      <c r="A3449">
        <v>0</v>
      </c>
      <c r="B3449" t="s">
        <v>6902</v>
      </c>
      <c r="C3449" t="s">
        <v>49007</v>
      </c>
      <c r="D3449" s="111" t="s">
        <v>40</v>
      </c>
      <c r="E3449" s="111" t="s">
        <v>49008</v>
      </c>
    </row>
    <row r="3450" spans="1:5">
      <c r="A3450">
        <v>0</v>
      </c>
      <c r="B3450" t="s">
        <v>6903</v>
      </c>
      <c r="C3450" t="s">
        <v>49009</v>
      </c>
      <c r="D3450" s="111" t="s">
        <v>40</v>
      </c>
      <c r="E3450" s="111" t="s">
        <v>49010</v>
      </c>
    </row>
    <row r="3451" spans="1:5">
      <c r="A3451">
        <v>0</v>
      </c>
      <c r="B3451" t="s">
        <v>49011</v>
      </c>
      <c r="C3451">
        <v>0</v>
      </c>
      <c r="D3451" s="111">
        <v>0</v>
      </c>
      <c r="E3451" s="111" t="s">
        <v>42775</v>
      </c>
    </row>
    <row r="3452" spans="1:5">
      <c r="A3452">
        <v>0</v>
      </c>
      <c r="B3452" t="s">
        <v>6904</v>
      </c>
      <c r="C3452" t="s">
        <v>49012</v>
      </c>
      <c r="D3452" s="111" t="s">
        <v>4130</v>
      </c>
      <c r="E3452" s="111" t="s">
        <v>49013</v>
      </c>
    </row>
    <row r="3453" spans="1:5">
      <c r="A3453">
        <v>0</v>
      </c>
      <c r="B3453" t="s">
        <v>6905</v>
      </c>
      <c r="C3453" t="s">
        <v>49014</v>
      </c>
      <c r="D3453" s="111" t="s">
        <v>4130</v>
      </c>
      <c r="E3453" s="111" t="s">
        <v>49015</v>
      </c>
    </row>
    <row r="3454" spans="1:5">
      <c r="A3454">
        <v>0</v>
      </c>
      <c r="B3454" t="s">
        <v>6906</v>
      </c>
      <c r="C3454" t="s">
        <v>49016</v>
      </c>
      <c r="D3454" s="111" t="s">
        <v>4130</v>
      </c>
      <c r="E3454" s="111" t="s">
        <v>49017</v>
      </c>
    </row>
    <row r="3455" spans="1:5">
      <c r="A3455">
        <v>0</v>
      </c>
      <c r="B3455" t="s">
        <v>6907</v>
      </c>
      <c r="C3455" t="s">
        <v>49018</v>
      </c>
      <c r="D3455" s="111" t="s">
        <v>4130</v>
      </c>
      <c r="E3455" s="111" t="s">
        <v>49019</v>
      </c>
    </row>
    <row r="3456" spans="1:5">
      <c r="A3456">
        <v>0</v>
      </c>
      <c r="B3456" t="s">
        <v>49020</v>
      </c>
      <c r="C3456">
        <v>0</v>
      </c>
      <c r="D3456" s="111">
        <v>0</v>
      </c>
      <c r="E3456" s="111" t="s">
        <v>42775</v>
      </c>
    </row>
    <row r="3457" spans="1:5">
      <c r="A3457">
        <v>0</v>
      </c>
      <c r="B3457" t="s">
        <v>6908</v>
      </c>
      <c r="C3457" t="s">
        <v>49021</v>
      </c>
      <c r="D3457" s="111" t="s">
        <v>4130</v>
      </c>
      <c r="E3457" s="111" t="s">
        <v>49022</v>
      </c>
    </row>
    <row r="3458" spans="1:5">
      <c r="A3458">
        <v>0</v>
      </c>
      <c r="B3458" t="s">
        <v>6909</v>
      </c>
      <c r="C3458" t="s">
        <v>49023</v>
      </c>
      <c r="D3458" s="111" t="s">
        <v>4130</v>
      </c>
      <c r="E3458" s="111" t="s">
        <v>49024</v>
      </c>
    </row>
    <row r="3459" spans="1:5">
      <c r="A3459">
        <v>0</v>
      </c>
      <c r="B3459" t="s">
        <v>6910</v>
      </c>
      <c r="C3459" t="s">
        <v>49025</v>
      </c>
      <c r="D3459" s="111" t="s">
        <v>4130</v>
      </c>
      <c r="E3459" s="111" t="s">
        <v>49026</v>
      </c>
    </row>
    <row r="3460" spans="1:5">
      <c r="A3460">
        <v>0</v>
      </c>
      <c r="B3460" t="s">
        <v>6911</v>
      </c>
      <c r="C3460" t="s">
        <v>49027</v>
      </c>
      <c r="D3460" s="111" t="s">
        <v>4130</v>
      </c>
      <c r="E3460" s="111" t="s">
        <v>49028</v>
      </c>
    </row>
    <row r="3461" spans="1:5">
      <c r="A3461">
        <v>0</v>
      </c>
      <c r="B3461" t="s">
        <v>49029</v>
      </c>
      <c r="C3461">
        <v>0</v>
      </c>
      <c r="D3461" s="111">
        <v>0</v>
      </c>
      <c r="E3461" s="111" t="s">
        <v>42775</v>
      </c>
    </row>
    <row r="3462" spans="1:5">
      <c r="A3462">
        <v>0</v>
      </c>
      <c r="B3462" t="s">
        <v>6912</v>
      </c>
      <c r="C3462" t="s">
        <v>49030</v>
      </c>
      <c r="D3462" s="111" t="s">
        <v>4130</v>
      </c>
      <c r="E3462" s="111" t="s">
        <v>49031</v>
      </c>
    </row>
    <row r="3463" spans="1:5">
      <c r="A3463">
        <v>0</v>
      </c>
      <c r="B3463" t="s">
        <v>6913</v>
      </c>
      <c r="C3463" t="s">
        <v>49032</v>
      </c>
      <c r="D3463" s="111" t="s">
        <v>4130</v>
      </c>
      <c r="E3463" s="111" t="s">
        <v>49033</v>
      </c>
    </row>
    <row r="3464" spans="1:5">
      <c r="A3464">
        <v>0</v>
      </c>
      <c r="B3464" t="s">
        <v>49034</v>
      </c>
      <c r="C3464">
        <v>0</v>
      </c>
      <c r="D3464" s="111">
        <v>0</v>
      </c>
      <c r="E3464" s="111" t="s">
        <v>42775</v>
      </c>
    </row>
    <row r="3465" spans="1:5">
      <c r="A3465">
        <v>0</v>
      </c>
      <c r="B3465" t="s">
        <v>6914</v>
      </c>
      <c r="C3465" t="s">
        <v>49035</v>
      </c>
      <c r="D3465" s="111" t="s">
        <v>4130</v>
      </c>
      <c r="E3465" s="111" t="s">
        <v>49036</v>
      </c>
    </row>
    <row r="3466" spans="1:5">
      <c r="A3466">
        <v>0</v>
      </c>
      <c r="B3466" t="s">
        <v>6915</v>
      </c>
      <c r="C3466" t="s">
        <v>49037</v>
      </c>
      <c r="D3466" s="111" t="s">
        <v>4130</v>
      </c>
      <c r="E3466" s="111" t="s">
        <v>49038</v>
      </c>
    </row>
    <row r="3467" spans="1:5">
      <c r="A3467">
        <v>0</v>
      </c>
      <c r="B3467" t="s">
        <v>6916</v>
      </c>
      <c r="C3467" t="s">
        <v>49039</v>
      </c>
      <c r="D3467" s="111" t="s">
        <v>4130</v>
      </c>
      <c r="E3467" s="111" t="s">
        <v>49040</v>
      </c>
    </row>
    <row r="3468" spans="1:5">
      <c r="A3468">
        <v>0</v>
      </c>
      <c r="B3468" t="s">
        <v>6917</v>
      </c>
      <c r="C3468" t="s">
        <v>49041</v>
      </c>
      <c r="D3468" s="111" t="s">
        <v>4130</v>
      </c>
      <c r="E3468" s="111" t="s">
        <v>49042</v>
      </c>
    </row>
    <row r="3469" spans="1:5">
      <c r="A3469">
        <v>0</v>
      </c>
      <c r="B3469" t="s">
        <v>49043</v>
      </c>
      <c r="C3469">
        <v>0</v>
      </c>
      <c r="D3469" s="111">
        <v>0</v>
      </c>
      <c r="E3469" s="111" t="s">
        <v>42775</v>
      </c>
    </row>
    <row r="3470" spans="1:5">
      <c r="A3470">
        <v>0</v>
      </c>
      <c r="B3470" t="s">
        <v>6918</v>
      </c>
      <c r="C3470" t="s">
        <v>49044</v>
      </c>
      <c r="D3470" s="111" t="s">
        <v>4130</v>
      </c>
      <c r="E3470" s="111" t="s">
        <v>49045</v>
      </c>
    </row>
    <row r="3471" spans="1:5">
      <c r="A3471">
        <v>0</v>
      </c>
      <c r="B3471" t="s">
        <v>49046</v>
      </c>
      <c r="C3471">
        <v>0</v>
      </c>
      <c r="D3471" s="111">
        <v>0</v>
      </c>
      <c r="E3471" s="111" t="s">
        <v>42775</v>
      </c>
    </row>
    <row r="3472" spans="1:5">
      <c r="A3472">
        <v>0</v>
      </c>
      <c r="B3472" t="s">
        <v>6919</v>
      </c>
      <c r="C3472" t="s">
        <v>49047</v>
      </c>
      <c r="D3472" s="111" t="s">
        <v>4130</v>
      </c>
      <c r="E3472" s="111" t="s">
        <v>49048</v>
      </c>
    </row>
    <row r="3473" spans="1:5">
      <c r="A3473">
        <v>0</v>
      </c>
      <c r="B3473" t="s">
        <v>49049</v>
      </c>
      <c r="C3473">
        <v>0</v>
      </c>
      <c r="D3473" s="111">
        <v>0</v>
      </c>
      <c r="E3473" s="111" t="s">
        <v>42775</v>
      </c>
    </row>
    <row r="3474" spans="1:5">
      <c r="A3474">
        <v>0</v>
      </c>
      <c r="B3474" t="s">
        <v>6920</v>
      </c>
      <c r="C3474" t="s">
        <v>49050</v>
      </c>
      <c r="D3474" s="111" t="s">
        <v>4130</v>
      </c>
      <c r="E3474" s="111" t="s">
        <v>42933</v>
      </c>
    </row>
    <row r="3475" spans="1:5">
      <c r="A3475">
        <v>0</v>
      </c>
      <c r="B3475" t="s">
        <v>6921</v>
      </c>
      <c r="C3475" t="s">
        <v>49051</v>
      </c>
      <c r="D3475" s="111" t="s">
        <v>4130</v>
      </c>
      <c r="E3475" s="111" t="s">
        <v>49052</v>
      </c>
    </row>
    <row r="3476" spans="1:5">
      <c r="A3476">
        <v>0</v>
      </c>
      <c r="B3476" t="s">
        <v>6922</v>
      </c>
      <c r="C3476" t="s">
        <v>49053</v>
      </c>
      <c r="D3476" s="111" t="s">
        <v>4130</v>
      </c>
      <c r="E3476" s="111" t="s">
        <v>49054</v>
      </c>
    </row>
    <row r="3477" spans="1:5">
      <c r="A3477">
        <v>0</v>
      </c>
      <c r="B3477" t="s">
        <v>6923</v>
      </c>
      <c r="C3477" t="s">
        <v>49055</v>
      </c>
      <c r="D3477" s="111" t="s">
        <v>4130</v>
      </c>
      <c r="E3477" s="111" t="s">
        <v>49056</v>
      </c>
    </row>
    <row r="3478" spans="1:5">
      <c r="A3478">
        <v>0</v>
      </c>
      <c r="B3478" t="s">
        <v>6924</v>
      </c>
      <c r="C3478" t="s">
        <v>49057</v>
      </c>
      <c r="D3478" s="111" t="s">
        <v>4130</v>
      </c>
      <c r="E3478" s="111" t="s">
        <v>49058</v>
      </c>
    </row>
    <row r="3479" spans="1:5">
      <c r="A3479">
        <v>0</v>
      </c>
      <c r="B3479" t="s">
        <v>6925</v>
      </c>
      <c r="C3479" t="s">
        <v>49059</v>
      </c>
      <c r="D3479" s="111" t="s">
        <v>4130</v>
      </c>
      <c r="E3479" s="111" t="s">
        <v>49060</v>
      </c>
    </row>
    <row r="3480" spans="1:5">
      <c r="A3480">
        <v>0</v>
      </c>
      <c r="B3480" t="s">
        <v>6926</v>
      </c>
      <c r="C3480" t="s">
        <v>49061</v>
      </c>
      <c r="D3480" s="111" t="s">
        <v>4130</v>
      </c>
      <c r="E3480" s="111" t="s">
        <v>47450</v>
      </c>
    </row>
    <row r="3481" spans="1:5">
      <c r="A3481">
        <v>0</v>
      </c>
      <c r="B3481" t="s">
        <v>6927</v>
      </c>
      <c r="C3481" t="s">
        <v>49062</v>
      </c>
      <c r="D3481" s="111" t="s">
        <v>4130</v>
      </c>
      <c r="E3481" s="111" t="s">
        <v>49063</v>
      </c>
    </row>
    <row r="3482" spans="1:5">
      <c r="A3482">
        <v>0</v>
      </c>
      <c r="B3482" t="s">
        <v>6928</v>
      </c>
      <c r="C3482" t="s">
        <v>49064</v>
      </c>
      <c r="D3482" s="111" t="s">
        <v>4130</v>
      </c>
      <c r="E3482" s="111" t="s">
        <v>49065</v>
      </c>
    </row>
    <row r="3483" spans="1:5">
      <c r="A3483">
        <v>0</v>
      </c>
      <c r="B3483" t="s">
        <v>6929</v>
      </c>
      <c r="C3483" t="s">
        <v>49066</v>
      </c>
      <c r="D3483" s="111" t="s">
        <v>4130</v>
      </c>
      <c r="E3483" s="111" t="s">
        <v>49067</v>
      </c>
    </row>
    <row r="3484" spans="1:5">
      <c r="A3484">
        <v>0</v>
      </c>
      <c r="B3484" t="s">
        <v>6930</v>
      </c>
      <c r="C3484" t="s">
        <v>49068</v>
      </c>
      <c r="D3484" s="111" t="s">
        <v>4130</v>
      </c>
      <c r="E3484" s="111" t="s">
        <v>49069</v>
      </c>
    </row>
    <row r="3485" spans="1:5">
      <c r="A3485">
        <v>0</v>
      </c>
      <c r="B3485" t="s">
        <v>6931</v>
      </c>
      <c r="C3485" t="s">
        <v>49070</v>
      </c>
      <c r="D3485" s="111" t="s">
        <v>4130</v>
      </c>
      <c r="E3485" s="111" t="s">
        <v>49071</v>
      </c>
    </row>
    <row r="3486" spans="1:5">
      <c r="A3486">
        <v>0</v>
      </c>
      <c r="B3486" t="s">
        <v>6932</v>
      </c>
      <c r="C3486" t="s">
        <v>49072</v>
      </c>
      <c r="D3486" s="111" t="s">
        <v>4130</v>
      </c>
      <c r="E3486" s="111" t="s">
        <v>49073</v>
      </c>
    </row>
    <row r="3487" spans="1:5">
      <c r="A3487">
        <v>0</v>
      </c>
      <c r="B3487" t="s">
        <v>6933</v>
      </c>
      <c r="C3487" t="s">
        <v>49074</v>
      </c>
      <c r="D3487" s="111" t="s">
        <v>4130</v>
      </c>
      <c r="E3487" s="111" t="s">
        <v>49075</v>
      </c>
    </row>
    <row r="3488" spans="1:5">
      <c r="A3488">
        <v>0</v>
      </c>
      <c r="B3488" t="s">
        <v>6934</v>
      </c>
      <c r="C3488" t="s">
        <v>49076</v>
      </c>
      <c r="D3488" s="111" t="s">
        <v>4130</v>
      </c>
      <c r="E3488" s="111" t="s">
        <v>49077</v>
      </c>
    </row>
    <row r="3489" spans="1:5">
      <c r="A3489">
        <v>0</v>
      </c>
      <c r="B3489" t="s">
        <v>49078</v>
      </c>
      <c r="C3489">
        <v>0</v>
      </c>
      <c r="D3489" s="111">
        <v>0</v>
      </c>
      <c r="E3489" s="111" t="s">
        <v>42775</v>
      </c>
    </row>
    <row r="3490" spans="1:5">
      <c r="A3490">
        <v>0</v>
      </c>
      <c r="B3490" t="s">
        <v>6935</v>
      </c>
      <c r="C3490" t="s">
        <v>49079</v>
      </c>
      <c r="D3490" s="111" t="s">
        <v>4130</v>
      </c>
      <c r="E3490" s="111" t="s">
        <v>49080</v>
      </c>
    </row>
    <row r="3491" spans="1:5">
      <c r="A3491">
        <v>0</v>
      </c>
      <c r="B3491" t="s">
        <v>6936</v>
      </c>
      <c r="C3491" t="s">
        <v>49081</v>
      </c>
      <c r="D3491" s="111" t="s">
        <v>4130</v>
      </c>
      <c r="E3491" s="111" t="s">
        <v>49082</v>
      </c>
    </row>
    <row r="3492" spans="1:5">
      <c r="A3492">
        <v>0</v>
      </c>
      <c r="B3492" t="s">
        <v>6937</v>
      </c>
      <c r="C3492" t="s">
        <v>49083</v>
      </c>
      <c r="D3492" s="111" t="s">
        <v>4130</v>
      </c>
      <c r="E3492" s="111" t="s">
        <v>49084</v>
      </c>
    </row>
    <row r="3493" spans="1:5">
      <c r="A3493">
        <v>0</v>
      </c>
      <c r="B3493" t="s">
        <v>6938</v>
      </c>
      <c r="C3493" t="s">
        <v>49085</v>
      </c>
      <c r="D3493" s="111" t="s">
        <v>4130</v>
      </c>
      <c r="E3493" s="111" t="s">
        <v>49086</v>
      </c>
    </row>
    <row r="3494" spans="1:5">
      <c r="A3494" t="s">
        <v>49087</v>
      </c>
      <c r="B3494">
        <v>0</v>
      </c>
      <c r="C3494">
        <v>0</v>
      </c>
      <c r="D3494" s="111">
        <v>0</v>
      </c>
      <c r="E3494" s="111" t="s">
        <v>42775</v>
      </c>
    </row>
    <row r="3495" spans="1:5">
      <c r="A3495">
        <v>0</v>
      </c>
      <c r="B3495" t="s">
        <v>49088</v>
      </c>
      <c r="C3495">
        <v>0</v>
      </c>
      <c r="D3495" s="111">
        <v>0</v>
      </c>
      <c r="E3495" s="111" t="s">
        <v>42775</v>
      </c>
    </row>
    <row r="3496" spans="1:5">
      <c r="A3496">
        <v>0</v>
      </c>
      <c r="B3496" t="s">
        <v>6939</v>
      </c>
      <c r="C3496" t="s">
        <v>49089</v>
      </c>
      <c r="D3496" s="111" t="s">
        <v>4130</v>
      </c>
      <c r="E3496" s="111" t="s">
        <v>49090</v>
      </c>
    </row>
    <row r="3497" spans="1:5">
      <c r="A3497">
        <v>0</v>
      </c>
      <c r="B3497" t="s">
        <v>6940</v>
      </c>
      <c r="C3497" t="s">
        <v>49091</v>
      </c>
      <c r="D3497" s="111" t="s">
        <v>4130</v>
      </c>
      <c r="E3497" s="111" t="s">
        <v>49092</v>
      </c>
    </row>
    <row r="3498" spans="1:5">
      <c r="A3498">
        <v>0</v>
      </c>
      <c r="B3498" t="s">
        <v>6941</v>
      </c>
      <c r="C3498" t="s">
        <v>49093</v>
      </c>
      <c r="D3498" s="111" t="s">
        <v>4130</v>
      </c>
      <c r="E3498" s="111" t="s">
        <v>49094</v>
      </c>
    </row>
    <row r="3499" spans="1:5">
      <c r="A3499">
        <v>0</v>
      </c>
      <c r="B3499" t="s">
        <v>6942</v>
      </c>
      <c r="C3499" t="s">
        <v>49095</v>
      </c>
      <c r="D3499" s="111" t="s">
        <v>4130</v>
      </c>
      <c r="E3499" s="111" t="s">
        <v>49096</v>
      </c>
    </row>
    <row r="3500" spans="1:5">
      <c r="A3500">
        <v>0</v>
      </c>
      <c r="B3500" t="s">
        <v>6943</v>
      </c>
      <c r="C3500" t="s">
        <v>49097</v>
      </c>
      <c r="D3500" s="111" t="s">
        <v>4130</v>
      </c>
      <c r="E3500" s="111" t="s">
        <v>49098</v>
      </c>
    </row>
    <row r="3501" spans="1:5">
      <c r="A3501">
        <v>0</v>
      </c>
      <c r="B3501" t="s">
        <v>6944</v>
      </c>
      <c r="C3501" t="s">
        <v>49099</v>
      </c>
      <c r="D3501" s="111" t="s">
        <v>4130</v>
      </c>
      <c r="E3501" s="111" t="s">
        <v>49100</v>
      </c>
    </row>
    <row r="3502" spans="1:5">
      <c r="A3502">
        <v>0</v>
      </c>
      <c r="B3502" t="s">
        <v>6945</v>
      </c>
      <c r="C3502" t="s">
        <v>49101</v>
      </c>
      <c r="D3502" s="111" t="s">
        <v>4130</v>
      </c>
      <c r="E3502" s="111" t="s">
        <v>49102</v>
      </c>
    </row>
    <row r="3503" spans="1:5">
      <c r="A3503">
        <v>0</v>
      </c>
      <c r="B3503" t="s">
        <v>6946</v>
      </c>
      <c r="C3503" t="s">
        <v>49103</v>
      </c>
      <c r="D3503" s="111" t="s">
        <v>4130</v>
      </c>
      <c r="E3503" s="111" t="s">
        <v>49104</v>
      </c>
    </row>
    <row r="3504" spans="1:5">
      <c r="A3504">
        <v>0</v>
      </c>
      <c r="B3504" t="s">
        <v>6947</v>
      </c>
      <c r="C3504" t="s">
        <v>49105</v>
      </c>
      <c r="D3504" s="111" t="s">
        <v>4130</v>
      </c>
      <c r="E3504" s="111" t="s">
        <v>49106</v>
      </c>
    </row>
    <row r="3505" spans="1:5">
      <c r="A3505">
        <v>0</v>
      </c>
      <c r="B3505" t="s">
        <v>6948</v>
      </c>
      <c r="C3505" t="s">
        <v>49107</v>
      </c>
      <c r="D3505" s="111" t="s">
        <v>4130</v>
      </c>
      <c r="E3505" s="111" t="s">
        <v>49108</v>
      </c>
    </row>
    <row r="3506" spans="1:5">
      <c r="A3506">
        <v>0</v>
      </c>
      <c r="B3506" t="s">
        <v>6949</v>
      </c>
      <c r="C3506" t="s">
        <v>49109</v>
      </c>
      <c r="D3506" s="111" t="s">
        <v>4130</v>
      </c>
      <c r="E3506" s="111" t="s">
        <v>49110</v>
      </c>
    </row>
    <row r="3507" spans="1:5">
      <c r="A3507">
        <v>0</v>
      </c>
      <c r="B3507" t="s">
        <v>6950</v>
      </c>
      <c r="C3507" t="s">
        <v>49111</v>
      </c>
      <c r="D3507" s="111" t="s">
        <v>4130</v>
      </c>
      <c r="E3507" s="111" t="s">
        <v>49112</v>
      </c>
    </row>
    <row r="3508" spans="1:5">
      <c r="A3508">
        <v>0</v>
      </c>
      <c r="B3508" t="s">
        <v>6951</v>
      </c>
      <c r="C3508" t="s">
        <v>49113</v>
      </c>
      <c r="D3508" s="111" t="s">
        <v>4130</v>
      </c>
      <c r="E3508" s="111" t="s">
        <v>49114</v>
      </c>
    </row>
    <row r="3509" spans="1:5">
      <c r="A3509">
        <v>0</v>
      </c>
      <c r="B3509" t="s">
        <v>6952</v>
      </c>
      <c r="C3509" t="s">
        <v>49115</v>
      </c>
      <c r="D3509" s="111" t="s">
        <v>4130</v>
      </c>
      <c r="E3509" s="111" t="s">
        <v>49116</v>
      </c>
    </row>
    <row r="3510" spans="1:5">
      <c r="A3510">
        <v>0</v>
      </c>
      <c r="B3510" t="s">
        <v>6953</v>
      </c>
      <c r="C3510" t="s">
        <v>49117</v>
      </c>
      <c r="D3510" s="111" t="s">
        <v>4130</v>
      </c>
      <c r="E3510" s="111" t="s">
        <v>49118</v>
      </c>
    </row>
    <row r="3511" spans="1:5">
      <c r="A3511">
        <v>0</v>
      </c>
      <c r="B3511" t="s">
        <v>6954</v>
      </c>
      <c r="C3511" t="s">
        <v>49119</v>
      </c>
      <c r="D3511" s="111" t="s">
        <v>4130</v>
      </c>
      <c r="E3511" s="111" t="s">
        <v>49120</v>
      </c>
    </row>
    <row r="3512" spans="1:5">
      <c r="A3512">
        <v>0</v>
      </c>
      <c r="B3512" t="s">
        <v>6955</v>
      </c>
      <c r="C3512" t="s">
        <v>49121</v>
      </c>
      <c r="D3512" s="111" t="s">
        <v>4130</v>
      </c>
      <c r="E3512" s="111" t="s">
        <v>49122</v>
      </c>
    </row>
    <row r="3513" spans="1:5">
      <c r="A3513">
        <v>0</v>
      </c>
      <c r="B3513" t="s">
        <v>6956</v>
      </c>
      <c r="C3513" t="s">
        <v>49123</v>
      </c>
      <c r="D3513" s="111" t="s">
        <v>4130</v>
      </c>
      <c r="E3513" s="111" t="s">
        <v>49124</v>
      </c>
    </row>
    <row r="3514" spans="1:5">
      <c r="A3514">
        <v>0</v>
      </c>
      <c r="B3514" t="s">
        <v>6957</v>
      </c>
      <c r="C3514" t="s">
        <v>49125</v>
      </c>
      <c r="D3514" s="111" t="s">
        <v>4130</v>
      </c>
      <c r="E3514" s="111" t="s">
        <v>49126</v>
      </c>
    </row>
    <row r="3515" spans="1:5">
      <c r="A3515">
        <v>0</v>
      </c>
      <c r="B3515" t="s">
        <v>6958</v>
      </c>
      <c r="C3515" t="s">
        <v>49127</v>
      </c>
      <c r="D3515" s="111" t="s">
        <v>4130</v>
      </c>
      <c r="E3515" s="111" t="s">
        <v>49128</v>
      </c>
    </row>
    <row r="3516" spans="1:5">
      <c r="A3516">
        <v>0</v>
      </c>
      <c r="B3516" t="s">
        <v>6959</v>
      </c>
      <c r="C3516" t="s">
        <v>49129</v>
      </c>
      <c r="D3516" s="111" t="s">
        <v>4130</v>
      </c>
      <c r="E3516" s="111" t="s">
        <v>49130</v>
      </c>
    </row>
    <row r="3517" spans="1:5">
      <c r="A3517">
        <v>0</v>
      </c>
      <c r="B3517" t="s">
        <v>6960</v>
      </c>
      <c r="C3517" t="s">
        <v>49131</v>
      </c>
      <c r="D3517" s="111" t="s">
        <v>4130</v>
      </c>
      <c r="E3517" s="111" t="s">
        <v>49132</v>
      </c>
    </row>
    <row r="3518" spans="1:5">
      <c r="A3518">
        <v>0</v>
      </c>
      <c r="B3518" t="s">
        <v>6961</v>
      </c>
      <c r="C3518" t="s">
        <v>49133</v>
      </c>
      <c r="D3518" s="111" t="s">
        <v>4130</v>
      </c>
      <c r="E3518" s="111" t="s">
        <v>49134</v>
      </c>
    </row>
    <row r="3519" spans="1:5">
      <c r="A3519">
        <v>0</v>
      </c>
      <c r="B3519" t="s">
        <v>6962</v>
      </c>
      <c r="C3519" t="s">
        <v>49135</v>
      </c>
      <c r="D3519" s="111" t="s">
        <v>4130</v>
      </c>
      <c r="E3519" s="111" t="s">
        <v>49136</v>
      </c>
    </row>
    <row r="3520" spans="1:5">
      <c r="A3520">
        <v>0</v>
      </c>
      <c r="B3520" t="s">
        <v>6963</v>
      </c>
      <c r="C3520" t="s">
        <v>49137</v>
      </c>
      <c r="D3520" s="111" t="s">
        <v>4130</v>
      </c>
      <c r="E3520" s="111" t="s">
        <v>49138</v>
      </c>
    </row>
    <row r="3521" spans="1:5">
      <c r="A3521">
        <v>0</v>
      </c>
      <c r="B3521" t="s">
        <v>6964</v>
      </c>
      <c r="C3521" t="s">
        <v>49139</v>
      </c>
      <c r="D3521" s="111" t="s">
        <v>4130</v>
      </c>
      <c r="E3521" s="111" t="s">
        <v>49140</v>
      </c>
    </row>
    <row r="3522" spans="1:5">
      <c r="A3522">
        <v>0</v>
      </c>
      <c r="B3522" t="s">
        <v>6965</v>
      </c>
      <c r="C3522" t="s">
        <v>49141</v>
      </c>
      <c r="D3522" s="111" t="s">
        <v>4130</v>
      </c>
      <c r="E3522" s="111" t="s">
        <v>49142</v>
      </c>
    </row>
    <row r="3523" spans="1:5">
      <c r="A3523">
        <v>0</v>
      </c>
      <c r="B3523" t="s">
        <v>6966</v>
      </c>
      <c r="C3523" t="s">
        <v>49143</v>
      </c>
      <c r="D3523" s="111" t="s">
        <v>4130</v>
      </c>
      <c r="E3523" s="111" t="s">
        <v>49144</v>
      </c>
    </row>
    <row r="3524" spans="1:5">
      <c r="A3524">
        <v>0</v>
      </c>
      <c r="B3524" t="s">
        <v>6967</v>
      </c>
      <c r="C3524" t="s">
        <v>49145</v>
      </c>
      <c r="D3524" s="111" t="s">
        <v>4130</v>
      </c>
      <c r="E3524" s="111" t="s">
        <v>49146</v>
      </c>
    </row>
    <row r="3525" spans="1:5">
      <c r="A3525">
        <v>0</v>
      </c>
      <c r="B3525" t="s">
        <v>6968</v>
      </c>
      <c r="C3525" t="s">
        <v>49147</v>
      </c>
      <c r="D3525" s="111" t="s">
        <v>4130</v>
      </c>
      <c r="E3525" s="111" t="s">
        <v>49148</v>
      </c>
    </row>
    <row r="3526" spans="1:5">
      <c r="A3526">
        <v>0</v>
      </c>
      <c r="B3526" t="s">
        <v>6969</v>
      </c>
      <c r="C3526" t="s">
        <v>49149</v>
      </c>
      <c r="D3526" s="111" t="s">
        <v>4130</v>
      </c>
      <c r="E3526" s="111" t="s">
        <v>49150</v>
      </c>
    </row>
    <row r="3527" spans="1:5">
      <c r="A3527">
        <v>0</v>
      </c>
      <c r="B3527" t="s">
        <v>49151</v>
      </c>
      <c r="C3527">
        <v>0</v>
      </c>
      <c r="D3527" s="111">
        <v>0</v>
      </c>
      <c r="E3527" s="111" t="s">
        <v>42775</v>
      </c>
    </row>
    <row r="3528" spans="1:5">
      <c r="A3528">
        <v>0</v>
      </c>
      <c r="B3528" t="s">
        <v>6970</v>
      </c>
      <c r="C3528" t="s">
        <v>49152</v>
      </c>
      <c r="D3528" s="111" t="s">
        <v>4130</v>
      </c>
      <c r="E3528" s="111" t="s">
        <v>49153</v>
      </c>
    </row>
    <row r="3529" spans="1:5">
      <c r="A3529" t="s">
        <v>49154</v>
      </c>
      <c r="B3529">
        <v>0</v>
      </c>
      <c r="C3529">
        <v>0</v>
      </c>
      <c r="D3529" s="111">
        <v>0</v>
      </c>
      <c r="E3529" s="111" t="s">
        <v>42775</v>
      </c>
    </row>
    <row r="3530" spans="1:5">
      <c r="A3530">
        <v>0</v>
      </c>
      <c r="B3530" t="s">
        <v>49155</v>
      </c>
      <c r="C3530">
        <v>0</v>
      </c>
      <c r="D3530" s="111">
        <v>0</v>
      </c>
      <c r="E3530" s="111" t="s">
        <v>42775</v>
      </c>
    </row>
    <row r="3531" spans="1:5">
      <c r="A3531">
        <v>0</v>
      </c>
      <c r="B3531" t="s">
        <v>6971</v>
      </c>
      <c r="C3531" t="s">
        <v>49156</v>
      </c>
      <c r="D3531" s="111" t="s">
        <v>4130</v>
      </c>
      <c r="E3531" s="111" t="s">
        <v>49157</v>
      </c>
    </row>
    <row r="3532" spans="1:5">
      <c r="A3532">
        <v>0</v>
      </c>
      <c r="B3532" t="s">
        <v>6972</v>
      </c>
      <c r="C3532" t="s">
        <v>49158</v>
      </c>
      <c r="D3532" s="111" t="s">
        <v>4130</v>
      </c>
      <c r="E3532" s="111" t="s">
        <v>46607</v>
      </c>
    </row>
    <row r="3533" spans="1:5">
      <c r="A3533">
        <v>0</v>
      </c>
      <c r="B3533" t="s">
        <v>6973</v>
      </c>
      <c r="C3533" t="s">
        <v>49159</v>
      </c>
      <c r="D3533" s="111" t="s">
        <v>4130</v>
      </c>
      <c r="E3533" s="111" t="s">
        <v>46742</v>
      </c>
    </row>
    <row r="3534" spans="1:5">
      <c r="A3534">
        <v>0</v>
      </c>
      <c r="B3534" t="s">
        <v>6974</v>
      </c>
      <c r="C3534" t="s">
        <v>49160</v>
      </c>
      <c r="D3534" s="111" t="s">
        <v>4130</v>
      </c>
      <c r="E3534" s="111" t="s">
        <v>49161</v>
      </c>
    </row>
    <row r="3535" spans="1:5">
      <c r="A3535">
        <v>0</v>
      </c>
      <c r="B3535" t="s">
        <v>49162</v>
      </c>
      <c r="C3535">
        <v>0</v>
      </c>
      <c r="D3535" s="111">
        <v>0</v>
      </c>
      <c r="E3535" s="111" t="s">
        <v>42775</v>
      </c>
    </row>
    <row r="3536" spans="1:5">
      <c r="A3536">
        <v>0</v>
      </c>
      <c r="B3536" t="s">
        <v>6975</v>
      </c>
      <c r="C3536" t="s">
        <v>49163</v>
      </c>
      <c r="D3536" s="111" t="s">
        <v>40</v>
      </c>
      <c r="E3536" s="111" t="s">
        <v>43417</v>
      </c>
    </row>
    <row r="3537" spans="1:5">
      <c r="A3537">
        <v>0</v>
      </c>
      <c r="B3537" t="s">
        <v>6976</v>
      </c>
      <c r="C3537" t="s">
        <v>49164</v>
      </c>
      <c r="D3537" s="111" t="s">
        <v>40</v>
      </c>
      <c r="E3537" s="111" t="s">
        <v>49165</v>
      </c>
    </row>
    <row r="3538" spans="1:5">
      <c r="A3538">
        <v>0</v>
      </c>
      <c r="B3538" t="s">
        <v>6977</v>
      </c>
      <c r="C3538" t="s">
        <v>49166</v>
      </c>
      <c r="D3538" s="111" t="s">
        <v>40</v>
      </c>
      <c r="E3538" s="111" t="s">
        <v>49167</v>
      </c>
    </row>
    <row r="3539" spans="1:5">
      <c r="A3539">
        <v>0</v>
      </c>
      <c r="B3539" t="s">
        <v>6978</v>
      </c>
      <c r="C3539" t="s">
        <v>49168</v>
      </c>
      <c r="D3539" s="111" t="s">
        <v>40</v>
      </c>
      <c r="E3539" s="111" t="s">
        <v>49169</v>
      </c>
    </row>
    <row r="3540" spans="1:5">
      <c r="A3540">
        <v>0</v>
      </c>
      <c r="B3540" t="s">
        <v>6979</v>
      </c>
      <c r="C3540" t="s">
        <v>49170</v>
      </c>
      <c r="D3540" s="111" t="s">
        <v>40</v>
      </c>
      <c r="E3540" s="111" t="s">
        <v>49171</v>
      </c>
    </row>
    <row r="3541" spans="1:5">
      <c r="A3541">
        <v>0</v>
      </c>
      <c r="B3541" t="s">
        <v>6980</v>
      </c>
      <c r="C3541" t="s">
        <v>49172</v>
      </c>
      <c r="D3541" s="111" t="s">
        <v>40</v>
      </c>
      <c r="E3541" s="111" t="s">
        <v>49173</v>
      </c>
    </row>
    <row r="3542" spans="1:5">
      <c r="A3542">
        <v>0</v>
      </c>
      <c r="B3542" t="s">
        <v>6981</v>
      </c>
      <c r="C3542" t="s">
        <v>49174</v>
      </c>
      <c r="D3542" s="111" t="s">
        <v>40</v>
      </c>
      <c r="E3542" s="111" t="s">
        <v>49175</v>
      </c>
    </row>
    <row r="3543" spans="1:5">
      <c r="A3543">
        <v>0</v>
      </c>
      <c r="B3543" t="s">
        <v>6982</v>
      </c>
      <c r="C3543" t="s">
        <v>49176</v>
      </c>
      <c r="D3543" s="111" t="s">
        <v>40</v>
      </c>
      <c r="E3543" s="111" t="s">
        <v>49177</v>
      </c>
    </row>
    <row r="3544" spans="1:5">
      <c r="A3544">
        <v>0</v>
      </c>
      <c r="B3544" t="s">
        <v>49178</v>
      </c>
      <c r="C3544">
        <v>0</v>
      </c>
      <c r="D3544" s="111">
        <v>0</v>
      </c>
      <c r="E3544" s="111" t="s">
        <v>42775</v>
      </c>
    </row>
    <row r="3545" spans="1:5">
      <c r="A3545">
        <v>0</v>
      </c>
      <c r="B3545" t="s">
        <v>6983</v>
      </c>
      <c r="C3545" t="s">
        <v>49179</v>
      </c>
      <c r="D3545" s="111" t="s">
        <v>4130</v>
      </c>
      <c r="E3545" s="111" t="s">
        <v>49180</v>
      </c>
    </row>
    <row r="3546" spans="1:5">
      <c r="A3546">
        <v>0</v>
      </c>
      <c r="B3546" t="s">
        <v>6984</v>
      </c>
      <c r="C3546" t="s">
        <v>49181</v>
      </c>
      <c r="D3546" s="111" t="s">
        <v>4130</v>
      </c>
      <c r="E3546" s="111" t="s">
        <v>49182</v>
      </c>
    </row>
    <row r="3547" spans="1:5">
      <c r="A3547">
        <v>0</v>
      </c>
      <c r="B3547" t="s">
        <v>49183</v>
      </c>
      <c r="C3547">
        <v>0</v>
      </c>
      <c r="D3547" s="111">
        <v>0</v>
      </c>
      <c r="E3547" s="111" t="s">
        <v>42775</v>
      </c>
    </row>
    <row r="3548" spans="1:5">
      <c r="A3548">
        <v>0</v>
      </c>
      <c r="B3548" t="s">
        <v>6985</v>
      </c>
      <c r="C3548" t="s">
        <v>49184</v>
      </c>
      <c r="D3548" s="111" t="s">
        <v>40</v>
      </c>
      <c r="E3548" s="111" t="s">
        <v>49185</v>
      </c>
    </row>
    <row r="3549" spans="1:5">
      <c r="A3549">
        <v>0</v>
      </c>
      <c r="B3549" t="s">
        <v>6986</v>
      </c>
      <c r="C3549" t="s">
        <v>49186</v>
      </c>
      <c r="D3549" s="111" t="s">
        <v>40</v>
      </c>
      <c r="E3549" s="111" t="s">
        <v>49187</v>
      </c>
    </row>
    <row r="3550" spans="1:5">
      <c r="A3550">
        <v>0</v>
      </c>
      <c r="B3550" t="s">
        <v>6987</v>
      </c>
      <c r="C3550" t="s">
        <v>49188</v>
      </c>
      <c r="D3550" s="111" t="s">
        <v>40</v>
      </c>
      <c r="E3550" s="111" t="s">
        <v>46862</v>
      </c>
    </row>
    <row r="3551" spans="1:5">
      <c r="A3551">
        <v>0</v>
      </c>
      <c r="B3551" t="s">
        <v>49189</v>
      </c>
      <c r="C3551">
        <v>0</v>
      </c>
      <c r="D3551" s="111">
        <v>0</v>
      </c>
      <c r="E3551" s="111" t="s">
        <v>42775</v>
      </c>
    </row>
    <row r="3552" spans="1:5">
      <c r="A3552">
        <v>0</v>
      </c>
      <c r="B3552" t="s">
        <v>6988</v>
      </c>
      <c r="C3552" t="s">
        <v>49190</v>
      </c>
      <c r="D3552" s="111" t="s">
        <v>40</v>
      </c>
      <c r="E3552" s="111" t="s">
        <v>49191</v>
      </c>
    </row>
    <row r="3553" spans="1:5">
      <c r="A3553">
        <v>0</v>
      </c>
      <c r="B3553" t="s">
        <v>6989</v>
      </c>
      <c r="C3553" t="s">
        <v>49192</v>
      </c>
      <c r="D3553" s="111" t="s">
        <v>40</v>
      </c>
      <c r="E3553" s="111" t="s">
        <v>49193</v>
      </c>
    </row>
    <row r="3554" spans="1:5">
      <c r="A3554">
        <v>0</v>
      </c>
      <c r="B3554" t="s">
        <v>6990</v>
      </c>
      <c r="C3554" t="s">
        <v>49194</v>
      </c>
      <c r="D3554" s="111" t="s">
        <v>40</v>
      </c>
      <c r="E3554" s="111" t="s">
        <v>49195</v>
      </c>
    </row>
    <row r="3555" spans="1:5">
      <c r="A3555">
        <v>0</v>
      </c>
      <c r="B3555" t="s">
        <v>6991</v>
      </c>
      <c r="C3555" t="s">
        <v>49196</v>
      </c>
      <c r="D3555" s="111" t="s">
        <v>40</v>
      </c>
      <c r="E3555" s="111" t="s">
        <v>49197</v>
      </c>
    </row>
    <row r="3556" spans="1:5">
      <c r="A3556">
        <v>0</v>
      </c>
      <c r="B3556" t="s">
        <v>6992</v>
      </c>
      <c r="C3556" t="s">
        <v>49198</v>
      </c>
      <c r="D3556" s="111" t="s">
        <v>40</v>
      </c>
      <c r="E3556" s="111" t="s">
        <v>49199</v>
      </c>
    </row>
    <row r="3557" spans="1:5">
      <c r="A3557">
        <v>0</v>
      </c>
      <c r="B3557" t="s">
        <v>6993</v>
      </c>
      <c r="C3557" t="s">
        <v>49200</v>
      </c>
      <c r="D3557" s="111" t="s">
        <v>40</v>
      </c>
      <c r="E3557" s="111" t="s">
        <v>49201</v>
      </c>
    </row>
    <row r="3558" spans="1:5">
      <c r="A3558">
        <v>0</v>
      </c>
      <c r="B3558" t="s">
        <v>6994</v>
      </c>
      <c r="C3558" t="s">
        <v>49202</v>
      </c>
      <c r="D3558" s="111" t="s">
        <v>40</v>
      </c>
      <c r="E3558" s="111" t="s">
        <v>49203</v>
      </c>
    </row>
    <row r="3559" spans="1:5">
      <c r="A3559">
        <v>0</v>
      </c>
      <c r="B3559" t="s">
        <v>6995</v>
      </c>
      <c r="C3559" t="s">
        <v>49204</v>
      </c>
      <c r="D3559" s="111" t="s">
        <v>40</v>
      </c>
      <c r="E3559" s="111" t="s">
        <v>49205</v>
      </c>
    </row>
    <row r="3560" spans="1:5">
      <c r="A3560">
        <v>0</v>
      </c>
      <c r="B3560" t="s">
        <v>6996</v>
      </c>
      <c r="C3560" t="s">
        <v>49206</v>
      </c>
      <c r="D3560" s="111" t="s">
        <v>40</v>
      </c>
      <c r="E3560" s="111" t="s">
        <v>49207</v>
      </c>
    </row>
    <row r="3561" spans="1:5">
      <c r="A3561">
        <v>0</v>
      </c>
      <c r="B3561" t="s">
        <v>6997</v>
      </c>
      <c r="C3561" t="s">
        <v>49208</v>
      </c>
      <c r="D3561" s="111" t="s">
        <v>40</v>
      </c>
      <c r="E3561" s="111" t="s">
        <v>49209</v>
      </c>
    </row>
    <row r="3562" spans="1:5">
      <c r="A3562">
        <v>0</v>
      </c>
      <c r="B3562" t="s">
        <v>6998</v>
      </c>
      <c r="C3562" t="s">
        <v>49210</v>
      </c>
      <c r="D3562" s="111" t="s">
        <v>40</v>
      </c>
      <c r="E3562" s="111" t="s">
        <v>49211</v>
      </c>
    </row>
    <row r="3563" spans="1:5">
      <c r="A3563">
        <v>0</v>
      </c>
      <c r="B3563" t="s">
        <v>6999</v>
      </c>
      <c r="C3563" t="s">
        <v>49212</v>
      </c>
      <c r="D3563" s="111" t="s">
        <v>40</v>
      </c>
      <c r="E3563" s="111" t="s">
        <v>43443</v>
      </c>
    </row>
    <row r="3564" spans="1:5">
      <c r="A3564">
        <v>0</v>
      </c>
      <c r="B3564" t="s">
        <v>7000</v>
      </c>
      <c r="C3564" t="s">
        <v>49213</v>
      </c>
      <c r="D3564" s="111" t="s">
        <v>40</v>
      </c>
      <c r="E3564" s="111" t="s">
        <v>49214</v>
      </c>
    </row>
    <row r="3565" spans="1:5">
      <c r="A3565">
        <v>0</v>
      </c>
      <c r="B3565" t="s">
        <v>7001</v>
      </c>
      <c r="C3565" t="s">
        <v>49215</v>
      </c>
      <c r="D3565" s="111" t="s">
        <v>40</v>
      </c>
      <c r="E3565" s="111" t="s">
        <v>49216</v>
      </c>
    </row>
    <row r="3566" spans="1:5">
      <c r="A3566">
        <v>0</v>
      </c>
      <c r="B3566" t="s">
        <v>49217</v>
      </c>
      <c r="C3566">
        <v>0</v>
      </c>
      <c r="D3566" s="111">
        <v>0</v>
      </c>
      <c r="E3566" s="111" t="s">
        <v>42775</v>
      </c>
    </row>
    <row r="3567" spans="1:5">
      <c r="A3567">
        <v>0</v>
      </c>
      <c r="B3567" t="s">
        <v>7002</v>
      </c>
      <c r="C3567" t="s">
        <v>49218</v>
      </c>
      <c r="D3567" s="111" t="s">
        <v>40</v>
      </c>
      <c r="E3567" s="111" t="s">
        <v>48845</v>
      </c>
    </row>
    <row r="3568" spans="1:5">
      <c r="A3568">
        <v>0</v>
      </c>
      <c r="B3568" t="s">
        <v>7003</v>
      </c>
      <c r="C3568" t="s">
        <v>49219</v>
      </c>
      <c r="D3568" s="111" t="s">
        <v>40</v>
      </c>
      <c r="E3568" s="111" t="s">
        <v>48764</v>
      </c>
    </row>
    <row r="3569" spans="1:5">
      <c r="A3569">
        <v>0</v>
      </c>
      <c r="B3569" t="s">
        <v>7004</v>
      </c>
      <c r="C3569" t="s">
        <v>49220</v>
      </c>
      <c r="D3569" s="111" t="s">
        <v>40</v>
      </c>
      <c r="E3569" s="111" t="s">
        <v>49221</v>
      </c>
    </row>
    <row r="3570" spans="1:5">
      <c r="A3570">
        <v>0</v>
      </c>
      <c r="B3570" t="s">
        <v>7005</v>
      </c>
      <c r="C3570" t="s">
        <v>49222</v>
      </c>
      <c r="D3570" s="111" t="s">
        <v>40</v>
      </c>
      <c r="E3570" s="111" t="s">
        <v>49223</v>
      </c>
    </row>
    <row r="3571" spans="1:5">
      <c r="A3571">
        <v>0</v>
      </c>
      <c r="B3571" t="s">
        <v>7006</v>
      </c>
      <c r="C3571" t="s">
        <v>49224</v>
      </c>
      <c r="D3571" s="111" t="s">
        <v>40</v>
      </c>
      <c r="E3571" s="111" t="s">
        <v>49225</v>
      </c>
    </row>
    <row r="3572" spans="1:5">
      <c r="A3572">
        <v>0</v>
      </c>
      <c r="B3572" t="s">
        <v>49226</v>
      </c>
      <c r="C3572">
        <v>0</v>
      </c>
      <c r="D3572" s="111">
        <v>0</v>
      </c>
      <c r="E3572" s="111" t="s">
        <v>42775</v>
      </c>
    </row>
    <row r="3573" spans="1:5">
      <c r="A3573">
        <v>0</v>
      </c>
      <c r="B3573" t="s">
        <v>7007</v>
      </c>
      <c r="C3573" t="s">
        <v>49227</v>
      </c>
      <c r="D3573" s="111" t="s">
        <v>4130</v>
      </c>
      <c r="E3573" s="111" t="s">
        <v>49228</v>
      </c>
    </row>
    <row r="3574" spans="1:5">
      <c r="A3574">
        <v>0</v>
      </c>
      <c r="B3574" t="s">
        <v>7008</v>
      </c>
      <c r="C3574" t="s">
        <v>49229</v>
      </c>
      <c r="D3574" s="111" t="s">
        <v>4130</v>
      </c>
      <c r="E3574" s="111" t="s">
        <v>49230</v>
      </c>
    </row>
    <row r="3575" spans="1:5">
      <c r="A3575">
        <v>0</v>
      </c>
      <c r="B3575" t="s">
        <v>7009</v>
      </c>
      <c r="C3575" t="s">
        <v>49231</v>
      </c>
      <c r="D3575" s="111" t="s">
        <v>4130</v>
      </c>
      <c r="E3575" s="111" t="s">
        <v>49232</v>
      </c>
    </row>
    <row r="3576" spans="1:5">
      <c r="A3576">
        <v>0</v>
      </c>
      <c r="B3576" t="s">
        <v>7010</v>
      </c>
      <c r="C3576" t="s">
        <v>49233</v>
      </c>
      <c r="D3576" s="111" t="s">
        <v>4130</v>
      </c>
      <c r="E3576" s="111" t="s">
        <v>49234</v>
      </c>
    </row>
    <row r="3577" spans="1:5">
      <c r="A3577">
        <v>0</v>
      </c>
      <c r="B3577" t="s">
        <v>7011</v>
      </c>
      <c r="C3577" t="s">
        <v>49235</v>
      </c>
      <c r="D3577" s="111" t="s">
        <v>4130</v>
      </c>
      <c r="E3577" s="111" t="s">
        <v>49236</v>
      </c>
    </row>
    <row r="3578" spans="1:5">
      <c r="A3578">
        <v>0</v>
      </c>
      <c r="B3578" t="s">
        <v>49237</v>
      </c>
      <c r="C3578">
        <v>0</v>
      </c>
      <c r="D3578" s="111">
        <v>0</v>
      </c>
      <c r="E3578" s="111" t="s">
        <v>42775</v>
      </c>
    </row>
    <row r="3579" spans="1:5">
      <c r="A3579">
        <v>0</v>
      </c>
      <c r="B3579" t="s">
        <v>7012</v>
      </c>
      <c r="C3579" t="s">
        <v>49238</v>
      </c>
      <c r="D3579" s="111" t="s">
        <v>40</v>
      </c>
      <c r="E3579" s="111" t="s">
        <v>49239</v>
      </c>
    </row>
    <row r="3580" spans="1:5">
      <c r="A3580">
        <v>0</v>
      </c>
      <c r="B3580" t="s">
        <v>7013</v>
      </c>
      <c r="C3580" t="s">
        <v>49240</v>
      </c>
      <c r="D3580" s="111" t="s">
        <v>40</v>
      </c>
      <c r="E3580" s="111" t="s">
        <v>49241</v>
      </c>
    </row>
    <row r="3581" spans="1:5">
      <c r="A3581">
        <v>0</v>
      </c>
      <c r="B3581" t="s">
        <v>7014</v>
      </c>
      <c r="C3581" t="s">
        <v>49242</v>
      </c>
      <c r="D3581" s="111" t="s">
        <v>40</v>
      </c>
      <c r="E3581" s="111" t="s">
        <v>49243</v>
      </c>
    </row>
    <row r="3582" spans="1:5">
      <c r="A3582">
        <v>0</v>
      </c>
      <c r="B3582" t="s">
        <v>7015</v>
      </c>
      <c r="C3582" t="s">
        <v>49244</v>
      </c>
      <c r="D3582" s="111" t="s">
        <v>40</v>
      </c>
      <c r="E3582" s="111" t="s">
        <v>49245</v>
      </c>
    </row>
    <row r="3583" spans="1:5">
      <c r="A3583">
        <v>0</v>
      </c>
      <c r="B3583" t="s">
        <v>7016</v>
      </c>
      <c r="C3583" t="s">
        <v>49246</v>
      </c>
      <c r="D3583" s="111" t="s">
        <v>40</v>
      </c>
      <c r="E3583" s="111" t="s">
        <v>49247</v>
      </c>
    </row>
    <row r="3584" spans="1:5">
      <c r="A3584">
        <v>0</v>
      </c>
      <c r="B3584" t="s">
        <v>7017</v>
      </c>
      <c r="C3584" t="s">
        <v>49248</v>
      </c>
      <c r="D3584" s="111" t="s">
        <v>40</v>
      </c>
      <c r="E3584" s="111" t="s">
        <v>49249</v>
      </c>
    </row>
    <row r="3585" spans="1:5">
      <c r="A3585">
        <v>0</v>
      </c>
      <c r="B3585" t="s">
        <v>7018</v>
      </c>
      <c r="C3585" t="s">
        <v>49250</v>
      </c>
      <c r="D3585" s="111" t="s">
        <v>40</v>
      </c>
      <c r="E3585" s="111" t="s">
        <v>49251</v>
      </c>
    </row>
    <row r="3586" spans="1:5">
      <c r="A3586">
        <v>0</v>
      </c>
      <c r="B3586" t="s">
        <v>7019</v>
      </c>
      <c r="C3586" t="s">
        <v>49252</v>
      </c>
      <c r="D3586" s="111" t="s">
        <v>40</v>
      </c>
      <c r="E3586" s="111" t="s">
        <v>48989</v>
      </c>
    </row>
    <row r="3587" spans="1:5">
      <c r="A3587">
        <v>0</v>
      </c>
      <c r="B3587" t="s">
        <v>7020</v>
      </c>
      <c r="C3587" t="s">
        <v>49253</v>
      </c>
      <c r="D3587" s="111" t="s">
        <v>40</v>
      </c>
      <c r="E3587" s="111" t="s">
        <v>46579</v>
      </c>
    </row>
    <row r="3588" spans="1:5">
      <c r="A3588">
        <v>0</v>
      </c>
      <c r="B3588" t="s">
        <v>7021</v>
      </c>
      <c r="C3588" t="s">
        <v>49254</v>
      </c>
      <c r="D3588" s="111" t="s">
        <v>40</v>
      </c>
      <c r="E3588" s="111" t="s">
        <v>45880</v>
      </c>
    </row>
    <row r="3589" spans="1:5">
      <c r="A3589">
        <v>0</v>
      </c>
      <c r="B3589" t="s">
        <v>49255</v>
      </c>
      <c r="C3589">
        <v>0</v>
      </c>
      <c r="D3589" s="111">
        <v>0</v>
      </c>
      <c r="E3589" s="111" t="s">
        <v>42775</v>
      </c>
    </row>
    <row r="3590" spans="1:5">
      <c r="A3590">
        <v>0</v>
      </c>
      <c r="B3590" t="s">
        <v>7022</v>
      </c>
      <c r="C3590" t="s">
        <v>49256</v>
      </c>
      <c r="D3590" s="111" t="s">
        <v>4130</v>
      </c>
      <c r="E3590" s="111" t="s">
        <v>49257</v>
      </c>
    </row>
    <row r="3591" spans="1:5">
      <c r="A3591">
        <v>0</v>
      </c>
      <c r="B3591" t="s">
        <v>7023</v>
      </c>
      <c r="C3591" t="s">
        <v>49258</v>
      </c>
      <c r="D3591" s="111" t="s">
        <v>4130</v>
      </c>
      <c r="E3591" s="111" t="s">
        <v>49259</v>
      </c>
    </row>
    <row r="3592" spans="1:5">
      <c r="A3592">
        <v>0</v>
      </c>
      <c r="B3592" t="s">
        <v>49260</v>
      </c>
      <c r="C3592">
        <v>0</v>
      </c>
      <c r="D3592" s="111">
        <v>0</v>
      </c>
      <c r="E3592" s="111" t="s">
        <v>42775</v>
      </c>
    </row>
    <row r="3593" spans="1:5">
      <c r="A3593">
        <v>0</v>
      </c>
      <c r="B3593" t="s">
        <v>7024</v>
      </c>
      <c r="C3593" t="s">
        <v>49261</v>
      </c>
      <c r="D3593" s="111" t="s">
        <v>40</v>
      </c>
      <c r="E3593" s="111" t="s">
        <v>49262</v>
      </c>
    </row>
    <row r="3594" spans="1:5">
      <c r="A3594">
        <v>0</v>
      </c>
      <c r="B3594" t="s">
        <v>7025</v>
      </c>
      <c r="C3594" t="s">
        <v>49263</v>
      </c>
      <c r="D3594" s="111" t="s">
        <v>40</v>
      </c>
      <c r="E3594" s="111" t="s">
        <v>43321</v>
      </c>
    </row>
    <row r="3595" spans="1:5">
      <c r="A3595">
        <v>0</v>
      </c>
      <c r="B3595" t="s">
        <v>7026</v>
      </c>
      <c r="C3595" t="s">
        <v>49264</v>
      </c>
      <c r="D3595" s="111" t="s">
        <v>40</v>
      </c>
      <c r="E3595" s="111" t="s">
        <v>49265</v>
      </c>
    </row>
    <row r="3596" spans="1:5">
      <c r="A3596">
        <v>0</v>
      </c>
      <c r="B3596" t="s">
        <v>7027</v>
      </c>
      <c r="C3596" t="s">
        <v>49266</v>
      </c>
      <c r="D3596" s="111" t="s">
        <v>40</v>
      </c>
      <c r="E3596" s="111" t="s">
        <v>49267</v>
      </c>
    </row>
    <row r="3597" spans="1:5">
      <c r="A3597">
        <v>0</v>
      </c>
      <c r="B3597" t="s">
        <v>49268</v>
      </c>
      <c r="C3597">
        <v>0</v>
      </c>
      <c r="D3597" s="111">
        <v>0</v>
      </c>
      <c r="E3597" s="111" t="s">
        <v>42775</v>
      </c>
    </row>
    <row r="3598" spans="1:5">
      <c r="A3598">
        <v>0</v>
      </c>
      <c r="B3598" t="s">
        <v>7028</v>
      </c>
      <c r="C3598" t="s">
        <v>49269</v>
      </c>
      <c r="D3598" s="111" t="s">
        <v>4130</v>
      </c>
      <c r="E3598" s="111" t="s">
        <v>49270</v>
      </c>
    </row>
    <row r="3599" spans="1:5">
      <c r="A3599">
        <v>0</v>
      </c>
      <c r="B3599" t="s">
        <v>7029</v>
      </c>
      <c r="C3599" t="s">
        <v>49271</v>
      </c>
      <c r="D3599" s="111" t="s">
        <v>4130</v>
      </c>
      <c r="E3599" s="111" t="s">
        <v>49272</v>
      </c>
    </row>
    <row r="3600" spans="1:5">
      <c r="A3600">
        <v>0</v>
      </c>
      <c r="B3600" t="s">
        <v>7030</v>
      </c>
      <c r="C3600" t="s">
        <v>49273</v>
      </c>
      <c r="D3600" s="111" t="s">
        <v>4130</v>
      </c>
      <c r="E3600" s="111" t="s">
        <v>49274</v>
      </c>
    </row>
    <row r="3601" spans="1:5">
      <c r="A3601">
        <v>0</v>
      </c>
      <c r="B3601" t="s">
        <v>7031</v>
      </c>
      <c r="C3601" t="s">
        <v>49275</v>
      </c>
      <c r="D3601" s="111" t="s">
        <v>4130</v>
      </c>
      <c r="E3601" s="111" t="s">
        <v>49276</v>
      </c>
    </row>
    <row r="3602" spans="1:5">
      <c r="A3602">
        <v>0</v>
      </c>
      <c r="B3602" t="s">
        <v>7032</v>
      </c>
      <c r="C3602" t="s">
        <v>49277</v>
      </c>
      <c r="D3602" s="111" t="s">
        <v>4130</v>
      </c>
      <c r="E3602" s="111" t="s">
        <v>49278</v>
      </c>
    </row>
    <row r="3603" spans="1:5">
      <c r="A3603">
        <v>0</v>
      </c>
      <c r="B3603" t="s">
        <v>7033</v>
      </c>
      <c r="C3603" t="s">
        <v>49279</v>
      </c>
      <c r="D3603" s="111" t="s">
        <v>4130</v>
      </c>
      <c r="E3603" s="111" t="s">
        <v>49280</v>
      </c>
    </row>
    <row r="3604" spans="1:5">
      <c r="A3604">
        <v>0</v>
      </c>
      <c r="B3604" t="s">
        <v>7034</v>
      </c>
      <c r="C3604" t="s">
        <v>49281</v>
      </c>
      <c r="D3604" s="111" t="s">
        <v>4130</v>
      </c>
      <c r="E3604" s="111" t="s">
        <v>49282</v>
      </c>
    </row>
    <row r="3605" spans="1:5">
      <c r="A3605">
        <v>0</v>
      </c>
      <c r="B3605" t="s">
        <v>7035</v>
      </c>
      <c r="C3605" t="s">
        <v>49283</v>
      </c>
      <c r="D3605" s="111" t="s">
        <v>4130</v>
      </c>
      <c r="E3605" s="111" t="s">
        <v>49284</v>
      </c>
    </row>
    <row r="3606" spans="1:5">
      <c r="A3606">
        <v>0</v>
      </c>
      <c r="B3606" t="s">
        <v>7036</v>
      </c>
      <c r="C3606" t="s">
        <v>49285</v>
      </c>
      <c r="D3606" s="111" t="s">
        <v>4130</v>
      </c>
      <c r="E3606" s="111" t="s">
        <v>49286</v>
      </c>
    </row>
    <row r="3607" spans="1:5">
      <c r="A3607">
        <v>0</v>
      </c>
      <c r="B3607" t="s">
        <v>7037</v>
      </c>
      <c r="C3607" t="s">
        <v>49287</v>
      </c>
      <c r="D3607" s="111" t="s">
        <v>4130</v>
      </c>
      <c r="E3607" s="111" t="s">
        <v>49288</v>
      </c>
    </row>
    <row r="3608" spans="1:5">
      <c r="A3608">
        <v>0</v>
      </c>
      <c r="B3608" t="s">
        <v>7038</v>
      </c>
      <c r="C3608" t="s">
        <v>49289</v>
      </c>
      <c r="D3608" s="111" t="s">
        <v>4130</v>
      </c>
      <c r="E3608" s="111" t="s">
        <v>49290</v>
      </c>
    </row>
    <row r="3609" spans="1:5">
      <c r="A3609">
        <v>0</v>
      </c>
      <c r="B3609" t="s">
        <v>7039</v>
      </c>
      <c r="C3609" t="s">
        <v>49291</v>
      </c>
      <c r="D3609" s="111" t="s">
        <v>4130</v>
      </c>
      <c r="E3609" s="111" t="s">
        <v>49292</v>
      </c>
    </row>
    <row r="3610" spans="1:5">
      <c r="A3610">
        <v>0</v>
      </c>
      <c r="B3610" t="s">
        <v>7040</v>
      </c>
      <c r="C3610" t="s">
        <v>49293</v>
      </c>
      <c r="D3610" s="111" t="s">
        <v>4130</v>
      </c>
      <c r="E3610" s="111" t="s">
        <v>49294</v>
      </c>
    </row>
    <row r="3611" spans="1:5">
      <c r="A3611">
        <v>0</v>
      </c>
      <c r="B3611" t="s">
        <v>7041</v>
      </c>
      <c r="C3611" t="s">
        <v>49295</v>
      </c>
      <c r="D3611" s="111" t="s">
        <v>4130</v>
      </c>
      <c r="E3611" s="111" t="s">
        <v>49296</v>
      </c>
    </row>
    <row r="3612" spans="1:5">
      <c r="A3612">
        <v>0</v>
      </c>
      <c r="B3612" t="s">
        <v>7042</v>
      </c>
      <c r="C3612" t="s">
        <v>49297</v>
      </c>
      <c r="D3612" s="111" t="s">
        <v>4130</v>
      </c>
      <c r="E3612" s="111" t="s">
        <v>49298</v>
      </c>
    </row>
    <row r="3613" spans="1:5">
      <c r="A3613">
        <v>0</v>
      </c>
      <c r="B3613" t="s">
        <v>7043</v>
      </c>
      <c r="C3613" t="s">
        <v>49299</v>
      </c>
      <c r="D3613" s="111" t="s">
        <v>4130</v>
      </c>
      <c r="E3613" s="111" t="s">
        <v>49300</v>
      </c>
    </row>
    <row r="3614" spans="1:5">
      <c r="A3614">
        <v>0</v>
      </c>
      <c r="B3614" t="s">
        <v>49301</v>
      </c>
      <c r="C3614">
        <v>0</v>
      </c>
      <c r="D3614" s="111">
        <v>0</v>
      </c>
      <c r="E3614" s="111" t="s">
        <v>42775</v>
      </c>
    </row>
    <row r="3615" spans="1:5">
      <c r="A3615">
        <v>0</v>
      </c>
      <c r="B3615" t="s">
        <v>7044</v>
      </c>
      <c r="C3615" t="s">
        <v>49302</v>
      </c>
      <c r="D3615" s="111" t="s">
        <v>4130</v>
      </c>
      <c r="E3615" s="111" t="s">
        <v>49303</v>
      </c>
    </row>
    <row r="3616" spans="1:5">
      <c r="A3616">
        <v>0</v>
      </c>
      <c r="B3616" t="s">
        <v>7045</v>
      </c>
      <c r="C3616" t="s">
        <v>49304</v>
      </c>
      <c r="D3616" s="111" t="s">
        <v>4130</v>
      </c>
      <c r="E3616" s="111" t="s">
        <v>49305</v>
      </c>
    </row>
    <row r="3617" spans="1:5">
      <c r="A3617">
        <v>0</v>
      </c>
      <c r="B3617" t="s">
        <v>7046</v>
      </c>
      <c r="C3617" t="s">
        <v>49306</v>
      </c>
      <c r="D3617" s="111" t="s">
        <v>4130</v>
      </c>
      <c r="E3617" s="111" t="s">
        <v>49307</v>
      </c>
    </row>
    <row r="3618" spans="1:5">
      <c r="A3618">
        <v>0</v>
      </c>
      <c r="B3618" t="s">
        <v>7047</v>
      </c>
      <c r="C3618" t="s">
        <v>49308</v>
      </c>
      <c r="D3618" s="111" t="s">
        <v>4130</v>
      </c>
      <c r="E3618" s="111" t="s">
        <v>49309</v>
      </c>
    </row>
    <row r="3619" spans="1:5">
      <c r="A3619">
        <v>0</v>
      </c>
      <c r="B3619" t="s">
        <v>7048</v>
      </c>
      <c r="C3619" t="s">
        <v>49310</v>
      </c>
      <c r="D3619" s="111" t="s">
        <v>4130</v>
      </c>
      <c r="E3619" s="111" t="s">
        <v>49311</v>
      </c>
    </row>
    <row r="3620" spans="1:5">
      <c r="A3620">
        <v>0</v>
      </c>
      <c r="B3620" t="s">
        <v>7049</v>
      </c>
      <c r="C3620" t="s">
        <v>49312</v>
      </c>
      <c r="D3620" s="111" t="s">
        <v>4130</v>
      </c>
      <c r="E3620" s="111" t="s">
        <v>49313</v>
      </c>
    </row>
    <row r="3621" spans="1:5">
      <c r="A3621">
        <v>0</v>
      </c>
      <c r="B3621" t="s">
        <v>49314</v>
      </c>
      <c r="C3621">
        <v>0</v>
      </c>
      <c r="D3621" s="111">
        <v>0</v>
      </c>
      <c r="E3621" s="111" t="s">
        <v>42775</v>
      </c>
    </row>
    <row r="3622" spans="1:5">
      <c r="A3622">
        <v>0</v>
      </c>
      <c r="B3622" t="s">
        <v>7050</v>
      </c>
      <c r="C3622" t="s">
        <v>49315</v>
      </c>
      <c r="D3622" s="111" t="s">
        <v>4130</v>
      </c>
      <c r="E3622" s="111" t="s">
        <v>49316</v>
      </c>
    </row>
    <row r="3623" spans="1:5">
      <c r="A3623">
        <v>0</v>
      </c>
      <c r="B3623" t="s">
        <v>49317</v>
      </c>
      <c r="C3623">
        <v>0</v>
      </c>
      <c r="D3623" s="111">
        <v>0</v>
      </c>
      <c r="E3623" s="111" t="s">
        <v>42775</v>
      </c>
    </row>
    <row r="3624" spans="1:5">
      <c r="A3624">
        <v>0</v>
      </c>
      <c r="B3624" t="s">
        <v>7051</v>
      </c>
      <c r="C3624" t="s">
        <v>49318</v>
      </c>
      <c r="D3624" s="111" t="s">
        <v>4130</v>
      </c>
      <c r="E3624" s="111" t="s">
        <v>49319</v>
      </c>
    </row>
    <row r="3625" spans="1:5">
      <c r="A3625">
        <v>0</v>
      </c>
      <c r="B3625" t="s">
        <v>7052</v>
      </c>
      <c r="C3625" t="s">
        <v>49320</v>
      </c>
      <c r="D3625" s="111" t="s">
        <v>4130</v>
      </c>
      <c r="E3625" s="111" t="s">
        <v>49321</v>
      </c>
    </row>
    <row r="3626" spans="1:5">
      <c r="A3626">
        <v>0</v>
      </c>
      <c r="B3626" t="s">
        <v>7053</v>
      </c>
      <c r="C3626" t="s">
        <v>49322</v>
      </c>
      <c r="D3626" s="111" t="s">
        <v>4130</v>
      </c>
      <c r="E3626" s="111" t="s">
        <v>49323</v>
      </c>
    </row>
    <row r="3627" spans="1:5">
      <c r="A3627">
        <v>0</v>
      </c>
      <c r="B3627" t="s">
        <v>7054</v>
      </c>
      <c r="C3627" t="s">
        <v>49324</v>
      </c>
      <c r="D3627" s="111" t="s">
        <v>4130</v>
      </c>
      <c r="E3627" s="111" t="s">
        <v>49325</v>
      </c>
    </row>
    <row r="3628" spans="1:5">
      <c r="A3628">
        <v>0</v>
      </c>
      <c r="B3628" t="s">
        <v>7055</v>
      </c>
      <c r="C3628" t="s">
        <v>49326</v>
      </c>
      <c r="D3628" s="111" t="s">
        <v>4130</v>
      </c>
      <c r="E3628" s="111" t="s">
        <v>49327</v>
      </c>
    </row>
    <row r="3629" spans="1:5">
      <c r="A3629">
        <v>0</v>
      </c>
      <c r="B3629" t="s">
        <v>7056</v>
      </c>
      <c r="C3629" t="s">
        <v>49328</v>
      </c>
      <c r="D3629" s="111" t="s">
        <v>4130</v>
      </c>
      <c r="E3629" s="111" t="s">
        <v>48599</v>
      </c>
    </row>
    <row r="3630" spans="1:5">
      <c r="A3630">
        <v>0</v>
      </c>
      <c r="B3630" t="s">
        <v>7057</v>
      </c>
      <c r="C3630" t="s">
        <v>49329</v>
      </c>
      <c r="D3630" s="111" t="s">
        <v>4130</v>
      </c>
      <c r="E3630" s="111" t="s">
        <v>49330</v>
      </c>
    </row>
    <row r="3631" spans="1:5">
      <c r="A3631">
        <v>0</v>
      </c>
      <c r="B3631" t="s">
        <v>7058</v>
      </c>
      <c r="C3631" t="s">
        <v>49331</v>
      </c>
      <c r="D3631" s="111" t="s">
        <v>4130</v>
      </c>
      <c r="E3631" s="111" t="s">
        <v>49332</v>
      </c>
    </row>
    <row r="3632" spans="1:5">
      <c r="A3632">
        <v>0</v>
      </c>
      <c r="B3632" t="s">
        <v>7059</v>
      </c>
      <c r="C3632" t="s">
        <v>49333</v>
      </c>
      <c r="D3632" s="111" t="s">
        <v>4130</v>
      </c>
      <c r="E3632" s="111" t="s">
        <v>49334</v>
      </c>
    </row>
    <row r="3633" spans="1:5">
      <c r="A3633">
        <v>0</v>
      </c>
      <c r="B3633" t="s">
        <v>7060</v>
      </c>
      <c r="C3633" t="s">
        <v>49335</v>
      </c>
      <c r="D3633" s="111" t="s">
        <v>4130</v>
      </c>
      <c r="E3633" s="111" t="s">
        <v>49336</v>
      </c>
    </row>
    <row r="3634" spans="1:5">
      <c r="A3634">
        <v>0</v>
      </c>
      <c r="B3634" t="s">
        <v>7061</v>
      </c>
      <c r="C3634" t="s">
        <v>49337</v>
      </c>
      <c r="D3634" s="111" t="s">
        <v>4130</v>
      </c>
      <c r="E3634" s="111" t="s">
        <v>49338</v>
      </c>
    </row>
    <row r="3635" spans="1:5">
      <c r="A3635">
        <v>0</v>
      </c>
      <c r="B3635" t="s">
        <v>7062</v>
      </c>
      <c r="C3635" t="s">
        <v>49339</v>
      </c>
      <c r="D3635" s="111" t="s">
        <v>4130</v>
      </c>
      <c r="E3635" s="111" t="s">
        <v>49340</v>
      </c>
    </row>
    <row r="3636" spans="1:5">
      <c r="A3636">
        <v>0</v>
      </c>
      <c r="B3636" t="s">
        <v>7063</v>
      </c>
      <c r="C3636" t="s">
        <v>49341</v>
      </c>
      <c r="D3636" s="111" t="s">
        <v>4130</v>
      </c>
      <c r="E3636" s="111" t="s">
        <v>49342</v>
      </c>
    </row>
    <row r="3637" spans="1:5">
      <c r="A3637">
        <v>0</v>
      </c>
      <c r="B3637" t="s">
        <v>7064</v>
      </c>
      <c r="C3637" t="s">
        <v>49343</v>
      </c>
      <c r="D3637" s="111" t="s">
        <v>4130</v>
      </c>
      <c r="E3637" s="111" t="s">
        <v>49344</v>
      </c>
    </row>
    <row r="3638" spans="1:5">
      <c r="A3638">
        <v>0</v>
      </c>
      <c r="B3638" t="s">
        <v>7065</v>
      </c>
      <c r="C3638" t="s">
        <v>49345</v>
      </c>
      <c r="D3638" s="111" t="s">
        <v>4130</v>
      </c>
      <c r="E3638" s="111" t="s">
        <v>44513</v>
      </c>
    </row>
    <row r="3639" spans="1:5">
      <c r="A3639">
        <v>0</v>
      </c>
      <c r="B3639" t="s">
        <v>49346</v>
      </c>
      <c r="C3639">
        <v>0</v>
      </c>
      <c r="D3639" s="111">
        <v>0</v>
      </c>
      <c r="E3639" s="111" t="s">
        <v>42775</v>
      </c>
    </row>
    <row r="3640" spans="1:5">
      <c r="A3640">
        <v>0</v>
      </c>
      <c r="B3640" t="s">
        <v>7066</v>
      </c>
      <c r="C3640" t="s">
        <v>49347</v>
      </c>
      <c r="D3640" s="111" t="s">
        <v>4130</v>
      </c>
      <c r="E3640" s="111" t="s">
        <v>49348</v>
      </c>
    </row>
    <row r="3641" spans="1:5">
      <c r="A3641">
        <v>0</v>
      </c>
      <c r="B3641" t="s">
        <v>7067</v>
      </c>
      <c r="C3641" t="s">
        <v>49349</v>
      </c>
      <c r="D3641" s="111" t="s">
        <v>4130</v>
      </c>
      <c r="E3641" s="111" t="s">
        <v>49350</v>
      </c>
    </row>
    <row r="3642" spans="1:5">
      <c r="A3642">
        <v>0</v>
      </c>
      <c r="B3642" t="s">
        <v>7068</v>
      </c>
      <c r="C3642" t="s">
        <v>49351</v>
      </c>
      <c r="D3642" s="111" t="s">
        <v>4130</v>
      </c>
      <c r="E3642" s="111" t="s">
        <v>49352</v>
      </c>
    </row>
    <row r="3643" spans="1:5">
      <c r="A3643">
        <v>0</v>
      </c>
      <c r="B3643" t="s">
        <v>7069</v>
      </c>
      <c r="C3643" t="s">
        <v>49353</v>
      </c>
      <c r="D3643" s="111" t="s">
        <v>4130</v>
      </c>
      <c r="E3643" s="111" t="s">
        <v>49354</v>
      </c>
    </row>
    <row r="3644" spans="1:5">
      <c r="A3644">
        <v>0</v>
      </c>
      <c r="B3644" t="s">
        <v>7070</v>
      </c>
      <c r="C3644" t="s">
        <v>49355</v>
      </c>
      <c r="D3644" s="111" t="s">
        <v>4130</v>
      </c>
      <c r="E3644" s="111" t="s">
        <v>49356</v>
      </c>
    </row>
    <row r="3645" spans="1:5">
      <c r="A3645">
        <v>0</v>
      </c>
      <c r="B3645" t="s">
        <v>7071</v>
      </c>
      <c r="C3645" t="s">
        <v>49357</v>
      </c>
      <c r="D3645" s="111" t="s">
        <v>4130</v>
      </c>
      <c r="E3645" s="111" t="s">
        <v>49358</v>
      </c>
    </row>
    <row r="3646" spans="1:5">
      <c r="A3646">
        <v>0</v>
      </c>
      <c r="B3646" t="s">
        <v>7072</v>
      </c>
      <c r="C3646" t="s">
        <v>49359</v>
      </c>
      <c r="D3646" s="111" t="s">
        <v>4130</v>
      </c>
      <c r="E3646" s="111" t="s">
        <v>49360</v>
      </c>
    </row>
    <row r="3647" spans="1:5">
      <c r="A3647">
        <v>0</v>
      </c>
      <c r="B3647" t="s">
        <v>49361</v>
      </c>
      <c r="C3647">
        <v>0</v>
      </c>
      <c r="D3647" s="111">
        <v>0</v>
      </c>
      <c r="E3647" s="111" t="s">
        <v>42775</v>
      </c>
    </row>
    <row r="3648" spans="1:5">
      <c r="A3648">
        <v>0</v>
      </c>
      <c r="B3648" t="s">
        <v>7073</v>
      </c>
      <c r="C3648" t="s">
        <v>49362</v>
      </c>
      <c r="D3648" s="111" t="s">
        <v>40</v>
      </c>
      <c r="E3648" s="111" t="s">
        <v>49363</v>
      </c>
    </row>
    <row r="3649" spans="1:5">
      <c r="A3649">
        <v>0</v>
      </c>
      <c r="B3649" t="s">
        <v>7074</v>
      </c>
      <c r="C3649" t="s">
        <v>49364</v>
      </c>
      <c r="D3649" s="111" t="s">
        <v>40</v>
      </c>
      <c r="E3649" s="111" t="s">
        <v>49365</v>
      </c>
    </row>
    <row r="3650" spans="1:5">
      <c r="A3650">
        <v>0</v>
      </c>
      <c r="B3650" t="s">
        <v>7075</v>
      </c>
      <c r="C3650" t="s">
        <v>49366</v>
      </c>
      <c r="D3650" s="111" t="s">
        <v>40</v>
      </c>
      <c r="E3650" s="111" t="s">
        <v>49367</v>
      </c>
    </row>
    <row r="3651" spans="1:5">
      <c r="A3651">
        <v>0</v>
      </c>
      <c r="B3651" t="s">
        <v>7076</v>
      </c>
      <c r="C3651" t="s">
        <v>49368</v>
      </c>
      <c r="D3651" s="111" t="s">
        <v>40</v>
      </c>
      <c r="E3651" s="111" t="s">
        <v>49369</v>
      </c>
    </row>
    <row r="3652" spans="1:5">
      <c r="A3652">
        <v>0</v>
      </c>
      <c r="B3652" t="s">
        <v>7077</v>
      </c>
      <c r="C3652" t="s">
        <v>49370</v>
      </c>
      <c r="D3652" s="111" t="s">
        <v>40</v>
      </c>
      <c r="E3652" s="111" t="s">
        <v>49371</v>
      </c>
    </row>
    <row r="3653" spans="1:5">
      <c r="A3653">
        <v>0</v>
      </c>
      <c r="B3653" t="s">
        <v>7078</v>
      </c>
      <c r="C3653" t="s">
        <v>49372</v>
      </c>
      <c r="D3653" s="111" t="s">
        <v>40</v>
      </c>
      <c r="E3653" s="111" t="s">
        <v>43120</v>
      </c>
    </row>
    <row r="3654" spans="1:5">
      <c r="A3654">
        <v>0</v>
      </c>
      <c r="B3654" t="s">
        <v>7079</v>
      </c>
      <c r="C3654" t="s">
        <v>49373</v>
      </c>
      <c r="D3654" s="111" t="s">
        <v>40</v>
      </c>
      <c r="E3654" s="111" t="s">
        <v>49374</v>
      </c>
    </row>
    <row r="3655" spans="1:5">
      <c r="A3655">
        <v>0</v>
      </c>
      <c r="B3655" t="s">
        <v>7080</v>
      </c>
      <c r="C3655" t="s">
        <v>49375</v>
      </c>
      <c r="D3655" s="111" t="s">
        <v>40</v>
      </c>
      <c r="E3655" s="111" t="s">
        <v>49376</v>
      </c>
    </row>
    <row r="3656" spans="1:5">
      <c r="A3656">
        <v>0</v>
      </c>
      <c r="B3656" t="s">
        <v>7081</v>
      </c>
      <c r="C3656" t="s">
        <v>49377</v>
      </c>
      <c r="D3656" s="111" t="s">
        <v>40</v>
      </c>
      <c r="E3656" s="111" t="s">
        <v>48682</v>
      </c>
    </row>
    <row r="3657" spans="1:5">
      <c r="A3657">
        <v>0</v>
      </c>
      <c r="B3657" t="s">
        <v>7082</v>
      </c>
      <c r="C3657" t="s">
        <v>49378</v>
      </c>
      <c r="D3657" s="111" t="s">
        <v>40</v>
      </c>
      <c r="E3657" s="111" t="s">
        <v>49379</v>
      </c>
    </row>
    <row r="3658" spans="1:5">
      <c r="A3658">
        <v>0</v>
      </c>
      <c r="B3658" t="s">
        <v>49380</v>
      </c>
      <c r="C3658">
        <v>0</v>
      </c>
      <c r="D3658" s="111">
        <v>0</v>
      </c>
      <c r="E3658" s="111" t="s">
        <v>42775</v>
      </c>
    </row>
    <row r="3659" spans="1:5">
      <c r="A3659">
        <v>0</v>
      </c>
      <c r="B3659" t="s">
        <v>7083</v>
      </c>
      <c r="C3659" t="s">
        <v>49381</v>
      </c>
      <c r="D3659" s="111" t="s">
        <v>40</v>
      </c>
      <c r="E3659" s="111" t="s">
        <v>49382</v>
      </c>
    </row>
    <row r="3660" spans="1:5">
      <c r="A3660">
        <v>0</v>
      </c>
      <c r="B3660" t="s">
        <v>7084</v>
      </c>
      <c r="C3660" t="s">
        <v>49383</v>
      </c>
      <c r="D3660" s="111" t="s">
        <v>40</v>
      </c>
      <c r="E3660" s="111" t="s">
        <v>49384</v>
      </c>
    </row>
    <row r="3661" spans="1:5">
      <c r="A3661">
        <v>0</v>
      </c>
      <c r="B3661" t="s">
        <v>7085</v>
      </c>
      <c r="C3661" t="s">
        <v>49385</v>
      </c>
      <c r="D3661" s="111" t="s">
        <v>40</v>
      </c>
      <c r="E3661" s="111" t="s">
        <v>49386</v>
      </c>
    </row>
    <row r="3662" spans="1:5">
      <c r="A3662">
        <v>0</v>
      </c>
      <c r="B3662" t="s">
        <v>7086</v>
      </c>
      <c r="C3662" t="s">
        <v>49387</v>
      </c>
      <c r="D3662" s="111" t="s">
        <v>40</v>
      </c>
      <c r="E3662" s="111" t="s">
        <v>49388</v>
      </c>
    </row>
    <row r="3663" spans="1:5">
      <c r="A3663">
        <v>0</v>
      </c>
      <c r="B3663" t="s">
        <v>7087</v>
      </c>
      <c r="C3663" t="s">
        <v>49389</v>
      </c>
      <c r="D3663" s="111" t="s">
        <v>40</v>
      </c>
      <c r="E3663" s="111" t="s">
        <v>49390</v>
      </c>
    </row>
    <row r="3664" spans="1:5">
      <c r="A3664">
        <v>0</v>
      </c>
      <c r="B3664" t="s">
        <v>7088</v>
      </c>
      <c r="C3664" t="s">
        <v>49391</v>
      </c>
      <c r="D3664" s="111" t="s">
        <v>40</v>
      </c>
      <c r="E3664" s="111" t="s">
        <v>49392</v>
      </c>
    </row>
    <row r="3665" spans="1:5">
      <c r="A3665">
        <v>0</v>
      </c>
      <c r="B3665" t="s">
        <v>7089</v>
      </c>
      <c r="C3665" t="s">
        <v>49393</v>
      </c>
      <c r="D3665" s="111" t="s">
        <v>40</v>
      </c>
      <c r="E3665" s="111" t="s">
        <v>49394</v>
      </c>
    </row>
    <row r="3666" spans="1:5">
      <c r="A3666">
        <v>0</v>
      </c>
      <c r="B3666" t="s">
        <v>7090</v>
      </c>
      <c r="C3666" t="s">
        <v>49395</v>
      </c>
      <c r="D3666" s="111" t="s">
        <v>40</v>
      </c>
      <c r="E3666" s="111" t="s">
        <v>49396</v>
      </c>
    </row>
    <row r="3667" spans="1:5">
      <c r="A3667">
        <v>0</v>
      </c>
      <c r="B3667" t="s">
        <v>7091</v>
      </c>
      <c r="C3667" t="s">
        <v>49397</v>
      </c>
      <c r="D3667" s="111" t="s">
        <v>40</v>
      </c>
      <c r="E3667" s="111" t="s">
        <v>49398</v>
      </c>
    </row>
    <row r="3668" spans="1:5">
      <c r="A3668">
        <v>0</v>
      </c>
      <c r="B3668" t="s">
        <v>7092</v>
      </c>
      <c r="C3668" t="s">
        <v>49399</v>
      </c>
      <c r="D3668" s="111" t="s">
        <v>40</v>
      </c>
      <c r="E3668" s="111" t="s">
        <v>49400</v>
      </c>
    </row>
    <row r="3669" spans="1:5">
      <c r="A3669">
        <v>0</v>
      </c>
      <c r="B3669" t="s">
        <v>7093</v>
      </c>
      <c r="C3669" t="s">
        <v>49401</v>
      </c>
      <c r="D3669" s="111" t="s">
        <v>40</v>
      </c>
      <c r="E3669" s="111" t="s">
        <v>49402</v>
      </c>
    </row>
    <row r="3670" spans="1:5">
      <c r="A3670">
        <v>0</v>
      </c>
      <c r="B3670" t="s">
        <v>7094</v>
      </c>
      <c r="C3670" t="s">
        <v>49403</v>
      </c>
      <c r="D3670" s="111" t="s">
        <v>40</v>
      </c>
      <c r="E3670" s="111" t="s">
        <v>49404</v>
      </c>
    </row>
    <row r="3671" spans="1:5">
      <c r="A3671">
        <v>0</v>
      </c>
      <c r="B3671" t="s">
        <v>7095</v>
      </c>
      <c r="C3671" t="s">
        <v>49405</v>
      </c>
      <c r="D3671" s="111" t="s">
        <v>40</v>
      </c>
      <c r="E3671" s="111" t="s">
        <v>49406</v>
      </c>
    </row>
    <row r="3672" spans="1:5">
      <c r="A3672">
        <v>0</v>
      </c>
      <c r="B3672" t="s">
        <v>7096</v>
      </c>
      <c r="C3672" t="s">
        <v>49407</v>
      </c>
      <c r="D3672" s="111" t="s">
        <v>40</v>
      </c>
      <c r="E3672" s="111" t="s">
        <v>47879</v>
      </c>
    </row>
    <row r="3673" spans="1:5">
      <c r="A3673">
        <v>0</v>
      </c>
      <c r="B3673" t="s">
        <v>7097</v>
      </c>
      <c r="C3673" t="s">
        <v>49408</v>
      </c>
      <c r="D3673" s="111" t="s">
        <v>40</v>
      </c>
      <c r="E3673" s="111" t="s">
        <v>49409</v>
      </c>
    </row>
    <row r="3674" spans="1:5">
      <c r="A3674">
        <v>0</v>
      </c>
      <c r="B3674" t="s">
        <v>7098</v>
      </c>
      <c r="C3674" t="s">
        <v>49410</v>
      </c>
      <c r="D3674" s="111" t="s">
        <v>40</v>
      </c>
      <c r="E3674" s="111" t="s">
        <v>49411</v>
      </c>
    </row>
    <row r="3675" spans="1:5">
      <c r="A3675">
        <v>0</v>
      </c>
      <c r="B3675" t="s">
        <v>7099</v>
      </c>
      <c r="C3675" t="s">
        <v>49412</v>
      </c>
      <c r="D3675" s="111" t="s">
        <v>40</v>
      </c>
      <c r="E3675" s="111" t="s">
        <v>49413</v>
      </c>
    </row>
    <row r="3676" spans="1:5">
      <c r="A3676">
        <v>0</v>
      </c>
      <c r="B3676" t="s">
        <v>7100</v>
      </c>
      <c r="C3676" t="s">
        <v>49414</v>
      </c>
      <c r="D3676" s="111" t="s">
        <v>40</v>
      </c>
      <c r="E3676" s="111" t="s">
        <v>49415</v>
      </c>
    </row>
    <row r="3677" spans="1:5">
      <c r="A3677">
        <v>0</v>
      </c>
      <c r="B3677" t="s">
        <v>7101</v>
      </c>
      <c r="C3677" t="s">
        <v>49416</v>
      </c>
      <c r="D3677" s="111" t="s">
        <v>40</v>
      </c>
      <c r="E3677" s="111" t="s">
        <v>49417</v>
      </c>
    </row>
    <row r="3678" spans="1:5">
      <c r="A3678">
        <v>0</v>
      </c>
      <c r="B3678" t="s">
        <v>7102</v>
      </c>
      <c r="C3678" t="s">
        <v>49418</v>
      </c>
      <c r="D3678" s="111" t="s">
        <v>40</v>
      </c>
      <c r="E3678" s="111" t="s">
        <v>49419</v>
      </c>
    </row>
    <row r="3679" spans="1:5">
      <c r="A3679">
        <v>0</v>
      </c>
      <c r="B3679" t="s">
        <v>7103</v>
      </c>
      <c r="C3679" t="s">
        <v>49420</v>
      </c>
      <c r="D3679" s="111" t="s">
        <v>40</v>
      </c>
      <c r="E3679" s="111" t="s">
        <v>49421</v>
      </c>
    </row>
    <row r="3680" spans="1:5">
      <c r="A3680">
        <v>0</v>
      </c>
      <c r="B3680" t="s">
        <v>7104</v>
      </c>
      <c r="C3680" t="s">
        <v>49422</v>
      </c>
      <c r="D3680" s="111" t="s">
        <v>40</v>
      </c>
      <c r="E3680" s="111" t="s">
        <v>48682</v>
      </c>
    </row>
    <row r="3681" spans="1:5">
      <c r="A3681">
        <v>0</v>
      </c>
      <c r="B3681" t="s">
        <v>7105</v>
      </c>
      <c r="C3681" t="s">
        <v>49423</v>
      </c>
      <c r="D3681" s="111" t="s">
        <v>40</v>
      </c>
      <c r="E3681" s="111" t="s">
        <v>49394</v>
      </c>
    </row>
    <row r="3682" spans="1:5">
      <c r="A3682">
        <v>0</v>
      </c>
      <c r="B3682" t="s">
        <v>7106</v>
      </c>
      <c r="C3682" t="s">
        <v>49424</v>
      </c>
      <c r="D3682" s="111" t="s">
        <v>40</v>
      </c>
      <c r="E3682" s="111" t="s">
        <v>49425</v>
      </c>
    </row>
    <row r="3683" spans="1:5">
      <c r="A3683">
        <v>0</v>
      </c>
      <c r="B3683" t="s">
        <v>7107</v>
      </c>
      <c r="C3683" t="s">
        <v>49426</v>
      </c>
      <c r="D3683" s="111" t="s">
        <v>40</v>
      </c>
      <c r="E3683" s="111" t="s">
        <v>49398</v>
      </c>
    </row>
    <row r="3684" spans="1:5">
      <c r="A3684">
        <v>0</v>
      </c>
      <c r="B3684" t="s">
        <v>7108</v>
      </c>
      <c r="C3684" t="s">
        <v>49427</v>
      </c>
      <c r="D3684" s="111" t="s">
        <v>40</v>
      </c>
      <c r="E3684" s="111" t="s">
        <v>49428</v>
      </c>
    </row>
    <row r="3685" spans="1:5">
      <c r="A3685">
        <v>0</v>
      </c>
      <c r="B3685" t="s">
        <v>49429</v>
      </c>
      <c r="C3685">
        <v>0</v>
      </c>
      <c r="D3685" s="111">
        <v>0</v>
      </c>
      <c r="E3685" s="111" t="s">
        <v>42775</v>
      </c>
    </row>
    <row r="3686" spans="1:5">
      <c r="A3686">
        <v>0</v>
      </c>
      <c r="B3686" t="s">
        <v>7109</v>
      </c>
      <c r="C3686" t="s">
        <v>49430</v>
      </c>
      <c r="D3686" s="111" t="s">
        <v>40</v>
      </c>
      <c r="E3686" s="111" t="s">
        <v>49431</v>
      </c>
    </row>
    <row r="3687" spans="1:5">
      <c r="A3687">
        <v>0</v>
      </c>
      <c r="B3687" t="s">
        <v>49432</v>
      </c>
      <c r="C3687">
        <v>0</v>
      </c>
      <c r="D3687" s="111">
        <v>0</v>
      </c>
      <c r="E3687" s="111" t="s">
        <v>42775</v>
      </c>
    </row>
    <row r="3688" spans="1:5">
      <c r="A3688">
        <v>0</v>
      </c>
      <c r="B3688" t="s">
        <v>7110</v>
      </c>
      <c r="C3688" t="s">
        <v>49433</v>
      </c>
      <c r="D3688" s="111" t="s">
        <v>40</v>
      </c>
      <c r="E3688" s="111" t="s">
        <v>49434</v>
      </c>
    </row>
    <row r="3689" spans="1:5">
      <c r="A3689">
        <v>0</v>
      </c>
      <c r="B3689" t="s">
        <v>7111</v>
      </c>
      <c r="C3689" t="s">
        <v>49435</v>
      </c>
      <c r="D3689" s="111" t="s">
        <v>40</v>
      </c>
      <c r="E3689" s="111" t="s">
        <v>47906</v>
      </c>
    </row>
    <row r="3690" spans="1:5">
      <c r="A3690">
        <v>0</v>
      </c>
      <c r="B3690" t="s">
        <v>7112</v>
      </c>
      <c r="C3690" t="s">
        <v>49436</v>
      </c>
      <c r="D3690" s="111" t="s">
        <v>40</v>
      </c>
      <c r="E3690" s="111" t="s">
        <v>49437</v>
      </c>
    </row>
    <row r="3691" spans="1:5">
      <c r="A3691">
        <v>0</v>
      </c>
      <c r="B3691" t="s">
        <v>7113</v>
      </c>
      <c r="C3691" t="s">
        <v>49438</v>
      </c>
      <c r="D3691" s="111" t="s">
        <v>40</v>
      </c>
      <c r="E3691" s="111" t="s">
        <v>49439</v>
      </c>
    </row>
    <row r="3692" spans="1:5">
      <c r="A3692">
        <v>0</v>
      </c>
      <c r="B3692" t="s">
        <v>7114</v>
      </c>
      <c r="C3692" t="s">
        <v>49440</v>
      </c>
      <c r="D3692" s="111" t="s">
        <v>40</v>
      </c>
      <c r="E3692" s="111" t="s">
        <v>49441</v>
      </c>
    </row>
    <row r="3693" spans="1:5">
      <c r="A3693">
        <v>0</v>
      </c>
      <c r="B3693" t="s">
        <v>7115</v>
      </c>
      <c r="C3693" t="s">
        <v>49442</v>
      </c>
      <c r="D3693" s="111" t="s">
        <v>40</v>
      </c>
      <c r="E3693" s="111" t="s">
        <v>49443</v>
      </c>
    </row>
    <row r="3694" spans="1:5">
      <c r="A3694">
        <v>0</v>
      </c>
      <c r="B3694" t="s">
        <v>49444</v>
      </c>
      <c r="C3694">
        <v>0</v>
      </c>
      <c r="D3694" s="111">
        <v>0</v>
      </c>
      <c r="E3694" s="111" t="s">
        <v>42775</v>
      </c>
    </row>
    <row r="3695" spans="1:5">
      <c r="A3695">
        <v>0</v>
      </c>
      <c r="B3695" t="s">
        <v>7116</v>
      </c>
      <c r="C3695" t="s">
        <v>49445</v>
      </c>
      <c r="D3695" s="111" t="s">
        <v>4148</v>
      </c>
      <c r="E3695" s="111" t="s">
        <v>49446</v>
      </c>
    </row>
    <row r="3696" spans="1:5">
      <c r="A3696">
        <v>0</v>
      </c>
      <c r="B3696" t="s">
        <v>7117</v>
      </c>
      <c r="C3696" t="s">
        <v>49447</v>
      </c>
      <c r="D3696" s="111" t="s">
        <v>4148</v>
      </c>
      <c r="E3696" s="111" t="s">
        <v>49448</v>
      </c>
    </row>
    <row r="3697" spans="1:5">
      <c r="A3697">
        <v>0</v>
      </c>
      <c r="B3697" t="s">
        <v>7118</v>
      </c>
      <c r="C3697" t="s">
        <v>49449</v>
      </c>
      <c r="D3697" s="111" t="s">
        <v>4148</v>
      </c>
      <c r="E3697" s="111" t="s">
        <v>49450</v>
      </c>
    </row>
    <row r="3698" spans="1:5">
      <c r="A3698">
        <v>0</v>
      </c>
      <c r="B3698" t="s">
        <v>7119</v>
      </c>
      <c r="C3698" t="s">
        <v>49451</v>
      </c>
      <c r="D3698" s="111" t="s">
        <v>4148</v>
      </c>
      <c r="E3698" s="111" t="s">
        <v>49452</v>
      </c>
    </row>
    <row r="3699" spans="1:5">
      <c r="A3699">
        <v>0</v>
      </c>
      <c r="B3699" t="s">
        <v>7120</v>
      </c>
      <c r="C3699" t="s">
        <v>49453</v>
      </c>
      <c r="D3699" s="111" t="s">
        <v>4148</v>
      </c>
      <c r="E3699" s="111" t="s">
        <v>49454</v>
      </c>
    </row>
    <row r="3700" spans="1:5">
      <c r="A3700">
        <v>0</v>
      </c>
      <c r="B3700" t="s">
        <v>49455</v>
      </c>
      <c r="C3700">
        <v>0</v>
      </c>
      <c r="D3700" s="111">
        <v>0</v>
      </c>
      <c r="E3700" s="111" t="s">
        <v>42775</v>
      </c>
    </row>
    <row r="3701" spans="1:5">
      <c r="A3701">
        <v>0</v>
      </c>
      <c r="B3701" t="s">
        <v>7121</v>
      </c>
      <c r="C3701" t="s">
        <v>49456</v>
      </c>
      <c r="D3701" s="111" t="s">
        <v>40</v>
      </c>
      <c r="E3701" s="111" t="s">
        <v>49457</v>
      </c>
    </row>
    <row r="3702" spans="1:5">
      <c r="A3702">
        <v>0</v>
      </c>
      <c r="B3702" t="s">
        <v>7122</v>
      </c>
      <c r="C3702" t="s">
        <v>49458</v>
      </c>
      <c r="D3702" s="111" t="s">
        <v>40</v>
      </c>
      <c r="E3702" s="111" t="s">
        <v>49459</v>
      </c>
    </row>
    <row r="3703" spans="1:5">
      <c r="A3703">
        <v>0</v>
      </c>
      <c r="B3703" t="s">
        <v>7123</v>
      </c>
      <c r="C3703" t="s">
        <v>49460</v>
      </c>
      <c r="D3703" s="111" t="s">
        <v>40</v>
      </c>
      <c r="E3703" s="111" t="s">
        <v>49461</v>
      </c>
    </row>
    <row r="3704" spans="1:5">
      <c r="A3704">
        <v>0</v>
      </c>
      <c r="B3704" t="s">
        <v>7124</v>
      </c>
      <c r="C3704" t="s">
        <v>49462</v>
      </c>
      <c r="D3704" s="111" t="s">
        <v>40</v>
      </c>
      <c r="E3704" s="111" t="s">
        <v>49463</v>
      </c>
    </row>
    <row r="3705" spans="1:5">
      <c r="A3705">
        <v>0</v>
      </c>
      <c r="B3705" t="s">
        <v>7125</v>
      </c>
      <c r="C3705" t="s">
        <v>49464</v>
      </c>
      <c r="D3705" s="111" t="s">
        <v>40</v>
      </c>
      <c r="E3705" s="111" t="s">
        <v>49465</v>
      </c>
    </row>
    <row r="3706" spans="1:5">
      <c r="A3706">
        <v>0</v>
      </c>
      <c r="B3706" t="s">
        <v>7126</v>
      </c>
      <c r="C3706" t="s">
        <v>49466</v>
      </c>
      <c r="D3706" s="111" t="s">
        <v>40</v>
      </c>
      <c r="E3706" s="111" t="s">
        <v>49467</v>
      </c>
    </row>
    <row r="3707" spans="1:5">
      <c r="A3707">
        <v>0</v>
      </c>
      <c r="B3707" t="s">
        <v>7127</v>
      </c>
      <c r="C3707" t="s">
        <v>49468</v>
      </c>
      <c r="D3707" s="111" t="s">
        <v>40</v>
      </c>
      <c r="E3707" s="111" t="s">
        <v>49469</v>
      </c>
    </row>
    <row r="3708" spans="1:5">
      <c r="A3708">
        <v>0</v>
      </c>
      <c r="B3708" t="s">
        <v>7128</v>
      </c>
      <c r="C3708" t="s">
        <v>49470</v>
      </c>
      <c r="D3708" s="111" t="s">
        <v>40</v>
      </c>
      <c r="E3708" s="111" t="s">
        <v>49471</v>
      </c>
    </row>
    <row r="3709" spans="1:5">
      <c r="A3709">
        <v>0</v>
      </c>
      <c r="B3709" t="s">
        <v>7129</v>
      </c>
      <c r="C3709" t="s">
        <v>49472</v>
      </c>
      <c r="D3709" s="111" t="s">
        <v>40</v>
      </c>
      <c r="E3709" s="111" t="s">
        <v>49473</v>
      </c>
    </row>
    <row r="3710" spans="1:5">
      <c r="A3710">
        <v>0</v>
      </c>
      <c r="B3710" t="s">
        <v>49474</v>
      </c>
      <c r="C3710">
        <v>0</v>
      </c>
      <c r="D3710" s="111">
        <v>0</v>
      </c>
      <c r="E3710" s="111" t="s">
        <v>42775</v>
      </c>
    </row>
    <row r="3711" spans="1:5">
      <c r="A3711">
        <v>0</v>
      </c>
      <c r="B3711" t="s">
        <v>7130</v>
      </c>
      <c r="C3711" t="s">
        <v>49475</v>
      </c>
      <c r="D3711" s="111" t="s">
        <v>40</v>
      </c>
      <c r="E3711" s="111" t="s">
        <v>49476</v>
      </c>
    </row>
    <row r="3712" spans="1:5">
      <c r="A3712">
        <v>0</v>
      </c>
      <c r="B3712" t="s">
        <v>7131</v>
      </c>
      <c r="C3712" t="s">
        <v>49477</v>
      </c>
      <c r="D3712" s="111" t="s">
        <v>40</v>
      </c>
      <c r="E3712" s="111" t="s">
        <v>49478</v>
      </c>
    </row>
    <row r="3713" spans="1:5">
      <c r="A3713">
        <v>0</v>
      </c>
      <c r="B3713" t="s">
        <v>7132</v>
      </c>
      <c r="C3713" t="s">
        <v>49479</v>
      </c>
      <c r="D3713" s="111" t="s">
        <v>40</v>
      </c>
      <c r="E3713" s="111" t="s">
        <v>49480</v>
      </c>
    </row>
    <row r="3714" spans="1:5">
      <c r="A3714">
        <v>0</v>
      </c>
      <c r="B3714" t="s">
        <v>7133</v>
      </c>
      <c r="C3714" t="s">
        <v>49481</v>
      </c>
      <c r="D3714" s="111" t="s">
        <v>40</v>
      </c>
      <c r="E3714" s="111" t="s">
        <v>49482</v>
      </c>
    </row>
    <row r="3715" spans="1:5">
      <c r="A3715">
        <v>0</v>
      </c>
      <c r="B3715" t="s">
        <v>7134</v>
      </c>
      <c r="C3715" t="s">
        <v>49483</v>
      </c>
      <c r="D3715" s="111" t="s">
        <v>40</v>
      </c>
      <c r="E3715" s="111" t="s">
        <v>49484</v>
      </c>
    </row>
    <row r="3716" spans="1:5">
      <c r="A3716">
        <v>0</v>
      </c>
      <c r="B3716" t="s">
        <v>7135</v>
      </c>
      <c r="C3716" t="s">
        <v>49485</v>
      </c>
      <c r="D3716" s="111" t="s">
        <v>40</v>
      </c>
      <c r="E3716" s="111" t="s">
        <v>49486</v>
      </c>
    </row>
    <row r="3717" spans="1:5">
      <c r="A3717">
        <v>0</v>
      </c>
      <c r="B3717" t="s">
        <v>7136</v>
      </c>
      <c r="C3717" t="s">
        <v>49487</v>
      </c>
      <c r="D3717" s="111" t="s">
        <v>40</v>
      </c>
      <c r="E3717" s="111" t="s">
        <v>49488</v>
      </c>
    </row>
    <row r="3718" spans="1:5">
      <c r="A3718">
        <v>0</v>
      </c>
      <c r="B3718" t="s">
        <v>49489</v>
      </c>
      <c r="C3718">
        <v>0</v>
      </c>
      <c r="D3718" s="111">
        <v>0</v>
      </c>
      <c r="E3718" s="111" t="s">
        <v>42775</v>
      </c>
    </row>
    <row r="3719" spans="1:5">
      <c r="A3719">
        <v>0</v>
      </c>
      <c r="B3719" t="s">
        <v>7137</v>
      </c>
      <c r="C3719" t="s">
        <v>49490</v>
      </c>
      <c r="D3719" s="111" t="s">
        <v>4130</v>
      </c>
      <c r="E3719" s="111" t="s">
        <v>49491</v>
      </c>
    </row>
    <row r="3720" spans="1:5">
      <c r="A3720">
        <v>0</v>
      </c>
      <c r="B3720" t="s">
        <v>7138</v>
      </c>
      <c r="C3720" t="s">
        <v>49492</v>
      </c>
      <c r="D3720" s="111" t="s">
        <v>4130</v>
      </c>
      <c r="E3720" s="111" t="s">
        <v>49493</v>
      </c>
    </row>
    <row r="3721" spans="1:5">
      <c r="A3721">
        <v>0</v>
      </c>
      <c r="B3721" t="s">
        <v>7139</v>
      </c>
      <c r="C3721" t="s">
        <v>49494</v>
      </c>
      <c r="D3721" s="111" t="s">
        <v>4130</v>
      </c>
      <c r="E3721" s="111" t="s">
        <v>49495</v>
      </c>
    </row>
    <row r="3722" spans="1:5">
      <c r="A3722">
        <v>0</v>
      </c>
      <c r="B3722" t="s">
        <v>7140</v>
      </c>
      <c r="C3722" t="s">
        <v>49496</v>
      </c>
      <c r="D3722" s="111" t="s">
        <v>4130</v>
      </c>
      <c r="E3722" s="111" t="s">
        <v>49497</v>
      </c>
    </row>
    <row r="3723" spans="1:5">
      <c r="A3723">
        <v>0</v>
      </c>
      <c r="B3723" t="s">
        <v>7141</v>
      </c>
      <c r="C3723" t="s">
        <v>49498</v>
      </c>
      <c r="D3723" s="111" t="s">
        <v>4130</v>
      </c>
      <c r="E3723" s="111" t="s">
        <v>49499</v>
      </c>
    </row>
    <row r="3724" spans="1:5">
      <c r="A3724">
        <v>0</v>
      </c>
      <c r="B3724" t="s">
        <v>7142</v>
      </c>
      <c r="C3724" t="s">
        <v>49500</v>
      </c>
      <c r="D3724" s="111" t="s">
        <v>4130</v>
      </c>
      <c r="E3724" s="111" t="s">
        <v>49501</v>
      </c>
    </row>
    <row r="3725" spans="1:5">
      <c r="A3725">
        <v>0</v>
      </c>
      <c r="B3725" t="s">
        <v>7143</v>
      </c>
      <c r="C3725" t="s">
        <v>49502</v>
      </c>
      <c r="D3725" s="111" t="s">
        <v>4130</v>
      </c>
      <c r="E3725" s="111" t="s">
        <v>49503</v>
      </c>
    </row>
    <row r="3726" spans="1:5">
      <c r="A3726">
        <v>0</v>
      </c>
      <c r="B3726" t="s">
        <v>7144</v>
      </c>
      <c r="C3726" t="s">
        <v>49504</v>
      </c>
      <c r="D3726" s="111" t="s">
        <v>4130</v>
      </c>
      <c r="E3726" s="111" t="s">
        <v>49505</v>
      </c>
    </row>
    <row r="3727" spans="1:5">
      <c r="A3727">
        <v>0</v>
      </c>
      <c r="B3727" t="s">
        <v>7145</v>
      </c>
      <c r="C3727" t="s">
        <v>49506</v>
      </c>
      <c r="D3727" s="111" t="s">
        <v>4130</v>
      </c>
      <c r="E3727" s="111" t="s">
        <v>49507</v>
      </c>
    </row>
    <row r="3728" spans="1:5">
      <c r="A3728">
        <v>0</v>
      </c>
      <c r="B3728" t="s">
        <v>7146</v>
      </c>
      <c r="C3728" t="s">
        <v>49508</v>
      </c>
      <c r="D3728" s="111" t="s">
        <v>4130</v>
      </c>
      <c r="E3728" s="111" t="s">
        <v>49509</v>
      </c>
    </row>
    <row r="3729" spans="1:5">
      <c r="A3729">
        <v>0</v>
      </c>
      <c r="B3729" t="s">
        <v>7147</v>
      </c>
      <c r="C3729" t="s">
        <v>49510</v>
      </c>
      <c r="D3729" s="111" t="s">
        <v>4130</v>
      </c>
      <c r="E3729" s="111" t="s">
        <v>49511</v>
      </c>
    </row>
    <row r="3730" spans="1:5">
      <c r="A3730">
        <v>0</v>
      </c>
      <c r="B3730" t="s">
        <v>7148</v>
      </c>
      <c r="C3730" t="s">
        <v>49512</v>
      </c>
      <c r="D3730" s="111" t="s">
        <v>4130</v>
      </c>
      <c r="E3730" s="111" t="s">
        <v>49513</v>
      </c>
    </row>
    <row r="3731" spans="1:5">
      <c r="A3731">
        <v>0</v>
      </c>
      <c r="B3731" t="s">
        <v>7149</v>
      </c>
      <c r="C3731" t="s">
        <v>49514</v>
      </c>
      <c r="D3731" s="111" t="s">
        <v>4130</v>
      </c>
      <c r="E3731" s="111" t="s">
        <v>49515</v>
      </c>
    </row>
    <row r="3732" spans="1:5">
      <c r="A3732">
        <v>0</v>
      </c>
      <c r="B3732" t="s">
        <v>7150</v>
      </c>
      <c r="C3732" t="s">
        <v>49516</v>
      </c>
      <c r="D3732" s="111" t="s">
        <v>4130</v>
      </c>
      <c r="E3732" s="111" t="s">
        <v>49517</v>
      </c>
    </row>
    <row r="3733" spans="1:5">
      <c r="A3733">
        <v>0</v>
      </c>
      <c r="B3733" t="s">
        <v>7151</v>
      </c>
      <c r="C3733" t="s">
        <v>49518</v>
      </c>
      <c r="D3733" s="111" t="s">
        <v>24</v>
      </c>
      <c r="E3733" s="111" t="s">
        <v>49519</v>
      </c>
    </row>
    <row r="3734" spans="1:5">
      <c r="A3734">
        <v>0</v>
      </c>
      <c r="B3734" t="s">
        <v>7152</v>
      </c>
      <c r="C3734" t="s">
        <v>49520</v>
      </c>
      <c r="D3734" s="111" t="s">
        <v>4130</v>
      </c>
      <c r="E3734" s="111" t="s">
        <v>49521</v>
      </c>
    </row>
    <row r="3735" spans="1:5">
      <c r="A3735">
        <v>0</v>
      </c>
      <c r="B3735" t="s">
        <v>7153</v>
      </c>
      <c r="C3735" t="s">
        <v>49522</v>
      </c>
      <c r="D3735" s="111" t="s">
        <v>4130</v>
      </c>
      <c r="E3735" s="111" t="s">
        <v>46891</v>
      </c>
    </row>
    <row r="3736" spans="1:5">
      <c r="A3736">
        <v>0</v>
      </c>
      <c r="B3736" t="s">
        <v>7154</v>
      </c>
      <c r="C3736" t="s">
        <v>49523</v>
      </c>
      <c r="D3736" s="111" t="s">
        <v>4130</v>
      </c>
      <c r="E3736" s="111" t="s">
        <v>49521</v>
      </c>
    </row>
    <row r="3737" spans="1:5">
      <c r="A3737">
        <v>0</v>
      </c>
      <c r="B3737" t="s">
        <v>7155</v>
      </c>
      <c r="C3737" t="s">
        <v>49524</v>
      </c>
      <c r="D3737" s="111" t="s">
        <v>4130</v>
      </c>
      <c r="E3737" s="111" t="s">
        <v>45937</v>
      </c>
    </row>
    <row r="3738" spans="1:5">
      <c r="A3738">
        <v>0</v>
      </c>
      <c r="B3738" t="s">
        <v>7156</v>
      </c>
      <c r="C3738" t="s">
        <v>49525</v>
      </c>
      <c r="D3738" s="111" t="s">
        <v>4130</v>
      </c>
      <c r="E3738" s="111" t="s">
        <v>49526</v>
      </c>
    </row>
    <row r="3739" spans="1:5">
      <c r="A3739">
        <v>0</v>
      </c>
      <c r="B3739" t="s">
        <v>7157</v>
      </c>
      <c r="C3739" t="s">
        <v>49527</v>
      </c>
      <c r="D3739" s="111" t="s">
        <v>4130</v>
      </c>
      <c r="E3739" s="111" t="s">
        <v>49528</v>
      </c>
    </row>
    <row r="3740" spans="1:5">
      <c r="A3740">
        <v>0</v>
      </c>
      <c r="B3740" t="s">
        <v>7158</v>
      </c>
      <c r="C3740" t="s">
        <v>49529</v>
      </c>
      <c r="D3740" s="111" t="s">
        <v>4130</v>
      </c>
      <c r="E3740" s="111" t="s">
        <v>49530</v>
      </c>
    </row>
    <row r="3741" spans="1:5">
      <c r="A3741">
        <v>0</v>
      </c>
      <c r="B3741" t="s">
        <v>49531</v>
      </c>
      <c r="C3741">
        <v>0</v>
      </c>
      <c r="D3741" s="111">
        <v>0</v>
      </c>
      <c r="E3741" s="111" t="s">
        <v>42775</v>
      </c>
    </row>
    <row r="3742" spans="1:5">
      <c r="A3742">
        <v>0</v>
      </c>
      <c r="B3742" t="s">
        <v>7159</v>
      </c>
      <c r="C3742" t="s">
        <v>49532</v>
      </c>
      <c r="D3742" s="111" t="s">
        <v>4130</v>
      </c>
      <c r="E3742" s="111" t="s">
        <v>49533</v>
      </c>
    </row>
    <row r="3743" spans="1:5">
      <c r="A3743">
        <v>0</v>
      </c>
      <c r="B3743" t="s">
        <v>7160</v>
      </c>
      <c r="C3743" t="s">
        <v>49534</v>
      </c>
      <c r="D3743" s="111" t="s">
        <v>4130</v>
      </c>
      <c r="E3743" s="111" t="s">
        <v>49535</v>
      </c>
    </row>
    <row r="3744" spans="1:5">
      <c r="A3744">
        <v>0</v>
      </c>
      <c r="B3744" t="s">
        <v>7161</v>
      </c>
      <c r="C3744" t="s">
        <v>49536</v>
      </c>
      <c r="D3744" s="111" t="s">
        <v>4130</v>
      </c>
      <c r="E3744" s="111" t="s">
        <v>49537</v>
      </c>
    </row>
    <row r="3745" spans="1:5">
      <c r="A3745">
        <v>0</v>
      </c>
      <c r="B3745" t="s">
        <v>7162</v>
      </c>
      <c r="C3745" t="s">
        <v>49538</v>
      </c>
      <c r="D3745" s="111" t="s">
        <v>4130</v>
      </c>
      <c r="E3745" s="111" t="s">
        <v>49539</v>
      </c>
    </row>
    <row r="3746" spans="1:5">
      <c r="A3746">
        <v>0</v>
      </c>
      <c r="B3746" t="s">
        <v>7163</v>
      </c>
      <c r="C3746" t="s">
        <v>49540</v>
      </c>
      <c r="D3746" s="111" t="s">
        <v>4130</v>
      </c>
      <c r="E3746" s="111" t="s">
        <v>49541</v>
      </c>
    </row>
    <row r="3747" spans="1:5">
      <c r="A3747">
        <v>0</v>
      </c>
      <c r="B3747" t="s">
        <v>7164</v>
      </c>
      <c r="C3747" t="s">
        <v>49542</v>
      </c>
      <c r="D3747" s="111" t="s">
        <v>4130</v>
      </c>
      <c r="E3747" s="111" t="s">
        <v>49543</v>
      </c>
    </row>
    <row r="3748" spans="1:5">
      <c r="A3748">
        <v>0</v>
      </c>
      <c r="B3748" t="s">
        <v>7165</v>
      </c>
      <c r="C3748" t="s">
        <v>49544</v>
      </c>
      <c r="D3748" s="111" t="s">
        <v>4130</v>
      </c>
      <c r="E3748" s="111" t="s">
        <v>49545</v>
      </c>
    </row>
    <row r="3749" spans="1:5">
      <c r="A3749">
        <v>0</v>
      </c>
      <c r="B3749" t="s">
        <v>7166</v>
      </c>
      <c r="C3749" t="s">
        <v>49546</v>
      </c>
      <c r="D3749" s="111" t="s">
        <v>4130</v>
      </c>
      <c r="E3749" s="111" t="s">
        <v>49547</v>
      </c>
    </row>
    <row r="3750" spans="1:5">
      <c r="A3750">
        <v>0</v>
      </c>
      <c r="B3750" t="s">
        <v>7167</v>
      </c>
      <c r="C3750" t="s">
        <v>49548</v>
      </c>
      <c r="D3750" s="111" t="s">
        <v>4130</v>
      </c>
      <c r="E3750" s="111" t="s">
        <v>46384</v>
      </c>
    </row>
    <row r="3751" spans="1:5">
      <c r="A3751">
        <v>0</v>
      </c>
      <c r="B3751" t="s">
        <v>7168</v>
      </c>
      <c r="C3751" t="s">
        <v>49549</v>
      </c>
      <c r="D3751" s="111" t="s">
        <v>4130</v>
      </c>
      <c r="E3751" s="111" t="s">
        <v>49550</v>
      </c>
    </row>
    <row r="3752" spans="1:5">
      <c r="A3752">
        <v>0</v>
      </c>
      <c r="B3752" t="s">
        <v>7169</v>
      </c>
      <c r="C3752" t="s">
        <v>49551</v>
      </c>
      <c r="D3752" s="111" t="s">
        <v>4130</v>
      </c>
      <c r="E3752" s="111" t="s">
        <v>49552</v>
      </c>
    </row>
    <row r="3753" spans="1:5">
      <c r="A3753">
        <v>0</v>
      </c>
      <c r="B3753" t="s">
        <v>7170</v>
      </c>
      <c r="C3753" t="s">
        <v>49553</v>
      </c>
      <c r="D3753" s="111" t="s">
        <v>4130</v>
      </c>
      <c r="E3753" s="111" t="s">
        <v>49554</v>
      </c>
    </row>
    <row r="3754" spans="1:5">
      <c r="A3754">
        <v>0</v>
      </c>
      <c r="B3754" t="s">
        <v>7171</v>
      </c>
      <c r="C3754" t="s">
        <v>49555</v>
      </c>
      <c r="D3754" s="111" t="s">
        <v>4130</v>
      </c>
      <c r="E3754" s="111" t="s">
        <v>49556</v>
      </c>
    </row>
    <row r="3755" spans="1:5">
      <c r="A3755">
        <v>0</v>
      </c>
      <c r="B3755" t="s">
        <v>49557</v>
      </c>
      <c r="C3755">
        <v>0</v>
      </c>
      <c r="D3755" s="111">
        <v>0</v>
      </c>
      <c r="E3755" s="111" t="s">
        <v>42775</v>
      </c>
    </row>
    <row r="3756" spans="1:5">
      <c r="A3756">
        <v>0</v>
      </c>
      <c r="B3756" t="s">
        <v>7172</v>
      </c>
      <c r="C3756" t="s">
        <v>49558</v>
      </c>
      <c r="D3756" s="111" t="s">
        <v>4130</v>
      </c>
      <c r="E3756" s="111" t="s">
        <v>49559</v>
      </c>
    </row>
    <row r="3757" spans="1:5">
      <c r="A3757">
        <v>0</v>
      </c>
      <c r="B3757" t="s">
        <v>7173</v>
      </c>
      <c r="C3757" t="s">
        <v>49560</v>
      </c>
      <c r="D3757" s="111" t="s">
        <v>4130</v>
      </c>
      <c r="E3757" s="111" t="s">
        <v>49561</v>
      </c>
    </row>
    <row r="3758" spans="1:5">
      <c r="A3758">
        <v>0</v>
      </c>
      <c r="B3758" t="s">
        <v>7174</v>
      </c>
      <c r="C3758" t="s">
        <v>49562</v>
      </c>
      <c r="D3758" s="111" t="s">
        <v>4130</v>
      </c>
      <c r="E3758" s="111" t="s">
        <v>49563</v>
      </c>
    </row>
    <row r="3759" spans="1:5">
      <c r="A3759">
        <v>0</v>
      </c>
      <c r="B3759" t="s">
        <v>7175</v>
      </c>
      <c r="C3759" t="s">
        <v>49564</v>
      </c>
      <c r="D3759" s="111" t="s">
        <v>4130</v>
      </c>
      <c r="E3759" s="111" t="s">
        <v>49565</v>
      </c>
    </row>
    <row r="3760" spans="1:5">
      <c r="A3760">
        <v>0</v>
      </c>
      <c r="B3760" t="s">
        <v>7176</v>
      </c>
      <c r="C3760" t="s">
        <v>49566</v>
      </c>
      <c r="D3760" s="111" t="s">
        <v>4130</v>
      </c>
      <c r="E3760" s="111" t="s">
        <v>49567</v>
      </c>
    </row>
    <row r="3761" spans="1:5">
      <c r="A3761">
        <v>0</v>
      </c>
      <c r="B3761" t="s">
        <v>7177</v>
      </c>
      <c r="C3761" t="s">
        <v>49568</v>
      </c>
      <c r="D3761" s="111" t="s">
        <v>4130</v>
      </c>
      <c r="E3761" s="111" t="s">
        <v>49569</v>
      </c>
    </row>
    <row r="3762" spans="1:5">
      <c r="A3762">
        <v>0</v>
      </c>
      <c r="B3762" t="s">
        <v>7178</v>
      </c>
      <c r="C3762" t="s">
        <v>49570</v>
      </c>
      <c r="D3762" s="111" t="s">
        <v>4130</v>
      </c>
      <c r="E3762" s="111" t="s">
        <v>49569</v>
      </c>
    </row>
    <row r="3763" spans="1:5">
      <c r="A3763">
        <v>0</v>
      </c>
      <c r="B3763" t="s">
        <v>7179</v>
      </c>
      <c r="C3763" t="s">
        <v>49571</v>
      </c>
      <c r="D3763" s="111" t="s">
        <v>4130</v>
      </c>
      <c r="E3763" s="111" t="s">
        <v>49572</v>
      </c>
    </row>
    <row r="3764" spans="1:5">
      <c r="A3764">
        <v>0</v>
      </c>
      <c r="B3764" t="s">
        <v>7180</v>
      </c>
      <c r="C3764" t="s">
        <v>49573</v>
      </c>
      <c r="D3764" s="111" t="s">
        <v>4130</v>
      </c>
      <c r="E3764" s="111" t="s">
        <v>49574</v>
      </c>
    </row>
    <row r="3765" spans="1:5">
      <c r="A3765">
        <v>0</v>
      </c>
      <c r="B3765" t="s">
        <v>7181</v>
      </c>
      <c r="C3765" t="s">
        <v>49575</v>
      </c>
      <c r="D3765" s="111" t="s">
        <v>4130</v>
      </c>
      <c r="E3765" s="111" t="s">
        <v>49576</v>
      </c>
    </row>
    <row r="3766" spans="1:5">
      <c r="A3766">
        <v>0</v>
      </c>
      <c r="B3766" t="s">
        <v>7182</v>
      </c>
      <c r="C3766" t="s">
        <v>49577</v>
      </c>
      <c r="D3766" s="111" t="s">
        <v>4130</v>
      </c>
      <c r="E3766" s="111" t="s">
        <v>49578</v>
      </c>
    </row>
    <row r="3767" spans="1:5">
      <c r="A3767">
        <v>0</v>
      </c>
      <c r="B3767" t="s">
        <v>7183</v>
      </c>
      <c r="C3767" t="s">
        <v>49579</v>
      </c>
      <c r="D3767" s="111" t="s">
        <v>4130</v>
      </c>
      <c r="E3767" s="111" t="s">
        <v>49580</v>
      </c>
    </row>
    <row r="3768" spans="1:5">
      <c r="A3768">
        <v>0</v>
      </c>
      <c r="B3768" t="s">
        <v>7184</v>
      </c>
      <c r="C3768" t="s">
        <v>49581</v>
      </c>
      <c r="D3768" s="111" t="s">
        <v>4130</v>
      </c>
      <c r="E3768" s="111" t="s">
        <v>49572</v>
      </c>
    </row>
    <row r="3769" spans="1:5">
      <c r="A3769">
        <v>0</v>
      </c>
      <c r="B3769" t="s">
        <v>7185</v>
      </c>
      <c r="C3769" t="s">
        <v>49582</v>
      </c>
      <c r="D3769" s="111" t="s">
        <v>4130</v>
      </c>
      <c r="E3769" s="111" t="s">
        <v>49583</v>
      </c>
    </row>
    <row r="3770" spans="1:5">
      <c r="A3770">
        <v>0</v>
      </c>
      <c r="B3770" t="s">
        <v>7186</v>
      </c>
      <c r="C3770" t="s">
        <v>49584</v>
      </c>
      <c r="D3770" s="111" t="s">
        <v>4130</v>
      </c>
      <c r="E3770" s="111" t="s">
        <v>49585</v>
      </c>
    </row>
    <row r="3771" spans="1:5">
      <c r="A3771">
        <v>0</v>
      </c>
      <c r="B3771" t="s">
        <v>7187</v>
      </c>
      <c r="C3771" t="s">
        <v>49586</v>
      </c>
      <c r="D3771" s="111" t="s">
        <v>4130</v>
      </c>
      <c r="E3771" s="111" t="s">
        <v>49587</v>
      </c>
    </row>
    <row r="3772" spans="1:5">
      <c r="A3772">
        <v>0</v>
      </c>
      <c r="B3772" t="s">
        <v>49588</v>
      </c>
      <c r="C3772">
        <v>0</v>
      </c>
      <c r="D3772" s="111">
        <v>0</v>
      </c>
      <c r="E3772" s="111" t="s">
        <v>42775</v>
      </c>
    </row>
    <row r="3773" spans="1:5">
      <c r="A3773">
        <v>0</v>
      </c>
      <c r="B3773" t="s">
        <v>7188</v>
      </c>
      <c r="C3773" t="s">
        <v>49589</v>
      </c>
      <c r="D3773" s="111" t="s">
        <v>4130</v>
      </c>
      <c r="E3773" s="111" t="s">
        <v>49590</v>
      </c>
    </row>
    <row r="3774" spans="1:5">
      <c r="A3774">
        <v>0</v>
      </c>
      <c r="B3774" t="s">
        <v>7189</v>
      </c>
      <c r="C3774" t="s">
        <v>49591</v>
      </c>
      <c r="D3774" s="111" t="s">
        <v>4130</v>
      </c>
      <c r="E3774" s="111" t="s">
        <v>49592</v>
      </c>
    </row>
    <row r="3775" spans="1:5">
      <c r="A3775">
        <v>0</v>
      </c>
      <c r="B3775" t="s">
        <v>7190</v>
      </c>
      <c r="C3775" t="s">
        <v>49593</v>
      </c>
      <c r="D3775" s="111" t="s">
        <v>4130</v>
      </c>
      <c r="E3775" s="111" t="s">
        <v>49594</v>
      </c>
    </row>
    <row r="3776" spans="1:5">
      <c r="A3776">
        <v>0</v>
      </c>
      <c r="B3776" t="s">
        <v>7191</v>
      </c>
      <c r="C3776" t="s">
        <v>49595</v>
      </c>
      <c r="D3776" s="111" t="s">
        <v>4130</v>
      </c>
      <c r="E3776" s="111" t="s">
        <v>49596</v>
      </c>
    </row>
    <row r="3777" spans="1:5">
      <c r="A3777">
        <v>0</v>
      </c>
      <c r="B3777" t="s">
        <v>7192</v>
      </c>
      <c r="C3777" t="s">
        <v>49597</v>
      </c>
      <c r="D3777" s="111" t="s">
        <v>4130</v>
      </c>
      <c r="E3777" s="111" t="s">
        <v>49598</v>
      </c>
    </row>
    <row r="3778" spans="1:5">
      <c r="A3778">
        <v>0</v>
      </c>
      <c r="B3778" t="s">
        <v>7193</v>
      </c>
      <c r="C3778" t="s">
        <v>49599</v>
      </c>
      <c r="D3778" s="111" t="s">
        <v>4130</v>
      </c>
      <c r="E3778" s="111" t="s">
        <v>49600</v>
      </c>
    </row>
    <row r="3779" spans="1:5">
      <c r="A3779">
        <v>0</v>
      </c>
      <c r="B3779" t="s">
        <v>7194</v>
      </c>
      <c r="C3779" t="s">
        <v>49601</v>
      </c>
      <c r="D3779" s="111" t="s">
        <v>4130</v>
      </c>
      <c r="E3779" s="111" t="s">
        <v>49602</v>
      </c>
    </row>
    <row r="3780" spans="1:5">
      <c r="A3780">
        <v>0</v>
      </c>
      <c r="B3780" t="s">
        <v>7195</v>
      </c>
      <c r="C3780" t="s">
        <v>49603</v>
      </c>
      <c r="D3780" s="111" t="s">
        <v>4130</v>
      </c>
      <c r="E3780" s="111" t="s">
        <v>49604</v>
      </c>
    </row>
    <row r="3781" spans="1:5">
      <c r="A3781">
        <v>0</v>
      </c>
      <c r="B3781" t="s">
        <v>7196</v>
      </c>
      <c r="C3781" t="s">
        <v>49605</v>
      </c>
      <c r="D3781" s="111" t="s">
        <v>4130</v>
      </c>
      <c r="E3781" s="111" t="s">
        <v>49606</v>
      </c>
    </row>
    <row r="3782" spans="1:5">
      <c r="A3782">
        <v>0</v>
      </c>
      <c r="B3782" t="s">
        <v>7197</v>
      </c>
      <c r="C3782" t="s">
        <v>49607</v>
      </c>
      <c r="D3782" s="111" t="s">
        <v>4130</v>
      </c>
      <c r="E3782" s="111" t="s">
        <v>49608</v>
      </c>
    </row>
    <row r="3783" spans="1:5">
      <c r="A3783">
        <v>0</v>
      </c>
      <c r="B3783" t="s">
        <v>7198</v>
      </c>
      <c r="C3783" t="s">
        <v>49609</v>
      </c>
      <c r="D3783" s="111" t="s">
        <v>4130</v>
      </c>
      <c r="E3783" s="111" t="s">
        <v>49610</v>
      </c>
    </row>
    <row r="3784" spans="1:5">
      <c r="A3784">
        <v>0</v>
      </c>
      <c r="B3784" t="s">
        <v>7199</v>
      </c>
      <c r="C3784" t="s">
        <v>49611</v>
      </c>
      <c r="D3784" s="111" t="s">
        <v>4130</v>
      </c>
      <c r="E3784" s="111" t="s">
        <v>49612</v>
      </c>
    </row>
    <row r="3785" spans="1:5">
      <c r="A3785">
        <v>0</v>
      </c>
      <c r="B3785" t="s">
        <v>7200</v>
      </c>
      <c r="C3785" t="s">
        <v>49613</v>
      </c>
      <c r="D3785" s="111" t="s">
        <v>4130</v>
      </c>
      <c r="E3785" s="111" t="s">
        <v>49614</v>
      </c>
    </row>
    <row r="3786" spans="1:5">
      <c r="A3786">
        <v>0</v>
      </c>
      <c r="B3786" t="s">
        <v>7201</v>
      </c>
      <c r="C3786" t="s">
        <v>49615</v>
      </c>
      <c r="D3786" s="111" t="s">
        <v>4130</v>
      </c>
      <c r="E3786" s="111" t="s">
        <v>49616</v>
      </c>
    </row>
    <row r="3787" spans="1:5">
      <c r="A3787">
        <v>0</v>
      </c>
      <c r="B3787" t="s">
        <v>7202</v>
      </c>
      <c r="C3787" t="s">
        <v>49617</v>
      </c>
      <c r="D3787" s="111" t="s">
        <v>4130</v>
      </c>
      <c r="E3787" s="111" t="s">
        <v>49618</v>
      </c>
    </row>
    <row r="3788" spans="1:5">
      <c r="A3788">
        <v>0</v>
      </c>
      <c r="B3788" t="s">
        <v>7203</v>
      </c>
      <c r="C3788" t="s">
        <v>49619</v>
      </c>
      <c r="D3788" s="111" t="s">
        <v>4130</v>
      </c>
      <c r="E3788" s="111" t="s">
        <v>49620</v>
      </c>
    </row>
    <row r="3789" spans="1:5">
      <c r="A3789">
        <v>0</v>
      </c>
      <c r="B3789" t="s">
        <v>7204</v>
      </c>
      <c r="C3789" t="s">
        <v>49621</v>
      </c>
      <c r="D3789" s="111" t="s">
        <v>4130</v>
      </c>
      <c r="E3789" s="111" t="s">
        <v>49622</v>
      </c>
    </row>
    <row r="3790" spans="1:5">
      <c r="A3790">
        <v>0</v>
      </c>
      <c r="B3790" t="s">
        <v>7205</v>
      </c>
      <c r="C3790" t="s">
        <v>49623</v>
      </c>
      <c r="D3790" s="111" t="s">
        <v>4130</v>
      </c>
      <c r="E3790" s="111" t="s">
        <v>49624</v>
      </c>
    </row>
    <row r="3791" spans="1:5">
      <c r="A3791">
        <v>0</v>
      </c>
      <c r="B3791" t="s">
        <v>7206</v>
      </c>
      <c r="C3791" t="s">
        <v>49625</v>
      </c>
      <c r="D3791" s="111" t="s">
        <v>4130</v>
      </c>
      <c r="E3791" s="111" t="s">
        <v>49626</v>
      </c>
    </row>
    <row r="3792" spans="1:5">
      <c r="A3792">
        <v>0</v>
      </c>
      <c r="B3792" t="s">
        <v>7207</v>
      </c>
      <c r="C3792" t="s">
        <v>49627</v>
      </c>
      <c r="D3792" s="111" t="s">
        <v>4130</v>
      </c>
      <c r="E3792" s="111" t="s">
        <v>49628</v>
      </c>
    </row>
    <row r="3793" spans="1:5">
      <c r="A3793">
        <v>0</v>
      </c>
      <c r="B3793" t="s">
        <v>49629</v>
      </c>
      <c r="C3793">
        <v>0</v>
      </c>
      <c r="D3793" s="111">
        <v>0</v>
      </c>
      <c r="E3793" s="111" t="s">
        <v>42775</v>
      </c>
    </row>
    <row r="3794" spans="1:5">
      <c r="A3794">
        <v>0</v>
      </c>
      <c r="B3794" t="s">
        <v>7208</v>
      </c>
      <c r="C3794" t="s">
        <v>49630</v>
      </c>
      <c r="D3794" s="111" t="s">
        <v>4130</v>
      </c>
      <c r="E3794" s="111" t="s">
        <v>43835</v>
      </c>
    </row>
    <row r="3795" spans="1:5">
      <c r="A3795">
        <v>0</v>
      </c>
      <c r="B3795" t="s">
        <v>7209</v>
      </c>
      <c r="C3795" t="s">
        <v>49631</v>
      </c>
      <c r="D3795" s="111" t="s">
        <v>4130</v>
      </c>
      <c r="E3795" s="111" t="s">
        <v>49632</v>
      </c>
    </row>
    <row r="3796" spans="1:5">
      <c r="A3796">
        <v>0</v>
      </c>
      <c r="B3796" t="s">
        <v>7210</v>
      </c>
      <c r="C3796" t="s">
        <v>49633</v>
      </c>
      <c r="D3796" s="111" t="s">
        <v>4130</v>
      </c>
      <c r="E3796" s="111" t="s">
        <v>49634</v>
      </c>
    </row>
    <row r="3797" spans="1:5">
      <c r="A3797">
        <v>0</v>
      </c>
      <c r="B3797" t="s">
        <v>7211</v>
      </c>
      <c r="C3797" t="s">
        <v>49635</v>
      </c>
      <c r="D3797" s="111" t="s">
        <v>4130</v>
      </c>
      <c r="E3797" s="111" t="s">
        <v>49634</v>
      </c>
    </row>
    <row r="3798" spans="1:5">
      <c r="A3798">
        <v>0</v>
      </c>
      <c r="B3798" t="s">
        <v>7212</v>
      </c>
      <c r="C3798" t="s">
        <v>49636</v>
      </c>
      <c r="D3798" s="111" t="s">
        <v>4130</v>
      </c>
      <c r="E3798" s="111" t="s">
        <v>49634</v>
      </c>
    </row>
    <row r="3799" spans="1:5">
      <c r="A3799">
        <v>0</v>
      </c>
      <c r="B3799" t="s">
        <v>7213</v>
      </c>
      <c r="C3799" t="s">
        <v>49637</v>
      </c>
      <c r="D3799" s="111" t="s">
        <v>4130</v>
      </c>
      <c r="E3799" s="111" t="s">
        <v>49638</v>
      </c>
    </row>
    <row r="3800" spans="1:5">
      <c r="A3800">
        <v>0</v>
      </c>
      <c r="B3800" t="s">
        <v>7214</v>
      </c>
      <c r="C3800" t="s">
        <v>49639</v>
      </c>
      <c r="D3800" s="111" t="s">
        <v>4130</v>
      </c>
      <c r="E3800" s="111" t="s">
        <v>49640</v>
      </c>
    </row>
    <row r="3801" spans="1:5">
      <c r="A3801">
        <v>0</v>
      </c>
      <c r="B3801" t="s">
        <v>7215</v>
      </c>
      <c r="C3801" t="s">
        <v>49641</v>
      </c>
      <c r="D3801" s="111" t="s">
        <v>4130</v>
      </c>
      <c r="E3801" s="111" t="s">
        <v>49642</v>
      </c>
    </row>
    <row r="3802" spans="1:5">
      <c r="A3802">
        <v>0</v>
      </c>
      <c r="B3802" t="s">
        <v>7216</v>
      </c>
      <c r="C3802" t="s">
        <v>49643</v>
      </c>
      <c r="D3802" s="111" t="s">
        <v>4130</v>
      </c>
      <c r="E3802" s="111" t="s">
        <v>44477</v>
      </c>
    </row>
    <row r="3803" spans="1:5">
      <c r="A3803">
        <v>0</v>
      </c>
      <c r="B3803" t="s">
        <v>7217</v>
      </c>
      <c r="C3803" t="s">
        <v>49644</v>
      </c>
      <c r="D3803" s="111" t="s">
        <v>4130</v>
      </c>
      <c r="E3803" s="111" t="s">
        <v>49645</v>
      </c>
    </row>
    <row r="3804" spans="1:5">
      <c r="A3804">
        <v>0</v>
      </c>
      <c r="B3804" t="s">
        <v>7218</v>
      </c>
      <c r="C3804" t="s">
        <v>49646</v>
      </c>
      <c r="D3804" s="111" t="s">
        <v>4130</v>
      </c>
      <c r="E3804" s="111" t="s">
        <v>49645</v>
      </c>
    </row>
    <row r="3805" spans="1:5">
      <c r="A3805">
        <v>0</v>
      </c>
      <c r="B3805" t="s">
        <v>49647</v>
      </c>
      <c r="C3805">
        <v>0</v>
      </c>
      <c r="D3805" s="111">
        <v>0</v>
      </c>
      <c r="E3805" s="111" t="s">
        <v>42775</v>
      </c>
    </row>
    <row r="3806" spans="1:5">
      <c r="A3806">
        <v>0</v>
      </c>
      <c r="B3806" t="s">
        <v>7219</v>
      </c>
      <c r="C3806" t="s">
        <v>49648</v>
      </c>
      <c r="D3806" s="111" t="s">
        <v>4130</v>
      </c>
      <c r="E3806" s="111" t="s">
        <v>49649</v>
      </c>
    </row>
    <row r="3807" spans="1:5">
      <c r="A3807">
        <v>0</v>
      </c>
      <c r="B3807" t="s">
        <v>7220</v>
      </c>
      <c r="C3807" t="s">
        <v>49650</v>
      </c>
      <c r="D3807" s="111" t="s">
        <v>4130</v>
      </c>
      <c r="E3807" s="111" t="s">
        <v>49651</v>
      </c>
    </row>
    <row r="3808" spans="1:5">
      <c r="A3808">
        <v>0</v>
      </c>
      <c r="B3808" t="s">
        <v>49652</v>
      </c>
      <c r="C3808">
        <v>0</v>
      </c>
      <c r="D3808" s="111">
        <v>0</v>
      </c>
      <c r="E3808" s="111" t="s">
        <v>42775</v>
      </c>
    </row>
    <row r="3809" spans="1:5">
      <c r="A3809">
        <v>0</v>
      </c>
      <c r="B3809" t="s">
        <v>7221</v>
      </c>
      <c r="C3809" t="s">
        <v>49653</v>
      </c>
      <c r="D3809" s="111" t="s">
        <v>4130</v>
      </c>
      <c r="E3809" s="111" t="s">
        <v>49654</v>
      </c>
    </row>
    <row r="3810" spans="1:5">
      <c r="A3810">
        <v>0</v>
      </c>
      <c r="B3810" t="s">
        <v>7222</v>
      </c>
      <c r="C3810" t="s">
        <v>49655</v>
      </c>
      <c r="D3810" s="111" t="s">
        <v>4130</v>
      </c>
      <c r="E3810" s="111" t="s">
        <v>49656</v>
      </c>
    </row>
    <row r="3811" spans="1:5">
      <c r="A3811">
        <v>0</v>
      </c>
      <c r="B3811" t="s">
        <v>7223</v>
      </c>
      <c r="C3811" t="s">
        <v>49657</v>
      </c>
      <c r="D3811" s="111" t="s">
        <v>4130</v>
      </c>
      <c r="E3811" s="111" t="s">
        <v>49658</v>
      </c>
    </row>
    <row r="3812" spans="1:5">
      <c r="A3812">
        <v>0</v>
      </c>
      <c r="B3812" t="s">
        <v>7224</v>
      </c>
      <c r="C3812" t="s">
        <v>49659</v>
      </c>
      <c r="D3812" s="111" t="s">
        <v>4130</v>
      </c>
      <c r="E3812" s="111" t="s">
        <v>49660</v>
      </c>
    </row>
    <row r="3813" spans="1:5">
      <c r="A3813">
        <v>0</v>
      </c>
      <c r="B3813" t="s">
        <v>7225</v>
      </c>
      <c r="C3813" t="s">
        <v>49661</v>
      </c>
      <c r="D3813" s="111" t="s">
        <v>4130</v>
      </c>
      <c r="E3813" s="111" t="s">
        <v>49662</v>
      </c>
    </row>
    <row r="3814" spans="1:5">
      <c r="A3814">
        <v>0</v>
      </c>
      <c r="B3814" t="s">
        <v>7226</v>
      </c>
      <c r="C3814" t="s">
        <v>49663</v>
      </c>
      <c r="D3814" s="111" t="s">
        <v>4130</v>
      </c>
      <c r="E3814" s="111" t="s">
        <v>49664</v>
      </c>
    </row>
    <row r="3815" spans="1:5">
      <c r="A3815">
        <v>0</v>
      </c>
      <c r="B3815" t="s">
        <v>7227</v>
      </c>
      <c r="C3815" t="s">
        <v>49665</v>
      </c>
      <c r="D3815" s="111" t="s">
        <v>4130</v>
      </c>
      <c r="E3815" s="111" t="s">
        <v>49666</v>
      </c>
    </row>
    <row r="3816" spans="1:5">
      <c r="A3816">
        <v>0</v>
      </c>
      <c r="B3816" t="s">
        <v>7228</v>
      </c>
      <c r="C3816" t="s">
        <v>49667</v>
      </c>
      <c r="D3816" s="111" t="s">
        <v>4130</v>
      </c>
      <c r="E3816" s="111" t="s">
        <v>49668</v>
      </c>
    </row>
    <row r="3817" spans="1:5">
      <c r="A3817">
        <v>0</v>
      </c>
      <c r="B3817" t="s">
        <v>7229</v>
      </c>
      <c r="C3817" t="s">
        <v>49669</v>
      </c>
      <c r="D3817" s="111" t="s">
        <v>4130</v>
      </c>
      <c r="E3817" s="111" t="s">
        <v>49670</v>
      </c>
    </row>
    <row r="3818" spans="1:5">
      <c r="A3818">
        <v>0</v>
      </c>
      <c r="B3818" t="s">
        <v>7230</v>
      </c>
      <c r="C3818" t="s">
        <v>49671</v>
      </c>
      <c r="D3818" s="111" t="s">
        <v>4130</v>
      </c>
      <c r="E3818" s="111" t="s">
        <v>49672</v>
      </c>
    </row>
    <row r="3819" spans="1:5">
      <c r="A3819">
        <v>0</v>
      </c>
      <c r="B3819" t="s">
        <v>7231</v>
      </c>
      <c r="C3819" t="s">
        <v>49673</v>
      </c>
      <c r="D3819" s="111" t="s">
        <v>4130</v>
      </c>
      <c r="E3819" s="111" t="s">
        <v>49674</v>
      </c>
    </row>
    <row r="3820" spans="1:5">
      <c r="A3820">
        <v>0</v>
      </c>
      <c r="B3820" t="s">
        <v>7232</v>
      </c>
      <c r="C3820" t="s">
        <v>49675</v>
      </c>
      <c r="D3820" s="111" t="s">
        <v>4130</v>
      </c>
      <c r="E3820" s="111" t="s">
        <v>49676</v>
      </c>
    </row>
    <row r="3821" spans="1:5">
      <c r="A3821">
        <v>0</v>
      </c>
      <c r="B3821" t="s">
        <v>7233</v>
      </c>
      <c r="C3821" t="s">
        <v>49677</v>
      </c>
      <c r="D3821" s="111" t="s">
        <v>4130</v>
      </c>
      <c r="E3821" s="111" t="s">
        <v>49678</v>
      </c>
    </row>
    <row r="3822" spans="1:5">
      <c r="A3822">
        <v>0</v>
      </c>
      <c r="B3822" t="s">
        <v>7234</v>
      </c>
      <c r="C3822" t="s">
        <v>49679</v>
      </c>
      <c r="D3822" s="111" t="s">
        <v>4130</v>
      </c>
      <c r="E3822" s="111" t="s">
        <v>49680</v>
      </c>
    </row>
    <row r="3823" spans="1:5">
      <c r="A3823">
        <v>0</v>
      </c>
      <c r="B3823" t="s">
        <v>7235</v>
      </c>
      <c r="C3823" t="s">
        <v>49681</v>
      </c>
      <c r="D3823" s="111" t="s">
        <v>4130</v>
      </c>
      <c r="E3823" s="111" t="s">
        <v>49682</v>
      </c>
    </row>
    <row r="3824" spans="1:5">
      <c r="A3824">
        <v>0</v>
      </c>
      <c r="B3824" t="s">
        <v>49683</v>
      </c>
      <c r="C3824">
        <v>0</v>
      </c>
      <c r="D3824" s="111">
        <v>0</v>
      </c>
      <c r="E3824" s="111" t="s">
        <v>42775</v>
      </c>
    </row>
    <row r="3825" spans="1:5">
      <c r="A3825">
        <v>0</v>
      </c>
      <c r="B3825" t="s">
        <v>7236</v>
      </c>
      <c r="C3825" t="s">
        <v>49684</v>
      </c>
      <c r="D3825" s="111" t="s">
        <v>4130</v>
      </c>
      <c r="E3825" s="111" t="s">
        <v>49685</v>
      </c>
    </row>
    <row r="3826" spans="1:5">
      <c r="A3826">
        <v>0</v>
      </c>
      <c r="B3826" t="s">
        <v>7237</v>
      </c>
      <c r="C3826" t="s">
        <v>49686</v>
      </c>
      <c r="D3826" s="111" t="s">
        <v>4130</v>
      </c>
      <c r="E3826" s="111" t="s">
        <v>49687</v>
      </c>
    </row>
    <row r="3827" spans="1:5">
      <c r="A3827">
        <v>0</v>
      </c>
      <c r="B3827" t="s">
        <v>7238</v>
      </c>
      <c r="C3827" t="s">
        <v>49688</v>
      </c>
      <c r="D3827" s="111" t="s">
        <v>4130</v>
      </c>
      <c r="E3827" s="111" t="s">
        <v>47727</v>
      </c>
    </row>
    <row r="3828" spans="1:5">
      <c r="A3828">
        <v>0</v>
      </c>
      <c r="B3828" t="s">
        <v>7239</v>
      </c>
      <c r="C3828" t="s">
        <v>49689</v>
      </c>
      <c r="D3828" s="111" t="s">
        <v>4130</v>
      </c>
      <c r="E3828" s="111" t="s">
        <v>47026</v>
      </c>
    </row>
    <row r="3829" spans="1:5">
      <c r="A3829">
        <v>0</v>
      </c>
      <c r="B3829" t="s">
        <v>7240</v>
      </c>
      <c r="C3829" t="s">
        <v>49690</v>
      </c>
      <c r="D3829" s="111" t="s">
        <v>40</v>
      </c>
      <c r="E3829" s="111" t="s">
        <v>48377</v>
      </c>
    </row>
    <row r="3830" spans="1:5">
      <c r="A3830">
        <v>0</v>
      </c>
      <c r="B3830" t="s">
        <v>7241</v>
      </c>
      <c r="C3830" t="s">
        <v>49691</v>
      </c>
      <c r="D3830" s="111" t="s">
        <v>4130</v>
      </c>
      <c r="E3830" s="111" t="s">
        <v>49692</v>
      </c>
    </row>
    <row r="3831" spans="1:5">
      <c r="A3831">
        <v>0</v>
      </c>
      <c r="B3831" t="s">
        <v>49693</v>
      </c>
      <c r="C3831">
        <v>0</v>
      </c>
      <c r="D3831" s="111">
        <v>0</v>
      </c>
      <c r="E3831" s="111" t="s">
        <v>42775</v>
      </c>
    </row>
    <row r="3832" spans="1:5">
      <c r="A3832">
        <v>0</v>
      </c>
      <c r="B3832" t="s">
        <v>7242</v>
      </c>
      <c r="C3832" t="s">
        <v>49694</v>
      </c>
      <c r="D3832" s="111" t="s">
        <v>4130</v>
      </c>
      <c r="E3832" s="111" t="s">
        <v>49695</v>
      </c>
    </row>
    <row r="3833" spans="1:5">
      <c r="A3833">
        <v>0</v>
      </c>
      <c r="B3833" t="s">
        <v>7243</v>
      </c>
      <c r="C3833" t="s">
        <v>49696</v>
      </c>
      <c r="D3833" s="111" t="s">
        <v>4130</v>
      </c>
      <c r="E3833" s="111" t="s">
        <v>49697</v>
      </c>
    </row>
    <row r="3834" spans="1:5">
      <c r="A3834">
        <v>0</v>
      </c>
      <c r="B3834" t="s">
        <v>7244</v>
      </c>
      <c r="C3834" t="s">
        <v>49698</v>
      </c>
      <c r="D3834" s="111" t="s">
        <v>4130</v>
      </c>
      <c r="E3834" s="111" t="s">
        <v>49699</v>
      </c>
    </row>
    <row r="3835" spans="1:5">
      <c r="A3835">
        <v>0</v>
      </c>
      <c r="B3835" t="s">
        <v>7245</v>
      </c>
      <c r="C3835" t="s">
        <v>49700</v>
      </c>
      <c r="D3835" s="111" t="s">
        <v>4130</v>
      </c>
      <c r="E3835" s="111" t="s">
        <v>49701</v>
      </c>
    </row>
    <row r="3836" spans="1:5">
      <c r="A3836">
        <v>0</v>
      </c>
      <c r="B3836" t="s">
        <v>7246</v>
      </c>
      <c r="C3836" t="s">
        <v>49702</v>
      </c>
      <c r="D3836" s="111" t="s">
        <v>4130</v>
      </c>
      <c r="E3836" s="111" t="s">
        <v>49703</v>
      </c>
    </row>
    <row r="3837" spans="1:5">
      <c r="A3837">
        <v>0</v>
      </c>
      <c r="B3837" t="s">
        <v>7247</v>
      </c>
      <c r="C3837" t="s">
        <v>49704</v>
      </c>
      <c r="D3837" s="111" t="s">
        <v>4130</v>
      </c>
      <c r="E3837" s="111" t="s">
        <v>49705</v>
      </c>
    </row>
    <row r="3838" spans="1:5">
      <c r="A3838">
        <v>0</v>
      </c>
      <c r="B3838" t="s">
        <v>7248</v>
      </c>
      <c r="C3838" t="s">
        <v>49706</v>
      </c>
      <c r="D3838" s="111" t="s">
        <v>4130</v>
      </c>
      <c r="E3838" s="111" t="s">
        <v>45596</v>
      </c>
    </row>
    <row r="3839" spans="1:5">
      <c r="A3839">
        <v>0</v>
      </c>
      <c r="B3839" t="s">
        <v>7249</v>
      </c>
      <c r="C3839" t="s">
        <v>49707</v>
      </c>
      <c r="D3839" s="111" t="s">
        <v>4130</v>
      </c>
      <c r="E3839" s="111" t="s">
        <v>49708</v>
      </c>
    </row>
    <row r="3840" spans="1:5">
      <c r="A3840">
        <v>0</v>
      </c>
      <c r="B3840" t="s">
        <v>7250</v>
      </c>
      <c r="C3840" t="s">
        <v>49709</v>
      </c>
      <c r="D3840" s="111" t="s">
        <v>4130</v>
      </c>
      <c r="E3840" s="111" t="s">
        <v>49710</v>
      </c>
    </row>
    <row r="3841" spans="1:5">
      <c r="A3841">
        <v>0</v>
      </c>
      <c r="B3841" t="s">
        <v>7251</v>
      </c>
      <c r="C3841" t="s">
        <v>49711</v>
      </c>
      <c r="D3841" s="111" t="s">
        <v>4130</v>
      </c>
      <c r="E3841" s="111" t="s">
        <v>49712</v>
      </c>
    </row>
    <row r="3842" spans="1:5">
      <c r="A3842">
        <v>0</v>
      </c>
      <c r="B3842" t="s">
        <v>7252</v>
      </c>
      <c r="C3842" t="s">
        <v>49713</v>
      </c>
      <c r="D3842" s="111" t="s">
        <v>4130</v>
      </c>
      <c r="E3842" s="111" t="s">
        <v>49714</v>
      </c>
    </row>
    <row r="3843" spans="1:5">
      <c r="A3843">
        <v>0</v>
      </c>
      <c r="B3843" t="s">
        <v>49715</v>
      </c>
      <c r="C3843">
        <v>0</v>
      </c>
      <c r="D3843" s="111">
        <v>0</v>
      </c>
      <c r="E3843" s="111" t="s">
        <v>42775</v>
      </c>
    </row>
    <row r="3844" spans="1:5">
      <c r="A3844">
        <v>0</v>
      </c>
      <c r="B3844" t="s">
        <v>7253</v>
      </c>
      <c r="C3844" t="s">
        <v>49716</v>
      </c>
      <c r="D3844" s="111" t="s">
        <v>4130</v>
      </c>
      <c r="E3844" s="111" t="s">
        <v>49717</v>
      </c>
    </row>
    <row r="3845" spans="1:5">
      <c r="A3845">
        <v>0</v>
      </c>
      <c r="B3845" t="s">
        <v>7254</v>
      </c>
      <c r="C3845" t="s">
        <v>49718</v>
      </c>
      <c r="D3845" s="111" t="s">
        <v>4130</v>
      </c>
      <c r="E3845" s="111" t="s">
        <v>49719</v>
      </c>
    </row>
    <row r="3846" spans="1:5">
      <c r="A3846">
        <v>0</v>
      </c>
      <c r="B3846" t="s">
        <v>7255</v>
      </c>
      <c r="C3846" t="s">
        <v>49720</v>
      </c>
      <c r="D3846" s="111" t="s">
        <v>4130</v>
      </c>
      <c r="E3846" s="111" t="s">
        <v>49721</v>
      </c>
    </row>
    <row r="3847" spans="1:5">
      <c r="A3847">
        <v>0</v>
      </c>
      <c r="B3847" t="s">
        <v>7256</v>
      </c>
      <c r="C3847" t="s">
        <v>49722</v>
      </c>
      <c r="D3847" s="111" t="s">
        <v>4130</v>
      </c>
      <c r="E3847" s="111" t="s">
        <v>45450</v>
      </c>
    </row>
    <row r="3848" spans="1:5">
      <c r="A3848">
        <v>0</v>
      </c>
      <c r="B3848" t="s">
        <v>7257</v>
      </c>
      <c r="C3848" t="s">
        <v>49723</v>
      </c>
      <c r="D3848" s="111" t="s">
        <v>4130</v>
      </c>
      <c r="E3848" s="111" t="s">
        <v>49724</v>
      </c>
    </row>
    <row r="3849" spans="1:5">
      <c r="A3849">
        <v>0</v>
      </c>
      <c r="B3849" t="s">
        <v>7258</v>
      </c>
      <c r="C3849" t="s">
        <v>49725</v>
      </c>
      <c r="D3849" s="111" t="s">
        <v>4130</v>
      </c>
      <c r="E3849" s="111" t="s">
        <v>49726</v>
      </c>
    </row>
    <row r="3850" spans="1:5">
      <c r="A3850">
        <v>0</v>
      </c>
      <c r="B3850" t="s">
        <v>7259</v>
      </c>
      <c r="C3850" t="s">
        <v>49727</v>
      </c>
      <c r="D3850" s="111" t="s">
        <v>4130</v>
      </c>
      <c r="E3850" s="111" t="s">
        <v>49728</v>
      </c>
    </row>
    <row r="3851" spans="1:5">
      <c r="A3851">
        <v>0</v>
      </c>
      <c r="B3851" t="s">
        <v>7260</v>
      </c>
      <c r="C3851" t="s">
        <v>49729</v>
      </c>
      <c r="D3851" s="111" t="s">
        <v>4130</v>
      </c>
      <c r="E3851" s="111" t="s">
        <v>49730</v>
      </c>
    </row>
    <row r="3852" spans="1:5">
      <c r="A3852">
        <v>0</v>
      </c>
      <c r="B3852" t="s">
        <v>7261</v>
      </c>
      <c r="C3852" t="s">
        <v>49731</v>
      </c>
      <c r="D3852" s="111" t="s">
        <v>4130</v>
      </c>
      <c r="E3852" s="111" t="s">
        <v>49732</v>
      </c>
    </row>
    <row r="3853" spans="1:5">
      <c r="A3853">
        <v>0</v>
      </c>
      <c r="B3853" t="s">
        <v>7262</v>
      </c>
      <c r="C3853" t="s">
        <v>49733</v>
      </c>
      <c r="D3853" s="111" t="s">
        <v>4130</v>
      </c>
      <c r="E3853" s="111" t="s">
        <v>49734</v>
      </c>
    </row>
    <row r="3854" spans="1:5">
      <c r="A3854">
        <v>0</v>
      </c>
      <c r="B3854" t="s">
        <v>49735</v>
      </c>
      <c r="C3854">
        <v>0</v>
      </c>
      <c r="D3854" s="111">
        <v>0</v>
      </c>
      <c r="E3854" s="111" t="s">
        <v>42775</v>
      </c>
    </row>
    <row r="3855" spans="1:5">
      <c r="A3855">
        <v>0</v>
      </c>
      <c r="B3855" t="s">
        <v>7263</v>
      </c>
      <c r="C3855" t="s">
        <v>49736</v>
      </c>
      <c r="D3855" s="111" t="s">
        <v>4130</v>
      </c>
      <c r="E3855" s="111" t="s">
        <v>49737</v>
      </c>
    </row>
    <row r="3856" spans="1:5">
      <c r="A3856">
        <v>0</v>
      </c>
      <c r="B3856" t="s">
        <v>7264</v>
      </c>
      <c r="C3856" t="s">
        <v>49738</v>
      </c>
      <c r="D3856" s="111" t="s">
        <v>4130</v>
      </c>
      <c r="E3856" s="111" t="s">
        <v>49739</v>
      </c>
    </row>
    <row r="3857" spans="1:5">
      <c r="A3857">
        <v>0</v>
      </c>
      <c r="B3857" t="s">
        <v>7265</v>
      </c>
      <c r="C3857" t="s">
        <v>49740</v>
      </c>
      <c r="D3857" s="111" t="s">
        <v>4130</v>
      </c>
      <c r="E3857" s="111" t="s">
        <v>49741</v>
      </c>
    </row>
    <row r="3858" spans="1:5">
      <c r="A3858">
        <v>0</v>
      </c>
      <c r="B3858" t="s">
        <v>7266</v>
      </c>
      <c r="C3858" t="s">
        <v>49742</v>
      </c>
      <c r="D3858" s="111" t="s">
        <v>4130</v>
      </c>
      <c r="E3858" s="111" t="s">
        <v>49743</v>
      </c>
    </row>
    <row r="3859" spans="1:5">
      <c r="A3859">
        <v>0</v>
      </c>
      <c r="B3859" t="s">
        <v>7267</v>
      </c>
      <c r="C3859" t="s">
        <v>49744</v>
      </c>
      <c r="D3859" s="111" t="s">
        <v>4130</v>
      </c>
      <c r="E3859" s="111" t="s">
        <v>49745</v>
      </c>
    </row>
    <row r="3860" spans="1:5">
      <c r="A3860">
        <v>0</v>
      </c>
      <c r="B3860" t="s">
        <v>7268</v>
      </c>
      <c r="C3860" t="s">
        <v>49746</v>
      </c>
      <c r="D3860" s="111" t="s">
        <v>4130</v>
      </c>
      <c r="E3860" s="111" t="s">
        <v>49747</v>
      </c>
    </row>
    <row r="3861" spans="1:5">
      <c r="A3861">
        <v>0</v>
      </c>
      <c r="B3861" t="s">
        <v>49748</v>
      </c>
      <c r="C3861">
        <v>0</v>
      </c>
      <c r="D3861" s="111">
        <v>0</v>
      </c>
      <c r="E3861" s="111" t="s">
        <v>42775</v>
      </c>
    </row>
    <row r="3862" spans="1:5">
      <c r="A3862">
        <v>0</v>
      </c>
      <c r="B3862" t="s">
        <v>7269</v>
      </c>
      <c r="C3862" t="s">
        <v>49749</v>
      </c>
      <c r="D3862" s="111" t="s">
        <v>4130</v>
      </c>
      <c r="E3862" s="111" t="s">
        <v>49750</v>
      </c>
    </row>
    <row r="3863" spans="1:5">
      <c r="A3863">
        <v>0</v>
      </c>
      <c r="B3863" t="s">
        <v>7270</v>
      </c>
      <c r="C3863" t="s">
        <v>49751</v>
      </c>
      <c r="D3863" s="111" t="s">
        <v>4130</v>
      </c>
      <c r="E3863" s="111" t="s">
        <v>49752</v>
      </c>
    </row>
    <row r="3864" spans="1:5">
      <c r="A3864">
        <v>0</v>
      </c>
      <c r="B3864" t="s">
        <v>7271</v>
      </c>
      <c r="C3864" t="s">
        <v>49753</v>
      </c>
      <c r="D3864" s="111" t="s">
        <v>4130</v>
      </c>
      <c r="E3864" s="111" t="s">
        <v>49754</v>
      </c>
    </row>
    <row r="3865" spans="1:5">
      <c r="A3865">
        <v>0</v>
      </c>
      <c r="B3865" t="s">
        <v>7272</v>
      </c>
      <c r="C3865" t="s">
        <v>49755</v>
      </c>
      <c r="D3865" s="111" t="s">
        <v>4130</v>
      </c>
      <c r="E3865" s="111" t="s">
        <v>49756</v>
      </c>
    </row>
    <row r="3866" spans="1:5">
      <c r="A3866">
        <v>0</v>
      </c>
      <c r="B3866" t="s">
        <v>7273</v>
      </c>
      <c r="C3866" t="s">
        <v>49757</v>
      </c>
      <c r="D3866" s="111" t="s">
        <v>4130</v>
      </c>
      <c r="E3866" s="111" t="s">
        <v>49758</v>
      </c>
    </row>
    <row r="3867" spans="1:5">
      <c r="A3867">
        <v>0</v>
      </c>
      <c r="B3867" t="s">
        <v>7274</v>
      </c>
      <c r="C3867" t="s">
        <v>49759</v>
      </c>
      <c r="D3867" s="111" t="s">
        <v>4130</v>
      </c>
      <c r="E3867" s="111" t="s">
        <v>49760</v>
      </c>
    </row>
    <row r="3868" spans="1:5">
      <c r="A3868">
        <v>0</v>
      </c>
      <c r="B3868" t="s">
        <v>49761</v>
      </c>
      <c r="C3868">
        <v>0</v>
      </c>
      <c r="D3868" s="111">
        <v>0</v>
      </c>
      <c r="E3868" s="111" t="s">
        <v>42775</v>
      </c>
    </row>
    <row r="3869" spans="1:5">
      <c r="A3869">
        <v>0</v>
      </c>
      <c r="B3869" t="s">
        <v>7275</v>
      </c>
      <c r="C3869" t="s">
        <v>49762</v>
      </c>
      <c r="D3869" s="111" t="s">
        <v>4130</v>
      </c>
      <c r="E3869" s="111" t="s">
        <v>49763</v>
      </c>
    </row>
    <row r="3870" spans="1:5">
      <c r="A3870">
        <v>0</v>
      </c>
      <c r="B3870" t="s">
        <v>7276</v>
      </c>
      <c r="C3870" t="s">
        <v>49764</v>
      </c>
      <c r="D3870" s="111" t="s">
        <v>4130</v>
      </c>
      <c r="E3870" s="111" t="s">
        <v>49765</v>
      </c>
    </row>
    <row r="3871" spans="1:5">
      <c r="A3871">
        <v>0</v>
      </c>
      <c r="B3871" t="s">
        <v>7277</v>
      </c>
      <c r="C3871" t="s">
        <v>49766</v>
      </c>
      <c r="D3871" s="111" t="s">
        <v>4130</v>
      </c>
      <c r="E3871" s="111" t="s">
        <v>49767</v>
      </c>
    </row>
    <row r="3872" spans="1:5">
      <c r="A3872">
        <v>0</v>
      </c>
      <c r="B3872" t="s">
        <v>7278</v>
      </c>
      <c r="C3872" t="s">
        <v>49768</v>
      </c>
      <c r="D3872" s="111" t="s">
        <v>4130</v>
      </c>
      <c r="E3872" s="111" t="s">
        <v>49769</v>
      </c>
    </row>
    <row r="3873" spans="1:5">
      <c r="A3873">
        <v>0</v>
      </c>
      <c r="B3873" t="s">
        <v>7279</v>
      </c>
      <c r="C3873" t="s">
        <v>49770</v>
      </c>
      <c r="D3873" s="111" t="s">
        <v>4130</v>
      </c>
      <c r="E3873" s="111" t="s">
        <v>49771</v>
      </c>
    </row>
    <row r="3874" spans="1:5">
      <c r="A3874">
        <v>0</v>
      </c>
      <c r="B3874" t="s">
        <v>49772</v>
      </c>
      <c r="C3874">
        <v>0</v>
      </c>
      <c r="D3874" s="111">
        <v>0</v>
      </c>
      <c r="E3874" s="111" t="s">
        <v>42775</v>
      </c>
    </row>
    <row r="3875" spans="1:5">
      <c r="A3875">
        <v>0</v>
      </c>
      <c r="B3875" t="s">
        <v>7280</v>
      </c>
      <c r="C3875" t="s">
        <v>49773</v>
      </c>
      <c r="D3875" s="111" t="s">
        <v>4130</v>
      </c>
      <c r="E3875" s="111" t="s">
        <v>49774</v>
      </c>
    </row>
    <row r="3876" spans="1:5">
      <c r="A3876">
        <v>0</v>
      </c>
      <c r="B3876" t="s">
        <v>7281</v>
      </c>
      <c r="C3876" t="s">
        <v>49775</v>
      </c>
      <c r="D3876" s="111" t="s">
        <v>4130</v>
      </c>
      <c r="E3876" s="111" t="s">
        <v>49776</v>
      </c>
    </row>
    <row r="3877" spans="1:5">
      <c r="A3877">
        <v>0</v>
      </c>
      <c r="B3877" t="s">
        <v>7282</v>
      </c>
      <c r="C3877" t="s">
        <v>49777</v>
      </c>
      <c r="D3877" s="111" t="s">
        <v>4130</v>
      </c>
      <c r="E3877" s="111" t="s">
        <v>49778</v>
      </c>
    </row>
    <row r="3878" spans="1:5">
      <c r="A3878">
        <v>0</v>
      </c>
      <c r="B3878" t="s">
        <v>7283</v>
      </c>
      <c r="C3878" t="s">
        <v>49779</v>
      </c>
      <c r="D3878" s="111" t="s">
        <v>4130</v>
      </c>
      <c r="E3878" s="111" t="s">
        <v>49780</v>
      </c>
    </row>
    <row r="3879" spans="1:5">
      <c r="A3879">
        <v>0</v>
      </c>
      <c r="B3879" t="s">
        <v>7284</v>
      </c>
      <c r="C3879" t="s">
        <v>49781</v>
      </c>
      <c r="D3879" s="111" t="s">
        <v>4130</v>
      </c>
      <c r="E3879" s="111" t="s">
        <v>49782</v>
      </c>
    </row>
    <row r="3880" spans="1:5">
      <c r="A3880">
        <v>0</v>
      </c>
      <c r="B3880" t="s">
        <v>7285</v>
      </c>
      <c r="C3880" t="s">
        <v>49783</v>
      </c>
      <c r="D3880" s="111" t="s">
        <v>4130</v>
      </c>
      <c r="E3880" s="111" t="s">
        <v>49784</v>
      </c>
    </row>
    <row r="3881" spans="1:5">
      <c r="A3881">
        <v>0</v>
      </c>
      <c r="B3881" t="s">
        <v>7286</v>
      </c>
      <c r="C3881" t="s">
        <v>49785</v>
      </c>
      <c r="D3881" s="111" t="s">
        <v>4130</v>
      </c>
      <c r="E3881" s="111" t="s">
        <v>49786</v>
      </c>
    </row>
    <row r="3882" spans="1:5">
      <c r="A3882">
        <v>0</v>
      </c>
      <c r="B3882" t="s">
        <v>7287</v>
      </c>
      <c r="C3882" t="s">
        <v>49787</v>
      </c>
      <c r="D3882" s="111" t="s">
        <v>4130</v>
      </c>
      <c r="E3882" s="111" t="s">
        <v>49788</v>
      </c>
    </row>
    <row r="3883" spans="1:5">
      <c r="A3883">
        <v>0</v>
      </c>
      <c r="B3883" t="s">
        <v>7288</v>
      </c>
      <c r="C3883" t="s">
        <v>49789</v>
      </c>
      <c r="D3883" s="111" t="s">
        <v>4130</v>
      </c>
      <c r="E3883" s="111" t="s">
        <v>49790</v>
      </c>
    </row>
    <row r="3884" spans="1:5">
      <c r="A3884">
        <v>0</v>
      </c>
      <c r="B3884" t="s">
        <v>7289</v>
      </c>
      <c r="C3884" t="s">
        <v>49791</v>
      </c>
      <c r="D3884" s="111" t="s">
        <v>4130</v>
      </c>
      <c r="E3884" s="111" t="s">
        <v>49792</v>
      </c>
    </row>
    <row r="3885" spans="1:5">
      <c r="A3885">
        <v>0</v>
      </c>
      <c r="B3885" t="s">
        <v>7290</v>
      </c>
      <c r="C3885" t="s">
        <v>49793</v>
      </c>
      <c r="D3885" s="111" t="s">
        <v>4130</v>
      </c>
      <c r="E3885" s="111" t="s">
        <v>49794</v>
      </c>
    </row>
    <row r="3886" spans="1:5">
      <c r="A3886">
        <v>0</v>
      </c>
      <c r="B3886" t="s">
        <v>7291</v>
      </c>
      <c r="C3886" t="s">
        <v>49795</v>
      </c>
      <c r="D3886" s="111" t="s">
        <v>4130</v>
      </c>
      <c r="E3886" s="111" t="s">
        <v>49796</v>
      </c>
    </row>
    <row r="3887" spans="1:5">
      <c r="A3887">
        <v>0</v>
      </c>
      <c r="B3887" t="s">
        <v>7292</v>
      </c>
      <c r="C3887" t="s">
        <v>49797</v>
      </c>
      <c r="D3887" s="111" t="s">
        <v>4130</v>
      </c>
      <c r="E3887" s="111" t="s">
        <v>49798</v>
      </c>
    </row>
    <row r="3888" spans="1:5">
      <c r="A3888">
        <v>0</v>
      </c>
      <c r="B3888" t="s">
        <v>7293</v>
      </c>
      <c r="C3888" t="s">
        <v>49799</v>
      </c>
      <c r="D3888" s="111" t="s">
        <v>4130</v>
      </c>
      <c r="E3888" s="111" t="s">
        <v>49800</v>
      </c>
    </row>
    <row r="3889" spans="1:5">
      <c r="A3889">
        <v>0</v>
      </c>
      <c r="B3889" t="s">
        <v>7294</v>
      </c>
      <c r="C3889" t="s">
        <v>49801</v>
      </c>
      <c r="D3889" s="111" t="s">
        <v>4130</v>
      </c>
      <c r="E3889" s="111" t="s">
        <v>49802</v>
      </c>
    </row>
    <row r="3890" spans="1:5">
      <c r="A3890">
        <v>0</v>
      </c>
      <c r="B3890" t="s">
        <v>49803</v>
      </c>
      <c r="C3890">
        <v>0</v>
      </c>
      <c r="D3890" s="111">
        <v>0</v>
      </c>
      <c r="E3890" s="111" t="s">
        <v>42775</v>
      </c>
    </row>
    <row r="3891" spans="1:5">
      <c r="A3891">
        <v>0</v>
      </c>
      <c r="B3891" t="s">
        <v>7295</v>
      </c>
      <c r="C3891" t="s">
        <v>49804</v>
      </c>
      <c r="D3891" s="111" t="s">
        <v>4130</v>
      </c>
      <c r="E3891" s="111" t="s">
        <v>49805</v>
      </c>
    </row>
    <row r="3892" spans="1:5">
      <c r="A3892">
        <v>0</v>
      </c>
      <c r="B3892" t="s">
        <v>7296</v>
      </c>
      <c r="C3892" t="s">
        <v>49806</v>
      </c>
      <c r="D3892" s="111" t="s">
        <v>4130</v>
      </c>
      <c r="E3892" s="111" t="s">
        <v>49807</v>
      </c>
    </row>
    <row r="3893" spans="1:5">
      <c r="A3893">
        <v>0</v>
      </c>
      <c r="B3893" t="s">
        <v>7297</v>
      </c>
      <c r="C3893" t="s">
        <v>49808</v>
      </c>
      <c r="D3893" s="111" t="s">
        <v>4130</v>
      </c>
      <c r="E3893" s="111" t="s">
        <v>44266</v>
      </c>
    </row>
    <row r="3894" spans="1:5">
      <c r="A3894">
        <v>0</v>
      </c>
      <c r="B3894" t="s">
        <v>7298</v>
      </c>
      <c r="C3894" t="s">
        <v>49809</v>
      </c>
      <c r="D3894" s="111" t="s">
        <v>4130</v>
      </c>
      <c r="E3894" s="111" t="s">
        <v>49810</v>
      </c>
    </row>
    <row r="3895" spans="1:5">
      <c r="A3895">
        <v>0</v>
      </c>
      <c r="B3895" t="s">
        <v>7299</v>
      </c>
      <c r="C3895" t="s">
        <v>49811</v>
      </c>
      <c r="D3895" s="111" t="s">
        <v>4130</v>
      </c>
      <c r="E3895" s="111" t="s">
        <v>44023</v>
      </c>
    </row>
    <row r="3896" spans="1:5">
      <c r="A3896">
        <v>0</v>
      </c>
      <c r="B3896" t="s">
        <v>49812</v>
      </c>
      <c r="C3896">
        <v>0</v>
      </c>
      <c r="D3896" s="111">
        <v>0</v>
      </c>
      <c r="E3896" s="111" t="s">
        <v>42775</v>
      </c>
    </row>
    <row r="3897" spans="1:5">
      <c r="A3897">
        <v>0</v>
      </c>
      <c r="B3897" t="s">
        <v>7300</v>
      </c>
      <c r="C3897" t="s">
        <v>49813</v>
      </c>
      <c r="D3897" s="111" t="s">
        <v>4130</v>
      </c>
      <c r="E3897" s="111" t="s">
        <v>44577</v>
      </c>
    </row>
    <row r="3898" spans="1:5">
      <c r="A3898">
        <v>0</v>
      </c>
      <c r="B3898" t="s">
        <v>7301</v>
      </c>
      <c r="C3898" t="s">
        <v>49814</v>
      </c>
      <c r="D3898" s="111" t="s">
        <v>4130</v>
      </c>
      <c r="E3898" s="111" t="s">
        <v>49815</v>
      </c>
    </row>
    <row r="3899" spans="1:5">
      <c r="A3899">
        <v>0</v>
      </c>
      <c r="B3899" t="s">
        <v>7302</v>
      </c>
      <c r="C3899" t="s">
        <v>49816</v>
      </c>
      <c r="D3899" s="111" t="s">
        <v>4130</v>
      </c>
      <c r="E3899" s="111" t="s">
        <v>49817</v>
      </c>
    </row>
    <row r="3900" spans="1:5">
      <c r="A3900">
        <v>0</v>
      </c>
      <c r="B3900" t="s">
        <v>7303</v>
      </c>
      <c r="C3900" t="s">
        <v>49818</v>
      </c>
      <c r="D3900" s="111" t="s">
        <v>4130</v>
      </c>
      <c r="E3900" s="111" t="s">
        <v>49819</v>
      </c>
    </row>
    <row r="3901" spans="1:5">
      <c r="A3901">
        <v>0</v>
      </c>
      <c r="B3901" t="s">
        <v>7304</v>
      </c>
      <c r="C3901" t="s">
        <v>49820</v>
      </c>
      <c r="D3901" s="111" t="s">
        <v>40</v>
      </c>
      <c r="E3901" s="111" t="s">
        <v>49821</v>
      </c>
    </row>
    <row r="3902" spans="1:5">
      <c r="A3902">
        <v>0</v>
      </c>
      <c r="B3902" t="s">
        <v>7305</v>
      </c>
      <c r="C3902" t="s">
        <v>49822</v>
      </c>
      <c r="D3902" s="111" t="s">
        <v>4130</v>
      </c>
      <c r="E3902" s="111" t="s">
        <v>49823</v>
      </c>
    </row>
    <row r="3903" spans="1:5">
      <c r="A3903">
        <v>0</v>
      </c>
      <c r="B3903" t="s">
        <v>7306</v>
      </c>
      <c r="C3903" t="s">
        <v>49824</v>
      </c>
      <c r="D3903" s="111" t="s">
        <v>4130</v>
      </c>
      <c r="E3903" s="111" t="s">
        <v>49825</v>
      </c>
    </row>
    <row r="3904" spans="1:5">
      <c r="A3904">
        <v>0</v>
      </c>
      <c r="B3904" t="s">
        <v>7307</v>
      </c>
      <c r="C3904" t="s">
        <v>49826</v>
      </c>
      <c r="D3904" s="111" t="s">
        <v>4130</v>
      </c>
      <c r="E3904" s="111" t="s">
        <v>49827</v>
      </c>
    </row>
    <row r="3905" spans="1:5">
      <c r="A3905">
        <v>0</v>
      </c>
      <c r="B3905" t="s">
        <v>7308</v>
      </c>
      <c r="C3905" t="s">
        <v>49828</v>
      </c>
      <c r="D3905" s="111" t="s">
        <v>4130</v>
      </c>
      <c r="E3905" s="111" t="s">
        <v>49829</v>
      </c>
    </row>
    <row r="3906" spans="1:5">
      <c r="A3906">
        <v>0</v>
      </c>
      <c r="B3906" t="s">
        <v>7309</v>
      </c>
      <c r="C3906" t="s">
        <v>49830</v>
      </c>
      <c r="D3906" s="111" t="s">
        <v>4130</v>
      </c>
      <c r="E3906" s="111" t="s">
        <v>49831</v>
      </c>
    </row>
    <row r="3907" spans="1:5">
      <c r="A3907" t="s">
        <v>49832</v>
      </c>
      <c r="B3907">
        <v>0</v>
      </c>
      <c r="C3907">
        <v>0</v>
      </c>
      <c r="D3907" s="111">
        <v>0</v>
      </c>
      <c r="E3907" s="111" t="s">
        <v>42775</v>
      </c>
    </row>
    <row r="3908" spans="1:5">
      <c r="A3908">
        <v>0</v>
      </c>
      <c r="B3908" t="s">
        <v>49833</v>
      </c>
      <c r="C3908">
        <v>0</v>
      </c>
      <c r="D3908" s="111">
        <v>0</v>
      </c>
      <c r="E3908" s="111" t="s">
        <v>42775</v>
      </c>
    </row>
    <row r="3909" spans="1:5">
      <c r="A3909">
        <v>0</v>
      </c>
      <c r="B3909" t="s">
        <v>7310</v>
      </c>
      <c r="C3909" t="s">
        <v>49834</v>
      </c>
      <c r="D3909" s="111" t="s">
        <v>4130</v>
      </c>
      <c r="E3909" s="111" t="s">
        <v>49835</v>
      </c>
    </row>
    <row r="3910" spans="1:5">
      <c r="A3910">
        <v>0</v>
      </c>
      <c r="B3910" t="s">
        <v>7311</v>
      </c>
      <c r="C3910" t="s">
        <v>49836</v>
      </c>
      <c r="D3910" s="111" t="s">
        <v>4130</v>
      </c>
      <c r="E3910" s="111" t="s">
        <v>49837</v>
      </c>
    </row>
    <row r="3911" spans="1:5">
      <c r="A3911">
        <v>0</v>
      </c>
      <c r="B3911" t="s">
        <v>7312</v>
      </c>
      <c r="C3911" t="s">
        <v>49838</v>
      </c>
      <c r="D3911" s="111" t="s">
        <v>4130</v>
      </c>
      <c r="E3911" s="111" t="s">
        <v>49839</v>
      </c>
    </row>
    <row r="3912" spans="1:5">
      <c r="A3912">
        <v>0</v>
      </c>
      <c r="B3912" t="s">
        <v>7313</v>
      </c>
      <c r="C3912" t="s">
        <v>49840</v>
      </c>
      <c r="D3912" s="111" t="s">
        <v>4130</v>
      </c>
      <c r="E3912" s="111" t="s">
        <v>49841</v>
      </c>
    </row>
    <row r="3913" spans="1:5">
      <c r="A3913">
        <v>0</v>
      </c>
      <c r="B3913" t="s">
        <v>7314</v>
      </c>
      <c r="C3913" t="s">
        <v>49842</v>
      </c>
      <c r="D3913" s="111" t="s">
        <v>4130</v>
      </c>
      <c r="E3913" s="111" t="s">
        <v>49843</v>
      </c>
    </row>
    <row r="3914" spans="1:5">
      <c r="A3914">
        <v>0</v>
      </c>
      <c r="B3914" t="s">
        <v>7315</v>
      </c>
      <c r="C3914" t="s">
        <v>49844</v>
      </c>
      <c r="D3914" s="111" t="s">
        <v>4130</v>
      </c>
      <c r="E3914" s="111" t="s">
        <v>49837</v>
      </c>
    </row>
    <row r="3915" spans="1:5">
      <c r="A3915">
        <v>0</v>
      </c>
      <c r="B3915" t="s">
        <v>7316</v>
      </c>
      <c r="C3915" t="s">
        <v>49845</v>
      </c>
      <c r="D3915" s="111" t="s">
        <v>4130</v>
      </c>
      <c r="E3915" s="111" t="s">
        <v>49837</v>
      </c>
    </row>
    <row r="3916" spans="1:5">
      <c r="A3916">
        <v>0</v>
      </c>
      <c r="B3916" t="s">
        <v>7317</v>
      </c>
      <c r="C3916" t="s">
        <v>49846</v>
      </c>
      <c r="D3916" s="111" t="s">
        <v>4130</v>
      </c>
      <c r="E3916" s="111" t="s">
        <v>49847</v>
      </c>
    </row>
    <row r="3917" spans="1:5">
      <c r="A3917">
        <v>0</v>
      </c>
      <c r="B3917" t="s">
        <v>7318</v>
      </c>
      <c r="C3917" t="s">
        <v>49848</v>
      </c>
      <c r="D3917" s="111" t="s">
        <v>4130</v>
      </c>
      <c r="E3917" s="111" t="s">
        <v>49849</v>
      </c>
    </row>
    <row r="3918" spans="1:5">
      <c r="A3918">
        <v>0</v>
      </c>
      <c r="B3918" t="s">
        <v>7319</v>
      </c>
      <c r="C3918" t="s">
        <v>49850</v>
      </c>
      <c r="D3918" s="111" t="s">
        <v>4130</v>
      </c>
      <c r="E3918" s="111" t="s">
        <v>49851</v>
      </c>
    </row>
    <row r="3919" spans="1:5">
      <c r="A3919">
        <v>0</v>
      </c>
      <c r="B3919" t="s">
        <v>7320</v>
      </c>
      <c r="C3919" t="s">
        <v>49852</v>
      </c>
      <c r="D3919" s="111" t="s">
        <v>4130</v>
      </c>
      <c r="E3919" s="111" t="s">
        <v>49853</v>
      </c>
    </row>
    <row r="3920" spans="1:5">
      <c r="A3920">
        <v>0</v>
      </c>
      <c r="B3920" t="s">
        <v>7321</v>
      </c>
      <c r="C3920" t="s">
        <v>49854</v>
      </c>
      <c r="D3920" s="111" t="s">
        <v>4130</v>
      </c>
      <c r="E3920" s="111" t="s">
        <v>49855</v>
      </c>
    </row>
    <row r="3921" spans="1:5">
      <c r="A3921">
        <v>0</v>
      </c>
      <c r="B3921" t="s">
        <v>7322</v>
      </c>
      <c r="C3921" t="s">
        <v>49856</v>
      </c>
      <c r="D3921" s="111" t="s">
        <v>4130</v>
      </c>
      <c r="E3921" s="111" t="s">
        <v>49857</v>
      </c>
    </row>
    <row r="3922" spans="1:5">
      <c r="A3922">
        <v>0</v>
      </c>
      <c r="B3922" t="s">
        <v>7323</v>
      </c>
      <c r="C3922" t="s">
        <v>49858</v>
      </c>
      <c r="D3922" s="111" t="s">
        <v>4130</v>
      </c>
      <c r="E3922" s="111" t="s">
        <v>49859</v>
      </c>
    </row>
    <row r="3923" spans="1:5">
      <c r="A3923">
        <v>0</v>
      </c>
      <c r="B3923" t="s">
        <v>49860</v>
      </c>
      <c r="C3923">
        <v>0</v>
      </c>
      <c r="D3923" s="111">
        <v>0</v>
      </c>
      <c r="E3923" s="111" t="s">
        <v>42775</v>
      </c>
    </row>
    <row r="3924" spans="1:5">
      <c r="A3924">
        <v>0</v>
      </c>
      <c r="B3924" t="s">
        <v>7324</v>
      </c>
      <c r="C3924" t="s">
        <v>49861</v>
      </c>
      <c r="D3924" s="111" t="s">
        <v>4130</v>
      </c>
      <c r="E3924" s="111" t="s">
        <v>49862</v>
      </c>
    </row>
    <row r="3925" spans="1:5">
      <c r="A3925">
        <v>0</v>
      </c>
      <c r="B3925" t="s">
        <v>7325</v>
      </c>
      <c r="C3925" t="s">
        <v>49863</v>
      </c>
      <c r="D3925" s="111" t="s">
        <v>4130</v>
      </c>
      <c r="E3925" s="111" t="s">
        <v>49864</v>
      </c>
    </row>
    <row r="3926" spans="1:5">
      <c r="A3926">
        <v>0</v>
      </c>
      <c r="B3926" t="s">
        <v>7326</v>
      </c>
      <c r="C3926" t="s">
        <v>49865</v>
      </c>
      <c r="D3926" s="111" t="s">
        <v>4130</v>
      </c>
      <c r="E3926" s="111" t="s">
        <v>49866</v>
      </c>
    </row>
    <row r="3927" spans="1:5">
      <c r="A3927">
        <v>0</v>
      </c>
      <c r="B3927" t="s">
        <v>7327</v>
      </c>
      <c r="C3927" t="s">
        <v>49867</v>
      </c>
      <c r="D3927" s="111" t="s">
        <v>4130</v>
      </c>
      <c r="E3927" s="111" t="s">
        <v>49868</v>
      </c>
    </row>
    <row r="3928" spans="1:5">
      <c r="A3928">
        <v>0</v>
      </c>
      <c r="B3928" t="s">
        <v>7328</v>
      </c>
      <c r="C3928" t="s">
        <v>49869</v>
      </c>
      <c r="D3928" s="111" t="s">
        <v>4130</v>
      </c>
      <c r="E3928" s="111" t="s">
        <v>49870</v>
      </c>
    </row>
    <row r="3929" spans="1:5">
      <c r="A3929">
        <v>0</v>
      </c>
      <c r="B3929" t="s">
        <v>49871</v>
      </c>
      <c r="C3929">
        <v>0</v>
      </c>
      <c r="D3929" s="111">
        <v>0</v>
      </c>
      <c r="E3929" s="111" t="s">
        <v>42775</v>
      </c>
    </row>
    <row r="3930" spans="1:5">
      <c r="A3930">
        <v>0</v>
      </c>
      <c r="B3930" t="s">
        <v>7329</v>
      </c>
      <c r="C3930" t="s">
        <v>49872</v>
      </c>
      <c r="D3930" s="111" t="s">
        <v>4130</v>
      </c>
      <c r="E3930" s="111" t="s">
        <v>49873</v>
      </c>
    </row>
    <row r="3931" spans="1:5">
      <c r="A3931">
        <v>0</v>
      </c>
      <c r="B3931" t="s">
        <v>7330</v>
      </c>
      <c r="C3931" t="s">
        <v>49874</v>
      </c>
      <c r="D3931" s="111" t="s">
        <v>4130</v>
      </c>
      <c r="E3931" s="111" t="s">
        <v>49875</v>
      </c>
    </row>
    <row r="3932" spans="1:5">
      <c r="A3932">
        <v>0</v>
      </c>
      <c r="B3932" t="s">
        <v>7331</v>
      </c>
      <c r="C3932" t="s">
        <v>49876</v>
      </c>
      <c r="D3932" s="111" t="s">
        <v>4130</v>
      </c>
      <c r="E3932" s="111" t="s">
        <v>49877</v>
      </c>
    </row>
    <row r="3933" spans="1:5">
      <c r="A3933">
        <v>0</v>
      </c>
      <c r="B3933" t="s">
        <v>7332</v>
      </c>
      <c r="C3933" t="s">
        <v>49878</v>
      </c>
      <c r="D3933" s="111" t="s">
        <v>4130</v>
      </c>
      <c r="E3933" s="111" t="s">
        <v>49879</v>
      </c>
    </row>
    <row r="3934" spans="1:5">
      <c r="A3934">
        <v>0</v>
      </c>
      <c r="B3934" t="s">
        <v>7333</v>
      </c>
      <c r="C3934" t="s">
        <v>49880</v>
      </c>
      <c r="D3934" s="111" t="s">
        <v>4130</v>
      </c>
      <c r="E3934" s="111" t="s">
        <v>49881</v>
      </c>
    </row>
    <row r="3935" spans="1:5">
      <c r="A3935">
        <v>0</v>
      </c>
      <c r="B3935" t="s">
        <v>7334</v>
      </c>
      <c r="C3935" t="s">
        <v>49882</v>
      </c>
      <c r="D3935" s="111" t="s">
        <v>4130</v>
      </c>
      <c r="E3935" s="111" t="s">
        <v>49883</v>
      </c>
    </row>
    <row r="3936" spans="1:5">
      <c r="A3936">
        <v>0</v>
      </c>
      <c r="B3936" t="s">
        <v>7335</v>
      </c>
      <c r="C3936" t="s">
        <v>49884</v>
      </c>
      <c r="D3936" s="111" t="s">
        <v>4130</v>
      </c>
      <c r="E3936" s="111" t="s">
        <v>49885</v>
      </c>
    </row>
    <row r="3937" spans="1:5">
      <c r="A3937">
        <v>0</v>
      </c>
      <c r="B3937" t="s">
        <v>7336</v>
      </c>
      <c r="C3937" t="s">
        <v>49886</v>
      </c>
      <c r="D3937" s="111" t="s">
        <v>4130</v>
      </c>
      <c r="E3937" s="111" t="s">
        <v>49887</v>
      </c>
    </row>
    <row r="3938" spans="1:5">
      <c r="A3938">
        <v>0</v>
      </c>
      <c r="B3938" t="s">
        <v>7337</v>
      </c>
      <c r="C3938" t="s">
        <v>49888</v>
      </c>
      <c r="D3938" s="111" t="s">
        <v>4130</v>
      </c>
      <c r="E3938" s="111" t="s">
        <v>49889</v>
      </c>
    </row>
    <row r="3939" spans="1:5">
      <c r="A3939">
        <v>0</v>
      </c>
      <c r="B3939" t="s">
        <v>7338</v>
      </c>
      <c r="C3939" t="s">
        <v>49890</v>
      </c>
      <c r="D3939" s="111" t="s">
        <v>4130</v>
      </c>
      <c r="E3939" s="111" t="s">
        <v>49891</v>
      </c>
    </row>
    <row r="3940" spans="1:5">
      <c r="A3940">
        <v>0</v>
      </c>
      <c r="B3940" t="s">
        <v>7339</v>
      </c>
      <c r="C3940" t="s">
        <v>49892</v>
      </c>
      <c r="D3940" s="111" t="s">
        <v>4130</v>
      </c>
      <c r="E3940" s="111" t="s">
        <v>49893</v>
      </c>
    </row>
    <row r="3941" spans="1:5">
      <c r="A3941">
        <v>0</v>
      </c>
      <c r="B3941" t="s">
        <v>7340</v>
      </c>
      <c r="C3941" t="s">
        <v>49894</v>
      </c>
      <c r="D3941" s="111" t="s">
        <v>4130</v>
      </c>
      <c r="E3941" s="111" t="s">
        <v>49895</v>
      </c>
    </row>
    <row r="3942" spans="1:5">
      <c r="A3942">
        <v>0</v>
      </c>
      <c r="B3942" t="s">
        <v>7341</v>
      </c>
      <c r="C3942" t="s">
        <v>49896</v>
      </c>
      <c r="D3942" s="111" t="s">
        <v>4130</v>
      </c>
      <c r="E3942" s="111" t="s">
        <v>49897</v>
      </c>
    </row>
    <row r="3943" spans="1:5">
      <c r="A3943">
        <v>0</v>
      </c>
      <c r="B3943" t="s">
        <v>7342</v>
      </c>
      <c r="C3943" t="s">
        <v>49898</v>
      </c>
      <c r="D3943" s="111" t="s">
        <v>4130</v>
      </c>
      <c r="E3943" s="111" t="s">
        <v>49899</v>
      </c>
    </row>
    <row r="3944" spans="1:5">
      <c r="A3944">
        <v>0</v>
      </c>
      <c r="B3944" t="s">
        <v>7343</v>
      </c>
      <c r="C3944" t="s">
        <v>49900</v>
      </c>
      <c r="D3944" s="111" t="s">
        <v>4130</v>
      </c>
      <c r="E3944" s="111" t="s">
        <v>49901</v>
      </c>
    </row>
    <row r="3945" spans="1:5">
      <c r="A3945">
        <v>0</v>
      </c>
      <c r="B3945" t="s">
        <v>7344</v>
      </c>
      <c r="C3945" t="s">
        <v>49902</v>
      </c>
      <c r="D3945" s="111" t="s">
        <v>4130</v>
      </c>
      <c r="E3945" s="111" t="s">
        <v>49903</v>
      </c>
    </row>
    <row r="3946" spans="1:5">
      <c r="A3946">
        <v>0</v>
      </c>
      <c r="B3946" t="s">
        <v>7345</v>
      </c>
      <c r="C3946" t="s">
        <v>49904</v>
      </c>
      <c r="D3946" s="111" t="s">
        <v>4130</v>
      </c>
      <c r="E3946" s="111" t="s">
        <v>49905</v>
      </c>
    </row>
    <row r="3947" spans="1:5">
      <c r="A3947">
        <v>0</v>
      </c>
      <c r="B3947" t="s">
        <v>7346</v>
      </c>
      <c r="C3947" t="s">
        <v>49906</v>
      </c>
      <c r="D3947" s="111" t="s">
        <v>4130</v>
      </c>
      <c r="E3947" s="111" t="s">
        <v>49907</v>
      </c>
    </row>
    <row r="3948" spans="1:5">
      <c r="A3948">
        <v>0</v>
      </c>
      <c r="B3948" t="s">
        <v>7347</v>
      </c>
      <c r="C3948" t="s">
        <v>49908</v>
      </c>
      <c r="D3948" s="111" t="s">
        <v>4130</v>
      </c>
      <c r="E3948" s="111" t="s">
        <v>49909</v>
      </c>
    </row>
    <row r="3949" spans="1:5">
      <c r="A3949">
        <v>0</v>
      </c>
      <c r="B3949" t="s">
        <v>7348</v>
      </c>
      <c r="C3949" t="s">
        <v>49910</v>
      </c>
      <c r="D3949" s="111" t="s">
        <v>4130</v>
      </c>
      <c r="E3949" s="111" t="s">
        <v>49911</v>
      </c>
    </row>
    <row r="3950" spans="1:5">
      <c r="A3950">
        <v>0</v>
      </c>
      <c r="B3950" t="s">
        <v>7349</v>
      </c>
      <c r="C3950" t="s">
        <v>49912</v>
      </c>
      <c r="D3950" s="111" t="s">
        <v>4130</v>
      </c>
      <c r="E3950" s="111" t="s">
        <v>49913</v>
      </c>
    </row>
    <row r="3951" spans="1:5">
      <c r="A3951">
        <v>0</v>
      </c>
      <c r="B3951" t="s">
        <v>7350</v>
      </c>
      <c r="C3951" t="s">
        <v>49914</v>
      </c>
      <c r="D3951" s="111" t="s">
        <v>4130</v>
      </c>
      <c r="E3951" s="111" t="s">
        <v>49915</v>
      </c>
    </row>
    <row r="3952" spans="1:5">
      <c r="A3952">
        <v>0</v>
      </c>
      <c r="B3952" t="s">
        <v>7351</v>
      </c>
      <c r="C3952" t="s">
        <v>49916</v>
      </c>
      <c r="D3952" s="111" t="s">
        <v>4130</v>
      </c>
      <c r="E3952" s="111" t="s">
        <v>49917</v>
      </c>
    </row>
    <row r="3953" spans="1:5">
      <c r="A3953">
        <v>0</v>
      </c>
      <c r="B3953" t="s">
        <v>7352</v>
      </c>
      <c r="C3953" t="s">
        <v>49918</v>
      </c>
      <c r="D3953" s="111" t="s">
        <v>4130</v>
      </c>
      <c r="E3953" s="111" t="s">
        <v>49919</v>
      </c>
    </row>
    <row r="3954" spans="1:5">
      <c r="A3954">
        <v>0</v>
      </c>
      <c r="B3954" t="s">
        <v>7353</v>
      </c>
      <c r="C3954" t="s">
        <v>49920</v>
      </c>
      <c r="D3954" s="111" t="s">
        <v>4130</v>
      </c>
      <c r="E3954" s="111" t="s">
        <v>49921</v>
      </c>
    </row>
    <row r="3955" spans="1:5">
      <c r="A3955">
        <v>0</v>
      </c>
      <c r="B3955" t="s">
        <v>7354</v>
      </c>
      <c r="C3955" t="s">
        <v>49922</v>
      </c>
      <c r="D3955" s="111" t="s">
        <v>4130</v>
      </c>
      <c r="E3955" s="111" t="s">
        <v>45340</v>
      </c>
    </row>
    <row r="3956" spans="1:5">
      <c r="A3956">
        <v>0</v>
      </c>
      <c r="B3956" t="s">
        <v>49923</v>
      </c>
      <c r="C3956">
        <v>0</v>
      </c>
      <c r="D3956" s="111">
        <v>0</v>
      </c>
      <c r="E3956" s="111" t="s">
        <v>42775</v>
      </c>
    </row>
    <row r="3957" spans="1:5">
      <c r="A3957">
        <v>0</v>
      </c>
      <c r="B3957" t="s">
        <v>7355</v>
      </c>
      <c r="C3957" t="s">
        <v>49924</v>
      </c>
      <c r="D3957" s="111" t="s">
        <v>4130</v>
      </c>
      <c r="E3957" s="111" t="s">
        <v>49925</v>
      </c>
    </row>
    <row r="3958" spans="1:5">
      <c r="A3958">
        <v>0</v>
      </c>
      <c r="B3958" t="s">
        <v>7356</v>
      </c>
      <c r="C3958" t="s">
        <v>49926</v>
      </c>
      <c r="D3958" s="111" t="s">
        <v>4130</v>
      </c>
      <c r="E3958" s="111" t="s">
        <v>49927</v>
      </c>
    </row>
    <row r="3959" spans="1:5">
      <c r="A3959">
        <v>0</v>
      </c>
      <c r="B3959" t="s">
        <v>7357</v>
      </c>
      <c r="C3959" t="s">
        <v>49928</v>
      </c>
      <c r="D3959" s="111" t="s">
        <v>4130</v>
      </c>
      <c r="E3959" s="111" t="s">
        <v>49929</v>
      </c>
    </row>
    <row r="3960" spans="1:5">
      <c r="A3960">
        <v>0</v>
      </c>
      <c r="B3960" t="s">
        <v>7358</v>
      </c>
      <c r="C3960" t="s">
        <v>49930</v>
      </c>
      <c r="D3960" s="111" t="s">
        <v>4130</v>
      </c>
      <c r="E3960" s="111" t="s">
        <v>49931</v>
      </c>
    </row>
    <row r="3961" spans="1:5">
      <c r="A3961">
        <v>0</v>
      </c>
      <c r="B3961" t="s">
        <v>7359</v>
      </c>
      <c r="C3961" t="s">
        <v>49932</v>
      </c>
      <c r="D3961" s="111" t="s">
        <v>4130</v>
      </c>
      <c r="E3961" s="111" t="s">
        <v>49933</v>
      </c>
    </row>
    <row r="3962" spans="1:5">
      <c r="A3962">
        <v>0</v>
      </c>
      <c r="B3962" t="s">
        <v>7360</v>
      </c>
      <c r="C3962" t="s">
        <v>49934</v>
      </c>
      <c r="D3962" s="111" t="s">
        <v>4130</v>
      </c>
      <c r="E3962" s="111" t="s">
        <v>49935</v>
      </c>
    </row>
    <row r="3963" spans="1:5">
      <c r="A3963">
        <v>0</v>
      </c>
      <c r="B3963" t="s">
        <v>7361</v>
      </c>
      <c r="C3963" t="s">
        <v>49936</v>
      </c>
      <c r="D3963" s="111" t="s">
        <v>4130</v>
      </c>
      <c r="E3963" s="111" t="s">
        <v>49937</v>
      </c>
    </row>
    <row r="3964" spans="1:5">
      <c r="A3964">
        <v>0</v>
      </c>
      <c r="B3964" t="s">
        <v>7362</v>
      </c>
      <c r="C3964" t="s">
        <v>49938</v>
      </c>
      <c r="D3964" s="111" t="s">
        <v>4130</v>
      </c>
      <c r="E3964" s="111" t="s">
        <v>49937</v>
      </c>
    </row>
    <row r="3965" spans="1:5">
      <c r="A3965">
        <v>0</v>
      </c>
      <c r="B3965" t="s">
        <v>7363</v>
      </c>
      <c r="C3965" t="s">
        <v>49939</v>
      </c>
      <c r="D3965" s="111" t="s">
        <v>4130</v>
      </c>
      <c r="E3965" s="111" t="s">
        <v>49940</v>
      </c>
    </row>
    <row r="3966" spans="1:5">
      <c r="A3966">
        <v>0</v>
      </c>
      <c r="B3966" t="s">
        <v>7364</v>
      </c>
      <c r="C3966" t="s">
        <v>49941</v>
      </c>
      <c r="D3966" s="111" t="s">
        <v>4130</v>
      </c>
      <c r="E3966" s="111" t="s">
        <v>49942</v>
      </c>
    </row>
    <row r="3967" spans="1:5">
      <c r="A3967">
        <v>0</v>
      </c>
      <c r="B3967" t="s">
        <v>7365</v>
      </c>
      <c r="C3967" t="s">
        <v>49943</v>
      </c>
      <c r="D3967" s="111" t="s">
        <v>4130</v>
      </c>
      <c r="E3967" s="111" t="s">
        <v>49944</v>
      </c>
    </row>
    <row r="3968" spans="1:5">
      <c r="A3968">
        <v>0</v>
      </c>
      <c r="B3968" t="s">
        <v>49945</v>
      </c>
      <c r="C3968">
        <v>0</v>
      </c>
      <c r="D3968" s="111">
        <v>0</v>
      </c>
      <c r="E3968" s="111" t="s">
        <v>42775</v>
      </c>
    </row>
    <row r="3969" spans="1:5">
      <c r="A3969">
        <v>0</v>
      </c>
      <c r="B3969" t="s">
        <v>7366</v>
      </c>
      <c r="C3969" t="s">
        <v>49946</v>
      </c>
      <c r="D3969" s="111" t="s">
        <v>4130</v>
      </c>
      <c r="E3969" s="111" t="s">
        <v>49947</v>
      </c>
    </row>
    <row r="3970" spans="1:5">
      <c r="A3970">
        <v>0</v>
      </c>
      <c r="B3970" t="s">
        <v>7367</v>
      </c>
      <c r="C3970" t="s">
        <v>49948</v>
      </c>
      <c r="D3970" s="111" t="s">
        <v>4130</v>
      </c>
      <c r="E3970" s="111" t="s">
        <v>49949</v>
      </c>
    </row>
    <row r="3971" spans="1:5">
      <c r="A3971">
        <v>0</v>
      </c>
      <c r="B3971" t="s">
        <v>49950</v>
      </c>
      <c r="C3971">
        <v>0</v>
      </c>
      <c r="D3971" s="111">
        <v>0</v>
      </c>
      <c r="E3971" s="111" t="s">
        <v>42775</v>
      </c>
    </row>
    <row r="3972" spans="1:5">
      <c r="A3972">
        <v>0</v>
      </c>
      <c r="B3972" t="s">
        <v>7368</v>
      </c>
      <c r="C3972" t="s">
        <v>49951</v>
      </c>
      <c r="D3972" s="111" t="s">
        <v>4130</v>
      </c>
      <c r="E3972" s="111" t="s">
        <v>47895</v>
      </c>
    </row>
    <row r="3973" spans="1:5">
      <c r="A3973">
        <v>0</v>
      </c>
      <c r="B3973" t="s">
        <v>7369</v>
      </c>
      <c r="C3973" t="s">
        <v>49952</v>
      </c>
      <c r="D3973" s="111" t="s">
        <v>4130</v>
      </c>
      <c r="E3973" s="111" t="s">
        <v>49953</v>
      </c>
    </row>
    <row r="3974" spans="1:5">
      <c r="A3974">
        <v>0</v>
      </c>
      <c r="B3974" t="s">
        <v>7370</v>
      </c>
      <c r="C3974" t="s">
        <v>49954</v>
      </c>
      <c r="D3974" s="111" t="s">
        <v>4130</v>
      </c>
      <c r="E3974" s="111" t="s">
        <v>49955</v>
      </c>
    </row>
    <row r="3975" spans="1:5">
      <c r="A3975">
        <v>0</v>
      </c>
      <c r="B3975" t="s">
        <v>7371</v>
      </c>
      <c r="C3975" t="s">
        <v>49956</v>
      </c>
      <c r="D3975" s="111" t="s">
        <v>4130</v>
      </c>
      <c r="E3975" s="111" t="s">
        <v>49957</v>
      </c>
    </row>
    <row r="3976" spans="1:5">
      <c r="A3976">
        <v>0</v>
      </c>
      <c r="B3976" t="s">
        <v>7372</v>
      </c>
      <c r="C3976" t="s">
        <v>49958</v>
      </c>
      <c r="D3976" s="111" t="s">
        <v>4130</v>
      </c>
      <c r="E3976" s="111" t="s">
        <v>49959</v>
      </c>
    </row>
    <row r="3977" spans="1:5">
      <c r="A3977">
        <v>0</v>
      </c>
      <c r="B3977" t="s">
        <v>7373</v>
      </c>
      <c r="C3977" t="s">
        <v>49960</v>
      </c>
      <c r="D3977" s="111" t="s">
        <v>4130</v>
      </c>
      <c r="E3977" s="111" t="s">
        <v>49961</v>
      </c>
    </row>
    <row r="3978" spans="1:5">
      <c r="A3978">
        <v>0</v>
      </c>
      <c r="B3978" t="s">
        <v>7374</v>
      </c>
      <c r="C3978" t="s">
        <v>49962</v>
      </c>
      <c r="D3978" s="111" t="s">
        <v>4130</v>
      </c>
      <c r="E3978" s="111" t="s">
        <v>49963</v>
      </c>
    </row>
    <row r="3979" spans="1:5">
      <c r="A3979">
        <v>0</v>
      </c>
      <c r="B3979" t="s">
        <v>7375</v>
      </c>
      <c r="C3979" t="s">
        <v>49964</v>
      </c>
      <c r="D3979" s="111" t="s">
        <v>4130</v>
      </c>
      <c r="E3979" s="111" t="s">
        <v>43841</v>
      </c>
    </row>
    <row r="3980" spans="1:5">
      <c r="A3980">
        <v>0</v>
      </c>
      <c r="B3980" t="s">
        <v>7376</v>
      </c>
      <c r="C3980" t="s">
        <v>49965</v>
      </c>
      <c r="D3980" s="111" t="s">
        <v>4130</v>
      </c>
      <c r="E3980" s="111" t="s">
        <v>49966</v>
      </c>
    </row>
    <row r="3981" spans="1:5">
      <c r="A3981">
        <v>0</v>
      </c>
      <c r="B3981" t="s">
        <v>49967</v>
      </c>
      <c r="C3981">
        <v>0</v>
      </c>
      <c r="D3981" s="111">
        <v>0</v>
      </c>
      <c r="E3981" s="111" t="s">
        <v>42775</v>
      </c>
    </row>
    <row r="3982" spans="1:5">
      <c r="A3982">
        <v>0</v>
      </c>
      <c r="B3982" t="s">
        <v>7377</v>
      </c>
      <c r="C3982" t="s">
        <v>49968</v>
      </c>
      <c r="D3982" s="111" t="s">
        <v>4130</v>
      </c>
      <c r="E3982" s="111" t="s">
        <v>43634</v>
      </c>
    </row>
    <row r="3983" spans="1:5">
      <c r="A3983">
        <v>0</v>
      </c>
      <c r="B3983" t="s">
        <v>7378</v>
      </c>
      <c r="C3983" t="s">
        <v>49969</v>
      </c>
      <c r="D3983" s="111" t="s">
        <v>4130</v>
      </c>
      <c r="E3983" s="111" t="s">
        <v>49970</v>
      </c>
    </row>
    <row r="3984" spans="1:5">
      <c r="A3984">
        <v>0</v>
      </c>
      <c r="B3984" t="s">
        <v>49971</v>
      </c>
      <c r="C3984">
        <v>0</v>
      </c>
      <c r="D3984" s="111">
        <v>0</v>
      </c>
      <c r="E3984" s="111" t="s">
        <v>42775</v>
      </c>
    </row>
    <row r="3985" spans="1:5">
      <c r="A3985">
        <v>0</v>
      </c>
      <c r="B3985" t="s">
        <v>7379</v>
      </c>
      <c r="C3985" t="s">
        <v>49972</v>
      </c>
      <c r="D3985" s="111" t="s">
        <v>4130</v>
      </c>
      <c r="E3985" s="111" t="s">
        <v>49973</v>
      </c>
    </row>
    <row r="3986" spans="1:5">
      <c r="A3986">
        <v>0</v>
      </c>
      <c r="B3986" t="s">
        <v>49974</v>
      </c>
      <c r="C3986">
        <v>0</v>
      </c>
      <c r="D3986" s="111">
        <v>0</v>
      </c>
      <c r="E3986" s="111" t="s">
        <v>42775</v>
      </c>
    </row>
    <row r="3987" spans="1:5">
      <c r="A3987">
        <v>0</v>
      </c>
      <c r="B3987" t="s">
        <v>7380</v>
      </c>
      <c r="C3987" t="s">
        <v>49975</v>
      </c>
      <c r="D3987" s="111" t="s">
        <v>4130</v>
      </c>
      <c r="E3987" s="111" t="s">
        <v>49976</v>
      </c>
    </row>
    <row r="3988" spans="1:5">
      <c r="A3988">
        <v>0</v>
      </c>
      <c r="B3988" t="s">
        <v>49977</v>
      </c>
      <c r="C3988">
        <v>0</v>
      </c>
      <c r="D3988" s="111">
        <v>0</v>
      </c>
      <c r="E3988" s="111" t="s">
        <v>42775</v>
      </c>
    </row>
    <row r="3989" spans="1:5">
      <c r="A3989">
        <v>0</v>
      </c>
      <c r="B3989" t="s">
        <v>22582</v>
      </c>
      <c r="C3989" t="s">
        <v>49978</v>
      </c>
      <c r="D3989" s="111" t="s">
        <v>4130</v>
      </c>
      <c r="E3989" s="111" t="s">
        <v>46875</v>
      </c>
    </row>
    <row r="3990" spans="1:5">
      <c r="A3990">
        <v>0</v>
      </c>
      <c r="B3990" t="s">
        <v>22583</v>
      </c>
      <c r="C3990" t="s">
        <v>49979</v>
      </c>
      <c r="D3990" s="111" t="s">
        <v>4130</v>
      </c>
      <c r="E3990" s="111" t="s">
        <v>49980</v>
      </c>
    </row>
    <row r="3991" spans="1:5">
      <c r="A3991">
        <v>0</v>
      </c>
      <c r="B3991" t="s">
        <v>22584</v>
      </c>
      <c r="C3991" t="s">
        <v>49981</v>
      </c>
      <c r="D3991" s="111" t="s">
        <v>4130</v>
      </c>
      <c r="E3991" s="111" t="s">
        <v>49982</v>
      </c>
    </row>
    <row r="3992" spans="1:5">
      <c r="A3992">
        <v>0</v>
      </c>
      <c r="B3992" t="s">
        <v>22585</v>
      </c>
      <c r="C3992" t="s">
        <v>49983</v>
      </c>
      <c r="D3992" s="111" t="s">
        <v>4130</v>
      </c>
      <c r="E3992" s="111" t="s">
        <v>44010</v>
      </c>
    </row>
    <row r="3993" spans="1:5">
      <c r="A3993" t="s">
        <v>49984</v>
      </c>
      <c r="B3993">
        <v>0</v>
      </c>
      <c r="C3993">
        <v>0</v>
      </c>
      <c r="D3993" s="111">
        <v>0</v>
      </c>
      <c r="E3993" s="111" t="s">
        <v>42775</v>
      </c>
    </row>
    <row r="3994" spans="1:5">
      <c r="A3994">
        <v>0</v>
      </c>
      <c r="B3994" t="s">
        <v>49985</v>
      </c>
      <c r="C3994">
        <v>0</v>
      </c>
      <c r="D3994" s="111">
        <v>0</v>
      </c>
      <c r="E3994" s="111" t="s">
        <v>42775</v>
      </c>
    </row>
    <row r="3995" spans="1:5">
      <c r="A3995">
        <v>0</v>
      </c>
      <c r="B3995" t="s">
        <v>7381</v>
      </c>
      <c r="C3995" t="s">
        <v>49986</v>
      </c>
      <c r="D3995" s="111" t="s">
        <v>4130</v>
      </c>
      <c r="E3995" s="111" t="s">
        <v>49987</v>
      </c>
    </row>
    <row r="3996" spans="1:5">
      <c r="A3996">
        <v>0</v>
      </c>
      <c r="B3996" t="s">
        <v>49988</v>
      </c>
      <c r="C3996">
        <v>0</v>
      </c>
      <c r="D3996" s="111">
        <v>0</v>
      </c>
      <c r="E3996" s="111" t="s">
        <v>42775</v>
      </c>
    </row>
    <row r="3997" spans="1:5">
      <c r="A3997">
        <v>0</v>
      </c>
      <c r="B3997" t="s">
        <v>7382</v>
      </c>
      <c r="C3997" t="s">
        <v>49989</v>
      </c>
      <c r="D3997" s="111" t="s">
        <v>4130</v>
      </c>
      <c r="E3997" s="111" t="s">
        <v>49990</v>
      </c>
    </row>
    <row r="3998" spans="1:5">
      <c r="A3998">
        <v>0</v>
      </c>
      <c r="B3998" t="s">
        <v>7383</v>
      </c>
      <c r="C3998" t="s">
        <v>49991</v>
      </c>
      <c r="D3998" s="111" t="s">
        <v>4130</v>
      </c>
      <c r="E3998" s="111" t="s">
        <v>49992</v>
      </c>
    </row>
    <row r="3999" spans="1:5">
      <c r="A3999" t="s">
        <v>49993</v>
      </c>
      <c r="B3999">
        <v>0</v>
      </c>
      <c r="C3999">
        <v>0</v>
      </c>
      <c r="D3999" s="111">
        <v>0</v>
      </c>
      <c r="E3999" s="111" t="s">
        <v>42775</v>
      </c>
    </row>
    <row r="4000" spans="1:5">
      <c r="A4000">
        <v>0</v>
      </c>
      <c r="B4000" t="s">
        <v>49994</v>
      </c>
      <c r="C4000">
        <v>0</v>
      </c>
      <c r="D4000" s="111">
        <v>0</v>
      </c>
      <c r="E4000" s="111" t="s">
        <v>42775</v>
      </c>
    </row>
    <row r="4001" spans="1:5">
      <c r="A4001">
        <v>0</v>
      </c>
      <c r="B4001" t="s">
        <v>7384</v>
      </c>
      <c r="C4001" t="s">
        <v>49995</v>
      </c>
      <c r="D4001" s="111" t="s">
        <v>4130</v>
      </c>
      <c r="E4001" s="111" t="s">
        <v>49996</v>
      </c>
    </row>
    <row r="4002" spans="1:5">
      <c r="A4002">
        <v>0</v>
      </c>
      <c r="B4002" t="s">
        <v>7385</v>
      </c>
      <c r="C4002" t="s">
        <v>49997</v>
      </c>
      <c r="D4002" s="111" t="s">
        <v>4130</v>
      </c>
      <c r="E4002" s="111" t="s">
        <v>49998</v>
      </c>
    </row>
    <row r="4003" spans="1:5">
      <c r="A4003">
        <v>0</v>
      </c>
      <c r="B4003" t="s">
        <v>7386</v>
      </c>
      <c r="C4003" t="s">
        <v>49999</v>
      </c>
      <c r="D4003" s="111" t="s">
        <v>4130</v>
      </c>
      <c r="E4003" s="111" t="s">
        <v>50000</v>
      </c>
    </row>
    <row r="4004" spans="1:5">
      <c r="A4004">
        <v>0</v>
      </c>
      <c r="B4004" t="s">
        <v>7387</v>
      </c>
      <c r="C4004" t="s">
        <v>50001</v>
      </c>
      <c r="D4004" s="111" t="s">
        <v>4130</v>
      </c>
      <c r="E4004" s="111" t="s">
        <v>50002</v>
      </c>
    </row>
    <row r="4005" spans="1:5">
      <c r="A4005">
        <v>0</v>
      </c>
      <c r="B4005" t="s">
        <v>7388</v>
      </c>
      <c r="C4005" t="s">
        <v>50003</v>
      </c>
      <c r="D4005" s="111" t="s">
        <v>4130</v>
      </c>
      <c r="E4005" s="111" t="s">
        <v>50004</v>
      </c>
    </row>
    <row r="4006" spans="1:5">
      <c r="A4006">
        <v>0</v>
      </c>
      <c r="B4006" t="s">
        <v>7389</v>
      </c>
      <c r="C4006" t="s">
        <v>50005</v>
      </c>
      <c r="D4006" s="111" t="s">
        <v>4130</v>
      </c>
      <c r="E4006" s="111" t="s">
        <v>50006</v>
      </c>
    </row>
    <row r="4007" spans="1:5">
      <c r="A4007">
        <v>0</v>
      </c>
      <c r="B4007" t="s">
        <v>7390</v>
      </c>
      <c r="C4007" t="s">
        <v>50007</v>
      </c>
      <c r="D4007" s="111" t="s">
        <v>4130</v>
      </c>
      <c r="E4007" s="111" t="s">
        <v>50008</v>
      </c>
    </row>
    <row r="4008" spans="1:5">
      <c r="A4008">
        <v>0</v>
      </c>
      <c r="B4008" t="s">
        <v>7391</v>
      </c>
      <c r="C4008" t="s">
        <v>50009</v>
      </c>
      <c r="D4008" s="111" t="s">
        <v>4130</v>
      </c>
      <c r="E4008" s="111" t="s">
        <v>50010</v>
      </c>
    </row>
    <row r="4009" spans="1:5">
      <c r="A4009">
        <v>0</v>
      </c>
      <c r="B4009" t="s">
        <v>7392</v>
      </c>
      <c r="C4009" t="s">
        <v>50011</v>
      </c>
      <c r="D4009" s="111" t="s">
        <v>4130</v>
      </c>
      <c r="E4009" s="111" t="s">
        <v>50012</v>
      </c>
    </row>
    <row r="4010" spans="1:5">
      <c r="A4010">
        <v>0</v>
      </c>
      <c r="B4010" t="s">
        <v>7393</v>
      </c>
      <c r="C4010" t="s">
        <v>50013</v>
      </c>
      <c r="D4010" s="111" t="s">
        <v>4130</v>
      </c>
      <c r="E4010" s="111" t="s">
        <v>50014</v>
      </c>
    </row>
    <row r="4011" spans="1:5">
      <c r="A4011" t="s">
        <v>50015</v>
      </c>
      <c r="B4011">
        <v>0</v>
      </c>
      <c r="C4011">
        <v>0</v>
      </c>
      <c r="D4011" s="111">
        <v>0</v>
      </c>
      <c r="E4011" s="111" t="s">
        <v>42775</v>
      </c>
    </row>
    <row r="4012" spans="1:5">
      <c r="A4012">
        <v>0</v>
      </c>
      <c r="B4012" t="s">
        <v>50016</v>
      </c>
      <c r="C4012">
        <v>0</v>
      </c>
      <c r="D4012" s="111">
        <v>0</v>
      </c>
      <c r="E4012" s="111" t="s">
        <v>42775</v>
      </c>
    </row>
    <row r="4013" spans="1:5">
      <c r="A4013">
        <v>0</v>
      </c>
      <c r="B4013" t="s">
        <v>7394</v>
      </c>
      <c r="C4013" t="s">
        <v>50017</v>
      </c>
      <c r="D4013" s="111" t="s">
        <v>4130</v>
      </c>
      <c r="E4013" s="111" t="s">
        <v>50018</v>
      </c>
    </row>
    <row r="4014" spans="1:5">
      <c r="A4014">
        <v>0</v>
      </c>
      <c r="B4014" t="s">
        <v>7395</v>
      </c>
      <c r="C4014" t="s">
        <v>50019</v>
      </c>
      <c r="D4014" s="111" t="s">
        <v>4130</v>
      </c>
      <c r="E4014" s="111" t="s">
        <v>50020</v>
      </c>
    </row>
    <row r="4015" spans="1:5">
      <c r="A4015">
        <v>0</v>
      </c>
      <c r="B4015" t="s">
        <v>7396</v>
      </c>
      <c r="C4015" t="s">
        <v>50021</v>
      </c>
      <c r="D4015" s="111" t="s">
        <v>4130</v>
      </c>
      <c r="E4015" s="111" t="s">
        <v>50022</v>
      </c>
    </row>
    <row r="4016" spans="1:5">
      <c r="A4016">
        <v>0</v>
      </c>
      <c r="B4016" t="s">
        <v>7397</v>
      </c>
      <c r="C4016" t="s">
        <v>50023</v>
      </c>
      <c r="D4016" s="111" t="s">
        <v>4130</v>
      </c>
      <c r="E4016" s="111" t="s">
        <v>50024</v>
      </c>
    </row>
    <row r="4017" spans="1:5">
      <c r="A4017">
        <v>0</v>
      </c>
      <c r="B4017">
        <v>0</v>
      </c>
      <c r="C4017">
        <v>0</v>
      </c>
      <c r="D4017" s="111">
        <v>0</v>
      </c>
      <c r="E4017" s="111" t="s">
        <v>42775</v>
      </c>
    </row>
    <row r="4018" spans="1:5">
      <c r="A4018" t="s">
        <v>50025</v>
      </c>
      <c r="B4018">
        <v>0</v>
      </c>
      <c r="C4018">
        <v>0</v>
      </c>
      <c r="D4018" s="111">
        <v>0</v>
      </c>
      <c r="E4018" s="111" t="s">
        <v>42775</v>
      </c>
    </row>
    <row r="4019" spans="1:5">
      <c r="A4019">
        <v>0</v>
      </c>
      <c r="B4019" t="s">
        <v>50026</v>
      </c>
      <c r="C4019">
        <v>0</v>
      </c>
      <c r="D4019" s="111">
        <v>0</v>
      </c>
      <c r="E4019" s="111" t="s">
        <v>42775</v>
      </c>
    </row>
    <row r="4020" spans="1:5">
      <c r="A4020">
        <v>0</v>
      </c>
      <c r="B4020" t="s">
        <v>7398</v>
      </c>
      <c r="C4020" t="s">
        <v>50027</v>
      </c>
      <c r="D4020" s="111" t="s">
        <v>4135</v>
      </c>
      <c r="E4020" s="111" t="s">
        <v>50028</v>
      </c>
    </row>
    <row r="4021" spans="1:5">
      <c r="A4021">
        <v>0</v>
      </c>
      <c r="B4021" t="s">
        <v>7399</v>
      </c>
      <c r="C4021" t="s">
        <v>50029</v>
      </c>
      <c r="D4021" s="111" t="s">
        <v>4135</v>
      </c>
      <c r="E4021" s="111" t="s">
        <v>50030</v>
      </c>
    </row>
    <row r="4022" spans="1:5">
      <c r="A4022">
        <v>0</v>
      </c>
      <c r="B4022" t="s">
        <v>7400</v>
      </c>
      <c r="C4022" t="s">
        <v>50031</v>
      </c>
      <c r="D4022" s="111" t="s">
        <v>4135</v>
      </c>
      <c r="E4022" s="111" t="s">
        <v>50032</v>
      </c>
    </row>
    <row r="4023" spans="1:5">
      <c r="A4023">
        <v>0</v>
      </c>
      <c r="B4023" t="s">
        <v>7401</v>
      </c>
      <c r="C4023" t="s">
        <v>50033</v>
      </c>
      <c r="D4023" s="111" t="s">
        <v>4135</v>
      </c>
      <c r="E4023" s="111" t="s">
        <v>50034</v>
      </c>
    </row>
    <row r="4024" spans="1:5">
      <c r="A4024">
        <v>0</v>
      </c>
      <c r="B4024" t="s">
        <v>7402</v>
      </c>
      <c r="C4024" t="s">
        <v>50035</v>
      </c>
      <c r="D4024" s="111" t="s">
        <v>4135</v>
      </c>
      <c r="E4024" s="111" t="s">
        <v>50030</v>
      </c>
    </row>
    <row r="4025" spans="1:5">
      <c r="A4025">
        <v>0</v>
      </c>
      <c r="B4025" t="s">
        <v>7403</v>
      </c>
      <c r="C4025" t="s">
        <v>50036</v>
      </c>
      <c r="D4025" s="111" t="s">
        <v>4135</v>
      </c>
      <c r="E4025" s="111" t="s">
        <v>50037</v>
      </c>
    </row>
    <row r="4026" spans="1:5">
      <c r="A4026">
        <v>0</v>
      </c>
      <c r="B4026" t="s">
        <v>7404</v>
      </c>
      <c r="C4026" t="s">
        <v>50038</v>
      </c>
      <c r="D4026" s="111" t="s">
        <v>4135</v>
      </c>
      <c r="E4026" s="111" t="s">
        <v>48711</v>
      </c>
    </row>
    <row r="4027" spans="1:5">
      <c r="A4027">
        <v>0</v>
      </c>
      <c r="B4027" t="s">
        <v>50039</v>
      </c>
      <c r="C4027">
        <v>0</v>
      </c>
      <c r="D4027" s="111">
        <v>0</v>
      </c>
      <c r="E4027" s="111" t="s">
        <v>42775</v>
      </c>
    </row>
    <row r="4028" spans="1:5">
      <c r="A4028">
        <v>0</v>
      </c>
      <c r="B4028" t="s">
        <v>7405</v>
      </c>
      <c r="C4028" t="s">
        <v>50040</v>
      </c>
      <c r="D4028" s="111" t="s">
        <v>42876</v>
      </c>
      <c r="E4028" s="111" t="s">
        <v>50041</v>
      </c>
    </row>
    <row r="4029" spans="1:5">
      <c r="A4029">
        <v>0</v>
      </c>
      <c r="B4029" t="s">
        <v>7406</v>
      </c>
      <c r="C4029" t="s">
        <v>50042</v>
      </c>
      <c r="D4029" s="111" t="s">
        <v>50043</v>
      </c>
      <c r="E4029" s="111" t="s">
        <v>50044</v>
      </c>
    </row>
    <row r="4030" spans="1:5">
      <c r="A4030">
        <v>0</v>
      </c>
      <c r="B4030" t="s">
        <v>7407</v>
      </c>
      <c r="C4030" t="s">
        <v>50045</v>
      </c>
      <c r="D4030" s="111" t="s">
        <v>40</v>
      </c>
      <c r="E4030" s="111" t="s">
        <v>50046</v>
      </c>
    </row>
    <row r="4031" spans="1:5">
      <c r="A4031">
        <v>0</v>
      </c>
      <c r="B4031" t="s">
        <v>7408</v>
      </c>
      <c r="C4031" t="s">
        <v>50047</v>
      </c>
      <c r="D4031" s="111" t="s">
        <v>4130</v>
      </c>
      <c r="E4031" s="111" t="s">
        <v>50048</v>
      </c>
    </row>
    <row r="4032" spans="1:5">
      <c r="A4032" t="s">
        <v>50049</v>
      </c>
      <c r="B4032">
        <v>0</v>
      </c>
      <c r="C4032">
        <v>0</v>
      </c>
      <c r="D4032" s="111">
        <v>0</v>
      </c>
      <c r="E4032" s="111" t="s">
        <v>42775</v>
      </c>
    </row>
    <row r="4033" spans="1:5">
      <c r="A4033">
        <v>0</v>
      </c>
      <c r="B4033" t="s">
        <v>50050</v>
      </c>
      <c r="C4033">
        <v>0</v>
      </c>
      <c r="D4033" s="111">
        <v>0</v>
      </c>
      <c r="E4033" s="111" t="s">
        <v>42775</v>
      </c>
    </row>
    <row r="4034" spans="1:5">
      <c r="A4034">
        <v>0</v>
      </c>
      <c r="B4034" t="s">
        <v>7409</v>
      </c>
      <c r="C4034" t="s">
        <v>50051</v>
      </c>
      <c r="D4034" s="111" t="s">
        <v>4135</v>
      </c>
      <c r="E4034" s="111" t="s">
        <v>44452</v>
      </c>
    </row>
    <row r="4035" spans="1:5">
      <c r="A4035">
        <v>0</v>
      </c>
      <c r="B4035" t="s">
        <v>7410</v>
      </c>
      <c r="C4035" t="s">
        <v>50052</v>
      </c>
      <c r="D4035" s="111" t="s">
        <v>4135</v>
      </c>
      <c r="E4035" s="111" t="s">
        <v>50053</v>
      </c>
    </row>
    <row r="4036" spans="1:5">
      <c r="A4036">
        <v>0</v>
      </c>
      <c r="B4036" t="s">
        <v>7411</v>
      </c>
      <c r="C4036" t="s">
        <v>50054</v>
      </c>
      <c r="D4036" s="111" t="s">
        <v>4135</v>
      </c>
      <c r="E4036" s="111" t="s">
        <v>50053</v>
      </c>
    </row>
    <row r="4037" spans="1:5">
      <c r="A4037" t="s">
        <v>50055</v>
      </c>
      <c r="B4037">
        <v>0</v>
      </c>
      <c r="C4037">
        <v>0</v>
      </c>
      <c r="D4037" s="111">
        <v>0</v>
      </c>
      <c r="E4037" s="111" t="s">
        <v>42775</v>
      </c>
    </row>
    <row r="4038" spans="1:5">
      <c r="A4038">
        <v>0</v>
      </c>
      <c r="B4038" t="s">
        <v>50056</v>
      </c>
      <c r="C4038">
        <v>0</v>
      </c>
      <c r="D4038" s="111">
        <v>0</v>
      </c>
      <c r="E4038" s="111" t="s">
        <v>42775</v>
      </c>
    </row>
    <row r="4039" spans="1:5">
      <c r="A4039">
        <v>0</v>
      </c>
      <c r="B4039" t="s">
        <v>7412</v>
      </c>
      <c r="C4039" t="s">
        <v>50057</v>
      </c>
      <c r="D4039" s="111" t="s">
        <v>4130</v>
      </c>
      <c r="E4039" s="111" t="s">
        <v>50058</v>
      </c>
    </row>
    <row r="4040" spans="1:5">
      <c r="A4040">
        <v>0</v>
      </c>
      <c r="B4040" t="s">
        <v>7413</v>
      </c>
      <c r="C4040" t="s">
        <v>50059</v>
      </c>
      <c r="D4040" s="111" t="s">
        <v>4130</v>
      </c>
      <c r="E4040" s="111" t="s">
        <v>50060</v>
      </c>
    </row>
    <row r="4041" spans="1:5">
      <c r="A4041">
        <v>0</v>
      </c>
      <c r="B4041" t="s">
        <v>7414</v>
      </c>
      <c r="C4041" t="s">
        <v>50061</v>
      </c>
      <c r="D4041" s="111" t="s">
        <v>4130</v>
      </c>
      <c r="E4041" s="111" t="s">
        <v>50062</v>
      </c>
    </row>
    <row r="4042" spans="1:5">
      <c r="A4042">
        <v>0</v>
      </c>
      <c r="B4042">
        <v>0</v>
      </c>
      <c r="C4042">
        <v>0</v>
      </c>
      <c r="D4042" s="111">
        <v>0</v>
      </c>
      <c r="E4042" s="111" t="s">
        <v>42775</v>
      </c>
    </row>
    <row r="4043" spans="1:5">
      <c r="A4043">
        <v>0</v>
      </c>
      <c r="B4043">
        <v>0</v>
      </c>
      <c r="C4043">
        <v>0</v>
      </c>
      <c r="D4043" s="111">
        <v>0</v>
      </c>
      <c r="E4043" s="111" t="s">
        <v>42775</v>
      </c>
    </row>
    <row r="4044" spans="1:5">
      <c r="A4044" t="s">
        <v>50063</v>
      </c>
      <c r="B4044">
        <v>0</v>
      </c>
      <c r="C4044">
        <v>0</v>
      </c>
      <c r="D4044" s="111">
        <v>0</v>
      </c>
      <c r="E4044" s="111" t="s">
        <v>42775</v>
      </c>
    </row>
    <row r="4045" spans="1:5">
      <c r="A4045">
        <v>0</v>
      </c>
      <c r="B4045" t="s">
        <v>50064</v>
      </c>
      <c r="C4045">
        <v>0</v>
      </c>
      <c r="D4045" s="111">
        <v>0</v>
      </c>
      <c r="E4045" s="111" t="s">
        <v>42775</v>
      </c>
    </row>
    <row r="4046" spans="1:5">
      <c r="A4046">
        <v>0</v>
      </c>
      <c r="B4046" t="s">
        <v>7415</v>
      </c>
      <c r="C4046" t="s">
        <v>50065</v>
      </c>
      <c r="D4046" s="111" t="s">
        <v>33</v>
      </c>
      <c r="E4046" s="111" t="s">
        <v>50066</v>
      </c>
    </row>
    <row r="4047" spans="1:5">
      <c r="A4047">
        <v>0</v>
      </c>
      <c r="B4047" t="s">
        <v>7416</v>
      </c>
      <c r="C4047" t="s">
        <v>50067</v>
      </c>
      <c r="D4047" s="111" t="s">
        <v>33</v>
      </c>
      <c r="E4047" s="111" t="s">
        <v>50068</v>
      </c>
    </row>
    <row r="4048" spans="1:5">
      <c r="A4048">
        <v>0</v>
      </c>
      <c r="B4048" t="s">
        <v>7417</v>
      </c>
      <c r="C4048" t="s">
        <v>50069</v>
      </c>
      <c r="D4048" s="111" t="s">
        <v>33</v>
      </c>
      <c r="E4048" s="111" t="s">
        <v>47604</v>
      </c>
    </row>
    <row r="4049" spans="1:5">
      <c r="A4049">
        <v>0</v>
      </c>
      <c r="B4049" t="s">
        <v>7418</v>
      </c>
      <c r="C4049" t="s">
        <v>50070</v>
      </c>
      <c r="D4049" s="111" t="s">
        <v>33</v>
      </c>
      <c r="E4049" s="111" t="s">
        <v>50071</v>
      </c>
    </row>
    <row r="4050" spans="1:5">
      <c r="A4050">
        <v>0</v>
      </c>
      <c r="B4050" t="s">
        <v>50072</v>
      </c>
      <c r="C4050">
        <v>0</v>
      </c>
      <c r="D4050" s="111">
        <v>0</v>
      </c>
      <c r="E4050" s="111" t="s">
        <v>42775</v>
      </c>
    </row>
    <row r="4051" spans="1:5">
      <c r="A4051">
        <v>0</v>
      </c>
      <c r="B4051" t="s">
        <v>7419</v>
      </c>
      <c r="C4051" t="s">
        <v>50073</v>
      </c>
      <c r="D4051" s="111" t="s">
        <v>33</v>
      </c>
      <c r="E4051" s="111" t="s">
        <v>50074</v>
      </c>
    </row>
    <row r="4052" spans="1:5">
      <c r="A4052">
        <v>0</v>
      </c>
      <c r="B4052" t="s">
        <v>7420</v>
      </c>
      <c r="C4052" t="s">
        <v>50075</v>
      </c>
      <c r="D4052" s="111" t="s">
        <v>33</v>
      </c>
      <c r="E4052" s="111" t="s">
        <v>50076</v>
      </c>
    </row>
    <row r="4053" spans="1:5">
      <c r="A4053">
        <v>0</v>
      </c>
      <c r="B4053" t="s">
        <v>7421</v>
      </c>
      <c r="C4053" t="s">
        <v>50077</v>
      </c>
      <c r="D4053" s="111" t="s">
        <v>33</v>
      </c>
      <c r="E4053" s="111" t="s">
        <v>50078</v>
      </c>
    </row>
    <row r="4054" spans="1:5">
      <c r="A4054">
        <v>0</v>
      </c>
      <c r="B4054" t="s">
        <v>7422</v>
      </c>
      <c r="C4054" t="s">
        <v>50079</v>
      </c>
      <c r="D4054" s="111" t="s">
        <v>33</v>
      </c>
      <c r="E4054" s="111" t="s">
        <v>50080</v>
      </c>
    </row>
    <row r="4055" spans="1:5">
      <c r="A4055">
        <v>0</v>
      </c>
      <c r="B4055" t="s">
        <v>50081</v>
      </c>
      <c r="C4055">
        <v>0</v>
      </c>
      <c r="D4055" s="111">
        <v>0</v>
      </c>
      <c r="E4055" s="111" t="s">
        <v>42775</v>
      </c>
    </row>
    <row r="4056" spans="1:5">
      <c r="A4056">
        <v>0</v>
      </c>
      <c r="B4056" t="s">
        <v>7423</v>
      </c>
      <c r="C4056" t="s">
        <v>50082</v>
      </c>
      <c r="D4056" s="111" t="s">
        <v>4130</v>
      </c>
      <c r="E4056" s="111" t="s">
        <v>50083</v>
      </c>
    </row>
    <row r="4057" spans="1:5">
      <c r="A4057">
        <v>0</v>
      </c>
      <c r="B4057" t="s">
        <v>7424</v>
      </c>
      <c r="C4057" t="s">
        <v>50084</v>
      </c>
      <c r="D4057" s="111" t="s">
        <v>33</v>
      </c>
      <c r="E4057" s="111" t="s">
        <v>50085</v>
      </c>
    </row>
    <row r="4058" spans="1:5">
      <c r="A4058">
        <v>0</v>
      </c>
      <c r="B4058" t="s">
        <v>50086</v>
      </c>
      <c r="C4058">
        <v>0</v>
      </c>
      <c r="D4058" s="111">
        <v>0</v>
      </c>
      <c r="E4058" s="111" t="s">
        <v>42775</v>
      </c>
    </row>
    <row r="4059" spans="1:5">
      <c r="A4059">
        <v>0</v>
      </c>
      <c r="B4059" t="s">
        <v>7425</v>
      </c>
      <c r="C4059" t="s">
        <v>50087</v>
      </c>
      <c r="D4059" s="111" t="s">
        <v>40</v>
      </c>
      <c r="E4059" s="111" t="s">
        <v>50088</v>
      </c>
    </row>
    <row r="4060" spans="1:5">
      <c r="A4060">
        <v>0</v>
      </c>
      <c r="B4060" t="s">
        <v>7426</v>
      </c>
      <c r="C4060" t="s">
        <v>50089</v>
      </c>
      <c r="D4060" s="111" t="s">
        <v>40</v>
      </c>
      <c r="E4060" s="111" t="s">
        <v>50090</v>
      </c>
    </row>
    <row r="4061" spans="1:5">
      <c r="A4061">
        <v>0</v>
      </c>
      <c r="B4061" t="s">
        <v>50091</v>
      </c>
      <c r="C4061">
        <v>0</v>
      </c>
      <c r="D4061" s="111">
        <v>0</v>
      </c>
      <c r="E4061" s="111" t="s">
        <v>42775</v>
      </c>
    </row>
    <row r="4062" spans="1:5">
      <c r="A4062">
        <v>0</v>
      </c>
      <c r="B4062" t="s">
        <v>7427</v>
      </c>
      <c r="C4062" t="s">
        <v>50092</v>
      </c>
      <c r="D4062" s="111" t="s">
        <v>33</v>
      </c>
      <c r="E4062" s="111" t="s">
        <v>50093</v>
      </c>
    </row>
    <row r="4063" spans="1:5">
      <c r="A4063">
        <v>0</v>
      </c>
      <c r="B4063" t="s">
        <v>50094</v>
      </c>
      <c r="C4063">
        <v>0</v>
      </c>
      <c r="D4063" s="111">
        <v>0</v>
      </c>
      <c r="E4063" s="111" t="s">
        <v>42775</v>
      </c>
    </row>
    <row r="4064" spans="1:5">
      <c r="A4064">
        <v>0</v>
      </c>
      <c r="B4064" t="s">
        <v>7428</v>
      </c>
      <c r="C4064" t="s">
        <v>50095</v>
      </c>
      <c r="D4064" s="111" t="s">
        <v>33</v>
      </c>
      <c r="E4064" s="111" t="s">
        <v>50096</v>
      </c>
    </row>
    <row r="4065" spans="1:5">
      <c r="A4065">
        <v>0</v>
      </c>
      <c r="B4065" t="s">
        <v>7429</v>
      </c>
      <c r="C4065" t="s">
        <v>50097</v>
      </c>
      <c r="D4065" s="111" t="s">
        <v>33</v>
      </c>
      <c r="E4065" s="111" t="s">
        <v>50098</v>
      </c>
    </row>
    <row r="4066" spans="1:5">
      <c r="A4066">
        <v>0</v>
      </c>
      <c r="B4066" t="s">
        <v>50099</v>
      </c>
      <c r="C4066">
        <v>0</v>
      </c>
      <c r="D4066" s="111">
        <v>0</v>
      </c>
      <c r="E4066" s="111" t="s">
        <v>42775</v>
      </c>
    </row>
    <row r="4067" spans="1:5">
      <c r="A4067">
        <v>0</v>
      </c>
      <c r="B4067" t="s">
        <v>7430</v>
      </c>
      <c r="C4067" t="s">
        <v>50100</v>
      </c>
      <c r="D4067" s="111" t="s">
        <v>24</v>
      </c>
      <c r="E4067" s="111" t="s">
        <v>50101</v>
      </c>
    </row>
    <row r="4068" spans="1:5">
      <c r="A4068">
        <v>0</v>
      </c>
      <c r="B4068" t="s">
        <v>7431</v>
      </c>
      <c r="C4068" t="s">
        <v>50102</v>
      </c>
      <c r="D4068" s="111" t="s">
        <v>24</v>
      </c>
      <c r="E4068" s="111" t="s">
        <v>50103</v>
      </c>
    </row>
    <row r="4069" spans="1:5">
      <c r="A4069">
        <v>0</v>
      </c>
      <c r="B4069" t="s">
        <v>50104</v>
      </c>
      <c r="C4069">
        <v>0</v>
      </c>
      <c r="D4069" s="111">
        <v>0</v>
      </c>
      <c r="E4069" s="111" t="s">
        <v>42775</v>
      </c>
    </row>
    <row r="4070" spans="1:5">
      <c r="A4070">
        <v>0</v>
      </c>
      <c r="B4070" t="s">
        <v>7432</v>
      </c>
      <c r="C4070" t="s">
        <v>50105</v>
      </c>
      <c r="D4070" s="111" t="s">
        <v>40</v>
      </c>
      <c r="E4070" s="111" t="s">
        <v>50106</v>
      </c>
    </row>
    <row r="4071" spans="1:5">
      <c r="A4071">
        <v>0</v>
      </c>
      <c r="B4071" t="s">
        <v>7433</v>
      </c>
      <c r="C4071" t="s">
        <v>50107</v>
      </c>
      <c r="D4071" s="111" t="s">
        <v>40</v>
      </c>
      <c r="E4071" s="111" t="s">
        <v>50108</v>
      </c>
    </row>
    <row r="4072" spans="1:5">
      <c r="A4072">
        <v>0</v>
      </c>
      <c r="B4072" t="s">
        <v>7434</v>
      </c>
      <c r="C4072" t="s">
        <v>50109</v>
      </c>
      <c r="D4072" s="111" t="s">
        <v>40</v>
      </c>
      <c r="E4072" s="111" t="s">
        <v>50110</v>
      </c>
    </row>
    <row r="4073" spans="1:5">
      <c r="A4073">
        <v>0</v>
      </c>
      <c r="B4073" t="s">
        <v>7435</v>
      </c>
      <c r="C4073" t="s">
        <v>50111</v>
      </c>
      <c r="D4073" s="111" t="s">
        <v>40</v>
      </c>
      <c r="E4073" s="111" t="s">
        <v>50112</v>
      </c>
    </row>
    <row r="4074" spans="1:5">
      <c r="A4074">
        <v>0</v>
      </c>
      <c r="B4074" t="s">
        <v>7436</v>
      </c>
      <c r="C4074" t="s">
        <v>50113</v>
      </c>
      <c r="D4074" s="111" t="s">
        <v>40</v>
      </c>
      <c r="E4074" s="111" t="s">
        <v>49187</v>
      </c>
    </row>
    <row r="4075" spans="1:5">
      <c r="A4075">
        <v>0</v>
      </c>
      <c r="B4075" t="s">
        <v>50114</v>
      </c>
      <c r="C4075">
        <v>0</v>
      </c>
      <c r="D4075" s="111">
        <v>0</v>
      </c>
      <c r="E4075" s="111" t="s">
        <v>42775</v>
      </c>
    </row>
    <row r="4076" spans="1:5">
      <c r="A4076">
        <v>0</v>
      </c>
      <c r="B4076" t="s">
        <v>7437</v>
      </c>
      <c r="C4076" t="s">
        <v>50115</v>
      </c>
      <c r="D4076" s="111" t="s">
        <v>33</v>
      </c>
      <c r="E4076" s="111" t="s">
        <v>50116</v>
      </c>
    </row>
    <row r="4077" spans="1:5">
      <c r="A4077">
        <v>0</v>
      </c>
      <c r="B4077" t="s">
        <v>7438</v>
      </c>
      <c r="C4077" t="s">
        <v>50117</v>
      </c>
      <c r="D4077" s="111" t="s">
        <v>33</v>
      </c>
      <c r="E4077" s="111" t="s">
        <v>50118</v>
      </c>
    </row>
    <row r="4078" spans="1:5">
      <c r="A4078">
        <v>0</v>
      </c>
      <c r="B4078" t="s">
        <v>7439</v>
      </c>
      <c r="C4078" t="s">
        <v>50119</v>
      </c>
      <c r="D4078" s="111" t="s">
        <v>33</v>
      </c>
      <c r="E4078" s="111" t="s">
        <v>50120</v>
      </c>
    </row>
    <row r="4079" spans="1:5">
      <c r="A4079" t="s">
        <v>50121</v>
      </c>
      <c r="B4079">
        <v>0</v>
      </c>
      <c r="C4079">
        <v>0</v>
      </c>
      <c r="D4079" s="111">
        <v>0</v>
      </c>
      <c r="E4079" s="111" t="s">
        <v>42775</v>
      </c>
    </row>
    <row r="4080" spans="1:5">
      <c r="A4080">
        <v>0</v>
      </c>
      <c r="B4080" t="s">
        <v>50122</v>
      </c>
      <c r="C4080">
        <v>0</v>
      </c>
      <c r="D4080" s="111">
        <v>0</v>
      </c>
      <c r="E4080" s="111" t="s">
        <v>42775</v>
      </c>
    </row>
    <row r="4081" spans="1:5">
      <c r="A4081">
        <v>0</v>
      </c>
      <c r="B4081" t="s">
        <v>7440</v>
      </c>
      <c r="C4081" t="s">
        <v>50123</v>
      </c>
      <c r="D4081" s="111" t="s">
        <v>33</v>
      </c>
      <c r="E4081" s="111" t="s">
        <v>49369</v>
      </c>
    </row>
    <row r="4082" spans="1:5">
      <c r="A4082">
        <v>0</v>
      </c>
      <c r="B4082">
        <v>0</v>
      </c>
      <c r="C4082">
        <v>0</v>
      </c>
      <c r="D4082" s="111">
        <v>0</v>
      </c>
      <c r="E4082" s="111" t="s">
        <v>42775</v>
      </c>
    </row>
    <row r="4083" spans="1:5">
      <c r="A4083">
        <v>0</v>
      </c>
      <c r="B4083" t="s">
        <v>50124</v>
      </c>
      <c r="C4083">
        <v>0</v>
      </c>
      <c r="D4083" s="111">
        <v>0</v>
      </c>
      <c r="E4083" s="111" t="s">
        <v>42775</v>
      </c>
    </row>
    <row r="4084" spans="1:5">
      <c r="A4084">
        <v>0</v>
      </c>
      <c r="B4084" t="s">
        <v>7441</v>
      </c>
      <c r="C4084" t="s">
        <v>50125</v>
      </c>
      <c r="D4084" s="111" t="s">
        <v>33</v>
      </c>
      <c r="E4084" s="111" t="s">
        <v>50126</v>
      </c>
    </row>
    <row r="4085" spans="1:5">
      <c r="A4085">
        <v>0</v>
      </c>
      <c r="B4085" t="s">
        <v>7442</v>
      </c>
      <c r="C4085" t="s">
        <v>50127</v>
      </c>
      <c r="D4085" s="111" t="s">
        <v>33</v>
      </c>
      <c r="E4085" s="111" t="s">
        <v>50128</v>
      </c>
    </row>
    <row r="4086" spans="1:5">
      <c r="A4086">
        <v>0</v>
      </c>
      <c r="B4086" t="s">
        <v>50129</v>
      </c>
      <c r="C4086">
        <v>0</v>
      </c>
      <c r="D4086" s="111">
        <v>0</v>
      </c>
      <c r="E4086" s="111" t="s">
        <v>42775</v>
      </c>
    </row>
    <row r="4087" spans="1:5">
      <c r="A4087">
        <v>0</v>
      </c>
      <c r="B4087" t="s">
        <v>7443</v>
      </c>
      <c r="C4087" t="s">
        <v>50130</v>
      </c>
      <c r="D4087" s="111" t="s">
        <v>33</v>
      </c>
      <c r="E4087" s="111" t="s">
        <v>50131</v>
      </c>
    </row>
    <row r="4088" spans="1:5">
      <c r="A4088">
        <v>0</v>
      </c>
      <c r="B4088" t="s">
        <v>50132</v>
      </c>
      <c r="C4088">
        <v>0</v>
      </c>
      <c r="D4088" s="111">
        <v>0</v>
      </c>
      <c r="E4088" s="111" t="s">
        <v>42775</v>
      </c>
    </row>
    <row r="4089" spans="1:5">
      <c r="A4089">
        <v>0</v>
      </c>
      <c r="B4089" t="s">
        <v>7444</v>
      </c>
      <c r="C4089" t="s">
        <v>50133</v>
      </c>
      <c r="D4089" s="111" t="s">
        <v>33</v>
      </c>
      <c r="E4089" s="111" t="s">
        <v>47777</v>
      </c>
    </row>
    <row r="4090" spans="1:5">
      <c r="A4090">
        <v>0</v>
      </c>
      <c r="B4090" t="s">
        <v>7445</v>
      </c>
      <c r="C4090" t="s">
        <v>50134</v>
      </c>
      <c r="D4090" s="111" t="s">
        <v>33</v>
      </c>
      <c r="E4090" s="111" t="s">
        <v>50135</v>
      </c>
    </row>
    <row r="4091" spans="1:5">
      <c r="A4091">
        <v>0</v>
      </c>
      <c r="B4091" t="s">
        <v>50136</v>
      </c>
      <c r="C4091">
        <v>0</v>
      </c>
      <c r="D4091" s="111">
        <v>0</v>
      </c>
      <c r="E4091" s="111" t="s">
        <v>42775</v>
      </c>
    </row>
    <row r="4092" spans="1:5">
      <c r="A4092">
        <v>0</v>
      </c>
      <c r="B4092" t="s">
        <v>7446</v>
      </c>
      <c r="C4092" t="s">
        <v>50137</v>
      </c>
      <c r="D4092" s="111" t="s">
        <v>33</v>
      </c>
      <c r="E4092" s="111" t="s">
        <v>50138</v>
      </c>
    </row>
    <row r="4093" spans="1:5">
      <c r="A4093">
        <v>0</v>
      </c>
      <c r="B4093" t="s">
        <v>7447</v>
      </c>
      <c r="C4093" t="s">
        <v>50139</v>
      </c>
      <c r="D4093" s="111" t="s">
        <v>33</v>
      </c>
      <c r="E4093" s="111" t="s">
        <v>50140</v>
      </c>
    </row>
    <row r="4094" spans="1:5">
      <c r="A4094">
        <v>0</v>
      </c>
      <c r="B4094" t="s">
        <v>16725</v>
      </c>
      <c r="C4094" t="s">
        <v>50141</v>
      </c>
      <c r="D4094" s="111" t="s">
        <v>33</v>
      </c>
      <c r="E4094" s="111" t="s">
        <v>50142</v>
      </c>
    </row>
    <row r="4095" spans="1:5">
      <c r="A4095">
        <v>0</v>
      </c>
      <c r="B4095" t="s">
        <v>7448</v>
      </c>
      <c r="C4095" t="s">
        <v>50143</v>
      </c>
      <c r="D4095" s="111" t="s">
        <v>33</v>
      </c>
      <c r="E4095" s="111" t="s">
        <v>50144</v>
      </c>
    </row>
    <row r="4096" spans="1:5">
      <c r="A4096">
        <v>0</v>
      </c>
      <c r="B4096" t="s">
        <v>7449</v>
      </c>
      <c r="C4096" t="s">
        <v>50145</v>
      </c>
      <c r="D4096" s="111" t="s">
        <v>33</v>
      </c>
      <c r="E4096" s="111" t="s">
        <v>50146</v>
      </c>
    </row>
    <row r="4097" spans="1:5">
      <c r="A4097">
        <v>0</v>
      </c>
      <c r="B4097">
        <v>0</v>
      </c>
      <c r="C4097">
        <v>0</v>
      </c>
      <c r="D4097" s="111">
        <v>0</v>
      </c>
      <c r="E4097" s="111" t="s">
        <v>42775</v>
      </c>
    </row>
    <row r="4098" spans="1:5">
      <c r="A4098">
        <v>0</v>
      </c>
      <c r="B4098" t="s">
        <v>7450</v>
      </c>
      <c r="C4098" t="s">
        <v>50147</v>
      </c>
      <c r="D4098" s="111" t="s">
        <v>33</v>
      </c>
      <c r="E4098" s="111" t="s">
        <v>50148</v>
      </c>
    </row>
    <row r="4099" spans="1:5">
      <c r="A4099">
        <v>0</v>
      </c>
      <c r="B4099" t="s">
        <v>7451</v>
      </c>
      <c r="C4099" t="s">
        <v>50149</v>
      </c>
      <c r="D4099" s="111" t="s">
        <v>33</v>
      </c>
      <c r="E4099" s="111" t="s">
        <v>50150</v>
      </c>
    </row>
    <row r="4100" spans="1:5">
      <c r="A4100">
        <v>0</v>
      </c>
      <c r="B4100" t="s">
        <v>7452</v>
      </c>
      <c r="C4100" t="s">
        <v>50151</v>
      </c>
      <c r="D4100" s="111" t="s">
        <v>33</v>
      </c>
      <c r="E4100" s="111" t="s">
        <v>50152</v>
      </c>
    </row>
    <row r="4101" spans="1:5">
      <c r="A4101" t="s">
        <v>50153</v>
      </c>
      <c r="B4101">
        <v>0</v>
      </c>
      <c r="C4101">
        <v>0</v>
      </c>
      <c r="D4101" s="111">
        <v>0</v>
      </c>
      <c r="E4101" s="111" t="s">
        <v>42775</v>
      </c>
    </row>
    <row r="4102" spans="1:5">
      <c r="A4102">
        <v>0</v>
      </c>
      <c r="B4102" t="s">
        <v>50154</v>
      </c>
      <c r="C4102">
        <v>0</v>
      </c>
      <c r="D4102" s="111">
        <v>0</v>
      </c>
      <c r="E4102" s="111" t="s">
        <v>42775</v>
      </c>
    </row>
    <row r="4103" spans="1:5">
      <c r="A4103">
        <v>0</v>
      </c>
      <c r="B4103" t="s">
        <v>7453</v>
      </c>
      <c r="C4103" t="s">
        <v>50155</v>
      </c>
      <c r="D4103" s="111" t="s">
        <v>33</v>
      </c>
      <c r="E4103" s="111" t="s">
        <v>50068</v>
      </c>
    </row>
    <row r="4104" spans="1:5">
      <c r="A4104">
        <v>0</v>
      </c>
      <c r="B4104" t="s">
        <v>7454</v>
      </c>
      <c r="C4104" t="s">
        <v>50156</v>
      </c>
      <c r="D4104" s="111" t="s">
        <v>33</v>
      </c>
      <c r="E4104" s="111" t="s">
        <v>50098</v>
      </c>
    </row>
    <row r="4105" spans="1:5">
      <c r="A4105">
        <v>0</v>
      </c>
      <c r="B4105" t="s">
        <v>7455</v>
      </c>
      <c r="C4105" t="s">
        <v>50157</v>
      </c>
      <c r="D4105" s="111" t="s">
        <v>33</v>
      </c>
      <c r="E4105" s="111" t="s">
        <v>50158</v>
      </c>
    </row>
    <row r="4106" spans="1:5">
      <c r="A4106">
        <v>0</v>
      </c>
      <c r="B4106" t="s">
        <v>7456</v>
      </c>
      <c r="C4106" t="s">
        <v>50159</v>
      </c>
      <c r="D4106" s="111" t="s">
        <v>33</v>
      </c>
      <c r="E4106" s="111" t="s">
        <v>49645</v>
      </c>
    </row>
    <row r="4107" spans="1:5">
      <c r="A4107">
        <v>0</v>
      </c>
      <c r="B4107" t="s">
        <v>7457</v>
      </c>
      <c r="C4107" t="s">
        <v>50160</v>
      </c>
      <c r="D4107" s="111" t="s">
        <v>33</v>
      </c>
      <c r="E4107" s="111" t="s">
        <v>44623</v>
      </c>
    </row>
    <row r="4108" spans="1:5">
      <c r="A4108">
        <v>0</v>
      </c>
      <c r="B4108" t="s">
        <v>7458</v>
      </c>
      <c r="C4108" t="s">
        <v>50161</v>
      </c>
      <c r="D4108" s="111" t="s">
        <v>33</v>
      </c>
      <c r="E4108" s="111" t="s">
        <v>50162</v>
      </c>
    </row>
    <row r="4109" spans="1:5">
      <c r="A4109">
        <v>0</v>
      </c>
      <c r="B4109" t="s">
        <v>50163</v>
      </c>
      <c r="C4109">
        <v>0</v>
      </c>
      <c r="D4109" s="111">
        <v>0</v>
      </c>
      <c r="E4109" s="111" t="s">
        <v>42775</v>
      </c>
    </row>
    <row r="4110" spans="1:5">
      <c r="A4110">
        <v>0</v>
      </c>
      <c r="B4110" t="s">
        <v>7459</v>
      </c>
      <c r="C4110" t="s">
        <v>50164</v>
      </c>
      <c r="D4110" s="111" t="s">
        <v>33</v>
      </c>
      <c r="E4110" s="111" t="s">
        <v>43798</v>
      </c>
    </row>
    <row r="4111" spans="1:5">
      <c r="A4111">
        <v>0</v>
      </c>
      <c r="B4111" t="s">
        <v>7460</v>
      </c>
      <c r="C4111" t="s">
        <v>50165</v>
      </c>
      <c r="D4111" s="111" t="s">
        <v>33</v>
      </c>
      <c r="E4111" s="111" t="s">
        <v>46903</v>
      </c>
    </row>
    <row r="4112" spans="1:5">
      <c r="A4112">
        <v>0</v>
      </c>
      <c r="B4112" t="s">
        <v>7461</v>
      </c>
      <c r="C4112" t="s">
        <v>50166</v>
      </c>
      <c r="D4112" s="111" t="s">
        <v>33</v>
      </c>
      <c r="E4112" s="111" t="s">
        <v>50167</v>
      </c>
    </row>
    <row r="4113" spans="1:5">
      <c r="A4113">
        <v>0</v>
      </c>
      <c r="B4113" t="s">
        <v>50168</v>
      </c>
      <c r="C4113">
        <v>0</v>
      </c>
      <c r="D4113" s="111">
        <v>0</v>
      </c>
      <c r="E4113" s="111" t="s">
        <v>42775</v>
      </c>
    </row>
    <row r="4114" spans="1:5">
      <c r="A4114">
        <v>0</v>
      </c>
      <c r="B4114" t="s">
        <v>7462</v>
      </c>
      <c r="C4114" t="s">
        <v>50169</v>
      </c>
      <c r="D4114" s="111" t="s">
        <v>24</v>
      </c>
      <c r="E4114" s="111" t="s">
        <v>50170</v>
      </c>
    </row>
    <row r="4115" spans="1:5">
      <c r="A4115" t="s">
        <v>50171</v>
      </c>
      <c r="B4115">
        <v>0</v>
      </c>
      <c r="C4115">
        <v>0</v>
      </c>
      <c r="D4115" s="111">
        <v>0</v>
      </c>
      <c r="E4115" s="111" t="s">
        <v>42775</v>
      </c>
    </row>
    <row r="4116" spans="1:5">
      <c r="A4116">
        <v>0</v>
      </c>
      <c r="B4116" t="s">
        <v>50172</v>
      </c>
      <c r="C4116">
        <v>0</v>
      </c>
      <c r="D4116" s="111">
        <v>0</v>
      </c>
      <c r="E4116" s="111" t="s">
        <v>42775</v>
      </c>
    </row>
    <row r="4117" spans="1:5">
      <c r="A4117">
        <v>0</v>
      </c>
      <c r="B4117" t="s">
        <v>7463</v>
      </c>
      <c r="C4117" t="s">
        <v>50173</v>
      </c>
      <c r="D4117" s="111" t="s">
        <v>33</v>
      </c>
      <c r="E4117" s="111" t="s">
        <v>50174</v>
      </c>
    </row>
    <row r="4118" spans="1:5">
      <c r="A4118">
        <v>0</v>
      </c>
      <c r="B4118">
        <v>0</v>
      </c>
      <c r="C4118">
        <v>0</v>
      </c>
      <c r="D4118" s="111">
        <v>0</v>
      </c>
      <c r="E4118" s="111" t="s">
        <v>42775</v>
      </c>
    </row>
    <row r="4119" spans="1:5">
      <c r="A4119">
        <v>0</v>
      </c>
      <c r="B4119">
        <v>0</v>
      </c>
      <c r="C4119">
        <v>0</v>
      </c>
      <c r="D4119" s="111">
        <v>0</v>
      </c>
      <c r="E4119" s="111" t="s">
        <v>42775</v>
      </c>
    </row>
    <row r="4120" spans="1:5">
      <c r="A4120" t="s">
        <v>50175</v>
      </c>
      <c r="B4120">
        <v>0</v>
      </c>
      <c r="C4120">
        <v>0</v>
      </c>
      <c r="D4120" s="111">
        <v>0</v>
      </c>
      <c r="E4120" s="111" t="s">
        <v>42775</v>
      </c>
    </row>
    <row r="4121" spans="1:5">
      <c r="A4121">
        <v>0</v>
      </c>
      <c r="B4121" t="s">
        <v>50176</v>
      </c>
      <c r="C4121">
        <v>0</v>
      </c>
      <c r="D4121" s="111">
        <v>0</v>
      </c>
      <c r="E4121" s="111" t="s">
        <v>42775</v>
      </c>
    </row>
    <row r="4122" spans="1:5">
      <c r="A4122">
        <v>0</v>
      </c>
      <c r="B4122" t="s">
        <v>7464</v>
      </c>
      <c r="C4122" t="s">
        <v>50177</v>
      </c>
      <c r="D4122" s="111" t="s">
        <v>24</v>
      </c>
      <c r="E4122" s="111" t="s">
        <v>50178</v>
      </c>
    </row>
    <row r="4123" spans="1:5">
      <c r="A4123">
        <v>0</v>
      </c>
      <c r="B4123" t="s">
        <v>7465</v>
      </c>
      <c r="C4123" t="s">
        <v>50179</v>
      </c>
      <c r="D4123" s="111" t="s">
        <v>24</v>
      </c>
      <c r="E4123" s="111" t="s">
        <v>44233</v>
      </c>
    </row>
    <row r="4124" spans="1:5">
      <c r="A4124">
        <v>0</v>
      </c>
      <c r="B4124" t="s">
        <v>7466</v>
      </c>
      <c r="C4124" t="s">
        <v>50180</v>
      </c>
      <c r="D4124" s="111" t="s">
        <v>24</v>
      </c>
      <c r="E4124" s="111" t="s">
        <v>50181</v>
      </c>
    </row>
    <row r="4125" spans="1:5">
      <c r="A4125">
        <v>0</v>
      </c>
      <c r="B4125" t="s">
        <v>7467</v>
      </c>
      <c r="C4125" t="s">
        <v>50182</v>
      </c>
      <c r="D4125" s="111" t="s">
        <v>24</v>
      </c>
      <c r="E4125" s="111" t="s">
        <v>50183</v>
      </c>
    </row>
    <row r="4126" spans="1:5">
      <c r="A4126">
        <v>0</v>
      </c>
      <c r="B4126" t="s">
        <v>7468</v>
      </c>
      <c r="C4126" t="s">
        <v>50184</v>
      </c>
      <c r="D4126" s="111" t="s">
        <v>24</v>
      </c>
      <c r="E4126" s="111" t="s">
        <v>50185</v>
      </c>
    </row>
    <row r="4127" spans="1:5">
      <c r="A4127">
        <v>0</v>
      </c>
      <c r="B4127" t="s">
        <v>7469</v>
      </c>
      <c r="C4127" t="s">
        <v>50186</v>
      </c>
      <c r="D4127" s="111" t="s">
        <v>24</v>
      </c>
      <c r="E4127" s="111" t="s">
        <v>50185</v>
      </c>
    </row>
    <row r="4128" spans="1:5">
      <c r="A4128">
        <v>0</v>
      </c>
      <c r="B4128" t="s">
        <v>7470</v>
      </c>
      <c r="C4128" t="s">
        <v>50187</v>
      </c>
      <c r="D4128" s="111" t="s">
        <v>24</v>
      </c>
      <c r="E4128" s="111" t="s">
        <v>50188</v>
      </c>
    </row>
    <row r="4129" spans="1:5">
      <c r="A4129">
        <v>0</v>
      </c>
      <c r="B4129" t="s">
        <v>7471</v>
      </c>
      <c r="C4129" t="s">
        <v>50189</v>
      </c>
      <c r="D4129" s="111" t="s">
        <v>24</v>
      </c>
      <c r="E4129" s="111" t="s">
        <v>50190</v>
      </c>
    </row>
    <row r="4130" spans="1:5">
      <c r="A4130">
        <v>0</v>
      </c>
      <c r="B4130" t="s">
        <v>7472</v>
      </c>
      <c r="C4130" t="s">
        <v>50191</v>
      </c>
      <c r="D4130" s="111" t="s">
        <v>24</v>
      </c>
      <c r="E4130" s="111" t="s">
        <v>43411</v>
      </c>
    </row>
    <row r="4131" spans="1:5">
      <c r="A4131">
        <v>0</v>
      </c>
      <c r="B4131" t="s">
        <v>7473</v>
      </c>
      <c r="C4131" t="s">
        <v>50192</v>
      </c>
      <c r="D4131" s="111" t="s">
        <v>24</v>
      </c>
      <c r="E4131" s="111" t="s">
        <v>50193</v>
      </c>
    </row>
    <row r="4132" spans="1:5">
      <c r="A4132">
        <v>0</v>
      </c>
      <c r="B4132" t="s">
        <v>7474</v>
      </c>
      <c r="C4132" t="s">
        <v>50194</v>
      </c>
      <c r="D4132" s="111" t="s">
        <v>24</v>
      </c>
      <c r="E4132" s="111" t="s">
        <v>50195</v>
      </c>
    </row>
    <row r="4133" spans="1:5">
      <c r="A4133">
        <v>0</v>
      </c>
      <c r="B4133" t="s">
        <v>7475</v>
      </c>
      <c r="C4133" t="s">
        <v>50196</v>
      </c>
      <c r="D4133" s="111" t="s">
        <v>24</v>
      </c>
      <c r="E4133" s="111" t="s">
        <v>50197</v>
      </c>
    </row>
    <row r="4134" spans="1:5">
      <c r="A4134">
        <v>0</v>
      </c>
      <c r="B4134" t="s">
        <v>50198</v>
      </c>
      <c r="C4134">
        <v>0</v>
      </c>
      <c r="D4134" s="111">
        <v>0</v>
      </c>
      <c r="E4134" s="111" t="s">
        <v>42775</v>
      </c>
    </row>
    <row r="4135" spans="1:5">
      <c r="A4135">
        <v>0</v>
      </c>
      <c r="B4135" t="s">
        <v>7476</v>
      </c>
      <c r="C4135" t="s">
        <v>7477</v>
      </c>
      <c r="D4135" s="111" t="s">
        <v>4130</v>
      </c>
      <c r="E4135" s="111" t="s">
        <v>50199</v>
      </c>
    </row>
    <row r="4136" spans="1:5">
      <c r="A4136">
        <v>0</v>
      </c>
      <c r="B4136" t="s">
        <v>7478</v>
      </c>
      <c r="C4136" t="s">
        <v>7479</v>
      </c>
      <c r="D4136" s="111" t="s">
        <v>24</v>
      </c>
      <c r="E4136" s="111" t="s">
        <v>49437</v>
      </c>
    </row>
    <row r="4137" spans="1:5">
      <c r="A4137">
        <v>0</v>
      </c>
      <c r="B4137" t="s">
        <v>7480</v>
      </c>
      <c r="C4137" t="s">
        <v>7481</v>
      </c>
      <c r="D4137" s="111" t="s">
        <v>24</v>
      </c>
      <c r="E4137" s="111" t="s">
        <v>50200</v>
      </c>
    </row>
    <row r="4138" spans="1:5">
      <c r="A4138">
        <v>0</v>
      </c>
      <c r="B4138" t="s">
        <v>7482</v>
      </c>
      <c r="C4138" t="s">
        <v>7483</v>
      </c>
      <c r="D4138" s="111" t="s">
        <v>24</v>
      </c>
      <c r="E4138" s="111" t="s">
        <v>50201</v>
      </c>
    </row>
    <row r="4139" spans="1:5">
      <c r="A4139">
        <v>0</v>
      </c>
      <c r="B4139" t="s">
        <v>7484</v>
      </c>
      <c r="C4139" t="s">
        <v>7485</v>
      </c>
      <c r="D4139" s="111" t="s">
        <v>24</v>
      </c>
      <c r="E4139" s="111" t="s">
        <v>50202</v>
      </c>
    </row>
    <row r="4140" spans="1:5">
      <c r="A4140">
        <v>0</v>
      </c>
      <c r="B4140" t="s">
        <v>7486</v>
      </c>
      <c r="C4140" t="s">
        <v>7487</v>
      </c>
      <c r="D4140" s="111" t="s">
        <v>24</v>
      </c>
      <c r="E4140" s="111" t="s">
        <v>50203</v>
      </c>
    </row>
    <row r="4141" spans="1:5">
      <c r="A4141">
        <v>0</v>
      </c>
      <c r="B4141" t="s">
        <v>7488</v>
      </c>
      <c r="C4141" t="s">
        <v>50204</v>
      </c>
      <c r="D4141" s="111" t="s">
        <v>24</v>
      </c>
      <c r="E4141" s="111" t="s">
        <v>46910</v>
      </c>
    </row>
    <row r="4142" spans="1:5">
      <c r="A4142">
        <v>0</v>
      </c>
      <c r="B4142" t="s">
        <v>7489</v>
      </c>
      <c r="C4142" t="s">
        <v>7490</v>
      </c>
      <c r="D4142" s="111" t="s">
        <v>24</v>
      </c>
      <c r="E4142" s="111" t="s">
        <v>50205</v>
      </c>
    </row>
    <row r="4143" spans="1:5">
      <c r="A4143">
        <v>0</v>
      </c>
      <c r="B4143" t="s">
        <v>7491</v>
      </c>
      <c r="C4143" t="s">
        <v>50206</v>
      </c>
      <c r="D4143" s="111" t="s">
        <v>24</v>
      </c>
      <c r="E4143" s="111" t="s">
        <v>50207</v>
      </c>
    </row>
    <row r="4144" spans="1:5">
      <c r="A4144">
        <v>0</v>
      </c>
      <c r="B4144" t="s">
        <v>7492</v>
      </c>
      <c r="C4144" t="s">
        <v>7493</v>
      </c>
      <c r="D4144" s="111" t="s">
        <v>24</v>
      </c>
      <c r="E4144" s="111" t="s">
        <v>48711</v>
      </c>
    </row>
    <row r="4145" spans="1:5">
      <c r="A4145">
        <v>0</v>
      </c>
      <c r="B4145" t="s">
        <v>7494</v>
      </c>
      <c r="C4145" t="s">
        <v>50208</v>
      </c>
      <c r="D4145" s="111" t="s">
        <v>24</v>
      </c>
      <c r="E4145" s="111" t="s">
        <v>50209</v>
      </c>
    </row>
    <row r="4146" spans="1:5">
      <c r="A4146">
        <v>0</v>
      </c>
      <c r="B4146" t="s">
        <v>7495</v>
      </c>
      <c r="C4146" t="s">
        <v>50210</v>
      </c>
      <c r="D4146" s="111" t="s">
        <v>24</v>
      </c>
      <c r="E4146" s="111" t="s">
        <v>50211</v>
      </c>
    </row>
    <row r="4147" spans="1:5">
      <c r="A4147">
        <v>0</v>
      </c>
      <c r="B4147" t="s">
        <v>7496</v>
      </c>
      <c r="C4147" t="s">
        <v>50212</v>
      </c>
      <c r="D4147" s="111" t="s">
        <v>24</v>
      </c>
      <c r="E4147" s="111" t="s">
        <v>50213</v>
      </c>
    </row>
    <row r="4148" spans="1:5">
      <c r="A4148">
        <v>0</v>
      </c>
      <c r="B4148" t="s">
        <v>7497</v>
      </c>
      <c r="C4148" t="s">
        <v>50214</v>
      </c>
      <c r="D4148" s="111" t="s">
        <v>24</v>
      </c>
      <c r="E4148" s="111" t="s">
        <v>50215</v>
      </c>
    </row>
    <row r="4149" spans="1:5">
      <c r="A4149">
        <v>0</v>
      </c>
      <c r="B4149" t="s">
        <v>50216</v>
      </c>
      <c r="C4149">
        <v>0</v>
      </c>
      <c r="D4149" s="111">
        <v>0</v>
      </c>
      <c r="E4149" s="111" t="s">
        <v>42775</v>
      </c>
    </row>
    <row r="4150" spans="1:5">
      <c r="A4150">
        <v>0</v>
      </c>
      <c r="B4150" t="s">
        <v>7498</v>
      </c>
      <c r="C4150" t="s">
        <v>50217</v>
      </c>
      <c r="D4150" s="111" t="s">
        <v>24</v>
      </c>
      <c r="E4150" s="111" t="s">
        <v>45452</v>
      </c>
    </row>
    <row r="4151" spans="1:5">
      <c r="A4151">
        <v>0</v>
      </c>
      <c r="B4151" t="s">
        <v>7499</v>
      </c>
      <c r="C4151" t="s">
        <v>50218</v>
      </c>
      <c r="D4151" s="111" t="s">
        <v>24</v>
      </c>
      <c r="E4151" s="111" t="s">
        <v>50219</v>
      </c>
    </row>
    <row r="4152" spans="1:5">
      <c r="A4152">
        <v>0</v>
      </c>
      <c r="B4152" t="s">
        <v>7500</v>
      </c>
      <c r="C4152" t="s">
        <v>50220</v>
      </c>
      <c r="D4152" s="111" t="s">
        <v>24</v>
      </c>
      <c r="E4152" s="111" t="s">
        <v>48105</v>
      </c>
    </row>
    <row r="4153" spans="1:5">
      <c r="A4153">
        <v>0</v>
      </c>
      <c r="B4153" t="s">
        <v>7501</v>
      </c>
      <c r="C4153" t="s">
        <v>50221</v>
      </c>
      <c r="D4153" s="111" t="s">
        <v>24</v>
      </c>
      <c r="E4153" s="111" t="s">
        <v>50222</v>
      </c>
    </row>
    <row r="4154" spans="1:5">
      <c r="A4154">
        <v>0</v>
      </c>
      <c r="B4154" t="s">
        <v>7502</v>
      </c>
      <c r="C4154" t="s">
        <v>50223</v>
      </c>
      <c r="D4154" s="111" t="s">
        <v>24</v>
      </c>
      <c r="E4154" s="111" t="s">
        <v>50224</v>
      </c>
    </row>
    <row r="4155" spans="1:5">
      <c r="A4155" t="s">
        <v>50225</v>
      </c>
      <c r="B4155">
        <v>0</v>
      </c>
      <c r="C4155">
        <v>0</v>
      </c>
      <c r="D4155" s="111">
        <v>0</v>
      </c>
      <c r="E4155" s="111" t="s">
        <v>42775</v>
      </c>
    </row>
    <row r="4156" spans="1:5">
      <c r="A4156">
        <v>0</v>
      </c>
      <c r="B4156" t="s">
        <v>50226</v>
      </c>
      <c r="C4156">
        <v>0</v>
      </c>
      <c r="D4156" s="111">
        <v>0</v>
      </c>
      <c r="E4156" s="111" t="s">
        <v>42775</v>
      </c>
    </row>
    <row r="4157" spans="1:5">
      <c r="A4157">
        <v>0</v>
      </c>
      <c r="B4157" t="s">
        <v>7503</v>
      </c>
      <c r="C4157" t="s">
        <v>50227</v>
      </c>
      <c r="D4157" s="111" t="s">
        <v>4130</v>
      </c>
      <c r="E4157" s="111" t="s">
        <v>47836</v>
      </c>
    </row>
    <row r="4158" spans="1:5">
      <c r="A4158">
        <v>0</v>
      </c>
      <c r="B4158" t="s">
        <v>7504</v>
      </c>
      <c r="C4158" t="s">
        <v>7505</v>
      </c>
      <c r="D4158" s="111" t="s">
        <v>4130</v>
      </c>
      <c r="E4158" s="111" t="s">
        <v>45502</v>
      </c>
    </row>
    <row r="4159" spans="1:5">
      <c r="A4159">
        <v>0</v>
      </c>
      <c r="B4159" t="s">
        <v>7506</v>
      </c>
      <c r="C4159" t="s">
        <v>7507</v>
      </c>
      <c r="D4159" s="111" t="s">
        <v>4130</v>
      </c>
      <c r="E4159" s="111" t="s">
        <v>50228</v>
      </c>
    </row>
    <row r="4160" spans="1:5">
      <c r="A4160">
        <v>0</v>
      </c>
      <c r="B4160" t="s">
        <v>7508</v>
      </c>
      <c r="C4160" t="s">
        <v>50229</v>
      </c>
      <c r="D4160" s="111" t="s">
        <v>4130</v>
      </c>
      <c r="E4160" s="111" t="s">
        <v>50230</v>
      </c>
    </row>
    <row r="4161" spans="1:5">
      <c r="A4161">
        <v>0</v>
      </c>
      <c r="B4161" t="s">
        <v>7509</v>
      </c>
      <c r="C4161" t="s">
        <v>50231</v>
      </c>
      <c r="D4161" s="111" t="s">
        <v>4130</v>
      </c>
      <c r="E4161" s="111" t="s">
        <v>50232</v>
      </c>
    </row>
    <row r="4162" spans="1:5">
      <c r="A4162">
        <v>0</v>
      </c>
      <c r="B4162" t="s">
        <v>7510</v>
      </c>
      <c r="C4162" t="s">
        <v>50233</v>
      </c>
      <c r="D4162" s="111" t="s">
        <v>4130</v>
      </c>
      <c r="E4162" s="111" t="s">
        <v>50234</v>
      </c>
    </row>
    <row r="4163" spans="1:5">
      <c r="A4163">
        <v>0</v>
      </c>
      <c r="B4163" t="s">
        <v>7511</v>
      </c>
      <c r="C4163" t="s">
        <v>50235</v>
      </c>
      <c r="D4163" s="111" t="s">
        <v>4130</v>
      </c>
      <c r="E4163" s="111" t="s">
        <v>50236</v>
      </c>
    </row>
    <row r="4164" spans="1:5">
      <c r="A4164">
        <v>0</v>
      </c>
      <c r="B4164" t="s">
        <v>7512</v>
      </c>
      <c r="C4164" t="s">
        <v>7513</v>
      </c>
      <c r="D4164" s="111" t="s">
        <v>4130</v>
      </c>
      <c r="E4164" s="111" t="s">
        <v>50237</v>
      </c>
    </row>
    <row r="4165" spans="1:5">
      <c r="A4165">
        <v>0</v>
      </c>
      <c r="B4165" t="s">
        <v>7514</v>
      </c>
      <c r="C4165" t="s">
        <v>7515</v>
      </c>
      <c r="D4165" s="111" t="s">
        <v>4130</v>
      </c>
      <c r="E4165" s="111" t="s">
        <v>50238</v>
      </c>
    </row>
    <row r="4166" spans="1:5">
      <c r="A4166">
        <v>0</v>
      </c>
      <c r="B4166" t="s">
        <v>7516</v>
      </c>
      <c r="C4166" t="s">
        <v>50239</v>
      </c>
      <c r="D4166" s="111" t="s">
        <v>4130</v>
      </c>
      <c r="E4166" s="111" t="s">
        <v>50240</v>
      </c>
    </row>
    <row r="4167" spans="1:5">
      <c r="A4167">
        <v>0</v>
      </c>
      <c r="B4167" t="s">
        <v>7517</v>
      </c>
      <c r="C4167" t="s">
        <v>7518</v>
      </c>
      <c r="D4167" s="111" t="s">
        <v>4130</v>
      </c>
      <c r="E4167" s="111" t="s">
        <v>50241</v>
      </c>
    </row>
    <row r="4168" spans="1:5">
      <c r="A4168">
        <v>0</v>
      </c>
      <c r="B4168" t="s">
        <v>7519</v>
      </c>
      <c r="C4168" t="s">
        <v>7520</v>
      </c>
      <c r="D4168" s="111" t="s">
        <v>4130</v>
      </c>
      <c r="E4168" s="111" t="s">
        <v>50242</v>
      </c>
    </row>
    <row r="4169" spans="1:5">
      <c r="A4169">
        <v>0</v>
      </c>
      <c r="B4169" t="s">
        <v>7521</v>
      </c>
      <c r="C4169" t="s">
        <v>50243</v>
      </c>
      <c r="D4169" s="111" t="s">
        <v>4130</v>
      </c>
      <c r="E4169" s="111" t="s">
        <v>50244</v>
      </c>
    </row>
    <row r="4170" spans="1:5">
      <c r="A4170">
        <v>0</v>
      </c>
      <c r="B4170" t="s">
        <v>7522</v>
      </c>
      <c r="C4170" t="s">
        <v>7523</v>
      </c>
      <c r="D4170" s="111" t="s">
        <v>4130</v>
      </c>
      <c r="E4170" s="111" t="s">
        <v>50245</v>
      </c>
    </row>
    <row r="4171" spans="1:5">
      <c r="A4171">
        <v>0</v>
      </c>
      <c r="B4171" t="s">
        <v>50246</v>
      </c>
      <c r="C4171">
        <v>0</v>
      </c>
      <c r="D4171" s="111">
        <v>0</v>
      </c>
      <c r="E4171" s="111" t="s">
        <v>42775</v>
      </c>
    </row>
    <row r="4172" spans="1:5">
      <c r="A4172">
        <v>0</v>
      </c>
      <c r="B4172" t="s">
        <v>7524</v>
      </c>
      <c r="C4172" t="s">
        <v>50247</v>
      </c>
      <c r="D4172" s="111" t="s">
        <v>4130</v>
      </c>
      <c r="E4172" s="111" t="s">
        <v>50248</v>
      </c>
    </row>
    <row r="4173" spans="1:5">
      <c r="A4173">
        <v>0</v>
      </c>
      <c r="B4173" t="s">
        <v>7525</v>
      </c>
      <c r="C4173" t="s">
        <v>50249</v>
      </c>
      <c r="D4173" s="111" t="s">
        <v>4130</v>
      </c>
      <c r="E4173" s="111" t="s">
        <v>50250</v>
      </c>
    </row>
    <row r="4174" spans="1:5">
      <c r="A4174">
        <v>0</v>
      </c>
      <c r="B4174" t="s">
        <v>50251</v>
      </c>
      <c r="C4174">
        <v>0</v>
      </c>
      <c r="D4174" s="111">
        <v>0</v>
      </c>
      <c r="E4174" s="111" t="s">
        <v>42775</v>
      </c>
    </row>
    <row r="4175" spans="1:5">
      <c r="A4175">
        <v>0</v>
      </c>
      <c r="B4175" t="s">
        <v>7526</v>
      </c>
      <c r="C4175" t="s">
        <v>50252</v>
      </c>
      <c r="D4175" s="111" t="s">
        <v>4130</v>
      </c>
      <c r="E4175" s="111" t="s">
        <v>50178</v>
      </c>
    </row>
    <row r="4176" spans="1:5">
      <c r="A4176">
        <v>0</v>
      </c>
      <c r="B4176" t="s">
        <v>7527</v>
      </c>
      <c r="C4176" t="s">
        <v>50253</v>
      </c>
      <c r="D4176" s="111" t="s">
        <v>4130</v>
      </c>
      <c r="E4176" s="111" t="s">
        <v>50248</v>
      </c>
    </row>
    <row r="4177" spans="1:5">
      <c r="A4177">
        <v>0</v>
      </c>
      <c r="B4177" t="s">
        <v>7528</v>
      </c>
      <c r="C4177" t="s">
        <v>50254</v>
      </c>
      <c r="D4177" s="111" t="s">
        <v>4130</v>
      </c>
      <c r="E4177" s="111" t="s">
        <v>50255</v>
      </c>
    </row>
    <row r="4178" spans="1:5">
      <c r="A4178">
        <v>0</v>
      </c>
      <c r="B4178" t="s">
        <v>50256</v>
      </c>
      <c r="C4178">
        <v>0</v>
      </c>
      <c r="D4178" s="111">
        <v>0</v>
      </c>
      <c r="E4178" s="111" t="s">
        <v>42775</v>
      </c>
    </row>
    <row r="4179" spans="1:5">
      <c r="A4179">
        <v>0</v>
      </c>
      <c r="B4179" t="s">
        <v>7529</v>
      </c>
      <c r="C4179" t="s">
        <v>50257</v>
      </c>
      <c r="D4179" s="111" t="s">
        <v>4130</v>
      </c>
      <c r="E4179" s="111" t="s">
        <v>50258</v>
      </c>
    </row>
    <row r="4180" spans="1:5">
      <c r="A4180">
        <v>0</v>
      </c>
      <c r="B4180" t="s">
        <v>7530</v>
      </c>
      <c r="C4180" t="s">
        <v>50259</v>
      </c>
      <c r="D4180" s="111" t="s">
        <v>4130</v>
      </c>
      <c r="E4180" s="111" t="s">
        <v>50260</v>
      </c>
    </row>
    <row r="4181" spans="1:5">
      <c r="A4181">
        <v>0</v>
      </c>
      <c r="B4181" t="s">
        <v>7531</v>
      </c>
      <c r="C4181" t="s">
        <v>50261</v>
      </c>
      <c r="D4181" s="111" t="s">
        <v>4130</v>
      </c>
      <c r="E4181" s="111" t="s">
        <v>47773</v>
      </c>
    </row>
    <row r="4182" spans="1:5">
      <c r="A4182" t="s">
        <v>50262</v>
      </c>
      <c r="B4182">
        <v>0</v>
      </c>
      <c r="C4182">
        <v>0</v>
      </c>
      <c r="D4182" s="111">
        <v>0</v>
      </c>
      <c r="E4182" s="111" t="s">
        <v>42775</v>
      </c>
    </row>
    <row r="4183" spans="1:5">
      <c r="A4183">
        <v>0</v>
      </c>
      <c r="B4183" t="s">
        <v>50263</v>
      </c>
      <c r="C4183">
        <v>0</v>
      </c>
      <c r="D4183" s="111">
        <v>0</v>
      </c>
      <c r="E4183" s="111" t="s">
        <v>42775</v>
      </c>
    </row>
    <row r="4184" spans="1:5">
      <c r="A4184">
        <v>0</v>
      </c>
      <c r="B4184" t="s">
        <v>7532</v>
      </c>
      <c r="C4184" t="s">
        <v>50264</v>
      </c>
      <c r="D4184" s="111" t="s">
        <v>40</v>
      </c>
      <c r="E4184" s="111" t="s">
        <v>50265</v>
      </c>
    </row>
    <row r="4185" spans="1:5">
      <c r="A4185">
        <v>0</v>
      </c>
      <c r="B4185" t="s">
        <v>7533</v>
      </c>
      <c r="C4185" t="s">
        <v>50266</v>
      </c>
      <c r="D4185" s="111" t="s">
        <v>40</v>
      </c>
      <c r="E4185" s="111" t="s">
        <v>50267</v>
      </c>
    </row>
    <row r="4186" spans="1:5">
      <c r="A4186">
        <v>0</v>
      </c>
      <c r="B4186" t="s">
        <v>7534</v>
      </c>
      <c r="C4186" t="s">
        <v>50268</v>
      </c>
      <c r="D4186" s="111" t="s">
        <v>4130</v>
      </c>
      <c r="E4186" s="111" t="s">
        <v>50269</v>
      </c>
    </row>
    <row r="4187" spans="1:5">
      <c r="A4187">
        <v>0</v>
      </c>
      <c r="B4187" t="s">
        <v>7535</v>
      </c>
      <c r="C4187" t="s">
        <v>50270</v>
      </c>
      <c r="D4187" s="111" t="s">
        <v>24</v>
      </c>
      <c r="E4187" s="111" t="s">
        <v>50271</v>
      </c>
    </row>
    <row r="4188" spans="1:5">
      <c r="A4188">
        <v>0</v>
      </c>
      <c r="B4188" t="s">
        <v>7536</v>
      </c>
      <c r="C4188" t="s">
        <v>50272</v>
      </c>
      <c r="D4188" s="111" t="s">
        <v>40</v>
      </c>
      <c r="E4188" s="111" t="s">
        <v>50273</v>
      </c>
    </row>
    <row r="4189" spans="1:5">
      <c r="A4189">
        <v>0</v>
      </c>
      <c r="B4189" t="s">
        <v>7537</v>
      </c>
      <c r="C4189" t="s">
        <v>50274</v>
      </c>
      <c r="D4189" s="111" t="s">
        <v>4130</v>
      </c>
      <c r="E4189" s="111" t="s">
        <v>50275</v>
      </c>
    </row>
    <row r="4190" spans="1:5">
      <c r="A4190">
        <v>0</v>
      </c>
      <c r="B4190" t="s">
        <v>7538</v>
      </c>
      <c r="C4190" t="s">
        <v>50276</v>
      </c>
      <c r="D4190" s="111" t="s">
        <v>40</v>
      </c>
      <c r="E4190" s="111" t="s">
        <v>50277</v>
      </c>
    </row>
    <row r="4191" spans="1:5">
      <c r="A4191">
        <v>0</v>
      </c>
      <c r="B4191" t="s">
        <v>7539</v>
      </c>
      <c r="C4191" t="s">
        <v>50278</v>
      </c>
      <c r="D4191" s="111" t="s">
        <v>40</v>
      </c>
      <c r="E4191" s="111" t="s">
        <v>50279</v>
      </c>
    </row>
    <row r="4192" spans="1:5">
      <c r="A4192">
        <v>0</v>
      </c>
      <c r="B4192" t="s">
        <v>7540</v>
      </c>
      <c r="C4192" t="s">
        <v>50280</v>
      </c>
      <c r="D4192" s="111" t="s">
        <v>4130</v>
      </c>
      <c r="E4192" s="111" t="s">
        <v>50281</v>
      </c>
    </row>
    <row r="4193" spans="1:5">
      <c r="A4193">
        <v>0</v>
      </c>
      <c r="B4193" t="s">
        <v>7541</v>
      </c>
      <c r="C4193" t="s">
        <v>50282</v>
      </c>
      <c r="D4193" s="111" t="s">
        <v>4130</v>
      </c>
      <c r="E4193" s="111" t="s">
        <v>50283</v>
      </c>
    </row>
    <row r="4194" spans="1:5">
      <c r="A4194">
        <v>0</v>
      </c>
      <c r="B4194" t="s">
        <v>7542</v>
      </c>
      <c r="C4194" t="s">
        <v>50284</v>
      </c>
      <c r="D4194" s="111" t="s">
        <v>4130</v>
      </c>
      <c r="E4194" s="111" t="s">
        <v>50285</v>
      </c>
    </row>
    <row r="4195" spans="1:5">
      <c r="A4195">
        <v>0</v>
      </c>
      <c r="B4195" t="s">
        <v>7543</v>
      </c>
      <c r="C4195" t="s">
        <v>50286</v>
      </c>
      <c r="D4195" s="111" t="s">
        <v>4130</v>
      </c>
      <c r="E4195" s="111" t="s">
        <v>50287</v>
      </c>
    </row>
    <row r="4196" spans="1:5">
      <c r="A4196">
        <v>0</v>
      </c>
      <c r="B4196" t="s">
        <v>7544</v>
      </c>
      <c r="C4196" t="s">
        <v>50288</v>
      </c>
      <c r="D4196" s="111" t="s">
        <v>4130</v>
      </c>
      <c r="E4196" s="111" t="s">
        <v>50289</v>
      </c>
    </row>
    <row r="4197" spans="1:5">
      <c r="A4197">
        <v>0</v>
      </c>
      <c r="B4197" t="s">
        <v>7545</v>
      </c>
      <c r="C4197" t="s">
        <v>50290</v>
      </c>
      <c r="D4197" s="111" t="s">
        <v>4146</v>
      </c>
      <c r="E4197" s="111" t="s">
        <v>50291</v>
      </c>
    </row>
    <row r="4198" spans="1:5">
      <c r="A4198">
        <v>0</v>
      </c>
      <c r="B4198" t="s">
        <v>7546</v>
      </c>
      <c r="C4198" t="s">
        <v>50292</v>
      </c>
      <c r="D4198" s="111" t="s">
        <v>40</v>
      </c>
      <c r="E4198" s="111" t="s">
        <v>50293</v>
      </c>
    </row>
    <row r="4199" spans="1:5">
      <c r="A4199">
        <v>0</v>
      </c>
      <c r="B4199" t="s">
        <v>50294</v>
      </c>
      <c r="C4199">
        <v>0</v>
      </c>
      <c r="D4199" s="111">
        <v>0</v>
      </c>
      <c r="E4199" s="111" t="s">
        <v>42775</v>
      </c>
    </row>
    <row r="4200" spans="1:5">
      <c r="A4200">
        <v>0</v>
      </c>
      <c r="B4200" t="s">
        <v>7547</v>
      </c>
      <c r="C4200" t="s">
        <v>50295</v>
      </c>
      <c r="D4200" s="111" t="s">
        <v>24</v>
      </c>
      <c r="E4200" s="111" t="s">
        <v>50296</v>
      </c>
    </row>
    <row r="4201" spans="1:5">
      <c r="A4201">
        <v>0</v>
      </c>
      <c r="B4201" t="s">
        <v>7548</v>
      </c>
      <c r="C4201" t="s">
        <v>50297</v>
      </c>
      <c r="D4201" s="111" t="s">
        <v>24</v>
      </c>
      <c r="E4201" s="111" t="s">
        <v>50298</v>
      </c>
    </row>
    <row r="4202" spans="1:5">
      <c r="A4202">
        <v>0</v>
      </c>
      <c r="B4202" t="s">
        <v>7549</v>
      </c>
      <c r="C4202" t="s">
        <v>50299</v>
      </c>
      <c r="D4202" s="111" t="s">
        <v>24</v>
      </c>
      <c r="E4202" s="111" t="s">
        <v>50300</v>
      </c>
    </row>
    <row r="4203" spans="1:5">
      <c r="A4203">
        <v>0</v>
      </c>
      <c r="B4203" t="s">
        <v>7550</v>
      </c>
      <c r="C4203" t="s">
        <v>50301</v>
      </c>
      <c r="D4203" s="111" t="s">
        <v>24</v>
      </c>
      <c r="E4203" s="111" t="s">
        <v>50302</v>
      </c>
    </row>
    <row r="4204" spans="1:5">
      <c r="A4204">
        <v>0</v>
      </c>
      <c r="B4204" t="s">
        <v>7551</v>
      </c>
      <c r="C4204" t="s">
        <v>50303</v>
      </c>
      <c r="D4204" s="111" t="s">
        <v>24</v>
      </c>
      <c r="E4204" s="111" t="s">
        <v>50304</v>
      </c>
    </row>
    <row r="4205" spans="1:5">
      <c r="A4205">
        <v>0</v>
      </c>
      <c r="B4205" t="s">
        <v>7552</v>
      </c>
      <c r="C4205" t="s">
        <v>50305</v>
      </c>
      <c r="D4205" s="111" t="s">
        <v>24</v>
      </c>
      <c r="E4205" s="111" t="s">
        <v>50306</v>
      </c>
    </row>
    <row r="4206" spans="1:5">
      <c r="A4206">
        <v>0</v>
      </c>
      <c r="B4206" t="s">
        <v>7553</v>
      </c>
      <c r="C4206" t="s">
        <v>50307</v>
      </c>
      <c r="D4206" s="111" t="s">
        <v>24</v>
      </c>
      <c r="E4206" s="111" t="s">
        <v>50308</v>
      </c>
    </row>
    <row r="4207" spans="1:5">
      <c r="A4207">
        <v>0</v>
      </c>
      <c r="B4207" t="s">
        <v>7554</v>
      </c>
      <c r="C4207" t="s">
        <v>50309</v>
      </c>
      <c r="D4207" s="111" t="s">
        <v>24</v>
      </c>
      <c r="E4207" s="111" t="s">
        <v>50310</v>
      </c>
    </row>
    <row r="4208" spans="1:5">
      <c r="A4208">
        <v>0</v>
      </c>
      <c r="B4208" t="s">
        <v>7555</v>
      </c>
      <c r="C4208" t="s">
        <v>50311</v>
      </c>
      <c r="D4208" s="111" t="s">
        <v>24</v>
      </c>
      <c r="E4208" s="111" t="s">
        <v>50312</v>
      </c>
    </row>
    <row r="4209" spans="1:5">
      <c r="A4209">
        <v>0</v>
      </c>
      <c r="B4209" t="s">
        <v>50313</v>
      </c>
      <c r="C4209">
        <v>0</v>
      </c>
      <c r="D4209" s="111">
        <v>0</v>
      </c>
      <c r="E4209" s="111" t="s">
        <v>42775</v>
      </c>
    </row>
    <row r="4210" spans="1:5">
      <c r="A4210">
        <v>0</v>
      </c>
      <c r="B4210" t="s">
        <v>7556</v>
      </c>
      <c r="C4210" t="s">
        <v>50314</v>
      </c>
      <c r="D4210" s="111" t="s">
        <v>24</v>
      </c>
      <c r="E4210" s="111" t="s">
        <v>50315</v>
      </c>
    </row>
    <row r="4211" spans="1:5">
      <c r="A4211">
        <v>0</v>
      </c>
      <c r="B4211" t="s">
        <v>50316</v>
      </c>
      <c r="C4211" t="s">
        <v>50317</v>
      </c>
      <c r="D4211" s="111" t="s">
        <v>24</v>
      </c>
      <c r="E4211" s="111" t="s">
        <v>50318</v>
      </c>
    </row>
    <row r="4212" spans="1:5">
      <c r="A4212">
        <v>0</v>
      </c>
      <c r="B4212" t="s">
        <v>7557</v>
      </c>
      <c r="C4212" t="s">
        <v>50319</v>
      </c>
      <c r="D4212" s="111" t="s">
        <v>24</v>
      </c>
      <c r="E4212" s="111" t="s">
        <v>50320</v>
      </c>
    </row>
    <row r="4213" spans="1:5">
      <c r="A4213">
        <v>0</v>
      </c>
      <c r="B4213" t="s">
        <v>7558</v>
      </c>
      <c r="C4213" t="s">
        <v>50321</v>
      </c>
      <c r="D4213" s="111" t="s">
        <v>24</v>
      </c>
      <c r="E4213" s="111" t="s">
        <v>50322</v>
      </c>
    </row>
    <row r="4214" spans="1:5">
      <c r="A4214">
        <v>0</v>
      </c>
      <c r="B4214" t="s">
        <v>7559</v>
      </c>
      <c r="C4214" t="s">
        <v>50323</v>
      </c>
      <c r="D4214" s="111" t="s">
        <v>24</v>
      </c>
      <c r="E4214" s="111" t="s">
        <v>50324</v>
      </c>
    </row>
    <row r="4215" spans="1:5">
      <c r="A4215">
        <v>0</v>
      </c>
      <c r="B4215" t="s">
        <v>7560</v>
      </c>
      <c r="C4215" t="s">
        <v>50325</v>
      </c>
      <c r="D4215" s="111" t="s">
        <v>24</v>
      </c>
      <c r="E4215" s="111" t="s">
        <v>50326</v>
      </c>
    </row>
    <row r="4216" spans="1:5">
      <c r="A4216">
        <v>0</v>
      </c>
      <c r="B4216" t="s">
        <v>7561</v>
      </c>
      <c r="C4216" t="s">
        <v>50327</v>
      </c>
      <c r="D4216" s="111" t="s">
        <v>24</v>
      </c>
      <c r="E4216" s="111" t="s">
        <v>50328</v>
      </c>
    </row>
    <row r="4217" spans="1:5">
      <c r="A4217">
        <v>0</v>
      </c>
      <c r="B4217" t="s">
        <v>7562</v>
      </c>
      <c r="C4217" t="s">
        <v>50329</v>
      </c>
      <c r="D4217" s="111" t="s">
        <v>24</v>
      </c>
      <c r="E4217" s="111" t="s">
        <v>50330</v>
      </c>
    </row>
    <row r="4218" spans="1:5">
      <c r="A4218">
        <v>0</v>
      </c>
      <c r="B4218" t="s">
        <v>7563</v>
      </c>
      <c r="C4218" t="s">
        <v>50331</v>
      </c>
      <c r="D4218" s="111" t="s">
        <v>24</v>
      </c>
      <c r="E4218" s="111" t="s">
        <v>50332</v>
      </c>
    </row>
    <row r="4219" spans="1:5">
      <c r="A4219">
        <v>0</v>
      </c>
      <c r="B4219" t="s">
        <v>50333</v>
      </c>
      <c r="C4219" t="s">
        <v>50334</v>
      </c>
      <c r="D4219" s="111" t="s">
        <v>24</v>
      </c>
      <c r="E4219" s="111" t="s">
        <v>50335</v>
      </c>
    </row>
    <row r="4220" spans="1:5">
      <c r="A4220">
        <v>0</v>
      </c>
      <c r="B4220" t="s">
        <v>7564</v>
      </c>
      <c r="C4220" t="s">
        <v>50336</v>
      </c>
      <c r="D4220" s="111" t="s">
        <v>24</v>
      </c>
      <c r="E4220" s="111" t="s">
        <v>50337</v>
      </c>
    </row>
    <row r="4221" spans="1:5">
      <c r="A4221">
        <v>0</v>
      </c>
      <c r="B4221" t="s">
        <v>7565</v>
      </c>
      <c r="C4221" t="s">
        <v>50338</v>
      </c>
      <c r="D4221" s="111" t="s">
        <v>24</v>
      </c>
      <c r="E4221" s="111" t="s">
        <v>50339</v>
      </c>
    </row>
    <row r="4222" spans="1:5">
      <c r="A4222">
        <v>0</v>
      </c>
      <c r="B4222" t="s">
        <v>7566</v>
      </c>
      <c r="C4222" t="s">
        <v>50340</v>
      </c>
      <c r="D4222" s="111" t="s">
        <v>24</v>
      </c>
      <c r="E4222" s="111" t="s">
        <v>50337</v>
      </c>
    </row>
    <row r="4223" spans="1:5">
      <c r="A4223">
        <v>0</v>
      </c>
      <c r="B4223" t="s">
        <v>7567</v>
      </c>
      <c r="C4223" t="s">
        <v>50341</v>
      </c>
      <c r="D4223" s="111" t="s">
        <v>24</v>
      </c>
      <c r="E4223" s="111" t="s">
        <v>50342</v>
      </c>
    </row>
    <row r="4224" spans="1:5">
      <c r="A4224">
        <v>0</v>
      </c>
      <c r="B4224" t="s">
        <v>50343</v>
      </c>
      <c r="C4224" t="s">
        <v>50344</v>
      </c>
      <c r="D4224" s="111" t="s">
        <v>24</v>
      </c>
      <c r="E4224" s="111" t="s">
        <v>50345</v>
      </c>
    </row>
    <row r="4225" spans="1:5">
      <c r="A4225">
        <v>0</v>
      </c>
      <c r="B4225" t="s">
        <v>7568</v>
      </c>
      <c r="C4225" t="s">
        <v>50346</v>
      </c>
      <c r="D4225" s="111" t="s">
        <v>24</v>
      </c>
      <c r="E4225" s="111" t="s">
        <v>50347</v>
      </c>
    </row>
    <row r="4226" spans="1:5">
      <c r="A4226">
        <v>0</v>
      </c>
      <c r="B4226" t="s">
        <v>7569</v>
      </c>
      <c r="C4226" t="s">
        <v>50348</v>
      </c>
      <c r="D4226" s="111" t="s">
        <v>24</v>
      </c>
      <c r="E4226" s="111" t="s">
        <v>50349</v>
      </c>
    </row>
    <row r="4227" spans="1:5">
      <c r="A4227">
        <v>0</v>
      </c>
      <c r="B4227" t="s">
        <v>7570</v>
      </c>
      <c r="C4227" t="s">
        <v>50350</v>
      </c>
      <c r="D4227" s="111" t="s">
        <v>24</v>
      </c>
      <c r="E4227" s="111" t="s">
        <v>50351</v>
      </c>
    </row>
    <row r="4228" spans="1:5">
      <c r="A4228">
        <v>0</v>
      </c>
      <c r="B4228" t="s">
        <v>7571</v>
      </c>
      <c r="C4228" t="s">
        <v>50352</v>
      </c>
      <c r="D4228" s="111" t="s">
        <v>24</v>
      </c>
      <c r="E4228" s="111" t="s">
        <v>50353</v>
      </c>
    </row>
    <row r="4229" spans="1:5">
      <c r="A4229">
        <v>0</v>
      </c>
      <c r="B4229" t="s">
        <v>50354</v>
      </c>
      <c r="C4229" t="s">
        <v>50355</v>
      </c>
      <c r="D4229" s="111" t="s">
        <v>24</v>
      </c>
      <c r="E4229" s="111" t="s">
        <v>50356</v>
      </c>
    </row>
    <row r="4230" spans="1:5">
      <c r="A4230">
        <v>0</v>
      </c>
      <c r="B4230" t="s">
        <v>7572</v>
      </c>
      <c r="C4230" t="s">
        <v>50357</v>
      </c>
      <c r="D4230" s="111" t="s">
        <v>24</v>
      </c>
      <c r="E4230" s="111" t="s">
        <v>50358</v>
      </c>
    </row>
    <row r="4231" spans="1:5">
      <c r="A4231">
        <v>0</v>
      </c>
      <c r="B4231" t="s">
        <v>7573</v>
      </c>
      <c r="C4231" t="s">
        <v>50359</v>
      </c>
      <c r="D4231" s="111" t="s">
        <v>24</v>
      </c>
      <c r="E4231" s="111" t="s">
        <v>50360</v>
      </c>
    </row>
    <row r="4232" spans="1:5">
      <c r="A4232">
        <v>0</v>
      </c>
      <c r="B4232" t="s">
        <v>7574</v>
      </c>
      <c r="C4232" t="s">
        <v>50361</v>
      </c>
      <c r="D4232" s="111" t="s">
        <v>24</v>
      </c>
      <c r="E4232" s="111" t="s">
        <v>50362</v>
      </c>
    </row>
    <row r="4233" spans="1:5">
      <c r="A4233">
        <v>0</v>
      </c>
      <c r="B4233" t="s">
        <v>7575</v>
      </c>
      <c r="C4233" t="s">
        <v>50363</v>
      </c>
      <c r="D4233" s="111" t="s">
        <v>24</v>
      </c>
      <c r="E4233" s="111" t="s">
        <v>50364</v>
      </c>
    </row>
    <row r="4234" spans="1:5">
      <c r="A4234">
        <v>0</v>
      </c>
      <c r="B4234" t="s">
        <v>7576</v>
      </c>
      <c r="C4234" t="s">
        <v>50365</v>
      </c>
      <c r="D4234" s="111" t="s">
        <v>24</v>
      </c>
      <c r="E4234" s="111" t="s">
        <v>50366</v>
      </c>
    </row>
    <row r="4235" spans="1:5">
      <c r="A4235">
        <v>0</v>
      </c>
      <c r="B4235" t="s">
        <v>7577</v>
      </c>
      <c r="C4235" t="s">
        <v>50367</v>
      </c>
      <c r="D4235" s="111" t="s">
        <v>40</v>
      </c>
      <c r="E4235" s="111" t="s">
        <v>50368</v>
      </c>
    </row>
    <row r="4236" spans="1:5">
      <c r="A4236">
        <v>0</v>
      </c>
      <c r="B4236" t="s">
        <v>7578</v>
      </c>
      <c r="C4236" t="s">
        <v>50369</v>
      </c>
      <c r="D4236" s="111" t="s">
        <v>40</v>
      </c>
      <c r="E4236" s="111" t="s">
        <v>50368</v>
      </c>
    </row>
    <row r="4237" spans="1:5">
      <c r="A4237">
        <v>0</v>
      </c>
      <c r="B4237" t="s">
        <v>7579</v>
      </c>
      <c r="C4237" t="s">
        <v>50370</v>
      </c>
      <c r="D4237" s="111" t="s">
        <v>40</v>
      </c>
      <c r="E4237" s="111" t="s">
        <v>49316</v>
      </c>
    </row>
    <row r="4238" spans="1:5">
      <c r="A4238">
        <v>0</v>
      </c>
      <c r="B4238" t="s">
        <v>7580</v>
      </c>
      <c r="C4238" t="s">
        <v>50371</v>
      </c>
      <c r="D4238" s="111" t="s">
        <v>40</v>
      </c>
      <c r="E4238" s="111" t="s">
        <v>50372</v>
      </c>
    </row>
    <row r="4239" spans="1:5">
      <c r="A4239">
        <v>0</v>
      </c>
      <c r="B4239" t="s">
        <v>7581</v>
      </c>
      <c r="C4239" t="s">
        <v>50373</v>
      </c>
      <c r="D4239" s="111" t="s">
        <v>4130</v>
      </c>
      <c r="E4239" s="111" t="s">
        <v>50374</v>
      </c>
    </row>
    <row r="4240" spans="1:5">
      <c r="A4240">
        <v>0</v>
      </c>
      <c r="B4240" t="s">
        <v>7582</v>
      </c>
      <c r="C4240" t="s">
        <v>50375</v>
      </c>
      <c r="D4240" s="111" t="s">
        <v>4130</v>
      </c>
      <c r="E4240" s="111" t="s">
        <v>50376</v>
      </c>
    </row>
    <row r="4241" spans="1:5">
      <c r="A4241" t="s">
        <v>50377</v>
      </c>
      <c r="B4241">
        <v>0</v>
      </c>
      <c r="C4241">
        <v>0</v>
      </c>
      <c r="D4241" s="111">
        <v>0</v>
      </c>
      <c r="E4241" s="111" t="s">
        <v>42775</v>
      </c>
    </row>
    <row r="4242" spans="1:5">
      <c r="A4242">
        <v>0</v>
      </c>
      <c r="B4242">
        <v>0</v>
      </c>
      <c r="C4242">
        <v>0</v>
      </c>
      <c r="D4242" s="111">
        <v>0</v>
      </c>
      <c r="E4242" s="111" t="s">
        <v>42775</v>
      </c>
    </row>
    <row r="4243" spans="1:5">
      <c r="A4243">
        <v>0</v>
      </c>
      <c r="B4243" t="s">
        <v>50378</v>
      </c>
      <c r="C4243">
        <v>0</v>
      </c>
      <c r="D4243" s="111">
        <v>0</v>
      </c>
      <c r="E4243" s="111" t="s">
        <v>42775</v>
      </c>
    </row>
    <row r="4244" spans="1:5">
      <c r="A4244">
        <v>0</v>
      </c>
      <c r="B4244" t="s">
        <v>7583</v>
      </c>
      <c r="C4244" t="s">
        <v>50379</v>
      </c>
      <c r="D4244" s="111" t="s">
        <v>33</v>
      </c>
      <c r="E4244" s="111" t="s">
        <v>50380</v>
      </c>
    </row>
    <row r="4245" spans="1:5">
      <c r="A4245">
        <v>0</v>
      </c>
      <c r="B4245" t="s">
        <v>7584</v>
      </c>
      <c r="C4245" t="s">
        <v>50381</v>
      </c>
      <c r="D4245" s="111" t="s">
        <v>4152</v>
      </c>
      <c r="E4245" s="111" t="s">
        <v>50382</v>
      </c>
    </row>
    <row r="4246" spans="1:5">
      <c r="A4246">
        <v>0</v>
      </c>
      <c r="B4246" t="s">
        <v>7585</v>
      </c>
      <c r="C4246" t="s">
        <v>50383</v>
      </c>
      <c r="D4246" s="111" t="s">
        <v>33</v>
      </c>
      <c r="E4246" s="111" t="s">
        <v>43752</v>
      </c>
    </row>
    <row r="4247" spans="1:5">
      <c r="A4247">
        <v>0</v>
      </c>
      <c r="B4247" t="s">
        <v>7586</v>
      </c>
      <c r="C4247" t="s">
        <v>50384</v>
      </c>
      <c r="D4247" s="111" t="s">
        <v>33</v>
      </c>
      <c r="E4247" s="111" t="s">
        <v>50385</v>
      </c>
    </row>
    <row r="4248" spans="1:5">
      <c r="A4248">
        <v>0</v>
      </c>
      <c r="B4248" t="s">
        <v>7587</v>
      </c>
      <c r="C4248" t="s">
        <v>50386</v>
      </c>
      <c r="D4248" s="111" t="s">
        <v>40</v>
      </c>
      <c r="E4248" s="111" t="s">
        <v>50387</v>
      </c>
    </row>
    <row r="4249" spans="1:5">
      <c r="A4249">
        <v>0</v>
      </c>
      <c r="B4249" t="s">
        <v>7588</v>
      </c>
      <c r="C4249" t="s">
        <v>7589</v>
      </c>
      <c r="D4249" s="111" t="s">
        <v>24</v>
      </c>
      <c r="E4249" s="111" t="s">
        <v>50388</v>
      </c>
    </row>
    <row r="4250" spans="1:5">
      <c r="A4250">
        <v>0</v>
      </c>
      <c r="B4250" t="s">
        <v>7590</v>
      </c>
      <c r="C4250" t="s">
        <v>50389</v>
      </c>
      <c r="D4250" s="111" t="s">
        <v>24</v>
      </c>
      <c r="E4250" s="111" t="s">
        <v>48719</v>
      </c>
    </row>
    <row r="4251" spans="1:5">
      <c r="A4251">
        <v>0</v>
      </c>
      <c r="B4251" t="s">
        <v>7591</v>
      </c>
      <c r="C4251" t="s">
        <v>50390</v>
      </c>
      <c r="D4251" s="111" t="s">
        <v>33</v>
      </c>
      <c r="E4251" s="111" t="s">
        <v>50391</v>
      </c>
    </row>
    <row r="4252" spans="1:5">
      <c r="A4252">
        <v>0</v>
      </c>
      <c r="B4252" t="s">
        <v>7592</v>
      </c>
      <c r="C4252" t="s">
        <v>7593</v>
      </c>
      <c r="D4252" s="111" t="s">
        <v>4152</v>
      </c>
      <c r="E4252" s="111" t="s">
        <v>50392</v>
      </c>
    </row>
    <row r="4253" spans="1:5">
      <c r="A4253">
        <v>0</v>
      </c>
      <c r="B4253" t="s">
        <v>7594</v>
      </c>
      <c r="C4253" t="s">
        <v>50393</v>
      </c>
      <c r="D4253" s="111" t="s">
        <v>24</v>
      </c>
      <c r="E4253" s="111" t="s">
        <v>46901</v>
      </c>
    </row>
    <row r="4254" spans="1:5">
      <c r="A4254">
        <v>0</v>
      </c>
      <c r="B4254" t="s">
        <v>7595</v>
      </c>
      <c r="C4254" t="s">
        <v>50394</v>
      </c>
      <c r="D4254" s="111" t="s">
        <v>24</v>
      </c>
      <c r="E4254" s="111" t="s">
        <v>50395</v>
      </c>
    </row>
    <row r="4255" spans="1:5">
      <c r="A4255">
        <v>0</v>
      </c>
      <c r="B4255" t="s">
        <v>7596</v>
      </c>
      <c r="C4255" t="s">
        <v>50396</v>
      </c>
      <c r="D4255" s="111" t="s">
        <v>24</v>
      </c>
      <c r="E4255" s="111" t="s">
        <v>50388</v>
      </c>
    </row>
    <row r="4256" spans="1:5">
      <c r="A4256">
        <v>0</v>
      </c>
      <c r="B4256" t="s">
        <v>7597</v>
      </c>
      <c r="C4256" t="s">
        <v>50397</v>
      </c>
      <c r="D4256" s="111" t="s">
        <v>24</v>
      </c>
      <c r="E4256" s="111" t="s">
        <v>42948</v>
      </c>
    </row>
    <row r="4257" spans="1:5">
      <c r="A4257">
        <v>0</v>
      </c>
      <c r="B4257" t="s">
        <v>7598</v>
      </c>
      <c r="C4257" t="s">
        <v>50398</v>
      </c>
      <c r="D4257" s="111" t="s">
        <v>4130</v>
      </c>
      <c r="E4257" s="111" t="s">
        <v>48719</v>
      </c>
    </row>
    <row r="4258" spans="1:5">
      <c r="A4258">
        <v>0</v>
      </c>
      <c r="B4258" t="s">
        <v>7599</v>
      </c>
      <c r="C4258" t="s">
        <v>50399</v>
      </c>
      <c r="D4258" s="111" t="s">
        <v>4130</v>
      </c>
      <c r="E4258" s="111" t="s">
        <v>50400</v>
      </c>
    </row>
    <row r="4259" spans="1:5">
      <c r="A4259">
        <v>0</v>
      </c>
      <c r="B4259" t="s">
        <v>7600</v>
      </c>
      <c r="C4259" t="s">
        <v>50401</v>
      </c>
      <c r="D4259" s="111" t="s">
        <v>4130</v>
      </c>
      <c r="E4259" s="111" t="s">
        <v>49459</v>
      </c>
    </row>
    <row r="4260" spans="1:5">
      <c r="A4260">
        <v>0</v>
      </c>
      <c r="B4260" t="s">
        <v>7601</v>
      </c>
      <c r="C4260" t="s">
        <v>50402</v>
      </c>
      <c r="D4260" s="111" t="s">
        <v>4130</v>
      </c>
      <c r="E4260" s="111" t="s">
        <v>50088</v>
      </c>
    </row>
    <row r="4261" spans="1:5">
      <c r="A4261">
        <v>0</v>
      </c>
      <c r="B4261" t="s">
        <v>7602</v>
      </c>
      <c r="C4261" t="s">
        <v>50403</v>
      </c>
      <c r="D4261" s="111" t="s">
        <v>4130</v>
      </c>
      <c r="E4261" s="111" t="s">
        <v>50404</v>
      </c>
    </row>
    <row r="4262" spans="1:5">
      <c r="A4262">
        <v>0</v>
      </c>
      <c r="B4262" t="s">
        <v>7603</v>
      </c>
      <c r="C4262" t="s">
        <v>50405</v>
      </c>
      <c r="D4262" s="111" t="s">
        <v>4152</v>
      </c>
      <c r="E4262" s="111" t="s">
        <v>50406</v>
      </c>
    </row>
    <row r="4263" spans="1:5">
      <c r="A4263">
        <v>0</v>
      </c>
      <c r="B4263" t="s">
        <v>7604</v>
      </c>
      <c r="C4263" t="s">
        <v>50407</v>
      </c>
      <c r="D4263" s="111" t="s">
        <v>4152</v>
      </c>
      <c r="E4263" s="111" t="s">
        <v>50408</v>
      </c>
    </row>
    <row r="4264" spans="1:5">
      <c r="A4264">
        <v>0</v>
      </c>
      <c r="B4264" t="s">
        <v>7605</v>
      </c>
      <c r="C4264" t="s">
        <v>50409</v>
      </c>
      <c r="D4264" s="111" t="s">
        <v>4152</v>
      </c>
      <c r="E4264" s="111" t="s">
        <v>50410</v>
      </c>
    </row>
    <row r="4265" spans="1:5">
      <c r="A4265">
        <v>0</v>
      </c>
      <c r="B4265" t="s">
        <v>7606</v>
      </c>
      <c r="C4265" t="s">
        <v>50411</v>
      </c>
      <c r="D4265" s="111" t="s">
        <v>24</v>
      </c>
      <c r="E4265" s="111" t="s">
        <v>50412</v>
      </c>
    </row>
    <row r="4266" spans="1:5">
      <c r="A4266">
        <v>0</v>
      </c>
      <c r="B4266" t="s">
        <v>7607</v>
      </c>
      <c r="C4266" t="s">
        <v>50413</v>
      </c>
      <c r="D4266" s="111" t="s">
        <v>24</v>
      </c>
      <c r="E4266" s="111" t="s">
        <v>50414</v>
      </c>
    </row>
    <row r="4267" spans="1:5">
      <c r="A4267">
        <v>0</v>
      </c>
      <c r="B4267" t="s">
        <v>7608</v>
      </c>
      <c r="C4267" t="s">
        <v>50415</v>
      </c>
      <c r="D4267" s="111" t="s">
        <v>4130</v>
      </c>
      <c r="E4267" s="111" t="s">
        <v>50416</v>
      </c>
    </row>
    <row r="4268" spans="1:5">
      <c r="A4268">
        <v>0</v>
      </c>
      <c r="B4268" t="s">
        <v>7609</v>
      </c>
      <c r="C4268" t="s">
        <v>50417</v>
      </c>
      <c r="D4268" s="111" t="s">
        <v>4130</v>
      </c>
      <c r="E4268" s="111" t="s">
        <v>50418</v>
      </c>
    </row>
    <row r="4269" spans="1:5">
      <c r="A4269">
        <v>0</v>
      </c>
      <c r="B4269" t="s">
        <v>7610</v>
      </c>
      <c r="C4269" t="s">
        <v>50419</v>
      </c>
      <c r="D4269" s="111" t="s">
        <v>4135</v>
      </c>
      <c r="E4269" s="111" t="s">
        <v>50420</v>
      </c>
    </row>
    <row r="4270" spans="1:5">
      <c r="A4270">
        <v>0</v>
      </c>
      <c r="B4270" t="s">
        <v>7611</v>
      </c>
      <c r="C4270" t="s">
        <v>50421</v>
      </c>
      <c r="D4270" s="111" t="s">
        <v>24</v>
      </c>
      <c r="E4270" s="111" t="s">
        <v>50422</v>
      </c>
    </row>
    <row r="4271" spans="1:5">
      <c r="A4271">
        <v>0</v>
      </c>
      <c r="B4271" t="s">
        <v>7612</v>
      </c>
      <c r="C4271" t="s">
        <v>50423</v>
      </c>
      <c r="D4271" s="111" t="s">
        <v>4130</v>
      </c>
      <c r="E4271" s="111" t="s">
        <v>48105</v>
      </c>
    </row>
    <row r="4272" spans="1:5">
      <c r="A4272">
        <v>0</v>
      </c>
      <c r="B4272" t="s">
        <v>7613</v>
      </c>
      <c r="C4272" t="s">
        <v>50424</v>
      </c>
      <c r="D4272" s="111" t="s">
        <v>4152</v>
      </c>
      <c r="E4272" s="111" t="s">
        <v>50425</v>
      </c>
    </row>
    <row r="4273" spans="1:5">
      <c r="A4273">
        <v>0</v>
      </c>
      <c r="B4273" t="s">
        <v>7614</v>
      </c>
      <c r="C4273" t="s">
        <v>50426</v>
      </c>
      <c r="D4273" s="111" t="s">
        <v>24</v>
      </c>
      <c r="E4273" s="111" t="s">
        <v>45502</v>
      </c>
    </row>
    <row r="4274" spans="1:5">
      <c r="A4274">
        <v>0</v>
      </c>
      <c r="B4274" t="s">
        <v>7615</v>
      </c>
      <c r="C4274" t="s">
        <v>50427</v>
      </c>
      <c r="D4274" s="111" t="s">
        <v>4152</v>
      </c>
      <c r="E4274" s="111" t="s">
        <v>50428</v>
      </c>
    </row>
    <row r="4275" spans="1:5">
      <c r="A4275">
        <v>0</v>
      </c>
      <c r="B4275" t="s">
        <v>7616</v>
      </c>
      <c r="C4275" t="s">
        <v>50429</v>
      </c>
      <c r="D4275" s="111" t="s">
        <v>4153</v>
      </c>
      <c r="E4275" s="111" t="s">
        <v>42948</v>
      </c>
    </row>
    <row r="4276" spans="1:5">
      <c r="A4276">
        <v>0</v>
      </c>
      <c r="B4276" t="s">
        <v>7617</v>
      </c>
      <c r="C4276" t="s">
        <v>50430</v>
      </c>
      <c r="D4276" s="111" t="s">
        <v>24</v>
      </c>
      <c r="E4276" s="111" t="s">
        <v>50431</v>
      </c>
    </row>
    <row r="4277" spans="1:5">
      <c r="A4277">
        <v>0</v>
      </c>
      <c r="B4277" t="s">
        <v>7618</v>
      </c>
      <c r="C4277" t="s">
        <v>7619</v>
      </c>
      <c r="D4277" s="111" t="s">
        <v>40</v>
      </c>
      <c r="E4277" s="111" t="s">
        <v>43940</v>
      </c>
    </row>
    <row r="4278" spans="1:5">
      <c r="A4278">
        <v>0</v>
      </c>
      <c r="B4278" t="s">
        <v>7620</v>
      </c>
      <c r="C4278" t="s">
        <v>50432</v>
      </c>
      <c r="D4278" s="111" t="s">
        <v>33</v>
      </c>
      <c r="E4278" s="111" t="s">
        <v>49640</v>
      </c>
    </row>
    <row r="4279" spans="1:5">
      <c r="A4279">
        <v>0</v>
      </c>
      <c r="B4279" t="s">
        <v>7621</v>
      </c>
      <c r="C4279" t="s">
        <v>7622</v>
      </c>
      <c r="D4279" s="111" t="s">
        <v>4135</v>
      </c>
      <c r="E4279" s="111" t="s">
        <v>47179</v>
      </c>
    </row>
    <row r="4280" spans="1:5">
      <c r="A4280">
        <v>0</v>
      </c>
      <c r="B4280" t="s">
        <v>7623</v>
      </c>
      <c r="C4280" t="s">
        <v>50433</v>
      </c>
      <c r="D4280" s="111" t="s">
        <v>4130</v>
      </c>
      <c r="E4280" s="111" t="s">
        <v>49699</v>
      </c>
    </row>
    <row r="4281" spans="1:5">
      <c r="A4281">
        <v>0</v>
      </c>
      <c r="B4281" t="s">
        <v>7624</v>
      </c>
      <c r="C4281" t="s">
        <v>50434</v>
      </c>
      <c r="D4281" s="111" t="s">
        <v>4130</v>
      </c>
      <c r="E4281" s="111" t="s">
        <v>50435</v>
      </c>
    </row>
    <row r="4282" spans="1:5">
      <c r="A4282">
        <v>0</v>
      </c>
      <c r="B4282" t="s">
        <v>7625</v>
      </c>
      <c r="C4282" t="s">
        <v>50436</v>
      </c>
      <c r="D4282" s="111" t="s">
        <v>24</v>
      </c>
      <c r="E4282" s="111" t="s">
        <v>50422</v>
      </c>
    </row>
    <row r="4283" spans="1:5">
      <c r="A4283">
        <v>0</v>
      </c>
      <c r="B4283" t="s">
        <v>7626</v>
      </c>
      <c r="C4283" t="s">
        <v>50437</v>
      </c>
      <c r="D4283" s="111" t="s">
        <v>24</v>
      </c>
      <c r="E4283" s="111" t="s">
        <v>50438</v>
      </c>
    </row>
    <row r="4284" spans="1:5">
      <c r="A4284">
        <v>0</v>
      </c>
      <c r="B4284" t="s">
        <v>7627</v>
      </c>
      <c r="C4284" t="s">
        <v>50439</v>
      </c>
      <c r="D4284" s="111" t="s">
        <v>4152</v>
      </c>
      <c r="E4284" s="111" t="s">
        <v>50440</v>
      </c>
    </row>
    <row r="4285" spans="1:5">
      <c r="A4285">
        <v>0</v>
      </c>
      <c r="B4285" t="s">
        <v>7628</v>
      </c>
      <c r="C4285" t="s">
        <v>50441</v>
      </c>
      <c r="D4285" s="111" t="s">
        <v>4152</v>
      </c>
      <c r="E4285" s="111" t="s">
        <v>50442</v>
      </c>
    </row>
    <row r="4286" spans="1:5">
      <c r="A4286">
        <v>0</v>
      </c>
      <c r="B4286" t="s">
        <v>7629</v>
      </c>
      <c r="C4286" t="s">
        <v>50443</v>
      </c>
      <c r="D4286" s="111" t="s">
        <v>4152</v>
      </c>
      <c r="E4286" s="111" t="s">
        <v>50444</v>
      </c>
    </row>
    <row r="4287" spans="1:5">
      <c r="A4287">
        <v>0</v>
      </c>
      <c r="B4287" t="s">
        <v>50445</v>
      </c>
      <c r="C4287">
        <v>0</v>
      </c>
      <c r="D4287" s="111">
        <v>0</v>
      </c>
      <c r="E4287" s="111" t="s">
        <v>42775</v>
      </c>
    </row>
    <row r="4288" spans="1:5">
      <c r="A4288">
        <v>0</v>
      </c>
      <c r="B4288" t="s">
        <v>7630</v>
      </c>
      <c r="C4288" t="s">
        <v>50446</v>
      </c>
      <c r="D4288" s="111" t="s">
        <v>4130</v>
      </c>
      <c r="E4288" s="111" t="s">
        <v>50447</v>
      </c>
    </row>
    <row r="4289" spans="1:5">
      <c r="A4289">
        <v>0</v>
      </c>
      <c r="B4289" t="s">
        <v>7631</v>
      </c>
      <c r="C4289" t="s">
        <v>50448</v>
      </c>
      <c r="D4289" s="111" t="s">
        <v>4130</v>
      </c>
      <c r="E4289" s="111" t="s">
        <v>50449</v>
      </c>
    </row>
    <row r="4290" spans="1:5">
      <c r="A4290">
        <v>0</v>
      </c>
      <c r="B4290" t="s">
        <v>7632</v>
      </c>
      <c r="C4290" t="s">
        <v>50450</v>
      </c>
      <c r="D4290" s="111" t="s">
        <v>4130</v>
      </c>
      <c r="E4290" s="111" t="s">
        <v>50451</v>
      </c>
    </row>
    <row r="4291" spans="1:5">
      <c r="A4291">
        <v>0</v>
      </c>
      <c r="B4291" t="s">
        <v>7633</v>
      </c>
      <c r="C4291" t="s">
        <v>50452</v>
      </c>
      <c r="D4291" s="111" t="s">
        <v>4130</v>
      </c>
      <c r="E4291" s="111" t="s">
        <v>43567</v>
      </c>
    </row>
    <row r="4292" spans="1:5">
      <c r="A4292">
        <v>0</v>
      </c>
      <c r="B4292" t="s">
        <v>7634</v>
      </c>
      <c r="C4292" t="s">
        <v>50453</v>
      </c>
      <c r="D4292" s="111" t="s">
        <v>4130</v>
      </c>
      <c r="E4292" s="111" t="s">
        <v>50454</v>
      </c>
    </row>
    <row r="4293" spans="1:5">
      <c r="A4293">
        <v>0</v>
      </c>
      <c r="B4293" t="s">
        <v>7635</v>
      </c>
      <c r="C4293" t="s">
        <v>50455</v>
      </c>
      <c r="D4293" s="111" t="s">
        <v>4130</v>
      </c>
      <c r="E4293" s="111" t="s">
        <v>50456</v>
      </c>
    </row>
    <row r="4294" spans="1:5">
      <c r="A4294">
        <v>0</v>
      </c>
      <c r="B4294" t="s">
        <v>7636</v>
      </c>
      <c r="C4294" t="s">
        <v>50457</v>
      </c>
      <c r="D4294" s="111" t="s">
        <v>4130</v>
      </c>
      <c r="E4294" s="111" t="s">
        <v>50458</v>
      </c>
    </row>
    <row r="4295" spans="1:5">
      <c r="A4295">
        <v>0</v>
      </c>
      <c r="B4295" t="s">
        <v>7637</v>
      </c>
      <c r="C4295" t="s">
        <v>50459</v>
      </c>
      <c r="D4295" s="111" t="s">
        <v>4130</v>
      </c>
      <c r="E4295" s="111" t="s">
        <v>50460</v>
      </c>
    </row>
    <row r="4296" spans="1:5">
      <c r="A4296">
        <v>0</v>
      </c>
      <c r="B4296" t="s">
        <v>7638</v>
      </c>
      <c r="C4296" t="s">
        <v>50461</v>
      </c>
      <c r="D4296" s="111" t="s">
        <v>4130</v>
      </c>
      <c r="E4296" s="111" t="s">
        <v>50462</v>
      </c>
    </row>
    <row r="4297" spans="1:5">
      <c r="A4297">
        <v>0</v>
      </c>
      <c r="B4297" t="s">
        <v>7639</v>
      </c>
      <c r="C4297" t="s">
        <v>50463</v>
      </c>
      <c r="D4297" s="111" t="s">
        <v>4130</v>
      </c>
      <c r="E4297" s="111" t="s">
        <v>50464</v>
      </c>
    </row>
    <row r="4298" spans="1:5">
      <c r="A4298">
        <v>0</v>
      </c>
      <c r="B4298" t="s">
        <v>7640</v>
      </c>
      <c r="C4298" t="s">
        <v>50465</v>
      </c>
      <c r="D4298" s="111" t="s">
        <v>4130</v>
      </c>
      <c r="E4298" s="111" t="s">
        <v>50466</v>
      </c>
    </row>
    <row r="4299" spans="1:5">
      <c r="A4299">
        <v>0</v>
      </c>
      <c r="B4299" t="s">
        <v>7641</v>
      </c>
      <c r="C4299" t="s">
        <v>50467</v>
      </c>
      <c r="D4299" s="111" t="s">
        <v>4130</v>
      </c>
      <c r="E4299" s="111" t="s">
        <v>50468</v>
      </c>
    </row>
    <row r="4300" spans="1:5">
      <c r="A4300">
        <v>0</v>
      </c>
      <c r="B4300" t="s">
        <v>7642</v>
      </c>
      <c r="C4300" t="s">
        <v>50469</v>
      </c>
      <c r="D4300" s="111" t="s">
        <v>33</v>
      </c>
      <c r="E4300" s="111" t="s">
        <v>50470</v>
      </c>
    </row>
    <row r="4301" spans="1:5">
      <c r="A4301" t="s">
        <v>50471</v>
      </c>
      <c r="B4301">
        <v>0</v>
      </c>
      <c r="C4301">
        <v>0</v>
      </c>
      <c r="D4301" s="111">
        <v>0</v>
      </c>
      <c r="E4301" s="111" t="s">
        <v>42775</v>
      </c>
    </row>
    <row r="4302" spans="1:5">
      <c r="A4302">
        <v>0</v>
      </c>
      <c r="B4302" t="s">
        <v>50472</v>
      </c>
      <c r="C4302">
        <v>0</v>
      </c>
      <c r="D4302" s="111">
        <v>0</v>
      </c>
      <c r="E4302" s="111" t="s">
        <v>42775</v>
      </c>
    </row>
    <row r="4303" spans="1:5">
      <c r="A4303">
        <v>0</v>
      </c>
      <c r="B4303" t="s">
        <v>7643</v>
      </c>
      <c r="C4303" t="s">
        <v>50473</v>
      </c>
      <c r="D4303" s="111" t="s">
        <v>4130</v>
      </c>
      <c r="E4303" s="111" t="s">
        <v>50474</v>
      </c>
    </row>
    <row r="4304" spans="1:5">
      <c r="A4304">
        <v>0</v>
      </c>
      <c r="B4304" t="s">
        <v>7644</v>
      </c>
      <c r="C4304" t="s">
        <v>50475</v>
      </c>
      <c r="D4304" s="111" t="s">
        <v>40</v>
      </c>
      <c r="E4304" s="111" t="s">
        <v>50476</v>
      </c>
    </row>
    <row r="4305" spans="1:5">
      <c r="A4305">
        <v>0</v>
      </c>
      <c r="B4305" t="s">
        <v>7645</v>
      </c>
      <c r="C4305" t="s">
        <v>50477</v>
      </c>
      <c r="D4305" s="111" t="s">
        <v>40</v>
      </c>
      <c r="E4305" s="111" t="s">
        <v>50478</v>
      </c>
    </row>
    <row r="4306" spans="1:5">
      <c r="A4306">
        <v>0</v>
      </c>
      <c r="B4306" t="s">
        <v>7646</v>
      </c>
      <c r="C4306" t="s">
        <v>50479</v>
      </c>
      <c r="D4306" s="111" t="s">
        <v>4130</v>
      </c>
      <c r="E4306" s="111" t="s">
        <v>50480</v>
      </c>
    </row>
    <row r="4307" spans="1:5">
      <c r="A4307">
        <v>0</v>
      </c>
      <c r="B4307" t="s">
        <v>7647</v>
      </c>
      <c r="C4307" t="s">
        <v>50481</v>
      </c>
      <c r="D4307" s="111" t="s">
        <v>4130</v>
      </c>
      <c r="E4307" s="111" t="s">
        <v>50482</v>
      </c>
    </row>
    <row r="4308" spans="1:5">
      <c r="A4308">
        <v>0</v>
      </c>
      <c r="B4308" t="s">
        <v>7648</v>
      </c>
      <c r="C4308" t="s">
        <v>50483</v>
      </c>
      <c r="D4308" s="111" t="s">
        <v>4130</v>
      </c>
      <c r="E4308" s="111" t="s">
        <v>50484</v>
      </c>
    </row>
    <row r="4309" spans="1:5">
      <c r="A4309">
        <v>0</v>
      </c>
      <c r="B4309" t="s">
        <v>7649</v>
      </c>
      <c r="C4309" t="s">
        <v>50485</v>
      </c>
      <c r="D4309" s="111" t="s">
        <v>4130</v>
      </c>
      <c r="E4309" s="111" t="s">
        <v>50486</v>
      </c>
    </row>
    <row r="4310" spans="1:5">
      <c r="A4310">
        <v>0</v>
      </c>
      <c r="B4310" t="s">
        <v>7650</v>
      </c>
      <c r="C4310" t="s">
        <v>50487</v>
      </c>
      <c r="D4310" s="111" t="s">
        <v>4130</v>
      </c>
      <c r="E4310" s="111" t="s">
        <v>50488</v>
      </c>
    </row>
    <row r="4311" spans="1:5">
      <c r="A4311">
        <v>0</v>
      </c>
      <c r="B4311" t="s">
        <v>7651</v>
      </c>
      <c r="C4311" t="s">
        <v>50489</v>
      </c>
      <c r="D4311" s="111" t="s">
        <v>4130</v>
      </c>
      <c r="E4311" s="111" t="s">
        <v>50490</v>
      </c>
    </row>
    <row r="4312" spans="1:5">
      <c r="A4312">
        <v>0</v>
      </c>
      <c r="B4312" t="s">
        <v>7652</v>
      </c>
      <c r="C4312" t="s">
        <v>50491</v>
      </c>
      <c r="D4312" s="111" t="s">
        <v>4130</v>
      </c>
      <c r="E4312" s="111" t="s">
        <v>50492</v>
      </c>
    </row>
    <row r="4313" spans="1:5">
      <c r="A4313">
        <v>0</v>
      </c>
      <c r="B4313" t="s">
        <v>7653</v>
      </c>
      <c r="C4313" t="s">
        <v>50493</v>
      </c>
      <c r="D4313" s="111" t="s">
        <v>4130</v>
      </c>
      <c r="E4313" s="111" t="s">
        <v>50494</v>
      </c>
    </row>
    <row r="4314" spans="1:5">
      <c r="A4314">
        <v>0</v>
      </c>
      <c r="B4314" t="s">
        <v>7654</v>
      </c>
      <c r="C4314" t="s">
        <v>50495</v>
      </c>
      <c r="D4314" s="111" t="s">
        <v>4130</v>
      </c>
      <c r="E4314" s="111" t="s">
        <v>50496</v>
      </c>
    </row>
    <row r="4315" spans="1:5">
      <c r="A4315">
        <v>0</v>
      </c>
      <c r="B4315" t="s">
        <v>50497</v>
      </c>
      <c r="C4315">
        <v>0</v>
      </c>
      <c r="D4315" s="111">
        <v>0</v>
      </c>
      <c r="E4315" s="111" t="s">
        <v>42775</v>
      </c>
    </row>
    <row r="4316" spans="1:5">
      <c r="A4316">
        <v>0</v>
      </c>
      <c r="B4316" t="s">
        <v>7655</v>
      </c>
      <c r="C4316" t="s">
        <v>50498</v>
      </c>
      <c r="D4316" s="111" t="s">
        <v>4130</v>
      </c>
      <c r="E4316" s="111" t="s">
        <v>50499</v>
      </c>
    </row>
    <row r="4317" spans="1:5">
      <c r="A4317">
        <v>0</v>
      </c>
      <c r="B4317" t="s">
        <v>7656</v>
      </c>
      <c r="C4317" t="s">
        <v>50500</v>
      </c>
      <c r="D4317" s="111" t="s">
        <v>4130</v>
      </c>
      <c r="E4317" s="111" t="s">
        <v>50501</v>
      </c>
    </row>
    <row r="4318" spans="1:5">
      <c r="A4318">
        <v>0</v>
      </c>
      <c r="B4318" t="s">
        <v>7657</v>
      </c>
      <c r="C4318" t="s">
        <v>50502</v>
      </c>
      <c r="D4318" s="111" t="s">
        <v>4130</v>
      </c>
      <c r="E4318" s="111" t="s">
        <v>50503</v>
      </c>
    </row>
    <row r="4319" spans="1:5">
      <c r="A4319">
        <v>0</v>
      </c>
      <c r="B4319" t="s">
        <v>7658</v>
      </c>
      <c r="C4319" t="s">
        <v>50504</v>
      </c>
      <c r="D4319" s="111" t="s">
        <v>4130</v>
      </c>
      <c r="E4319" s="111" t="s">
        <v>50505</v>
      </c>
    </row>
    <row r="4320" spans="1:5">
      <c r="A4320">
        <v>0</v>
      </c>
      <c r="B4320" t="s">
        <v>7659</v>
      </c>
      <c r="C4320" t="s">
        <v>50506</v>
      </c>
      <c r="D4320" s="111" t="s">
        <v>4130</v>
      </c>
      <c r="E4320" s="111" t="s">
        <v>50507</v>
      </c>
    </row>
    <row r="4321" spans="1:5">
      <c r="A4321">
        <v>0</v>
      </c>
      <c r="B4321" t="s">
        <v>7660</v>
      </c>
      <c r="C4321" t="s">
        <v>50508</v>
      </c>
      <c r="D4321" s="111" t="s">
        <v>4130</v>
      </c>
      <c r="E4321" s="111" t="s">
        <v>50509</v>
      </c>
    </row>
    <row r="4322" spans="1:5">
      <c r="A4322">
        <v>0</v>
      </c>
      <c r="B4322" t="s">
        <v>7661</v>
      </c>
      <c r="C4322" t="s">
        <v>50510</v>
      </c>
      <c r="D4322" s="111" t="s">
        <v>4130</v>
      </c>
      <c r="E4322" s="111" t="s">
        <v>50511</v>
      </c>
    </row>
    <row r="4323" spans="1:5">
      <c r="A4323">
        <v>0</v>
      </c>
      <c r="B4323" t="s">
        <v>7662</v>
      </c>
      <c r="C4323" t="s">
        <v>50512</v>
      </c>
      <c r="D4323" s="111" t="s">
        <v>4130</v>
      </c>
      <c r="E4323" s="111" t="s">
        <v>50513</v>
      </c>
    </row>
    <row r="4324" spans="1:5">
      <c r="A4324">
        <v>0</v>
      </c>
      <c r="B4324" t="s">
        <v>7663</v>
      </c>
      <c r="C4324" t="s">
        <v>50514</v>
      </c>
      <c r="D4324" s="111" t="s">
        <v>4130</v>
      </c>
      <c r="E4324" s="111" t="s">
        <v>50515</v>
      </c>
    </row>
    <row r="4325" spans="1:5">
      <c r="A4325">
        <v>0</v>
      </c>
      <c r="B4325" t="s">
        <v>7664</v>
      </c>
      <c r="C4325" t="s">
        <v>50516</v>
      </c>
      <c r="D4325" s="111" t="s">
        <v>4130</v>
      </c>
      <c r="E4325" s="111" t="s">
        <v>50517</v>
      </c>
    </row>
    <row r="4326" spans="1:5">
      <c r="A4326">
        <v>0</v>
      </c>
      <c r="B4326" t="s">
        <v>7665</v>
      </c>
      <c r="C4326" t="s">
        <v>50518</v>
      </c>
      <c r="D4326" s="111" t="s">
        <v>4130</v>
      </c>
      <c r="E4326" s="111" t="s">
        <v>50519</v>
      </c>
    </row>
    <row r="4327" spans="1:5">
      <c r="A4327">
        <v>0</v>
      </c>
      <c r="B4327" t="s">
        <v>7666</v>
      </c>
      <c r="C4327" t="s">
        <v>50520</v>
      </c>
      <c r="D4327" s="111" t="s">
        <v>4130</v>
      </c>
      <c r="E4327" s="111" t="s">
        <v>50521</v>
      </c>
    </row>
    <row r="4328" spans="1:5">
      <c r="A4328">
        <v>0</v>
      </c>
      <c r="B4328" t="s">
        <v>7667</v>
      </c>
      <c r="C4328" t="s">
        <v>50522</v>
      </c>
      <c r="D4328" s="111" t="s">
        <v>4130</v>
      </c>
      <c r="E4328" s="111" t="s">
        <v>50523</v>
      </c>
    </row>
    <row r="4329" spans="1:5">
      <c r="A4329">
        <v>0</v>
      </c>
      <c r="B4329" t="s">
        <v>7668</v>
      </c>
      <c r="C4329" t="s">
        <v>50524</v>
      </c>
      <c r="D4329" s="111" t="s">
        <v>4130</v>
      </c>
      <c r="E4329" s="111" t="s">
        <v>50525</v>
      </c>
    </row>
    <row r="4330" spans="1:5">
      <c r="A4330">
        <v>0</v>
      </c>
      <c r="B4330" t="s">
        <v>7669</v>
      </c>
      <c r="C4330" t="s">
        <v>50526</v>
      </c>
      <c r="D4330" s="111" t="s">
        <v>4130</v>
      </c>
      <c r="E4330" s="111" t="s">
        <v>50527</v>
      </c>
    </row>
    <row r="4331" spans="1:5">
      <c r="A4331">
        <v>0</v>
      </c>
      <c r="B4331" t="s">
        <v>7670</v>
      </c>
      <c r="C4331" t="s">
        <v>50528</v>
      </c>
      <c r="D4331" s="111" t="s">
        <v>4130</v>
      </c>
      <c r="E4331" s="111" t="s">
        <v>50529</v>
      </c>
    </row>
    <row r="4332" spans="1:5">
      <c r="A4332">
        <v>0</v>
      </c>
      <c r="B4332" t="s">
        <v>7671</v>
      </c>
      <c r="C4332" t="s">
        <v>50530</v>
      </c>
      <c r="D4332" s="111" t="s">
        <v>4130</v>
      </c>
      <c r="E4332" s="111" t="s">
        <v>50531</v>
      </c>
    </row>
    <row r="4333" spans="1:5">
      <c r="A4333">
        <v>0</v>
      </c>
      <c r="B4333" t="s">
        <v>7672</v>
      </c>
      <c r="C4333" t="s">
        <v>50532</v>
      </c>
      <c r="D4333" s="111" t="s">
        <v>4130</v>
      </c>
      <c r="E4333" s="111" t="s">
        <v>50533</v>
      </c>
    </row>
    <row r="4334" spans="1:5">
      <c r="A4334">
        <v>0</v>
      </c>
      <c r="B4334" t="s">
        <v>7673</v>
      </c>
      <c r="C4334" t="s">
        <v>50534</v>
      </c>
      <c r="D4334" s="111" t="s">
        <v>4130</v>
      </c>
      <c r="E4334" s="111" t="s">
        <v>50535</v>
      </c>
    </row>
    <row r="4335" spans="1:5">
      <c r="A4335">
        <v>0</v>
      </c>
      <c r="B4335" t="s">
        <v>7674</v>
      </c>
      <c r="C4335" t="s">
        <v>50536</v>
      </c>
      <c r="D4335" s="111" t="s">
        <v>4130</v>
      </c>
      <c r="E4335" s="111" t="s">
        <v>50537</v>
      </c>
    </row>
    <row r="4336" spans="1:5">
      <c r="A4336">
        <v>0</v>
      </c>
      <c r="B4336" t="s">
        <v>7675</v>
      </c>
      <c r="C4336" t="s">
        <v>50538</v>
      </c>
      <c r="D4336" s="111" t="s">
        <v>4130</v>
      </c>
      <c r="E4336" s="111" t="s">
        <v>50539</v>
      </c>
    </row>
    <row r="4337" spans="1:5">
      <c r="A4337">
        <v>0</v>
      </c>
      <c r="B4337" t="s">
        <v>7676</v>
      </c>
      <c r="C4337" t="s">
        <v>50540</v>
      </c>
      <c r="D4337" s="111" t="s">
        <v>4130</v>
      </c>
      <c r="E4337" s="111" t="s">
        <v>50541</v>
      </c>
    </row>
    <row r="4338" spans="1:5">
      <c r="A4338">
        <v>0</v>
      </c>
      <c r="B4338" t="s">
        <v>50542</v>
      </c>
      <c r="C4338">
        <v>0</v>
      </c>
      <c r="D4338" s="111">
        <v>0</v>
      </c>
      <c r="E4338" s="111" t="s">
        <v>42775</v>
      </c>
    </row>
    <row r="4339" spans="1:5">
      <c r="A4339">
        <v>0</v>
      </c>
      <c r="B4339" t="s">
        <v>7677</v>
      </c>
      <c r="C4339" t="s">
        <v>50543</v>
      </c>
      <c r="D4339" s="111" t="s">
        <v>4130</v>
      </c>
      <c r="E4339" s="111" t="s">
        <v>50544</v>
      </c>
    </row>
    <row r="4340" spans="1:5">
      <c r="A4340">
        <v>0</v>
      </c>
      <c r="B4340" t="s">
        <v>7678</v>
      </c>
      <c r="C4340" t="s">
        <v>50545</v>
      </c>
      <c r="D4340" s="111" t="s">
        <v>4130</v>
      </c>
      <c r="E4340" s="111" t="s">
        <v>50546</v>
      </c>
    </row>
    <row r="4341" spans="1:5">
      <c r="A4341">
        <v>0</v>
      </c>
      <c r="B4341" t="s">
        <v>7679</v>
      </c>
      <c r="C4341" t="s">
        <v>50547</v>
      </c>
      <c r="D4341" s="111" t="s">
        <v>4130</v>
      </c>
      <c r="E4341" s="111" t="s">
        <v>50548</v>
      </c>
    </row>
    <row r="4342" spans="1:5">
      <c r="A4342">
        <v>0</v>
      </c>
      <c r="B4342" t="s">
        <v>7680</v>
      </c>
      <c r="C4342" t="s">
        <v>50549</v>
      </c>
      <c r="D4342" s="111" t="s">
        <v>4130</v>
      </c>
      <c r="E4342" s="111" t="s">
        <v>50550</v>
      </c>
    </row>
    <row r="4343" spans="1:5">
      <c r="A4343">
        <v>0</v>
      </c>
      <c r="B4343" t="s">
        <v>7681</v>
      </c>
      <c r="C4343" t="s">
        <v>50551</v>
      </c>
      <c r="D4343" s="111" t="s">
        <v>4130</v>
      </c>
      <c r="E4343" s="111" t="s">
        <v>50552</v>
      </c>
    </row>
    <row r="4344" spans="1:5">
      <c r="A4344">
        <v>0</v>
      </c>
      <c r="B4344" t="s">
        <v>7682</v>
      </c>
      <c r="C4344" t="s">
        <v>50553</v>
      </c>
      <c r="D4344" s="111" t="s">
        <v>4130</v>
      </c>
      <c r="E4344" s="111" t="s">
        <v>50554</v>
      </c>
    </row>
    <row r="4345" spans="1:5">
      <c r="A4345">
        <v>0</v>
      </c>
      <c r="B4345" t="s">
        <v>7683</v>
      </c>
      <c r="C4345" t="s">
        <v>50555</v>
      </c>
      <c r="D4345" s="111" t="s">
        <v>4130</v>
      </c>
      <c r="E4345" s="111" t="s">
        <v>50556</v>
      </c>
    </row>
    <row r="4346" spans="1:5">
      <c r="A4346">
        <v>0</v>
      </c>
      <c r="B4346" t="s">
        <v>7684</v>
      </c>
      <c r="C4346" t="s">
        <v>50557</v>
      </c>
      <c r="D4346" s="111" t="s">
        <v>4130</v>
      </c>
      <c r="E4346" s="111" t="s">
        <v>50558</v>
      </c>
    </row>
    <row r="4347" spans="1:5">
      <c r="A4347">
        <v>0</v>
      </c>
      <c r="B4347" t="s">
        <v>7685</v>
      </c>
      <c r="C4347" t="s">
        <v>50559</v>
      </c>
      <c r="D4347" s="111" t="s">
        <v>4130</v>
      </c>
      <c r="E4347" s="111" t="s">
        <v>50560</v>
      </c>
    </row>
    <row r="4348" spans="1:5">
      <c r="A4348">
        <v>0</v>
      </c>
      <c r="B4348" t="s">
        <v>7686</v>
      </c>
      <c r="C4348" t="s">
        <v>50561</v>
      </c>
      <c r="D4348" s="111" t="s">
        <v>4130</v>
      </c>
      <c r="E4348" s="111" t="s">
        <v>50562</v>
      </c>
    </row>
    <row r="4349" spans="1:5">
      <c r="A4349">
        <v>0</v>
      </c>
      <c r="B4349" t="s">
        <v>50563</v>
      </c>
      <c r="C4349">
        <v>0</v>
      </c>
      <c r="D4349" s="111">
        <v>0</v>
      </c>
      <c r="E4349" s="111" t="s">
        <v>42775</v>
      </c>
    </row>
    <row r="4350" spans="1:5">
      <c r="A4350">
        <v>0</v>
      </c>
      <c r="B4350" t="s">
        <v>7687</v>
      </c>
      <c r="C4350" t="s">
        <v>50564</v>
      </c>
      <c r="D4350" s="111" t="s">
        <v>4130</v>
      </c>
      <c r="E4350" s="111" t="s">
        <v>50565</v>
      </c>
    </row>
    <row r="4351" spans="1:5">
      <c r="A4351">
        <v>0</v>
      </c>
      <c r="B4351" t="s">
        <v>7688</v>
      </c>
      <c r="C4351" t="s">
        <v>50566</v>
      </c>
      <c r="D4351" s="111" t="s">
        <v>4130</v>
      </c>
      <c r="E4351" s="111" t="s">
        <v>50567</v>
      </c>
    </row>
    <row r="4352" spans="1:5">
      <c r="A4352">
        <v>0</v>
      </c>
      <c r="B4352" t="s">
        <v>7689</v>
      </c>
      <c r="C4352" t="s">
        <v>50568</v>
      </c>
      <c r="D4352" s="111" t="s">
        <v>4151</v>
      </c>
      <c r="E4352" s="111" t="s">
        <v>50569</v>
      </c>
    </row>
    <row r="4353" spans="1:5">
      <c r="A4353">
        <v>0</v>
      </c>
      <c r="B4353" t="s">
        <v>7690</v>
      </c>
      <c r="C4353" t="s">
        <v>50570</v>
      </c>
      <c r="D4353" s="111" t="s">
        <v>4151</v>
      </c>
      <c r="E4353" s="111" t="s">
        <v>44601</v>
      </c>
    </row>
    <row r="4354" spans="1:5">
      <c r="A4354">
        <v>0</v>
      </c>
      <c r="B4354" t="s">
        <v>7691</v>
      </c>
      <c r="C4354" t="s">
        <v>50571</v>
      </c>
      <c r="D4354" s="111" t="s">
        <v>4151</v>
      </c>
      <c r="E4354" s="111" t="s">
        <v>50572</v>
      </c>
    </row>
    <row r="4355" spans="1:5">
      <c r="A4355">
        <v>0</v>
      </c>
      <c r="B4355" t="s">
        <v>7692</v>
      </c>
      <c r="C4355" t="s">
        <v>50573</v>
      </c>
      <c r="D4355" s="111" t="s">
        <v>4130</v>
      </c>
      <c r="E4355" s="111" t="s">
        <v>50574</v>
      </c>
    </row>
    <row r="4356" spans="1:5">
      <c r="A4356">
        <v>0</v>
      </c>
      <c r="B4356" t="s">
        <v>7693</v>
      </c>
      <c r="C4356" t="s">
        <v>50575</v>
      </c>
      <c r="D4356" s="111" t="s">
        <v>4151</v>
      </c>
      <c r="E4356" s="111" t="s">
        <v>50576</v>
      </c>
    </row>
    <row r="4357" spans="1:5">
      <c r="A4357">
        <v>0</v>
      </c>
      <c r="B4357" t="s">
        <v>7694</v>
      </c>
      <c r="C4357" t="s">
        <v>50577</v>
      </c>
      <c r="D4357" s="111" t="s">
        <v>4151</v>
      </c>
      <c r="E4357" s="111" t="s">
        <v>50578</v>
      </c>
    </row>
    <row r="4358" spans="1:5">
      <c r="A4358">
        <v>0</v>
      </c>
      <c r="B4358" t="s">
        <v>50579</v>
      </c>
      <c r="C4358">
        <v>0</v>
      </c>
      <c r="D4358" s="111">
        <v>0</v>
      </c>
      <c r="E4358" s="111" t="s">
        <v>42775</v>
      </c>
    </row>
    <row r="4359" spans="1:5">
      <c r="A4359">
        <v>0</v>
      </c>
      <c r="B4359" t="s">
        <v>7695</v>
      </c>
      <c r="C4359" t="s">
        <v>50580</v>
      </c>
      <c r="D4359" s="111" t="s">
        <v>4130</v>
      </c>
      <c r="E4359" s="111" t="s">
        <v>50581</v>
      </c>
    </row>
    <row r="4360" spans="1:5">
      <c r="A4360">
        <v>0</v>
      </c>
      <c r="B4360" t="s">
        <v>7696</v>
      </c>
      <c r="C4360" t="s">
        <v>50582</v>
      </c>
      <c r="D4360" s="111" t="s">
        <v>4130</v>
      </c>
      <c r="E4360" s="111" t="s">
        <v>50583</v>
      </c>
    </row>
    <row r="4361" spans="1:5">
      <c r="A4361">
        <v>0</v>
      </c>
      <c r="B4361" t="s">
        <v>7697</v>
      </c>
      <c r="C4361" t="s">
        <v>50584</v>
      </c>
      <c r="D4361" s="111" t="s">
        <v>4130</v>
      </c>
      <c r="E4361" s="111" t="s">
        <v>50585</v>
      </c>
    </row>
    <row r="4362" spans="1:5">
      <c r="A4362">
        <v>0</v>
      </c>
      <c r="B4362" t="s">
        <v>7698</v>
      </c>
      <c r="C4362" t="s">
        <v>50586</v>
      </c>
      <c r="D4362" s="111" t="s">
        <v>4130</v>
      </c>
      <c r="E4362" s="111" t="s">
        <v>50587</v>
      </c>
    </row>
    <row r="4363" spans="1:5">
      <c r="A4363">
        <v>0</v>
      </c>
      <c r="B4363" t="s">
        <v>50588</v>
      </c>
      <c r="C4363">
        <v>0</v>
      </c>
      <c r="D4363" s="111">
        <v>0</v>
      </c>
      <c r="E4363" s="111" t="s">
        <v>42775</v>
      </c>
    </row>
    <row r="4364" spans="1:5">
      <c r="A4364">
        <v>0</v>
      </c>
      <c r="B4364" t="s">
        <v>7699</v>
      </c>
      <c r="C4364" t="s">
        <v>50589</v>
      </c>
      <c r="D4364" s="111" t="s">
        <v>4130</v>
      </c>
      <c r="E4364" s="111" t="s">
        <v>50590</v>
      </c>
    </row>
    <row r="4365" spans="1:5">
      <c r="A4365">
        <v>0</v>
      </c>
      <c r="B4365" t="s">
        <v>7700</v>
      </c>
      <c r="C4365" t="s">
        <v>50591</v>
      </c>
      <c r="D4365" s="111" t="s">
        <v>4130</v>
      </c>
      <c r="E4365" s="111" t="s">
        <v>50592</v>
      </c>
    </row>
    <row r="4366" spans="1:5">
      <c r="A4366">
        <v>0</v>
      </c>
      <c r="B4366" t="s">
        <v>7701</v>
      </c>
      <c r="C4366" t="s">
        <v>50593</v>
      </c>
      <c r="D4366" s="111" t="s">
        <v>4130</v>
      </c>
      <c r="E4366" s="111" t="s">
        <v>50594</v>
      </c>
    </row>
    <row r="4367" spans="1:5">
      <c r="A4367">
        <v>0</v>
      </c>
      <c r="B4367" t="s">
        <v>7702</v>
      </c>
      <c r="C4367" t="s">
        <v>50595</v>
      </c>
      <c r="D4367" s="111" t="s">
        <v>4130</v>
      </c>
      <c r="E4367" s="111" t="s">
        <v>50596</v>
      </c>
    </row>
    <row r="4368" spans="1:5">
      <c r="A4368">
        <v>0</v>
      </c>
      <c r="B4368" t="s">
        <v>7703</v>
      </c>
      <c r="C4368" t="s">
        <v>50597</v>
      </c>
      <c r="D4368" s="111" t="s">
        <v>4130</v>
      </c>
      <c r="E4368" s="111" t="s">
        <v>50598</v>
      </c>
    </row>
    <row r="4369" spans="1:5">
      <c r="A4369">
        <v>0</v>
      </c>
      <c r="B4369" t="s">
        <v>7704</v>
      </c>
      <c r="C4369" t="s">
        <v>50599</v>
      </c>
      <c r="D4369" s="111" t="s">
        <v>4130</v>
      </c>
      <c r="E4369" s="111" t="s">
        <v>50600</v>
      </c>
    </row>
    <row r="4370" spans="1:5">
      <c r="A4370">
        <v>0</v>
      </c>
      <c r="B4370" t="s">
        <v>50601</v>
      </c>
      <c r="C4370">
        <v>0</v>
      </c>
      <c r="D4370" s="111">
        <v>0</v>
      </c>
      <c r="E4370" s="111" t="s">
        <v>42775</v>
      </c>
    </row>
    <row r="4371" spans="1:5">
      <c r="A4371">
        <v>0</v>
      </c>
      <c r="B4371" t="s">
        <v>7705</v>
      </c>
      <c r="C4371" t="s">
        <v>50602</v>
      </c>
      <c r="D4371" s="111" t="s">
        <v>24</v>
      </c>
      <c r="E4371" s="111" t="s">
        <v>50603</v>
      </c>
    </row>
    <row r="4372" spans="1:5">
      <c r="A4372">
        <v>0</v>
      </c>
      <c r="B4372" t="s">
        <v>7706</v>
      </c>
      <c r="C4372" t="s">
        <v>50604</v>
      </c>
      <c r="D4372" s="111" t="s">
        <v>4149</v>
      </c>
      <c r="E4372" s="111" t="s">
        <v>50605</v>
      </c>
    </row>
    <row r="4373" spans="1:5">
      <c r="A4373">
        <v>0</v>
      </c>
      <c r="B4373" t="s">
        <v>7707</v>
      </c>
      <c r="C4373" t="s">
        <v>50606</v>
      </c>
      <c r="D4373" s="111" t="s">
        <v>4149</v>
      </c>
      <c r="E4373" s="111" t="s">
        <v>50607</v>
      </c>
    </row>
    <row r="4374" spans="1:5">
      <c r="A4374">
        <v>0</v>
      </c>
      <c r="B4374" t="s">
        <v>7708</v>
      </c>
      <c r="C4374" t="s">
        <v>50608</v>
      </c>
      <c r="D4374" s="111" t="s">
        <v>4149</v>
      </c>
      <c r="E4374" s="111" t="s">
        <v>50609</v>
      </c>
    </row>
    <row r="4375" spans="1:5">
      <c r="A4375">
        <v>0</v>
      </c>
      <c r="B4375" t="s">
        <v>7709</v>
      </c>
      <c r="C4375" t="s">
        <v>50610</v>
      </c>
      <c r="D4375" s="111" t="s">
        <v>4149</v>
      </c>
      <c r="E4375" s="111" t="s">
        <v>50611</v>
      </c>
    </row>
    <row r="4376" spans="1:5">
      <c r="A4376">
        <v>0</v>
      </c>
      <c r="B4376" t="s">
        <v>7710</v>
      </c>
      <c r="C4376" t="s">
        <v>50612</v>
      </c>
      <c r="D4376" s="111" t="s">
        <v>4149</v>
      </c>
      <c r="E4376" s="111" t="s">
        <v>50613</v>
      </c>
    </row>
    <row r="4377" spans="1:5">
      <c r="A4377">
        <v>0</v>
      </c>
      <c r="B4377" t="s">
        <v>7711</v>
      </c>
      <c r="C4377" t="s">
        <v>50614</v>
      </c>
      <c r="D4377" s="111" t="s">
        <v>4130</v>
      </c>
      <c r="E4377" s="111" t="s">
        <v>50615</v>
      </c>
    </row>
    <row r="4378" spans="1:5">
      <c r="A4378">
        <v>0</v>
      </c>
      <c r="B4378" t="s">
        <v>7712</v>
      </c>
      <c r="C4378" t="s">
        <v>50616</v>
      </c>
      <c r="D4378" s="111" t="s">
        <v>4149</v>
      </c>
      <c r="E4378" s="111" t="s">
        <v>50617</v>
      </c>
    </row>
    <row r="4379" spans="1:5">
      <c r="A4379">
        <v>0</v>
      </c>
      <c r="B4379" t="s">
        <v>7713</v>
      </c>
      <c r="C4379" t="s">
        <v>50618</v>
      </c>
      <c r="D4379" s="111" t="s">
        <v>4130</v>
      </c>
      <c r="E4379" s="111" t="s">
        <v>50619</v>
      </c>
    </row>
    <row r="4380" spans="1:5">
      <c r="A4380">
        <v>0</v>
      </c>
      <c r="B4380" t="s">
        <v>7714</v>
      </c>
      <c r="C4380" t="s">
        <v>50620</v>
      </c>
      <c r="D4380" s="111" t="s">
        <v>4149</v>
      </c>
      <c r="E4380" s="111" t="s">
        <v>50621</v>
      </c>
    </row>
    <row r="4381" spans="1:5">
      <c r="A4381">
        <v>0</v>
      </c>
      <c r="B4381" t="s">
        <v>7715</v>
      </c>
      <c r="C4381" t="s">
        <v>50622</v>
      </c>
      <c r="D4381" s="111" t="s">
        <v>40</v>
      </c>
      <c r="E4381" s="111" t="s">
        <v>50623</v>
      </c>
    </row>
    <row r="4382" spans="1:5">
      <c r="A4382">
        <v>0</v>
      </c>
      <c r="B4382" t="s">
        <v>7716</v>
      </c>
      <c r="C4382" t="s">
        <v>50624</v>
      </c>
      <c r="D4382" s="111" t="s">
        <v>4149</v>
      </c>
      <c r="E4382" s="111" t="s">
        <v>50625</v>
      </c>
    </row>
    <row r="4383" spans="1:5">
      <c r="A4383">
        <v>0</v>
      </c>
      <c r="B4383" t="s">
        <v>7717</v>
      </c>
      <c r="C4383" t="s">
        <v>50626</v>
      </c>
      <c r="D4383" s="111" t="s">
        <v>4130</v>
      </c>
      <c r="E4383" s="111" t="s">
        <v>50627</v>
      </c>
    </row>
    <row r="4384" spans="1:5">
      <c r="A4384">
        <v>0</v>
      </c>
      <c r="B4384" t="s">
        <v>7718</v>
      </c>
      <c r="C4384" t="s">
        <v>50628</v>
      </c>
      <c r="D4384" s="111" t="s">
        <v>4149</v>
      </c>
      <c r="E4384" s="111" t="s">
        <v>50629</v>
      </c>
    </row>
    <row r="4385" spans="1:5">
      <c r="A4385">
        <v>0</v>
      </c>
      <c r="B4385" t="s">
        <v>7719</v>
      </c>
      <c r="C4385" t="s">
        <v>50630</v>
      </c>
      <c r="D4385" s="111" t="s">
        <v>4149</v>
      </c>
      <c r="E4385" s="111" t="s">
        <v>50631</v>
      </c>
    </row>
    <row r="4386" spans="1:5">
      <c r="A4386">
        <v>0</v>
      </c>
      <c r="B4386" t="s">
        <v>7720</v>
      </c>
      <c r="C4386" t="s">
        <v>50632</v>
      </c>
      <c r="D4386" s="111" t="s">
        <v>4149</v>
      </c>
      <c r="E4386" s="111" t="s">
        <v>50633</v>
      </c>
    </row>
    <row r="4387" spans="1:5">
      <c r="A4387">
        <v>0</v>
      </c>
      <c r="B4387" t="s">
        <v>7721</v>
      </c>
      <c r="C4387" t="s">
        <v>50634</v>
      </c>
      <c r="D4387" s="111" t="s">
        <v>4149</v>
      </c>
      <c r="E4387" s="111" t="s">
        <v>50635</v>
      </c>
    </row>
    <row r="4388" spans="1:5">
      <c r="A4388">
        <v>0</v>
      </c>
      <c r="B4388" t="s">
        <v>7722</v>
      </c>
      <c r="C4388" t="s">
        <v>50636</v>
      </c>
      <c r="D4388" s="111" t="s">
        <v>40</v>
      </c>
      <c r="E4388" s="111" t="s">
        <v>50637</v>
      </c>
    </row>
    <row r="4389" spans="1:5">
      <c r="A4389">
        <v>0</v>
      </c>
      <c r="B4389" t="s">
        <v>7723</v>
      </c>
      <c r="C4389" t="s">
        <v>50638</v>
      </c>
      <c r="D4389" s="111" t="s">
        <v>4130</v>
      </c>
      <c r="E4389" s="111" t="s">
        <v>50639</v>
      </c>
    </row>
    <row r="4390" spans="1:5">
      <c r="A4390">
        <v>0</v>
      </c>
      <c r="B4390" t="s">
        <v>7724</v>
      </c>
      <c r="C4390" t="s">
        <v>50640</v>
      </c>
      <c r="D4390" s="111" t="s">
        <v>4149</v>
      </c>
      <c r="E4390" s="111" t="s">
        <v>50641</v>
      </c>
    </row>
    <row r="4391" spans="1:5">
      <c r="A4391">
        <v>0</v>
      </c>
      <c r="B4391" t="s">
        <v>7725</v>
      </c>
      <c r="C4391" t="s">
        <v>50642</v>
      </c>
      <c r="D4391" s="111" t="s">
        <v>4149</v>
      </c>
      <c r="E4391" s="111" t="s">
        <v>50643</v>
      </c>
    </row>
    <row r="4392" spans="1:5">
      <c r="A4392">
        <v>0</v>
      </c>
      <c r="B4392" t="s">
        <v>7726</v>
      </c>
      <c r="C4392" t="s">
        <v>50644</v>
      </c>
      <c r="D4392" s="111" t="s">
        <v>4130</v>
      </c>
      <c r="E4392" s="111" t="s">
        <v>50645</v>
      </c>
    </row>
    <row r="4393" spans="1:5">
      <c r="A4393">
        <v>0</v>
      </c>
      <c r="B4393" t="s">
        <v>7727</v>
      </c>
      <c r="C4393" t="s">
        <v>50646</v>
      </c>
      <c r="D4393" s="111" t="s">
        <v>40</v>
      </c>
      <c r="E4393" s="111" t="s">
        <v>50647</v>
      </c>
    </row>
    <row r="4394" spans="1:5">
      <c r="A4394">
        <v>0</v>
      </c>
      <c r="B4394" t="s">
        <v>7728</v>
      </c>
      <c r="C4394" t="s">
        <v>50648</v>
      </c>
      <c r="D4394" s="111" t="s">
        <v>4130</v>
      </c>
      <c r="E4394" s="111" t="s">
        <v>50649</v>
      </c>
    </row>
    <row r="4395" spans="1:5">
      <c r="A4395">
        <v>0</v>
      </c>
      <c r="B4395" t="s">
        <v>7729</v>
      </c>
      <c r="C4395" t="s">
        <v>50650</v>
      </c>
      <c r="D4395" s="111" t="s">
        <v>4149</v>
      </c>
      <c r="E4395" s="111" t="s">
        <v>50651</v>
      </c>
    </row>
    <row r="4396" spans="1:5">
      <c r="A4396">
        <v>0</v>
      </c>
      <c r="B4396" t="s">
        <v>7730</v>
      </c>
      <c r="C4396" t="s">
        <v>50652</v>
      </c>
      <c r="D4396" s="111" t="s">
        <v>40</v>
      </c>
      <c r="E4396" s="111" t="s">
        <v>50653</v>
      </c>
    </row>
    <row r="4397" spans="1:5">
      <c r="A4397">
        <v>0</v>
      </c>
      <c r="B4397" t="s">
        <v>7731</v>
      </c>
      <c r="C4397" t="s">
        <v>50654</v>
      </c>
      <c r="D4397" s="111" t="s">
        <v>40</v>
      </c>
      <c r="E4397" s="111" t="s">
        <v>50655</v>
      </c>
    </row>
    <row r="4398" spans="1:5">
      <c r="A4398">
        <v>0</v>
      </c>
      <c r="B4398" t="s">
        <v>7732</v>
      </c>
      <c r="C4398" t="s">
        <v>50656</v>
      </c>
      <c r="D4398" s="111" t="s">
        <v>4130</v>
      </c>
      <c r="E4398" s="111" t="s">
        <v>50657</v>
      </c>
    </row>
    <row r="4399" spans="1:5">
      <c r="A4399">
        <v>0</v>
      </c>
      <c r="B4399" t="s">
        <v>7733</v>
      </c>
      <c r="C4399" t="s">
        <v>50658</v>
      </c>
      <c r="D4399" s="111" t="s">
        <v>40</v>
      </c>
      <c r="E4399" s="111" t="s">
        <v>50659</v>
      </c>
    </row>
    <row r="4400" spans="1:5">
      <c r="A4400">
        <v>0</v>
      </c>
      <c r="B4400" t="s">
        <v>7734</v>
      </c>
      <c r="C4400" t="s">
        <v>50660</v>
      </c>
      <c r="D4400" s="111" t="s">
        <v>4130</v>
      </c>
      <c r="E4400" s="111" t="s">
        <v>50661</v>
      </c>
    </row>
    <row r="4401" spans="1:5">
      <c r="A4401">
        <v>0</v>
      </c>
      <c r="B4401" t="s">
        <v>7735</v>
      </c>
      <c r="C4401" t="s">
        <v>50662</v>
      </c>
      <c r="D4401" s="111" t="s">
        <v>4130</v>
      </c>
      <c r="E4401" s="111" t="s">
        <v>50663</v>
      </c>
    </row>
    <row r="4402" spans="1:5">
      <c r="A4402">
        <v>0</v>
      </c>
      <c r="B4402" t="s">
        <v>7736</v>
      </c>
      <c r="C4402" t="s">
        <v>50664</v>
      </c>
      <c r="D4402" s="111" t="s">
        <v>4130</v>
      </c>
      <c r="E4402" s="111" t="s">
        <v>50665</v>
      </c>
    </row>
    <row r="4403" spans="1:5">
      <c r="A4403">
        <v>0</v>
      </c>
      <c r="B4403" t="s">
        <v>7737</v>
      </c>
      <c r="C4403" t="s">
        <v>50666</v>
      </c>
      <c r="D4403" s="111" t="s">
        <v>4149</v>
      </c>
      <c r="E4403" s="111" t="s">
        <v>50667</v>
      </c>
    </row>
    <row r="4404" spans="1:5">
      <c r="A4404" t="s">
        <v>50668</v>
      </c>
      <c r="B4404">
        <v>0</v>
      </c>
      <c r="C4404">
        <v>0</v>
      </c>
      <c r="D4404" s="111">
        <v>0</v>
      </c>
      <c r="E4404" s="111" t="s">
        <v>42775</v>
      </c>
    </row>
    <row r="4405" spans="1:5">
      <c r="A4405">
        <v>0</v>
      </c>
      <c r="B4405" t="s">
        <v>50669</v>
      </c>
      <c r="C4405">
        <v>0</v>
      </c>
      <c r="D4405" s="111">
        <v>0</v>
      </c>
      <c r="E4405" s="111" t="s">
        <v>42775</v>
      </c>
    </row>
    <row r="4406" spans="1:5">
      <c r="A4406">
        <v>0</v>
      </c>
      <c r="B4406" t="s">
        <v>7738</v>
      </c>
      <c r="C4406" t="s">
        <v>50670</v>
      </c>
      <c r="D4406" s="111" t="s">
        <v>4130</v>
      </c>
      <c r="E4406" s="111" t="s">
        <v>50671</v>
      </c>
    </row>
    <row r="4407" spans="1:5">
      <c r="A4407">
        <v>0</v>
      </c>
      <c r="B4407" t="s">
        <v>7739</v>
      </c>
      <c r="C4407" t="s">
        <v>50672</v>
      </c>
      <c r="D4407" s="111" t="s">
        <v>4130</v>
      </c>
      <c r="E4407" s="111" t="s">
        <v>50673</v>
      </c>
    </row>
    <row r="4408" spans="1:5">
      <c r="A4408">
        <v>0</v>
      </c>
      <c r="B4408" t="s">
        <v>7740</v>
      </c>
      <c r="C4408" t="s">
        <v>50674</v>
      </c>
      <c r="D4408" s="111" t="s">
        <v>4130</v>
      </c>
      <c r="E4408" s="111" t="s">
        <v>48713</v>
      </c>
    </row>
    <row r="4409" spans="1:5">
      <c r="A4409">
        <v>0</v>
      </c>
      <c r="B4409" t="s">
        <v>7741</v>
      </c>
      <c r="C4409" t="s">
        <v>50675</v>
      </c>
      <c r="D4409" s="111" t="s">
        <v>4130</v>
      </c>
      <c r="E4409" s="111" t="s">
        <v>50676</v>
      </c>
    </row>
    <row r="4410" spans="1:5">
      <c r="A4410">
        <v>0</v>
      </c>
      <c r="B4410" t="s">
        <v>7742</v>
      </c>
      <c r="C4410" t="s">
        <v>50677</v>
      </c>
      <c r="D4410" s="111" t="s">
        <v>4130</v>
      </c>
      <c r="E4410" s="111" t="s">
        <v>50678</v>
      </c>
    </row>
    <row r="4411" spans="1:5">
      <c r="A4411">
        <v>0</v>
      </c>
      <c r="B4411" t="s">
        <v>7743</v>
      </c>
      <c r="C4411" t="s">
        <v>50679</v>
      </c>
      <c r="D4411" s="111" t="s">
        <v>4130</v>
      </c>
      <c r="E4411" s="111" t="s">
        <v>50680</v>
      </c>
    </row>
    <row r="4412" spans="1:5">
      <c r="A4412">
        <v>0</v>
      </c>
      <c r="B4412" t="s">
        <v>7744</v>
      </c>
      <c r="C4412" t="s">
        <v>50681</v>
      </c>
      <c r="D4412" s="111" t="s">
        <v>4130</v>
      </c>
      <c r="E4412" s="111" t="s">
        <v>50682</v>
      </c>
    </row>
    <row r="4413" spans="1:5">
      <c r="A4413">
        <v>0</v>
      </c>
      <c r="B4413" t="s">
        <v>7745</v>
      </c>
      <c r="C4413" t="s">
        <v>50683</v>
      </c>
      <c r="D4413" s="111" t="s">
        <v>4130</v>
      </c>
      <c r="E4413" s="111" t="s">
        <v>50684</v>
      </c>
    </row>
    <row r="4414" spans="1:5">
      <c r="A4414">
        <v>0</v>
      </c>
      <c r="B4414" t="s">
        <v>7746</v>
      </c>
      <c r="C4414" t="s">
        <v>50685</v>
      </c>
      <c r="D4414" s="111" t="s">
        <v>4130</v>
      </c>
      <c r="E4414" s="111" t="s">
        <v>50686</v>
      </c>
    </row>
    <row r="4415" spans="1:5">
      <c r="A4415">
        <v>0</v>
      </c>
      <c r="B4415" t="s">
        <v>7747</v>
      </c>
      <c r="C4415" t="s">
        <v>50687</v>
      </c>
      <c r="D4415" s="111" t="s">
        <v>4130</v>
      </c>
      <c r="E4415" s="111" t="s">
        <v>50688</v>
      </c>
    </row>
    <row r="4416" spans="1:5">
      <c r="A4416">
        <v>0</v>
      </c>
      <c r="B4416" t="s">
        <v>7748</v>
      </c>
      <c r="C4416" t="s">
        <v>50689</v>
      </c>
      <c r="D4416" s="111" t="s">
        <v>4130</v>
      </c>
      <c r="E4416" s="111" t="s">
        <v>50690</v>
      </c>
    </row>
    <row r="4417" spans="1:5">
      <c r="A4417">
        <v>0</v>
      </c>
      <c r="B4417" t="s">
        <v>7749</v>
      </c>
      <c r="C4417" t="s">
        <v>50691</v>
      </c>
      <c r="D4417" s="111" t="s">
        <v>4130</v>
      </c>
      <c r="E4417" s="111" t="s">
        <v>43859</v>
      </c>
    </row>
    <row r="4418" spans="1:5">
      <c r="A4418">
        <v>0</v>
      </c>
      <c r="B4418" t="s">
        <v>7750</v>
      </c>
      <c r="C4418" t="s">
        <v>50692</v>
      </c>
      <c r="D4418" s="111" t="s">
        <v>4130</v>
      </c>
      <c r="E4418" s="111" t="s">
        <v>50693</v>
      </c>
    </row>
    <row r="4419" spans="1:5">
      <c r="A4419">
        <v>0</v>
      </c>
      <c r="B4419" t="s">
        <v>7751</v>
      </c>
      <c r="C4419" t="s">
        <v>50694</v>
      </c>
      <c r="D4419" s="111" t="s">
        <v>4130</v>
      </c>
      <c r="E4419" s="111" t="s">
        <v>50695</v>
      </c>
    </row>
    <row r="4420" spans="1:5">
      <c r="A4420">
        <v>0</v>
      </c>
      <c r="B4420" t="s">
        <v>7752</v>
      </c>
      <c r="C4420" t="s">
        <v>50696</v>
      </c>
      <c r="D4420" s="111" t="s">
        <v>33</v>
      </c>
      <c r="E4420" s="111" t="s">
        <v>50697</v>
      </c>
    </row>
    <row r="4421" spans="1:5">
      <c r="A4421">
        <v>0</v>
      </c>
      <c r="B4421" t="s">
        <v>7753</v>
      </c>
      <c r="C4421" t="s">
        <v>50698</v>
      </c>
      <c r="D4421" s="111" t="s">
        <v>4130</v>
      </c>
      <c r="E4421" s="111" t="s">
        <v>43857</v>
      </c>
    </row>
    <row r="4422" spans="1:5">
      <c r="A4422">
        <v>0</v>
      </c>
      <c r="B4422" t="s">
        <v>7754</v>
      </c>
      <c r="C4422" t="s">
        <v>50699</v>
      </c>
      <c r="D4422" s="111" t="s">
        <v>4130</v>
      </c>
      <c r="E4422" s="111" t="s">
        <v>49441</v>
      </c>
    </row>
    <row r="4423" spans="1:5">
      <c r="A4423">
        <v>0</v>
      </c>
      <c r="B4423" t="s">
        <v>7755</v>
      </c>
      <c r="C4423" t="s">
        <v>50700</v>
      </c>
      <c r="D4423" s="111" t="s">
        <v>4130</v>
      </c>
      <c r="E4423" s="111" t="s">
        <v>48461</v>
      </c>
    </row>
    <row r="4424" spans="1:5">
      <c r="A4424">
        <v>0</v>
      </c>
      <c r="B4424" t="s">
        <v>7756</v>
      </c>
      <c r="C4424" t="s">
        <v>50701</v>
      </c>
      <c r="D4424" s="111" t="s">
        <v>4148</v>
      </c>
      <c r="E4424" s="111" t="s">
        <v>50702</v>
      </c>
    </row>
    <row r="4425" spans="1:5">
      <c r="A4425">
        <v>0</v>
      </c>
      <c r="B4425" t="s">
        <v>7757</v>
      </c>
      <c r="C4425" t="s">
        <v>50703</v>
      </c>
      <c r="D4425" s="111" t="s">
        <v>4148</v>
      </c>
      <c r="E4425" s="111" t="s">
        <v>50702</v>
      </c>
    </row>
    <row r="4426" spans="1:5">
      <c r="A4426">
        <v>0</v>
      </c>
      <c r="B4426" t="s">
        <v>7758</v>
      </c>
      <c r="C4426" t="s">
        <v>50704</v>
      </c>
      <c r="D4426" s="111" t="s">
        <v>4148</v>
      </c>
      <c r="E4426" s="111" t="s">
        <v>50702</v>
      </c>
    </row>
    <row r="4427" spans="1:5">
      <c r="A4427">
        <v>0</v>
      </c>
      <c r="B4427" t="s">
        <v>7759</v>
      </c>
      <c r="C4427" t="s">
        <v>50705</v>
      </c>
      <c r="D4427" s="111" t="s">
        <v>4130</v>
      </c>
      <c r="E4427" s="111" t="s">
        <v>50706</v>
      </c>
    </row>
    <row r="4428" spans="1:5">
      <c r="A4428" t="s">
        <v>50707</v>
      </c>
      <c r="B4428">
        <v>0</v>
      </c>
      <c r="C4428">
        <v>0</v>
      </c>
      <c r="D4428" s="111">
        <v>0</v>
      </c>
      <c r="E4428" s="111" t="s">
        <v>42775</v>
      </c>
    </row>
    <row r="4429" spans="1:5">
      <c r="A4429">
        <v>0</v>
      </c>
      <c r="B4429" t="s">
        <v>50708</v>
      </c>
      <c r="C4429">
        <v>0</v>
      </c>
      <c r="D4429" s="111">
        <v>0</v>
      </c>
      <c r="E4429" s="111" t="s">
        <v>42775</v>
      </c>
    </row>
    <row r="4430" spans="1:5">
      <c r="A4430">
        <v>0</v>
      </c>
      <c r="B4430" t="s">
        <v>7760</v>
      </c>
      <c r="C4430" t="s">
        <v>50709</v>
      </c>
      <c r="D4430" s="111" t="s">
        <v>4130</v>
      </c>
      <c r="E4430" s="111" t="s">
        <v>50710</v>
      </c>
    </row>
    <row r="4431" spans="1:5">
      <c r="A4431">
        <v>0</v>
      </c>
      <c r="B4431" t="s">
        <v>7761</v>
      </c>
      <c r="C4431" t="s">
        <v>50711</v>
      </c>
      <c r="D4431" s="111" t="s">
        <v>4130</v>
      </c>
      <c r="E4431" s="111" t="s">
        <v>50712</v>
      </c>
    </row>
    <row r="4432" spans="1:5">
      <c r="A4432">
        <v>0</v>
      </c>
      <c r="B4432" t="s">
        <v>7762</v>
      </c>
      <c r="C4432" t="s">
        <v>50713</v>
      </c>
      <c r="D4432" s="111" t="s">
        <v>4130</v>
      </c>
      <c r="E4432" s="111" t="s">
        <v>48470</v>
      </c>
    </row>
    <row r="4433" spans="1:5">
      <c r="A4433">
        <v>0</v>
      </c>
      <c r="B4433" t="s">
        <v>7763</v>
      </c>
      <c r="C4433" t="s">
        <v>50714</v>
      </c>
      <c r="D4433" s="111" t="s">
        <v>4130</v>
      </c>
      <c r="E4433" s="111" t="s">
        <v>50715</v>
      </c>
    </row>
    <row r="4434" spans="1:5">
      <c r="A4434">
        <v>0</v>
      </c>
      <c r="B4434" t="s">
        <v>7764</v>
      </c>
      <c r="C4434" t="s">
        <v>50716</v>
      </c>
      <c r="D4434" s="111" t="s">
        <v>4130</v>
      </c>
      <c r="E4434" s="111" t="s">
        <v>50717</v>
      </c>
    </row>
    <row r="4435" spans="1:5">
      <c r="A4435">
        <v>0</v>
      </c>
      <c r="B4435" t="s">
        <v>7765</v>
      </c>
      <c r="C4435" t="s">
        <v>50718</v>
      </c>
      <c r="D4435" s="111" t="s">
        <v>4130</v>
      </c>
      <c r="E4435" s="111" t="s">
        <v>50719</v>
      </c>
    </row>
    <row r="4436" spans="1:5">
      <c r="A4436">
        <v>0</v>
      </c>
      <c r="B4436" t="s">
        <v>7766</v>
      </c>
      <c r="C4436" t="s">
        <v>50720</v>
      </c>
      <c r="D4436" s="111" t="s">
        <v>24</v>
      </c>
      <c r="E4436" s="111" t="s">
        <v>50721</v>
      </c>
    </row>
    <row r="4437" spans="1:5">
      <c r="A4437">
        <v>0</v>
      </c>
      <c r="B4437" t="s">
        <v>7767</v>
      </c>
      <c r="C4437" t="s">
        <v>50722</v>
      </c>
      <c r="D4437" s="111" t="s">
        <v>24</v>
      </c>
      <c r="E4437" s="111" t="s">
        <v>50723</v>
      </c>
    </row>
    <row r="4438" spans="1:5">
      <c r="A4438">
        <v>0</v>
      </c>
      <c r="B4438" t="s">
        <v>7768</v>
      </c>
      <c r="C4438" t="s">
        <v>50724</v>
      </c>
      <c r="D4438" s="111" t="s">
        <v>24</v>
      </c>
      <c r="E4438" s="111" t="s">
        <v>50725</v>
      </c>
    </row>
    <row r="4439" spans="1:5">
      <c r="A4439">
        <v>0</v>
      </c>
      <c r="B4439" t="s">
        <v>7769</v>
      </c>
      <c r="C4439" t="s">
        <v>50726</v>
      </c>
      <c r="D4439" s="111" t="s">
        <v>24</v>
      </c>
      <c r="E4439" s="111" t="s">
        <v>50727</v>
      </c>
    </row>
    <row r="4440" spans="1:5">
      <c r="A4440">
        <v>0</v>
      </c>
      <c r="B4440" t="s">
        <v>7770</v>
      </c>
      <c r="C4440" t="s">
        <v>50728</v>
      </c>
      <c r="D4440" s="111" t="s">
        <v>24</v>
      </c>
      <c r="E4440" s="111" t="s">
        <v>48451</v>
      </c>
    </row>
    <row r="4441" spans="1:5">
      <c r="A4441">
        <v>0</v>
      </c>
      <c r="B4441" t="s">
        <v>7771</v>
      </c>
      <c r="C4441" t="s">
        <v>50729</v>
      </c>
      <c r="D4441" s="111" t="s">
        <v>24</v>
      </c>
      <c r="E4441" s="111" t="s">
        <v>49173</v>
      </c>
    </row>
    <row r="4442" spans="1:5">
      <c r="A4442">
        <v>0</v>
      </c>
      <c r="B4442" t="s">
        <v>7772</v>
      </c>
      <c r="C4442" t="s">
        <v>50730</v>
      </c>
      <c r="D4442" s="111" t="s">
        <v>4130</v>
      </c>
      <c r="E4442" s="111" t="s">
        <v>50731</v>
      </c>
    </row>
    <row r="4443" spans="1:5">
      <c r="A4443">
        <v>0</v>
      </c>
      <c r="B4443" t="s">
        <v>7773</v>
      </c>
      <c r="C4443" t="s">
        <v>50732</v>
      </c>
      <c r="D4443" s="111" t="s">
        <v>4130</v>
      </c>
      <c r="E4443" s="111" t="s">
        <v>50733</v>
      </c>
    </row>
    <row r="4444" spans="1:5">
      <c r="A4444">
        <v>0</v>
      </c>
      <c r="B4444" t="s">
        <v>7774</v>
      </c>
      <c r="C4444" t="s">
        <v>50734</v>
      </c>
      <c r="D4444" s="111" t="s">
        <v>4130</v>
      </c>
      <c r="E4444" s="111" t="s">
        <v>50735</v>
      </c>
    </row>
    <row r="4445" spans="1:5">
      <c r="A4445">
        <v>0</v>
      </c>
      <c r="B4445" t="s">
        <v>7775</v>
      </c>
      <c r="C4445" t="s">
        <v>50736</v>
      </c>
      <c r="D4445" s="111" t="s">
        <v>4130</v>
      </c>
      <c r="E4445" s="111" t="s">
        <v>49480</v>
      </c>
    </row>
    <row r="4446" spans="1:5">
      <c r="A4446">
        <v>0</v>
      </c>
      <c r="B4446" t="s">
        <v>7776</v>
      </c>
      <c r="C4446" t="s">
        <v>50737</v>
      </c>
      <c r="D4446" s="111" t="s">
        <v>4130</v>
      </c>
      <c r="E4446" s="111" t="s">
        <v>50738</v>
      </c>
    </row>
    <row r="4447" spans="1:5">
      <c r="A4447">
        <v>0</v>
      </c>
      <c r="B4447" t="s">
        <v>7777</v>
      </c>
      <c r="C4447" t="s">
        <v>7778</v>
      </c>
      <c r="D4447" s="111" t="s">
        <v>4130</v>
      </c>
      <c r="E4447" s="111" t="s">
        <v>50739</v>
      </c>
    </row>
    <row r="4448" spans="1:5">
      <c r="A4448">
        <v>0</v>
      </c>
      <c r="B4448" t="s">
        <v>7779</v>
      </c>
      <c r="C4448" t="s">
        <v>50740</v>
      </c>
      <c r="D4448" s="111" t="s">
        <v>4130</v>
      </c>
      <c r="E4448" s="111" t="s">
        <v>50741</v>
      </c>
    </row>
    <row r="4449" spans="1:5">
      <c r="A4449">
        <v>0</v>
      </c>
      <c r="B4449" t="s">
        <v>7780</v>
      </c>
      <c r="C4449" t="s">
        <v>50742</v>
      </c>
      <c r="D4449" s="111" t="s">
        <v>4130</v>
      </c>
      <c r="E4449" s="111" t="s">
        <v>48150</v>
      </c>
    </row>
    <row r="4450" spans="1:5">
      <c r="A4450">
        <v>0</v>
      </c>
      <c r="B4450" t="s">
        <v>7781</v>
      </c>
      <c r="C4450" t="s">
        <v>50743</v>
      </c>
      <c r="D4450" s="111" t="s">
        <v>4130</v>
      </c>
      <c r="E4450" s="111" t="s">
        <v>47877</v>
      </c>
    </row>
    <row r="4451" spans="1:5">
      <c r="A4451">
        <v>0</v>
      </c>
      <c r="B4451" t="s">
        <v>7782</v>
      </c>
      <c r="C4451" t="s">
        <v>50744</v>
      </c>
      <c r="D4451" s="111" t="s">
        <v>4130</v>
      </c>
      <c r="E4451" s="111" t="s">
        <v>50745</v>
      </c>
    </row>
    <row r="4452" spans="1:5">
      <c r="A4452" t="s">
        <v>50746</v>
      </c>
      <c r="B4452">
        <v>0</v>
      </c>
      <c r="C4452">
        <v>0</v>
      </c>
      <c r="D4452" s="111">
        <v>0</v>
      </c>
      <c r="E4452" s="111" t="s">
        <v>42775</v>
      </c>
    </row>
    <row r="4453" spans="1:5">
      <c r="A4453">
        <v>0</v>
      </c>
      <c r="B4453" t="s">
        <v>50747</v>
      </c>
      <c r="C4453">
        <v>0</v>
      </c>
      <c r="D4453" s="111">
        <v>0</v>
      </c>
      <c r="E4453" s="111" t="s">
        <v>42775</v>
      </c>
    </row>
    <row r="4454" spans="1:5">
      <c r="A4454">
        <v>0</v>
      </c>
      <c r="B4454" t="s">
        <v>7783</v>
      </c>
      <c r="C4454" t="s">
        <v>50748</v>
      </c>
      <c r="D4454" s="111" t="s">
        <v>4130</v>
      </c>
      <c r="E4454" s="111" t="s">
        <v>43088</v>
      </c>
    </row>
    <row r="4455" spans="1:5">
      <c r="A4455">
        <v>0</v>
      </c>
      <c r="B4455" t="s">
        <v>7784</v>
      </c>
      <c r="C4455" t="s">
        <v>50749</v>
      </c>
      <c r="D4455" s="111" t="s">
        <v>4130</v>
      </c>
      <c r="E4455" s="111" t="s">
        <v>50750</v>
      </c>
    </row>
    <row r="4456" spans="1:5">
      <c r="A4456">
        <v>0</v>
      </c>
      <c r="B4456" t="s">
        <v>7785</v>
      </c>
      <c r="C4456" t="s">
        <v>50751</v>
      </c>
      <c r="D4456" s="111" t="s">
        <v>4130</v>
      </c>
      <c r="E4456" s="111" t="s">
        <v>50752</v>
      </c>
    </row>
    <row r="4457" spans="1:5">
      <c r="A4457">
        <v>0</v>
      </c>
      <c r="B4457" t="s">
        <v>7786</v>
      </c>
      <c r="C4457" t="s">
        <v>50753</v>
      </c>
      <c r="D4457" s="111" t="s">
        <v>4130</v>
      </c>
      <c r="E4457" s="111" t="s">
        <v>50754</v>
      </c>
    </row>
    <row r="4458" spans="1:5">
      <c r="A4458">
        <v>0</v>
      </c>
      <c r="B4458" t="s">
        <v>7787</v>
      </c>
      <c r="C4458" t="s">
        <v>50755</v>
      </c>
      <c r="D4458" s="111" t="s">
        <v>4130</v>
      </c>
      <c r="E4458" s="111" t="s">
        <v>50756</v>
      </c>
    </row>
    <row r="4459" spans="1:5">
      <c r="A4459">
        <v>0</v>
      </c>
      <c r="B4459" t="s">
        <v>7788</v>
      </c>
      <c r="C4459" t="s">
        <v>50757</v>
      </c>
      <c r="D4459" s="111" t="s">
        <v>4130</v>
      </c>
      <c r="E4459" s="111" t="s">
        <v>45358</v>
      </c>
    </row>
    <row r="4460" spans="1:5">
      <c r="A4460">
        <v>0</v>
      </c>
      <c r="B4460" t="s">
        <v>7789</v>
      </c>
      <c r="C4460" t="s">
        <v>50758</v>
      </c>
      <c r="D4460" s="111" t="s">
        <v>4130</v>
      </c>
      <c r="E4460" s="111" t="s">
        <v>50759</v>
      </c>
    </row>
    <row r="4461" spans="1:5">
      <c r="A4461">
        <v>0</v>
      </c>
      <c r="B4461" t="s">
        <v>7790</v>
      </c>
      <c r="C4461" t="s">
        <v>50760</v>
      </c>
      <c r="D4461" s="111" t="s">
        <v>4130</v>
      </c>
      <c r="E4461" s="111" t="s">
        <v>50761</v>
      </c>
    </row>
    <row r="4462" spans="1:5">
      <c r="A4462">
        <v>0</v>
      </c>
      <c r="B4462" t="s">
        <v>7791</v>
      </c>
      <c r="C4462" t="s">
        <v>50762</v>
      </c>
      <c r="D4462" s="111" t="s">
        <v>4130</v>
      </c>
      <c r="E4462" s="111" t="s">
        <v>50763</v>
      </c>
    </row>
    <row r="4463" spans="1:5">
      <c r="A4463">
        <v>0</v>
      </c>
      <c r="B4463" t="s">
        <v>7792</v>
      </c>
      <c r="C4463" t="s">
        <v>50764</v>
      </c>
      <c r="D4463" s="111" t="s">
        <v>4130</v>
      </c>
      <c r="E4463" s="111" t="s">
        <v>50765</v>
      </c>
    </row>
    <row r="4464" spans="1:5">
      <c r="A4464">
        <v>0</v>
      </c>
      <c r="B4464" t="s">
        <v>7793</v>
      </c>
      <c r="C4464" t="s">
        <v>50766</v>
      </c>
      <c r="D4464" s="111" t="s">
        <v>4130</v>
      </c>
      <c r="E4464" s="111" t="s">
        <v>50767</v>
      </c>
    </row>
    <row r="4465" spans="1:5">
      <c r="A4465">
        <v>0</v>
      </c>
      <c r="B4465" t="s">
        <v>7794</v>
      </c>
      <c r="C4465" t="s">
        <v>50768</v>
      </c>
      <c r="D4465" s="111" t="s">
        <v>4130</v>
      </c>
      <c r="E4465" s="111" t="s">
        <v>50769</v>
      </c>
    </row>
    <row r="4466" spans="1:5">
      <c r="A4466">
        <v>0</v>
      </c>
      <c r="B4466" t="s">
        <v>7795</v>
      </c>
      <c r="C4466" t="s">
        <v>50770</v>
      </c>
      <c r="D4466" s="111" t="s">
        <v>4130</v>
      </c>
      <c r="E4466" s="111" t="s">
        <v>50771</v>
      </c>
    </row>
    <row r="4467" spans="1:5">
      <c r="A4467">
        <v>0</v>
      </c>
      <c r="B4467" t="s">
        <v>7796</v>
      </c>
      <c r="C4467" t="s">
        <v>50772</v>
      </c>
      <c r="D4467" s="111" t="s">
        <v>4130</v>
      </c>
      <c r="E4467" s="111" t="s">
        <v>50773</v>
      </c>
    </row>
    <row r="4468" spans="1:5">
      <c r="A4468">
        <v>0</v>
      </c>
      <c r="B4468" t="s">
        <v>50774</v>
      </c>
      <c r="C4468">
        <v>0</v>
      </c>
      <c r="D4468" s="111">
        <v>0</v>
      </c>
      <c r="E4468" s="111" t="s">
        <v>42775</v>
      </c>
    </row>
    <row r="4469" spans="1:5">
      <c r="A4469">
        <v>0</v>
      </c>
      <c r="B4469" t="s">
        <v>7797</v>
      </c>
      <c r="C4469" t="s">
        <v>50775</v>
      </c>
      <c r="D4469" s="111" t="s">
        <v>4130</v>
      </c>
      <c r="E4469" s="111" t="s">
        <v>50776</v>
      </c>
    </row>
    <row r="4470" spans="1:5">
      <c r="A4470">
        <v>0</v>
      </c>
      <c r="B4470" t="s">
        <v>7798</v>
      </c>
      <c r="C4470" t="s">
        <v>50777</v>
      </c>
      <c r="D4470" s="111" t="s">
        <v>4130</v>
      </c>
      <c r="E4470" s="111" t="s">
        <v>50778</v>
      </c>
    </row>
    <row r="4471" spans="1:5">
      <c r="A4471">
        <v>0</v>
      </c>
      <c r="B4471" t="s">
        <v>7799</v>
      </c>
      <c r="C4471" t="s">
        <v>50779</v>
      </c>
      <c r="D4471" s="111" t="s">
        <v>4130</v>
      </c>
      <c r="E4471" s="111" t="s">
        <v>50780</v>
      </c>
    </row>
    <row r="4472" spans="1:5">
      <c r="A4472">
        <v>0</v>
      </c>
      <c r="B4472" t="s">
        <v>7800</v>
      </c>
      <c r="C4472" t="s">
        <v>50781</v>
      </c>
      <c r="D4472" s="111" t="s">
        <v>4130</v>
      </c>
      <c r="E4472" s="111" t="s">
        <v>50782</v>
      </c>
    </row>
    <row r="4473" spans="1:5">
      <c r="A4473">
        <v>0</v>
      </c>
      <c r="B4473" t="s">
        <v>7801</v>
      </c>
      <c r="C4473" t="s">
        <v>50783</v>
      </c>
      <c r="D4473" s="111" t="s">
        <v>4130</v>
      </c>
      <c r="E4473" s="111" t="s">
        <v>50784</v>
      </c>
    </row>
    <row r="4474" spans="1:5">
      <c r="A4474">
        <v>0</v>
      </c>
      <c r="B4474" t="s">
        <v>7802</v>
      </c>
      <c r="C4474" t="s">
        <v>50785</v>
      </c>
      <c r="D4474" s="111" t="s">
        <v>4130</v>
      </c>
      <c r="E4474" s="111" t="s">
        <v>50786</v>
      </c>
    </row>
    <row r="4475" spans="1:5">
      <c r="A4475">
        <v>0</v>
      </c>
      <c r="B4475" t="s">
        <v>7803</v>
      </c>
      <c r="C4475" t="s">
        <v>50787</v>
      </c>
      <c r="D4475" s="111" t="s">
        <v>4130</v>
      </c>
      <c r="E4475" s="111" t="s">
        <v>50788</v>
      </c>
    </row>
    <row r="4476" spans="1:5">
      <c r="A4476">
        <v>0</v>
      </c>
      <c r="B4476" t="s">
        <v>7804</v>
      </c>
      <c r="C4476" t="s">
        <v>50789</v>
      </c>
      <c r="D4476" s="111" t="s">
        <v>4130</v>
      </c>
      <c r="E4476" s="111" t="s">
        <v>50790</v>
      </c>
    </row>
    <row r="4477" spans="1:5">
      <c r="A4477">
        <v>0</v>
      </c>
      <c r="B4477" t="s">
        <v>7805</v>
      </c>
      <c r="C4477" t="s">
        <v>50791</v>
      </c>
      <c r="D4477" s="111" t="s">
        <v>4130</v>
      </c>
      <c r="E4477" s="111" t="s">
        <v>50792</v>
      </c>
    </row>
    <row r="4478" spans="1:5">
      <c r="A4478">
        <v>0</v>
      </c>
      <c r="B4478" t="s">
        <v>7806</v>
      </c>
      <c r="C4478" t="s">
        <v>50793</v>
      </c>
      <c r="D4478" s="111" t="s">
        <v>4130</v>
      </c>
      <c r="E4478" s="111" t="s">
        <v>50794</v>
      </c>
    </row>
    <row r="4479" spans="1:5">
      <c r="A4479" t="s">
        <v>50795</v>
      </c>
      <c r="B4479">
        <v>0</v>
      </c>
      <c r="C4479">
        <v>0</v>
      </c>
      <c r="D4479" s="111">
        <v>0</v>
      </c>
      <c r="E4479" s="111" t="s">
        <v>42775</v>
      </c>
    </row>
    <row r="4480" spans="1:5">
      <c r="A4480">
        <v>0</v>
      </c>
      <c r="B4480" t="s">
        <v>50796</v>
      </c>
      <c r="C4480">
        <v>0</v>
      </c>
      <c r="D4480" s="111">
        <v>0</v>
      </c>
      <c r="E4480" s="111" t="s">
        <v>42775</v>
      </c>
    </row>
    <row r="4481" spans="1:5">
      <c r="A4481">
        <v>0</v>
      </c>
      <c r="B4481" t="s">
        <v>7807</v>
      </c>
      <c r="C4481" t="s">
        <v>50797</v>
      </c>
      <c r="D4481" s="111" t="s">
        <v>4130</v>
      </c>
      <c r="E4481" s="111" t="s">
        <v>50798</v>
      </c>
    </row>
    <row r="4482" spans="1:5">
      <c r="A4482">
        <v>0</v>
      </c>
      <c r="B4482" t="s">
        <v>7808</v>
      </c>
      <c r="C4482" t="s">
        <v>50799</v>
      </c>
      <c r="D4482" s="111" t="s">
        <v>4130</v>
      </c>
      <c r="E4482" s="111" t="s">
        <v>50800</v>
      </c>
    </row>
    <row r="4483" spans="1:5">
      <c r="A4483">
        <v>0</v>
      </c>
      <c r="B4483" t="s">
        <v>7809</v>
      </c>
      <c r="C4483" t="s">
        <v>50801</v>
      </c>
      <c r="D4483" s="111" t="s">
        <v>24</v>
      </c>
      <c r="E4483" s="111" t="s">
        <v>50802</v>
      </c>
    </row>
    <row r="4484" spans="1:5">
      <c r="A4484">
        <v>0</v>
      </c>
      <c r="B4484" t="s">
        <v>7810</v>
      </c>
      <c r="C4484" t="s">
        <v>50803</v>
      </c>
      <c r="D4484" s="111" t="s">
        <v>4148</v>
      </c>
      <c r="E4484" s="111" t="s">
        <v>50804</v>
      </c>
    </row>
    <row r="4485" spans="1:5">
      <c r="A4485">
        <v>0</v>
      </c>
      <c r="B4485" t="s">
        <v>7811</v>
      </c>
      <c r="C4485" t="s">
        <v>50805</v>
      </c>
      <c r="D4485" s="111" t="s">
        <v>4146</v>
      </c>
      <c r="E4485" s="111" t="s">
        <v>50806</v>
      </c>
    </row>
    <row r="4486" spans="1:5">
      <c r="A4486">
        <v>0</v>
      </c>
      <c r="B4486" t="s">
        <v>7812</v>
      </c>
      <c r="C4486" t="s">
        <v>50807</v>
      </c>
      <c r="D4486" s="111" t="s">
        <v>4130</v>
      </c>
      <c r="E4486" s="111" t="s">
        <v>50808</v>
      </c>
    </row>
    <row r="4487" spans="1:5">
      <c r="A4487">
        <v>0</v>
      </c>
      <c r="B4487" t="s">
        <v>7813</v>
      </c>
      <c r="C4487" t="s">
        <v>50809</v>
      </c>
      <c r="D4487" s="111" t="s">
        <v>4130</v>
      </c>
      <c r="E4487" s="111" t="s">
        <v>50810</v>
      </c>
    </row>
    <row r="4488" spans="1:5">
      <c r="A4488">
        <v>0</v>
      </c>
      <c r="B4488" t="s">
        <v>7814</v>
      </c>
      <c r="C4488" t="s">
        <v>50811</v>
      </c>
      <c r="D4488" s="111" t="s">
        <v>4130</v>
      </c>
      <c r="E4488" s="111" t="s">
        <v>49815</v>
      </c>
    </row>
    <row r="4489" spans="1:5">
      <c r="A4489">
        <v>0</v>
      </c>
      <c r="B4489" t="s">
        <v>7815</v>
      </c>
      <c r="C4489" t="s">
        <v>50812</v>
      </c>
      <c r="D4489" s="111" t="s">
        <v>4130</v>
      </c>
      <c r="E4489" s="111" t="s">
        <v>50813</v>
      </c>
    </row>
    <row r="4490" spans="1:5">
      <c r="A4490">
        <v>0</v>
      </c>
      <c r="B4490" t="s">
        <v>7816</v>
      </c>
      <c r="C4490" t="s">
        <v>50814</v>
      </c>
      <c r="D4490" s="111" t="s">
        <v>4130</v>
      </c>
      <c r="E4490" s="111" t="s">
        <v>49567</v>
      </c>
    </row>
    <row r="4491" spans="1:5">
      <c r="A4491">
        <v>0</v>
      </c>
      <c r="B4491">
        <v>0</v>
      </c>
      <c r="C4491">
        <v>0</v>
      </c>
      <c r="D4491" s="111">
        <v>0</v>
      </c>
      <c r="E4491" s="111" t="s">
        <v>42775</v>
      </c>
    </row>
    <row r="4492" spans="1:5">
      <c r="A4492">
        <v>0</v>
      </c>
      <c r="B4492">
        <v>0</v>
      </c>
      <c r="C4492">
        <v>0</v>
      </c>
      <c r="D4492" s="111">
        <v>0</v>
      </c>
      <c r="E4492" s="111" t="s">
        <v>42775</v>
      </c>
    </row>
    <row r="4493" spans="1:5">
      <c r="A4493" t="s">
        <v>50815</v>
      </c>
      <c r="B4493">
        <v>0</v>
      </c>
      <c r="C4493">
        <v>0</v>
      </c>
      <c r="D4493" s="111">
        <v>0</v>
      </c>
      <c r="E4493" s="111" t="s">
        <v>42775</v>
      </c>
    </row>
    <row r="4494" spans="1:5">
      <c r="A4494">
        <v>0</v>
      </c>
      <c r="B4494" t="s">
        <v>50816</v>
      </c>
      <c r="C4494">
        <v>0</v>
      </c>
      <c r="D4494" s="111">
        <v>0</v>
      </c>
      <c r="E4494" s="111" t="s">
        <v>42775</v>
      </c>
    </row>
    <row r="4495" spans="1:5">
      <c r="A4495">
        <v>0</v>
      </c>
      <c r="B4495" t="s">
        <v>7817</v>
      </c>
      <c r="C4495" t="s">
        <v>50817</v>
      </c>
      <c r="D4495" s="111" t="s">
        <v>24</v>
      </c>
      <c r="E4495" s="111" t="s">
        <v>50818</v>
      </c>
    </row>
    <row r="4496" spans="1:5">
      <c r="A4496">
        <v>0</v>
      </c>
      <c r="B4496" t="s">
        <v>7818</v>
      </c>
      <c r="C4496" t="s">
        <v>50819</v>
      </c>
      <c r="D4496" s="111" t="s">
        <v>24</v>
      </c>
      <c r="E4496" s="111" t="s">
        <v>50820</v>
      </c>
    </row>
    <row r="4497" spans="1:5">
      <c r="A4497">
        <v>0</v>
      </c>
      <c r="B4497" t="s">
        <v>7819</v>
      </c>
      <c r="C4497" t="s">
        <v>50821</v>
      </c>
      <c r="D4497" s="111" t="s">
        <v>24</v>
      </c>
      <c r="E4497" s="111" t="s">
        <v>47750</v>
      </c>
    </row>
    <row r="4498" spans="1:5">
      <c r="A4498">
        <v>0</v>
      </c>
      <c r="B4498" t="s">
        <v>50822</v>
      </c>
      <c r="C4498">
        <v>0</v>
      </c>
      <c r="D4498" s="111">
        <v>0</v>
      </c>
      <c r="E4498" s="111" t="s">
        <v>42775</v>
      </c>
    </row>
    <row r="4499" spans="1:5">
      <c r="A4499">
        <v>0</v>
      </c>
      <c r="B4499" t="s">
        <v>7820</v>
      </c>
      <c r="C4499" t="s">
        <v>50823</v>
      </c>
      <c r="D4499" s="111" t="s">
        <v>24</v>
      </c>
      <c r="E4499" s="111" t="s">
        <v>50824</v>
      </c>
    </row>
    <row r="4500" spans="1:5">
      <c r="A4500">
        <v>0</v>
      </c>
      <c r="B4500" t="s">
        <v>7821</v>
      </c>
      <c r="C4500" t="s">
        <v>50825</v>
      </c>
      <c r="D4500" s="111" t="s">
        <v>24</v>
      </c>
      <c r="E4500" s="111" t="s">
        <v>50826</v>
      </c>
    </row>
    <row r="4501" spans="1:5">
      <c r="A4501">
        <v>0</v>
      </c>
      <c r="B4501" t="s">
        <v>7822</v>
      </c>
      <c r="C4501" t="s">
        <v>50827</v>
      </c>
      <c r="D4501" s="111" t="s">
        <v>24</v>
      </c>
      <c r="E4501" s="111" t="s">
        <v>46163</v>
      </c>
    </row>
    <row r="4502" spans="1:5">
      <c r="A4502">
        <v>0</v>
      </c>
      <c r="B4502" t="s">
        <v>7823</v>
      </c>
      <c r="C4502" t="s">
        <v>50828</v>
      </c>
      <c r="D4502" s="111" t="s">
        <v>24</v>
      </c>
      <c r="E4502" s="111" t="s">
        <v>50829</v>
      </c>
    </row>
    <row r="4503" spans="1:5">
      <c r="A4503">
        <v>0</v>
      </c>
      <c r="B4503" t="s">
        <v>50830</v>
      </c>
      <c r="C4503">
        <v>0</v>
      </c>
      <c r="D4503" s="111">
        <v>0</v>
      </c>
      <c r="E4503" s="111" t="s">
        <v>42775</v>
      </c>
    </row>
    <row r="4504" spans="1:5">
      <c r="A4504">
        <v>0</v>
      </c>
      <c r="B4504" t="s">
        <v>7824</v>
      </c>
      <c r="C4504" t="s">
        <v>50831</v>
      </c>
      <c r="D4504" s="111" t="s">
        <v>24</v>
      </c>
      <c r="E4504" s="111" t="s">
        <v>50832</v>
      </c>
    </row>
    <row r="4505" spans="1:5">
      <c r="A4505">
        <v>0</v>
      </c>
      <c r="B4505" t="s">
        <v>7825</v>
      </c>
      <c r="C4505" t="s">
        <v>50833</v>
      </c>
      <c r="D4505" s="111" t="s">
        <v>24</v>
      </c>
      <c r="E4505" s="111" t="s">
        <v>50834</v>
      </c>
    </row>
    <row r="4506" spans="1:5">
      <c r="A4506">
        <v>0</v>
      </c>
      <c r="B4506" t="s">
        <v>7826</v>
      </c>
      <c r="C4506" t="s">
        <v>50835</v>
      </c>
      <c r="D4506" s="111" t="s">
        <v>24</v>
      </c>
      <c r="E4506" s="111" t="s">
        <v>50836</v>
      </c>
    </row>
    <row r="4507" spans="1:5">
      <c r="A4507">
        <v>0</v>
      </c>
      <c r="B4507" t="s">
        <v>7827</v>
      </c>
      <c r="C4507" t="s">
        <v>50837</v>
      </c>
      <c r="D4507" s="111" t="s">
        <v>24</v>
      </c>
      <c r="E4507" s="111" t="s">
        <v>50838</v>
      </c>
    </row>
    <row r="4508" spans="1:5">
      <c r="A4508">
        <v>0</v>
      </c>
      <c r="B4508" t="s">
        <v>7828</v>
      </c>
      <c r="C4508" t="s">
        <v>50839</v>
      </c>
      <c r="D4508" s="111" t="s">
        <v>24</v>
      </c>
      <c r="E4508" s="111" t="s">
        <v>50840</v>
      </c>
    </row>
    <row r="4509" spans="1:5">
      <c r="A4509">
        <v>0</v>
      </c>
      <c r="B4509" t="s">
        <v>7829</v>
      </c>
      <c r="C4509" t="s">
        <v>50841</v>
      </c>
      <c r="D4509" s="111" t="s">
        <v>24</v>
      </c>
      <c r="E4509" s="111" t="s">
        <v>50842</v>
      </c>
    </row>
    <row r="4510" spans="1:5">
      <c r="A4510">
        <v>0</v>
      </c>
      <c r="B4510" t="s">
        <v>7830</v>
      </c>
      <c r="C4510" t="s">
        <v>50843</v>
      </c>
      <c r="D4510" s="111" t="s">
        <v>24</v>
      </c>
      <c r="E4510" s="111" t="s">
        <v>50844</v>
      </c>
    </row>
    <row r="4511" spans="1:5">
      <c r="A4511">
        <v>0</v>
      </c>
      <c r="B4511" t="s">
        <v>7831</v>
      </c>
      <c r="C4511" t="s">
        <v>50845</v>
      </c>
      <c r="D4511" s="111" t="s">
        <v>24</v>
      </c>
      <c r="E4511" s="111" t="s">
        <v>50846</v>
      </c>
    </row>
    <row r="4512" spans="1:5">
      <c r="A4512">
        <v>0</v>
      </c>
      <c r="B4512" t="s">
        <v>7832</v>
      </c>
      <c r="C4512" t="s">
        <v>50847</v>
      </c>
      <c r="D4512" s="111" t="s">
        <v>24</v>
      </c>
      <c r="E4512" s="111" t="s">
        <v>50848</v>
      </c>
    </row>
    <row r="4513" spans="1:5">
      <c r="A4513">
        <v>0</v>
      </c>
      <c r="B4513" t="s">
        <v>7833</v>
      </c>
      <c r="C4513" t="s">
        <v>50849</v>
      </c>
      <c r="D4513" s="111" t="s">
        <v>24</v>
      </c>
      <c r="E4513" s="111" t="s">
        <v>50850</v>
      </c>
    </row>
    <row r="4514" spans="1:5">
      <c r="A4514">
        <v>0</v>
      </c>
      <c r="B4514" t="s">
        <v>7834</v>
      </c>
      <c r="C4514" t="s">
        <v>50851</v>
      </c>
      <c r="D4514" s="111" t="s">
        <v>24</v>
      </c>
      <c r="E4514" s="111" t="s">
        <v>50852</v>
      </c>
    </row>
    <row r="4515" spans="1:5">
      <c r="A4515">
        <v>0</v>
      </c>
      <c r="B4515" t="s">
        <v>7835</v>
      </c>
      <c r="C4515" t="s">
        <v>50853</v>
      </c>
      <c r="D4515" s="111" t="s">
        <v>24</v>
      </c>
      <c r="E4515" s="111" t="s">
        <v>50854</v>
      </c>
    </row>
    <row r="4516" spans="1:5">
      <c r="A4516">
        <v>0</v>
      </c>
      <c r="B4516" t="s">
        <v>7836</v>
      </c>
      <c r="C4516" t="s">
        <v>50855</v>
      </c>
      <c r="D4516" s="111" t="s">
        <v>24</v>
      </c>
      <c r="E4516" s="111" t="s">
        <v>50856</v>
      </c>
    </row>
    <row r="4517" spans="1:5">
      <c r="A4517">
        <v>0</v>
      </c>
      <c r="B4517" t="s">
        <v>7837</v>
      </c>
      <c r="C4517" t="s">
        <v>50857</v>
      </c>
      <c r="D4517" s="111" t="s">
        <v>24</v>
      </c>
      <c r="E4517" s="111" t="s">
        <v>50856</v>
      </c>
    </row>
    <row r="4518" spans="1:5">
      <c r="A4518">
        <v>0</v>
      </c>
      <c r="B4518" t="s">
        <v>7838</v>
      </c>
      <c r="C4518" t="s">
        <v>50858</v>
      </c>
      <c r="D4518" s="111" t="s">
        <v>24</v>
      </c>
      <c r="E4518" s="111" t="s">
        <v>46875</v>
      </c>
    </row>
    <row r="4519" spans="1:5">
      <c r="A4519">
        <v>0</v>
      </c>
      <c r="B4519" t="s">
        <v>7839</v>
      </c>
      <c r="C4519" t="s">
        <v>50859</v>
      </c>
      <c r="D4519" s="111" t="s">
        <v>24</v>
      </c>
      <c r="E4519" s="111" t="s">
        <v>50860</v>
      </c>
    </row>
    <row r="4520" spans="1:5">
      <c r="A4520">
        <v>0</v>
      </c>
      <c r="B4520" t="s">
        <v>7840</v>
      </c>
      <c r="C4520" t="s">
        <v>50861</v>
      </c>
      <c r="D4520" s="111" t="s">
        <v>24</v>
      </c>
      <c r="E4520" s="111" t="s">
        <v>48356</v>
      </c>
    </row>
    <row r="4521" spans="1:5">
      <c r="A4521">
        <v>0</v>
      </c>
      <c r="B4521" t="s">
        <v>7841</v>
      </c>
      <c r="C4521" t="s">
        <v>50862</v>
      </c>
      <c r="D4521" s="111" t="s">
        <v>24</v>
      </c>
      <c r="E4521" s="111" t="s">
        <v>48356</v>
      </c>
    </row>
    <row r="4522" spans="1:5">
      <c r="A4522">
        <v>0</v>
      </c>
      <c r="B4522" t="s">
        <v>50863</v>
      </c>
      <c r="C4522">
        <v>0</v>
      </c>
      <c r="D4522" s="111">
        <v>0</v>
      </c>
      <c r="E4522" s="111" t="s">
        <v>42775</v>
      </c>
    </row>
    <row r="4523" spans="1:5">
      <c r="A4523">
        <v>0</v>
      </c>
      <c r="B4523" t="s">
        <v>7842</v>
      </c>
      <c r="C4523" t="s">
        <v>50864</v>
      </c>
      <c r="D4523" s="111" t="s">
        <v>24</v>
      </c>
      <c r="E4523" s="111" t="s">
        <v>50865</v>
      </c>
    </row>
    <row r="4524" spans="1:5">
      <c r="A4524">
        <v>0</v>
      </c>
      <c r="B4524" t="s">
        <v>7843</v>
      </c>
      <c r="C4524" t="s">
        <v>50866</v>
      </c>
      <c r="D4524" s="111" t="s">
        <v>24</v>
      </c>
      <c r="E4524" s="111" t="s">
        <v>50867</v>
      </c>
    </row>
    <row r="4525" spans="1:5">
      <c r="A4525">
        <v>0</v>
      </c>
      <c r="B4525" t="s">
        <v>7844</v>
      </c>
      <c r="C4525" t="s">
        <v>50868</v>
      </c>
      <c r="D4525" s="111" t="s">
        <v>24</v>
      </c>
      <c r="E4525" s="111" t="s">
        <v>50869</v>
      </c>
    </row>
    <row r="4526" spans="1:5">
      <c r="A4526">
        <v>0</v>
      </c>
      <c r="B4526" t="s">
        <v>7845</v>
      </c>
      <c r="C4526" t="s">
        <v>50870</v>
      </c>
      <c r="D4526" s="111" t="s">
        <v>24</v>
      </c>
      <c r="E4526" s="111" t="s">
        <v>50871</v>
      </c>
    </row>
    <row r="4527" spans="1:5">
      <c r="A4527">
        <v>0</v>
      </c>
      <c r="B4527" t="s">
        <v>7846</v>
      </c>
      <c r="C4527" t="s">
        <v>50872</v>
      </c>
      <c r="D4527" s="111" t="s">
        <v>24</v>
      </c>
      <c r="E4527" s="111" t="s">
        <v>43883</v>
      </c>
    </row>
    <row r="4528" spans="1:5">
      <c r="A4528">
        <v>0</v>
      </c>
      <c r="B4528" t="s">
        <v>7847</v>
      </c>
      <c r="C4528" t="s">
        <v>50873</v>
      </c>
      <c r="D4528" s="111" t="s">
        <v>24</v>
      </c>
      <c r="E4528" s="111" t="s">
        <v>50874</v>
      </c>
    </row>
    <row r="4529" spans="1:5">
      <c r="A4529">
        <v>0</v>
      </c>
      <c r="B4529" t="s">
        <v>50875</v>
      </c>
      <c r="C4529">
        <v>0</v>
      </c>
      <c r="D4529" s="111">
        <v>0</v>
      </c>
      <c r="E4529" s="111" t="s">
        <v>42775</v>
      </c>
    </row>
    <row r="4530" spans="1:5">
      <c r="A4530">
        <v>0</v>
      </c>
      <c r="B4530" t="s">
        <v>7848</v>
      </c>
      <c r="C4530" t="s">
        <v>50876</v>
      </c>
      <c r="D4530" s="111" t="s">
        <v>24</v>
      </c>
      <c r="E4530" s="111" t="s">
        <v>50877</v>
      </c>
    </row>
    <row r="4531" spans="1:5">
      <c r="A4531">
        <v>0</v>
      </c>
      <c r="B4531" t="s">
        <v>7849</v>
      </c>
      <c r="C4531" t="s">
        <v>50878</v>
      </c>
      <c r="D4531" s="111" t="s">
        <v>24</v>
      </c>
      <c r="E4531" s="111" t="s">
        <v>43433</v>
      </c>
    </row>
    <row r="4532" spans="1:5">
      <c r="A4532">
        <v>0</v>
      </c>
      <c r="B4532" t="s">
        <v>7850</v>
      </c>
      <c r="C4532" t="s">
        <v>50879</v>
      </c>
      <c r="D4532" s="111" t="s">
        <v>24</v>
      </c>
      <c r="E4532" s="111" t="s">
        <v>43982</v>
      </c>
    </row>
    <row r="4533" spans="1:5">
      <c r="A4533">
        <v>0</v>
      </c>
      <c r="B4533" t="s">
        <v>7851</v>
      </c>
      <c r="C4533" t="s">
        <v>50880</v>
      </c>
      <c r="D4533" s="111" t="s">
        <v>24</v>
      </c>
      <c r="E4533" s="111" t="s">
        <v>50844</v>
      </c>
    </row>
    <row r="4534" spans="1:5">
      <c r="A4534">
        <v>0</v>
      </c>
      <c r="B4534" t="s">
        <v>7852</v>
      </c>
      <c r="C4534" t="s">
        <v>50881</v>
      </c>
      <c r="D4534" s="111" t="s">
        <v>24</v>
      </c>
      <c r="E4534" s="111" t="s">
        <v>50882</v>
      </c>
    </row>
    <row r="4535" spans="1:5">
      <c r="A4535">
        <v>0</v>
      </c>
      <c r="B4535" t="s">
        <v>7853</v>
      </c>
      <c r="C4535" t="s">
        <v>7854</v>
      </c>
      <c r="D4535" s="111" t="s">
        <v>24</v>
      </c>
      <c r="E4535" s="111" t="s">
        <v>50883</v>
      </c>
    </row>
    <row r="4536" spans="1:5">
      <c r="A4536">
        <v>0</v>
      </c>
      <c r="B4536" t="s">
        <v>7855</v>
      </c>
      <c r="C4536" t="s">
        <v>50884</v>
      </c>
      <c r="D4536" s="111" t="s">
        <v>40</v>
      </c>
      <c r="E4536" s="111" t="s">
        <v>50885</v>
      </c>
    </row>
    <row r="4537" spans="1:5">
      <c r="A4537">
        <v>0</v>
      </c>
      <c r="B4537" t="s">
        <v>7856</v>
      </c>
      <c r="C4537" t="s">
        <v>50886</v>
      </c>
      <c r="D4537" s="111" t="s">
        <v>24</v>
      </c>
      <c r="E4537" s="111" t="s">
        <v>50887</v>
      </c>
    </row>
    <row r="4538" spans="1:5">
      <c r="A4538">
        <v>0</v>
      </c>
      <c r="B4538" t="s">
        <v>7857</v>
      </c>
      <c r="C4538" t="s">
        <v>50888</v>
      </c>
      <c r="D4538" s="111" t="s">
        <v>24</v>
      </c>
      <c r="E4538" s="111" t="s">
        <v>50889</v>
      </c>
    </row>
    <row r="4539" spans="1:5">
      <c r="A4539">
        <v>0</v>
      </c>
      <c r="B4539" t="s">
        <v>7858</v>
      </c>
      <c r="C4539" t="s">
        <v>50890</v>
      </c>
      <c r="D4539" s="111" t="s">
        <v>24</v>
      </c>
      <c r="E4539" s="111" t="s">
        <v>50891</v>
      </c>
    </row>
    <row r="4540" spans="1:5">
      <c r="A4540">
        <v>0</v>
      </c>
      <c r="B4540" t="s">
        <v>7859</v>
      </c>
      <c r="C4540" t="s">
        <v>50892</v>
      </c>
      <c r="D4540" s="111" t="s">
        <v>24</v>
      </c>
      <c r="E4540" s="111" t="s">
        <v>50671</v>
      </c>
    </row>
    <row r="4541" spans="1:5">
      <c r="A4541">
        <v>0</v>
      </c>
      <c r="B4541" t="s">
        <v>7860</v>
      </c>
      <c r="C4541" t="s">
        <v>50893</v>
      </c>
      <c r="D4541" s="111" t="s">
        <v>24</v>
      </c>
      <c r="E4541" s="111" t="s">
        <v>48706</v>
      </c>
    </row>
    <row r="4542" spans="1:5">
      <c r="A4542">
        <v>0</v>
      </c>
      <c r="B4542" t="s">
        <v>7861</v>
      </c>
      <c r="C4542" t="s">
        <v>50894</v>
      </c>
      <c r="D4542" s="111" t="s">
        <v>24</v>
      </c>
      <c r="E4542" s="111" t="s">
        <v>50895</v>
      </c>
    </row>
    <row r="4543" spans="1:5">
      <c r="A4543">
        <v>0</v>
      </c>
      <c r="B4543" t="s">
        <v>7862</v>
      </c>
      <c r="C4543" t="s">
        <v>50896</v>
      </c>
      <c r="D4543" s="111" t="s">
        <v>24</v>
      </c>
      <c r="E4543" s="111" t="s">
        <v>50897</v>
      </c>
    </row>
    <row r="4544" spans="1:5">
      <c r="A4544">
        <v>0</v>
      </c>
      <c r="B4544" t="s">
        <v>7863</v>
      </c>
      <c r="C4544" t="s">
        <v>50898</v>
      </c>
      <c r="D4544" s="111" t="s">
        <v>24</v>
      </c>
      <c r="E4544" s="111" t="s">
        <v>48223</v>
      </c>
    </row>
    <row r="4545" spans="1:5">
      <c r="A4545">
        <v>0</v>
      </c>
      <c r="B4545" t="s">
        <v>50899</v>
      </c>
      <c r="C4545">
        <v>0</v>
      </c>
      <c r="D4545" s="111">
        <v>0</v>
      </c>
      <c r="E4545" s="111" t="s">
        <v>42775</v>
      </c>
    </row>
    <row r="4546" spans="1:5">
      <c r="A4546">
        <v>0</v>
      </c>
      <c r="B4546" t="s">
        <v>7864</v>
      </c>
      <c r="C4546" t="s">
        <v>50900</v>
      </c>
      <c r="D4546" s="111" t="s">
        <v>24</v>
      </c>
      <c r="E4546" s="111" t="s">
        <v>50901</v>
      </c>
    </row>
    <row r="4547" spans="1:5">
      <c r="A4547">
        <v>0</v>
      </c>
      <c r="B4547" t="s">
        <v>7865</v>
      </c>
      <c r="C4547" t="s">
        <v>50902</v>
      </c>
      <c r="D4547" s="111" t="s">
        <v>24</v>
      </c>
      <c r="E4547" s="111" t="s">
        <v>50903</v>
      </c>
    </row>
    <row r="4548" spans="1:5">
      <c r="A4548">
        <v>0</v>
      </c>
      <c r="B4548" t="s">
        <v>7866</v>
      </c>
      <c r="C4548" t="s">
        <v>50904</v>
      </c>
      <c r="D4548" s="111" t="s">
        <v>24</v>
      </c>
      <c r="E4548" s="111" t="s">
        <v>50905</v>
      </c>
    </row>
    <row r="4549" spans="1:5">
      <c r="A4549">
        <v>0</v>
      </c>
      <c r="B4549" t="s">
        <v>7867</v>
      </c>
      <c r="C4549" t="s">
        <v>50906</v>
      </c>
      <c r="D4549" s="111" t="s">
        <v>24</v>
      </c>
      <c r="E4549" s="111" t="s">
        <v>50907</v>
      </c>
    </row>
    <row r="4550" spans="1:5">
      <c r="A4550">
        <v>0</v>
      </c>
      <c r="B4550" t="s">
        <v>7868</v>
      </c>
      <c r="C4550" t="s">
        <v>50908</v>
      </c>
      <c r="D4550" s="111" t="s">
        <v>40</v>
      </c>
      <c r="E4550" s="111" t="s">
        <v>50741</v>
      </c>
    </row>
    <row r="4551" spans="1:5">
      <c r="A4551">
        <v>0</v>
      </c>
      <c r="B4551" t="s">
        <v>7869</v>
      </c>
      <c r="C4551" t="s">
        <v>50909</v>
      </c>
      <c r="D4551" s="111" t="s">
        <v>24</v>
      </c>
      <c r="E4551" s="111" t="s">
        <v>50910</v>
      </c>
    </row>
    <row r="4552" spans="1:5">
      <c r="A4552">
        <v>0</v>
      </c>
      <c r="B4552" t="s">
        <v>7870</v>
      </c>
      <c r="C4552" t="s">
        <v>50911</v>
      </c>
      <c r="D4552" s="111" t="s">
        <v>24</v>
      </c>
      <c r="E4552" s="111" t="s">
        <v>50912</v>
      </c>
    </row>
    <row r="4553" spans="1:5">
      <c r="A4553">
        <v>0</v>
      </c>
      <c r="B4553" t="s">
        <v>7871</v>
      </c>
      <c r="C4553" t="s">
        <v>50913</v>
      </c>
      <c r="D4553" s="111" t="s">
        <v>24</v>
      </c>
      <c r="E4553" s="111" t="s">
        <v>43123</v>
      </c>
    </row>
    <row r="4554" spans="1:5">
      <c r="A4554">
        <v>0</v>
      </c>
      <c r="B4554" t="s">
        <v>50914</v>
      </c>
      <c r="C4554">
        <v>0</v>
      </c>
      <c r="D4554" s="111">
        <v>0</v>
      </c>
      <c r="E4554" s="111" t="s">
        <v>42775</v>
      </c>
    </row>
    <row r="4555" spans="1:5">
      <c r="A4555">
        <v>0</v>
      </c>
      <c r="B4555" t="s">
        <v>7872</v>
      </c>
      <c r="C4555" t="s">
        <v>50915</v>
      </c>
      <c r="D4555" s="111" t="s">
        <v>24</v>
      </c>
      <c r="E4555" s="111" t="s">
        <v>50916</v>
      </c>
    </row>
    <row r="4556" spans="1:5">
      <c r="A4556">
        <v>0</v>
      </c>
      <c r="B4556" t="s">
        <v>7873</v>
      </c>
      <c r="C4556" t="s">
        <v>50917</v>
      </c>
      <c r="D4556" s="111" t="s">
        <v>24</v>
      </c>
      <c r="E4556" s="111" t="s">
        <v>50918</v>
      </c>
    </row>
    <row r="4557" spans="1:5">
      <c r="A4557">
        <v>0</v>
      </c>
      <c r="B4557" t="s">
        <v>50919</v>
      </c>
      <c r="C4557">
        <v>0</v>
      </c>
      <c r="D4557" s="111">
        <v>0</v>
      </c>
      <c r="E4557" s="111" t="s">
        <v>42775</v>
      </c>
    </row>
    <row r="4558" spans="1:5">
      <c r="A4558">
        <v>0</v>
      </c>
      <c r="B4558" t="s">
        <v>7874</v>
      </c>
      <c r="C4558" t="s">
        <v>50920</v>
      </c>
      <c r="D4558" s="111" t="s">
        <v>24</v>
      </c>
      <c r="E4558" s="111" t="s">
        <v>50804</v>
      </c>
    </row>
    <row r="4559" spans="1:5">
      <c r="A4559">
        <v>0</v>
      </c>
      <c r="B4559" t="s">
        <v>7875</v>
      </c>
      <c r="C4559" t="s">
        <v>50921</v>
      </c>
      <c r="D4559" s="111" t="s">
        <v>24</v>
      </c>
      <c r="E4559" s="111" t="s">
        <v>50922</v>
      </c>
    </row>
    <row r="4560" spans="1:5">
      <c r="A4560">
        <v>0</v>
      </c>
      <c r="B4560" t="s">
        <v>7876</v>
      </c>
      <c r="C4560" t="s">
        <v>50923</v>
      </c>
      <c r="D4560" s="111" t="s">
        <v>24</v>
      </c>
      <c r="E4560" s="111" t="s">
        <v>50924</v>
      </c>
    </row>
    <row r="4561" spans="1:5">
      <c r="A4561">
        <v>0</v>
      </c>
      <c r="B4561" t="s">
        <v>7877</v>
      </c>
      <c r="C4561" t="s">
        <v>50925</v>
      </c>
      <c r="D4561" s="111" t="s">
        <v>24</v>
      </c>
      <c r="E4561" s="111" t="s">
        <v>50926</v>
      </c>
    </row>
    <row r="4562" spans="1:5">
      <c r="A4562">
        <v>0</v>
      </c>
      <c r="B4562" t="s">
        <v>7878</v>
      </c>
      <c r="C4562" t="s">
        <v>50927</v>
      </c>
      <c r="D4562" s="111" t="s">
        <v>24</v>
      </c>
      <c r="E4562" s="111" t="s">
        <v>50928</v>
      </c>
    </row>
    <row r="4563" spans="1:5">
      <c r="A4563">
        <v>0</v>
      </c>
      <c r="B4563" t="s">
        <v>7879</v>
      </c>
      <c r="C4563" t="s">
        <v>50929</v>
      </c>
      <c r="D4563" s="111" t="s">
        <v>24</v>
      </c>
      <c r="E4563" s="111" t="s">
        <v>48664</v>
      </c>
    </row>
    <row r="4564" spans="1:5">
      <c r="A4564">
        <v>0</v>
      </c>
      <c r="B4564" t="s">
        <v>7880</v>
      </c>
      <c r="C4564" t="s">
        <v>50930</v>
      </c>
      <c r="D4564" s="111" t="s">
        <v>24</v>
      </c>
      <c r="E4564" s="111" t="s">
        <v>50931</v>
      </c>
    </row>
    <row r="4565" spans="1:5">
      <c r="A4565">
        <v>0</v>
      </c>
      <c r="B4565" t="s">
        <v>7881</v>
      </c>
      <c r="C4565" t="s">
        <v>50932</v>
      </c>
      <c r="D4565" s="111" t="s">
        <v>24</v>
      </c>
      <c r="E4565" s="111" t="s">
        <v>50933</v>
      </c>
    </row>
    <row r="4566" spans="1:5">
      <c r="A4566">
        <v>0</v>
      </c>
      <c r="B4566" t="s">
        <v>7882</v>
      </c>
      <c r="C4566" t="s">
        <v>50934</v>
      </c>
      <c r="D4566" s="111" t="s">
        <v>24</v>
      </c>
      <c r="E4566" s="111" t="s">
        <v>50935</v>
      </c>
    </row>
    <row r="4567" spans="1:5">
      <c r="A4567">
        <v>0</v>
      </c>
      <c r="B4567" t="s">
        <v>7883</v>
      </c>
      <c r="C4567" t="s">
        <v>50936</v>
      </c>
      <c r="D4567" s="111" t="s">
        <v>24</v>
      </c>
      <c r="E4567" s="111" t="s">
        <v>50931</v>
      </c>
    </row>
    <row r="4568" spans="1:5">
      <c r="A4568">
        <v>0</v>
      </c>
      <c r="B4568" t="s">
        <v>50937</v>
      </c>
      <c r="C4568">
        <v>0</v>
      </c>
      <c r="D4568" s="111">
        <v>0</v>
      </c>
      <c r="E4568" s="111" t="s">
        <v>42775</v>
      </c>
    </row>
    <row r="4569" spans="1:5">
      <c r="A4569">
        <v>0</v>
      </c>
      <c r="B4569" t="s">
        <v>7884</v>
      </c>
      <c r="C4569" t="s">
        <v>50938</v>
      </c>
      <c r="D4569" s="111" t="s">
        <v>24</v>
      </c>
      <c r="E4569" s="111" t="s">
        <v>50939</v>
      </c>
    </row>
    <row r="4570" spans="1:5">
      <c r="A4570">
        <v>0</v>
      </c>
      <c r="B4570" t="s">
        <v>7885</v>
      </c>
      <c r="C4570" t="s">
        <v>50940</v>
      </c>
      <c r="D4570" s="111" t="s">
        <v>24</v>
      </c>
      <c r="E4570" s="111" t="s">
        <v>50941</v>
      </c>
    </row>
    <row r="4571" spans="1:5">
      <c r="A4571">
        <v>0</v>
      </c>
      <c r="B4571" t="s">
        <v>7886</v>
      </c>
      <c r="C4571" t="s">
        <v>50942</v>
      </c>
      <c r="D4571" s="111" t="s">
        <v>24</v>
      </c>
      <c r="E4571" s="111" t="s">
        <v>50943</v>
      </c>
    </row>
    <row r="4572" spans="1:5">
      <c r="A4572">
        <v>0</v>
      </c>
      <c r="B4572" t="s">
        <v>50944</v>
      </c>
      <c r="C4572">
        <v>0</v>
      </c>
      <c r="D4572" s="111">
        <v>0</v>
      </c>
      <c r="E4572" s="111" t="s">
        <v>42775</v>
      </c>
    </row>
    <row r="4573" spans="1:5">
      <c r="A4573">
        <v>0</v>
      </c>
      <c r="B4573" t="s">
        <v>7887</v>
      </c>
      <c r="C4573" t="s">
        <v>50945</v>
      </c>
      <c r="D4573" s="111" t="s">
        <v>24</v>
      </c>
      <c r="E4573" s="111" t="s">
        <v>50946</v>
      </c>
    </row>
    <row r="4574" spans="1:5">
      <c r="A4574">
        <v>0</v>
      </c>
      <c r="B4574" t="s">
        <v>50947</v>
      </c>
      <c r="C4574">
        <v>0</v>
      </c>
      <c r="D4574" s="111">
        <v>0</v>
      </c>
      <c r="E4574" s="111" t="s">
        <v>42775</v>
      </c>
    </row>
    <row r="4575" spans="1:5">
      <c r="A4575">
        <v>0</v>
      </c>
      <c r="B4575" t="s">
        <v>7888</v>
      </c>
      <c r="C4575" t="s">
        <v>50948</v>
      </c>
      <c r="D4575" s="111" t="s">
        <v>24</v>
      </c>
      <c r="E4575" s="111" t="s">
        <v>50949</v>
      </c>
    </row>
    <row r="4576" spans="1:5">
      <c r="A4576">
        <v>0</v>
      </c>
      <c r="B4576" t="s">
        <v>7889</v>
      </c>
      <c r="C4576" t="s">
        <v>50950</v>
      </c>
      <c r="D4576" s="111" t="s">
        <v>24</v>
      </c>
      <c r="E4576" s="111" t="s">
        <v>50951</v>
      </c>
    </row>
    <row r="4577" spans="1:5">
      <c r="A4577">
        <v>0</v>
      </c>
      <c r="B4577" t="s">
        <v>50952</v>
      </c>
      <c r="C4577">
        <v>0</v>
      </c>
      <c r="D4577" s="111">
        <v>0</v>
      </c>
      <c r="E4577" s="111" t="s">
        <v>42775</v>
      </c>
    </row>
    <row r="4578" spans="1:5">
      <c r="A4578">
        <v>0</v>
      </c>
      <c r="B4578" t="s">
        <v>7890</v>
      </c>
      <c r="C4578" t="s">
        <v>50953</v>
      </c>
      <c r="D4578" s="111" t="s">
        <v>4130</v>
      </c>
      <c r="E4578" s="111" t="s">
        <v>50954</v>
      </c>
    </row>
    <row r="4579" spans="1:5">
      <c r="A4579">
        <v>0</v>
      </c>
      <c r="B4579" t="s">
        <v>7891</v>
      </c>
      <c r="C4579" t="s">
        <v>50955</v>
      </c>
      <c r="D4579" s="111" t="s">
        <v>4130</v>
      </c>
      <c r="E4579" s="111" t="s">
        <v>50956</v>
      </c>
    </row>
    <row r="4580" spans="1:5">
      <c r="A4580">
        <v>0</v>
      </c>
      <c r="B4580" t="s">
        <v>7892</v>
      </c>
      <c r="C4580" t="s">
        <v>50957</v>
      </c>
      <c r="D4580" s="111" t="s">
        <v>4130</v>
      </c>
      <c r="E4580" s="111" t="s">
        <v>50958</v>
      </c>
    </row>
    <row r="4581" spans="1:5">
      <c r="A4581">
        <v>0</v>
      </c>
      <c r="B4581" t="s">
        <v>7893</v>
      </c>
      <c r="C4581" t="s">
        <v>50959</v>
      </c>
      <c r="D4581" s="111" t="s">
        <v>4130</v>
      </c>
      <c r="E4581" s="111" t="s">
        <v>50960</v>
      </c>
    </row>
    <row r="4582" spans="1:5">
      <c r="A4582">
        <v>0</v>
      </c>
      <c r="B4582" t="s">
        <v>7894</v>
      </c>
      <c r="C4582" t="s">
        <v>50961</v>
      </c>
      <c r="D4582" s="111" t="s">
        <v>4130</v>
      </c>
      <c r="E4582" s="111" t="s">
        <v>50962</v>
      </c>
    </row>
    <row r="4583" spans="1:5">
      <c r="A4583">
        <v>0</v>
      </c>
      <c r="B4583" t="s">
        <v>50963</v>
      </c>
      <c r="C4583">
        <v>0</v>
      </c>
      <c r="D4583" s="111">
        <v>0</v>
      </c>
      <c r="E4583" s="111" t="s">
        <v>42775</v>
      </c>
    </row>
    <row r="4584" spans="1:5">
      <c r="A4584">
        <v>0</v>
      </c>
      <c r="B4584" t="s">
        <v>7895</v>
      </c>
      <c r="C4584" t="s">
        <v>50964</v>
      </c>
      <c r="D4584" s="111" t="s">
        <v>24</v>
      </c>
      <c r="E4584" s="111" t="s">
        <v>50965</v>
      </c>
    </row>
    <row r="4585" spans="1:5">
      <c r="A4585" t="s">
        <v>50966</v>
      </c>
      <c r="B4585">
        <v>0</v>
      </c>
      <c r="C4585">
        <v>0</v>
      </c>
      <c r="D4585" s="111">
        <v>0</v>
      </c>
      <c r="E4585" s="111" t="s">
        <v>42775</v>
      </c>
    </row>
    <row r="4586" spans="1:5">
      <c r="A4586">
        <v>0</v>
      </c>
      <c r="B4586" t="s">
        <v>50967</v>
      </c>
      <c r="C4586">
        <v>0</v>
      </c>
      <c r="D4586" s="111">
        <v>0</v>
      </c>
      <c r="E4586" s="111" t="s">
        <v>42775</v>
      </c>
    </row>
    <row r="4587" spans="1:5">
      <c r="A4587">
        <v>0</v>
      </c>
      <c r="B4587" t="s">
        <v>7896</v>
      </c>
      <c r="C4587" t="s">
        <v>50968</v>
      </c>
      <c r="D4587" s="111" t="s">
        <v>24</v>
      </c>
      <c r="E4587" s="111" t="s">
        <v>50969</v>
      </c>
    </row>
    <row r="4588" spans="1:5">
      <c r="A4588">
        <v>0</v>
      </c>
      <c r="B4588">
        <v>0</v>
      </c>
      <c r="C4588">
        <v>0</v>
      </c>
      <c r="D4588" s="111">
        <v>0</v>
      </c>
      <c r="E4588" s="111" t="s">
        <v>42775</v>
      </c>
    </row>
    <row r="4589" spans="1:5">
      <c r="A4589">
        <v>0</v>
      </c>
      <c r="B4589">
        <v>0</v>
      </c>
      <c r="C4589">
        <v>0</v>
      </c>
      <c r="D4589" s="111">
        <v>0</v>
      </c>
      <c r="E4589" s="111" t="s">
        <v>42775</v>
      </c>
    </row>
    <row r="4590" spans="1:5">
      <c r="A4590" t="s">
        <v>50970</v>
      </c>
      <c r="B4590">
        <v>0</v>
      </c>
      <c r="C4590">
        <v>0</v>
      </c>
      <c r="D4590" s="111">
        <v>0</v>
      </c>
      <c r="E4590" s="111" t="s">
        <v>42775</v>
      </c>
    </row>
    <row r="4591" spans="1:5">
      <c r="A4591">
        <v>0</v>
      </c>
      <c r="B4591">
        <v>0</v>
      </c>
      <c r="C4591">
        <v>0</v>
      </c>
      <c r="D4591" s="111">
        <v>0</v>
      </c>
      <c r="E4591" s="111" t="s">
        <v>42775</v>
      </c>
    </row>
    <row r="4592" spans="1:5">
      <c r="A4592">
        <v>0</v>
      </c>
      <c r="B4592" t="s">
        <v>50971</v>
      </c>
      <c r="C4592">
        <v>0</v>
      </c>
      <c r="D4592" s="111">
        <v>0</v>
      </c>
      <c r="E4592" s="111" t="s">
        <v>42775</v>
      </c>
    </row>
    <row r="4593" spans="1:5">
      <c r="A4593">
        <v>0</v>
      </c>
      <c r="B4593" t="s">
        <v>7897</v>
      </c>
      <c r="C4593" t="s">
        <v>7898</v>
      </c>
      <c r="D4593" s="111" t="s">
        <v>33</v>
      </c>
      <c r="E4593" s="111" t="s">
        <v>50972</v>
      </c>
    </row>
    <row r="4594" spans="1:5">
      <c r="A4594">
        <v>0</v>
      </c>
      <c r="B4594" t="s">
        <v>7899</v>
      </c>
      <c r="C4594" t="s">
        <v>50973</v>
      </c>
      <c r="D4594" s="111" t="s">
        <v>33</v>
      </c>
      <c r="E4594" s="111" t="s">
        <v>50974</v>
      </c>
    </row>
    <row r="4595" spans="1:5">
      <c r="A4595">
        <v>0</v>
      </c>
      <c r="B4595" t="s">
        <v>7900</v>
      </c>
      <c r="C4595" t="s">
        <v>7901</v>
      </c>
      <c r="D4595" s="111" t="s">
        <v>33</v>
      </c>
      <c r="E4595" s="111" t="s">
        <v>50975</v>
      </c>
    </row>
    <row r="4596" spans="1:5">
      <c r="A4596">
        <v>0</v>
      </c>
      <c r="B4596" t="s">
        <v>7902</v>
      </c>
      <c r="C4596" t="s">
        <v>7903</v>
      </c>
      <c r="D4596" s="111" t="s">
        <v>33</v>
      </c>
      <c r="E4596" s="111" t="s">
        <v>50976</v>
      </c>
    </row>
    <row r="4597" spans="1:5">
      <c r="A4597">
        <v>0</v>
      </c>
      <c r="B4597" t="s">
        <v>7904</v>
      </c>
      <c r="C4597" t="s">
        <v>7905</v>
      </c>
      <c r="D4597" s="111" t="s">
        <v>33</v>
      </c>
      <c r="E4597" s="111" t="s">
        <v>50977</v>
      </c>
    </row>
    <row r="4598" spans="1:5">
      <c r="A4598">
        <v>0</v>
      </c>
      <c r="B4598" t="s">
        <v>50978</v>
      </c>
      <c r="C4598">
        <v>0</v>
      </c>
      <c r="D4598" s="111">
        <v>0</v>
      </c>
      <c r="E4598" s="111" t="s">
        <v>42775</v>
      </c>
    </row>
    <row r="4599" spans="1:5">
      <c r="A4599">
        <v>0</v>
      </c>
      <c r="B4599" t="s">
        <v>7906</v>
      </c>
      <c r="C4599" t="s">
        <v>50979</v>
      </c>
      <c r="D4599" s="111" t="s">
        <v>33</v>
      </c>
      <c r="E4599" s="111" t="s">
        <v>50980</v>
      </c>
    </row>
    <row r="4600" spans="1:5">
      <c r="A4600">
        <v>0</v>
      </c>
      <c r="B4600" t="s">
        <v>7907</v>
      </c>
      <c r="C4600" t="s">
        <v>50981</v>
      </c>
      <c r="D4600" s="111" t="s">
        <v>33</v>
      </c>
      <c r="E4600" s="111" t="s">
        <v>50982</v>
      </c>
    </row>
    <row r="4601" spans="1:5">
      <c r="A4601">
        <v>0</v>
      </c>
      <c r="B4601" t="s">
        <v>7908</v>
      </c>
      <c r="C4601" t="s">
        <v>50983</v>
      </c>
      <c r="D4601" s="111" t="s">
        <v>33</v>
      </c>
      <c r="E4601" s="111" t="s">
        <v>50984</v>
      </c>
    </row>
    <row r="4602" spans="1:5">
      <c r="A4602">
        <v>0</v>
      </c>
      <c r="B4602" t="s">
        <v>7909</v>
      </c>
      <c r="C4602" t="s">
        <v>50985</v>
      </c>
      <c r="D4602" s="111" t="s">
        <v>33</v>
      </c>
      <c r="E4602" s="111" t="s">
        <v>50986</v>
      </c>
    </row>
    <row r="4603" spans="1:5">
      <c r="A4603">
        <v>0</v>
      </c>
      <c r="B4603" t="s">
        <v>7910</v>
      </c>
      <c r="C4603" t="s">
        <v>50987</v>
      </c>
      <c r="D4603" s="111" t="s">
        <v>33</v>
      </c>
      <c r="E4603" s="111" t="s">
        <v>50988</v>
      </c>
    </row>
    <row r="4604" spans="1:5">
      <c r="A4604">
        <v>0</v>
      </c>
      <c r="B4604" t="s">
        <v>7911</v>
      </c>
      <c r="C4604" t="s">
        <v>50989</v>
      </c>
      <c r="D4604" s="111" t="s">
        <v>33</v>
      </c>
      <c r="E4604" s="111" t="s">
        <v>50990</v>
      </c>
    </row>
    <row r="4605" spans="1:5">
      <c r="A4605">
        <v>0</v>
      </c>
      <c r="B4605" t="s">
        <v>7912</v>
      </c>
      <c r="C4605" t="s">
        <v>50991</v>
      </c>
      <c r="D4605" s="111" t="s">
        <v>33</v>
      </c>
      <c r="E4605" s="111" t="s">
        <v>50992</v>
      </c>
    </row>
    <row r="4606" spans="1:5">
      <c r="A4606">
        <v>0</v>
      </c>
      <c r="B4606" t="s">
        <v>7913</v>
      </c>
      <c r="C4606" t="s">
        <v>50993</v>
      </c>
      <c r="D4606" s="111" t="s">
        <v>33</v>
      </c>
      <c r="E4606" s="111" t="s">
        <v>50994</v>
      </c>
    </row>
    <row r="4607" spans="1:5">
      <c r="A4607">
        <v>0</v>
      </c>
      <c r="B4607" t="s">
        <v>7914</v>
      </c>
      <c r="C4607" t="s">
        <v>50995</v>
      </c>
      <c r="D4607" s="111" t="s">
        <v>33</v>
      </c>
      <c r="E4607" s="111" t="s">
        <v>50996</v>
      </c>
    </row>
    <row r="4608" spans="1:5">
      <c r="A4608">
        <v>0</v>
      </c>
      <c r="B4608" t="s">
        <v>7915</v>
      </c>
      <c r="C4608" t="s">
        <v>50997</v>
      </c>
      <c r="D4608" s="111" t="s">
        <v>33</v>
      </c>
      <c r="E4608" s="111" t="s">
        <v>50998</v>
      </c>
    </row>
    <row r="4609" spans="1:5">
      <c r="A4609">
        <v>0</v>
      </c>
      <c r="B4609" t="s">
        <v>7916</v>
      </c>
      <c r="C4609" t="s">
        <v>50999</v>
      </c>
      <c r="D4609" s="111" t="s">
        <v>33</v>
      </c>
      <c r="E4609" s="111" t="s">
        <v>51000</v>
      </c>
    </row>
    <row r="4610" spans="1:5">
      <c r="A4610">
        <v>0</v>
      </c>
      <c r="B4610" t="s">
        <v>7917</v>
      </c>
      <c r="C4610" t="s">
        <v>51001</v>
      </c>
      <c r="D4610" s="111" t="s">
        <v>33</v>
      </c>
      <c r="E4610" s="111" t="s">
        <v>51002</v>
      </c>
    </row>
    <row r="4611" spans="1:5">
      <c r="A4611">
        <v>0</v>
      </c>
      <c r="B4611" t="s">
        <v>7918</v>
      </c>
      <c r="C4611" t="s">
        <v>51003</v>
      </c>
      <c r="D4611" s="111" t="s">
        <v>33</v>
      </c>
      <c r="E4611" s="111" t="s">
        <v>51004</v>
      </c>
    </row>
    <row r="4612" spans="1:5">
      <c r="A4612">
        <v>0</v>
      </c>
      <c r="B4612" t="s">
        <v>7919</v>
      </c>
      <c r="C4612" t="s">
        <v>51005</v>
      </c>
      <c r="D4612" s="111" t="s">
        <v>33</v>
      </c>
      <c r="E4612" s="111" t="s">
        <v>51006</v>
      </c>
    </row>
    <row r="4613" spans="1:5">
      <c r="A4613">
        <v>0</v>
      </c>
      <c r="B4613" t="s">
        <v>7920</v>
      </c>
      <c r="C4613" t="s">
        <v>51007</v>
      </c>
      <c r="D4613" s="111" t="s">
        <v>33</v>
      </c>
      <c r="E4613" s="111" t="s">
        <v>51008</v>
      </c>
    </row>
    <row r="4614" spans="1:5">
      <c r="A4614">
        <v>0</v>
      </c>
      <c r="B4614" t="s">
        <v>7921</v>
      </c>
      <c r="C4614" t="s">
        <v>51009</v>
      </c>
      <c r="D4614" s="111" t="s">
        <v>33</v>
      </c>
      <c r="E4614" s="111" t="s">
        <v>51010</v>
      </c>
    </row>
    <row r="4615" spans="1:5">
      <c r="A4615">
        <v>0</v>
      </c>
      <c r="B4615" t="s">
        <v>7922</v>
      </c>
      <c r="C4615" t="s">
        <v>51011</v>
      </c>
      <c r="D4615" s="111" t="s">
        <v>33</v>
      </c>
      <c r="E4615" s="111" t="s">
        <v>51012</v>
      </c>
    </row>
    <row r="4616" spans="1:5">
      <c r="A4616">
        <v>0</v>
      </c>
      <c r="B4616" t="s">
        <v>7923</v>
      </c>
      <c r="C4616" t="s">
        <v>51013</v>
      </c>
      <c r="D4616" s="111" t="s">
        <v>33</v>
      </c>
      <c r="E4616" s="111" t="s">
        <v>51014</v>
      </c>
    </row>
    <row r="4617" spans="1:5">
      <c r="A4617">
        <v>0</v>
      </c>
      <c r="B4617" t="s">
        <v>7924</v>
      </c>
      <c r="C4617" t="s">
        <v>51015</v>
      </c>
      <c r="D4617" s="111" t="s">
        <v>33</v>
      </c>
      <c r="E4617" s="111" t="s">
        <v>51016</v>
      </c>
    </row>
    <row r="4618" spans="1:5">
      <c r="A4618">
        <v>0</v>
      </c>
      <c r="B4618" t="s">
        <v>7925</v>
      </c>
      <c r="C4618" t="s">
        <v>51017</v>
      </c>
      <c r="D4618" s="111" t="s">
        <v>33</v>
      </c>
      <c r="E4618" s="111" t="s">
        <v>51018</v>
      </c>
    </row>
    <row r="4619" spans="1:5">
      <c r="A4619">
        <v>0</v>
      </c>
      <c r="B4619" t="s">
        <v>7926</v>
      </c>
      <c r="C4619" t="s">
        <v>51019</v>
      </c>
      <c r="D4619" s="111" t="s">
        <v>33</v>
      </c>
      <c r="E4619" s="111" t="s">
        <v>51020</v>
      </c>
    </row>
    <row r="4620" spans="1:5">
      <c r="A4620">
        <v>0</v>
      </c>
      <c r="B4620" t="s">
        <v>7927</v>
      </c>
      <c r="C4620" t="s">
        <v>51021</v>
      </c>
      <c r="D4620" s="111" t="s">
        <v>33</v>
      </c>
      <c r="E4620" s="111" t="s">
        <v>51022</v>
      </c>
    </row>
    <row r="4621" spans="1:5">
      <c r="A4621">
        <v>0</v>
      </c>
      <c r="B4621" t="s">
        <v>7928</v>
      </c>
      <c r="C4621" t="s">
        <v>51023</v>
      </c>
      <c r="D4621" s="111" t="s">
        <v>33</v>
      </c>
      <c r="E4621" s="111" t="s">
        <v>51024</v>
      </c>
    </row>
    <row r="4622" spans="1:5">
      <c r="A4622">
        <v>0</v>
      </c>
      <c r="B4622" t="s">
        <v>7929</v>
      </c>
      <c r="C4622" t="s">
        <v>51025</v>
      </c>
      <c r="D4622" s="111" t="s">
        <v>33</v>
      </c>
      <c r="E4622" s="111" t="s">
        <v>51026</v>
      </c>
    </row>
    <row r="4623" spans="1:5">
      <c r="A4623">
        <v>0</v>
      </c>
      <c r="B4623" t="s">
        <v>7930</v>
      </c>
      <c r="C4623" t="s">
        <v>51027</v>
      </c>
      <c r="D4623" s="111" t="s">
        <v>33</v>
      </c>
      <c r="E4623" s="111" t="s">
        <v>51028</v>
      </c>
    </row>
    <row r="4624" spans="1:5">
      <c r="A4624">
        <v>0</v>
      </c>
      <c r="B4624" t="s">
        <v>51029</v>
      </c>
      <c r="C4624">
        <v>0</v>
      </c>
      <c r="D4624" s="111">
        <v>0</v>
      </c>
      <c r="E4624" s="111" t="s">
        <v>42775</v>
      </c>
    </row>
    <row r="4625" spans="1:5">
      <c r="A4625">
        <v>0</v>
      </c>
      <c r="B4625" t="s">
        <v>7931</v>
      </c>
      <c r="C4625" t="s">
        <v>51030</v>
      </c>
      <c r="D4625" s="111" t="s">
        <v>24</v>
      </c>
      <c r="E4625" s="111" t="s">
        <v>51031</v>
      </c>
    </row>
    <row r="4626" spans="1:5">
      <c r="A4626">
        <v>0</v>
      </c>
      <c r="B4626" t="s">
        <v>7932</v>
      </c>
      <c r="C4626" t="s">
        <v>51032</v>
      </c>
      <c r="D4626" s="111" t="s">
        <v>4130</v>
      </c>
      <c r="E4626" s="111" t="s">
        <v>51033</v>
      </c>
    </row>
    <row r="4627" spans="1:5">
      <c r="A4627" t="s">
        <v>51034</v>
      </c>
      <c r="B4627">
        <v>0</v>
      </c>
      <c r="C4627">
        <v>0</v>
      </c>
      <c r="D4627" s="111">
        <v>0</v>
      </c>
      <c r="E4627" s="111" t="s">
        <v>42775</v>
      </c>
    </row>
    <row r="4628" spans="1:5">
      <c r="A4628">
        <v>0</v>
      </c>
      <c r="B4628" t="s">
        <v>51035</v>
      </c>
      <c r="C4628">
        <v>0</v>
      </c>
      <c r="D4628" s="111">
        <v>0</v>
      </c>
      <c r="E4628" s="111" t="s">
        <v>42775</v>
      </c>
    </row>
    <row r="4629" spans="1:5">
      <c r="A4629">
        <v>0</v>
      </c>
      <c r="B4629" t="s">
        <v>7933</v>
      </c>
      <c r="C4629" t="s">
        <v>51036</v>
      </c>
      <c r="D4629" s="111" t="s">
        <v>24</v>
      </c>
      <c r="E4629" s="111" t="s">
        <v>51037</v>
      </c>
    </row>
    <row r="4630" spans="1:5">
      <c r="A4630">
        <v>0</v>
      </c>
      <c r="B4630" t="s">
        <v>7934</v>
      </c>
      <c r="C4630" t="s">
        <v>51038</v>
      </c>
      <c r="D4630" s="111" t="s">
        <v>24</v>
      </c>
      <c r="E4630" s="111" t="s">
        <v>51039</v>
      </c>
    </row>
    <row r="4631" spans="1:5">
      <c r="A4631">
        <v>0</v>
      </c>
      <c r="B4631" t="s">
        <v>7935</v>
      </c>
      <c r="C4631" t="s">
        <v>51040</v>
      </c>
      <c r="D4631" s="111" t="s">
        <v>24</v>
      </c>
      <c r="E4631" s="111" t="s">
        <v>51041</v>
      </c>
    </row>
    <row r="4632" spans="1:5">
      <c r="A4632">
        <v>0</v>
      </c>
      <c r="B4632" t="s">
        <v>7936</v>
      </c>
      <c r="C4632" t="s">
        <v>51042</v>
      </c>
      <c r="D4632" s="111" t="s">
        <v>24</v>
      </c>
      <c r="E4632" s="111" t="s">
        <v>51043</v>
      </c>
    </row>
    <row r="4633" spans="1:5">
      <c r="A4633">
        <v>0</v>
      </c>
      <c r="B4633" t="s">
        <v>7937</v>
      </c>
      <c r="C4633" t="s">
        <v>51044</v>
      </c>
      <c r="D4633" s="111" t="s">
        <v>24</v>
      </c>
      <c r="E4633" s="111" t="s">
        <v>51045</v>
      </c>
    </row>
    <row r="4634" spans="1:5">
      <c r="A4634">
        <v>0</v>
      </c>
      <c r="B4634" t="s">
        <v>7938</v>
      </c>
      <c r="C4634" t="s">
        <v>51046</v>
      </c>
      <c r="D4634" s="111" t="s">
        <v>24</v>
      </c>
      <c r="E4634" s="111" t="s">
        <v>51047</v>
      </c>
    </row>
    <row r="4635" spans="1:5">
      <c r="A4635">
        <v>0</v>
      </c>
      <c r="B4635" t="s">
        <v>7939</v>
      </c>
      <c r="C4635" t="s">
        <v>51048</v>
      </c>
      <c r="D4635" s="111" t="s">
        <v>24</v>
      </c>
      <c r="E4635" s="111" t="s">
        <v>51049</v>
      </c>
    </row>
    <row r="4636" spans="1:5">
      <c r="A4636">
        <v>0</v>
      </c>
      <c r="B4636" t="s">
        <v>7940</v>
      </c>
      <c r="C4636" t="s">
        <v>51050</v>
      </c>
      <c r="D4636" s="111" t="s">
        <v>24</v>
      </c>
      <c r="E4636" s="111" t="s">
        <v>51051</v>
      </c>
    </row>
    <row r="4637" spans="1:5">
      <c r="A4637">
        <v>0</v>
      </c>
      <c r="B4637" t="s">
        <v>7941</v>
      </c>
      <c r="C4637" t="s">
        <v>51052</v>
      </c>
      <c r="D4637" s="111" t="s">
        <v>24</v>
      </c>
      <c r="E4637" s="111" t="s">
        <v>51053</v>
      </c>
    </row>
    <row r="4638" spans="1:5">
      <c r="A4638">
        <v>0</v>
      </c>
      <c r="B4638" t="s">
        <v>7942</v>
      </c>
      <c r="C4638" t="s">
        <v>51054</v>
      </c>
      <c r="D4638" s="111" t="s">
        <v>24</v>
      </c>
      <c r="E4638" s="111" t="s">
        <v>51055</v>
      </c>
    </row>
    <row r="4639" spans="1:5">
      <c r="A4639">
        <v>0</v>
      </c>
      <c r="B4639" t="s">
        <v>7943</v>
      </c>
      <c r="C4639" t="s">
        <v>51056</v>
      </c>
      <c r="D4639" s="111" t="s">
        <v>24</v>
      </c>
      <c r="E4639" s="111" t="s">
        <v>46910</v>
      </c>
    </row>
    <row r="4640" spans="1:5">
      <c r="A4640">
        <v>0</v>
      </c>
      <c r="B4640" t="s">
        <v>7944</v>
      </c>
      <c r="C4640" t="s">
        <v>51057</v>
      </c>
      <c r="D4640" s="111" t="s">
        <v>24</v>
      </c>
      <c r="E4640" s="111" t="s">
        <v>44565</v>
      </c>
    </row>
    <row r="4641" spans="1:5">
      <c r="A4641">
        <v>0</v>
      </c>
      <c r="B4641" t="s">
        <v>7945</v>
      </c>
      <c r="C4641" t="s">
        <v>51058</v>
      </c>
      <c r="D4641" s="111" t="s">
        <v>24</v>
      </c>
      <c r="E4641" s="111" t="s">
        <v>51059</v>
      </c>
    </row>
    <row r="4642" spans="1:5">
      <c r="A4642">
        <v>0</v>
      </c>
      <c r="B4642" t="s">
        <v>7946</v>
      </c>
      <c r="C4642" t="s">
        <v>51060</v>
      </c>
      <c r="D4642" s="111" t="s">
        <v>24</v>
      </c>
      <c r="E4642" s="111" t="s">
        <v>51061</v>
      </c>
    </row>
    <row r="4643" spans="1:5">
      <c r="A4643">
        <v>0</v>
      </c>
      <c r="B4643" t="s">
        <v>7947</v>
      </c>
      <c r="C4643" t="s">
        <v>51062</v>
      </c>
      <c r="D4643" s="111" t="s">
        <v>24</v>
      </c>
      <c r="E4643" s="111" t="s">
        <v>51063</v>
      </c>
    </row>
    <row r="4644" spans="1:5">
      <c r="A4644">
        <v>0</v>
      </c>
      <c r="B4644" t="s">
        <v>7948</v>
      </c>
      <c r="C4644" t="s">
        <v>51064</v>
      </c>
      <c r="D4644" s="111" t="s">
        <v>24</v>
      </c>
      <c r="E4644" s="111" t="s">
        <v>51065</v>
      </c>
    </row>
    <row r="4645" spans="1:5">
      <c r="A4645">
        <v>0</v>
      </c>
      <c r="B4645" t="s">
        <v>7949</v>
      </c>
      <c r="C4645" t="s">
        <v>51066</v>
      </c>
      <c r="D4645" s="111" t="s">
        <v>24</v>
      </c>
      <c r="E4645" s="111" t="s">
        <v>51067</v>
      </c>
    </row>
    <row r="4646" spans="1:5">
      <c r="A4646">
        <v>0</v>
      </c>
      <c r="B4646" t="s">
        <v>7950</v>
      </c>
      <c r="C4646" t="s">
        <v>51068</v>
      </c>
      <c r="D4646" s="111" t="s">
        <v>24</v>
      </c>
      <c r="E4646" s="111" t="s">
        <v>51069</v>
      </c>
    </row>
    <row r="4647" spans="1:5">
      <c r="A4647">
        <v>0</v>
      </c>
      <c r="B4647" t="s">
        <v>7951</v>
      </c>
      <c r="C4647" t="s">
        <v>51070</v>
      </c>
      <c r="D4647" s="111" t="s">
        <v>24</v>
      </c>
      <c r="E4647" s="111" t="s">
        <v>51071</v>
      </c>
    </row>
    <row r="4648" spans="1:5">
      <c r="A4648">
        <v>0</v>
      </c>
      <c r="B4648" t="s">
        <v>7952</v>
      </c>
      <c r="C4648" t="s">
        <v>51072</v>
      </c>
      <c r="D4648" s="111" t="s">
        <v>24</v>
      </c>
      <c r="E4648" s="111" t="s">
        <v>51073</v>
      </c>
    </row>
    <row r="4649" spans="1:5">
      <c r="A4649">
        <v>0</v>
      </c>
      <c r="B4649" t="s">
        <v>7953</v>
      </c>
      <c r="C4649" t="s">
        <v>51074</v>
      </c>
      <c r="D4649" s="111" t="s">
        <v>24</v>
      </c>
      <c r="E4649" s="111" t="s">
        <v>51075</v>
      </c>
    </row>
    <row r="4650" spans="1:5">
      <c r="A4650">
        <v>0</v>
      </c>
      <c r="B4650" t="s">
        <v>7954</v>
      </c>
      <c r="C4650" t="s">
        <v>51076</v>
      </c>
      <c r="D4650" s="111" t="s">
        <v>24</v>
      </c>
      <c r="E4650" s="111" t="s">
        <v>51077</v>
      </c>
    </row>
    <row r="4651" spans="1:5">
      <c r="A4651">
        <v>0</v>
      </c>
      <c r="B4651" t="s">
        <v>7955</v>
      </c>
      <c r="C4651" t="s">
        <v>51078</v>
      </c>
      <c r="D4651" s="111" t="s">
        <v>24</v>
      </c>
      <c r="E4651" s="111" t="s">
        <v>51079</v>
      </c>
    </row>
    <row r="4652" spans="1:5">
      <c r="A4652">
        <v>0</v>
      </c>
      <c r="B4652" t="s">
        <v>7956</v>
      </c>
      <c r="C4652" t="s">
        <v>51080</v>
      </c>
      <c r="D4652" s="111" t="s">
        <v>24</v>
      </c>
      <c r="E4652" s="111" t="s">
        <v>51081</v>
      </c>
    </row>
    <row r="4653" spans="1:5">
      <c r="A4653">
        <v>0</v>
      </c>
      <c r="B4653" t="s">
        <v>7957</v>
      </c>
      <c r="C4653" t="s">
        <v>51082</v>
      </c>
      <c r="D4653" s="111" t="s">
        <v>24</v>
      </c>
      <c r="E4653" s="111" t="s">
        <v>51083</v>
      </c>
    </row>
    <row r="4654" spans="1:5">
      <c r="A4654">
        <v>0</v>
      </c>
      <c r="B4654" t="s">
        <v>7958</v>
      </c>
      <c r="C4654" t="s">
        <v>51084</v>
      </c>
      <c r="D4654" s="111" t="s">
        <v>24</v>
      </c>
      <c r="E4654" s="111" t="s">
        <v>51085</v>
      </c>
    </row>
    <row r="4655" spans="1:5">
      <c r="A4655">
        <v>0</v>
      </c>
      <c r="B4655" t="s">
        <v>7959</v>
      </c>
      <c r="C4655" t="s">
        <v>7960</v>
      </c>
      <c r="D4655" s="111" t="s">
        <v>24</v>
      </c>
      <c r="E4655" s="111" t="s">
        <v>51086</v>
      </c>
    </row>
    <row r="4656" spans="1:5">
      <c r="A4656">
        <v>0</v>
      </c>
      <c r="B4656" t="s">
        <v>7961</v>
      </c>
      <c r="C4656" t="s">
        <v>51087</v>
      </c>
      <c r="D4656" s="111" t="s">
        <v>24</v>
      </c>
      <c r="E4656" s="111" t="s">
        <v>51088</v>
      </c>
    </row>
    <row r="4657" spans="1:5">
      <c r="A4657">
        <v>0</v>
      </c>
      <c r="B4657" t="s">
        <v>7962</v>
      </c>
      <c r="C4657" t="s">
        <v>51089</v>
      </c>
      <c r="D4657" s="111" t="s">
        <v>40</v>
      </c>
      <c r="E4657" s="111" t="s">
        <v>51090</v>
      </c>
    </row>
    <row r="4658" spans="1:5">
      <c r="A4658">
        <v>0</v>
      </c>
      <c r="B4658" t="s">
        <v>51091</v>
      </c>
      <c r="C4658">
        <v>0</v>
      </c>
      <c r="D4658" s="111">
        <v>0</v>
      </c>
      <c r="E4658" s="111" t="s">
        <v>42775</v>
      </c>
    </row>
    <row r="4659" spans="1:5">
      <c r="A4659">
        <v>0</v>
      </c>
      <c r="B4659" t="s">
        <v>7963</v>
      </c>
      <c r="C4659" t="s">
        <v>51092</v>
      </c>
      <c r="D4659" s="111" t="s">
        <v>24</v>
      </c>
      <c r="E4659" s="111" t="s">
        <v>51093</v>
      </c>
    </row>
    <row r="4660" spans="1:5">
      <c r="A4660">
        <v>0</v>
      </c>
      <c r="B4660" t="s">
        <v>7964</v>
      </c>
      <c r="C4660" t="s">
        <v>51094</v>
      </c>
      <c r="D4660" s="111" t="s">
        <v>24</v>
      </c>
      <c r="E4660" s="111" t="s">
        <v>51095</v>
      </c>
    </row>
    <row r="4661" spans="1:5">
      <c r="A4661">
        <v>0</v>
      </c>
      <c r="B4661" t="s">
        <v>7965</v>
      </c>
      <c r="C4661" t="s">
        <v>51096</v>
      </c>
      <c r="D4661" s="111" t="s">
        <v>24</v>
      </c>
      <c r="E4661" s="111" t="s">
        <v>51097</v>
      </c>
    </row>
    <row r="4662" spans="1:5">
      <c r="A4662">
        <v>0</v>
      </c>
      <c r="B4662" t="s">
        <v>7966</v>
      </c>
      <c r="C4662" t="s">
        <v>51098</v>
      </c>
      <c r="D4662" s="111" t="s">
        <v>24</v>
      </c>
      <c r="E4662" s="111" t="s">
        <v>51099</v>
      </c>
    </row>
    <row r="4663" spans="1:5">
      <c r="A4663">
        <v>0</v>
      </c>
      <c r="B4663" t="s">
        <v>51100</v>
      </c>
      <c r="C4663">
        <v>0</v>
      </c>
      <c r="D4663" s="111">
        <v>0</v>
      </c>
      <c r="E4663" s="111" t="s">
        <v>42775</v>
      </c>
    </row>
    <row r="4664" spans="1:5">
      <c r="A4664">
        <v>0</v>
      </c>
      <c r="B4664" t="s">
        <v>7967</v>
      </c>
      <c r="C4664" t="s">
        <v>51101</v>
      </c>
      <c r="D4664" s="111" t="s">
        <v>24</v>
      </c>
      <c r="E4664" s="111" t="s">
        <v>51102</v>
      </c>
    </row>
    <row r="4665" spans="1:5">
      <c r="A4665">
        <v>0</v>
      </c>
      <c r="B4665" t="s">
        <v>7968</v>
      </c>
      <c r="C4665" t="s">
        <v>51103</v>
      </c>
      <c r="D4665" s="111" t="s">
        <v>24</v>
      </c>
      <c r="E4665" s="111" t="s">
        <v>51104</v>
      </c>
    </row>
    <row r="4666" spans="1:5">
      <c r="A4666">
        <v>0</v>
      </c>
      <c r="B4666" t="s">
        <v>7969</v>
      </c>
      <c r="C4666" t="s">
        <v>51105</v>
      </c>
      <c r="D4666" s="111" t="s">
        <v>24</v>
      </c>
      <c r="E4666" s="111" t="s">
        <v>51106</v>
      </c>
    </row>
    <row r="4667" spans="1:5">
      <c r="A4667">
        <v>0</v>
      </c>
      <c r="B4667" t="s">
        <v>7970</v>
      </c>
      <c r="C4667" t="s">
        <v>51107</v>
      </c>
      <c r="D4667" s="111" t="s">
        <v>24</v>
      </c>
      <c r="E4667" s="111" t="s">
        <v>51108</v>
      </c>
    </row>
    <row r="4668" spans="1:5">
      <c r="A4668">
        <v>0</v>
      </c>
      <c r="B4668" t="s">
        <v>7971</v>
      </c>
      <c r="C4668" t="s">
        <v>51109</v>
      </c>
      <c r="D4668" s="111" t="s">
        <v>24</v>
      </c>
      <c r="E4668" s="111" t="s">
        <v>51110</v>
      </c>
    </row>
    <row r="4669" spans="1:5">
      <c r="A4669">
        <v>0</v>
      </c>
      <c r="B4669" t="s">
        <v>7972</v>
      </c>
      <c r="C4669" t="s">
        <v>51111</v>
      </c>
      <c r="D4669" s="111" t="s">
        <v>24</v>
      </c>
      <c r="E4669" s="111" t="s">
        <v>51112</v>
      </c>
    </row>
    <row r="4670" spans="1:5">
      <c r="A4670">
        <v>0</v>
      </c>
      <c r="B4670" t="s">
        <v>7973</v>
      </c>
      <c r="C4670" t="s">
        <v>51113</v>
      </c>
      <c r="D4670" s="111" t="s">
        <v>24</v>
      </c>
      <c r="E4670" s="111" t="s">
        <v>51114</v>
      </c>
    </row>
    <row r="4671" spans="1:5">
      <c r="A4671">
        <v>0</v>
      </c>
      <c r="B4671" t="s">
        <v>7974</v>
      </c>
      <c r="C4671" t="s">
        <v>51115</v>
      </c>
      <c r="D4671" s="111" t="s">
        <v>24</v>
      </c>
      <c r="E4671" s="111" t="s">
        <v>51116</v>
      </c>
    </row>
    <row r="4672" spans="1:5">
      <c r="A4672">
        <v>0</v>
      </c>
      <c r="B4672" t="s">
        <v>7975</v>
      </c>
      <c r="C4672" t="s">
        <v>51117</v>
      </c>
      <c r="D4672" s="111" t="s">
        <v>24</v>
      </c>
      <c r="E4672" s="111" t="s">
        <v>51118</v>
      </c>
    </row>
    <row r="4673" spans="1:5">
      <c r="A4673">
        <v>0</v>
      </c>
      <c r="B4673" t="s">
        <v>7976</v>
      </c>
      <c r="C4673" t="s">
        <v>51119</v>
      </c>
      <c r="D4673" s="111" t="s">
        <v>24</v>
      </c>
      <c r="E4673" s="111" t="s">
        <v>51120</v>
      </c>
    </row>
    <row r="4674" spans="1:5">
      <c r="A4674">
        <v>0</v>
      </c>
      <c r="B4674" t="s">
        <v>7977</v>
      </c>
      <c r="C4674" t="s">
        <v>51121</v>
      </c>
      <c r="D4674" s="111" t="s">
        <v>24</v>
      </c>
      <c r="E4674" s="111" t="s">
        <v>51122</v>
      </c>
    </row>
    <row r="4675" spans="1:5">
      <c r="A4675">
        <v>0</v>
      </c>
      <c r="B4675" t="s">
        <v>7978</v>
      </c>
      <c r="C4675" t="s">
        <v>51123</v>
      </c>
      <c r="D4675" s="111" t="s">
        <v>24</v>
      </c>
      <c r="E4675" s="111" t="s">
        <v>51124</v>
      </c>
    </row>
    <row r="4676" spans="1:5">
      <c r="A4676">
        <v>0</v>
      </c>
      <c r="B4676" t="s">
        <v>7979</v>
      </c>
      <c r="C4676" t="s">
        <v>51125</v>
      </c>
      <c r="D4676" s="111" t="s">
        <v>24</v>
      </c>
      <c r="E4676" s="111" t="s">
        <v>51126</v>
      </c>
    </row>
    <row r="4677" spans="1:5">
      <c r="A4677">
        <v>0</v>
      </c>
      <c r="B4677" t="s">
        <v>7980</v>
      </c>
      <c r="C4677" t="s">
        <v>51127</v>
      </c>
      <c r="D4677" s="111" t="s">
        <v>24</v>
      </c>
      <c r="E4677" s="111" t="s">
        <v>51128</v>
      </c>
    </row>
    <row r="4678" spans="1:5">
      <c r="A4678">
        <v>0</v>
      </c>
      <c r="B4678" t="s">
        <v>7981</v>
      </c>
      <c r="C4678" t="s">
        <v>51129</v>
      </c>
      <c r="D4678" s="111" t="s">
        <v>24</v>
      </c>
      <c r="E4678" s="111" t="s">
        <v>51130</v>
      </c>
    </row>
    <row r="4679" spans="1:5">
      <c r="A4679">
        <v>0</v>
      </c>
      <c r="B4679" t="s">
        <v>7982</v>
      </c>
      <c r="C4679" t="s">
        <v>51131</v>
      </c>
      <c r="D4679" s="111" t="s">
        <v>24</v>
      </c>
      <c r="E4679" s="111" t="s">
        <v>51132</v>
      </c>
    </row>
    <row r="4680" spans="1:5">
      <c r="A4680">
        <v>0</v>
      </c>
      <c r="B4680" t="s">
        <v>7983</v>
      </c>
      <c r="C4680" t="s">
        <v>51133</v>
      </c>
      <c r="D4680" s="111" t="s">
        <v>24</v>
      </c>
      <c r="E4680" s="111" t="s">
        <v>51134</v>
      </c>
    </row>
    <row r="4681" spans="1:5">
      <c r="A4681">
        <v>0</v>
      </c>
      <c r="B4681" t="s">
        <v>7984</v>
      </c>
      <c r="C4681" t="s">
        <v>51135</v>
      </c>
      <c r="D4681" s="111" t="s">
        <v>24</v>
      </c>
      <c r="E4681" s="111" t="s">
        <v>51132</v>
      </c>
    </row>
    <row r="4682" spans="1:5">
      <c r="A4682">
        <v>0</v>
      </c>
      <c r="B4682" t="s">
        <v>7985</v>
      </c>
      <c r="C4682" t="s">
        <v>51136</v>
      </c>
      <c r="D4682" s="111" t="s">
        <v>24</v>
      </c>
      <c r="E4682" s="111" t="s">
        <v>51137</v>
      </c>
    </row>
    <row r="4683" spans="1:5">
      <c r="A4683">
        <v>0</v>
      </c>
      <c r="B4683" t="s">
        <v>7986</v>
      </c>
      <c r="C4683" t="s">
        <v>51138</v>
      </c>
      <c r="D4683" s="111" t="s">
        <v>24</v>
      </c>
      <c r="E4683" s="111" t="s">
        <v>51139</v>
      </c>
    </row>
    <row r="4684" spans="1:5">
      <c r="A4684">
        <v>0</v>
      </c>
      <c r="B4684" t="s">
        <v>7987</v>
      </c>
      <c r="C4684" t="s">
        <v>51140</v>
      </c>
      <c r="D4684" s="111" t="s">
        <v>24</v>
      </c>
      <c r="E4684" s="111" t="s">
        <v>51141</v>
      </c>
    </row>
    <row r="4685" spans="1:5">
      <c r="A4685">
        <v>0</v>
      </c>
      <c r="B4685" t="s">
        <v>51142</v>
      </c>
      <c r="C4685">
        <v>0</v>
      </c>
      <c r="D4685" s="111">
        <v>0</v>
      </c>
      <c r="E4685" s="111" t="s">
        <v>42775</v>
      </c>
    </row>
    <row r="4686" spans="1:5">
      <c r="A4686">
        <v>0</v>
      </c>
      <c r="B4686" t="s">
        <v>7988</v>
      </c>
      <c r="C4686" t="s">
        <v>51143</v>
      </c>
      <c r="D4686" s="111" t="s">
        <v>24</v>
      </c>
      <c r="E4686" s="111" t="s">
        <v>51144</v>
      </c>
    </row>
    <row r="4687" spans="1:5">
      <c r="A4687">
        <v>0</v>
      </c>
      <c r="B4687" t="s">
        <v>7989</v>
      </c>
      <c r="C4687" t="s">
        <v>51145</v>
      </c>
      <c r="D4687" s="111" t="s">
        <v>4130</v>
      </c>
      <c r="E4687" s="111" t="s">
        <v>44233</v>
      </c>
    </row>
    <row r="4688" spans="1:5">
      <c r="A4688">
        <v>0</v>
      </c>
      <c r="B4688" t="s">
        <v>7990</v>
      </c>
      <c r="C4688" t="s">
        <v>51146</v>
      </c>
      <c r="D4688" s="111" t="s">
        <v>4130</v>
      </c>
      <c r="E4688" s="111" t="s">
        <v>51147</v>
      </c>
    </row>
    <row r="4689" spans="1:5">
      <c r="A4689">
        <v>0</v>
      </c>
      <c r="B4689" t="s">
        <v>7991</v>
      </c>
      <c r="C4689" t="s">
        <v>51148</v>
      </c>
      <c r="D4689" s="111" t="s">
        <v>24</v>
      </c>
      <c r="E4689" s="111" t="s">
        <v>51149</v>
      </c>
    </row>
    <row r="4690" spans="1:5">
      <c r="A4690">
        <v>0</v>
      </c>
      <c r="B4690" t="s">
        <v>51150</v>
      </c>
      <c r="C4690">
        <v>0</v>
      </c>
      <c r="D4690" s="111">
        <v>0</v>
      </c>
      <c r="E4690" s="111" t="s">
        <v>42775</v>
      </c>
    </row>
    <row r="4691" spans="1:5">
      <c r="A4691">
        <v>0</v>
      </c>
      <c r="B4691" t="s">
        <v>7992</v>
      </c>
      <c r="C4691" t="s">
        <v>51151</v>
      </c>
      <c r="D4691" s="111" t="s">
        <v>40</v>
      </c>
      <c r="E4691" s="111" t="s">
        <v>51152</v>
      </c>
    </row>
    <row r="4692" spans="1:5">
      <c r="A4692">
        <v>0</v>
      </c>
      <c r="B4692" t="s">
        <v>7993</v>
      </c>
      <c r="C4692" t="s">
        <v>51153</v>
      </c>
      <c r="D4692" s="111" t="s">
        <v>40</v>
      </c>
      <c r="E4692" s="111" t="s">
        <v>51154</v>
      </c>
    </row>
    <row r="4693" spans="1:5">
      <c r="A4693">
        <v>0</v>
      </c>
      <c r="B4693" t="s">
        <v>51155</v>
      </c>
      <c r="C4693">
        <v>0</v>
      </c>
      <c r="D4693" s="111">
        <v>0</v>
      </c>
      <c r="E4693" s="111" t="s">
        <v>42775</v>
      </c>
    </row>
    <row r="4694" spans="1:5">
      <c r="A4694">
        <v>0</v>
      </c>
      <c r="B4694" t="s">
        <v>7994</v>
      </c>
      <c r="C4694" t="s">
        <v>51156</v>
      </c>
      <c r="D4694" s="111" t="s">
        <v>4130</v>
      </c>
      <c r="E4694" s="111" t="s">
        <v>51157</v>
      </c>
    </row>
    <row r="4695" spans="1:5">
      <c r="A4695">
        <v>0</v>
      </c>
      <c r="B4695" t="s">
        <v>7995</v>
      </c>
      <c r="C4695" t="s">
        <v>51158</v>
      </c>
      <c r="D4695" s="111" t="s">
        <v>24</v>
      </c>
      <c r="E4695" s="111" t="s">
        <v>51159</v>
      </c>
    </row>
    <row r="4696" spans="1:5">
      <c r="A4696">
        <v>0</v>
      </c>
      <c r="B4696" t="s">
        <v>7996</v>
      </c>
      <c r="C4696" t="s">
        <v>51160</v>
      </c>
      <c r="D4696" s="111" t="s">
        <v>24</v>
      </c>
      <c r="E4696" s="111" t="s">
        <v>51161</v>
      </c>
    </row>
    <row r="4697" spans="1:5">
      <c r="A4697">
        <v>0</v>
      </c>
      <c r="B4697" t="s">
        <v>7997</v>
      </c>
      <c r="C4697" t="s">
        <v>51162</v>
      </c>
      <c r="D4697" s="111" t="s">
        <v>24</v>
      </c>
      <c r="E4697" s="111" t="s">
        <v>48391</v>
      </c>
    </row>
    <row r="4698" spans="1:5">
      <c r="A4698">
        <v>0</v>
      </c>
      <c r="B4698" t="s">
        <v>7998</v>
      </c>
      <c r="C4698" t="s">
        <v>51163</v>
      </c>
      <c r="D4698" s="111" t="s">
        <v>24</v>
      </c>
      <c r="E4698" s="111" t="s">
        <v>51164</v>
      </c>
    </row>
    <row r="4699" spans="1:5">
      <c r="A4699">
        <v>0</v>
      </c>
      <c r="B4699" t="s">
        <v>7999</v>
      </c>
      <c r="C4699" t="s">
        <v>51165</v>
      </c>
      <c r="D4699" s="111" t="s">
        <v>24</v>
      </c>
      <c r="E4699" s="111" t="s">
        <v>51166</v>
      </c>
    </row>
    <row r="4700" spans="1:5">
      <c r="A4700">
        <v>0</v>
      </c>
      <c r="B4700" t="s">
        <v>8000</v>
      </c>
      <c r="C4700" t="s">
        <v>51167</v>
      </c>
      <c r="D4700" s="111" t="s">
        <v>24</v>
      </c>
      <c r="E4700" s="111" t="s">
        <v>51168</v>
      </c>
    </row>
    <row r="4701" spans="1:5">
      <c r="A4701">
        <v>0</v>
      </c>
      <c r="B4701" t="s">
        <v>51169</v>
      </c>
      <c r="C4701">
        <v>0</v>
      </c>
      <c r="D4701" s="111">
        <v>0</v>
      </c>
      <c r="E4701" s="111" t="s">
        <v>42775</v>
      </c>
    </row>
    <row r="4702" spans="1:5">
      <c r="A4702">
        <v>0</v>
      </c>
      <c r="B4702" t="s">
        <v>8001</v>
      </c>
      <c r="C4702" t="s">
        <v>51170</v>
      </c>
      <c r="D4702" s="111" t="s">
        <v>24</v>
      </c>
      <c r="E4702" s="111" t="s">
        <v>51171</v>
      </c>
    </row>
    <row r="4703" spans="1:5">
      <c r="A4703">
        <v>0</v>
      </c>
      <c r="B4703" t="s">
        <v>51172</v>
      </c>
      <c r="C4703">
        <v>0</v>
      </c>
      <c r="D4703" s="111">
        <v>0</v>
      </c>
      <c r="E4703" s="111" t="s">
        <v>42775</v>
      </c>
    </row>
    <row r="4704" spans="1:5">
      <c r="A4704">
        <v>0</v>
      </c>
      <c r="B4704" t="s">
        <v>8002</v>
      </c>
      <c r="C4704" t="s">
        <v>51173</v>
      </c>
      <c r="D4704" s="111" t="s">
        <v>24</v>
      </c>
      <c r="E4704" s="111">
        <v>761.31</v>
      </c>
    </row>
    <row r="4705" spans="1:5">
      <c r="A4705">
        <v>0</v>
      </c>
      <c r="B4705" t="s">
        <v>51174</v>
      </c>
      <c r="C4705">
        <v>0</v>
      </c>
      <c r="D4705" s="111">
        <v>0</v>
      </c>
      <c r="E4705" s="111" t="s">
        <v>42775</v>
      </c>
    </row>
    <row r="4706" spans="1:5">
      <c r="A4706">
        <v>0</v>
      </c>
      <c r="B4706" t="s">
        <v>8003</v>
      </c>
      <c r="C4706" t="s">
        <v>51175</v>
      </c>
      <c r="D4706" s="111" t="s">
        <v>24</v>
      </c>
      <c r="E4706" s="111" t="s">
        <v>51176</v>
      </c>
    </row>
    <row r="4707" spans="1:5">
      <c r="A4707">
        <v>0</v>
      </c>
      <c r="B4707" t="s">
        <v>8004</v>
      </c>
      <c r="C4707" t="s">
        <v>51177</v>
      </c>
      <c r="D4707" s="111" t="s">
        <v>24</v>
      </c>
      <c r="E4707" s="111" t="s">
        <v>51178</v>
      </c>
    </row>
    <row r="4708" spans="1:5">
      <c r="A4708">
        <v>0</v>
      </c>
      <c r="B4708" t="s">
        <v>8005</v>
      </c>
      <c r="C4708" t="s">
        <v>51179</v>
      </c>
      <c r="D4708" s="111" t="s">
        <v>24</v>
      </c>
      <c r="E4708" s="111" t="s">
        <v>51180</v>
      </c>
    </row>
    <row r="4709" spans="1:5">
      <c r="A4709">
        <v>0</v>
      </c>
      <c r="B4709" t="s">
        <v>51181</v>
      </c>
      <c r="C4709">
        <v>0</v>
      </c>
      <c r="D4709" s="111">
        <v>0</v>
      </c>
      <c r="E4709" s="111" t="s">
        <v>42775</v>
      </c>
    </row>
    <row r="4710" spans="1:5">
      <c r="A4710">
        <v>0</v>
      </c>
      <c r="B4710" t="s">
        <v>8006</v>
      </c>
      <c r="C4710" t="s">
        <v>51182</v>
      </c>
      <c r="D4710" s="111" t="s">
        <v>24</v>
      </c>
      <c r="E4710" s="111" t="s">
        <v>51183</v>
      </c>
    </row>
    <row r="4711" spans="1:5">
      <c r="A4711">
        <v>0</v>
      </c>
      <c r="B4711" t="s">
        <v>8007</v>
      </c>
      <c r="C4711" t="s">
        <v>51184</v>
      </c>
      <c r="D4711" s="111" t="s">
        <v>24</v>
      </c>
      <c r="E4711" s="111" t="s">
        <v>51185</v>
      </c>
    </row>
    <row r="4712" spans="1:5">
      <c r="A4712">
        <v>0</v>
      </c>
      <c r="B4712" t="s">
        <v>8008</v>
      </c>
      <c r="C4712" t="s">
        <v>51186</v>
      </c>
      <c r="D4712" s="111" t="s">
        <v>24</v>
      </c>
      <c r="E4712" s="111" t="s">
        <v>43185</v>
      </c>
    </row>
    <row r="4713" spans="1:5">
      <c r="A4713">
        <v>0</v>
      </c>
      <c r="B4713" t="s">
        <v>8009</v>
      </c>
      <c r="C4713" t="s">
        <v>51187</v>
      </c>
      <c r="D4713" s="111" t="s">
        <v>24</v>
      </c>
      <c r="E4713" s="111" t="s">
        <v>51188</v>
      </c>
    </row>
    <row r="4714" spans="1:5">
      <c r="A4714">
        <v>0</v>
      </c>
      <c r="B4714" t="s">
        <v>8010</v>
      </c>
      <c r="C4714" t="s">
        <v>51189</v>
      </c>
      <c r="D4714" s="111" t="s">
        <v>24</v>
      </c>
      <c r="E4714" s="111" t="s">
        <v>51190</v>
      </c>
    </row>
    <row r="4715" spans="1:5">
      <c r="A4715">
        <v>0</v>
      </c>
      <c r="B4715" t="s">
        <v>8011</v>
      </c>
      <c r="C4715" t="s">
        <v>51191</v>
      </c>
      <c r="D4715" s="111" t="s">
        <v>24</v>
      </c>
      <c r="E4715" s="111" t="s">
        <v>51192</v>
      </c>
    </row>
    <row r="4716" spans="1:5">
      <c r="A4716">
        <v>0</v>
      </c>
      <c r="B4716" t="s">
        <v>8012</v>
      </c>
      <c r="C4716" t="s">
        <v>51193</v>
      </c>
      <c r="D4716" s="111" t="s">
        <v>24</v>
      </c>
      <c r="E4716" s="111" t="s">
        <v>51194</v>
      </c>
    </row>
    <row r="4717" spans="1:5">
      <c r="A4717">
        <v>0</v>
      </c>
      <c r="B4717" t="s">
        <v>8013</v>
      </c>
      <c r="C4717" t="s">
        <v>51195</v>
      </c>
      <c r="D4717" s="111" t="s">
        <v>24</v>
      </c>
      <c r="E4717" s="111" t="s">
        <v>51196</v>
      </c>
    </row>
    <row r="4718" spans="1:5">
      <c r="A4718" t="s">
        <v>51197</v>
      </c>
      <c r="B4718">
        <v>0</v>
      </c>
      <c r="C4718">
        <v>0</v>
      </c>
      <c r="D4718" s="111">
        <v>0</v>
      </c>
      <c r="E4718" s="111" t="s">
        <v>42775</v>
      </c>
    </row>
    <row r="4719" spans="1:5">
      <c r="A4719">
        <v>0</v>
      </c>
      <c r="B4719" t="s">
        <v>51198</v>
      </c>
      <c r="C4719">
        <v>0</v>
      </c>
      <c r="D4719" s="111">
        <v>0</v>
      </c>
      <c r="E4719" s="111" t="s">
        <v>42775</v>
      </c>
    </row>
    <row r="4720" spans="1:5">
      <c r="A4720">
        <v>0</v>
      </c>
      <c r="B4720" t="s">
        <v>8014</v>
      </c>
      <c r="C4720" t="s">
        <v>51199</v>
      </c>
      <c r="D4720" s="111" t="s">
        <v>24</v>
      </c>
      <c r="E4720" s="111" t="s">
        <v>51200</v>
      </c>
    </row>
    <row r="4721" spans="1:5">
      <c r="A4721">
        <v>0</v>
      </c>
      <c r="B4721" t="s">
        <v>8015</v>
      </c>
      <c r="C4721" t="s">
        <v>51201</v>
      </c>
      <c r="D4721" s="111" t="s">
        <v>24</v>
      </c>
      <c r="E4721" s="111" t="s">
        <v>51202</v>
      </c>
    </row>
    <row r="4722" spans="1:5">
      <c r="A4722">
        <v>0</v>
      </c>
      <c r="B4722" t="s">
        <v>8016</v>
      </c>
      <c r="C4722" t="s">
        <v>51203</v>
      </c>
      <c r="D4722" s="111" t="s">
        <v>24</v>
      </c>
      <c r="E4722" s="111" t="s">
        <v>44553</v>
      </c>
    </row>
    <row r="4723" spans="1:5">
      <c r="A4723">
        <v>0</v>
      </c>
      <c r="B4723" t="s">
        <v>8017</v>
      </c>
      <c r="C4723" t="s">
        <v>51204</v>
      </c>
      <c r="D4723" s="111" t="s">
        <v>24</v>
      </c>
      <c r="E4723" s="111" t="s">
        <v>51205</v>
      </c>
    </row>
    <row r="4724" spans="1:5">
      <c r="A4724">
        <v>0</v>
      </c>
      <c r="B4724" t="s">
        <v>8018</v>
      </c>
      <c r="C4724" t="s">
        <v>51206</v>
      </c>
      <c r="D4724" s="111" t="s">
        <v>24</v>
      </c>
      <c r="E4724" s="111" t="s">
        <v>51207</v>
      </c>
    </row>
    <row r="4725" spans="1:5">
      <c r="A4725">
        <v>0</v>
      </c>
      <c r="B4725" t="s">
        <v>8019</v>
      </c>
      <c r="C4725" t="s">
        <v>51208</v>
      </c>
      <c r="D4725" s="111" t="s">
        <v>24</v>
      </c>
      <c r="E4725" s="111" t="s">
        <v>51209</v>
      </c>
    </row>
    <row r="4726" spans="1:5">
      <c r="A4726">
        <v>0</v>
      </c>
      <c r="B4726" t="s">
        <v>8020</v>
      </c>
      <c r="C4726" t="s">
        <v>8021</v>
      </c>
      <c r="D4726" s="111" t="s">
        <v>24</v>
      </c>
      <c r="E4726" s="111" t="s">
        <v>47134</v>
      </c>
    </row>
    <row r="4727" spans="1:5">
      <c r="A4727">
        <v>0</v>
      </c>
      <c r="B4727" t="s">
        <v>8022</v>
      </c>
      <c r="C4727" t="s">
        <v>51210</v>
      </c>
      <c r="D4727" s="111" t="s">
        <v>24</v>
      </c>
      <c r="E4727" s="111" t="s">
        <v>51211</v>
      </c>
    </row>
    <row r="4728" spans="1:5">
      <c r="A4728">
        <v>0</v>
      </c>
      <c r="B4728" t="s">
        <v>8023</v>
      </c>
      <c r="C4728" t="s">
        <v>51212</v>
      </c>
      <c r="D4728" s="111" t="s">
        <v>24</v>
      </c>
      <c r="E4728" s="111" t="s">
        <v>51213</v>
      </c>
    </row>
    <row r="4729" spans="1:5">
      <c r="A4729">
        <v>0</v>
      </c>
      <c r="B4729" t="s">
        <v>8024</v>
      </c>
      <c r="C4729" t="s">
        <v>51214</v>
      </c>
      <c r="D4729" s="111" t="s">
        <v>24</v>
      </c>
      <c r="E4729" s="111" t="s">
        <v>51215</v>
      </c>
    </row>
    <row r="4730" spans="1:5">
      <c r="A4730">
        <v>0</v>
      </c>
      <c r="B4730" t="s">
        <v>8025</v>
      </c>
      <c r="C4730" t="s">
        <v>51216</v>
      </c>
      <c r="D4730" s="111" t="s">
        <v>24</v>
      </c>
      <c r="E4730" s="111" t="s">
        <v>51217</v>
      </c>
    </row>
    <row r="4731" spans="1:5">
      <c r="A4731">
        <v>0</v>
      </c>
      <c r="B4731" t="s">
        <v>8026</v>
      </c>
      <c r="C4731" t="s">
        <v>51218</v>
      </c>
      <c r="D4731" s="111" t="s">
        <v>40</v>
      </c>
      <c r="E4731" s="111" t="s">
        <v>51219</v>
      </c>
    </row>
    <row r="4732" spans="1:5">
      <c r="A4732">
        <v>0</v>
      </c>
      <c r="B4732" t="s">
        <v>51220</v>
      </c>
      <c r="C4732">
        <v>0</v>
      </c>
      <c r="D4732" s="111">
        <v>0</v>
      </c>
      <c r="E4732" s="111" t="s">
        <v>42775</v>
      </c>
    </row>
    <row r="4733" spans="1:5">
      <c r="A4733">
        <v>0</v>
      </c>
      <c r="B4733" t="s">
        <v>8027</v>
      </c>
      <c r="C4733" t="s">
        <v>51221</v>
      </c>
      <c r="D4733" s="111" t="s">
        <v>24</v>
      </c>
      <c r="E4733" s="111" t="s">
        <v>51222</v>
      </c>
    </row>
    <row r="4734" spans="1:5">
      <c r="A4734">
        <v>0</v>
      </c>
      <c r="B4734" t="s">
        <v>8028</v>
      </c>
      <c r="C4734" t="s">
        <v>51223</v>
      </c>
      <c r="D4734" s="111" t="s">
        <v>24</v>
      </c>
      <c r="E4734" s="111" t="s">
        <v>51224</v>
      </c>
    </row>
    <row r="4735" spans="1:5">
      <c r="A4735">
        <v>0</v>
      </c>
      <c r="B4735" t="s">
        <v>51225</v>
      </c>
      <c r="C4735">
        <v>0</v>
      </c>
      <c r="D4735" s="111">
        <v>0</v>
      </c>
      <c r="E4735" s="111" t="s">
        <v>42775</v>
      </c>
    </row>
    <row r="4736" spans="1:5">
      <c r="A4736">
        <v>0</v>
      </c>
      <c r="B4736" t="s">
        <v>8029</v>
      </c>
      <c r="C4736" t="s">
        <v>51226</v>
      </c>
      <c r="D4736" s="111" t="s">
        <v>24</v>
      </c>
      <c r="E4736" s="111" t="s">
        <v>51227</v>
      </c>
    </row>
    <row r="4737" spans="1:5">
      <c r="A4737">
        <v>0</v>
      </c>
      <c r="B4737" t="s">
        <v>8030</v>
      </c>
      <c r="C4737" t="s">
        <v>51228</v>
      </c>
      <c r="D4737" s="111" t="s">
        <v>24</v>
      </c>
      <c r="E4737" s="111" t="s">
        <v>51229</v>
      </c>
    </row>
    <row r="4738" spans="1:5">
      <c r="A4738">
        <v>0</v>
      </c>
      <c r="B4738" t="s">
        <v>8031</v>
      </c>
      <c r="C4738" t="s">
        <v>51230</v>
      </c>
      <c r="D4738" s="111" t="s">
        <v>24</v>
      </c>
      <c r="E4738" s="111" t="s">
        <v>51231</v>
      </c>
    </row>
    <row r="4739" spans="1:5">
      <c r="A4739">
        <v>0</v>
      </c>
      <c r="B4739" t="s">
        <v>8032</v>
      </c>
      <c r="C4739" t="s">
        <v>51232</v>
      </c>
      <c r="D4739" s="111" t="s">
        <v>4130</v>
      </c>
      <c r="E4739" s="111" t="s">
        <v>51233</v>
      </c>
    </row>
    <row r="4740" spans="1:5">
      <c r="A4740">
        <v>0</v>
      </c>
      <c r="B4740" t="s">
        <v>8033</v>
      </c>
      <c r="C4740" t="s">
        <v>51234</v>
      </c>
      <c r="D4740" s="111" t="s">
        <v>24</v>
      </c>
      <c r="E4740" s="111" t="s">
        <v>51235</v>
      </c>
    </row>
    <row r="4741" spans="1:5">
      <c r="A4741">
        <v>0</v>
      </c>
      <c r="B4741" t="s">
        <v>8034</v>
      </c>
      <c r="C4741" t="s">
        <v>51236</v>
      </c>
      <c r="D4741" s="111" t="s">
        <v>24</v>
      </c>
      <c r="E4741" s="111" t="s">
        <v>51237</v>
      </c>
    </row>
    <row r="4742" spans="1:5">
      <c r="A4742">
        <v>0</v>
      </c>
      <c r="B4742" t="s">
        <v>8035</v>
      </c>
      <c r="C4742" t="s">
        <v>51238</v>
      </c>
      <c r="D4742" s="111" t="s">
        <v>24</v>
      </c>
      <c r="E4742" s="111" t="s">
        <v>51239</v>
      </c>
    </row>
    <row r="4743" spans="1:5">
      <c r="A4743">
        <v>0</v>
      </c>
      <c r="B4743" t="s">
        <v>8036</v>
      </c>
      <c r="C4743" t="s">
        <v>51240</v>
      </c>
      <c r="D4743" s="111" t="s">
        <v>24</v>
      </c>
      <c r="E4743" s="111" t="s">
        <v>51241</v>
      </c>
    </row>
    <row r="4744" spans="1:5">
      <c r="A4744">
        <v>0</v>
      </c>
      <c r="B4744" t="s">
        <v>51242</v>
      </c>
      <c r="C4744">
        <v>0</v>
      </c>
      <c r="D4744" s="111">
        <v>0</v>
      </c>
      <c r="E4744" s="111" t="s">
        <v>42775</v>
      </c>
    </row>
    <row r="4745" spans="1:5">
      <c r="A4745">
        <v>0</v>
      </c>
      <c r="B4745" t="s">
        <v>8037</v>
      </c>
      <c r="C4745" t="s">
        <v>51243</v>
      </c>
      <c r="D4745" s="111" t="s">
        <v>24</v>
      </c>
      <c r="E4745" s="111" t="s">
        <v>51244</v>
      </c>
    </row>
    <row r="4746" spans="1:5">
      <c r="A4746">
        <v>0</v>
      </c>
      <c r="B4746" t="s">
        <v>8038</v>
      </c>
      <c r="C4746" t="s">
        <v>51245</v>
      </c>
      <c r="D4746" s="111" t="s">
        <v>24</v>
      </c>
      <c r="E4746" s="111" t="s">
        <v>51246</v>
      </c>
    </row>
    <row r="4747" spans="1:5">
      <c r="A4747">
        <v>0</v>
      </c>
      <c r="B4747" t="s">
        <v>51247</v>
      </c>
      <c r="C4747">
        <v>0</v>
      </c>
      <c r="D4747" s="111">
        <v>0</v>
      </c>
      <c r="E4747" s="111" t="s">
        <v>42775</v>
      </c>
    </row>
    <row r="4748" spans="1:5">
      <c r="A4748">
        <v>0</v>
      </c>
      <c r="B4748" t="s">
        <v>8039</v>
      </c>
      <c r="C4748" t="s">
        <v>51248</v>
      </c>
      <c r="D4748" s="111" t="s">
        <v>24</v>
      </c>
      <c r="E4748" s="111" t="s">
        <v>51249</v>
      </c>
    </row>
    <row r="4749" spans="1:5">
      <c r="A4749">
        <v>0</v>
      </c>
      <c r="B4749" t="s">
        <v>8040</v>
      </c>
      <c r="C4749" t="s">
        <v>51250</v>
      </c>
      <c r="D4749" s="111" t="s">
        <v>40</v>
      </c>
      <c r="E4749" s="111" t="s">
        <v>51251</v>
      </c>
    </row>
    <row r="4750" spans="1:5">
      <c r="A4750">
        <v>0</v>
      </c>
      <c r="B4750" t="s">
        <v>8041</v>
      </c>
      <c r="C4750" t="s">
        <v>51252</v>
      </c>
      <c r="D4750" s="111" t="s">
        <v>4130</v>
      </c>
      <c r="E4750" s="111" t="s">
        <v>51253</v>
      </c>
    </row>
    <row r="4751" spans="1:5">
      <c r="A4751">
        <v>0</v>
      </c>
      <c r="B4751" t="s">
        <v>8042</v>
      </c>
      <c r="C4751" t="s">
        <v>51254</v>
      </c>
      <c r="D4751" s="111" t="s">
        <v>24</v>
      </c>
      <c r="E4751" s="111" t="s">
        <v>44340</v>
      </c>
    </row>
    <row r="4752" spans="1:5">
      <c r="A4752">
        <v>0</v>
      </c>
      <c r="B4752" t="s">
        <v>8043</v>
      </c>
      <c r="C4752" t="s">
        <v>51255</v>
      </c>
      <c r="D4752" s="111" t="s">
        <v>24</v>
      </c>
      <c r="E4752" s="111" t="s">
        <v>51256</v>
      </c>
    </row>
    <row r="4753" spans="1:5">
      <c r="A4753">
        <v>0</v>
      </c>
      <c r="B4753" t="s">
        <v>8044</v>
      </c>
      <c r="C4753" t="s">
        <v>51257</v>
      </c>
      <c r="D4753" s="111" t="s">
        <v>24</v>
      </c>
      <c r="E4753" s="111" t="s">
        <v>49108</v>
      </c>
    </row>
    <row r="4754" spans="1:5">
      <c r="A4754">
        <v>0</v>
      </c>
      <c r="B4754" t="s">
        <v>8045</v>
      </c>
      <c r="C4754" t="s">
        <v>51258</v>
      </c>
      <c r="D4754" s="111" t="s">
        <v>24</v>
      </c>
      <c r="E4754" s="111" t="s">
        <v>51259</v>
      </c>
    </row>
    <row r="4755" spans="1:5">
      <c r="A4755">
        <v>0</v>
      </c>
      <c r="B4755" t="s">
        <v>8046</v>
      </c>
      <c r="C4755" t="s">
        <v>51260</v>
      </c>
      <c r="D4755" s="111" t="s">
        <v>24</v>
      </c>
      <c r="E4755" s="111" t="s">
        <v>51261</v>
      </c>
    </row>
    <row r="4756" spans="1:5">
      <c r="A4756">
        <v>0</v>
      </c>
      <c r="B4756" t="s">
        <v>8047</v>
      </c>
      <c r="C4756" t="s">
        <v>51262</v>
      </c>
      <c r="D4756" s="111" t="s">
        <v>40</v>
      </c>
      <c r="E4756" s="111" t="s">
        <v>51263</v>
      </c>
    </row>
    <row r="4757" spans="1:5">
      <c r="A4757">
        <v>0</v>
      </c>
      <c r="B4757" t="s">
        <v>8048</v>
      </c>
      <c r="C4757" t="s">
        <v>51264</v>
      </c>
      <c r="D4757" s="111" t="s">
        <v>24</v>
      </c>
      <c r="E4757" s="111" t="s">
        <v>51265</v>
      </c>
    </row>
    <row r="4758" spans="1:5">
      <c r="A4758">
        <v>0</v>
      </c>
      <c r="B4758" t="s">
        <v>8049</v>
      </c>
      <c r="C4758" t="s">
        <v>51266</v>
      </c>
      <c r="D4758" s="111" t="s">
        <v>24</v>
      </c>
      <c r="E4758" s="111" t="s">
        <v>51267</v>
      </c>
    </row>
    <row r="4759" spans="1:5">
      <c r="A4759">
        <v>0</v>
      </c>
      <c r="B4759" t="s">
        <v>8050</v>
      </c>
      <c r="C4759" t="s">
        <v>51268</v>
      </c>
      <c r="D4759" s="111" t="s">
        <v>24</v>
      </c>
      <c r="E4759" s="111" t="s">
        <v>51269</v>
      </c>
    </row>
    <row r="4760" spans="1:5">
      <c r="A4760">
        <v>0</v>
      </c>
      <c r="B4760" t="s">
        <v>8051</v>
      </c>
      <c r="C4760" t="s">
        <v>51270</v>
      </c>
      <c r="D4760" s="111" t="s">
        <v>24</v>
      </c>
      <c r="E4760" s="111" t="s">
        <v>51271</v>
      </c>
    </row>
    <row r="4761" spans="1:5">
      <c r="A4761">
        <v>0</v>
      </c>
      <c r="B4761" t="s">
        <v>8052</v>
      </c>
      <c r="C4761" t="s">
        <v>51272</v>
      </c>
      <c r="D4761" s="111" t="s">
        <v>24</v>
      </c>
      <c r="E4761" s="111" t="s">
        <v>51273</v>
      </c>
    </row>
    <row r="4762" spans="1:5">
      <c r="A4762">
        <v>0</v>
      </c>
      <c r="B4762" t="s">
        <v>8053</v>
      </c>
      <c r="C4762" t="s">
        <v>51274</v>
      </c>
      <c r="D4762" s="111" t="s">
        <v>24</v>
      </c>
      <c r="E4762" s="111" t="s">
        <v>51273</v>
      </c>
    </row>
    <row r="4763" spans="1:5">
      <c r="A4763">
        <v>0</v>
      </c>
      <c r="B4763" t="s">
        <v>8054</v>
      </c>
      <c r="C4763" t="s">
        <v>51275</v>
      </c>
      <c r="D4763" s="111" t="s">
        <v>24</v>
      </c>
      <c r="E4763" s="111" t="s">
        <v>51276</v>
      </c>
    </row>
    <row r="4764" spans="1:5">
      <c r="A4764">
        <v>0</v>
      </c>
      <c r="B4764" t="s">
        <v>8055</v>
      </c>
      <c r="C4764" t="s">
        <v>51277</v>
      </c>
      <c r="D4764" s="111" t="s">
        <v>40</v>
      </c>
      <c r="E4764" s="111" t="s">
        <v>51278</v>
      </c>
    </row>
    <row r="4765" spans="1:5">
      <c r="A4765">
        <v>0</v>
      </c>
      <c r="B4765" t="s">
        <v>8056</v>
      </c>
      <c r="C4765" t="s">
        <v>51279</v>
      </c>
      <c r="D4765" s="111" t="s">
        <v>40</v>
      </c>
      <c r="E4765" s="111" t="s">
        <v>51280</v>
      </c>
    </row>
    <row r="4766" spans="1:5">
      <c r="A4766">
        <v>0</v>
      </c>
      <c r="B4766" t="s">
        <v>8057</v>
      </c>
      <c r="C4766" t="s">
        <v>51281</v>
      </c>
      <c r="D4766" s="111" t="s">
        <v>40</v>
      </c>
      <c r="E4766" s="111" t="s">
        <v>51282</v>
      </c>
    </row>
    <row r="4767" spans="1:5">
      <c r="A4767">
        <v>0</v>
      </c>
      <c r="B4767" t="s">
        <v>8058</v>
      </c>
      <c r="C4767" t="s">
        <v>51283</v>
      </c>
      <c r="D4767" s="111" t="s">
        <v>40</v>
      </c>
      <c r="E4767" s="111" t="s">
        <v>51284</v>
      </c>
    </row>
    <row r="4768" spans="1:5">
      <c r="A4768">
        <v>0</v>
      </c>
      <c r="B4768" t="s">
        <v>8059</v>
      </c>
      <c r="C4768" t="s">
        <v>51285</v>
      </c>
      <c r="D4768" s="111" t="s">
        <v>24</v>
      </c>
      <c r="E4768" s="111" t="s">
        <v>51286</v>
      </c>
    </row>
    <row r="4769" spans="1:5">
      <c r="A4769">
        <v>0</v>
      </c>
      <c r="B4769" t="s">
        <v>51287</v>
      </c>
      <c r="C4769">
        <v>0</v>
      </c>
      <c r="D4769" s="111">
        <v>0</v>
      </c>
      <c r="E4769" s="111" t="s">
        <v>42775</v>
      </c>
    </row>
    <row r="4770" spans="1:5">
      <c r="A4770">
        <v>0</v>
      </c>
      <c r="B4770" t="s">
        <v>8060</v>
      </c>
      <c r="C4770" t="s">
        <v>51288</v>
      </c>
      <c r="D4770" s="111" t="s">
        <v>24</v>
      </c>
      <c r="E4770" s="111" t="s">
        <v>51289</v>
      </c>
    </row>
    <row r="4771" spans="1:5">
      <c r="A4771">
        <v>0</v>
      </c>
      <c r="B4771" t="s">
        <v>8061</v>
      </c>
      <c r="C4771" t="s">
        <v>51290</v>
      </c>
      <c r="D4771" s="111" t="s">
        <v>24</v>
      </c>
      <c r="E4771" s="111" t="s">
        <v>51291</v>
      </c>
    </row>
    <row r="4772" spans="1:5">
      <c r="A4772">
        <v>0</v>
      </c>
      <c r="B4772" t="s">
        <v>8062</v>
      </c>
      <c r="C4772" t="s">
        <v>51292</v>
      </c>
      <c r="D4772" s="111" t="s">
        <v>24</v>
      </c>
      <c r="E4772" s="111" t="s">
        <v>42873</v>
      </c>
    </row>
    <row r="4773" spans="1:5">
      <c r="A4773">
        <v>0</v>
      </c>
      <c r="B4773" t="s">
        <v>8063</v>
      </c>
      <c r="C4773" t="s">
        <v>51293</v>
      </c>
      <c r="D4773" s="111" t="s">
        <v>24</v>
      </c>
      <c r="E4773" s="111" t="s">
        <v>51294</v>
      </c>
    </row>
    <row r="4774" spans="1:5">
      <c r="A4774">
        <v>0</v>
      </c>
      <c r="B4774" t="s">
        <v>8064</v>
      </c>
      <c r="C4774" t="s">
        <v>51295</v>
      </c>
      <c r="D4774" s="111" t="s">
        <v>24</v>
      </c>
      <c r="E4774" s="111" t="s">
        <v>51296</v>
      </c>
    </row>
    <row r="4775" spans="1:5">
      <c r="A4775">
        <v>0</v>
      </c>
      <c r="B4775" t="s">
        <v>8065</v>
      </c>
      <c r="C4775" t="s">
        <v>51297</v>
      </c>
      <c r="D4775" s="111" t="s">
        <v>24</v>
      </c>
      <c r="E4775" s="111" t="s">
        <v>51298</v>
      </c>
    </row>
    <row r="4776" spans="1:5">
      <c r="A4776">
        <v>0</v>
      </c>
      <c r="B4776" t="s">
        <v>8066</v>
      </c>
      <c r="C4776" t="s">
        <v>51299</v>
      </c>
      <c r="D4776" s="111" t="s">
        <v>24</v>
      </c>
      <c r="E4776" s="111" t="s">
        <v>51300</v>
      </c>
    </row>
    <row r="4777" spans="1:5">
      <c r="A4777">
        <v>0</v>
      </c>
      <c r="B4777" t="s">
        <v>8067</v>
      </c>
      <c r="C4777" t="s">
        <v>51301</v>
      </c>
      <c r="D4777" s="111" t="s">
        <v>24</v>
      </c>
      <c r="E4777" s="111" t="s">
        <v>51302</v>
      </c>
    </row>
    <row r="4778" spans="1:5">
      <c r="A4778">
        <v>0</v>
      </c>
      <c r="B4778" t="s">
        <v>8068</v>
      </c>
      <c r="C4778" t="s">
        <v>51303</v>
      </c>
      <c r="D4778" s="111" t="s">
        <v>24</v>
      </c>
      <c r="E4778" s="111" t="s">
        <v>51304</v>
      </c>
    </row>
    <row r="4779" spans="1:5">
      <c r="A4779">
        <v>0</v>
      </c>
      <c r="B4779" t="s">
        <v>51305</v>
      </c>
      <c r="C4779" t="s">
        <v>51306</v>
      </c>
      <c r="D4779" s="111" t="s">
        <v>24</v>
      </c>
      <c r="E4779" s="111" t="s">
        <v>44121</v>
      </c>
    </row>
    <row r="4780" spans="1:5">
      <c r="A4780">
        <v>0</v>
      </c>
      <c r="B4780" t="s">
        <v>8069</v>
      </c>
      <c r="C4780" t="s">
        <v>51307</v>
      </c>
      <c r="D4780" s="111" t="s">
        <v>24</v>
      </c>
      <c r="E4780" s="111" t="s">
        <v>51308</v>
      </c>
    </row>
    <row r="4781" spans="1:5">
      <c r="A4781">
        <v>0</v>
      </c>
      <c r="B4781" t="s">
        <v>51309</v>
      </c>
      <c r="C4781">
        <v>0</v>
      </c>
      <c r="D4781" s="111">
        <v>0</v>
      </c>
      <c r="E4781" s="111" t="s">
        <v>42775</v>
      </c>
    </row>
    <row r="4782" spans="1:5">
      <c r="A4782">
        <v>0</v>
      </c>
      <c r="B4782" t="s">
        <v>8070</v>
      </c>
      <c r="C4782" t="s">
        <v>51310</v>
      </c>
      <c r="D4782" s="111" t="s">
        <v>40</v>
      </c>
      <c r="E4782" s="111" t="s">
        <v>51311</v>
      </c>
    </row>
    <row r="4783" spans="1:5">
      <c r="A4783">
        <v>0</v>
      </c>
      <c r="B4783" t="s">
        <v>8071</v>
      </c>
      <c r="C4783" t="s">
        <v>51312</v>
      </c>
      <c r="D4783" s="111" t="s">
        <v>40</v>
      </c>
      <c r="E4783" s="111" t="s">
        <v>51313</v>
      </c>
    </row>
    <row r="4784" spans="1:5">
      <c r="A4784">
        <v>0</v>
      </c>
      <c r="B4784" t="s">
        <v>8072</v>
      </c>
      <c r="C4784" t="s">
        <v>51314</v>
      </c>
      <c r="D4784" s="111" t="s">
        <v>24</v>
      </c>
      <c r="E4784" s="111" t="s">
        <v>51315</v>
      </c>
    </row>
    <row r="4785" spans="1:5">
      <c r="A4785">
        <v>0</v>
      </c>
      <c r="B4785" t="s">
        <v>8073</v>
      </c>
      <c r="C4785" t="s">
        <v>51316</v>
      </c>
      <c r="D4785" s="111" t="s">
        <v>24</v>
      </c>
      <c r="E4785" s="111" t="s">
        <v>51317</v>
      </c>
    </row>
    <row r="4786" spans="1:5">
      <c r="A4786">
        <v>0</v>
      </c>
      <c r="B4786" t="s">
        <v>8074</v>
      </c>
      <c r="C4786" t="s">
        <v>51318</v>
      </c>
      <c r="D4786" s="111" t="s">
        <v>24</v>
      </c>
      <c r="E4786" s="111" t="s">
        <v>51319</v>
      </c>
    </row>
    <row r="4787" spans="1:5">
      <c r="A4787">
        <v>0</v>
      </c>
      <c r="B4787" t="s">
        <v>8075</v>
      </c>
      <c r="C4787" t="s">
        <v>51320</v>
      </c>
      <c r="D4787" s="111" t="s">
        <v>24</v>
      </c>
      <c r="E4787" s="111" t="s">
        <v>51321</v>
      </c>
    </row>
    <row r="4788" spans="1:5">
      <c r="A4788">
        <v>0</v>
      </c>
      <c r="B4788" t="s">
        <v>8076</v>
      </c>
      <c r="C4788" t="s">
        <v>51322</v>
      </c>
      <c r="D4788" s="111" t="s">
        <v>40</v>
      </c>
      <c r="E4788" s="111" t="s">
        <v>51323</v>
      </c>
    </row>
    <row r="4789" spans="1:5">
      <c r="A4789">
        <v>0</v>
      </c>
      <c r="B4789" t="s">
        <v>8077</v>
      </c>
      <c r="C4789" t="s">
        <v>51324</v>
      </c>
      <c r="D4789" s="111" t="s">
        <v>40</v>
      </c>
      <c r="E4789" s="111" t="s">
        <v>51325</v>
      </c>
    </row>
    <row r="4790" spans="1:5">
      <c r="A4790">
        <v>0</v>
      </c>
      <c r="B4790" t="s">
        <v>51326</v>
      </c>
      <c r="C4790">
        <v>0</v>
      </c>
      <c r="D4790" s="111">
        <v>0</v>
      </c>
      <c r="E4790" s="111" t="s">
        <v>42775</v>
      </c>
    </row>
    <row r="4791" spans="1:5">
      <c r="A4791">
        <v>0</v>
      </c>
      <c r="B4791" t="s">
        <v>8078</v>
      </c>
      <c r="C4791" t="s">
        <v>51327</v>
      </c>
      <c r="D4791" s="111" t="s">
        <v>40</v>
      </c>
      <c r="E4791" s="111" t="s">
        <v>51328</v>
      </c>
    </row>
    <row r="4792" spans="1:5">
      <c r="A4792">
        <v>0</v>
      </c>
      <c r="B4792" t="s">
        <v>51329</v>
      </c>
      <c r="C4792">
        <v>0</v>
      </c>
      <c r="D4792" s="111">
        <v>0</v>
      </c>
      <c r="E4792" s="111" t="s">
        <v>42775</v>
      </c>
    </row>
    <row r="4793" spans="1:5">
      <c r="A4793">
        <v>0</v>
      </c>
      <c r="B4793" t="s">
        <v>8079</v>
      </c>
      <c r="C4793" t="s">
        <v>51330</v>
      </c>
      <c r="D4793" s="111" t="s">
        <v>40</v>
      </c>
      <c r="E4793" s="111" t="s">
        <v>51331</v>
      </c>
    </row>
    <row r="4794" spans="1:5">
      <c r="A4794">
        <v>0</v>
      </c>
      <c r="B4794" t="s">
        <v>8080</v>
      </c>
      <c r="C4794" t="s">
        <v>51332</v>
      </c>
      <c r="D4794" s="111" t="s">
        <v>40</v>
      </c>
      <c r="E4794" s="111" t="s">
        <v>51333</v>
      </c>
    </row>
    <row r="4795" spans="1:5">
      <c r="A4795">
        <v>0</v>
      </c>
      <c r="B4795" t="s">
        <v>8081</v>
      </c>
      <c r="C4795" t="s">
        <v>51334</v>
      </c>
      <c r="D4795" s="111" t="s">
        <v>24</v>
      </c>
      <c r="E4795" s="111" t="s">
        <v>51335</v>
      </c>
    </row>
    <row r="4796" spans="1:5">
      <c r="A4796">
        <v>0</v>
      </c>
      <c r="B4796" t="s">
        <v>8082</v>
      </c>
      <c r="C4796" t="s">
        <v>51336</v>
      </c>
      <c r="D4796" s="111" t="s">
        <v>24</v>
      </c>
      <c r="E4796" s="111" t="s">
        <v>51337</v>
      </c>
    </row>
    <row r="4797" spans="1:5">
      <c r="A4797">
        <v>0</v>
      </c>
      <c r="B4797" t="s">
        <v>8083</v>
      </c>
      <c r="C4797" t="s">
        <v>51338</v>
      </c>
      <c r="D4797" s="111" t="s">
        <v>24</v>
      </c>
      <c r="E4797" s="111" t="s">
        <v>51339</v>
      </c>
    </row>
    <row r="4798" spans="1:5">
      <c r="A4798">
        <v>0</v>
      </c>
      <c r="B4798" t="s">
        <v>8084</v>
      </c>
      <c r="C4798" t="s">
        <v>51340</v>
      </c>
      <c r="D4798" s="111" t="s">
        <v>24</v>
      </c>
      <c r="E4798" s="111" t="s">
        <v>51337</v>
      </c>
    </row>
    <row r="4799" spans="1:5">
      <c r="A4799">
        <v>0</v>
      </c>
      <c r="B4799" t="s">
        <v>8085</v>
      </c>
      <c r="C4799" t="s">
        <v>51341</v>
      </c>
      <c r="D4799" s="111" t="s">
        <v>24</v>
      </c>
      <c r="E4799" s="111" t="s">
        <v>51342</v>
      </c>
    </row>
    <row r="4800" spans="1:5">
      <c r="A4800">
        <v>0</v>
      </c>
      <c r="B4800" t="s">
        <v>8086</v>
      </c>
      <c r="C4800" t="s">
        <v>51343</v>
      </c>
      <c r="D4800" s="111" t="s">
        <v>40</v>
      </c>
      <c r="E4800" s="111" t="s">
        <v>51344</v>
      </c>
    </row>
    <row r="4801" spans="1:5">
      <c r="A4801">
        <v>0</v>
      </c>
      <c r="B4801" t="s">
        <v>8087</v>
      </c>
      <c r="C4801" t="s">
        <v>51345</v>
      </c>
      <c r="D4801" s="111" t="s">
        <v>40</v>
      </c>
      <c r="E4801" s="111" t="s">
        <v>51346</v>
      </c>
    </row>
    <row r="4802" spans="1:5">
      <c r="A4802">
        <v>0</v>
      </c>
      <c r="B4802" t="s">
        <v>8088</v>
      </c>
      <c r="C4802" t="s">
        <v>51347</v>
      </c>
      <c r="D4802" s="111" t="s">
        <v>40</v>
      </c>
      <c r="E4802" s="111" t="s">
        <v>51344</v>
      </c>
    </row>
    <row r="4803" spans="1:5">
      <c r="A4803">
        <v>0</v>
      </c>
      <c r="B4803" t="s">
        <v>51348</v>
      </c>
      <c r="C4803">
        <v>0</v>
      </c>
      <c r="D4803" s="111">
        <v>0</v>
      </c>
      <c r="E4803" s="111" t="s">
        <v>42775</v>
      </c>
    </row>
    <row r="4804" spans="1:5">
      <c r="A4804">
        <v>0</v>
      </c>
      <c r="B4804" t="s">
        <v>8089</v>
      </c>
      <c r="C4804" t="s">
        <v>51349</v>
      </c>
      <c r="D4804" s="111" t="s">
        <v>24</v>
      </c>
      <c r="E4804" s="111" t="s">
        <v>51350</v>
      </c>
    </row>
    <row r="4805" spans="1:5">
      <c r="A4805">
        <v>0</v>
      </c>
      <c r="B4805" t="s">
        <v>8090</v>
      </c>
      <c r="C4805" t="s">
        <v>51351</v>
      </c>
      <c r="D4805" s="111" t="s">
        <v>24</v>
      </c>
      <c r="E4805" s="111" t="s">
        <v>51352</v>
      </c>
    </row>
    <row r="4806" spans="1:5">
      <c r="A4806">
        <v>0</v>
      </c>
      <c r="B4806" t="s">
        <v>8091</v>
      </c>
      <c r="C4806" t="s">
        <v>51353</v>
      </c>
      <c r="D4806" s="111" t="s">
        <v>24</v>
      </c>
      <c r="E4806" s="111" t="s">
        <v>51354</v>
      </c>
    </row>
    <row r="4807" spans="1:5">
      <c r="A4807">
        <v>0</v>
      </c>
      <c r="B4807" t="s">
        <v>8092</v>
      </c>
      <c r="C4807" t="s">
        <v>51355</v>
      </c>
      <c r="D4807" s="111" t="s">
        <v>24</v>
      </c>
      <c r="E4807" s="111" t="s">
        <v>51356</v>
      </c>
    </row>
    <row r="4808" spans="1:5">
      <c r="A4808">
        <v>0</v>
      </c>
      <c r="B4808" t="s">
        <v>8093</v>
      </c>
      <c r="C4808" t="s">
        <v>51357</v>
      </c>
      <c r="D4808" s="111" t="s">
        <v>24</v>
      </c>
      <c r="E4808" s="111" t="s">
        <v>51358</v>
      </c>
    </row>
    <row r="4809" spans="1:5">
      <c r="A4809">
        <v>0</v>
      </c>
      <c r="B4809" t="s">
        <v>8094</v>
      </c>
      <c r="C4809" t="s">
        <v>51359</v>
      </c>
      <c r="D4809" s="111" t="s">
        <v>40</v>
      </c>
      <c r="E4809" s="111" t="s">
        <v>51360</v>
      </c>
    </row>
    <row r="4810" spans="1:5">
      <c r="A4810">
        <v>0</v>
      </c>
      <c r="B4810" t="s">
        <v>8095</v>
      </c>
      <c r="C4810" t="s">
        <v>51361</v>
      </c>
      <c r="D4810" s="111" t="s">
        <v>24</v>
      </c>
      <c r="E4810" s="111" t="s">
        <v>51358</v>
      </c>
    </row>
    <row r="4811" spans="1:5">
      <c r="A4811">
        <v>0</v>
      </c>
      <c r="B4811" t="s">
        <v>8096</v>
      </c>
      <c r="C4811" t="s">
        <v>51362</v>
      </c>
      <c r="D4811" s="111" t="s">
        <v>24</v>
      </c>
      <c r="E4811" s="111" t="s">
        <v>51363</v>
      </c>
    </row>
    <row r="4812" spans="1:5">
      <c r="A4812">
        <v>0</v>
      </c>
      <c r="B4812" t="s">
        <v>8097</v>
      </c>
      <c r="C4812" t="s">
        <v>51364</v>
      </c>
      <c r="D4812" s="111" t="s">
        <v>24</v>
      </c>
      <c r="E4812" s="111" t="s">
        <v>51365</v>
      </c>
    </row>
    <row r="4813" spans="1:5">
      <c r="A4813">
        <v>0</v>
      </c>
      <c r="B4813" t="s">
        <v>8098</v>
      </c>
      <c r="C4813" t="s">
        <v>51366</v>
      </c>
      <c r="D4813" s="111" t="s">
        <v>24</v>
      </c>
      <c r="E4813" s="111" t="s">
        <v>51367</v>
      </c>
    </row>
    <row r="4814" spans="1:5">
      <c r="A4814">
        <v>0</v>
      </c>
      <c r="B4814" t="s">
        <v>8099</v>
      </c>
      <c r="C4814" t="s">
        <v>51368</v>
      </c>
      <c r="D4814" s="111" t="s">
        <v>24</v>
      </c>
      <c r="E4814" s="111" t="s">
        <v>51369</v>
      </c>
    </row>
    <row r="4815" spans="1:5">
      <c r="A4815">
        <v>0</v>
      </c>
      <c r="B4815" t="s">
        <v>8100</v>
      </c>
      <c r="C4815" t="s">
        <v>51370</v>
      </c>
      <c r="D4815" s="111" t="s">
        <v>24</v>
      </c>
      <c r="E4815" s="111" t="s">
        <v>51371</v>
      </c>
    </row>
    <row r="4816" spans="1:5">
      <c r="A4816">
        <v>0</v>
      </c>
      <c r="B4816" t="s">
        <v>8101</v>
      </c>
      <c r="C4816" t="s">
        <v>51372</v>
      </c>
      <c r="D4816" s="111" t="s">
        <v>24</v>
      </c>
      <c r="E4816" s="111" t="s">
        <v>51373</v>
      </c>
    </row>
    <row r="4817" spans="1:5">
      <c r="A4817">
        <v>0</v>
      </c>
      <c r="B4817" t="s">
        <v>8102</v>
      </c>
      <c r="C4817" t="s">
        <v>51374</v>
      </c>
      <c r="D4817" s="111" t="s">
        <v>40</v>
      </c>
      <c r="E4817" s="111" t="s">
        <v>51375</v>
      </c>
    </row>
    <row r="4818" spans="1:5">
      <c r="A4818">
        <v>0</v>
      </c>
      <c r="B4818" t="s">
        <v>8103</v>
      </c>
      <c r="C4818" t="s">
        <v>51376</v>
      </c>
      <c r="D4818" s="111" t="s">
        <v>40</v>
      </c>
      <c r="E4818" s="111" t="s">
        <v>51377</v>
      </c>
    </row>
    <row r="4819" spans="1:5">
      <c r="A4819">
        <v>0</v>
      </c>
      <c r="B4819" t="s">
        <v>51378</v>
      </c>
      <c r="C4819">
        <v>0</v>
      </c>
      <c r="D4819" s="111">
        <v>0</v>
      </c>
      <c r="E4819" s="111" t="s">
        <v>42775</v>
      </c>
    </row>
    <row r="4820" spans="1:5">
      <c r="A4820">
        <v>0</v>
      </c>
      <c r="B4820" t="s">
        <v>8104</v>
      </c>
      <c r="C4820" t="s">
        <v>51379</v>
      </c>
      <c r="D4820" s="111" t="s">
        <v>24</v>
      </c>
      <c r="E4820" s="111" t="s">
        <v>51380</v>
      </c>
    </row>
    <row r="4821" spans="1:5">
      <c r="A4821">
        <v>0</v>
      </c>
      <c r="B4821" t="s">
        <v>8105</v>
      </c>
      <c r="C4821" t="s">
        <v>51381</v>
      </c>
      <c r="D4821" s="111" t="s">
        <v>24</v>
      </c>
      <c r="E4821" s="111" t="s">
        <v>50260</v>
      </c>
    </row>
    <row r="4822" spans="1:5">
      <c r="A4822">
        <v>0</v>
      </c>
      <c r="B4822" t="s">
        <v>8106</v>
      </c>
      <c r="C4822" t="s">
        <v>51382</v>
      </c>
      <c r="D4822" s="111" t="s">
        <v>24</v>
      </c>
      <c r="E4822" s="111" t="s">
        <v>51383</v>
      </c>
    </row>
    <row r="4823" spans="1:5">
      <c r="A4823">
        <v>0</v>
      </c>
      <c r="B4823" t="s">
        <v>8107</v>
      </c>
      <c r="C4823" t="s">
        <v>51384</v>
      </c>
      <c r="D4823" s="111" t="s">
        <v>24</v>
      </c>
      <c r="E4823" s="111" t="s">
        <v>51385</v>
      </c>
    </row>
    <row r="4824" spans="1:5">
      <c r="A4824">
        <v>0</v>
      </c>
      <c r="B4824" t="s">
        <v>8108</v>
      </c>
      <c r="C4824" t="s">
        <v>51386</v>
      </c>
      <c r="D4824" s="111" t="s">
        <v>24</v>
      </c>
      <c r="E4824" s="111" t="s">
        <v>51387</v>
      </c>
    </row>
    <row r="4825" spans="1:5">
      <c r="A4825">
        <v>0</v>
      </c>
      <c r="B4825" t="s">
        <v>51388</v>
      </c>
      <c r="C4825">
        <v>0</v>
      </c>
      <c r="D4825" s="111">
        <v>0</v>
      </c>
      <c r="E4825" s="111" t="s">
        <v>42775</v>
      </c>
    </row>
    <row r="4826" spans="1:5">
      <c r="A4826">
        <v>0</v>
      </c>
      <c r="B4826" t="s">
        <v>8109</v>
      </c>
      <c r="C4826" t="s">
        <v>51379</v>
      </c>
      <c r="D4826" s="111" t="s">
        <v>24</v>
      </c>
      <c r="E4826" s="111" t="s">
        <v>51389</v>
      </c>
    </row>
    <row r="4827" spans="1:5">
      <c r="A4827">
        <v>0</v>
      </c>
      <c r="B4827" t="s">
        <v>8110</v>
      </c>
      <c r="C4827" t="s">
        <v>51381</v>
      </c>
      <c r="D4827" s="111" t="s">
        <v>24</v>
      </c>
      <c r="E4827" s="111" t="s">
        <v>51390</v>
      </c>
    </row>
    <row r="4828" spans="1:5">
      <c r="A4828">
        <v>0</v>
      </c>
      <c r="B4828" t="s">
        <v>8111</v>
      </c>
      <c r="C4828" t="s">
        <v>51391</v>
      </c>
      <c r="D4828" s="111" t="s">
        <v>24</v>
      </c>
      <c r="E4828" s="111" t="s">
        <v>50627</v>
      </c>
    </row>
    <row r="4829" spans="1:5">
      <c r="A4829">
        <v>0</v>
      </c>
      <c r="B4829" t="s">
        <v>51392</v>
      </c>
      <c r="C4829">
        <v>0</v>
      </c>
      <c r="D4829" s="111">
        <v>0</v>
      </c>
      <c r="E4829" s="111" t="s">
        <v>42775</v>
      </c>
    </row>
    <row r="4830" spans="1:5">
      <c r="A4830">
        <v>0</v>
      </c>
      <c r="B4830" t="s">
        <v>8112</v>
      </c>
      <c r="C4830" t="s">
        <v>51393</v>
      </c>
      <c r="D4830" s="111" t="s">
        <v>40</v>
      </c>
      <c r="E4830" s="111" t="s">
        <v>51394</v>
      </c>
    </row>
    <row r="4831" spans="1:5">
      <c r="A4831">
        <v>0</v>
      </c>
      <c r="B4831" t="s">
        <v>8113</v>
      </c>
      <c r="C4831" t="s">
        <v>51395</v>
      </c>
      <c r="D4831" s="111" t="s">
        <v>4130</v>
      </c>
      <c r="E4831" s="111" t="s">
        <v>51396</v>
      </c>
    </row>
    <row r="4832" spans="1:5">
      <c r="A4832">
        <v>0</v>
      </c>
      <c r="B4832" t="s">
        <v>8114</v>
      </c>
      <c r="C4832" t="s">
        <v>51397</v>
      </c>
      <c r="D4832" s="111" t="s">
        <v>24</v>
      </c>
      <c r="E4832" s="111" t="s">
        <v>51398</v>
      </c>
    </row>
    <row r="4833" spans="1:5">
      <c r="A4833">
        <v>0</v>
      </c>
      <c r="B4833" t="s">
        <v>8115</v>
      </c>
      <c r="C4833" t="s">
        <v>51399</v>
      </c>
      <c r="D4833" s="111" t="s">
        <v>24</v>
      </c>
      <c r="E4833" s="111" t="s">
        <v>51400</v>
      </c>
    </row>
    <row r="4834" spans="1:5">
      <c r="A4834">
        <v>0</v>
      </c>
      <c r="B4834" t="s">
        <v>51401</v>
      </c>
      <c r="C4834">
        <v>0</v>
      </c>
      <c r="D4834" s="111">
        <v>0</v>
      </c>
      <c r="E4834" s="111" t="s">
        <v>42775</v>
      </c>
    </row>
    <row r="4835" spans="1:5">
      <c r="A4835">
        <v>0</v>
      </c>
      <c r="B4835" t="s">
        <v>8116</v>
      </c>
      <c r="C4835" t="s">
        <v>51402</v>
      </c>
      <c r="D4835" s="111" t="s">
        <v>24</v>
      </c>
      <c r="E4835" s="111" t="s">
        <v>51403</v>
      </c>
    </row>
    <row r="4836" spans="1:5">
      <c r="A4836">
        <v>0</v>
      </c>
      <c r="B4836" t="s">
        <v>51404</v>
      </c>
      <c r="C4836">
        <v>0</v>
      </c>
      <c r="D4836" s="111">
        <v>0</v>
      </c>
      <c r="E4836" s="111" t="s">
        <v>42775</v>
      </c>
    </row>
    <row r="4837" spans="1:5">
      <c r="A4837">
        <v>0</v>
      </c>
      <c r="B4837" t="s">
        <v>8117</v>
      </c>
      <c r="C4837" t="s">
        <v>51405</v>
      </c>
      <c r="D4837" s="111" t="s">
        <v>24</v>
      </c>
      <c r="E4837" s="111" t="s">
        <v>51406</v>
      </c>
    </row>
    <row r="4838" spans="1:5">
      <c r="A4838">
        <v>0</v>
      </c>
      <c r="B4838" t="s">
        <v>8118</v>
      </c>
      <c r="C4838" t="s">
        <v>8119</v>
      </c>
      <c r="D4838" s="111" t="s">
        <v>24</v>
      </c>
      <c r="E4838" s="111" t="s">
        <v>51407</v>
      </c>
    </row>
    <row r="4839" spans="1:5">
      <c r="A4839">
        <v>0</v>
      </c>
      <c r="B4839" t="s">
        <v>8120</v>
      </c>
      <c r="C4839" t="s">
        <v>51408</v>
      </c>
      <c r="D4839" s="111" t="s">
        <v>24</v>
      </c>
      <c r="E4839" s="111" t="s">
        <v>51409</v>
      </c>
    </row>
    <row r="4840" spans="1:5">
      <c r="A4840">
        <v>0</v>
      </c>
      <c r="B4840" t="s">
        <v>8121</v>
      </c>
      <c r="C4840" t="s">
        <v>51410</v>
      </c>
      <c r="D4840" s="111" t="s">
        <v>24</v>
      </c>
      <c r="E4840" s="111" t="s">
        <v>51411</v>
      </c>
    </row>
    <row r="4841" spans="1:5">
      <c r="A4841">
        <v>0</v>
      </c>
      <c r="B4841" t="s">
        <v>8122</v>
      </c>
      <c r="C4841" t="s">
        <v>51412</v>
      </c>
      <c r="D4841" s="111" t="s">
        <v>24</v>
      </c>
      <c r="E4841" s="111" t="s">
        <v>51413</v>
      </c>
    </row>
    <row r="4842" spans="1:5">
      <c r="A4842">
        <v>0</v>
      </c>
      <c r="B4842" t="s">
        <v>8123</v>
      </c>
      <c r="C4842" t="s">
        <v>51414</v>
      </c>
      <c r="D4842" s="111" t="s">
        <v>24</v>
      </c>
      <c r="E4842" s="111" t="s">
        <v>51415</v>
      </c>
    </row>
    <row r="4843" spans="1:5">
      <c r="A4843">
        <v>0</v>
      </c>
      <c r="B4843" t="s">
        <v>8124</v>
      </c>
      <c r="C4843" t="s">
        <v>51416</v>
      </c>
      <c r="D4843" s="111" t="s">
        <v>24</v>
      </c>
      <c r="E4843" s="111" t="s">
        <v>51409</v>
      </c>
    </row>
    <row r="4844" spans="1:5">
      <c r="A4844">
        <v>0</v>
      </c>
      <c r="B4844" t="s">
        <v>51417</v>
      </c>
      <c r="C4844">
        <v>0</v>
      </c>
      <c r="D4844" s="111">
        <v>0</v>
      </c>
      <c r="E4844" s="111" t="s">
        <v>42775</v>
      </c>
    </row>
    <row r="4845" spans="1:5">
      <c r="A4845">
        <v>0</v>
      </c>
      <c r="B4845" t="s">
        <v>8125</v>
      </c>
      <c r="C4845" t="s">
        <v>51418</v>
      </c>
      <c r="D4845" s="111" t="s">
        <v>24</v>
      </c>
      <c r="E4845" s="111" t="s">
        <v>51419</v>
      </c>
    </row>
    <row r="4846" spans="1:5">
      <c r="A4846">
        <v>0</v>
      </c>
      <c r="B4846" t="s">
        <v>51420</v>
      </c>
      <c r="C4846">
        <v>0</v>
      </c>
      <c r="D4846" s="111">
        <v>0</v>
      </c>
      <c r="E4846" s="111" t="s">
        <v>42775</v>
      </c>
    </row>
    <row r="4847" spans="1:5">
      <c r="A4847">
        <v>0</v>
      </c>
      <c r="B4847" t="s">
        <v>8126</v>
      </c>
      <c r="C4847" t="s">
        <v>51421</v>
      </c>
      <c r="D4847" s="111" t="s">
        <v>24</v>
      </c>
      <c r="E4847" s="111" t="s">
        <v>51422</v>
      </c>
    </row>
    <row r="4848" spans="1:5">
      <c r="A4848">
        <v>0</v>
      </c>
      <c r="B4848" t="s">
        <v>8127</v>
      </c>
      <c r="C4848" t="s">
        <v>51423</v>
      </c>
      <c r="D4848" s="111" t="s">
        <v>24</v>
      </c>
      <c r="E4848" s="111" t="s">
        <v>51424</v>
      </c>
    </row>
    <row r="4849" spans="1:5">
      <c r="A4849">
        <v>0</v>
      </c>
      <c r="B4849" t="s">
        <v>51425</v>
      </c>
      <c r="C4849">
        <v>0</v>
      </c>
      <c r="D4849" s="111">
        <v>0</v>
      </c>
      <c r="E4849" s="111" t="s">
        <v>42775</v>
      </c>
    </row>
    <row r="4850" spans="1:5">
      <c r="A4850">
        <v>0</v>
      </c>
      <c r="B4850" t="s">
        <v>8128</v>
      </c>
      <c r="C4850" t="s">
        <v>51426</v>
      </c>
      <c r="D4850" s="111" t="s">
        <v>24</v>
      </c>
      <c r="E4850" s="111" t="s">
        <v>51427</v>
      </c>
    </row>
    <row r="4851" spans="1:5">
      <c r="A4851">
        <v>0</v>
      </c>
      <c r="B4851" t="s">
        <v>8129</v>
      </c>
      <c r="C4851" t="s">
        <v>51428</v>
      </c>
      <c r="D4851" s="111" t="s">
        <v>24</v>
      </c>
      <c r="E4851" s="111" t="s">
        <v>51429</v>
      </c>
    </row>
    <row r="4852" spans="1:5">
      <c r="A4852">
        <v>0</v>
      </c>
      <c r="B4852" t="s">
        <v>51430</v>
      </c>
      <c r="C4852">
        <v>0</v>
      </c>
      <c r="D4852" s="111">
        <v>0</v>
      </c>
      <c r="E4852" s="111" t="s">
        <v>42775</v>
      </c>
    </row>
    <row r="4853" spans="1:5">
      <c r="A4853">
        <v>0</v>
      </c>
      <c r="B4853" t="s">
        <v>8130</v>
      </c>
      <c r="C4853" t="s">
        <v>51431</v>
      </c>
      <c r="D4853" s="111" t="s">
        <v>24</v>
      </c>
      <c r="E4853" s="111" t="s">
        <v>51432</v>
      </c>
    </row>
    <row r="4854" spans="1:5">
      <c r="A4854">
        <v>0</v>
      </c>
      <c r="B4854" t="s">
        <v>51433</v>
      </c>
      <c r="C4854">
        <v>0</v>
      </c>
      <c r="D4854" s="111">
        <v>0</v>
      </c>
      <c r="E4854" s="111" t="s">
        <v>42775</v>
      </c>
    </row>
    <row r="4855" spans="1:5">
      <c r="A4855">
        <v>0</v>
      </c>
      <c r="B4855" t="s">
        <v>8131</v>
      </c>
      <c r="C4855" t="s">
        <v>51434</v>
      </c>
      <c r="D4855" s="111" t="s">
        <v>24</v>
      </c>
      <c r="E4855" s="111" t="s">
        <v>51435</v>
      </c>
    </row>
    <row r="4856" spans="1:5">
      <c r="A4856">
        <v>0</v>
      </c>
      <c r="B4856" t="s">
        <v>51436</v>
      </c>
      <c r="C4856">
        <v>0</v>
      </c>
      <c r="D4856" s="111">
        <v>0</v>
      </c>
      <c r="E4856" s="111" t="s">
        <v>42775</v>
      </c>
    </row>
    <row r="4857" spans="1:5">
      <c r="A4857">
        <v>0</v>
      </c>
      <c r="B4857" t="s">
        <v>8132</v>
      </c>
      <c r="C4857" t="s">
        <v>51437</v>
      </c>
      <c r="D4857" s="111" t="s">
        <v>24</v>
      </c>
      <c r="E4857" s="111" t="s">
        <v>51438</v>
      </c>
    </row>
    <row r="4858" spans="1:5">
      <c r="A4858">
        <v>0</v>
      </c>
      <c r="B4858" t="s">
        <v>8133</v>
      </c>
      <c r="C4858" t="s">
        <v>51439</v>
      </c>
      <c r="D4858" s="111" t="s">
        <v>24</v>
      </c>
      <c r="E4858" s="111" t="s">
        <v>51440</v>
      </c>
    </row>
    <row r="4859" spans="1:5">
      <c r="A4859">
        <v>0</v>
      </c>
      <c r="B4859" t="s">
        <v>8134</v>
      </c>
      <c r="C4859" t="s">
        <v>51441</v>
      </c>
      <c r="D4859" s="111" t="s">
        <v>24</v>
      </c>
      <c r="E4859" s="111" t="s">
        <v>51442</v>
      </c>
    </row>
    <row r="4860" spans="1:5">
      <c r="A4860">
        <v>0</v>
      </c>
      <c r="B4860" t="s">
        <v>8135</v>
      </c>
      <c r="C4860" t="s">
        <v>51443</v>
      </c>
      <c r="D4860" s="111" t="s">
        <v>24</v>
      </c>
      <c r="E4860" s="111" t="s">
        <v>51444</v>
      </c>
    </row>
    <row r="4861" spans="1:5">
      <c r="A4861">
        <v>0</v>
      </c>
      <c r="B4861" t="s">
        <v>8136</v>
      </c>
      <c r="C4861" t="s">
        <v>51445</v>
      </c>
      <c r="D4861" s="111" t="s">
        <v>24</v>
      </c>
      <c r="E4861" s="111" t="s">
        <v>51446</v>
      </c>
    </row>
    <row r="4862" spans="1:5">
      <c r="A4862">
        <v>0</v>
      </c>
      <c r="B4862" t="s">
        <v>8137</v>
      </c>
      <c r="C4862" t="s">
        <v>51447</v>
      </c>
      <c r="D4862" s="111" t="s">
        <v>24</v>
      </c>
      <c r="E4862" s="111" t="s">
        <v>51448</v>
      </c>
    </row>
    <row r="4863" spans="1:5">
      <c r="A4863">
        <v>0</v>
      </c>
      <c r="B4863" t="s">
        <v>51449</v>
      </c>
      <c r="C4863">
        <v>0</v>
      </c>
      <c r="D4863" s="111">
        <v>0</v>
      </c>
      <c r="E4863" s="111" t="s">
        <v>42775</v>
      </c>
    </row>
    <row r="4864" spans="1:5">
      <c r="A4864">
        <v>0</v>
      </c>
      <c r="B4864" t="s">
        <v>8138</v>
      </c>
      <c r="C4864" t="s">
        <v>51450</v>
      </c>
      <c r="D4864" s="111" t="s">
        <v>24</v>
      </c>
      <c r="E4864" s="111" t="s">
        <v>51451</v>
      </c>
    </row>
    <row r="4865" spans="1:5">
      <c r="A4865">
        <v>0</v>
      </c>
      <c r="B4865" t="s">
        <v>8139</v>
      </c>
      <c r="C4865" t="s">
        <v>51452</v>
      </c>
      <c r="D4865" s="111" t="s">
        <v>24</v>
      </c>
      <c r="E4865" s="111" t="s">
        <v>51451</v>
      </c>
    </row>
    <row r="4866" spans="1:5">
      <c r="A4866">
        <v>0</v>
      </c>
      <c r="B4866" t="s">
        <v>8140</v>
      </c>
      <c r="C4866" t="s">
        <v>51453</v>
      </c>
      <c r="D4866" s="111" t="s">
        <v>24</v>
      </c>
      <c r="E4866" s="111" t="s">
        <v>47231</v>
      </c>
    </row>
    <row r="4867" spans="1:5">
      <c r="A4867">
        <v>0</v>
      </c>
      <c r="B4867" t="s">
        <v>8141</v>
      </c>
      <c r="C4867" t="s">
        <v>51454</v>
      </c>
      <c r="D4867" s="111" t="s">
        <v>24</v>
      </c>
      <c r="E4867" s="111" t="s">
        <v>51455</v>
      </c>
    </row>
    <row r="4868" spans="1:5">
      <c r="A4868" t="s">
        <v>51456</v>
      </c>
      <c r="B4868">
        <v>0</v>
      </c>
      <c r="C4868">
        <v>0</v>
      </c>
      <c r="D4868" s="111">
        <v>0</v>
      </c>
      <c r="E4868" s="111" t="s">
        <v>42775</v>
      </c>
    </row>
    <row r="4869" spans="1:5">
      <c r="A4869">
        <v>0</v>
      </c>
      <c r="B4869" t="s">
        <v>51457</v>
      </c>
      <c r="C4869">
        <v>0</v>
      </c>
      <c r="D4869" s="111">
        <v>0</v>
      </c>
      <c r="E4869" s="111" t="s">
        <v>42775</v>
      </c>
    </row>
    <row r="4870" spans="1:5">
      <c r="A4870">
        <v>0</v>
      </c>
      <c r="B4870" t="s">
        <v>8142</v>
      </c>
      <c r="C4870" t="s">
        <v>51458</v>
      </c>
      <c r="D4870" s="111" t="s">
        <v>24</v>
      </c>
      <c r="E4870" s="111" t="s">
        <v>51459</v>
      </c>
    </row>
    <row r="4871" spans="1:5">
      <c r="A4871">
        <v>0</v>
      </c>
      <c r="B4871" t="s">
        <v>8143</v>
      </c>
      <c r="C4871" t="s">
        <v>51460</v>
      </c>
      <c r="D4871" s="111" t="s">
        <v>24</v>
      </c>
      <c r="E4871" s="111" t="s">
        <v>47138</v>
      </c>
    </row>
    <row r="4872" spans="1:5">
      <c r="A4872">
        <v>0</v>
      </c>
      <c r="B4872" t="s">
        <v>8144</v>
      </c>
      <c r="C4872" t="s">
        <v>51461</v>
      </c>
      <c r="D4872" s="111" t="s">
        <v>24</v>
      </c>
      <c r="E4872" s="111" t="s">
        <v>50207</v>
      </c>
    </row>
    <row r="4873" spans="1:5">
      <c r="A4873" t="s">
        <v>51462</v>
      </c>
      <c r="B4873">
        <v>0</v>
      </c>
      <c r="C4873">
        <v>0</v>
      </c>
      <c r="D4873" s="111">
        <v>0</v>
      </c>
      <c r="E4873" s="111" t="s">
        <v>42775</v>
      </c>
    </row>
    <row r="4874" spans="1:5">
      <c r="A4874">
        <v>0</v>
      </c>
      <c r="B4874" t="s">
        <v>51463</v>
      </c>
      <c r="C4874">
        <v>0</v>
      </c>
      <c r="D4874" s="111">
        <v>0</v>
      </c>
      <c r="E4874" s="111" t="s">
        <v>42775</v>
      </c>
    </row>
    <row r="4875" spans="1:5">
      <c r="A4875">
        <v>0</v>
      </c>
      <c r="B4875" t="s">
        <v>8145</v>
      </c>
      <c r="C4875" t="s">
        <v>51464</v>
      </c>
      <c r="D4875" s="111" t="s">
        <v>24</v>
      </c>
      <c r="E4875" s="111" t="s">
        <v>51465</v>
      </c>
    </row>
    <row r="4876" spans="1:5">
      <c r="A4876">
        <v>0</v>
      </c>
      <c r="B4876" t="s">
        <v>51466</v>
      </c>
      <c r="C4876">
        <v>0</v>
      </c>
      <c r="D4876" s="111">
        <v>0</v>
      </c>
      <c r="E4876" s="111" t="s">
        <v>42775</v>
      </c>
    </row>
    <row r="4877" spans="1:5">
      <c r="A4877">
        <v>0</v>
      </c>
      <c r="B4877" t="s">
        <v>8146</v>
      </c>
      <c r="C4877" t="s">
        <v>51467</v>
      </c>
      <c r="D4877" s="111" t="s">
        <v>24</v>
      </c>
      <c r="E4877" s="111" t="s">
        <v>51468</v>
      </c>
    </row>
    <row r="4878" spans="1:5">
      <c r="A4878">
        <v>0</v>
      </c>
      <c r="B4878" t="s">
        <v>8147</v>
      </c>
      <c r="C4878" t="s">
        <v>51469</v>
      </c>
      <c r="D4878" s="111" t="s">
        <v>24</v>
      </c>
      <c r="E4878" s="111" t="s">
        <v>51470</v>
      </c>
    </row>
    <row r="4879" spans="1:5">
      <c r="A4879">
        <v>0</v>
      </c>
      <c r="B4879" t="s">
        <v>8148</v>
      </c>
      <c r="C4879" t="s">
        <v>51471</v>
      </c>
      <c r="D4879" s="111" t="s">
        <v>24</v>
      </c>
      <c r="E4879" s="111" t="s">
        <v>51472</v>
      </c>
    </row>
    <row r="4880" spans="1:5">
      <c r="A4880">
        <v>0</v>
      </c>
      <c r="B4880" t="s">
        <v>8149</v>
      </c>
      <c r="C4880" t="s">
        <v>51473</v>
      </c>
      <c r="D4880" s="111" t="s">
        <v>24</v>
      </c>
      <c r="E4880" s="111" t="s">
        <v>51474</v>
      </c>
    </row>
    <row r="4881" spans="1:5">
      <c r="A4881">
        <v>0</v>
      </c>
      <c r="B4881" t="s">
        <v>8150</v>
      </c>
      <c r="C4881" t="s">
        <v>51475</v>
      </c>
      <c r="D4881" s="111" t="s">
        <v>4130</v>
      </c>
      <c r="E4881" s="111" t="s">
        <v>51476</v>
      </c>
    </row>
    <row r="4882" spans="1:5">
      <c r="A4882">
        <v>0</v>
      </c>
      <c r="B4882" t="s">
        <v>8151</v>
      </c>
      <c r="C4882" t="s">
        <v>51477</v>
      </c>
      <c r="D4882" s="111" t="s">
        <v>4130</v>
      </c>
      <c r="E4882" s="111" t="s">
        <v>51478</v>
      </c>
    </row>
    <row r="4883" spans="1:5">
      <c r="A4883">
        <v>0</v>
      </c>
      <c r="B4883" t="s">
        <v>8152</v>
      </c>
      <c r="C4883" t="s">
        <v>51479</v>
      </c>
      <c r="D4883" s="111" t="s">
        <v>24</v>
      </c>
      <c r="E4883" s="111" t="s">
        <v>51480</v>
      </c>
    </row>
    <row r="4884" spans="1:5">
      <c r="A4884">
        <v>0</v>
      </c>
      <c r="B4884" t="s">
        <v>8153</v>
      </c>
      <c r="C4884" t="s">
        <v>51481</v>
      </c>
      <c r="D4884" s="111" t="s">
        <v>24</v>
      </c>
      <c r="E4884" s="111" t="s">
        <v>49726</v>
      </c>
    </row>
    <row r="4885" spans="1:5">
      <c r="A4885" t="s">
        <v>51482</v>
      </c>
      <c r="B4885">
        <v>0</v>
      </c>
      <c r="C4885">
        <v>0</v>
      </c>
      <c r="D4885" s="111">
        <v>0</v>
      </c>
      <c r="E4885" s="111" t="s">
        <v>42775</v>
      </c>
    </row>
    <row r="4886" spans="1:5">
      <c r="A4886">
        <v>0</v>
      </c>
      <c r="B4886" t="s">
        <v>51483</v>
      </c>
      <c r="C4886">
        <v>0</v>
      </c>
      <c r="D4886" s="111">
        <v>0</v>
      </c>
      <c r="E4886" s="111" t="s">
        <v>42775</v>
      </c>
    </row>
    <row r="4887" spans="1:5">
      <c r="A4887">
        <v>0</v>
      </c>
      <c r="B4887" t="s">
        <v>8154</v>
      </c>
      <c r="C4887" t="s">
        <v>51484</v>
      </c>
      <c r="D4887" s="111" t="s">
        <v>40</v>
      </c>
      <c r="E4887" s="111" t="s">
        <v>51485</v>
      </c>
    </row>
    <row r="4888" spans="1:5">
      <c r="A4888">
        <v>0</v>
      </c>
      <c r="B4888" t="s">
        <v>8155</v>
      </c>
      <c r="C4888" t="s">
        <v>51486</v>
      </c>
      <c r="D4888" s="111" t="s">
        <v>40</v>
      </c>
      <c r="E4888" s="111" t="s">
        <v>51487</v>
      </c>
    </row>
    <row r="4889" spans="1:5">
      <c r="A4889">
        <v>0</v>
      </c>
      <c r="B4889" t="s">
        <v>8156</v>
      </c>
      <c r="C4889" t="s">
        <v>51488</v>
      </c>
      <c r="D4889" s="111" t="s">
        <v>40</v>
      </c>
      <c r="E4889" s="111" t="s">
        <v>51489</v>
      </c>
    </row>
    <row r="4890" spans="1:5">
      <c r="A4890">
        <v>0</v>
      </c>
      <c r="B4890" t="s">
        <v>8157</v>
      </c>
      <c r="C4890" t="s">
        <v>51490</v>
      </c>
      <c r="D4890" s="111" t="s">
        <v>40</v>
      </c>
      <c r="E4890" s="111" t="s">
        <v>44279</v>
      </c>
    </row>
    <row r="4891" spans="1:5">
      <c r="A4891">
        <v>0</v>
      </c>
      <c r="B4891" t="s">
        <v>8158</v>
      </c>
      <c r="C4891" t="s">
        <v>51491</v>
      </c>
      <c r="D4891" s="111" t="s">
        <v>40</v>
      </c>
      <c r="E4891" s="111" t="s">
        <v>51492</v>
      </c>
    </row>
    <row r="4892" spans="1:5">
      <c r="A4892">
        <v>0</v>
      </c>
      <c r="B4892" t="s">
        <v>8159</v>
      </c>
      <c r="C4892" t="s">
        <v>51493</v>
      </c>
      <c r="D4892" s="111" t="s">
        <v>40</v>
      </c>
      <c r="E4892" s="111" t="s">
        <v>51494</v>
      </c>
    </row>
    <row r="4893" spans="1:5">
      <c r="A4893">
        <v>0</v>
      </c>
      <c r="B4893" t="s">
        <v>8160</v>
      </c>
      <c r="C4893" t="s">
        <v>51495</v>
      </c>
      <c r="D4893" s="111" t="s">
        <v>40</v>
      </c>
      <c r="E4893" s="111" t="s">
        <v>51496</v>
      </c>
    </row>
    <row r="4894" spans="1:5">
      <c r="A4894">
        <v>0</v>
      </c>
      <c r="B4894" t="s">
        <v>8161</v>
      </c>
      <c r="C4894" t="s">
        <v>51497</v>
      </c>
      <c r="D4894" s="111" t="s">
        <v>40</v>
      </c>
      <c r="E4894" s="111" t="s">
        <v>50302</v>
      </c>
    </row>
    <row r="4895" spans="1:5">
      <c r="A4895">
        <v>0</v>
      </c>
      <c r="B4895">
        <v>0</v>
      </c>
      <c r="C4895">
        <v>0</v>
      </c>
      <c r="D4895" s="111">
        <v>0</v>
      </c>
      <c r="E4895" s="111" t="s">
        <v>42775</v>
      </c>
    </row>
    <row r="4896" spans="1:5">
      <c r="A4896">
        <v>0</v>
      </c>
      <c r="B4896">
        <v>0</v>
      </c>
      <c r="C4896">
        <v>0</v>
      </c>
      <c r="D4896" s="111">
        <v>0</v>
      </c>
      <c r="E4896" s="111" t="s">
        <v>42775</v>
      </c>
    </row>
    <row r="4897" spans="1:5">
      <c r="A4897" t="s">
        <v>51498</v>
      </c>
      <c r="B4897">
        <v>0</v>
      </c>
      <c r="C4897">
        <v>0</v>
      </c>
      <c r="D4897" s="111">
        <v>0</v>
      </c>
      <c r="E4897" s="111" t="s">
        <v>42775</v>
      </c>
    </row>
    <row r="4898" spans="1:5">
      <c r="A4898">
        <v>0</v>
      </c>
      <c r="B4898" t="s">
        <v>51499</v>
      </c>
      <c r="C4898">
        <v>0</v>
      </c>
      <c r="D4898" s="111">
        <v>0</v>
      </c>
      <c r="E4898" s="111" t="s">
        <v>42775</v>
      </c>
    </row>
    <row r="4899" spans="1:5">
      <c r="A4899">
        <v>0</v>
      </c>
      <c r="B4899" t="s">
        <v>8162</v>
      </c>
      <c r="C4899" t="s">
        <v>51500</v>
      </c>
      <c r="D4899" s="111" t="s">
        <v>4130</v>
      </c>
      <c r="E4899" s="111" t="s">
        <v>48420</v>
      </c>
    </row>
    <row r="4900" spans="1:5">
      <c r="A4900">
        <v>0</v>
      </c>
      <c r="B4900" t="s">
        <v>8163</v>
      </c>
      <c r="C4900" t="s">
        <v>51501</v>
      </c>
      <c r="D4900" s="111" t="s">
        <v>4130</v>
      </c>
      <c r="E4900" s="111" t="s">
        <v>51502</v>
      </c>
    </row>
    <row r="4901" spans="1:5">
      <c r="A4901">
        <v>0</v>
      </c>
      <c r="B4901" t="s">
        <v>8164</v>
      </c>
      <c r="C4901" t="s">
        <v>51503</v>
      </c>
      <c r="D4901" s="111" t="s">
        <v>40</v>
      </c>
      <c r="E4901" s="111" t="s">
        <v>51504</v>
      </c>
    </row>
    <row r="4902" spans="1:5">
      <c r="A4902">
        <v>0</v>
      </c>
      <c r="B4902" t="s">
        <v>8165</v>
      </c>
      <c r="C4902" t="s">
        <v>51505</v>
      </c>
      <c r="D4902" s="111" t="s">
        <v>24</v>
      </c>
      <c r="E4902" s="111" t="s">
        <v>43088</v>
      </c>
    </row>
    <row r="4903" spans="1:5">
      <c r="A4903">
        <v>0</v>
      </c>
      <c r="B4903" t="s">
        <v>8166</v>
      </c>
      <c r="C4903" t="s">
        <v>51506</v>
      </c>
      <c r="D4903" s="111" t="s">
        <v>40</v>
      </c>
      <c r="E4903" s="111" t="s">
        <v>51507</v>
      </c>
    </row>
    <row r="4904" spans="1:5">
      <c r="A4904">
        <v>0</v>
      </c>
      <c r="B4904" t="s">
        <v>8167</v>
      </c>
      <c r="C4904" t="s">
        <v>51508</v>
      </c>
      <c r="D4904" s="111" t="s">
        <v>24</v>
      </c>
      <c r="E4904" s="111" t="s">
        <v>50088</v>
      </c>
    </row>
    <row r="4905" spans="1:5">
      <c r="A4905">
        <v>0</v>
      </c>
      <c r="B4905" t="s">
        <v>8168</v>
      </c>
      <c r="C4905" t="s">
        <v>8169</v>
      </c>
      <c r="D4905" s="111" t="s">
        <v>4130</v>
      </c>
      <c r="E4905" s="111" t="s">
        <v>51509</v>
      </c>
    </row>
    <row r="4906" spans="1:5">
      <c r="A4906">
        <v>0</v>
      </c>
      <c r="B4906" t="s">
        <v>8170</v>
      </c>
      <c r="C4906" t="s">
        <v>51510</v>
      </c>
      <c r="D4906" s="111" t="s">
        <v>40</v>
      </c>
      <c r="E4906" s="111" t="s">
        <v>51511</v>
      </c>
    </row>
    <row r="4907" spans="1:5">
      <c r="A4907">
        <v>0</v>
      </c>
      <c r="B4907" t="s">
        <v>8171</v>
      </c>
      <c r="C4907" t="s">
        <v>51512</v>
      </c>
      <c r="D4907" s="111" t="s">
        <v>40</v>
      </c>
      <c r="E4907" s="111" t="s">
        <v>51465</v>
      </c>
    </row>
    <row r="4908" spans="1:5">
      <c r="A4908">
        <v>0</v>
      </c>
      <c r="B4908" t="s">
        <v>8172</v>
      </c>
      <c r="C4908" t="s">
        <v>51513</v>
      </c>
      <c r="D4908" s="111" t="s">
        <v>40</v>
      </c>
      <c r="E4908" s="111" t="s">
        <v>48105</v>
      </c>
    </row>
    <row r="4909" spans="1:5">
      <c r="A4909">
        <v>0</v>
      </c>
      <c r="B4909" t="s">
        <v>8173</v>
      </c>
      <c r="C4909" t="s">
        <v>51514</v>
      </c>
      <c r="D4909" s="111" t="s">
        <v>40</v>
      </c>
      <c r="E4909" s="111" t="s">
        <v>48420</v>
      </c>
    </row>
    <row r="4910" spans="1:5">
      <c r="A4910">
        <v>0</v>
      </c>
      <c r="B4910" t="s">
        <v>8174</v>
      </c>
      <c r="C4910" t="s">
        <v>51515</v>
      </c>
      <c r="D4910" s="111" t="s">
        <v>33</v>
      </c>
      <c r="E4910" s="111" t="s">
        <v>51516</v>
      </c>
    </row>
    <row r="4911" spans="1:5">
      <c r="A4911">
        <v>0</v>
      </c>
      <c r="B4911" t="s">
        <v>8175</v>
      </c>
      <c r="C4911" t="s">
        <v>51517</v>
      </c>
      <c r="D4911" s="111" t="s">
        <v>33</v>
      </c>
      <c r="E4911" s="111" t="s">
        <v>51518</v>
      </c>
    </row>
    <row r="4912" spans="1:5">
      <c r="A4912">
        <v>0</v>
      </c>
      <c r="B4912" t="s">
        <v>8176</v>
      </c>
      <c r="C4912" t="s">
        <v>51519</v>
      </c>
      <c r="D4912" s="111" t="s">
        <v>33</v>
      </c>
      <c r="E4912" s="111" t="s">
        <v>51520</v>
      </c>
    </row>
    <row r="4913" spans="1:5">
      <c r="A4913">
        <v>0</v>
      </c>
      <c r="B4913" t="s">
        <v>8177</v>
      </c>
      <c r="C4913" t="s">
        <v>51521</v>
      </c>
      <c r="D4913" s="111" t="s">
        <v>33</v>
      </c>
      <c r="E4913" s="111" t="s">
        <v>51522</v>
      </c>
    </row>
    <row r="4914" spans="1:5">
      <c r="A4914">
        <v>0</v>
      </c>
      <c r="B4914" t="s">
        <v>8178</v>
      </c>
      <c r="C4914" t="s">
        <v>51523</v>
      </c>
      <c r="D4914" s="111" t="s">
        <v>24</v>
      </c>
      <c r="E4914" s="111" t="s">
        <v>51524</v>
      </c>
    </row>
    <row r="4915" spans="1:5">
      <c r="A4915">
        <v>0</v>
      </c>
      <c r="B4915" t="s">
        <v>8179</v>
      </c>
      <c r="C4915" t="s">
        <v>51525</v>
      </c>
      <c r="D4915" s="111" t="s">
        <v>33</v>
      </c>
      <c r="E4915" s="111" t="s">
        <v>51526</v>
      </c>
    </row>
    <row r="4916" spans="1:5">
      <c r="A4916">
        <v>0</v>
      </c>
      <c r="B4916" t="s">
        <v>8180</v>
      </c>
      <c r="C4916" t="s">
        <v>51527</v>
      </c>
      <c r="D4916" s="111" t="s">
        <v>33</v>
      </c>
      <c r="E4916" s="111" t="s">
        <v>51528</v>
      </c>
    </row>
    <row r="4917" spans="1:5">
      <c r="A4917">
        <v>0</v>
      </c>
      <c r="B4917" t="s">
        <v>8181</v>
      </c>
      <c r="C4917" t="s">
        <v>51529</v>
      </c>
      <c r="D4917" s="111" t="s">
        <v>33</v>
      </c>
      <c r="E4917" s="111" t="s">
        <v>51530</v>
      </c>
    </row>
    <row r="4918" spans="1:5">
      <c r="A4918">
        <v>0</v>
      </c>
      <c r="B4918" t="s">
        <v>8182</v>
      </c>
      <c r="C4918" t="s">
        <v>51531</v>
      </c>
      <c r="D4918" s="111" t="s">
        <v>24</v>
      </c>
      <c r="E4918" s="111" t="s">
        <v>51532</v>
      </c>
    </row>
    <row r="4919" spans="1:5">
      <c r="A4919">
        <v>0</v>
      </c>
      <c r="B4919" t="s">
        <v>8183</v>
      </c>
      <c r="C4919" t="s">
        <v>51533</v>
      </c>
      <c r="D4919" s="111" t="s">
        <v>24</v>
      </c>
      <c r="E4919" s="111" t="s">
        <v>47725</v>
      </c>
    </row>
    <row r="4920" spans="1:5">
      <c r="A4920">
        <v>0</v>
      </c>
      <c r="B4920" t="s">
        <v>8184</v>
      </c>
      <c r="C4920" t="s">
        <v>51534</v>
      </c>
      <c r="D4920" s="111" t="s">
        <v>33</v>
      </c>
      <c r="E4920" s="111" t="s">
        <v>51535</v>
      </c>
    </row>
    <row r="4921" spans="1:5">
      <c r="A4921">
        <v>0</v>
      </c>
      <c r="B4921" t="s">
        <v>8185</v>
      </c>
      <c r="C4921" t="s">
        <v>51536</v>
      </c>
      <c r="D4921" s="111" t="s">
        <v>33</v>
      </c>
      <c r="E4921" s="111" t="s">
        <v>51537</v>
      </c>
    </row>
    <row r="4922" spans="1:5">
      <c r="A4922">
        <v>0</v>
      </c>
      <c r="B4922" t="s">
        <v>8186</v>
      </c>
      <c r="C4922" t="s">
        <v>51538</v>
      </c>
      <c r="D4922" s="111" t="s">
        <v>24</v>
      </c>
      <c r="E4922" s="111" t="s">
        <v>43940</v>
      </c>
    </row>
    <row r="4923" spans="1:5">
      <c r="A4923">
        <v>0</v>
      </c>
      <c r="B4923" t="s">
        <v>8187</v>
      </c>
      <c r="C4923" t="s">
        <v>51539</v>
      </c>
      <c r="D4923" s="111" t="s">
        <v>24</v>
      </c>
      <c r="E4923" s="111" t="s">
        <v>51524</v>
      </c>
    </row>
    <row r="4924" spans="1:5">
      <c r="A4924">
        <v>0</v>
      </c>
      <c r="B4924" t="s">
        <v>8188</v>
      </c>
      <c r="C4924" t="s">
        <v>51540</v>
      </c>
      <c r="D4924" s="111" t="s">
        <v>24</v>
      </c>
      <c r="E4924" s="111" t="s">
        <v>51541</v>
      </c>
    </row>
    <row r="4925" spans="1:5">
      <c r="A4925">
        <v>0</v>
      </c>
      <c r="B4925" t="s">
        <v>8189</v>
      </c>
      <c r="C4925" t="s">
        <v>51542</v>
      </c>
      <c r="D4925" s="111" t="s">
        <v>24</v>
      </c>
      <c r="E4925" s="111" t="s">
        <v>44621</v>
      </c>
    </row>
    <row r="4926" spans="1:5">
      <c r="A4926">
        <v>0</v>
      </c>
      <c r="B4926" t="s">
        <v>8190</v>
      </c>
      <c r="C4926" t="s">
        <v>51543</v>
      </c>
      <c r="D4926" s="111" t="s">
        <v>24</v>
      </c>
      <c r="E4926" s="111" t="s">
        <v>50088</v>
      </c>
    </row>
    <row r="4927" spans="1:5">
      <c r="A4927">
        <v>0</v>
      </c>
      <c r="B4927" t="s">
        <v>8191</v>
      </c>
      <c r="C4927" t="s">
        <v>51544</v>
      </c>
      <c r="D4927" s="111" t="s">
        <v>24</v>
      </c>
      <c r="E4927" s="111" t="s">
        <v>46957</v>
      </c>
    </row>
    <row r="4928" spans="1:5">
      <c r="A4928">
        <v>0</v>
      </c>
      <c r="B4928" t="s">
        <v>8192</v>
      </c>
      <c r="C4928" t="s">
        <v>51545</v>
      </c>
      <c r="D4928" s="111" t="s">
        <v>24</v>
      </c>
      <c r="E4928" s="111" t="s">
        <v>43940</v>
      </c>
    </row>
    <row r="4929" spans="1:5">
      <c r="A4929">
        <v>0</v>
      </c>
      <c r="B4929" t="s">
        <v>8193</v>
      </c>
      <c r="C4929" t="s">
        <v>51546</v>
      </c>
      <c r="D4929" s="111" t="s">
        <v>24</v>
      </c>
      <c r="E4929" s="111" t="s">
        <v>51547</v>
      </c>
    </row>
    <row r="4930" spans="1:5">
      <c r="A4930">
        <v>0</v>
      </c>
      <c r="B4930" t="s">
        <v>8194</v>
      </c>
      <c r="C4930" t="s">
        <v>51548</v>
      </c>
      <c r="D4930" s="111" t="s">
        <v>24</v>
      </c>
      <c r="E4930" s="111" t="s">
        <v>51549</v>
      </c>
    </row>
    <row r="4931" spans="1:5">
      <c r="A4931">
        <v>0</v>
      </c>
      <c r="B4931" t="s">
        <v>8195</v>
      </c>
      <c r="C4931" t="s">
        <v>51550</v>
      </c>
      <c r="D4931" s="111" t="s">
        <v>40</v>
      </c>
      <c r="E4931" s="111" t="s">
        <v>51551</v>
      </c>
    </row>
    <row r="4932" spans="1:5">
      <c r="A4932">
        <v>0</v>
      </c>
      <c r="B4932" t="s">
        <v>8196</v>
      </c>
      <c r="C4932" t="s">
        <v>51552</v>
      </c>
      <c r="D4932" s="111" t="s">
        <v>24</v>
      </c>
      <c r="E4932" s="111" t="s">
        <v>51553</v>
      </c>
    </row>
    <row r="4933" spans="1:5">
      <c r="A4933">
        <v>0</v>
      </c>
      <c r="B4933" t="s">
        <v>8197</v>
      </c>
      <c r="C4933" t="s">
        <v>51554</v>
      </c>
      <c r="D4933" s="111" t="s">
        <v>24</v>
      </c>
      <c r="E4933" s="111" t="s">
        <v>51555</v>
      </c>
    </row>
    <row r="4934" spans="1:5">
      <c r="A4934">
        <v>0</v>
      </c>
      <c r="B4934" t="s">
        <v>8198</v>
      </c>
      <c r="C4934" t="s">
        <v>51556</v>
      </c>
      <c r="D4934" s="111" t="s">
        <v>40</v>
      </c>
      <c r="E4934" s="111" t="s">
        <v>42948</v>
      </c>
    </row>
    <row r="4935" spans="1:5">
      <c r="A4935">
        <v>0</v>
      </c>
      <c r="B4935" t="s">
        <v>8199</v>
      </c>
      <c r="C4935" t="s">
        <v>51557</v>
      </c>
      <c r="D4935" s="111" t="s">
        <v>33</v>
      </c>
      <c r="E4935" s="111" t="s">
        <v>51558</v>
      </c>
    </row>
    <row r="4936" spans="1:5">
      <c r="A4936">
        <v>0</v>
      </c>
      <c r="B4936" t="s">
        <v>8200</v>
      </c>
      <c r="C4936" t="s">
        <v>51559</v>
      </c>
      <c r="D4936" s="111" t="s">
        <v>24</v>
      </c>
      <c r="E4936" s="111" t="s">
        <v>47805</v>
      </c>
    </row>
    <row r="4937" spans="1:5">
      <c r="A4937">
        <v>0</v>
      </c>
      <c r="B4937" t="s">
        <v>8201</v>
      </c>
      <c r="C4937" t="s">
        <v>51560</v>
      </c>
      <c r="D4937" s="111" t="s">
        <v>24</v>
      </c>
      <c r="E4937" s="111" t="s">
        <v>49821</v>
      </c>
    </row>
    <row r="4938" spans="1:5">
      <c r="A4938">
        <v>0</v>
      </c>
      <c r="B4938" t="s">
        <v>8202</v>
      </c>
      <c r="C4938" t="s">
        <v>51561</v>
      </c>
      <c r="D4938" s="111" t="s">
        <v>24</v>
      </c>
      <c r="E4938" s="111" t="s">
        <v>51562</v>
      </c>
    </row>
    <row r="4939" spans="1:5">
      <c r="A4939">
        <v>0</v>
      </c>
      <c r="B4939" t="s">
        <v>8203</v>
      </c>
      <c r="C4939" t="s">
        <v>51563</v>
      </c>
      <c r="D4939" s="111" t="s">
        <v>24</v>
      </c>
      <c r="E4939" s="111" t="s">
        <v>51564</v>
      </c>
    </row>
    <row r="4940" spans="1:5">
      <c r="A4940">
        <v>0</v>
      </c>
      <c r="B4940" t="s">
        <v>8204</v>
      </c>
      <c r="C4940" t="s">
        <v>51565</v>
      </c>
      <c r="D4940" s="111" t="s">
        <v>24</v>
      </c>
      <c r="E4940" s="111" t="s">
        <v>43491</v>
      </c>
    </row>
    <row r="4941" spans="1:5">
      <c r="A4941">
        <v>0</v>
      </c>
      <c r="B4941" t="s">
        <v>8205</v>
      </c>
      <c r="C4941" t="s">
        <v>51566</v>
      </c>
      <c r="D4941" s="111" t="s">
        <v>24</v>
      </c>
      <c r="E4941" s="111" t="s">
        <v>51567</v>
      </c>
    </row>
    <row r="4942" spans="1:5">
      <c r="A4942">
        <v>0</v>
      </c>
      <c r="B4942" t="s">
        <v>8206</v>
      </c>
      <c r="C4942" t="s">
        <v>51568</v>
      </c>
      <c r="D4942" s="111" t="s">
        <v>24</v>
      </c>
      <c r="E4942" s="111" t="s">
        <v>48940</v>
      </c>
    </row>
    <row r="4943" spans="1:5">
      <c r="A4943">
        <v>0</v>
      </c>
      <c r="B4943" t="s">
        <v>8207</v>
      </c>
      <c r="C4943" t="s">
        <v>51569</v>
      </c>
      <c r="D4943" s="111" t="s">
        <v>24</v>
      </c>
      <c r="E4943" s="111" t="s">
        <v>51570</v>
      </c>
    </row>
    <row r="4944" spans="1:5">
      <c r="A4944">
        <v>0</v>
      </c>
      <c r="B4944" t="s">
        <v>8208</v>
      </c>
      <c r="C4944" t="s">
        <v>51571</v>
      </c>
      <c r="D4944" s="111" t="s">
        <v>24</v>
      </c>
      <c r="E4944" s="111" t="s">
        <v>51572</v>
      </c>
    </row>
    <row r="4945" spans="1:5">
      <c r="A4945">
        <v>0</v>
      </c>
      <c r="B4945" t="s">
        <v>8209</v>
      </c>
      <c r="C4945" t="s">
        <v>51573</v>
      </c>
      <c r="D4945" s="111" t="s">
        <v>24</v>
      </c>
      <c r="E4945" s="111" t="s">
        <v>51574</v>
      </c>
    </row>
    <row r="4946" spans="1:5">
      <c r="A4946">
        <v>0</v>
      </c>
      <c r="B4946" t="s">
        <v>8210</v>
      </c>
      <c r="C4946" t="s">
        <v>51575</v>
      </c>
      <c r="D4946" s="111" t="s">
        <v>24</v>
      </c>
      <c r="E4946" s="111" t="s">
        <v>51576</v>
      </c>
    </row>
    <row r="4947" spans="1:5">
      <c r="A4947">
        <v>0</v>
      </c>
      <c r="B4947" t="s">
        <v>8211</v>
      </c>
      <c r="C4947" t="s">
        <v>51577</v>
      </c>
      <c r="D4947" s="111" t="s">
        <v>24</v>
      </c>
      <c r="E4947" s="111" t="s">
        <v>51578</v>
      </c>
    </row>
    <row r="4948" spans="1:5">
      <c r="A4948">
        <v>0</v>
      </c>
      <c r="B4948" t="s">
        <v>8212</v>
      </c>
      <c r="C4948" t="s">
        <v>51579</v>
      </c>
      <c r="D4948" s="111" t="s">
        <v>24</v>
      </c>
      <c r="E4948" s="111" t="s">
        <v>50088</v>
      </c>
    </row>
    <row r="4949" spans="1:5">
      <c r="A4949">
        <v>0</v>
      </c>
      <c r="B4949" t="s">
        <v>8213</v>
      </c>
      <c r="C4949" t="s">
        <v>51580</v>
      </c>
      <c r="D4949" s="111" t="s">
        <v>24</v>
      </c>
      <c r="E4949" s="111" t="s">
        <v>51581</v>
      </c>
    </row>
    <row r="4950" spans="1:5">
      <c r="A4950">
        <v>0</v>
      </c>
      <c r="B4950" t="s">
        <v>8214</v>
      </c>
      <c r="C4950" t="s">
        <v>51582</v>
      </c>
      <c r="D4950" s="111" t="s">
        <v>24</v>
      </c>
      <c r="E4950" s="111" t="s">
        <v>51583</v>
      </c>
    </row>
    <row r="4951" spans="1:5">
      <c r="A4951">
        <v>0</v>
      </c>
      <c r="B4951" t="s">
        <v>8215</v>
      </c>
      <c r="C4951" t="s">
        <v>51584</v>
      </c>
      <c r="D4951" s="111" t="s">
        <v>24</v>
      </c>
      <c r="E4951" s="111" t="s">
        <v>51524</v>
      </c>
    </row>
    <row r="4952" spans="1:5">
      <c r="A4952">
        <v>0</v>
      </c>
      <c r="B4952" t="s">
        <v>8216</v>
      </c>
      <c r="C4952" t="s">
        <v>51585</v>
      </c>
      <c r="D4952" s="111" t="s">
        <v>24</v>
      </c>
      <c r="E4952" s="111" t="s">
        <v>48750</v>
      </c>
    </row>
    <row r="4953" spans="1:5">
      <c r="A4953">
        <v>0</v>
      </c>
      <c r="B4953" t="s">
        <v>8217</v>
      </c>
      <c r="C4953" t="s">
        <v>51586</v>
      </c>
      <c r="D4953" s="111" t="s">
        <v>24</v>
      </c>
      <c r="E4953" s="111" t="s">
        <v>51587</v>
      </c>
    </row>
    <row r="4954" spans="1:5">
      <c r="A4954">
        <v>0</v>
      </c>
      <c r="B4954" t="s">
        <v>8218</v>
      </c>
      <c r="C4954" t="s">
        <v>51588</v>
      </c>
      <c r="D4954" s="111" t="s">
        <v>33</v>
      </c>
      <c r="E4954" s="111" t="s">
        <v>48194</v>
      </c>
    </row>
    <row r="4955" spans="1:5">
      <c r="A4955">
        <v>0</v>
      </c>
      <c r="B4955" t="s">
        <v>8219</v>
      </c>
      <c r="C4955" t="s">
        <v>51589</v>
      </c>
      <c r="D4955" s="111" t="s">
        <v>24</v>
      </c>
      <c r="E4955" s="111" t="s">
        <v>51590</v>
      </c>
    </row>
    <row r="4956" spans="1:5">
      <c r="A4956">
        <v>0</v>
      </c>
      <c r="B4956" t="s">
        <v>8220</v>
      </c>
      <c r="C4956" t="s">
        <v>51591</v>
      </c>
      <c r="D4956" s="111" t="s">
        <v>24</v>
      </c>
      <c r="E4956" s="111" t="s">
        <v>51592</v>
      </c>
    </row>
    <row r="4957" spans="1:5">
      <c r="A4957">
        <v>0</v>
      </c>
      <c r="B4957" t="s">
        <v>8221</v>
      </c>
      <c r="C4957" t="s">
        <v>51593</v>
      </c>
      <c r="D4957" s="111" t="s">
        <v>24</v>
      </c>
      <c r="E4957" s="111" t="s">
        <v>46957</v>
      </c>
    </row>
    <row r="4958" spans="1:5">
      <c r="A4958">
        <v>0</v>
      </c>
      <c r="B4958" t="s">
        <v>8222</v>
      </c>
      <c r="C4958" t="s">
        <v>51594</v>
      </c>
      <c r="D4958" s="111" t="s">
        <v>24</v>
      </c>
      <c r="E4958" s="111" t="s">
        <v>51595</v>
      </c>
    </row>
    <row r="4959" spans="1:5">
      <c r="A4959">
        <v>0</v>
      </c>
      <c r="B4959" t="s">
        <v>8223</v>
      </c>
      <c r="C4959" t="s">
        <v>51596</v>
      </c>
      <c r="D4959" s="111" t="s">
        <v>40</v>
      </c>
      <c r="E4959" s="111" t="s">
        <v>51597</v>
      </c>
    </row>
    <row r="4960" spans="1:5">
      <c r="A4960">
        <v>0</v>
      </c>
      <c r="B4960" t="s">
        <v>8224</v>
      </c>
      <c r="C4960" t="s">
        <v>51598</v>
      </c>
      <c r="D4960" s="111" t="s">
        <v>24</v>
      </c>
      <c r="E4960" s="111" t="s">
        <v>44621</v>
      </c>
    </row>
    <row r="4961" spans="1:5">
      <c r="A4961">
        <v>0</v>
      </c>
      <c r="B4961" t="s">
        <v>8225</v>
      </c>
      <c r="C4961" t="s">
        <v>51599</v>
      </c>
      <c r="D4961" s="111" t="s">
        <v>24</v>
      </c>
      <c r="E4961" s="111" t="s">
        <v>51595</v>
      </c>
    </row>
    <row r="4962" spans="1:5">
      <c r="A4962">
        <v>0</v>
      </c>
      <c r="B4962" t="s">
        <v>8226</v>
      </c>
      <c r="C4962" t="s">
        <v>51600</v>
      </c>
      <c r="D4962" s="111" t="s">
        <v>24</v>
      </c>
      <c r="E4962" s="111" t="s">
        <v>51532</v>
      </c>
    </row>
    <row r="4963" spans="1:5">
      <c r="A4963">
        <v>0</v>
      </c>
      <c r="B4963" t="s">
        <v>8227</v>
      </c>
      <c r="C4963" t="s">
        <v>51601</v>
      </c>
      <c r="D4963" s="111" t="s">
        <v>40</v>
      </c>
      <c r="E4963" s="111" t="s">
        <v>51602</v>
      </c>
    </row>
    <row r="4964" spans="1:5">
      <c r="A4964">
        <v>0</v>
      </c>
      <c r="B4964" t="s">
        <v>8228</v>
      </c>
      <c r="C4964" t="s">
        <v>51603</v>
      </c>
      <c r="D4964" s="111" t="s">
        <v>40</v>
      </c>
      <c r="E4964" s="111" t="s">
        <v>51604</v>
      </c>
    </row>
    <row r="4965" spans="1:5">
      <c r="A4965">
        <v>0</v>
      </c>
      <c r="B4965" t="s">
        <v>8229</v>
      </c>
      <c r="C4965" t="s">
        <v>51605</v>
      </c>
      <c r="D4965" s="111" t="s">
        <v>40</v>
      </c>
      <c r="E4965" s="111" t="s">
        <v>51606</v>
      </c>
    </row>
    <row r="4966" spans="1:5">
      <c r="A4966">
        <v>0</v>
      </c>
      <c r="B4966" t="s">
        <v>8230</v>
      </c>
      <c r="C4966" t="s">
        <v>51607</v>
      </c>
      <c r="D4966" s="111" t="s">
        <v>40</v>
      </c>
      <c r="E4966" s="111" t="s">
        <v>51608</v>
      </c>
    </row>
    <row r="4967" spans="1:5">
      <c r="A4967">
        <v>0</v>
      </c>
      <c r="B4967" t="s">
        <v>51609</v>
      </c>
      <c r="C4967">
        <v>0</v>
      </c>
      <c r="D4967" s="111">
        <v>0</v>
      </c>
      <c r="E4967" s="111" t="s">
        <v>42775</v>
      </c>
    </row>
    <row r="4968" spans="1:5">
      <c r="A4968">
        <v>0</v>
      </c>
      <c r="B4968" t="s">
        <v>8231</v>
      </c>
      <c r="C4968" t="s">
        <v>51610</v>
      </c>
      <c r="D4968" s="111" t="s">
        <v>4130</v>
      </c>
      <c r="E4968" s="111" t="s">
        <v>51611</v>
      </c>
    </row>
    <row r="4969" spans="1:5">
      <c r="A4969">
        <v>0</v>
      </c>
      <c r="B4969" t="s">
        <v>8232</v>
      </c>
      <c r="C4969" t="s">
        <v>51612</v>
      </c>
      <c r="D4969" s="111" t="s">
        <v>24</v>
      </c>
      <c r="E4969" s="111" t="s">
        <v>51613</v>
      </c>
    </row>
    <row r="4970" spans="1:5">
      <c r="A4970">
        <v>0</v>
      </c>
      <c r="B4970" t="s">
        <v>8233</v>
      </c>
      <c r="C4970" t="s">
        <v>51614</v>
      </c>
      <c r="D4970" s="111" t="s">
        <v>33</v>
      </c>
      <c r="E4970" s="111" t="s">
        <v>51615</v>
      </c>
    </row>
    <row r="4971" spans="1:5">
      <c r="A4971">
        <v>0</v>
      </c>
      <c r="B4971" t="s">
        <v>8234</v>
      </c>
      <c r="C4971" t="s">
        <v>51616</v>
      </c>
      <c r="D4971" s="111" t="s">
        <v>24</v>
      </c>
      <c r="E4971" s="111" t="s">
        <v>51617</v>
      </c>
    </row>
    <row r="4972" spans="1:5">
      <c r="A4972">
        <v>0</v>
      </c>
      <c r="B4972" t="s">
        <v>8235</v>
      </c>
      <c r="C4972" t="s">
        <v>51618</v>
      </c>
      <c r="D4972" s="111" t="s">
        <v>24</v>
      </c>
      <c r="E4972" s="111" t="s">
        <v>51619</v>
      </c>
    </row>
    <row r="4973" spans="1:5">
      <c r="A4973">
        <v>0</v>
      </c>
      <c r="B4973" t="s">
        <v>8236</v>
      </c>
      <c r="C4973" t="s">
        <v>51620</v>
      </c>
      <c r="D4973" s="111" t="s">
        <v>33</v>
      </c>
      <c r="E4973" s="111" t="s">
        <v>51621</v>
      </c>
    </row>
    <row r="4974" spans="1:5">
      <c r="A4974">
        <v>0</v>
      </c>
      <c r="B4974" t="s">
        <v>8237</v>
      </c>
      <c r="C4974" t="s">
        <v>51622</v>
      </c>
      <c r="D4974" s="111" t="s">
        <v>24</v>
      </c>
      <c r="E4974" s="111" t="s">
        <v>51623</v>
      </c>
    </row>
    <row r="4975" spans="1:5">
      <c r="A4975">
        <v>0</v>
      </c>
      <c r="B4975" t="s">
        <v>8238</v>
      </c>
      <c r="C4975" t="s">
        <v>51624</v>
      </c>
      <c r="D4975" s="111" t="s">
        <v>24</v>
      </c>
      <c r="E4975" s="111" t="s">
        <v>51625</v>
      </c>
    </row>
    <row r="4976" spans="1:5">
      <c r="A4976">
        <v>0</v>
      </c>
      <c r="B4976" t="s">
        <v>8239</v>
      </c>
      <c r="C4976" t="s">
        <v>51626</v>
      </c>
      <c r="D4976" s="111" t="s">
        <v>24</v>
      </c>
      <c r="E4976" s="111" t="s">
        <v>51627</v>
      </c>
    </row>
    <row r="4977" spans="1:5">
      <c r="A4977">
        <v>0</v>
      </c>
      <c r="B4977" t="s">
        <v>8240</v>
      </c>
      <c r="C4977" t="s">
        <v>51628</v>
      </c>
      <c r="D4977" s="111" t="s">
        <v>24</v>
      </c>
      <c r="E4977" s="111" t="s">
        <v>51629</v>
      </c>
    </row>
    <row r="4978" spans="1:5">
      <c r="A4978">
        <v>0</v>
      </c>
      <c r="B4978" t="s">
        <v>8241</v>
      </c>
      <c r="C4978" t="s">
        <v>51630</v>
      </c>
      <c r="D4978" s="111" t="s">
        <v>33</v>
      </c>
      <c r="E4978" s="111" t="s">
        <v>51631</v>
      </c>
    </row>
    <row r="4979" spans="1:5">
      <c r="A4979">
        <v>0</v>
      </c>
      <c r="B4979" t="s">
        <v>8242</v>
      </c>
      <c r="C4979" t="s">
        <v>51632</v>
      </c>
      <c r="D4979" s="111" t="s">
        <v>33</v>
      </c>
      <c r="E4979" s="111" t="s">
        <v>51633</v>
      </c>
    </row>
    <row r="4980" spans="1:5">
      <c r="A4980">
        <v>0</v>
      </c>
      <c r="B4980" t="s">
        <v>8243</v>
      </c>
      <c r="C4980" t="s">
        <v>51634</v>
      </c>
      <c r="D4980" s="111" t="s">
        <v>33</v>
      </c>
      <c r="E4980" s="111" t="s">
        <v>51635</v>
      </c>
    </row>
    <row r="4981" spans="1:5">
      <c r="A4981">
        <v>0</v>
      </c>
      <c r="B4981" t="s">
        <v>51636</v>
      </c>
      <c r="C4981">
        <v>0</v>
      </c>
      <c r="D4981" s="111">
        <v>0</v>
      </c>
      <c r="E4981" s="111" t="s">
        <v>42775</v>
      </c>
    </row>
    <row r="4982" spans="1:5">
      <c r="A4982">
        <v>0</v>
      </c>
      <c r="B4982" t="s">
        <v>8244</v>
      </c>
      <c r="C4982" t="s">
        <v>51637</v>
      </c>
      <c r="D4982" s="111" t="s">
        <v>40</v>
      </c>
      <c r="E4982" s="111" t="s">
        <v>51638</v>
      </c>
    </row>
    <row r="4983" spans="1:5">
      <c r="A4983">
        <v>0</v>
      </c>
      <c r="B4983" t="s">
        <v>8245</v>
      </c>
      <c r="C4983" t="s">
        <v>51639</v>
      </c>
      <c r="D4983" s="111" t="s">
        <v>33</v>
      </c>
      <c r="E4983" s="111" t="s">
        <v>43940</v>
      </c>
    </row>
    <row r="4984" spans="1:5">
      <c r="A4984">
        <v>0</v>
      </c>
      <c r="B4984" t="s">
        <v>8246</v>
      </c>
      <c r="C4984" t="s">
        <v>51640</v>
      </c>
      <c r="D4984" s="111" t="s">
        <v>33</v>
      </c>
      <c r="E4984" s="111" t="s">
        <v>50066</v>
      </c>
    </row>
    <row r="4985" spans="1:5">
      <c r="A4985">
        <v>0</v>
      </c>
      <c r="B4985" t="s">
        <v>8247</v>
      </c>
      <c r="C4985" t="s">
        <v>51641</v>
      </c>
      <c r="D4985" s="111" t="s">
        <v>33</v>
      </c>
      <c r="E4985" s="111" t="s">
        <v>51642</v>
      </c>
    </row>
    <row r="4986" spans="1:5">
      <c r="A4986">
        <v>0</v>
      </c>
      <c r="B4986" t="s">
        <v>51643</v>
      </c>
      <c r="C4986">
        <v>0</v>
      </c>
      <c r="D4986" s="111">
        <v>0</v>
      </c>
      <c r="E4986" s="111" t="s">
        <v>42775</v>
      </c>
    </row>
    <row r="4987" spans="1:5">
      <c r="A4987">
        <v>0</v>
      </c>
      <c r="B4987" t="s">
        <v>8248</v>
      </c>
      <c r="C4987" t="s">
        <v>51644</v>
      </c>
      <c r="D4987" s="111" t="s">
        <v>24</v>
      </c>
      <c r="E4987" s="111" t="s">
        <v>46901</v>
      </c>
    </row>
    <row r="4988" spans="1:5">
      <c r="A4988">
        <v>0</v>
      </c>
      <c r="B4988" t="s">
        <v>8249</v>
      </c>
      <c r="C4988" t="s">
        <v>51645</v>
      </c>
      <c r="D4988" s="111" t="s">
        <v>24</v>
      </c>
      <c r="E4988" s="111" t="s">
        <v>51646</v>
      </c>
    </row>
    <row r="4989" spans="1:5">
      <c r="A4989">
        <v>0</v>
      </c>
      <c r="B4989" t="s">
        <v>8250</v>
      </c>
      <c r="C4989" t="s">
        <v>51647</v>
      </c>
      <c r="D4989" s="111" t="s">
        <v>24</v>
      </c>
      <c r="E4989" s="111" t="s">
        <v>44346</v>
      </c>
    </row>
    <row r="4990" spans="1:5">
      <c r="A4990">
        <v>0</v>
      </c>
      <c r="B4990" t="s">
        <v>8251</v>
      </c>
      <c r="C4990" t="s">
        <v>51648</v>
      </c>
      <c r="D4990" s="111" t="s">
        <v>4130</v>
      </c>
      <c r="E4990" s="111" t="s">
        <v>50066</v>
      </c>
    </row>
    <row r="4991" spans="1:5">
      <c r="A4991">
        <v>0</v>
      </c>
      <c r="B4991" t="s">
        <v>8252</v>
      </c>
      <c r="C4991" t="s">
        <v>51649</v>
      </c>
      <c r="D4991" s="111" t="s">
        <v>4130</v>
      </c>
      <c r="E4991" s="111" t="s">
        <v>50068</v>
      </c>
    </row>
    <row r="4992" spans="1:5">
      <c r="A4992">
        <v>0</v>
      </c>
      <c r="B4992" t="s">
        <v>8253</v>
      </c>
      <c r="C4992" t="s">
        <v>51650</v>
      </c>
      <c r="D4992" s="111" t="s">
        <v>40</v>
      </c>
      <c r="E4992" s="111" t="s">
        <v>51651</v>
      </c>
    </row>
    <row r="4993" spans="1:5">
      <c r="A4993" t="s">
        <v>51652</v>
      </c>
      <c r="B4993">
        <v>0</v>
      </c>
      <c r="C4993">
        <v>0</v>
      </c>
      <c r="D4993" s="111">
        <v>0</v>
      </c>
      <c r="E4993" s="111" t="s">
        <v>42775</v>
      </c>
    </row>
    <row r="4994" spans="1:5">
      <c r="A4994">
        <v>0</v>
      </c>
      <c r="B4994" t="s">
        <v>51653</v>
      </c>
      <c r="C4994">
        <v>0</v>
      </c>
      <c r="D4994" s="111">
        <v>0</v>
      </c>
      <c r="E4994" s="111" t="s">
        <v>42775</v>
      </c>
    </row>
    <row r="4995" spans="1:5">
      <c r="A4995">
        <v>0</v>
      </c>
      <c r="B4995" t="s">
        <v>8254</v>
      </c>
      <c r="C4995" t="s">
        <v>51654</v>
      </c>
      <c r="D4995" s="111" t="s">
        <v>4135</v>
      </c>
      <c r="E4995" s="111" t="s">
        <v>44344</v>
      </c>
    </row>
    <row r="4996" spans="1:5">
      <c r="A4996">
        <v>0</v>
      </c>
      <c r="B4996" t="s">
        <v>8255</v>
      </c>
      <c r="C4996" t="s">
        <v>8256</v>
      </c>
      <c r="D4996" s="111" t="s">
        <v>4135</v>
      </c>
      <c r="E4996" s="111" t="s">
        <v>46891</v>
      </c>
    </row>
    <row r="4997" spans="1:5">
      <c r="A4997">
        <v>0</v>
      </c>
      <c r="B4997" t="s">
        <v>8257</v>
      </c>
      <c r="C4997" t="s">
        <v>51655</v>
      </c>
      <c r="D4997" s="111" t="s">
        <v>4135</v>
      </c>
      <c r="E4997" s="111" t="s">
        <v>45396</v>
      </c>
    </row>
    <row r="4998" spans="1:5">
      <c r="A4998">
        <v>0</v>
      </c>
      <c r="B4998" t="s">
        <v>8258</v>
      </c>
      <c r="C4998" t="s">
        <v>51656</v>
      </c>
      <c r="D4998" s="111" t="s">
        <v>4135</v>
      </c>
      <c r="E4998" s="111" t="s">
        <v>45396</v>
      </c>
    </row>
    <row r="4999" spans="1:5">
      <c r="A4999">
        <v>0</v>
      </c>
      <c r="B4999" t="s">
        <v>8259</v>
      </c>
      <c r="C4999" t="s">
        <v>8260</v>
      </c>
      <c r="D4999" s="111" t="s">
        <v>4135</v>
      </c>
      <c r="E4999" s="111" t="s">
        <v>45396</v>
      </c>
    </row>
    <row r="5000" spans="1:5">
      <c r="A5000">
        <v>0</v>
      </c>
      <c r="B5000" t="s">
        <v>8261</v>
      </c>
      <c r="C5000" t="s">
        <v>8262</v>
      </c>
      <c r="D5000" s="111" t="s">
        <v>4135</v>
      </c>
      <c r="E5000" s="111" t="s">
        <v>45396</v>
      </c>
    </row>
    <row r="5001" spans="1:5">
      <c r="A5001">
        <v>0</v>
      </c>
      <c r="B5001" t="s">
        <v>8263</v>
      </c>
      <c r="C5001" t="s">
        <v>8264</v>
      </c>
      <c r="D5001" s="111" t="s">
        <v>4135</v>
      </c>
      <c r="E5001" s="111" t="s">
        <v>46607</v>
      </c>
    </row>
    <row r="5002" spans="1:5">
      <c r="A5002">
        <v>0</v>
      </c>
      <c r="B5002" t="s">
        <v>8265</v>
      </c>
      <c r="C5002" t="s">
        <v>8266</v>
      </c>
      <c r="D5002" s="111" t="s">
        <v>4135</v>
      </c>
      <c r="E5002" s="111" t="s">
        <v>45396</v>
      </c>
    </row>
    <row r="5003" spans="1:5">
      <c r="A5003">
        <v>0</v>
      </c>
      <c r="B5003" t="s">
        <v>8267</v>
      </c>
      <c r="C5003" t="s">
        <v>8268</v>
      </c>
      <c r="D5003" s="111" t="s">
        <v>4135</v>
      </c>
      <c r="E5003" s="111" t="s">
        <v>46607</v>
      </c>
    </row>
    <row r="5004" spans="1:5">
      <c r="A5004">
        <v>0</v>
      </c>
      <c r="B5004" t="s">
        <v>8269</v>
      </c>
      <c r="C5004" t="s">
        <v>8270</v>
      </c>
      <c r="D5004" s="111" t="s">
        <v>4135</v>
      </c>
      <c r="E5004" s="111" t="s">
        <v>45396</v>
      </c>
    </row>
    <row r="5005" spans="1:5">
      <c r="A5005">
        <v>0</v>
      </c>
      <c r="B5005" t="s">
        <v>8271</v>
      </c>
      <c r="C5005" t="s">
        <v>51657</v>
      </c>
      <c r="D5005" s="111" t="s">
        <v>4135</v>
      </c>
      <c r="E5005" s="111" t="s">
        <v>46891</v>
      </c>
    </row>
    <row r="5006" spans="1:5">
      <c r="A5006">
        <v>0</v>
      </c>
      <c r="B5006" t="s">
        <v>8272</v>
      </c>
      <c r="C5006" t="s">
        <v>8273</v>
      </c>
      <c r="D5006" s="111" t="s">
        <v>4135</v>
      </c>
      <c r="E5006" s="111" t="s">
        <v>46891</v>
      </c>
    </row>
    <row r="5007" spans="1:5">
      <c r="A5007">
        <v>0</v>
      </c>
      <c r="B5007" t="s">
        <v>8274</v>
      </c>
      <c r="C5007" t="s">
        <v>8275</v>
      </c>
      <c r="D5007" s="111" t="s">
        <v>4135</v>
      </c>
      <c r="E5007" s="111" t="s">
        <v>46607</v>
      </c>
    </row>
    <row r="5008" spans="1:5">
      <c r="A5008">
        <v>0</v>
      </c>
      <c r="B5008" t="s">
        <v>8276</v>
      </c>
      <c r="C5008" t="s">
        <v>8277</v>
      </c>
      <c r="D5008" s="111" t="s">
        <v>4135</v>
      </c>
      <c r="E5008" s="111" t="s">
        <v>46607</v>
      </c>
    </row>
    <row r="5009" spans="1:5">
      <c r="A5009">
        <v>0</v>
      </c>
      <c r="B5009" t="s">
        <v>8278</v>
      </c>
      <c r="C5009" t="s">
        <v>8279</v>
      </c>
      <c r="D5009" s="111" t="s">
        <v>4135</v>
      </c>
      <c r="E5009" s="111" t="s">
        <v>51658</v>
      </c>
    </row>
    <row r="5010" spans="1:5">
      <c r="A5010">
        <v>0</v>
      </c>
      <c r="B5010" t="s">
        <v>8280</v>
      </c>
      <c r="C5010" t="s">
        <v>8281</v>
      </c>
      <c r="D5010" s="111" t="s">
        <v>4135</v>
      </c>
      <c r="E5010" s="111" t="s">
        <v>45396</v>
      </c>
    </row>
    <row r="5011" spans="1:5">
      <c r="A5011">
        <v>0</v>
      </c>
      <c r="B5011" t="s">
        <v>8282</v>
      </c>
      <c r="C5011" t="s">
        <v>51659</v>
      </c>
      <c r="D5011" s="111" t="s">
        <v>4135</v>
      </c>
      <c r="E5011" s="111" t="s">
        <v>47979</v>
      </c>
    </row>
    <row r="5012" spans="1:5">
      <c r="A5012">
        <v>0</v>
      </c>
      <c r="B5012" t="s">
        <v>8283</v>
      </c>
      <c r="C5012" t="s">
        <v>51660</v>
      </c>
      <c r="D5012" s="111" t="s">
        <v>4135</v>
      </c>
      <c r="E5012" s="111" t="s">
        <v>47979</v>
      </c>
    </row>
    <row r="5013" spans="1:5">
      <c r="A5013">
        <v>0</v>
      </c>
      <c r="B5013" t="s">
        <v>8284</v>
      </c>
      <c r="C5013" t="s">
        <v>51661</v>
      </c>
      <c r="D5013" s="111" t="s">
        <v>4135</v>
      </c>
      <c r="E5013" s="111" t="s">
        <v>51662</v>
      </c>
    </row>
    <row r="5014" spans="1:5">
      <c r="A5014">
        <v>0</v>
      </c>
      <c r="B5014" t="s">
        <v>8285</v>
      </c>
      <c r="C5014" t="s">
        <v>51663</v>
      </c>
      <c r="D5014" s="111" t="s">
        <v>4135</v>
      </c>
      <c r="E5014" s="111" t="s">
        <v>51664</v>
      </c>
    </row>
    <row r="5015" spans="1:5">
      <c r="A5015">
        <v>0</v>
      </c>
      <c r="B5015" t="s">
        <v>8286</v>
      </c>
      <c r="C5015" t="s">
        <v>8287</v>
      </c>
      <c r="D5015" s="111" t="s">
        <v>4135</v>
      </c>
      <c r="E5015" s="111" t="s">
        <v>46607</v>
      </c>
    </row>
    <row r="5016" spans="1:5">
      <c r="A5016">
        <v>0</v>
      </c>
      <c r="B5016" t="s">
        <v>8288</v>
      </c>
      <c r="C5016" t="s">
        <v>8289</v>
      </c>
      <c r="D5016" s="111" t="s">
        <v>4135</v>
      </c>
      <c r="E5016" s="111" t="s">
        <v>45396</v>
      </c>
    </row>
    <row r="5017" spans="1:5">
      <c r="A5017">
        <v>0</v>
      </c>
      <c r="B5017" t="s">
        <v>8290</v>
      </c>
      <c r="C5017" t="s">
        <v>8291</v>
      </c>
      <c r="D5017" s="111" t="s">
        <v>4135</v>
      </c>
      <c r="E5017" s="111" t="s">
        <v>45396</v>
      </c>
    </row>
    <row r="5018" spans="1:5">
      <c r="A5018">
        <v>0</v>
      </c>
      <c r="B5018" t="s">
        <v>8292</v>
      </c>
      <c r="C5018" t="s">
        <v>8293</v>
      </c>
      <c r="D5018" s="111" t="s">
        <v>4135</v>
      </c>
      <c r="E5018" s="111" t="s">
        <v>51665</v>
      </c>
    </row>
    <row r="5019" spans="1:5">
      <c r="A5019">
        <v>0</v>
      </c>
      <c r="B5019" t="s">
        <v>8294</v>
      </c>
      <c r="C5019" t="s">
        <v>8295</v>
      </c>
      <c r="D5019" s="111" t="s">
        <v>4135</v>
      </c>
      <c r="E5019" s="111" t="s">
        <v>45396</v>
      </c>
    </row>
    <row r="5020" spans="1:5">
      <c r="A5020">
        <v>0</v>
      </c>
      <c r="B5020" t="s">
        <v>8296</v>
      </c>
      <c r="C5020" t="s">
        <v>8297</v>
      </c>
      <c r="D5020" s="111" t="s">
        <v>4135</v>
      </c>
      <c r="E5020" s="111" t="s">
        <v>43088</v>
      </c>
    </row>
    <row r="5021" spans="1:5">
      <c r="A5021">
        <v>0</v>
      </c>
      <c r="B5021" t="s">
        <v>23512</v>
      </c>
      <c r="C5021" t="s">
        <v>51666</v>
      </c>
      <c r="D5021" s="111" t="s">
        <v>4135</v>
      </c>
      <c r="E5021" s="111" t="s">
        <v>51667</v>
      </c>
    </row>
    <row r="5022" spans="1:5">
      <c r="A5022">
        <v>0</v>
      </c>
      <c r="B5022" t="s">
        <v>8298</v>
      </c>
      <c r="C5022" t="s">
        <v>51668</v>
      </c>
      <c r="D5022" s="111" t="s">
        <v>4135</v>
      </c>
      <c r="E5022" s="111" t="s">
        <v>45396</v>
      </c>
    </row>
    <row r="5023" spans="1:5">
      <c r="A5023">
        <v>0</v>
      </c>
      <c r="B5023" t="s">
        <v>51669</v>
      </c>
      <c r="C5023">
        <v>0</v>
      </c>
      <c r="D5023" s="111">
        <v>0</v>
      </c>
      <c r="E5023" s="111" t="s">
        <v>42775</v>
      </c>
    </row>
    <row r="5024" spans="1:5">
      <c r="A5024">
        <v>0</v>
      </c>
      <c r="B5024" t="s">
        <v>8299</v>
      </c>
      <c r="C5024" t="s">
        <v>51670</v>
      </c>
      <c r="D5024" s="111" t="s">
        <v>4135</v>
      </c>
      <c r="E5024" s="111" t="s">
        <v>51671</v>
      </c>
    </row>
    <row r="5025" spans="1:5">
      <c r="A5025">
        <v>0</v>
      </c>
      <c r="B5025" t="s">
        <v>8300</v>
      </c>
      <c r="C5025" t="s">
        <v>51672</v>
      </c>
      <c r="D5025" s="111" t="s">
        <v>4135</v>
      </c>
      <c r="E5025" s="111" t="s">
        <v>51673</v>
      </c>
    </row>
    <row r="5026" spans="1:5">
      <c r="A5026">
        <v>0</v>
      </c>
      <c r="B5026" t="s">
        <v>8301</v>
      </c>
      <c r="C5026" t="s">
        <v>51674</v>
      </c>
      <c r="D5026" s="111" t="s">
        <v>4135</v>
      </c>
      <c r="E5026" s="111" t="s">
        <v>51502</v>
      </c>
    </row>
    <row r="5027" spans="1:5">
      <c r="A5027">
        <v>0</v>
      </c>
      <c r="B5027" t="s">
        <v>8302</v>
      </c>
      <c r="C5027" t="s">
        <v>51675</v>
      </c>
      <c r="D5027" s="111" t="s">
        <v>4135</v>
      </c>
      <c r="E5027" s="111" t="s">
        <v>51676</v>
      </c>
    </row>
    <row r="5028" spans="1:5">
      <c r="A5028">
        <v>0</v>
      </c>
      <c r="B5028" t="s">
        <v>8303</v>
      </c>
      <c r="C5028" t="s">
        <v>51677</v>
      </c>
      <c r="D5028" s="111" t="s">
        <v>4135</v>
      </c>
      <c r="E5028" s="111" t="s">
        <v>51678</v>
      </c>
    </row>
    <row r="5029" spans="1:5">
      <c r="A5029">
        <v>0</v>
      </c>
      <c r="B5029" t="s">
        <v>8304</v>
      </c>
      <c r="C5029" t="s">
        <v>51679</v>
      </c>
      <c r="D5029" s="111" t="s">
        <v>4135</v>
      </c>
      <c r="E5029" s="111" t="s">
        <v>51680</v>
      </c>
    </row>
    <row r="5030" spans="1:5">
      <c r="A5030">
        <v>0</v>
      </c>
      <c r="B5030" t="s">
        <v>8305</v>
      </c>
      <c r="C5030" t="s">
        <v>51681</v>
      </c>
      <c r="D5030" s="111" t="s">
        <v>4135</v>
      </c>
      <c r="E5030" s="111" t="s">
        <v>51682</v>
      </c>
    </row>
    <row r="5031" spans="1:5">
      <c r="A5031">
        <v>0</v>
      </c>
      <c r="B5031" t="s">
        <v>8306</v>
      </c>
      <c r="C5031" t="s">
        <v>51683</v>
      </c>
      <c r="D5031" s="111" t="s">
        <v>4135</v>
      </c>
      <c r="E5031" s="111" t="s">
        <v>51682</v>
      </c>
    </row>
    <row r="5032" spans="1:5">
      <c r="A5032" t="s">
        <v>51684</v>
      </c>
      <c r="B5032">
        <v>0</v>
      </c>
      <c r="C5032">
        <v>0</v>
      </c>
      <c r="D5032" s="111">
        <v>0</v>
      </c>
      <c r="E5032" s="111" t="s">
        <v>42775</v>
      </c>
    </row>
    <row r="5033" spans="1:5">
      <c r="A5033">
        <v>0</v>
      </c>
      <c r="B5033" t="s">
        <v>51685</v>
      </c>
      <c r="C5033">
        <v>0</v>
      </c>
      <c r="D5033" s="111">
        <v>0</v>
      </c>
      <c r="E5033" s="111" t="s">
        <v>42775</v>
      </c>
    </row>
    <row r="5034" spans="1:5">
      <c r="A5034">
        <v>0</v>
      </c>
      <c r="B5034" t="s">
        <v>8307</v>
      </c>
      <c r="C5034" t="s">
        <v>51686</v>
      </c>
      <c r="D5034" s="111" t="s">
        <v>33</v>
      </c>
      <c r="E5034" s="111" t="s">
        <v>51687</v>
      </c>
    </row>
    <row r="5035" spans="1:5">
      <c r="A5035">
        <v>0</v>
      </c>
      <c r="B5035" t="s">
        <v>8308</v>
      </c>
      <c r="C5035" t="s">
        <v>51688</v>
      </c>
      <c r="D5035" s="111" t="s">
        <v>4131</v>
      </c>
      <c r="E5035" s="111" t="s">
        <v>51689</v>
      </c>
    </row>
    <row r="5036" spans="1:5">
      <c r="A5036">
        <v>0</v>
      </c>
      <c r="B5036" t="s">
        <v>8309</v>
      </c>
      <c r="C5036" t="s">
        <v>8310</v>
      </c>
      <c r="D5036" s="111" t="s">
        <v>33</v>
      </c>
      <c r="E5036" s="111" t="s">
        <v>51690</v>
      </c>
    </row>
    <row r="5037" spans="1:5">
      <c r="A5037">
        <v>0</v>
      </c>
      <c r="B5037" t="s">
        <v>8311</v>
      </c>
      <c r="C5037" t="s">
        <v>51691</v>
      </c>
      <c r="D5037" s="111" t="s">
        <v>4131</v>
      </c>
      <c r="E5037" s="111" t="s">
        <v>51692</v>
      </c>
    </row>
    <row r="5038" spans="1:5">
      <c r="A5038">
        <v>0</v>
      </c>
      <c r="B5038" t="s">
        <v>8312</v>
      </c>
      <c r="C5038" t="s">
        <v>51693</v>
      </c>
      <c r="D5038" s="111" t="s">
        <v>4148</v>
      </c>
      <c r="E5038" s="111" t="s">
        <v>51694</v>
      </c>
    </row>
    <row r="5039" spans="1:5">
      <c r="A5039">
        <v>0</v>
      </c>
      <c r="B5039" t="s">
        <v>8313</v>
      </c>
      <c r="C5039" t="s">
        <v>51695</v>
      </c>
      <c r="D5039" s="111" t="s">
        <v>4148</v>
      </c>
      <c r="E5039" s="111" t="s">
        <v>51696</v>
      </c>
    </row>
    <row r="5040" spans="1:5">
      <c r="A5040">
        <v>0</v>
      </c>
      <c r="B5040" t="s">
        <v>8314</v>
      </c>
      <c r="C5040" t="s">
        <v>51697</v>
      </c>
      <c r="D5040" s="111" t="s">
        <v>4131</v>
      </c>
      <c r="E5040" s="111" t="s">
        <v>51698</v>
      </c>
    </row>
    <row r="5041" spans="1:5">
      <c r="A5041">
        <v>0</v>
      </c>
      <c r="B5041" t="s">
        <v>8315</v>
      </c>
      <c r="C5041" t="s">
        <v>51699</v>
      </c>
      <c r="D5041" s="111" t="s">
        <v>4148</v>
      </c>
      <c r="E5041" s="111" t="s">
        <v>51700</v>
      </c>
    </row>
    <row r="5042" spans="1:5">
      <c r="A5042">
        <v>0</v>
      </c>
      <c r="B5042" t="s">
        <v>8316</v>
      </c>
      <c r="C5042" t="s">
        <v>51701</v>
      </c>
      <c r="D5042" s="111" t="s">
        <v>4148</v>
      </c>
      <c r="E5042" s="111" t="s">
        <v>51702</v>
      </c>
    </row>
    <row r="5043" spans="1:5">
      <c r="A5043">
        <v>0</v>
      </c>
      <c r="B5043" t="s">
        <v>8317</v>
      </c>
      <c r="C5043" t="s">
        <v>51703</v>
      </c>
      <c r="D5043" s="111" t="s">
        <v>33</v>
      </c>
      <c r="E5043" s="111" t="s">
        <v>51704</v>
      </c>
    </row>
    <row r="5044" spans="1:5">
      <c r="A5044">
        <v>0</v>
      </c>
      <c r="B5044" t="s">
        <v>8318</v>
      </c>
      <c r="C5044" t="s">
        <v>51705</v>
      </c>
      <c r="D5044" s="111" t="s">
        <v>33</v>
      </c>
      <c r="E5044" s="111" t="s">
        <v>51706</v>
      </c>
    </row>
    <row r="5045" spans="1:5">
      <c r="A5045">
        <v>0</v>
      </c>
      <c r="B5045" t="s">
        <v>8319</v>
      </c>
      <c r="C5045" t="s">
        <v>51707</v>
      </c>
      <c r="D5045" s="111" t="s">
        <v>33</v>
      </c>
      <c r="E5045" s="111" t="s">
        <v>51708</v>
      </c>
    </row>
    <row r="5046" spans="1:5">
      <c r="A5046">
        <v>0</v>
      </c>
      <c r="B5046" t="s">
        <v>8320</v>
      </c>
      <c r="C5046" t="s">
        <v>51709</v>
      </c>
      <c r="D5046" s="111" t="s">
        <v>33</v>
      </c>
      <c r="E5046" s="111" t="s">
        <v>51710</v>
      </c>
    </row>
    <row r="5047" spans="1:5">
      <c r="A5047">
        <v>0</v>
      </c>
      <c r="B5047" t="s">
        <v>8321</v>
      </c>
      <c r="C5047" t="s">
        <v>51711</v>
      </c>
      <c r="D5047" s="111" t="s">
        <v>4148</v>
      </c>
      <c r="E5047" s="111" t="s">
        <v>48940</v>
      </c>
    </row>
    <row r="5048" spans="1:5">
      <c r="A5048">
        <v>0</v>
      </c>
      <c r="B5048" t="s">
        <v>8322</v>
      </c>
      <c r="C5048" t="s">
        <v>51712</v>
      </c>
      <c r="D5048" s="111" t="s">
        <v>33</v>
      </c>
      <c r="E5048" s="111" t="s">
        <v>44233</v>
      </c>
    </row>
    <row r="5049" spans="1:5">
      <c r="A5049">
        <v>0</v>
      </c>
      <c r="B5049" t="s">
        <v>51713</v>
      </c>
      <c r="C5049">
        <v>0</v>
      </c>
      <c r="D5049" s="111">
        <v>0</v>
      </c>
      <c r="E5049" s="111" t="s">
        <v>42775</v>
      </c>
    </row>
    <row r="5050" spans="1:5">
      <c r="A5050">
        <v>0</v>
      </c>
      <c r="B5050" t="s">
        <v>23531</v>
      </c>
      <c r="C5050" t="s">
        <v>51714</v>
      </c>
      <c r="D5050" s="111" t="s">
        <v>24</v>
      </c>
      <c r="E5050" s="111" t="s">
        <v>51715</v>
      </c>
    </row>
    <row r="5051" spans="1:5">
      <c r="A5051">
        <v>0</v>
      </c>
      <c r="B5051" t="s">
        <v>51716</v>
      </c>
      <c r="C5051">
        <v>0</v>
      </c>
      <c r="D5051" s="111">
        <v>0</v>
      </c>
      <c r="E5051" s="111" t="s">
        <v>42775</v>
      </c>
    </row>
    <row r="5052" spans="1:5">
      <c r="A5052">
        <v>0</v>
      </c>
      <c r="B5052" t="s">
        <v>8323</v>
      </c>
      <c r="C5052" t="s">
        <v>51717</v>
      </c>
      <c r="D5052" s="111" t="s">
        <v>4148</v>
      </c>
      <c r="E5052" s="111" t="s">
        <v>51718</v>
      </c>
    </row>
    <row r="5053" spans="1:5">
      <c r="A5053" t="s">
        <v>51719</v>
      </c>
      <c r="B5053">
        <v>0</v>
      </c>
      <c r="C5053">
        <v>0</v>
      </c>
      <c r="D5053" s="111">
        <v>0</v>
      </c>
      <c r="E5053" s="111" t="s">
        <v>42775</v>
      </c>
    </row>
    <row r="5054" spans="1:5">
      <c r="A5054">
        <v>0</v>
      </c>
      <c r="B5054" t="s">
        <v>51720</v>
      </c>
      <c r="C5054">
        <v>0</v>
      </c>
      <c r="D5054" s="111">
        <v>0</v>
      </c>
      <c r="E5054" s="111" t="s">
        <v>42775</v>
      </c>
    </row>
    <row r="5055" spans="1:5">
      <c r="A5055">
        <v>0</v>
      </c>
      <c r="B5055" t="s">
        <v>8324</v>
      </c>
      <c r="C5055" t="s">
        <v>51721</v>
      </c>
      <c r="D5055" s="111" t="s">
        <v>40</v>
      </c>
      <c r="E5055" s="111" t="s">
        <v>51722</v>
      </c>
    </row>
    <row r="5056" spans="1:5">
      <c r="A5056">
        <v>0</v>
      </c>
      <c r="B5056" t="s">
        <v>8325</v>
      </c>
      <c r="C5056" t="s">
        <v>51723</v>
      </c>
      <c r="D5056" s="111" t="s">
        <v>40</v>
      </c>
      <c r="E5056" s="111" t="s">
        <v>51724</v>
      </c>
    </row>
    <row r="5057" spans="1:5">
      <c r="A5057">
        <v>0</v>
      </c>
      <c r="B5057" t="s">
        <v>8326</v>
      </c>
      <c r="C5057" t="s">
        <v>51725</v>
      </c>
      <c r="D5057" s="111" t="s">
        <v>40</v>
      </c>
      <c r="E5057" s="111" t="s">
        <v>51726</v>
      </c>
    </row>
    <row r="5058" spans="1:5">
      <c r="A5058">
        <v>0</v>
      </c>
      <c r="B5058" t="s">
        <v>8327</v>
      </c>
      <c r="C5058" t="s">
        <v>51727</v>
      </c>
      <c r="D5058" s="111" t="s">
        <v>40</v>
      </c>
      <c r="E5058" s="111" t="s">
        <v>51728</v>
      </c>
    </row>
    <row r="5059" spans="1:5">
      <c r="A5059">
        <v>0</v>
      </c>
      <c r="B5059" t="s">
        <v>8328</v>
      </c>
      <c r="C5059" t="s">
        <v>51729</v>
      </c>
      <c r="D5059" s="111" t="s">
        <v>40</v>
      </c>
      <c r="E5059" s="111" t="s">
        <v>51730</v>
      </c>
    </row>
    <row r="5060" spans="1:5">
      <c r="A5060">
        <v>0</v>
      </c>
      <c r="B5060" t="s">
        <v>8329</v>
      </c>
      <c r="C5060" t="s">
        <v>51731</v>
      </c>
      <c r="D5060" s="111" t="s">
        <v>40</v>
      </c>
      <c r="E5060" s="111" t="s">
        <v>51732</v>
      </c>
    </row>
    <row r="5061" spans="1:5">
      <c r="A5061">
        <v>0</v>
      </c>
      <c r="B5061" t="s">
        <v>8330</v>
      </c>
      <c r="C5061" t="s">
        <v>51733</v>
      </c>
      <c r="D5061" s="111" t="s">
        <v>4130</v>
      </c>
      <c r="E5061" s="111" t="s">
        <v>51734</v>
      </c>
    </row>
    <row r="5062" spans="1:5">
      <c r="A5062">
        <v>0</v>
      </c>
      <c r="B5062" t="s">
        <v>8331</v>
      </c>
      <c r="C5062" t="s">
        <v>51735</v>
      </c>
      <c r="D5062" s="111" t="s">
        <v>4130</v>
      </c>
      <c r="E5062" s="111" t="s">
        <v>51736</v>
      </c>
    </row>
    <row r="5063" spans="1:5">
      <c r="A5063">
        <v>0</v>
      </c>
      <c r="B5063" t="s">
        <v>8332</v>
      </c>
      <c r="C5063" t="s">
        <v>51737</v>
      </c>
      <c r="D5063" s="111" t="s">
        <v>4130</v>
      </c>
      <c r="E5063" s="111" t="s">
        <v>48105</v>
      </c>
    </row>
    <row r="5064" spans="1:5">
      <c r="A5064">
        <v>0</v>
      </c>
      <c r="B5064" t="s">
        <v>8333</v>
      </c>
      <c r="C5064" t="s">
        <v>51738</v>
      </c>
      <c r="D5064" s="111" t="s">
        <v>4130</v>
      </c>
      <c r="E5064" s="111" t="s">
        <v>51739</v>
      </c>
    </row>
    <row r="5065" spans="1:5">
      <c r="A5065">
        <v>0</v>
      </c>
      <c r="B5065" t="s">
        <v>8334</v>
      </c>
      <c r="C5065" t="s">
        <v>51740</v>
      </c>
      <c r="D5065" s="111" t="s">
        <v>4130</v>
      </c>
      <c r="E5065" s="111" t="s">
        <v>43889</v>
      </c>
    </row>
    <row r="5066" spans="1:5">
      <c r="A5066">
        <v>0</v>
      </c>
      <c r="B5066" t="s">
        <v>8335</v>
      </c>
      <c r="C5066" t="s">
        <v>51741</v>
      </c>
      <c r="D5066" s="111" t="s">
        <v>4130</v>
      </c>
      <c r="E5066" s="111" t="s">
        <v>51742</v>
      </c>
    </row>
    <row r="5067" spans="1:5">
      <c r="A5067">
        <v>0</v>
      </c>
      <c r="B5067" t="s">
        <v>51743</v>
      </c>
      <c r="C5067">
        <v>0</v>
      </c>
      <c r="D5067" s="111">
        <v>0</v>
      </c>
      <c r="E5067" s="111" t="s">
        <v>42775</v>
      </c>
    </row>
    <row r="5068" spans="1:5">
      <c r="A5068">
        <v>0</v>
      </c>
      <c r="B5068" t="s">
        <v>8336</v>
      </c>
      <c r="C5068" t="s">
        <v>51744</v>
      </c>
      <c r="D5068" s="111" t="s">
        <v>4130</v>
      </c>
      <c r="E5068" s="111" t="s">
        <v>49857</v>
      </c>
    </row>
    <row r="5069" spans="1:5">
      <c r="A5069">
        <v>0</v>
      </c>
      <c r="B5069" t="s">
        <v>51745</v>
      </c>
      <c r="C5069">
        <v>0</v>
      </c>
      <c r="D5069" s="111">
        <v>0</v>
      </c>
      <c r="E5069" s="111" t="s">
        <v>42775</v>
      </c>
    </row>
    <row r="5070" spans="1:5">
      <c r="A5070">
        <v>0</v>
      </c>
      <c r="B5070" t="s">
        <v>8337</v>
      </c>
      <c r="C5070" t="s">
        <v>51746</v>
      </c>
      <c r="D5070" s="111" t="s">
        <v>40</v>
      </c>
      <c r="E5070" s="111" t="s">
        <v>51747</v>
      </c>
    </row>
    <row r="5071" spans="1:5">
      <c r="A5071">
        <v>0</v>
      </c>
      <c r="B5071" t="s">
        <v>8338</v>
      </c>
      <c r="C5071" t="s">
        <v>51748</v>
      </c>
      <c r="D5071" s="111" t="s">
        <v>40</v>
      </c>
      <c r="E5071" s="111" t="s">
        <v>51749</v>
      </c>
    </row>
    <row r="5072" spans="1:5">
      <c r="A5072">
        <v>0</v>
      </c>
      <c r="B5072" t="s">
        <v>8339</v>
      </c>
      <c r="C5072" t="s">
        <v>51750</v>
      </c>
      <c r="D5072" s="111" t="s">
        <v>40</v>
      </c>
      <c r="E5072" s="111" t="s">
        <v>51751</v>
      </c>
    </row>
    <row r="5073" spans="1:5">
      <c r="A5073">
        <v>0</v>
      </c>
      <c r="B5073" t="s">
        <v>8340</v>
      </c>
      <c r="C5073" t="s">
        <v>51752</v>
      </c>
      <c r="D5073" s="111" t="s">
        <v>40</v>
      </c>
      <c r="E5073" s="111" t="s">
        <v>51753</v>
      </c>
    </row>
    <row r="5074" spans="1:5">
      <c r="A5074">
        <v>0</v>
      </c>
      <c r="B5074" t="s">
        <v>8341</v>
      </c>
      <c r="C5074" t="s">
        <v>51754</v>
      </c>
      <c r="D5074" s="111" t="s">
        <v>40</v>
      </c>
      <c r="E5074" s="111" t="s">
        <v>51755</v>
      </c>
    </row>
    <row r="5075" spans="1:5">
      <c r="A5075" t="s">
        <v>51756</v>
      </c>
      <c r="B5075">
        <v>0</v>
      </c>
      <c r="C5075">
        <v>0</v>
      </c>
      <c r="D5075" s="111">
        <v>0</v>
      </c>
      <c r="E5075" s="111" t="s">
        <v>42775</v>
      </c>
    </row>
    <row r="5076" spans="1:5">
      <c r="A5076">
        <v>0</v>
      </c>
      <c r="B5076" t="s">
        <v>51757</v>
      </c>
      <c r="C5076">
        <v>0</v>
      </c>
      <c r="D5076" s="111">
        <v>0</v>
      </c>
      <c r="E5076" s="111" t="s">
        <v>42775</v>
      </c>
    </row>
    <row r="5077" spans="1:5">
      <c r="A5077">
        <v>0</v>
      </c>
      <c r="B5077" t="s">
        <v>8342</v>
      </c>
      <c r="C5077" t="s">
        <v>51758</v>
      </c>
      <c r="D5077" s="111" t="s">
        <v>24</v>
      </c>
      <c r="E5077" s="111" t="s">
        <v>51759</v>
      </c>
    </row>
    <row r="5078" spans="1:5">
      <c r="A5078">
        <v>0</v>
      </c>
      <c r="B5078" t="s">
        <v>8343</v>
      </c>
      <c r="C5078" t="s">
        <v>51760</v>
      </c>
      <c r="D5078" s="111" t="s">
        <v>24</v>
      </c>
      <c r="E5078" s="111" t="s">
        <v>51761</v>
      </c>
    </row>
    <row r="5079" spans="1:5">
      <c r="A5079">
        <v>0</v>
      </c>
      <c r="B5079" t="s">
        <v>51762</v>
      </c>
      <c r="C5079">
        <v>0</v>
      </c>
      <c r="D5079" s="111">
        <v>0</v>
      </c>
      <c r="E5079" s="111" t="s">
        <v>42775</v>
      </c>
    </row>
    <row r="5080" spans="1:5">
      <c r="A5080">
        <v>0</v>
      </c>
      <c r="B5080" t="s">
        <v>8344</v>
      </c>
      <c r="C5080" t="s">
        <v>51763</v>
      </c>
      <c r="D5080" s="111" t="s">
        <v>24</v>
      </c>
      <c r="E5080" s="111" t="s">
        <v>51764</v>
      </c>
    </row>
    <row r="5081" spans="1:5">
      <c r="A5081">
        <v>0</v>
      </c>
      <c r="B5081" t="s">
        <v>8345</v>
      </c>
      <c r="C5081" t="s">
        <v>51765</v>
      </c>
      <c r="D5081" s="111" t="s">
        <v>24</v>
      </c>
      <c r="E5081" s="111" t="s">
        <v>51766</v>
      </c>
    </row>
    <row r="5082" spans="1:5">
      <c r="A5082">
        <v>0</v>
      </c>
      <c r="B5082" t="s">
        <v>8346</v>
      </c>
      <c r="C5082" t="s">
        <v>8347</v>
      </c>
      <c r="D5082" s="111" t="s">
        <v>24</v>
      </c>
      <c r="E5082" s="111" t="s">
        <v>51767</v>
      </c>
    </row>
    <row r="5083" spans="1:5">
      <c r="A5083">
        <v>0</v>
      </c>
      <c r="B5083" t="s">
        <v>8348</v>
      </c>
      <c r="C5083" t="s">
        <v>51768</v>
      </c>
      <c r="D5083" s="111" t="s">
        <v>40</v>
      </c>
      <c r="E5083" s="111" t="s">
        <v>51769</v>
      </c>
    </row>
    <row r="5084" spans="1:5">
      <c r="A5084">
        <v>0</v>
      </c>
      <c r="B5084" t="s">
        <v>8349</v>
      </c>
      <c r="C5084" t="s">
        <v>51770</v>
      </c>
      <c r="D5084" s="111" t="s">
        <v>40</v>
      </c>
      <c r="E5084" s="111" t="s">
        <v>51771</v>
      </c>
    </row>
    <row r="5085" spans="1:5">
      <c r="A5085">
        <v>0</v>
      </c>
      <c r="B5085" t="s">
        <v>51772</v>
      </c>
      <c r="C5085">
        <v>0</v>
      </c>
      <c r="D5085" s="111">
        <v>0</v>
      </c>
      <c r="E5085" s="111" t="s">
        <v>42775</v>
      </c>
    </row>
    <row r="5086" spans="1:5">
      <c r="A5086">
        <v>0</v>
      </c>
      <c r="B5086" t="s">
        <v>8350</v>
      </c>
      <c r="C5086" t="s">
        <v>51773</v>
      </c>
      <c r="D5086" s="111" t="s">
        <v>4130</v>
      </c>
      <c r="E5086" s="111" t="s">
        <v>51774</v>
      </c>
    </row>
    <row r="5087" spans="1:5">
      <c r="A5087">
        <v>0</v>
      </c>
      <c r="B5087" t="s">
        <v>8351</v>
      </c>
      <c r="C5087" t="s">
        <v>8352</v>
      </c>
      <c r="D5087" s="111" t="s">
        <v>24</v>
      </c>
      <c r="E5087" s="111" t="s">
        <v>51775</v>
      </c>
    </row>
    <row r="5088" spans="1:5">
      <c r="A5088">
        <v>0</v>
      </c>
      <c r="B5088" t="s">
        <v>8353</v>
      </c>
      <c r="C5088" t="s">
        <v>51776</v>
      </c>
      <c r="D5088" s="111" t="s">
        <v>24</v>
      </c>
      <c r="E5088" s="111" t="s">
        <v>49471</v>
      </c>
    </row>
    <row r="5089" spans="1:5">
      <c r="A5089">
        <v>0</v>
      </c>
      <c r="B5089" t="s">
        <v>8354</v>
      </c>
      <c r="C5089" t="s">
        <v>51777</v>
      </c>
      <c r="D5089" s="111" t="s">
        <v>24</v>
      </c>
      <c r="E5089" s="111" t="s">
        <v>51778</v>
      </c>
    </row>
    <row r="5090" spans="1:5">
      <c r="A5090">
        <v>0</v>
      </c>
      <c r="B5090" t="s">
        <v>8355</v>
      </c>
      <c r="C5090" t="s">
        <v>8356</v>
      </c>
      <c r="D5090" s="111" t="s">
        <v>40</v>
      </c>
      <c r="E5090" s="111" t="s">
        <v>51779</v>
      </c>
    </row>
    <row r="5091" spans="1:5">
      <c r="A5091">
        <v>0</v>
      </c>
      <c r="B5091" t="s">
        <v>8357</v>
      </c>
      <c r="C5091" t="s">
        <v>51780</v>
      </c>
      <c r="D5091" s="111" t="s">
        <v>24</v>
      </c>
      <c r="E5091" s="111" t="s">
        <v>51778</v>
      </c>
    </row>
    <row r="5092" spans="1:5">
      <c r="A5092">
        <v>0</v>
      </c>
      <c r="B5092" t="s">
        <v>8358</v>
      </c>
      <c r="C5092" t="s">
        <v>8359</v>
      </c>
      <c r="D5092" s="111" t="s">
        <v>24</v>
      </c>
      <c r="E5092" s="111" t="s">
        <v>51778</v>
      </c>
    </row>
    <row r="5093" spans="1:5">
      <c r="A5093">
        <v>0</v>
      </c>
      <c r="B5093" t="s">
        <v>8360</v>
      </c>
      <c r="C5093" t="s">
        <v>51781</v>
      </c>
      <c r="D5093" s="111" t="s">
        <v>24</v>
      </c>
      <c r="E5093" s="111" t="s">
        <v>51775</v>
      </c>
    </row>
    <row r="5094" spans="1:5">
      <c r="A5094">
        <v>0</v>
      </c>
      <c r="B5094" t="s">
        <v>8361</v>
      </c>
      <c r="C5094" t="s">
        <v>51782</v>
      </c>
      <c r="D5094" s="111" t="s">
        <v>24</v>
      </c>
      <c r="E5094" s="111" t="s">
        <v>51783</v>
      </c>
    </row>
    <row r="5095" spans="1:5">
      <c r="A5095">
        <v>0</v>
      </c>
      <c r="B5095" t="s">
        <v>8362</v>
      </c>
      <c r="C5095" t="s">
        <v>51784</v>
      </c>
      <c r="D5095" s="111" t="s">
        <v>24</v>
      </c>
      <c r="E5095" s="111" t="s">
        <v>45777</v>
      </c>
    </row>
    <row r="5096" spans="1:5">
      <c r="A5096" t="s">
        <v>51785</v>
      </c>
      <c r="B5096">
        <v>0</v>
      </c>
      <c r="C5096">
        <v>0</v>
      </c>
      <c r="D5096" s="111">
        <v>0</v>
      </c>
      <c r="E5096" s="111" t="s">
        <v>42775</v>
      </c>
    </row>
    <row r="5097" spans="1:5">
      <c r="A5097">
        <v>0</v>
      </c>
      <c r="B5097" t="s">
        <v>51786</v>
      </c>
      <c r="C5097">
        <v>0</v>
      </c>
      <c r="D5097" s="111">
        <v>0</v>
      </c>
      <c r="E5097" s="111" t="s">
        <v>42775</v>
      </c>
    </row>
    <row r="5098" spans="1:5">
      <c r="A5098">
        <v>0</v>
      </c>
      <c r="B5098" t="s">
        <v>8363</v>
      </c>
      <c r="C5098" t="s">
        <v>51787</v>
      </c>
      <c r="D5098" s="111" t="s">
        <v>4130</v>
      </c>
      <c r="E5098" s="111" t="s">
        <v>51788</v>
      </c>
    </row>
    <row r="5099" spans="1:5">
      <c r="A5099">
        <v>0</v>
      </c>
      <c r="B5099" t="s">
        <v>8364</v>
      </c>
      <c r="C5099" t="s">
        <v>51789</v>
      </c>
      <c r="D5099" s="111" t="s">
        <v>4130</v>
      </c>
      <c r="E5099" s="111" t="s">
        <v>51790</v>
      </c>
    </row>
    <row r="5100" spans="1:5">
      <c r="A5100">
        <v>0</v>
      </c>
      <c r="B5100" t="s">
        <v>8365</v>
      </c>
      <c r="C5100" t="s">
        <v>51791</v>
      </c>
      <c r="D5100" s="111" t="s">
        <v>4130</v>
      </c>
      <c r="E5100" s="111" t="s">
        <v>51792</v>
      </c>
    </row>
    <row r="5101" spans="1:5">
      <c r="A5101">
        <v>0</v>
      </c>
      <c r="B5101" t="s">
        <v>8366</v>
      </c>
      <c r="C5101" t="s">
        <v>51793</v>
      </c>
      <c r="D5101" s="111" t="s">
        <v>4130</v>
      </c>
      <c r="E5101" s="111" t="s">
        <v>51794</v>
      </c>
    </row>
    <row r="5102" spans="1:5">
      <c r="A5102">
        <v>0</v>
      </c>
      <c r="B5102" t="s">
        <v>51795</v>
      </c>
      <c r="C5102">
        <v>0</v>
      </c>
      <c r="D5102" s="111">
        <v>0</v>
      </c>
      <c r="E5102" s="111" t="s">
        <v>42775</v>
      </c>
    </row>
    <row r="5103" spans="1:5">
      <c r="A5103">
        <v>0</v>
      </c>
      <c r="B5103" t="s">
        <v>8367</v>
      </c>
      <c r="C5103" t="s">
        <v>51796</v>
      </c>
      <c r="D5103" s="111" t="s">
        <v>33</v>
      </c>
      <c r="E5103" s="111" t="s">
        <v>51797</v>
      </c>
    </row>
    <row r="5104" spans="1:5">
      <c r="A5104">
        <v>0</v>
      </c>
      <c r="B5104" t="s">
        <v>8368</v>
      </c>
      <c r="C5104" t="s">
        <v>51798</v>
      </c>
      <c r="D5104" s="111" t="s">
        <v>33</v>
      </c>
      <c r="E5104" s="111" t="s">
        <v>45682</v>
      </c>
    </row>
    <row r="5105" spans="1:5">
      <c r="A5105">
        <v>0</v>
      </c>
      <c r="B5105" t="s">
        <v>8369</v>
      </c>
      <c r="C5105" t="s">
        <v>8370</v>
      </c>
      <c r="D5105" s="111" t="s">
        <v>4130</v>
      </c>
      <c r="E5105" s="111" t="s">
        <v>51524</v>
      </c>
    </row>
    <row r="5106" spans="1:5">
      <c r="A5106">
        <v>0</v>
      </c>
      <c r="B5106" t="s">
        <v>8371</v>
      </c>
      <c r="C5106" t="s">
        <v>8372</v>
      </c>
      <c r="D5106" s="111" t="s">
        <v>33</v>
      </c>
      <c r="E5106" s="111" t="s">
        <v>51799</v>
      </c>
    </row>
    <row r="5107" spans="1:5">
      <c r="A5107">
        <v>0</v>
      </c>
      <c r="B5107" t="s">
        <v>8373</v>
      </c>
      <c r="C5107" t="s">
        <v>51800</v>
      </c>
      <c r="D5107" s="111" t="s">
        <v>33</v>
      </c>
      <c r="E5107" s="111" t="s">
        <v>43940</v>
      </c>
    </row>
    <row r="5108" spans="1:5">
      <c r="A5108">
        <v>0</v>
      </c>
      <c r="B5108" t="s">
        <v>8374</v>
      </c>
      <c r="C5108" t="s">
        <v>8375</v>
      </c>
      <c r="D5108" s="111" t="s">
        <v>40</v>
      </c>
      <c r="E5108" s="111" t="s">
        <v>51801</v>
      </c>
    </row>
    <row r="5109" spans="1:5">
      <c r="A5109">
        <v>0</v>
      </c>
      <c r="B5109" t="s">
        <v>8376</v>
      </c>
      <c r="C5109" t="s">
        <v>51802</v>
      </c>
      <c r="D5109" s="111" t="s">
        <v>24</v>
      </c>
      <c r="E5109" s="111" t="s">
        <v>42942</v>
      </c>
    </row>
    <row r="5110" spans="1:5">
      <c r="A5110">
        <v>0</v>
      </c>
      <c r="B5110" t="s">
        <v>8377</v>
      </c>
      <c r="C5110" t="s">
        <v>51803</v>
      </c>
      <c r="D5110" s="111" t="s">
        <v>33</v>
      </c>
      <c r="E5110" s="111" t="s">
        <v>51804</v>
      </c>
    </row>
    <row r="5111" spans="1:5">
      <c r="A5111">
        <v>0</v>
      </c>
      <c r="B5111" t="s">
        <v>8378</v>
      </c>
      <c r="C5111" t="s">
        <v>51805</v>
      </c>
      <c r="D5111" s="111" t="s">
        <v>33</v>
      </c>
      <c r="E5111" s="111" t="s">
        <v>51806</v>
      </c>
    </row>
    <row r="5112" spans="1:5">
      <c r="A5112">
        <v>0</v>
      </c>
      <c r="B5112" t="s">
        <v>8379</v>
      </c>
      <c r="C5112" t="s">
        <v>51807</v>
      </c>
      <c r="D5112" s="111" t="s">
        <v>33</v>
      </c>
      <c r="E5112" s="111" t="s">
        <v>51808</v>
      </c>
    </row>
    <row r="5113" spans="1:5">
      <c r="A5113">
        <v>0</v>
      </c>
      <c r="B5113" t="s">
        <v>51809</v>
      </c>
      <c r="C5113">
        <v>0</v>
      </c>
      <c r="D5113" s="111">
        <v>0</v>
      </c>
      <c r="E5113" s="111" t="s">
        <v>42775</v>
      </c>
    </row>
    <row r="5114" spans="1:5">
      <c r="A5114">
        <v>0</v>
      </c>
      <c r="B5114" t="s">
        <v>8380</v>
      </c>
      <c r="C5114" t="s">
        <v>51810</v>
      </c>
      <c r="D5114" s="111" t="s">
        <v>24</v>
      </c>
      <c r="E5114" s="111" t="s">
        <v>51811</v>
      </c>
    </row>
    <row r="5115" spans="1:5">
      <c r="A5115">
        <v>0</v>
      </c>
      <c r="B5115" t="s">
        <v>8381</v>
      </c>
      <c r="C5115" t="s">
        <v>51812</v>
      </c>
      <c r="D5115" s="111" t="s">
        <v>24</v>
      </c>
      <c r="E5115" s="111" t="s">
        <v>49203</v>
      </c>
    </row>
    <row r="5116" spans="1:5">
      <c r="A5116">
        <v>0</v>
      </c>
      <c r="B5116" t="s">
        <v>8382</v>
      </c>
      <c r="C5116" t="s">
        <v>51813</v>
      </c>
      <c r="D5116" s="111" t="s">
        <v>24</v>
      </c>
      <c r="E5116" s="111" t="s">
        <v>51814</v>
      </c>
    </row>
    <row r="5117" spans="1:5">
      <c r="A5117">
        <v>0</v>
      </c>
      <c r="B5117" t="s">
        <v>8383</v>
      </c>
      <c r="C5117" t="s">
        <v>51815</v>
      </c>
      <c r="D5117" s="111" t="s">
        <v>24</v>
      </c>
      <c r="E5117" s="111" t="s">
        <v>51816</v>
      </c>
    </row>
    <row r="5118" spans="1:5">
      <c r="A5118">
        <v>0</v>
      </c>
      <c r="B5118" t="s">
        <v>8384</v>
      </c>
      <c r="C5118" t="s">
        <v>51817</v>
      </c>
      <c r="D5118" s="111" t="s">
        <v>24</v>
      </c>
      <c r="E5118" s="111" t="s">
        <v>51818</v>
      </c>
    </row>
    <row r="5119" spans="1:5">
      <c r="A5119">
        <v>0</v>
      </c>
      <c r="B5119" t="s">
        <v>8385</v>
      </c>
      <c r="C5119" t="s">
        <v>51819</v>
      </c>
      <c r="D5119" s="111" t="s">
        <v>24</v>
      </c>
      <c r="E5119" s="111" t="s">
        <v>44010</v>
      </c>
    </row>
    <row r="5120" spans="1:5">
      <c r="A5120">
        <v>0</v>
      </c>
      <c r="B5120" t="s">
        <v>8386</v>
      </c>
      <c r="C5120" t="s">
        <v>51820</v>
      </c>
      <c r="D5120" s="111" t="s">
        <v>24</v>
      </c>
      <c r="E5120" s="111" t="s">
        <v>51821</v>
      </c>
    </row>
    <row r="5121" spans="1:5">
      <c r="A5121">
        <v>0</v>
      </c>
      <c r="B5121" t="s">
        <v>8387</v>
      </c>
      <c r="C5121" t="s">
        <v>51822</v>
      </c>
      <c r="D5121" s="111" t="s">
        <v>24</v>
      </c>
      <c r="E5121" s="111" t="s">
        <v>51823</v>
      </c>
    </row>
    <row r="5122" spans="1:5">
      <c r="A5122">
        <v>0</v>
      </c>
      <c r="B5122" t="s">
        <v>8388</v>
      </c>
      <c r="C5122" t="s">
        <v>51824</v>
      </c>
      <c r="D5122" s="111" t="s">
        <v>24</v>
      </c>
      <c r="E5122" s="111" t="s">
        <v>48605</v>
      </c>
    </row>
    <row r="5123" spans="1:5">
      <c r="A5123">
        <v>0</v>
      </c>
      <c r="B5123" t="s">
        <v>8389</v>
      </c>
      <c r="C5123" t="s">
        <v>51825</v>
      </c>
      <c r="D5123" s="111" t="s">
        <v>4130</v>
      </c>
      <c r="E5123" s="111" t="s">
        <v>51826</v>
      </c>
    </row>
    <row r="5124" spans="1:5">
      <c r="A5124">
        <v>0</v>
      </c>
      <c r="B5124" t="s">
        <v>8390</v>
      </c>
      <c r="C5124" t="s">
        <v>51827</v>
      </c>
      <c r="D5124" s="111" t="s">
        <v>24</v>
      </c>
      <c r="E5124" s="111" t="s">
        <v>51828</v>
      </c>
    </row>
    <row r="5125" spans="1:5">
      <c r="A5125">
        <v>0</v>
      </c>
      <c r="B5125" t="s">
        <v>51829</v>
      </c>
      <c r="C5125">
        <v>0</v>
      </c>
      <c r="D5125" s="111">
        <v>0</v>
      </c>
      <c r="E5125" s="111" t="s">
        <v>42775</v>
      </c>
    </row>
    <row r="5126" spans="1:5">
      <c r="A5126">
        <v>0</v>
      </c>
      <c r="B5126" t="s">
        <v>8391</v>
      </c>
      <c r="C5126" t="s">
        <v>51830</v>
      </c>
      <c r="D5126" s="111" t="s">
        <v>50043</v>
      </c>
      <c r="E5126" s="111" t="s">
        <v>51831</v>
      </c>
    </row>
    <row r="5127" spans="1:5">
      <c r="A5127" t="s">
        <v>51832</v>
      </c>
      <c r="B5127">
        <v>0</v>
      </c>
      <c r="C5127">
        <v>0</v>
      </c>
      <c r="D5127" s="111">
        <v>0</v>
      </c>
      <c r="E5127" s="111" t="s">
        <v>42775</v>
      </c>
    </row>
    <row r="5128" spans="1:5">
      <c r="A5128">
        <v>0</v>
      </c>
      <c r="B5128" t="s">
        <v>51833</v>
      </c>
      <c r="C5128">
        <v>0</v>
      </c>
      <c r="D5128" s="111">
        <v>0</v>
      </c>
      <c r="E5128" s="111" t="s">
        <v>42775</v>
      </c>
    </row>
    <row r="5129" spans="1:5">
      <c r="A5129">
        <v>0</v>
      </c>
      <c r="B5129" t="s">
        <v>8392</v>
      </c>
      <c r="C5129" t="s">
        <v>51834</v>
      </c>
      <c r="D5129" s="111" t="s">
        <v>40</v>
      </c>
      <c r="E5129" s="111" t="s">
        <v>51835</v>
      </c>
    </row>
    <row r="5130" spans="1:5">
      <c r="A5130">
        <v>0</v>
      </c>
      <c r="B5130" t="s">
        <v>8393</v>
      </c>
      <c r="C5130" t="s">
        <v>51836</v>
      </c>
      <c r="D5130" s="111" t="s">
        <v>40</v>
      </c>
      <c r="E5130" s="111" t="s">
        <v>46862</v>
      </c>
    </row>
    <row r="5131" spans="1:5">
      <c r="A5131">
        <v>0</v>
      </c>
      <c r="B5131" t="s">
        <v>8394</v>
      </c>
      <c r="C5131" t="s">
        <v>51837</v>
      </c>
      <c r="D5131" s="111" t="s">
        <v>40</v>
      </c>
      <c r="E5131" s="111" t="s">
        <v>51838</v>
      </c>
    </row>
    <row r="5132" spans="1:5">
      <c r="A5132">
        <v>0</v>
      </c>
      <c r="B5132" t="s">
        <v>8395</v>
      </c>
      <c r="C5132" t="s">
        <v>51839</v>
      </c>
      <c r="D5132" s="111" t="s">
        <v>4130</v>
      </c>
      <c r="E5132" s="111" t="s">
        <v>51840</v>
      </c>
    </row>
    <row r="5133" spans="1:5">
      <c r="A5133">
        <v>0</v>
      </c>
      <c r="B5133" t="s">
        <v>8396</v>
      </c>
      <c r="C5133" t="s">
        <v>51841</v>
      </c>
      <c r="D5133" s="111" t="s">
        <v>4130</v>
      </c>
      <c r="E5133" s="111" t="s">
        <v>51842</v>
      </c>
    </row>
    <row r="5134" spans="1:5">
      <c r="A5134" t="s">
        <v>51843</v>
      </c>
      <c r="B5134">
        <v>0</v>
      </c>
      <c r="C5134">
        <v>0</v>
      </c>
      <c r="D5134" s="111">
        <v>0</v>
      </c>
      <c r="E5134" s="111" t="s">
        <v>42775</v>
      </c>
    </row>
    <row r="5135" spans="1:5">
      <c r="A5135">
        <v>0</v>
      </c>
      <c r="B5135" t="s">
        <v>51844</v>
      </c>
      <c r="C5135">
        <v>0</v>
      </c>
      <c r="D5135" s="111">
        <v>0</v>
      </c>
      <c r="E5135" s="111" t="s">
        <v>42775</v>
      </c>
    </row>
    <row r="5136" spans="1:5">
      <c r="A5136">
        <v>0</v>
      </c>
      <c r="B5136" t="s">
        <v>51845</v>
      </c>
      <c r="C5136" t="s">
        <v>51846</v>
      </c>
      <c r="D5136" s="111" t="s">
        <v>4130</v>
      </c>
      <c r="E5136" s="111" t="s">
        <v>51847</v>
      </c>
    </row>
    <row r="5137" spans="1:5">
      <c r="A5137">
        <v>0</v>
      </c>
      <c r="B5137" t="s">
        <v>16726</v>
      </c>
      <c r="C5137" t="s">
        <v>51848</v>
      </c>
      <c r="D5137" s="111" t="s">
        <v>4130</v>
      </c>
      <c r="E5137" s="111" t="s">
        <v>51849</v>
      </c>
    </row>
    <row r="5138" spans="1:5">
      <c r="A5138">
        <v>0</v>
      </c>
      <c r="B5138" t="s">
        <v>51850</v>
      </c>
      <c r="C5138" t="s">
        <v>51851</v>
      </c>
      <c r="D5138" s="111" t="s">
        <v>4130</v>
      </c>
      <c r="E5138" s="111" t="s">
        <v>51852</v>
      </c>
    </row>
    <row r="5139" spans="1:5">
      <c r="A5139">
        <v>0</v>
      </c>
      <c r="B5139" t="s">
        <v>8397</v>
      </c>
      <c r="C5139" t="s">
        <v>51853</v>
      </c>
      <c r="D5139" s="111" t="s">
        <v>4130</v>
      </c>
      <c r="E5139" s="111" t="s">
        <v>51854</v>
      </c>
    </row>
    <row r="5140" spans="1:5">
      <c r="A5140">
        <v>0</v>
      </c>
      <c r="B5140" t="s">
        <v>8398</v>
      </c>
      <c r="C5140" t="s">
        <v>51855</v>
      </c>
      <c r="D5140" s="111" t="s">
        <v>4130</v>
      </c>
      <c r="E5140" s="111" t="s">
        <v>51856</v>
      </c>
    </row>
    <row r="5141" spans="1:5">
      <c r="A5141">
        <v>0</v>
      </c>
      <c r="B5141" t="s">
        <v>8399</v>
      </c>
      <c r="C5141" t="s">
        <v>51857</v>
      </c>
      <c r="D5141" s="111" t="s">
        <v>4130</v>
      </c>
      <c r="E5141" s="111" t="s">
        <v>51858</v>
      </c>
    </row>
    <row r="5142" spans="1:5">
      <c r="A5142">
        <v>0</v>
      </c>
      <c r="B5142" t="s">
        <v>23627</v>
      </c>
      <c r="C5142" t="s">
        <v>51859</v>
      </c>
      <c r="D5142" s="111" t="s">
        <v>4130</v>
      </c>
      <c r="E5142" s="111" t="s">
        <v>49371</v>
      </c>
    </row>
    <row r="5143" spans="1:5">
      <c r="A5143">
        <v>0</v>
      </c>
      <c r="B5143" t="s">
        <v>23628</v>
      </c>
      <c r="C5143" t="s">
        <v>51860</v>
      </c>
      <c r="D5143" s="111" t="s">
        <v>4130</v>
      </c>
      <c r="E5143" s="111" t="s">
        <v>51861</v>
      </c>
    </row>
    <row r="5144" spans="1:5">
      <c r="A5144">
        <v>0</v>
      </c>
      <c r="B5144" t="s">
        <v>51862</v>
      </c>
      <c r="C5144" t="s">
        <v>51863</v>
      </c>
      <c r="D5144" s="111" t="s">
        <v>4130</v>
      </c>
      <c r="E5144" s="111" t="s">
        <v>51864</v>
      </c>
    </row>
    <row r="5145" spans="1:5">
      <c r="A5145">
        <v>0</v>
      </c>
      <c r="B5145" t="s">
        <v>8400</v>
      </c>
      <c r="C5145" t="s">
        <v>51865</v>
      </c>
      <c r="D5145" s="111" t="s">
        <v>4130</v>
      </c>
      <c r="E5145" s="111" t="s">
        <v>51866</v>
      </c>
    </row>
    <row r="5146" spans="1:5">
      <c r="A5146">
        <v>0</v>
      </c>
      <c r="B5146" t="s">
        <v>8401</v>
      </c>
      <c r="C5146" t="s">
        <v>51867</v>
      </c>
      <c r="D5146" s="111" t="s">
        <v>4130</v>
      </c>
      <c r="E5146" s="111" t="s">
        <v>51868</v>
      </c>
    </row>
    <row r="5147" spans="1:5">
      <c r="A5147">
        <v>0</v>
      </c>
      <c r="B5147" t="s">
        <v>8402</v>
      </c>
      <c r="C5147" t="s">
        <v>51869</v>
      </c>
      <c r="D5147" s="111" t="s">
        <v>4130</v>
      </c>
      <c r="E5147" s="111" t="s">
        <v>51870</v>
      </c>
    </row>
    <row r="5148" spans="1:5">
      <c r="A5148">
        <v>0</v>
      </c>
      <c r="B5148" t="s">
        <v>8403</v>
      </c>
      <c r="C5148" t="s">
        <v>51871</v>
      </c>
      <c r="D5148" s="111" t="s">
        <v>4130</v>
      </c>
      <c r="E5148" s="111" t="s">
        <v>51872</v>
      </c>
    </row>
    <row r="5149" spans="1:5">
      <c r="A5149">
        <v>0</v>
      </c>
      <c r="B5149" t="s">
        <v>51873</v>
      </c>
      <c r="C5149">
        <v>0</v>
      </c>
      <c r="D5149" s="111">
        <v>0</v>
      </c>
      <c r="E5149" s="111" t="s">
        <v>42775</v>
      </c>
    </row>
    <row r="5150" spans="1:5">
      <c r="A5150">
        <v>0</v>
      </c>
      <c r="B5150" t="s">
        <v>8404</v>
      </c>
      <c r="C5150" t="s">
        <v>51874</v>
      </c>
      <c r="D5150" s="111" t="s">
        <v>4130</v>
      </c>
      <c r="E5150" s="111" t="s">
        <v>51875</v>
      </c>
    </row>
    <row r="5151" spans="1:5">
      <c r="A5151">
        <v>0</v>
      </c>
      <c r="B5151" t="s">
        <v>8405</v>
      </c>
      <c r="C5151" t="s">
        <v>51876</v>
      </c>
      <c r="D5151" s="111" t="s">
        <v>4130</v>
      </c>
      <c r="E5151" s="111" t="s">
        <v>51877</v>
      </c>
    </row>
    <row r="5152" spans="1:5">
      <c r="A5152">
        <v>0</v>
      </c>
      <c r="B5152" t="s">
        <v>8406</v>
      </c>
      <c r="C5152" t="s">
        <v>51878</v>
      </c>
      <c r="D5152" s="111" t="s">
        <v>4130</v>
      </c>
      <c r="E5152" s="111" t="s">
        <v>51879</v>
      </c>
    </row>
    <row r="5153" spans="1:5">
      <c r="A5153">
        <v>0</v>
      </c>
      <c r="B5153" t="s">
        <v>8407</v>
      </c>
      <c r="C5153" t="s">
        <v>51880</v>
      </c>
      <c r="D5153" s="111" t="s">
        <v>4130</v>
      </c>
      <c r="E5153" s="111" t="s">
        <v>51881</v>
      </c>
    </row>
    <row r="5154" spans="1:5">
      <c r="A5154">
        <v>0</v>
      </c>
      <c r="B5154" t="s">
        <v>8408</v>
      </c>
      <c r="C5154" t="s">
        <v>51882</v>
      </c>
      <c r="D5154" s="111" t="s">
        <v>4130</v>
      </c>
      <c r="E5154" s="111" t="s">
        <v>51883</v>
      </c>
    </row>
    <row r="5155" spans="1:5">
      <c r="A5155">
        <v>0</v>
      </c>
      <c r="B5155" t="s">
        <v>51884</v>
      </c>
      <c r="C5155">
        <v>0</v>
      </c>
      <c r="D5155" s="111">
        <v>0</v>
      </c>
      <c r="E5155" s="111" t="s">
        <v>42775</v>
      </c>
    </row>
    <row r="5156" spans="1:5">
      <c r="A5156">
        <v>0</v>
      </c>
      <c r="B5156" t="s">
        <v>8409</v>
      </c>
      <c r="C5156" t="s">
        <v>51885</v>
      </c>
      <c r="D5156" s="111" t="s">
        <v>4130</v>
      </c>
      <c r="E5156" s="111" t="s">
        <v>51881</v>
      </c>
    </row>
    <row r="5157" spans="1:5">
      <c r="A5157">
        <v>0</v>
      </c>
      <c r="B5157" t="s">
        <v>8410</v>
      </c>
      <c r="C5157" t="s">
        <v>51886</v>
      </c>
      <c r="D5157" s="111" t="s">
        <v>4130</v>
      </c>
      <c r="E5157" s="111" t="s">
        <v>51887</v>
      </c>
    </row>
    <row r="5158" spans="1:5">
      <c r="A5158">
        <v>0</v>
      </c>
      <c r="B5158" t="s">
        <v>8411</v>
      </c>
      <c r="C5158" t="s">
        <v>51888</v>
      </c>
      <c r="D5158" s="111" t="s">
        <v>4130</v>
      </c>
      <c r="E5158" s="111" t="s">
        <v>51889</v>
      </c>
    </row>
    <row r="5159" spans="1:5">
      <c r="A5159">
        <v>0</v>
      </c>
      <c r="B5159" t="s">
        <v>51890</v>
      </c>
      <c r="C5159">
        <v>0</v>
      </c>
      <c r="D5159" s="111">
        <v>0</v>
      </c>
      <c r="E5159" s="111" t="s">
        <v>42775</v>
      </c>
    </row>
    <row r="5160" spans="1:5">
      <c r="A5160">
        <v>0</v>
      </c>
      <c r="B5160" t="s">
        <v>8412</v>
      </c>
      <c r="C5160" t="s">
        <v>51891</v>
      </c>
      <c r="D5160" s="111" t="s">
        <v>4130</v>
      </c>
      <c r="E5160" s="111" t="s">
        <v>51892</v>
      </c>
    </row>
    <row r="5161" spans="1:5">
      <c r="A5161">
        <v>0</v>
      </c>
      <c r="B5161" t="s">
        <v>8413</v>
      </c>
      <c r="C5161" t="s">
        <v>51893</v>
      </c>
      <c r="D5161" s="111" t="s">
        <v>4130</v>
      </c>
      <c r="E5161" s="111" t="s">
        <v>51894</v>
      </c>
    </row>
    <row r="5162" spans="1:5">
      <c r="A5162">
        <v>0</v>
      </c>
      <c r="B5162" t="s">
        <v>8414</v>
      </c>
      <c r="C5162" t="s">
        <v>51895</v>
      </c>
      <c r="D5162" s="111" t="s">
        <v>4130</v>
      </c>
      <c r="E5162" s="111" t="s">
        <v>51894</v>
      </c>
    </row>
    <row r="5163" spans="1:5">
      <c r="A5163">
        <v>0</v>
      </c>
      <c r="B5163" t="s">
        <v>51896</v>
      </c>
      <c r="C5163">
        <v>0</v>
      </c>
      <c r="D5163" s="111">
        <v>0</v>
      </c>
      <c r="E5163" s="111" t="s">
        <v>42775</v>
      </c>
    </row>
    <row r="5164" spans="1:5">
      <c r="A5164">
        <v>0</v>
      </c>
      <c r="B5164" t="s">
        <v>8415</v>
      </c>
      <c r="C5164" t="s">
        <v>51897</v>
      </c>
      <c r="D5164" s="111" t="s">
        <v>4130</v>
      </c>
      <c r="E5164" s="111" t="s">
        <v>51898</v>
      </c>
    </row>
    <row r="5165" spans="1:5">
      <c r="A5165" t="s">
        <v>51899</v>
      </c>
      <c r="B5165">
        <v>0</v>
      </c>
      <c r="C5165">
        <v>0</v>
      </c>
      <c r="D5165" s="111">
        <v>0</v>
      </c>
      <c r="E5165" s="111" t="s">
        <v>42775</v>
      </c>
    </row>
    <row r="5166" spans="1:5">
      <c r="A5166">
        <v>0</v>
      </c>
      <c r="B5166" t="s">
        <v>51900</v>
      </c>
      <c r="C5166">
        <v>0</v>
      </c>
      <c r="D5166" s="111">
        <v>0</v>
      </c>
      <c r="E5166" s="111" t="s">
        <v>42775</v>
      </c>
    </row>
    <row r="5167" spans="1:5">
      <c r="A5167">
        <v>0</v>
      </c>
      <c r="B5167" t="s">
        <v>8416</v>
      </c>
      <c r="C5167" t="s">
        <v>51901</v>
      </c>
      <c r="D5167" s="111" t="s">
        <v>40</v>
      </c>
      <c r="E5167" s="111" t="s">
        <v>51902</v>
      </c>
    </row>
    <row r="5168" spans="1:5">
      <c r="A5168">
        <v>0</v>
      </c>
      <c r="B5168" t="s">
        <v>8417</v>
      </c>
      <c r="C5168" t="s">
        <v>51903</v>
      </c>
      <c r="D5168" s="111" t="s">
        <v>40</v>
      </c>
      <c r="E5168" s="111" t="s">
        <v>51904</v>
      </c>
    </row>
    <row r="5169" spans="1:5">
      <c r="A5169" t="s">
        <v>51905</v>
      </c>
      <c r="B5169">
        <v>0</v>
      </c>
      <c r="C5169">
        <v>0</v>
      </c>
      <c r="D5169" s="111">
        <v>0</v>
      </c>
      <c r="E5169" s="111" t="s">
        <v>42775</v>
      </c>
    </row>
    <row r="5170" spans="1:5">
      <c r="A5170">
        <v>0</v>
      </c>
      <c r="B5170" t="s">
        <v>51906</v>
      </c>
      <c r="C5170">
        <v>0</v>
      </c>
      <c r="D5170" s="111">
        <v>0</v>
      </c>
      <c r="E5170" s="111" t="s">
        <v>42775</v>
      </c>
    </row>
    <row r="5171" spans="1:5">
      <c r="A5171">
        <v>0</v>
      </c>
      <c r="B5171" t="s">
        <v>8418</v>
      </c>
      <c r="C5171" t="s">
        <v>51907</v>
      </c>
      <c r="D5171" s="111" t="s">
        <v>4130</v>
      </c>
      <c r="E5171" s="111" t="s">
        <v>51908</v>
      </c>
    </row>
    <row r="5172" spans="1:5">
      <c r="A5172">
        <v>0</v>
      </c>
      <c r="B5172" t="s">
        <v>8419</v>
      </c>
      <c r="C5172" t="s">
        <v>51909</v>
      </c>
      <c r="D5172" s="111" t="s">
        <v>4130</v>
      </c>
      <c r="E5172" s="111" t="s">
        <v>51910</v>
      </c>
    </row>
    <row r="5173" spans="1:5">
      <c r="A5173">
        <v>0</v>
      </c>
      <c r="B5173" t="s">
        <v>8420</v>
      </c>
      <c r="C5173" t="s">
        <v>51911</v>
      </c>
      <c r="D5173" s="111" t="s">
        <v>4130</v>
      </c>
      <c r="E5173" s="111" t="s">
        <v>51912</v>
      </c>
    </row>
    <row r="5174" spans="1:5">
      <c r="A5174">
        <v>0</v>
      </c>
      <c r="B5174">
        <v>0</v>
      </c>
      <c r="C5174">
        <v>0</v>
      </c>
      <c r="D5174" s="111">
        <v>0</v>
      </c>
      <c r="E5174" s="111" t="s">
        <v>42775</v>
      </c>
    </row>
    <row r="5175" spans="1:5">
      <c r="A5175">
        <v>0</v>
      </c>
      <c r="B5175">
        <v>0</v>
      </c>
      <c r="C5175">
        <v>0</v>
      </c>
      <c r="D5175" s="111">
        <v>0</v>
      </c>
      <c r="E5175" s="111" t="s">
        <v>42775</v>
      </c>
    </row>
    <row r="5176" spans="1:5">
      <c r="A5176" t="s">
        <v>51913</v>
      </c>
      <c r="B5176">
        <v>0</v>
      </c>
      <c r="C5176">
        <v>0</v>
      </c>
      <c r="D5176" s="111">
        <v>0</v>
      </c>
      <c r="E5176" s="111" t="s">
        <v>42775</v>
      </c>
    </row>
    <row r="5177" spans="1:5">
      <c r="A5177">
        <v>0</v>
      </c>
      <c r="B5177" t="s">
        <v>51914</v>
      </c>
      <c r="C5177">
        <v>0</v>
      </c>
      <c r="D5177" s="111">
        <v>0</v>
      </c>
      <c r="E5177" s="111" t="s">
        <v>42775</v>
      </c>
    </row>
    <row r="5178" spans="1:5">
      <c r="A5178">
        <v>0</v>
      </c>
      <c r="B5178" t="s">
        <v>51915</v>
      </c>
      <c r="C5178" t="s">
        <v>51916</v>
      </c>
      <c r="D5178" s="111" t="s">
        <v>40</v>
      </c>
      <c r="E5178" s="111" t="s">
        <v>51646</v>
      </c>
    </row>
    <row r="5179" spans="1:5">
      <c r="A5179">
        <v>0</v>
      </c>
      <c r="B5179" t="s">
        <v>51917</v>
      </c>
      <c r="C5179" t="s">
        <v>51918</v>
      </c>
      <c r="D5179" s="111" t="s">
        <v>40</v>
      </c>
      <c r="E5179" s="111" t="s">
        <v>51919</v>
      </c>
    </row>
    <row r="5180" spans="1:5">
      <c r="A5180" t="s">
        <v>51920</v>
      </c>
      <c r="B5180">
        <v>0</v>
      </c>
      <c r="C5180">
        <v>0</v>
      </c>
      <c r="D5180" s="111">
        <v>0</v>
      </c>
      <c r="E5180" s="111" t="s">
        <v>42775</v>
      </c>
    </row>
    <row r="5181" spans="1:5">
      <c r="A5181">
        <v>0</v>
      </c>
      <c r="B5181" t="s">
        <v>51921</v>
      </c>
      <c r="C5181">
        <v>0</v>
      </c>
      <c r="D5181" s="111">
        <v>0</v>
      </c>
      <c r="E5181" s="111" t="s">
        <v>42775</v>
      </c>
    </row>
    <row r="5182" spans="1:5">
      <c r="A5182">
        <v>0</v>
      </c>
      <c r="B5182" t="s">
        <v>51922</v>
      </c>
      <c r="C5182" t="s">
        <v>51923</v>
      </c>
      <c r="D5182" s="111" t="s">
        <v>40</v>
      </c>
      <c r="E5182" s="111" t="s">
        <v>51924</v>
      </c>
    </row>
    <row r="5183" spans="1:5">
      <c r="A5183">
        <v>0</v>
      </c>
      <c r="B5183" t="s">
        <v>51925</v>
      </c>
      <c r="C5183" t="s">
        <v>51926</v>
      </c>
      <c r="D5183" s="111" t="s">
        <v>40</v>
      </c>
      <c r="E5183" s="111" t="s">
        <v>51927</v>
      </c>
    </row>
    <row r="5184" spans="1:5">
      <c r="A5184">
        <v>0</v>
      </c>
      <c r="B5184" t="s">
        <v>51928</v>
      </c>
      <c r="C5184" t="s">
        <v>51929</v>
      </c>
      <c r="D5184" s="111" t="s">
        <v>40</v>
      </c>
      <c r="E5184" s="111" t="s">
        <v>51930</v>
      </c>
    </row>
    <row r="5185" spans="1:5">
      <c r="A5185">
        <v>0</v>
      </c>
      <c r="B5185" t="s">
        <v>51931</v>
      </c>
      <c r="C5185" t="s">
        <v>51932</v>
      </c>
      <c r="D5185" s="111" t="s">
        <v>40</v>
      </c>
      <c r="E5185" s="111" t="s">
        <v>51933</v>
      </c>
    </row>
    <row r="5186" spans="1:5">
      <c r="A5186">
        <v>0</v>
      </c>
      <c r="B5186" t="s">
        <v>51934</v>
      </c>
      <c r="C5186" t="s">
        <v>51935</v>
      </c>
      <c r="D5186" s="111" t="s">
        <v>40</v>
      </c>
      <c r="E5186" s="111" t="s">
        <v>51936</v>
      </c>
    </row>
    <row r="5187" spans="1:5">
      <c r="A5187">
        <v>0</v>
      </c>
      <c r="B5187" t="s">
        <v>51937</v>
      </c>
      <c r="C5187" t="s">
        <v>51938</v>
      </c>
      <c r="D5187" s="111" t="s">
        <v>40</v>
      </c>
      <c r="E5187" s="111" t="s">
        <v>51939</v>
      </c>
    </row>
    <row r="5188" spans="1:5">
      <c r="A5188">
        <v>0</v>
      </c>
      <c r="B5188" t="s">
        <v>51940</v>
      </c>
      <c r="C5188" t="s">
        <v>51941</v>
      </c>
      <c r="D5188" s="111" t="s">
        <v>40</v>
      </c>
      <c r="E5188" s="111" t="s">
        <v>51942</v>
      </c>
    </row>
    <row r="5189" spans="1:5">
      <c r="A5189">
        <v>0</v>
      </c>
      <c r="B5189" t="s">
        <v>51943</v>
      </c>
      <c r="C5189" t="s">
        <v>51944</v>
      </c>
      <c r="D5189" s="111" t="s">
        <v>40</v>
      </c>
      <c r="E5189" s="111" t="s">
        <v>51945</v>
      </c>
    </row>
    <row r="5190" spans="1:5">
      <c r="A5190">
        <v>0</v>
      </c>
      <c r="B5190" t="s">
        <v>51946</v>
      </c>
      <c r="C5190" t="s">
        <v>51947</v>
      </c>
      <c r="D5190" s="111" t="s">
        <v>40</v>
      </c>
      <c r="E5190" s="111" t="s">
        <v>51948</v>
      </c>
    </row>
    <row r="5191" spans="1:5">
      <c r="A5191">
        <v>0</v>
      </c>
      <c r="B5191" t="s">
        <v>51949</v>
      </c>
      <c r="C5191" t="s">
        <v>51950</v>
      </c>
      <c r="D5191" s="111" t="s">
        <v>40</v>
      </c>
      <c r="E5191" s="111" t="s">
        <v>51951</v>
      </c>
    </row>
    <row r="5192" spans="1:5">
      <c r="A5192">
        <v>0</v>
      </c>
      <c r="B5192" t="s">
        <v>51952</v>
      </c>
      <c r="C5192" t="s">
        <v>51953</v>
      </c>
      <c r="D5192" s="111" t="s">
        <v>40</v>
      </c>
      <c r="E5192" s="111" t="s">
        <v>51954</v>
      </c>
    </row>
    <row r="5193" spans="1:5">
      <c r="A5193">
        <v>0</v>
      </c>
      <c r="B5193" t="s">
        <v>51955</v>
      </c>
      <c r="C5193" t="s">
        <v>51956</v>
      </c>
      <c r="D5193" s="111" t="s">
        <v>40</v>
      </c>
      <c r="E5193" s="111" t="s">
        <v>51957</v>
      </c>
    </row>
    <row r="5194" spans="1:5">
      <c r="A5194">
        <v>0</v>
      </c>
      <c r="B5194" t="s">
        <v>51958</v>
      </c>
      <c r="C5194" t="s">
        <v>51959</v>
      </c>
      <c r="D5194" s="111" t="s">
        <v>40</v>
      </c>
      <c r="E5194" s="111" t="s">
        <v>51960</v>
      </c>
    </row>
    <row r="5195" spans="1:5">
      <c r="A5195">
        <v>0</v>
      </c>
      <c r="B5195" t="s">
        <v>51961</v>
      </c>
      <c r="C5195" t="s">
        <v>51962</v>
      </c>
      <c r="D5195" s="111" t="s">
        <v>40</v>
      </c>
      <c r="E5195" s="111" t="s">
        <v>51963</v>
      </c>
    </row>
    <row r="5196" spans="1:5">
      <c r="A5196">
        <v>0</v>
      </c>
      <c r="B5196" t="s">
        <v>51964</v>
      </c>
      <c r="C5196" t="s">
        <v>51965</v>
      </c>
      <c r="D5196" s="111" t="s">
        <v>40</v>
      </c>
      <c r="E5196" s="111" t="s">
        <v>51966</v>
      </c>
    </row>
    <row r="5197" spans="1:5">
      <c r="A5197">
        <v>0</v>
      </c>
      <c r="B5197" t="s">
        <v>51967</v>
      </c>
      <c r="C5197" t="s">
        <v>51968</v>
      </c>
      <c r="D5197" s="111" t="s">
        <v>40</v>
      </c>
      <c r="E5197" s="111" t="s">
        <v>51969</v>
      </c>
    </row>
    <row r="5198" spans="1:5">
      <c r="A5198">
        <v>0</v>
      </c>
      <c r="B5198" t="s">
        <v>51970</v>
      </c>
      <c r="C5198">
        <v>0</v>
      </c>
      <c r="D5198" s="111">
        <v>0</v>
      </c>
      <c r="E5198" s="111" t="s">
        <v>42775</v>
      </c>
    </row>
    <row r="5199" spans="1:5">
      <c r="A5199">
        <v>0</v>
      </c>
      <c r="B5199" t="s">
        <v>51971</v>
      </c>
      <c r="C5199" t="s">
        <v>51972</v>
      </c>
      <c r="D5199" s="111" t="s">
        <v>40</v>
      </c>
      <c r="E5199" s="111" t="s">
        <v>51973</v>
      </c>
    </row>
    <row r="5200" spans="1:5">
      <c r="A5200">
        <v>0</v>
      </c>
      <c r="B5200" t="s">
        <v>51974</v>
      </c>
      <c r="C5200" t="s">
        <v>51975</v>
      </c>
      <c r="D5200" s="111" t="s">
        <v>40</v>
      </c>
      <c r="E5200" s="111" t="s">
        <v>51976</v>
      </c>
    </row>
    <row r="5201" spans="1:5">
      <c r="A5201">
        <v>0</v>
      </c>
      <c r="B5201" t="s">
        <v>51977</v>
      </c>
      <c r="C5201" t="s">
        <v>51978</v>
      </c>
      <c r="D5201" s="111" t="s">
        <v>40</v>
      </c>
      <c r="E5201" s="111" t="s">
        <v>51979</v>
      </c>
    </row>
    <row r="5202" spans="1:5">
      <c r="A5202">
        <v>0</v>
      </c>
      <c r="B5202" t="s">
        <v>51980</v>
      </c>
      <c r="C5202">
        <v>0</v>
      </c>
      <c r="D5202" s="111">
        <v>0</v>
      </c>
      <c r="E5202" s="111" t="s">
        <v>42775</v>
      </c>
    </row>
    <row r="5203" spans="1:5">
      <c r="A5203">
        <v>0</v>
      </c>
      <c r="B5203" t="s">
        <v>51981</v>
      </c>
      <c r="C5203" t="s">
        <v>51982</v>
      </c>
      <c r="D5203" s="111" t="s">
        <v>40</v>
      </c>
      <c r="E5203" s="111" t="s">
        <v>51983</v>
      </c>
    </row>
    <row r="5204" spans="1:5">
      <c r="A5204">
        <v>0</v>
      </c>
      <c r="B5204" t="s">
        <v>51984</v>
      </c>
      <c r="C5204" t="s">
        <v>51985</v>
      </c>
      <c r="D5204" s="111" t="s">
        <v>40</v>
      </c>
      <c r="E5204" s="111" t="s">
        <v>51986</v>
      </c>
    </row>
    <row r="5205" spans="1:5">
      <c r="A5205">
        <v>0</v>
      </c>
      <c r="B5205" t="s">
        <v>51987</v>
      </c>
      <c r="C5205" t="s">
        <v>51988</v>
      </c>
      <c r="D5205" s="111" t="s">
        <v>40</v>
      </c>
      <c r="E5205" s="111" t="s">
        <v>51989</v>
      </c>
    </row>
    <row r="5206" spans="1:5">
      <c r="A5206">
        <v>0</v>
      </c>
      <c r="B5206" t="s">
        <v>51990</v>
      </c>
      <c r="C5206" t="s">
        <v>51991</v>
      </c>
      <c r="D5206" s="111" t="s">
        <v>40</v>
      </c>
      <c r="E5206" s="111" t="s">
        <v>51992</v>
      </c>
    </row>
    <row r="5207" spans="1:5">
      <c r="A5207">
        <v>0</v>
      </c>
      <c r="B5207" t="s">
        <v>51993</v>
      </c>
      <c r="C5207" t="s">
        <v>51994</v>
      </c>
      <c r="D5207" s="111" t="s">
        <v>40</v>
      </c>
      <c r="E5207" s="111" t="s">
        <v>51995</v>
      </c>
    </row>
    <row r="5208" spans="1:5">
      <c r="A5208">
        <v>0</v>
      </c>
      <c r="B5208" t="s">
        <v>51996</v>
      </c>
      <c r="C5208" t="s">
        <v>8421</v>
      </c>
      <c r="D5208" s="111" t="s">
        <v>40</v>
      </c>
      <c r="E5208" s="111" t="s">
        <v>51997</v>
      </c>
    </row>
    <row r="5209" spans="1:5">
      <c r="A5209">
        <v>0</v>
      </c>
      <c r="B5209" t="s">
        <v>51998</v>
      </c>
      <c r="C5209" t="s">
        <v>51999</v>
      </c>
      <c r="D5209" s="111" t="s">
        <v>40</v>
      </c>
      <c r="E5209" s="111" t="s">
        <v>52000</v>
      </c>
    </row>
    <row r="5210" spans="1:5">
      <c r="A5210">
        <v>0</v>
      </c>
      <c r="B5210" t="s">
        <v>52001</v>
      </c>
      <c r="C5210" t="s">
        <v>52002</v>
      </c>
      <c r="D5210" s="111" t="s">
        <v>40</v>
      </c>
      <c r="E5210" s="111" t="s">
        <v>52003</v>
      </c>
    </row>
    <row r="5211" spans="1:5">
      <c r="A5211">
        <v>0</v>
      </c>
      <c r="B5211" t="s">
        <v>52004</v>
      </c>
      <c r="C5211" t="s">
        <v>52005</v>
      </c>
      <c r="D5211" s="111" t="s">
        <v>40</v>
      </c>
      <c r="E5211" s="111" t="s">
        <v>52006</v>
      </c>
    </row>
    <row r="5212" spans="1:5">
      <c r="A5212">
        <v>0</v>
      </c>
      <c r="B5212" t="s">
        <v>52007</v>
      </c>
      <c r="C5212" t="s">
        <v>52008</v>
      </c>
      <c r="D5212" s="111" t="s">
        <v>40</v>
      </c>
      <c r="E5212" s="111" t="s">
        <v>52009</v>
      </c>
    </row>
    <row r="5213" spans="1:5">
      <c r="A5213" t="s">
        <v>52010</v>
      </c>
      <c r="B5213">
        <v>0</v>
      </c>
      <c r="C5213">
        <v>0</v>
      </c>
      <c r="D5213" s="111">
        <v>0</v>
      </c>
      <c r="E5213" s="111" t="s">
        <v>42775</v>
      </c>
    </row>
    <row r="5214" spans="1:5">
      <c r="A5214">
        <v>0</v>
      </c>
      <c r="B5214" t="s">
        <v>52011</v>
      </c>
      <c r="C5214">
        <v>0</v>
      </c>
      <c r="D5214" s="111">
        <v>0</v>
      </c>
      <c r="E5214" s="111" t="s">
        <v>42775</v>
      </c>
    </row>
    <row r="5215" spans="1:5">
      <c r="A5215">
        <v>0</v>
      </c>
      <c r="B5215" t="s">
        <v>52012</v>
      </c>
      <c r="C5215" t="s">
        <v>52013</v>
      </c>
      <c r="D5215" s="111" t="s">
        <v>4130</v>
      </c>
      <c r="E5215" s="111" t="s">
        <v>52014</v>
      </c>
    </row>
    <row r="5216" spans="1:5">
      <c r="A5216">
        <v>0</v>
      </c>
      <c r="B5216" t="s">
        <v>52015</v>
      </c>
      <c r="C5216" t="s">
        <v>52016</v>
      </c>
      <c r="D5216" s="111" t="s">
        <v>40</v>
      </c>
      <c r="E5216" s="111" t="s">
        <v>52017</v>
      </c>
    </row>
    <row r="5217" spans="1:5">
      <c r="A5217">
        <v>0</v>
      </c>
      <c r="B5217" t="s">
        <v>52018</v>
      </c>
      <c r="C5217">
        <v>0</v>
      </c>
      <c r="D5217" s="111">
        <v>0</v>
      </c>
      <c r="E5217" s="111" t="s">
        <v>42775</v>
      </c>
    </row>
    <row r="5218" spans="1:5">
      <c r="A5218">
        <v>0</v>
      </c>
      <c r="B5218" t="s">
        <v>52019</v>
      </c>
      <c r="C5218" t="s">
        <v>52020</v>
      </c>
      <c r="D5218" s="111" t="s">
        <v>40</v>
      </c>
      <c r="E5218" s="111" t="s">
        <v>52021</v>
      </c>
    </row>
    <row r="5219" spans="1:5">
      <c r="A5219">
        <v>0</v>
      </c>
      <c r="B5219" t="s">
        <v>52022</v>
      </c>
      <c r="C5219" t="s">
        <v>52023</v>
      </c>
      <c r="D5219" s="111" t="s">
        <v>40</v>
      </c>
      <c r="E5219" s="111" t="s">
        <v>52024</v>
      </c>
    </row>
    <row r="5220" spans="1:5">
      <c r="A5220">
        <v>0</v>
      </c>
      <c r="B5220" t="s">
        <v>52025</v>
      </c>
      <c r="C5220" t="s">
        <v>52026</v>
      </c>
      <c r="D5220" s="111" t="s">
        <v>40</v>
      </c>
      <c r="E5220" s="111" t="s">
        <v>52027</v>
      </c>
    </row>
    <row r="5221" spans="1:5">
      <c r="A5221">
        <v>0</v>
      </c>
      <c r="B5221" t="s">
        <v>52028</v>
      </c>
      <c r="C5221" t="s">
        <v>52029</v>
      </c>
      <c r="D5221" s="111" t="s">
        <v>40</v>
      </c>
      <c r="E5221" s="111" t="s">
        <v>52030</v>
      </c>
    </row>
    <row r="5222" spans="1:5">
      <c r="A5222">
        <v>0</v>
      </c>
      <c r="B5222" t="s">
        <v>52031</v>
      </c>
      <c r="C5222" t="s">
        <v>52032</v>
      </c>
      <c r="D5222" s="111" t="s">
        <v>40</v>
      </c>
      <c r="E5222" s="111" t="s">
        <v>47759</v>
      </c>
    </row>
    <row r="5223" spans="1:5">
      <c r="A5223">
        <v>0</v>
      </c>
      <c r="B5223" t="s">
        <v>52033</v>
      </c>
      <c r="C5223">
        <v>0</v>
      </c>
      <c r="D5223" s="111">
        <v>0</v>
      </c>
      <c r="E5223" s="111" t="s">
        <v>42775</v>
      </c>
    </row>
    <row r="5224" spans="1:5">
      <c r="A5224">
        <v>0</v>
      </c>
      <c r="B5224" t="s">
        <v>52034</v>
      </c>
      <c r="C5224" t="s">
        <v>52035</v>
      </c>
      <c r="D5224" s="111" t="s">
        <v>40</v>
      </c>
      <c r="E5224" s="111" t="s">
        <v>51037</v>
      </c>
    </row>
    <row r="5225" spans="1:5">
      <c r="A5225">
        <v>0</v>
      </c>
      <c r="B5225" t="s">
        <v>52036</v>
      </c>
      <c r="C5225" t="s">
        <v>52037</v>
      </c>
      <c r="D5225" s="111" t="s">
        <v>40</v>
      </c>
      <c r="E5225" s="111" t="s">
        <v>52038</v>
      </c>
    </row>
    <row r="5226" spans="1:5">
      <c r="A5226">
        <v>0</v>
      </c>
      <c r="B5226" t="s">
        <v>52039</v>
      </c>
      <c r="C5226" t="s">
        <v>52040</v>
      </c>
      <c r="D5226" s="111" t="s">
        <v>40</v>
      </c>
      <c r="E5226" s="111" t="s">
        <v>52041</v>
      </c>
    </row>
    <row r="5227" spans="1:5">
      <c r="A5227" t="s">
        <v>52042</v>
      </c>
      <c r="B5227">
        <v>0</v>
      </c>
      <c r="C5227">
        <v>0</v>
      </c>
      <c r="D5227" s="111">
        <v>0</v>
      </c>
      <c r="E5227" s="111" t="s">
        <v>42775</v>
      </c>
    </row>
    <row r="5228" spans="1:5">
      <c r="A5228">
        <v>0</v>
      </c>
      <c r="B5228" t="s">
        <v>52043</v>
      </c>
      <c r="C5228">
        <v>0</v>
      </c>
      <c r="D5228" s="111">
        <v>0</v>
      </c>
      <c r="E5228" s="111" t="s">
        <v>42775</v>
      </c>
    </row>
    <row r="5229" spans="1:5">
      <c r="A5229">
        <v>0</v>
      </c>
      <c r="B5229" t="s">
        <v>52044</v>
      </c>
      <c r="C5229" t="s">
        <v>52045</v>
      </c>
      <c r="D5229" s="111" t="s">
        <v>40</v>
      </c>
      <c r="E5229" s="111" t="s">
        <v>50422</v>
      </c>
    </row>
    <row r="5230" spans="1:5">
      <c r="A5230">
        <v>0</v>
      </c>
      <c r="B5230" t="s">
        <v>52046</v>
      </c>
      <c r="C5230" t="s">
        <v>52047</v>
      </c>
      <c r="D5230" s="111" t="s">
        <v>4130</v>
      </c>
      <c r="E5230" s="111" t="s">
        <v>52048</v>
      </c>
    </row>
    <row r="5231" spans="1:5">
      <c r="A5231">
        <v>0</v>
      </c>
      <c r="B5231" t="s">
        <v>52049</v>
      </c>
      <c r="C5231" t="s">
        <v>52050</v>
      </c>
      <c r="D5231" s="111" t="s">
        <v>4130</v>
      </c>
      <c r="E5231" s="111" t="s">
        <v>52051</v>
      </c>
    </row>
    <row r="5232" spans="1:5">
      <c r="A5232">
        <v>0</v>
      </c>
      <c r="B5232" t="s">
        <v>52052</v>
      </c>
      <c r="C5232" t="s">
        <v>52053</v>
      </c>
      <c r="D5232" s="111" t="s">
        <v>24</v>
      </c>
      <c r="E5232" s="111" t="s">
        <v>52054</v>
      </c>
    </row>
    <row r="5233" spans="1:5">
      <c r="A5233">
        <v>0</v>
      </c>
      <c r="B5233" t="s">
        <v>52055</v>
      </c>
      <c r="C5233" t="s">
        <v>52056</v>
      </c>
      <c r="D5233" s="111" t="s">
        <v>24</v>
      </c>
      <c r="E5233" s="111" t="s">
        <v>52057</v>
      </c>
    </row>
    <row r="5234" spans="1:5">
      <c r="A5234">
        <v>0</v>
      </c>
      <c r="B5234" t="s">
        <v>52058</v>
      </c>
      <c r="C5234" t="s">
        <v>52059</v>
      </c>
      <c r="D5234" s="111" t="s">
        <v>24</v>
      </c>
      <c r="E5234" s="111" t="s">
        <v>50739</v>
      </c>
    </row>
    <row r="5235" spans="1:5">
      <c r="A5235">
        <v>0</v>
      </c>
      <c r="B5235" t="s">
        <v>52060</v>
      </c>
      <c r="C5235" t="s">
        <v>52061</v>
      </c>
      <c r="D5235" s="111" t="s">
        <v>24</v>
      </c>
      <c r="E5235" s="111" t="s">
        <v>50731</v>
      </c>
    </row>
    <row r="5236" spans="1:5">
      <c r="A5236">
        <v>0</v>
      </c>
      <c r="B5236" t="s">
        <v>52062</v>
      </c>
      <c r="C5236" t="s">
        <v>52063</v>
      </c>
      <c r="D5236" s="111" t="s">
        <v>24</v>
      </c>
      <c r="E5236" s="111" t="s">
        <v>50387</v>
      </c>
    </row>
    <row r="5237" spans="1:5">
      <c r="A5237">
        <v>0</v>
      </c>
      <c r="B5237" t="s">
        <v>52064</v>
      </c>
      <c r="C5237" t="s">
        <v>52065</v>
      </c>
      <c r="D5237" s="111" t="s">
        <v>24</v>
      </c>
      <c r="E5237" s="111" t="s">
        <v>50414</v>
      </c>
    </row>
    <row r="5238" spans="1:5">
      <c r="A5238">
        <v>0</v>
      </c>
      <c r="B5238" t="s">
        <v>52066</v>
      </c>
      <c r="C5238" t="s">
        <v>52067</v>
      </c>
      <c r="D5238" s="111" t="s">
        <v>4152</v>
      </c>
      <c r="E5238" s="111" t="s">
        <v>52068</v>
      </c>
    </row>
    <row r="5239" spans="1:5">
      <c r="A5239">
        <v>0</v>
      </c>
      <c r="B5239" t="s">
        <v>52069</v>
      </c>
      <c r="C5239" t="s">
        <v>52070</v>
      </c>
      <c r="D5239" s="111" t="s">
        <v>4152</v>
      </c>
      <c r="E5239" s="111" t="s">
        <v>52071</v>
      </c>
    </row>
    <row r="5240" spans="1:5">
      <c r="A5240">
        <v>0</v>
      </c>
      <c r="B5240" t="s">
        <v>52072</v>
      </c>
      <c r="C5240" t="s">
        <v>52073</v>
      </c>
      <c r="D5240" s="111" t="s">
        <v>33</v>
      </c>
      <c r="E5240" s="111" t="s">
        <v>52074</v>
      </c>
    </row>
    <row r="5241" spans="1:5">
      <c r="A5241">
        <v>0</v>
      </c>
      <c r="B5241" t="s">
        <v>52075</v>
      </c>
      <c r="C5241" t="s">
        <v>52076</v>
      </c>
      <c r="D5241" s="111" t="s">
        <v>33</v>
      </c>
      <c r="E5241" s="111" t="s">
        <v>51537</v>
      </c>
    </row>
    <row r="5242" spans="1:5">
      <c r="A5242">
        <v>0</v>
      </c>
      <c r="B5242" t="s">
        <v>52077</v>
      </c>
      <c r="C5242" t="s">
        <v>52078</v>
      </c>
      <c r="D5242" s="111" t="s">
        <v>33</v>
      </c>
      <c r="E5242" s="111" t="s">
        <v>50435</v>
      </c>
    </row>
    <row r="5243" spans="1:5">
      <c r="A5243">
        <v>0</v>
      </c>
      <c r="B5243" t="s">
        <v>52079</v>
      </c>
      <c r="C5243">
        <v>0</v>
      </c>
      <c r="D5243" s="111">
        <v>0</v>
      </c>
      <c r="E5243" s="111" t="s">
        <v>42775</v>
      </c>
    </row>
    <row r="5244" spans="1:5">
      <c r="A5244">
        <v>0</v>
      </c>
      <c r="B5244" t="s">
        <v>52080</v>
      </c>
      <c r="C5244" t="s">
        <v>52081</v>
      </c>
      <c r="D5244" s="111" t="s">
        <v>4136</v>
      </c>
      <c r="E5244" s="111" t="s">
        <v>52082</v>
      </c>
    </row>
    <row r="5245" spans="1:5">
      <c r="A5245">
        <v>0</v>
      </c>
      <c r="B5245" t="s">
        <v>52083</v>
      </c>
      <c r="C5245" t="s">
        <v>52084</v>
      </c>
      <c r="D5245" s="111" t="s">
        <v>4136</v>
      </c>
      <c r="E5245" s="111" t="s">
        <v>52085</v>
      </c>
    </row>
    <row r="5246" spans="1:5">
      <c r="A5246">
        <v>0</v>
      </c>
      <c r="B5246" t="s">
        <v>52086</v>
      </c>
      <c r="C5246" t="s">
        <v>52087</v>
      </c>
      <c r="D5246" s="111" t="s">
        <v>4152</v>
      </c>
      <c r="E5246" s="111" t="s">
        <v>52088</v>
      </c>
    </row>
    <row r="5247" spans="1:5">
      <c r="A5247">
        <v>0</v>
      </c>
      <c r="B5247" t="s">
        <v>52089</v>
      </c>
      <c r="C5247" t="s">
        <v>52090</v>
      </c>
      <c r="D5247" s="111" t="s">
        <v>4152</v>
      </c>
      <c r="E5247" s="111" t="s">
        <v>52091</v>
      </c>
    </row>
    <row r="5248" spans="1:5">
      <c r="A5248">
        <v>0</v>
      </c>
      <c r="B5248" t="s">
        <v>52092</v>
      </c>
      <c r="C5248" t="s">
        <v>52093</v>
      </c>
      <c r="D5248" s="111" t="s">
        <v>4152</v>
      </c>
      <c r="E5248" s="111" t="s">
        <v>52094</v>
      </c>
    </row>
    <row r="5249" spans="1:5">
      <c r="A5249">
        <v>0</v>
      </c>
      <c r="B5249" t="s">
        <v>52095</v>
      </c>
      <c r="C5249" t="s">
        <v>52096</v>
      </c>
      <c r="D5249" s="111" t="s">
        <v>4152</v>
      </c>
      <c r="E5249" s="111" t="s">
        <v>52097</v>
      </c>
    </row>
    <row r="5250" spans="1:5">
      <c r="A5250">
        <v>0</v>
      </c>
      <c r="B5250" t="s">
        <v>52098</v>
      </c>
      <c r="C5250" t="s">
        <v>52099</v>
      </c>
      <c r="D5250" s="111" t="s">
        <v>4152</v>
      </c>
      <c r="E5250" s="111" t="s">
        <v>52100</v>
      </c>
    </row>
    <row r="5251" spans="1:5">
      <c r="A5251">
        <v>0</v>
      </c>
      <c r="B5251" t="s">
        <v>52101</v>
      </c>
      <c r="C5251" t="s">
        <v>52102</v>
      </c>
      <c r="D5251" s="111" t="s">
        <v>4152</v>
      </c>
      <c r="E5251" s="111" t="s">
        <v>52103</v>
      </c>
    </row>
    <row r="5252" spans="1:5">
      <c r="A5252">
        <v>0</v>
      </c>
      <c r="B5252" t="s">
        <v>52104</v>
      </c>
      <c r="C5252" t="s">
        <v>52105</v>
      </c>
      <c r="D5252" s="111" t="s">
        <v>4152</v>
      </c>
      <c r="E5252" s="111" t="s">
        <v>52106</v>
      </c>
    </row>
    <row r="5253" spans="1:5">
      <c r="A5253">
        <v>0</v>
      </c>
      <c r="B5253" t="s">
        <v>52107</v>
      </c>
      <c r="C5253" t="s">
        <v>52108</v>
      </c>
      <c r="D5253" s="111" t="s">
        <v>4152</v>
      </c>
      <c r="E5253" s="111" t="s">
        <v>52109</v>
      </c>
    </row>
    <row r="5254" spans="1:5">
      <c r="A5254">
        <v>0</v>
      </c>
      <c r="B5254" t="s">
        <v>52110</v>
      </c>
      <c r="C5254" t="s">
        <v>52111</v>
      </c>
      <c r="D5254" s="111" t="s">
        <v>4152</v>
      </c>
      <c r="E5254" s="111" t="s">
        <v>52112</v>
      </c>
    </row>
    <row r="5255" spans="1:5">
      <c r="A5255">
        <v>0</v>
      </c>
      <c r="B5255" t="s">
        <v>52113</v>
      </c>
      <c r="C5255" t="s">
        <v>52114</v>
      </c>
      <c r="D5255" s="111" t="s">
        <v>4152</v>
      </c>
      <c r="E5255" s="111" t="s">
        <v>52115</v>
      </c>
    </row>
    <row r="5256" spans="1:5">
      <c r="A5256">
        <v>0</v>
      </c>
      <c r="B5256" t="s">
        <v>52116</v>
      </c>
      <c r="C5256" t="s">
        <v>52117</v>
      </c>
      <c r="D5256" s="111" t="s">
        <v>4152</v>
      </c>
      <c r="E5256" s="111" t="s">
        <v>52118</v>
      </c>
    </row>
    <row r="5257" spans="1:5">
      <c r="A5257">
        <v>0</v>
      </c>
      <c r="B5257" t="s">
        <v>52119</v>
      </c>
      <c r="C5257" t="s">
        <v>52120</v>
      </c>
      <c r="D5257" s="111" t="s">
        <v>4152</v>
      </c>
      <c r="E5257" s="111" t="s">
        <v>52121</v>
      </c>
    </row>
    <row r="5258" spans="1:5">
      <c r="A5258">
        <v>0</v>
      </c>
      <c r="B5258" t="s">
        <v>52122</v>
      </c>
      <c r="C5258" t="s">
        <v>52123</v>
      </c>
      <c r="D5258" s="111" t="s">
        <v>4152</v>
      </c>
      <c r="E5258" s="111" t="s">
        <v>52124</v>
      </c>
    </row>
    <row r="5259" spans="1:5">
      <c r="A5259">
        <v>0</v>
      </c>
      <c r="B5259" t="s">
        <v>52125</v>
      </c>
      <c r="C5259" t="s">
        <v>52126</v>
      </c>
      <c r="D5259" s="111" t="s">
        <v>4152</v>
      </c>
      <c r="E5259" s="111" t="s">
        <v>52127</v>
      </c>
    </row>
    <row r="5260" spans="1:5">
      <c r="A5260">
        <v>0</v>
      </c>
      <c r="B5260" t="s">
        <v>52128</v>
      </c>
      <c r="C5260" t="s">
        <v>52129</v>
      </c>
      <c r="D5260" s="111" t="s">
        <v>4152</v>
      </c>
      <c r="E5260" s="111" t="s">
        <v>52130</v>
      </c>
    </row>
    <row r="5261" spans="1:5">
      <c r="A5261">
        <v>0</v>
      </c>
      <c r="B5261" t="s">
        <v>52131</v>
      </c>
      <c r="C5261" t="s">
        <v>52132</v>
      </c>
      <c r="D5261" s="111" t="s">
        <v>4152</v>
      </c>
      <c r="E5261" s="111" t="s">
        <v>52133</v>
      </c>
    </row>
    <row r="5262" spans="1:5">
      <c r="A5262">
        <v>0</v>
      </c>
      <c r="B5262" t="s">
        <v>52134</v>
      </c>
      <c r="C5262" t="s">
        <v>52135</v>
      </c>
      <c r="D5262" s="111" t="s">
        <v>4152</v>
      </c>
      <c r="E5262" s="111" t="s">
        <v>52136</v>
      </c>
    </row>
    <row r="5263" spans="1:5">
      <c r="A5263">
        <v>0</v>
      </c>
      <c r="B5263" t="s">
        <v>52137</v>
      </c>
      <c r="C5263" t="s">
        <v>52138</v>
      </c>
      <c r="D5263" s="111" t="s">
        <v>4152</v>
      </c>
      <c r="E5263" s="111" t="s">
        <v>52094</v>
      </c>
    </row>
    <row r="5264" spans="1:5">
      <c r="A5264">
        <v>0</v>
      </c>
      <c r="B5264" t="s">
        <v>52139</v>
      </c>
      <c r="C5264" t="s">
        <v>52140</v>
      </c>
      <c r="D5264" s="111" t="s">
        <v>4152</v>
      </c>
      <c r="E5264" s="111" t="s">
        <v>52141</v>
      </c>
    </row>
    <row r="5265" spans="1:5">
      <c r="A5265">
        <v>0</v>
      </c>
      <c r="B5265" t="s">
        <v>52142</v>
      </c>
      <c r="C5265" t="s">
        <v>52143</v>
      </c>
      <c r="D5265" s="111" t="s">
        <v>4152</v>
      </c>
      <c r="E5265" s="111" t="s">
        <v>52144</v>
      </c>
    </row>
    <row r="5266" spans="1:5">
      <c r="A5266">
        <v>0</v>
      </c>
      <c r="B5266" t="s">
        <v>52145</v>
      </c>
      <c r="C5266" t="s">
        <v>52146</v>
      </c>
      <c r="D5266" s="111" t="s">
        <v>4152</v>
      </c>
      <c r="E5266" s="111" t="s">
        <v>52147</v>
      </c>
    </row>
    <row r="5267" spans="1:5">
      <c r="A5267">
        <v>0</v>
      </c>
      <c r="B5267" t="s">
        <v>52148</v>
      </c>
      <c r="C5267" t="s">
        <v>52149</v>
      </c>
      <c r="D5267" s="111" t="s">
        <v>4152</v>
      </c>
      <c r="E5267" s="111" t="s">
        <v>52150</v>
      </c>
    </row>
    <row r="5268" spans="1:5">
      <c r="A5268">
        <v>0</v>
      </c>
      <c r="B5268" t="s">
        <v>52151</v>
      </c>
      <c r="C5268" t="s">
        <v>52152</v>
      </c>
      <c r="D5268" s="111" t="s">
        <v>4152</v>
      </c>
      <c r="E5268" s="111" t="s">
        <v>52153</v>
      </c>
    </row>
    <row r="5269" spans="1:5">
      <c r="A5269">
        <v>0</v>
      </c>
      <c r="B5269" t="s">
        <v>52154</v>
      </c>
      <c r="C5269" t="s">
        <v>52155</v>
      </c>
      <c r="D5269" s="111" t="s">
        <v>4152</v>
      </c>
      <c r="E5269" s="111" t="s">
        <v>52156</v>
      </c>
    </row>
    <row r="5270" spans="1:5">
      <c r="A5270">
        <v>0</v>
      </c>
      <c r="B5270" t="s">
        <v>52157</v>
      </c>
      <c r="C5270" t="s">
        <v>52158</v>
      </c>
      <c r="D5270" s="111" t="s">
        <v>4152</v>
      </c>
      <c r="E5270" s="111" t="s">
        <v>52159</v>
      </c>
    </row>
    <row r="5271" spans="1:5">
      <c r="A5271">
        <v>0</v>
      </c>
      <c r="B5271" t="s">
        <v>52160</v>
      </c>
      <c r="C5271" t="s">
        <v>52161</v>
      </c>
      <c r="D5271" s="111" t="s">
        <v>4152</v>
      </c>
      <c r="E5271" s="111" t="s">
        <v>52162</v>
      </c>
    </row>
    <row r="5272" spans="1:5">
      <c r="A5272">
        <v>0</v>
      </c>
      <c r="B5272" t="s">
        <v>52163</v>
      </c>
      <c r="C5272" t="s">
        <v>52164</v>
      </c>
      <c r="D5272" s="111" t="s">
        <v>4152</v>
      </c>
      <c r="E5272" s="111" t="s">
        <v>52165</v>
      </c>
    </row>
    <row r="5273" spans="1:5">
      <c r="A5273">
        <v>0</v>
      </c>
      <c r="B5273" t="s">
        <v>52166</v>
      </c>
      <c r="C5273" t="s">
        <v>52167</v>
      </c>
      <c r="D5273" s="111" t="s">
        <v>4152</v>
      </c>
      <c r="E5273" s="111" t="s">
        <v>52168</v>
      </c>
    </row>
    <row r="5274" spans="1:5">
      <c r="A5274">
        <v>0</v>
      </c>
      <c r="B5274" t="s">
        <v>52169</v>
      </c>
      <c r="C5274" t="s">
        <v>52170</v>
      </c>
      <c r="D5274" s="111" t="s">
        <v>4152</v>
      </c>
      <c r="E5274" s="111" t="s">
        <v>52171</v>
      </c>
    </row>
    <row r="5275" spans="1:5">
      <c r="A5275">
        <v>0</v>
      </c>
      <c r="B5275" t="s">
        <v>52172</v>
      </c>
      <c r="C5275" t="s">
        <v>52173</v>
      </c>
      <c r="D5275" s="111" t="s">
        <v>40</v>
      </c>
      <c r="E5275" s="111" t="s">
        <v>52174</v>
      </c>
    </row>
    <row r="5276" spans="1:5">
      <c r="A5276">
        <v>0</v>
      </c>
      <c r="B5276" t="s">
        <v>52175</v>
      </c>
      <c r="C5276" t="s">
        <v>52176</v>
      </c>
      <c r="D5276" s="111" t="s">
        <v>4130</v>
      </c>
      <c r="E5276" s="111" t="s">
        <v>52177</v>
      </c>
    </row>
    <row r="5277" spans="1:5">
      <c r="A5277">
        <v>0</v>
      </c>
      <c r="B5277" t="s">
        <v>52178</v>
      </c>
      <c r="C5277" t="s">
        <v>52179</v>
      </c>
      <c r="D5277" s="111" t="s">
        <v>4152</v>
      </c>
      <c r="E5277" s="111" t="s">
        <v>52180</v>
      </c>
    </row>
    <row r="5278" spans="1:5">
      <c r="A5278">
        <v>0</v>
      </c>
      <c r="B5278" t="s">
        <v>52181</v>
      </c>
      <c r="C5278" t="s">
        <v>52182</v>
      </c>
      <c r="D5278" s="111" t="s">
        <v>4152</v>
      </c>
      <c r="E5278" s="111" t="s">
        <v>52183</v>
      </c>
    </row>
    <row r="5279" spans="1:5">
      <c r="A5279">
        <v>0</v>
      </c>
      <c r="B5279" t="s">
        <v>52184</v>
      </c>
      <c r="C5279" t="s">
        <v>52185</v>
      </c>
      <c r="D5279" s="111" t="s">
        <v>4152</v>
      </c>
      <c r="E5279" s="111" t="s">
        <v>52186</v>
      </c>
    </row>
    <row r="5280" spans="1:5">
      <c r="A5280">
        <v>0</v>
      </c>
      <c r="B5280" t="s">
        <v>52187</v>
      </c>
      <c r="C5280" t="s">
        <v>52188</v>
      </c>
      <c r="D5280" s="111" t="s">
        <v>4152</v>
      </c>
      <c r="E5280" s="111" t="s">
        <v>52189</v>
      </c>
    </row>
    <row r="5281" spans="1:5">
      <c r="A5281">
        <v>0</v>
      </c>
      <c r="B5281" t="s">
        <v>52190</v>
      </c>
      <c r="C5281" t="s">
        <v>52191</v>
      </c>
      <c r="D5281" s="111" t="s">
        <v>4152</v>
      </c>
      <c r="E5281" s="111" t="s">
        <v>52192</v>
      </c>
    </row>
    <row r="5282" spans="1:5">
      <c r="A5282">
        <v>0</v>
      </c>
      <c r="B5282" t="s">
        <v>52193</v>
      </c>
      <c r="C5282" t="s">
        <v>52194</v>
      </c>
      <c r="D5282" s="111" t="s">
        <v>4152</v>
      </c>
      <c r="E5282" s="111" t="s">
        <v>52195</v>
      </c>
    </row>
    <row r="5283" spans="1:5">
      <c r="A5283">
        <v>0</v>
      </c>
      <c r="B5283" t="s">
        <v>52196</v>
      </c>
      <c r="C5283" t="s">
        <v>52197</v>
      </c>
      <c r="D5283" s="111" t="s">
        <v>4130</v>
      </c>
      <c r="E5283" s="111" t="s">
        <v>52198</v>
      </c>
    </row>
    <row r="5284" spans="1:5">
      <c r="A5284">
        <v>0</v>
      </c>
      <c r="B5284" t="s">
        <v>52199</v>
      </c>
      <c r="C5284" t="s">
        <v>52200</v>
      </c>
      <c r="D5284" s="111" t="s">
        <v>4130</v>
      </c>
      <c r="E5284" s="111" t="s">
        <v>52201</v>
      </c>
    </row>
    <row r="5285" spans="1:5">
      <c r="A5285">
        <v>0</v>
      </c>
      <c r="B5285" t="s">
        <v>52202</v>
      </c>
      <c r="C5285" t="s">
        <v>52203</v>
      </c>
      <c r="D5285" s="111" t="s">
        <v>4130</v>
      </c>
      <c r="E5285" s="111" t="s">
        <v>52204</v>
      </c>
    </row>
    <row r="5286" spans="1:5">
      <c r="A5286">
        <v>0</v>
      </c>
      <c r="B5286" t="s">
        <v>52205</v>
      </c>
      <c r="C5286" t="s">
        <v>52206</v>
      </c>
      <c r="D5286" s="111" t="s">
        <v>4130</v>
      </c>
      <c r="E5286" s="111" t="s">
        <v>52207</v>
      </c>
    </row>
    <row r="5287" spans="1:5">
      <c r="A5287">
        <v>0</v>
      </c>
      <c r="B5287" t="s">
        <v>52208</v>
      </c>
      <c r="C5287" t="s">
        <v>52209</v>
      </c>
      <c r="D5287" s="111" t="s">
        <v>4130</v>
      </c>
      <c r="E5287" s="111" t="s">
        <v>52210</v>
      </c>
    </row>
    <row r="5288" spans="1:5">
      <c r="A5288">
        <v>0</v>
      </c>
      <c r="B5288" t="s">
        <v>52211</v>
      </c>
      <c r="C5288" t="s">
        <v>52212</v>
      </c>
      <c r="D5288" s="111" t="s">
        <v>4130</v>
      </c>
      <c r="E5288" s="111" t="s">
        <v>52210</v>
      </c>
    </row>
    <row r="5289" spans="1:5">
      <c r="A5289">
        <v>0</v>
      </c>
      <c r="B5289" t="s">
        <v>52213</v>
      </c>
      <c r="C5289" t="s">
        <v>52214</v>
      </c>
      <c r="D5289" s="111" t="s">
        <v>4130</v>
      </c>
      <c r="E5289" s="111" t="s">
        <v>52215</v>
      </c>
    </row>
    <row r="5290" spans="1:5">
      <c r="A5290">
        <v>0</v>
      </c>
      <c r="B5290" t="s">
        <v>52216</v>
      </c>
      <c r="C5290" t="s">
        <v>52217</v>
      </c>
      <c r="D5290" s="111" t="s">
        <v>4130</v>
      </c>
      <c r="E5290" s="111" t="s">
        <v>52218</v>
      </c>
    </row>
    <row r="5291" spans="1:5">
      <c r="A5291">
        <v>0</v>
      </c>
      <c r="B5291" t="s">
        <v>52219</v>
      </c>
      <c r="C5291" t="s">
        <v>52220</v>
      </c>
      <c r="D5291" s="111" t="s">
        <v>4130</v>
      </c>
      <c r="E5291" s="111" t="s">
        <v>52218</v>
      </c>
    </row>
    <row r="5292" spans="1:5">
      <c r="A5292">
        <v>0</v>
      </c>
      <c r="B5292" t="s">
        <v>52221</v>
      </c>
      <c r="C5292" t="s">
        <v>52222</v>
      </c>
      <c r="D5292" s="111" t="s">
        <v>4152</v>
      </c>
      <c r="E5292" s="111" t="s">
        <v>52223</v>
      </c>
    </row>
    <row r="5293" spans="1:5">
      <c r="A5293">
        <v>0</v>
      </c>
      <c r="B5293" t="s">
        <v>52224</v>
      </c>
      <c r="C5293" t="s">
        <v>52225</v>
      </c>
      <c r="D5293" s="111" t="s">
        <v>24</v>
      </c>
      <c r="E5293" s="111" t="s">
        <v>52226</v>
      </c>
    </row>
    <row r="5294" spans="1:5">
      <c r="A5294">
        <v>0</v>
      </c>
      <c r="B5294" t="s">
        <v>52227</v>
      </c>
      <c r="C5294" t="s">
        <v>52228</v>
      </c>
      <c r="D5294" s="111" t="s">
        <v>4152</v>
      </c>
      <c r="E5294" s="111" t="s">
        <v>52229</v>
      </c>
    </row>
    <row r="5295" spans="1:5">
      <c r="A5295">
        <v>0</v>
      </c>
      <c r="B5295" t="s">
        <v>52230</v>
      </c>
      <c r="C5295" t="s">
        <v>52231</v>
      </c>
      <c r="D5295" s="111" t="s">
        <v>40</v>
      </c>
      <c r="E5295" s="111" t="s">
        <v>46903</v>
      </c>
    </row>
    <row r="5296" spans="1:5">
      <c r="A5296">
        <v>0</v>
      </c>
      <c r="B5296" t="s">
        <v>52232</v>
      </c>
      <c r="C5296" t="s">
        <v>52233</v>
      </c>
      <c r="D5296" s="111" t="s">
        <v>40</v>
      </c>
      <c r="E5296" s="111" t="s">
        <v>52234</v>
      </c>
    </row>
    <row r="5297" spans="1:5">
      <c r="A5297">
        <v>0</v>
      </c>
      <c r="B5297" t="s">
        <v>52235</v>
      </c>
      <c r="C5297" t="s">
        <v>52236</v>
      </c>
      <c r="D5297" s="111" t="s">
        <v>40</v>
      </c>
      <c r="E5297" s="111" t="s">
        <v>52237</v>
      </c>
    </row>
    <row r="5298" spans="1:5">
      <c r="A5298">
        <v>0</v>
      </c>
      <c r="B5298" t="s">
        <v>52238</v>
      </c>
      <c r="C5298" t="s">
        <v>52239</v>
      </c>
      <c r="D5298" s="111" t="s">
        <v>40</v>
      </c>
      <c r="E5298" s="111" t="s">
        <v>52240</v>
      </c>
    </row>
    <row r="5299" spans="1:5">
      <c r="A5299">
        <v>0</v>
      </c>
      <c r="B5299" t="s">
        <v>52241</v>
      </c>
      <c r="C5299" t="s">
        <v>52242</v>
      </c>
      <c r="D5299" s="111" t="s">
        <v>4152</v>
      </c>
      <c r="E5299" s="111" t="s">
        <v>52243</v>
      </c>
    </row>
    <row r="5300" spans="1:5">
      <c r="A5300">
        <v>0</v>
      </c>
      <c r="B5300" t="s">
        <v>52244</v>
      </c>
      <c r="C5300" t="s">
        <v>52245</v>
      </c>
      <c r="D5300" s="111" t="s">
        <v>40</v>
      </c>
      <c r="E5300" s="111" t="s">
        <v>52246</v>
      </c>
    </row>
    <row r="5301" spans="1:5">
      <c r="A5301">
        <v>0</v>
      </c>
      <c r="B5301" t="s">
        <v>52247</v>
      </c>
      <c r="C5301" t="s">
        <v>52248</v>
      </c>
      <c r="D5301" s="111" t="s">
        <v>4136</v>
      </c>
      <c r="E5301" s="111" t="s">
        <v>52249</v>
      </c>
    </row>
    <row r="5302" spans="1:5">
      <c r="A5302">
        <v>0</v>
      </c>
      <c r="B5302" t="s">
        <v>52250</v>
      </c>
      <c r="C5302" t="s">
        <v>52251</v>
      </c>
      <c r="D5302" s="111" t="s">
        <v>4136</v>
      </c>
      <c r="E5302" s="111" t="s">
        <v>52252</v>
      </c>
    </row>
    <row r="5303" spans="1:5">
      <c r="A5303">
        <v>0</v>
      </c>
      <c r="B5303" t="s">
        <v>52253</v>
      </c>
      <c r="C5303">
        <v>0</v>
      </c>
      <c r="D5303" s="111">
        <v>0</v>
      </c>
      <c r="E5303" s="111" t="s">
        <v>42775</v>
      </c>
    </row>
    <row r="5304" spans="1:5">
      <c r="A5304">
        <v>0</v>
      </c>
      <c r="B5304" t="s">
        <v>52254</v>
      </c>
      <c r="C5304" t="s">
        <v>52255</v>
      </c>
      <c r="D5304" s="111" t="s">
        <v>4152</v>
      </c>
      <c r="E5304" s="111" t="s">
        <v>52256</v>
      </c>
    </row>
    <row r="5305" spans="1:5">
      <c r="A5305">
        <v>0</v>
      </c>
      <c r="B5305" t="s">
        <v>52257</v>
      </c>
      <c r="C5305" t="s">
        <v>52258</v>
      </c>
      <c r="D5305" s="111" t="s">
        <v>4130</v>
      </c>
      <c r="E5305" s="111" t="s">
        <v>52259</v>
      </c>
    </row>
    <row r="5306" spans="1:5">
      <c r="A5306">
        <v>0</v>
      </c>
      <c r="B5306" t="s">
        <v>52260</v>
      </c>
      <c r="C5306">
        <v>0</v>
      </c>
      <c r="D5306" s="111">
        <v>0</v>
      </c>
      <c r="E5306" s="111" t="s">
        <v>42775</v>
      </c>
    </row>
    <row r="5307" spans="1:5">
      <c r="A5307">
        <v>0</v>
      </c>
      <c r="B5307" t="s">
        <v>52261</v>
      </c>
      <c r="C5307" t="s">
        <v>52262</v>
      </c>
      <c r="D5307" s="111" t="s">
        <v>4130</v>
      </c>
      <c r="E5307" s="111" t="s">
        <v>52240</v>
      </c>
    </row>
    <row r="5308" spans="1:5">
      <c r="A5308">
        <v>0</v>
      </c>
      <c r="B5308" t="s">
        <v>52263</v>
      </c>
      <c r="C5308" t="s">
        <v>52264</v>
      </c>
      <c r="D5308" s="111" t="s">
        <v>4130</v>
      </c>
      <c r="E5308" s="111" t="s">
        <v>52265</v>
      </c>
    </row>
    <row r="5309" spans="1:5">
      <c r="A5309">
        <v>0</v>
      </c>
      <c r="B5309" t="s">
        <v>52266</v>
      </c>
      <c r="C5309" t="s">
        <v>52267</v>
      </c>
      <c r="D5309" s="111" t="s">
        <v>4130</v>
      </c>
      <c r="E5309" s="111" t="s">
        <v>46840</v>
      </c>
    </row>
    <row r="5310" spans="1:5">
      <c r="A5310">
        <v>0</v>
      </c>
      <c r="B5310" t="s">
        <v>52268</v>
      </c>
      <c r="C5310" t="s">
        <v>52269</v>
      </c>
      <c r="D5310" s="111" t="s">
        <v>4130</v>
      </c>
      <c r="E5310" s="111" t="s">
        <v>52270</v>
      </c>
    </row>
    <row r="5311" spans="1:5">
      <c r="A5311">
        <v>0</v>
      </c>
      <c r="B5311" t="s">
        <v>52271</v>
      </c>
      <c r="C5311" t="s">
        <v>52272</v>
      </c>
      <c r="D5311" s="111" t="s">
        <v>4130</v>
      </c>
      <c r="E5311" s="111" t="s">
        <v>52273</v>
      </c>
    </row>
    <row r="5312" spans="1:5">
      <c r="A5312">
        <v>0</v>
      </c>
      <c r="B5312" t="s">
        <v>52274</v>
      </c>
      <c r="C5312" t="s">
        <v>52275</v>
      </c>
      <c r="D5312" s="111" t="s">
        <v>4130</v>
      </c>
      <c r="E5312" s="111" t="s">
        <v>52276</v>
      </c>
    </row>
    <row r="5313" spans="1:5">
      <c r="A5313">
        <v>0</v>
      </c>
      <c r="B5313" t="s">
        <v>52277</v>
      </c>
      <c r="C5313" t="s">
        <v>52278</v>
      </c>
      <c r="D5313" s="111" t="s">
        <v>4152</v>
      </c>
      <c r="E5313" s="111" t="s">
        <v>52279</v>
      </c>
    </row>
    <row r="5314" spans="1:5">
      <c r="A5314">
        <v>0</v>
      </c>
      <c r="B5314" t="s">
        <v>52280</v>
      </c>
      <c r="C5314" t="s">
        <v>52281</v>
      </c>
      <c r="D5314" s="111" t="s">
        <v>4152</v>
      </c>
      <c r="E5314" s="111" t="s">
        <v>52282</v>
      </c>
    </row>
    <row r="5315" spans="1:5">
      <c r="A5315">
        <v>0</v>
      </c>
      <c r="B5315" t="s">
        <v>52283</v>
      </c>
      <c r="C5315" t="s">
        <v>52284</v>
      </c>
      <c r="D5315" s="111" t="s">
        <v>4152</v>
      </c>
      <c r="E5315" s="111" t="s">
        <v>52285</v>
      </c>
    </row>
    <row r="5316" spans="1:5">
      <c r="A5316">
        <v>0</v>
      </c>
      <c r="B5316" t="s">
        <v>52286</v>
      </c>
      <c r="C5316" t="s">
        <v>52287</v>
      </c>
      <c r="D5316" s="111" t="s">
        <v>4152</v>
      </c>
      <c r="E5316" s="111" t="s">
        <v>52288</v>
      </c>
    </row>
    <row r="5317" spans="1:5">
      <c r="A5317">
        <v>0</v>
      </c>
      <c r="B5317" t="s">
        <v>52289</v>
      </c>
      <c r="C5317" t="s">
        <v>52290</v>
      </c>
      <c r="D5317" s="111" t="s">
        <v>4152</v>
      </c>
      <c r="E5317" s="111" t="s">
        <v>52291</v>
      </c>
    </row>
    <row r="5318" spans="1:5">
      <c r="A5318">
        <v>0</v>
      </c>
      <c r="B5318" t="s">
        <v>52292</v>
      </c>
      <c r="C5318" t="s">
        <v>52293</v>
      </c>
      <c r="D5318" s="111" t="s">
        <v>4152</v>
      </c>
      <c r="E5318" s="111" t="s">
        <v>52294</v>
      </c>
    </row>
    <row r="5319" spans="1:5">
      <c r="A5319">
        <v>0</v>
      </c>
      <c r="B5319" t="s">
        <v>52295</v>
      </c>
      <c r="C5319">
        <v>0</v>
      </c>
      <c r="D5319" s="111">
        <v>0</v>
      </c>
      <c r="E5319" s="111" t="s">
        <v>42775</v>
      </c>
    </row>
    <row r="5320" spans="1:5">
      <c r="A5320">
        <v>0</v>
      </c>
      <c r="B5320" t="s">
        <v>52296</v>
      </c>
      <c r="C5320" t="s">
        <v>52297</v>
      </c>
      <c r="D5320" s="111" t="s">
        <v>4130</v>
      </c>
      <c r="E5320" s="111" t="s">
        <v>52298</v>
      </c>
    </row>
    <row r="5321" spans="1:5">
      <c r="A5321">
        <v>0</v>
      </c>
      <c r="B5321" t="s">
        <v>52299</v>
      </c>
      <c r="C5321" t="s">
        <v>52300</v>
      </c>
      <c r="D5321" s="111" t="s">
        <v>4135</v>
      </c>
      <c r="E5321" s="111" t="s">
        <v>52301</v>
      </c>
    </row>
    <row r="5322" spans="1:5">
      <c r="A5322">
        <v>0</v>
      </c>
      <c r="B5322" t="s">
        <v>52302</v>
      </c>
      <c r="C5322" t="s">
        <v>52303</v>
      </c>
      <c r="D5322" s="111" t="s">
        <v>4135</v>
      </c>
      <c r="E5322" s="111" t="s">
        <v>52304</v>
      </c>
    </row>
    <row r="5323" spans="1:5">
      <c r="A5323">
        <v>0</v>
      </c>
      <c r="B5323" t="s">
        <v>52305</v>
      </c>
      <c r="C5323" t="s">
        <v>52306</v>
      </c>
      <c r="D5323" s="111" t="s">
        <v>4135</v>
      </c>
      <c r="E5323" s="111" t="s">
        <v>52307</v>
      </c>
    </row>
    <row r="5324" spans="1:5">
      <c r="A5324">
        <v>0</v>
      </c>
      <c r="B5324" t="s">
        <v>52308</v>
      </c>
      <c r="C5324" t="s">
        <v>52309</v>
      </c>
      <c r="D5324" s="111" t="s">
        <v>4135</v>
      </c>
      <c r="E5324" s="111" t="s">
        <v>52310</v>
      </c>
    </row>
    <row r="5325" spans="1:5">
      <c r="A5325">
        <v>0</v>
      </c>
      <c r="B5325" t="s">
        <v>52311</v>
      </c>
      <c r="C5325" t="s">
        <v>52312</v>
      </c>
      <c r="D5325" s="111" t="s">
        <v>4135</v>
      </c>
      <c r="E5325" s="111" t="s">
        <v>52307</v>
      </c>
    </row>
    <row r="5326" spans="1:5">
      <c r="A5326">
        <v>0</v>
      </c>
      <c r="B5326" t="s">
        <v>52313</v>
      </c>
      <c r="C5326" t="s">
        <v>52314</v>
      </c>
      <c r="D5326" s="111" t="s">
        <v>4135</v>
      </c>
      <c r="E5326" s="111" t="s">
        <v>52315</v>
      </c>
    </row>
    <row r="5327" spans="1:5">
      <c r="A5327">
        <v>0</v>
      </c>
      <c r="B5327" t="s">
        <v>52316</v>
      </c>
      <c r="C5327" t="s">
        <v>52317</v>
      </c>
      <c r="D5327" s="111" t="s">
        <v>4135</v>
      </c>
      <c r="E5327" s="111" t="s">
        <v>52318</v>
      </c>
    </row>
    <row r="5328" spans="1:5">
      <c r="A5328">
        <v>0</v>
      </c>
      <c r="B5328" t="s">
        <v>52319</v>
      </c>
      <c r="C5328" t="s">
        <v>52320</v>
      </c>
      <c r="D5328" s="111" t="s">
        <v>4135</v>
      </c>
      <c r="E5328" s="111" t="s">
        <v>52321</v>
      </c>
    </row>
    <row r="5329" spans="1:5">
      <c r="A5329" t="s">
        <v>52322</v>
      </c>
      <c r="B5329">
        <v>0</v>
      </c>
      <c r="C5329">
        <v>0</v>
      </c>
      <c r="D5329" s="111">
        <v>0</v>
      </c>
      <c r="E5329" s="111" t="s">
        <v>42775</v>
      </c>
    </row>
    <row r="5330" spans="1:5">
      <c r="A5330">
        <v>0</v>
      </c>
      <c r="B5330" t="s">
        <v>52323</v>
      </c>
      <c r="C5330">
        <v>0</v>
      </c>
      <c r="D5330" s="111">
        <v>0</v>
      </c>
      <c r="E5330" s="111" t="s">
        <v>42775</v>
      </c>
    </row>
    <row r="5331" spans="1:5">
      <c r="A5331">
        <v>0</v>
      </c>
      <c r="B5331" t="s">
        <v>52324</v>
      </c>
      <c r="C5331" t="s">
        <v>52325</v>
      </c>
      <c r="D5331" s="111" t="s">
        <v>4136</v>
      </c>
      <c r="E5331" s="111" t="s">
        <v>52326</v>
      </c>
    </row>
    <row r="5332" spans="1:5">
      <c r="A5332">
        <v>0</v>
      </c>
      <c r="B5332" t="s">
        <v>52327</v>
      </c>
      <c r="C5332" t="s">
        <v>52328</v>
      </c>
      <c r="D5332" s="111" t="s">
        <v>4136</v>
      </c>
      <c r="E5332" s="111" t="s">
        <v>52329</v>
      </c>
    </row>
    <row r="5333" spans="1:5">
      <c r="A5333">
        <v>0</v>
      </c>
      <c r="B5333" t="s">
        <v>52330</v>
      </c>
      <c r="C5333" t="s">
        <v>52331</v>
      </c>
      <c r="D5333" s="111" t="s">
        <v>24</v>
      </c>
      <c r="E5333" s="111" t="s">
        <v>52332</v>
      </c>
    </row>
    <row r="5334" spans="1:5">
      <c r="A5334">
        <v>0</v>
      </c>
      <c r="B5334" t="s">
        <v>52333</v>
      </c>
      <c r="C5334" t="s">
        <v>52334</v>
      </c>
      <c r="D5334" s="111" t="s">
        <v>24</v>
      </c>
      <c r="E5334" s="111" t="s">
        <v>52335</v>
      </c>
    </row>
    <row r="5335" spans="1:5">
      <c r="A5335">
        <v>0</v>
      </c>
      <c r="B5335" t="s">
        <v>52336</v>
      </c>
      <c r="C5335">
        <v>0</v>
      </c>
      <c r="D5335" s="111">
        <v>0</v>
      </c>
      <c r="E5335" s="111" t="s">
        <v>42775</v>
      </c>
    </row>
    <row r="5336" spans="1:5">
      <c r="A5336">
        <v>0</v>
      </c>
      <c r="B5336" t="s">
        <v>52337</v>
      </c>
      <c r="C5336" t="s">
        <v>52338</v>
      </c>
      <c r="D5336" s="111" t="s">
        <v>4152</v>
      </c>
      <c r="E5336" s="111" t="s">
        <v>52339</v>
      </c>
    </row>
    <row r="5337" spans="1:5">
      <c r="A5337">
        <v>0</v>
      </c>
      <c r="B5337" t="s">
        <v>52340</v>
      </c>
      <c r="C5337" t="s">
        <v>52341</v>
      </c>
      <c r="D5337" s="111" t="s">
        <v>4152</v>
      </c>
      <c r="E5337" s="111" t="s">
        <v>52342</v>
      </c>
    </row>
    <row r="5338" spans="1:5">
      <c r="A5338">
        <v>0</v>
      </c>
      <c r="B5338" t="s">
        <v>52343</v>
      </c>
      <c r="C5338" t="s">
        <v>52344</v>
      </c>
      <c r="D5338" s="111" t="s">
        <v>4152</v>
      </c>
      <c r="E5338" s="111" t="s">
        <v>52345</v>
      </c>
    </row>
    <row r="5339" spans="1:5">
      <c r="A5339">
        <v>0</v>
      </c>
      <c r="B5339" t="s">
        <v>52346</v>
      </c>
      <c r="C5339" t="s">
        <v>52347</v>
      </c>
      <c r="D5339" s="111" t="s">
        <v>4136</v>
      </c>
      <c r="E5339" s="111" t="s">
        <v>52348</v>
      </c>
    </row>
    <row r="5340" spans="1:5">
      <c r="A5340">
        <v>0</v>
      </c>
      <c r="B5340" t="s">
        <v>52349</v>
      </c>
      <c r="C5340" t="s">
        <v>52350</v>
      </c>
      <c r="D5340" s="111" t="s">
        <v>24</v>
      </c>
      <c r="E5340" s="111" t="s">
        <v>52351</v>
      </c>
    </row>
    <row r="5341" spans="1:5">
      <c r="A5341">
        <v>0</v>
      </c>
      <c r="B5341" t="s">
        <v>52352</v>
      </c>
      <c r="C5341" t="s">
        <v>52353</v>
      </c>
      <c r="D5341" s="111" t="s">
        <v>4152</v>
      </c>
      <c r="E5341" s="111" t="s">
        <v>52354</v>
      </c>
    </row>
    <row r="5342" spans="1:5">
      <c r="A5342">
        <v>0</v>
      </c>
      <c r="B5342" t="s">
        <v>52355</v>
      </c>
      <c r="C5342" t="s">
        <v>52356</v>
      </c>
      <c r="D5342" s="111" t="s">
        <v>4152</v>
      </c>
      <c r="E5342" s="111" t="s">
        <v>52357</v>
      </c>
    </row>
    <row r="5343" spans="1:5">
      <c r="A5343">
        <v>0</v>
      </c>
      <c r="B5343" t="s">
        <v>52358</v>
      </c>
      <c r="C5343" t="s">
        <v>52359</v>
      </c>
      <c r="D5343" s="111" t="s">
        <v>4152</v>
      </c>
      <c r="E5343" s="111" t="s">
        <v>52360</v>
      </c>
    </row>
    <row r="5344" spans="1:5">
      <c r="A5344">
        <v>0</v>
      </c>
      <c r="B5344" t="s">
        <v>52361</v>
      </c>
      <c r="C5344" t="s">
        <v>52362</v>
      </c>
      <c r="D5344" s="111" t="s">
        <v>4152</v>
      </c>
      <c r="E5344" s="111" t="s">
        <v>52363</v>
      </c>
    </row>
    <row r="5345" spans="1:5">
      <c r="A5345">
        <v>0</v>
      </c>
      <c r="B5345" t="s">
        <v>52364</v>
      </c>
      <c r="C5345" t="s">
        <v>52365</v>
      </c>
      <c r="D5345" s="111" t="s">
        <v>4152</v>
      </c>
      <c r="E5345" s="111" t="s">
        <v>52366</v>
      </c>
    </row>
    <row r="5346" spans="1:5">
      <c r="A5346">
        <v>0</v>
      </c>
      <c r="B5346" t="s">
        <v>52367</v>
      </c>
      <c r="C5346" t="s">
        <v>52368</v>
      </c>
      <c r="D5346" s="111" t="s">
        <v>4152</v>
      </c>
      <c r="E5346" s="111" t="s">
        <v>52369</v>
      </c>
    </row>
    <row r="5347" spans="1:5">
      <c r="A5347">
        <v>0</v>
      </c>
      <c r="B5347" t="s">
        <v>52370</v>
      </c>
      <c r="C5347" t="s">
        <v>52371</v>
      </c>
      <c r="D5347" s="111" t="s">
        <v>4152</v>
      </c>
      <c r="E5347" s="111" t="s">
        <v>52372</v>
      </c>
    </row>
    <row r="5348" spans="1:5">
      <c r="A5348">
        <v>0</v>
      </c>
      <c r="B5348" t="s">
        <v>52373</v>
      </c>
      <c r="C5348" t="s">
        <v>52374</v>
      </c>
      <c r="D5348" s="111" t="s">
        <v>4152</v>
      </c>
      <c r="E5348" s="111" t="s">
        <v>52375</v>
      </c>
    </row>
    <row r="5349" spans="1:5">
      <c r="A5349">
        <v>0</v>
      </c>
      <c r="B5349" t="s">
        <v>52376</v>
      </c>
      <c r="C5349" t="s">
        <v>52377</v>
      </c>
      <c r="D5349" s="111" t="s">
        <v>4152</v>
      </c>
      <c r="E5349" s="111" t="s">
        <v>52378</v>
      </c>
    </row>
    <row r="5350" spans="1:5">
      <c r="A5350">
        <v>0</v>
      </c>
      <c r="B5350" t="s">
        <v>52379</v>
      </c>
      <c r="C5350" t="s">
        <v>52380</v>
      </c>
      <c r="D5350" s="111" t="s">
        <v>4152</v>
      </c>
      <c r="E5350" s="111" t="s">
        <v>52348</v>
      </c>
    </row>
    <row r="5351" spans="1:5">
      <c r="A5351">
        <v>0</v>
      </c>
      <c r="B5351" t="s">
        <v>52381</v>
      </c>
      <c r="C5351" t="s">
        <v>52382</v>
      </c>
      <c r="D5351" s="111" t="s">
        <v>4152</v>
      </c>
      <c r="E5351" s="111" t="s">
        <v>52383</v>
      </c>
    </row>
    <row r="5352" spans="1:5">
      <c r="A5352">
        <v>0</v>
      </c>
      <c r="B5352" t="s">
        <v>52384</v>
      </c>
      <c r="C5352" t="s">
        <v>52385</v>
      </c>
      <c r="D5352" s="111" t="s">
        <v>4152</v>
      </c>
      <c r="E5352" s="111" t="s">
        <v>52386</v>
      </c>
    </row>
    <row r="5353" spans="1:5">
      <c r="A5353">
        <v>0</v>
      </c>
      <c r="B5353" t="s">
        <v>52387</v>
      </c>
      <c r="C5353" t="s">
        <v>52388</v>
      </c>
      <c r="D5353" s="111" t="s">
        <v>4152</v>
      </c>
      <c r="E5353" s="111" t="s">
        <v>52389</v>
      </c>
    </row>
    <row r="5354" spans="1:5">
      <c r="A5354">
        <v>0</v>
      </c>
      <c r="B5354" t="s">
        <v>52390</v>
      </c>
      <c r="C5354" t="s">
        <v>52391</v>
      </c>
      <c r="D5354" s="111" t="s">
        <v>4152</v>
      </c>
      <c r="E5354" s="111" t="s">
        <v>52392</v>
      </c>
    </row>
    <row r="5355" spans="1:5">
      <c r="A5355">
        <v>0</v>
      </c>
      <c r="B5355" t="s">
        <v>52393</v>
      </c>
      <c r="C5355" t="s">
        <v>52394</v>
      </c>
      <c r="D5355" s="111" t="s">
        <v>4152</v>
      </c>
      <c r="E5355" s="111" t="s">
        <v>52395</v>
      </c>
    </row>
    <row r="5356" spans="1:5">
      <c r="A5356">
        <v>0</v>
      </c>
      <c r="B5356" t="s">
        <v>52396</v>
      </c>
      <c r="C5356" t="s">
        <v>52397</v>
      </c>
      <c r="D5356" s="111" t="s">
        <v>4152</v>
      </c>
      <c r="E5356" s="111" t="s">
        <v>52398</v>
      </c>
    </row>
    <row r="5357" spans="1:5">
      <c r="A5357">
        <v>0</v>
      </c>
      <c r="B5357" t="s">
        <v>52399</v>
      </c>
      <c r="C5357">
        <v>0</v>
      </c>
      <c r="D5357" s="111">
        <v>0</v>
      </c>
      <c r="E5357" s="111" t="s">
        <v>42775</v>
      </c>
    </row>
    <row r="5358" spans="1:5">
      <c r="A5358">
        <v>0</v>
      </c>
      <c r="B5358" t="s">
        <v>52400</v>
      </c>
      <c r="C5358" t="s">
        <v>52401</v>
      </c>
      <c r="D5358" s="111" t="s">
        <v>24</v>
      </c>
      <c r="E5358" s="111" t="s">
        <v>52402</v>
      </c>
    </row>
    <row r="5359" spans="1:5">
      <c r="A5359">
        <v>0</v>
      </c>
      <c r="B5359" t="s">
        <v>52403</v>
      </c>
      <c r="C5359" t="s">
        <v>52404</v>
      </c>
      <c r="D5359" s="111" t="s">
        <v>24</v>
      </c>
      <c r="E5359" s="111" t="s">
        <v>52405</v>
      </c>
    </row>
    <row r="5360" spans="1:5">
      <c r="A5360">
        <v>0</v>
      </c>
      <c r="B5360" t="s">
        <v>52406</v>
      </c>
      <c r="C5360" t="s">
        <v>52407</v>
      </c>
      <c r="D5360" s="111" t="s">
        <v>24</v>
      </c>
      <c r="E5360" s="111" t="s">
        <v>52408</v>
      </c>
    </row>
    <row r="5361" spans="1:5">
      <c r="A5361">
        <v>0</v>
      </c>
      <c r="B5361" t="s">
        <v>52409</v>
      </c>
      <c r="C5361" t="s">
        <v>52410</v>
      </c>
      <c r="D5361" s="111" t="s">
        <v>24</v>
      </c>
      <c r="E5361" s="111" t="s">
        <v>52411</v>
      </c>
    </row>
    <row r="5362" spans="1:5">
      <c r="A5362">
        <v>0</v>
      </c>
      <c r="B5362" t="s">
        <v>52412</v>
      </c>
      <c r="C5362" t="s">
        <v>52413</v>
      </c>
      <c r="D5362" s="111" t="s">
        <v>24</v>
      </c>
      <c r="E5362" s="111" t="s">
        <v>52414</v>
      </c>
    </row>
    <row r="5363" spans="1:5">
      <c r="A5363">
        <v>0</v>
      </c>
      <c r="B5363" t="s">
        <v>52415</v>
      </c>
      <c r="C5363" t="s">
        <v>52416</v>
      </c>
      <c r="D5363" s="111" t="s">
        <v>24</v>
      </c>
      <c r="E5363" s="111" t="s">
        <v>52417</v>
      </c>
    </row>
    <row r="5364" spans="1:5">
      <c r="A5364">
        <v>0</v>
      </c>
      <c r="B5364" t="s">
        <v>52418</v>
      </c>
      <c r="C5364" t="s">
        <v>52419</v>
      </c>
      <c r="D5364" s="111" t="s">
        <v>24</v>
      </c>
      <c r="E5364" s="111" t="s">
        <v>52420</v>
      </c>
    </row>
    <row r="5365" spans="1:5">
      <c r="A5365">
        <v>0</v>
      </c>
      <c r="B5365" t="s">
        <v>52421</v>
      </c>
      <c r="C5365" t="s">
        <v>52422</v>
      </c>
      <c r="D5365" s="111" t="s">
        <v>24</v>
      </c>
      <c r="E5365" s="111" t="s">
        <v>52423</v>
      </c>
    </row>
    <row r="5366" spans="1:5">
      <c r="A5366">
        <v>0</v>
      </c>
      <c r="B5366" t="s">
        <v>52424</v>
      </c>
      <c r="C5366" t="s">
        <v>52425</v>
      </c>
      <c r="D5366" s="111" t="s">
        <v>24</v>
      </c>
      <c r="E5366" s="111" t="s">
        <v>52426</v>
      </c>
    </row>
    <row r="5367" spans="1:5">
      <c r="A5367">
        <v>0</v>
      </c>
      <c r="B5367" t="s">
        <v>52427</v>
      </c>
      <c r="C5367">
        <v>0</v>
      </c>
      <c r="D5367" s="111">
        <v>0</v>
      </c>
      <c r="E5367" s="111" t="s">
        <v>42775</v>
      </c>
    </row>
    <row r="5368" spans="1:5">
      <c r="A5368">
        <v>0</v>
      </c>
      <c r="B5368" t="s">
        <v>52428</v>
      </c>
      <c r="C5368" t="s">
        <v>52429</v>
      </c>
      <c r="D5368" s="111" t="s">
        <v>24</v>
      </c>
      <c r="E5368" s="111" t="s">
        <v>52430</v>
      </c>
    </row>
    <row r="5369" spans="1:5">
      <c r="A5369">
        <v>0</v>
      </c>
      <c r="B5369" t="s">
        <v>52431</v>
      </c>
      <c r="C5369" t="s">
        <v>52432</v>
      </c>
      <c r="D5369" s="111" t="s">
        <v>24</v>
      </c>
      <c r="E5369" s="111" t="s">
        <v>52433</v>
      </c>
    </row>
    <row r="5370" spans="1:5">
      <c r="A5370">
        <v>0</v>
      </c>
      <c r="B5370" t="s">
        <v>52434</v>
      </c>
      <c r="C5370" t="s">
        <v>52435</v>
      </c>
      <c r="D5370" s="111" t="s">
        <v>24</v>
      </c>
      <c r="E5370" s="111" t="s">
        <v>52436</v>
      </c>
    </row>
    <row r="5371" spans="1:5">
      <c r="A5371">
        <v>0</v>
      </c>
      <c r="B5371" t="s">
        <v>52437</v>
      </c>
      <c r="C5371" t="s">
        <v>52438</v>
      </c>
      <c r="D5371" s="111" t="s">
        <v>24</v>
      </c>
      <c r="E5371" s="111" t="s">
        <v>52439</v>
      </c>
    </row>
    <row r="5372" spans="1:5">
      <c r="A5372">
        <v>0</v>
      </c>
      <c r="B5372" t="s">
        <v>52440</v>
      </c>
      <c r="C5372" t="s">
        <v>52441</v>
      </c>
      <c r="D5372" s="111" t="s">
        <v>24</v>
      </c>
      <c r="E5372" s="111" t="s">
        <v>52442</v>
      </c>
    </row>
    <row r="5373" spans="1:5">
      <c r="A5373">
        <v>0</v>
      </c>
      <c r="B5373" t="s">
        <v>52443</v>
      </c>
      <c r="C5373" t="s">
        <v>52444</v>
      </c>
      <c r="D5373" s="111" t="s">
        <v>24</v>
      </c>
      <c r="E5373" s="111" t="s">
        <v>52445</v>
      </c>
    </row>
    <row r="5374" spans="1:5">
      <c r="A5374">
        <v>0</v>
      </c>
      <c r="B5374" t="s">
        <v>52446</v>
      </c>
      <c r="C5374" t="s">
        <v>52447</v>
      </c>
      <c r="D5374" s="111" t="s">
        <v>24</v>
      </c>
      <c r="E5374" s="111" t="s">
        <v>52448</v>
      </c>
    </row>
    <row r="5375" spans="1:5">
      <c r="A5375">
        <v>0</v>
      </c>
      <c r="B5375" t="s">
        <v>52449</v>
      </c>
      <c r="C5375" t="s">
        <v>52450</v>
      </c>
      <c r="D5375" s="111" t="s">
        <v>24</v>
      </c>
      <c r="E5375" s="111" t="s">
        <v>52451</v>
      </c>
    </row>
    <row r="5376" spans="1:5">
      <c r="A5376">
        <v>0</v>
      </c>
      <c r="B5376" t="s">
        <v>52452</v>
      </c>
      <c r="C5376" t="s">
        <v>52453</v>
      </c>
      <c r="D5376" s="111" t="s">
        <v>24</v>
      </c>
      <c r="E5376" s="111" t="s">
        <v>52454</v>
      </c>
    </row>
    <row r="5377" spans="1:5">
      <c r="A5377">
        <v>0</v>
      </c>
      <c r="B5377" t="s">
        <v>52455</v>
      </c>
      <c r="C5377">
        <v>0</v>
      </c>
      <c r="D5377" s="111">
        <v>0</v>
      </c>
      <c r="E5377" s="111" t="s">
        <v>42775</v>
      </c>
    </row>
    <row r="5378" spans="1:5">
      <c r="A5378">
        <v>0</v>
      </c>
      <c r="B5378" t="s">
        <v>52456</v>
      </c>
      <c r="C5378" t="s">
        <v>52457</v>
      </c>
      <c r="D5378" s="111" t="s">
        <v>24</v>
      </c>
      <c r="E5378" s="111" t="s">
        <v>52458</v>
      </c>
    </row>
    <row r="5379" spans="1:5">
      <c r="A5379">
        <v>0</v>
      </c>
      <c r="B5379" t="s">
        <v>52459</v>
      </c>
      <c r="C5379" t="s">
        <v>52460</v>
      </c>
      <c r="D5379" s="111" t="s">
        <v>24</v>
      </c>
      <c r="E5379" s="111" t="s">
        <v>52461</v>
      </c>
    </row>
    <row r="5380" spans="1:5">
      <c r="A5380">
        <v>0</v>
      </c>
      <c r="B5380" t="s">
        <v>52462</v>
      </c>
      <c r="C5380" t="s">
        <v>52463</v>
      </c>
      <c r="D5380" s="111" t="s">
        <v>24</v>
      </c>
      <c r="E5380" s="111" t="s">
        <v>52464</v>
      </c>
    </row>
    <row r="5381" spans="1:5">
      <c r="A5381">
        <v>0</v>
      </c>
      <c r="B5381" t="s">
        <v>52465</v>
      </c>
      <c r="C5381" t="s">
        <v>52466</v>
      </c>
      <c r="D5381" s="111" t="s">
        <v>24</v>
      </c>
      <c r="E5381" s="111" t="s">
        <v>52467</v>
      </c>
    </row>
    <row r="5382" spans="1:5">
      <c r="A5382">
        <v>0</v>
      </c>
      <c r="B5382" t="s">
        <v>52468</v>
      </c>
      <c r="C5382" t="s">
        <v>52469</v>
      </c>
      <c r="D5382" s="111" t="s">
        <v>24</v>
      </c>
      <c r="E5382" s="111" t="s">
        <v>44667</v>
      </c>
    </row>
    <row r="5383" spans="1:5">
      <c r="A5383">
        <v>0</v>
      </c>
      <c r="B5383" t="s">
        <v>52470</v>
      </c>
      <c r="C5383" t="s">
        <v>52471</v>
      </c>
      <c r="D5383" s="111" t="s">
        <v>24</v>
      </c>
      <c r="E5383" s="111" t="s">
        <v>52472</v>
      </c>
    </row>
    <row r="5384" spans="1:5">
      <c r="A5384">
        <v>0</v>
      </c>
      <c r="B5384" t="s">
        <v>52473</v>
      </c>
      <c r="C5384" t="s">
        <v>52474</v>
      </c>
      <c r="D5384" s="111" t="s">
        <v>24</v>
      </c>
      <c r="E5384" s="111" t="s">
        <v>52475</v>
      </c>
    </row>
    <row r="5385" spans="1:5">
      <c r="A5385">
        <v>0</v>
      </c>
      <c r="B5385" t="s">
        <v>52476</v>
      </c>
      <c r="C5385" t="s">
        <v>52477</v>
      </c>
      <c r="D5385" s="111" t="s">
        <v>24</v>
      </c>
      <c r="E5385" s="111" t="s">
        <v>52478</v>
      </c>
    </row>
    <row r="5386" spans="1:5">
      <c r="A5386">
        <v>0</v>
      </c>
      <c r="B5386" t="s">
        <v>52479</v>
      </c>
      <c r="C5386" t="s">
        <v>52480</v>
      </c>
      <c r="D5386" s="111" t="s">
        <v>24</v>
      </c>
      <c r="E5386" s="111" t="s">
        <v>52481</v>
      </c>
    </row>
    <row r="5387" spans="1:5">
      <c r="A5387">
        <v>0</v>
      </c>
      <c r="B5387" t="s">
        <v>52482</v>
      </c>
      <c r="C5387">
        <v>0</v>
      </c>
      <c r="D5387" s="111">
        <v>0</v>
      </c>
      <c r="E5387" s="111" t="s">
        <v>42775</v>
      </c>
    </row>
    <row r="5388" spans="1:5">
      <c r="A5388">
        <v>0</v>
      </c>
      <c r="B5388" t="s">
        <v>52483</v>
      </c>
      <c r="C5388" t="s">
        <v>52484</v>
      </c>
      <c r="D5388" s="111" t="s">
        <v>24</v>
      </c>
      <c r="E5388" s="111" t="s">
        <v>52485</v>
      </c>
    </row>
    <row r="5389" spans="1:5">
      <c r="A5389">
        <v>0</v>
      </c>
      <c r="B5389" t="s">
        <v>52486</v>
      </c>
      <c r="C5389" t="s">
        <v>52487</v>
      </c>
      <c r="D5389" s="111" t="s">
        <v>24</v>
      </c>
      <c r="E5389" s="111" t="s">
        <v>52488</v>
      </c>
    </row>
    <row r="5390" spans="1:5">
      <c r="A5390">
        <v>0</v>
      </c>
      <c r="B5390" t="s">
        <v>52489</v>
      </c>
      <c r="C5390" t="s">
        <v>52490</v>
      </c>
      <c r="D5390" s="111" t="s">
        <v>24</v>
      </c>
      <c r="E5390" s="111" t="s">
        <v>52491</v>
      </c>
    </row>
    <row r="5391" spans="1:5">
      <c r="A5391">
        <v>0</v>
      </c>
      <c r="B5391" t="s">
        <v>52492</v>
      </c>
      <c r="C5391" t="s">
        <v>52493</v>
      </c>
      <c r="D5391" s="111" t="s">
        <v>24</v>
      </c>
      <c r="E5391" s="111" t="s">
        <v>52494</v>
      </c>
    </row>
    <row r="5392" spans="1:5">
      <c r="A5392">
        <v>0</v>
      </c>
      <c r="B5392" t="s">
        <v>52495</v>
      </c>
      <c r="C5392" t="s">
        <v>52496</v>
      </c>
      <c r="D5392" s="111" t="s">
        <v>24</v>
      </c>
      <c r="E5392" s="111" t="s">
        <v>52497</v>
      </c>
    </row>
    <row r="5393" spans="1:5">
      <c r="A5393">
        <v>0</v>
      </c>
      <c r="B5393" t="s">
        <v>52498</v>
      </c>
      <c r="C5393" t="s">
        <v>52499</v>
      </c>
      <c r="D5393" s="111" t="s">
        <v>24</v>
      </c>
      <c r="E5393" s="111" t="s">
        <v>52497</v>
      </c>
    </row>
    <row r="5394" spans="1:5">
      <c r="A5394">
        <v>0</v>
      </c>
      <c r="B5394" t="s">
        <v>52500</v>
      </c>
      <c r="C5394">
        <v>0</v>
      </c>
      <c r="D5394" s="111">
        <v>0</v>
      </c>
      <c r="E5394" s="111" t="s">
        <v>42775</v>
      </c>
    </row>
    <row r="5395" spans="1:5">
      <c r="A5395">
        <v>0</v>
      </c>
      <c r="B5395" t="s">
        <v>52501</v>
      </c>
      <c r="C5395" t="s">
        <v>52502</v>
      </c>
      <c r="D5395" s="111" t="s">
        <v>24</v>
      </c>
      <c r="E5395" s="111" t="s">
        <v>43231</v>
      </c>
    </row>
    <row r="5396" spans="1:5">
      <c r="A5396">
        <v>0</v>
      </c>
      <c r="B5396" t="s">
        <v>52503</v>
      </c>
      <c r="C5396" t="s">
        <v>52504</v>
      </c>
      <c r="D5396" s="111" t="s">
        <v>24</v>
      </c>
      <c r="E5396" s="111" t="s">
        <v>52505</v>
      </c>
    </row>
    <row r="5397" spans="1:5">
      <c r="A5397">
        <v>0</v>
      </c>
      <c r="B5397" t="s">
        <v>52506</v>
      </c>
      <c r="C5397" t="s">
        <v>52507</v>
      </c>
      <c r="D5397" s="111" t="s">
        <v>24</v>
      </c>
      <c r="E5397" s="111" t="s">
        <v>52508</v>
      </c>
    </row>
    <row r="5398" spans="1:5">
      <c r="A5398">
        <v>0</v>
      </c>
      <c r="B5398" t="s">
        <v>52509</v>
      </c>
      <c r="C5398" t="s">
        <v>52510</v>
      </c>
      <c r="D5398" s="111" t="s">
        <v>24</v>
      </c>
      <c r="E5398" s="111" t="s">
        <v>52511</v>
      </c>
    </row>
    <row r="5399" spans="1:5">
      <c r="A5399">
        <v>0</v>
      </c>
      <c r="B5399" t="s">
        <v>52512</v>
      </c>
      <c r="C5399" t="s">
        <v>52513</v>
      </c>
      <c r="D5399" s="111" t="s">
        <v>24</v>
      </c>
      <c r="E5399" s="111" t="s">
        <v>52514</v>
      </c>
    </row>
    <row r="5400" spans="1:5">
      <c r="A5400">
        <v>0</v>
      </c>
      <c r="B5400" t="s">
        <v>52515</v>
      </c>
      <c r="C5400" t="s">
        <v>52516</v>
      </c>
      <c r="D5400" s="111" t="s">
        <v>24</v>
      </c>
      <c r="E5400" s="111" t="s">
        <v>51137</v>
      </c>
    </row>
    <row r="5401" spans="1:5">
      <c r="A5401">
        <v>0</v>
      </c>
      <c r="B5401" t="s">
        <v>52517</v>
      </c>
      <c r="C5401">
        <v>0</v>
      </c>
      <c r="D5401" s="111">
        <v>0</v>
      </c>
      <c r="E5401" s="111" t="s">
        <v>42775</v>
      </c>
    </row>
    <row r="5402" spans="1:5">
      <c r="A5402">
        <v>0</v>
      </c>
      <c r="B5402" t="s">
        <v>52518</v>
      </c>
      <c r="C5402" t="s">
        <v>52519</v>
      </c>
      <c r="D5402" s="111" t="s">
        <v>24</v>
      </c>
      <c r="E5402" s="111" t="s">
        <v>51821</v>
      </c>
    </row>
    <row r="5403" spans="1:5">
      <c r="A5403">
        <v>0</v>
      </c>
      <c r="B5403" t="s">
        <v>52520</v>
      </c>
      <c r="C5403" t="s">
        <v>52521</v>
      </c>
      <c r="D5403" s="111" t="s">
        <v>24</v>
      </c>
      <c r="E5403" s="111" t="s">
        <v>52522</v>
      </c>
    </row>
    <row r="5404" spans="1:5">
      <c r="A5404">
        <v>0</v>
      </c>
      <c r="B5404" t="s">
        <v>52523</v>
      </c>
      <c r="C5404" t="s">
        <v>52524</v>
      </c>
      <c r="D5404" s="111" t="s">
        <v>24</v>
      </c>
      <c r="E5404" s="111" t="s">
        <v>52525</v>
      </c>
    </row>
    <row r="5405" spans="1:5">
      <c r="A5405">
        <v>0</v>
      </c>
      <c r="B5405" t="s">
        <v>52526</v>
      </c>
      <c r="C5405" t="s">
        <v>52527</v>
      </c>
      <c r="D5405" s="111" t="s">
        <v>24</v>
      </c>
      <c r="E5405" s="111" t="s">
        <v>52528</v>
      </c>
    </row>
    <row r="5406" spans="1:5">
      <c r="A5406">
        <v>0</v>
      </c>
      <c r="B5406" t="s">
        <v>52529</v>
      </c>
      <c r="C5406" t="s">
        <v>52530</v>
      </c>
      <c r="D5406" s="111" t="s">
        <v>24</v>
      </c>
      <c r="E5406" s="111" t="s">
        <v>52531</v>
      </c>
    </row>
    <row r="5407" spans="1:5">
      <c r="A5407">
        <v>0</v>
      </c>
      <c r="B5407" t="s">
        <v>52532</v>
      </c>
      <c r="C5407" t="s">
        <v>52533</v>
      </c>
      <c r="D5407" s="111" t="s">
        <v>24</v>
      </c>
      <c r="E5407" s="111" t="s">
        <v>52534</v>
      </c>
    </row>
    <row r="5408" spans="1:5">
      <c r="A5408">
        <v>0</v>
      </c>
      <c r="B5408" t="s">
        <v>52535</v>
      </c>
      <c r="C5408" t="s">
        <v>52536</v>
      </c>
      <c r="D5408" s="111" t="s">
        <v>24</v>
      </c>
      <c r="E5408" s="111" t="s">
        <v>52537</v>
      </c>
    </row>
    <row r="5409" spans="1:5">
      <c r="A5409">
        <v>0</v>
      </c>
      <c r="B5409" t="s">
        <v>52538</v>
      </c>
      <c r="C5409" t="s">
        <v>52539</v>
      </c>
      <c r="D5409" s="111" t="s">
        <v>24</v>
      </c>
      <c r="E5409" s="111" t="s">
        <v>46853</v>
      </c>
    </row>
    <row r="5410" spans="1:5">
      <c r="A5410">
        <v>0</v>
      </c>
      <c r="B5410" t="s">
        <v>52540</v>
      </c>
      <c r="C5410" t="s">
        <v>52541</v>
      </c>
      <c r="D5410" s="111" t="s">
        <v>24</v>
      </c>
      <c r="E5410" s="111" t="s">
        <v>52542</v>
      </c>
    </row>
    <row r="5411" spans="1:5">
      <c r="A5411">
        <v>0</v>
      </c>
      <c r="B5411" t="s">
        <v>52543</v>
      </c>
      <c r="C5411" t="s">
        <v>52544</v>
      </c>
      <c r="D5411" s="111" t="s">
        <v>24</v>
      </c>
      <c r="E5411" s="111" t="s">
        <v>52545</v>
      </c>
    </row>
    <row r="5412" spans="1:5">
      <c r="A5412">
        <v>0</v>
      </c>
      <c r="B5412" t="s">
        <v>52546</v>
      </c>
      <c r="C5412" t="s">
        <v>52547</v>
      </c>
      <c r="D5412" s="111" t="s">
        <v>24</v>
      </c>
      <c r="E5412" s="111" t="s">
        <v>52548</v>
      </c>
    </row>
    <row r="5413" spans="1:5">
      <c r="A5413">
        <v>0</v>
      </c>
      <c r="B5413" t="s">
        <v>52549</v>
      </c>
      <c r="C5413">
        <v>0</v>
      </c>
      <c r="D5413" s="111">
        <v>0</v>
      </c>
      <c r="E5413" s="111" t="s">
        <v>42775</v>
      </c>
    </row>
    <row r="5414" spans="1:5">
      <c r="A5414">
        <v>0</v>
      </c>
      <c r="B5414" t="s">
        <v>52550</v>
      </c>
      <c r="C5414" t="s">
        <v>52551</v>
      </c>
      <c r="D5414" s="111" t="s">
        <v>24</v>
      </c>
      <c r="E5414" s="111" t="s">
        <v>52522</v>
      </c>
    </row>
    <row r="5415" spans="1:5">
      <c r="A5415">
        <v>0</v>
      </c>
      <c r="B5415" t="s">
        <v>52552</v>
      </c>
      <c r="C5415" t="s">
        <v>52553</v>
      </c>
      <c r="D5415" s="111" t="s">
        <v>24</v>
      </c>
      <c r="E5415" s="111" t="s">
        <v>52525</v>
      </c>
    </row>
    <row r="5416" spans="1:5">
      <c r="A5416">
        <v>0</v>
      </c>
      <c r="B5416" t="s">
        <v>52554</v>
      </c>
      <c r="C5416" t="s">
        <v>52555</v>
      </c>
      <c r="D5416" s="111" t="s">
        <v>24</v>
      </c>
      <c r="E5416" s="111" t="s">
        <v>52556</v>
      </c>
    </row>
    <row r="5417" spans="1:5">
      <c r="A5417">
        <v>0</v>
      </c>
      <c r="B5417" t="s">
        <v>52557</v>
      </c>
      <c r="C5417" t="s">
        <v>52558</v>
      </c>
      <c r="D5417" s="111" t="s">
        <v>24</v>
      </c>
      <c r="E5417" s="111" t="s">
        <v>52534</v>
      </c>
    </row>
    <row r="5418" spans="1:5">
      <c r="A5418">
        <v>0</v>
      </c>
      <c r="B5418" t="s">
        <v>52559</v>
      </c>
      <c r="C5418" t="s">
        <v>52560</v>
      </c>
      <c r="D5418" s="111" t="s">
        <v>24</v>
      </c>
      <c r="E5418" s="111" t="s">
        <v>51821</v>
      </c>
    </row>
    <row r="5419" spans="1:5">
      <c r="A5419">
        <v>0</v>
      </c>
      <c r="B5419" t="s">
        <v>52561</v>
      </c>
      <c r="C5419" t="s">
        <v>52562</v>
      </c>
      <c r="D5419" s="111" t="s">
        <v>24</v>
      </c>
      <c r="E5419" s="111" t="s">
        <v>46853</v>
      </c>
    </row>
    <row r="5420" spans="1:5">
      <c r="A5420">
        <v>0</v>
      </c>
      <c r="B5420" t="s">
        <v>52563</v>
      </c>
      <c r="C5420" t="s">
        <v>52564</v>
      </c>
      <c r="D5420" s="111" t="s">
        <v>24</v>
      </c>
      <c r="E5420" s="111" t="s">
        <v>52542</v>
      </c>
    </row>
    <row r="5421" spans="1:5">
      <c r="A5421">
        <v>0</v>
      </c>
      <c r="B5421" t="s">
        <v>52565</v>
      </c>
      <c r="C5421" t="s">
        <v>52566</v>
      </c>
      <c r="D5421" s="111" t="s">
        <v>24</v>
      </c>
      <c r="E5421" s="111" t="s">
        <v>52545</v>
      </c>
    </row>
    <row r="5422" spans="1:5">
      <c r="A5422">
        <v>0</v>
      </c>
      <c r="B5422" t="s">
        <v>52567</v>
      </c>
      <c r="C5422" t="s">
        <v>52568</v>
      </c>
      <c r="D5422" s="111" t="s">
        <v>24</v>
      </c>
      <c r="E5422" s="111" t="s">
        <v>52548</v>
      </c>
    </row>
    <row r="5423" spans="1:5">
      <c r="A5423">
        <v>0</v>
      </c>
      <c r="B5423" t="s">
        <v>52569</v>
      </c>
      <c r="C5423">
        <v>0</v>
      </c>
      <c r="D5423" s="111">
        <v>0</v>
      </c>
      <c r="E5423" s="111" t="s">
        <v>42775</v>
      </c>
    </row>
    <row r="5424" spans="1:5">
      <c r="A5424">
        <v>0</v>
      </c>
      <c r="B5424" t="s">
        <v>52570</v>
      </c>
      <c r="C5424" t="s">
        <v>52571</v>
      </c>
      <c r="D5424" s="111" t="s">
        <v>24</v>
      </c>
      <c r="E5424" s="111" t="s">
        <v>51821</v>
      </c>
    </row>
    <row r="5425" spans="1:5">
      <c r="A5425">
        <v>0</v>
      </c>
      <c r="B5425" t="s">
        <v>52572</v>
      </c>
      <c r="C5425" t="s">
        <v>52573</v>
      </c>
      <c r="D5425" s="111" t="s">
        <v>24</v>
      </c>
      <c r="E5425" s="111" t="s">
        <v>52556</v>
      </c>
    </row>
    <row r="5426" spans="1:5">
      <c r="A5426">
        <v>0</v>
      </c>
      <c r="B5426" t="s">
        <v>52574</v>
      </c>
      <c r="C5426" t="s">
        <v>52575</v>
      </c>
      <c r="D5426" s="111" t="s">
        <v>24</v>
      </c>
      <c r="E5426" s="111" t="s">
        <v>52522</v>
      </c>
    </row>
    <row r="5427" spans="1:5">
      <c r="A5427">
        <v>0</v>
      </c>
      <c r="B5427" t="s">
        <v>52576</v>
      </c>
      <c r="C5427" t="s">
        <v>52577</v>
      </c>
      <c r="D5427" s="111" t="s">
        <v>24</v>
      </c>
      <c r="E5427" s="111" t="s">
        <v>52531</v>
      </c>
    </row>
    <row r="5428" spans="1:5">
      <c r="A5428">
        <v>0</v>
      </c>
      <c r="B5428" t="s">
        <v>52578</v>
      </c>
      <c r="C5428" t="s">
        <v>52579</v>
      </c>
      <c r="D5428" s="111" t="s">
        <v>24</v>
      </c>
      <c r="E5428" s="111" t="s">
        <v>52556</v>
      </c>
    </row>
    <row r="5429" spans="1:5">
      <c r="A5429">
        <v>0</v>
      </c>
      <c r="B5429" t="s">
        <v>52580</v>
      </c>
      <c r="C5429" t="s">
        <v>52581</v>
      </c>
      <c r="D5429" s="111" t="s">
        <v>24</v>
      </c>
      <c r="E5429" s="111" t="s">
        <v>52582</v>
      </c>
    </row>
    <row r="5430" spans="1:5">
      <c r="A5430">
        <v>0</v>
      </c>
      <c r="B5430" t="s">
        <v>52583</v>
      </c>
      <c r="C5430" t="s">
        <v>52584</v>
      </c>
      <c r="D5430" s="111" t="s">
        <v>24</v>
      </c>
      <c r="E5430" s="111" t="s">
        <v>52537</v>
      </c>
    </row>
    <row r="5431" spans="1:5">
      <c r="A5431">
        <v>0</v>
      </c>
      <c r="B5431" t="s">
        <v>52585</v>
      </c>
      <c r="C5431" t="s">
        <v>52586</v>
      </c>
      <c r="D5431" s="111" t="s">
        <v>24</v>
      </c>
      <c r="E5431" s="111" t="s">
        <v>51755</v>
      </c>
    </row>
    <row r="5432" spans="1:5">
      <c r="A5432">
        <v>0</v>
      </c>
      <c r="B5432" t="s">
        <v>52587</v>
      </c>
      <c r="C5432" t="s">
        <v>52588</v>
      </c>
      <c r="D5432" s="111" t="s">
        <v>24</v>
      </c>
      <c r="E5432" s="111" t="s">
        <v>46853</v>
      </c>
    </row>
    <row r="5433" spans="1:5">
      <c r="A5433">
        <v>0</v>
      </c>
      <c r="B5433" t="s">
        <v>52589</v>
      </c>
      <c r="C5433">
        <v>0</v>
      </c>
      <c r="D5433" s="111">
        <v>0</v>
      </c>
      <c r="E5433" s="111" t="s">
        <v>42775</v>
      </c>
    </row>
    <row r="5434" spans="1:5">
      <c r="A5434">
        <v>0</v>
      </c>
      <c r="B5434" t="s">
        <v>52590</v>
      </c>
      <c r="C5434" t="s">
        <v>52591</v>
      </c>
      <c r="D5434" s="111" t="s">
        <v>24</v>
      </c>
      <c r="E5434" s="111" t="s">
        <v>52522</v>
      </c>
    </row>
    <row r="5435" spans="1:5">
      <c r="A5435">
        <v>0</v>
      </c>
      <c r="B5435" t="s">
        <v>52592</v>
      </c>
      <c r="C5435" t="s">
        <v>52593</v>
      </c>
      <c r="D5435" s="111" t="s">
        <v>24</v>
      </c>
      <c r="E5435" s="111" t="s">
        <v>52525</v>
      </c>
    </row>
    <row r="5436" spans="1:5">
      <c r="A5436">
        <v>0</v>
      </c>
      <c r="B5436" t="s">
        <v>52594</v>
      </c>
      <c r="C5436" t="s">
        <v>52595</v>
      </c>
      <c r="D5436" s="111" t="s">
        <v>24</v>
      </c>
      <c r="E5436" s="111" t="s">
        <v>52531</v>
      </c>
    </row>
    <row r="5437" spans="1:5">
      <c r="A5437">
        <v>0</v>
      </c>
      <c r="B5437" t="s">
        <v>52596</v>
      </c>
      <c r="C5437" t="s">
        <v>52597</v>
      </c>
      <c r="D5437" s="111" t="s">
        <v>24</v>
      </c>
      <c r="E5437" s="111" t="s">
        <v>52556</v>
      </c>
    </row>
    <row r="5438" spans="1:5">
      <c r="A5438">
        <v>0</v>
      </c>
      <c r="B5438" t="s">
        <v>52598</v>
      </c>
      <c r="C5438" t="s">
        <v>52599</v>
      </c>
      <c r="D5438" s="111" t="s">
        <v>24</v>
      </c>
      <c r="E5438" s="111" t="s">
        <v>52534</v>
      </c>
    </row>
    <row r="5439" spans="1:5">
      <c r="A5439">
        <v>0</v>
      </c>
      <c r="B5439" t="s">
        <v>52600</v>
      </c>
      <c r="C5439" t="s">
        <v>52601</v>
      </c>
      <c r="D5439" s="111" t="s">
        <v>24</v>
      </c>
      <c r="E5439" s="111" t="s">
        <v>46853</v>
      </c>
    </row>
    <row r="5440" spans="1:5">
      <c r="A5440">
        <v>0</v>
      </c>
      <c r="B5440" t="s">
        <v>52602</v>
      </c>
      <c r="C5440" t="s">
        <v>52603</v>
      </c>
      <c r="D5440" s="111" t="s">
        <v>24</v>
      </c>
      <c r="E5440" s="111" t="s">
        <v>52542</v>
      </c>
    </row>
    <row r="5441" spans="1:5">
      <c r="A5441">
        <v>0</v>
      </c>
      <c r="B5441" t="s">
        <v>52604</v>
      </c>
      <c r="C5441" t="s">
        <v>52605</v>
      </c>
      <c r="D5441" s="111" t="s">
        <v>24</v>
      </c>
      <c r="E5441" s="111" t="s">
        <v>52545</v>
      </c>
    </row>
    <row r="5442" spans="1:5">
      <c r="A5442">
        <v>0</v>
      </c>
      <c r="B5442" t="s">
        <v>52606</v>
      </c>
      <c r="C5442" t="s">
        <v>52607</v>
      </c>
      <c r="D5442" s="111" t="s">
        <v>24</v>
      </c>
      <c r="E5442" s="111" t="s">
        <v>52548</v>
      </c>
    </row>
    <row r="5443" spans="1:5">
      <c r="A5443">
        <v>0</v>
      </c>
      <c r="B5443" t="s">
        <v>52608</v>
      </c>
      <c r="C5443">
        <v>0</v>
      </c>
      <c r="D5443" s="111">
        <v>0</v>
      </c>
      <c r="E5443" s="111" t="s">
        <v>42775</v>
      </c>
    </row>
    <row r="5444" spans="1:5">
      <c r="A5444">
        <v>0</v>
      </c>
      <c r="B5444" t="s">
        <v>52609</v>
      </c>
      <c r="C5444" t="s">
        <v>52610</v>
      </c>
      <c r="D5444" s="111" t="s">
        <v>24</v>
      </c>
      <c r="E5444" s="111" t="s">
        <v>51821</v>
      </c>
    </row>
    <row r="5445" spans="1:5">
      <c r="A5445">
        <v>0</v>
      </c>
      <c r="B5445" t="s">
        <v>52611</v>
      </c>
      <c r="C5445" t="s">
        <v>52612</v>
      </c>
      <c r="D5445" s="111" t="s">
        <v>24</v>
      </c>
      <c r="E5445" s="111" t="s">
        <v>52556</v>
      </c>
    </row>
    <row r="5446" spans="1:5">
      <c r="A5446">
        <v>0</v>
      </c>
      <c r="B5446" t="s">
        <v>52613</v>
      </c>
      <c r="C5446" t="s">
        <v>52614</v>
      </c>
      <c r="D5446" s="111" t="s">
        <v>24</v>
      </c>
      <c r="E5446" s="111" t="s">
        <v>52522</v>
      </c>
    </row>
    <row r="5447" spans="1:5">
      <c r="A5447">
        <v>0</v>
      </c>
      <c r="B5447" t="s">
        <v>52615</v>
      </c>
      <c r="C5447" t="s">
        <v>52616</v>
      </c>
      <c r="D5447" s="111" t="s">
        <v>24</v>
      </c>
      <c r="E5447" s="111" t="s">
        <v>52556</v>
      </c>
    </row>
    <row r="5448" spans="1:5">
      <c r="A5448">
        <v>0</v>
      </c>
      <c r="B5448" t="s">
        <v>52617</v>
      </c>
      <c r="C5448" t="s">
        <v>52618</v>
      </c>
      <c r="D5448" s="111" t="s">
        <v>24</v>
      </c>
      <c r="E5448" s="111" t="s">
        <v>52619</v>
      </c>
    </row>
    <row r="5449" spans="1:5">
      <c r="A5449">
        <v>0</v>
      </c>
      <c r="B5449" t="s">
        <v>52620</v>
      </c>
      <c r="C5449" t="s">
        <v>52621</v>
      </c>
      <c r="D5449" s="111" t="s">
        <v>24</v>
      </c>
      <c r="E5449" s="111" t="s">
        <v>52528</v>
      </c>
    </row>
    <row r="5450" spans="1:5">
      <c r="A5450">
        <v>0</v>
      </c>
      <c r="B5450" t="s">
        <v>52622</v>
      </c>
      <c r="C5450" t="s">
        <v>52623</v>
      </c>
      <c r="D5450" s="111" t="s">
        <v>24</v>
      </c>
      <c r="E5450" s="111" t="s">
        <v>48455</v>
      </c>
    </row>
    <row r="5451" spans="1:5">
      <c r="A5451">
        <v>0</v>
      </c>
      <c r="B5451" t="s">
        <v>52624</v>
      </c>
      <c r="C5451" t="s">
        <v>52625</v>
      </c>
      <c r="D5451" s="111" t="s">
        <v>24</v>
      </c>
      <c r="E5451" s="111" t="s">
        <v>52626</v>
      </c>
    </row>
    <row r="5452" spans="1:5">
      <c r="A5452">
        <v>0</v>
      </c>
      <c r="B5452" t="s">
        <v>52627</v>
      </c>
      <c r="C5452" t="s">
        <v>52628</v>
      </c>
      <c r="D5452" s="111" t="s">
        <v>24</v>
      </c>
      <c r="E5452" s="111" t="s">
        <v>52629</v>
      </c>
    </row>
    <row r="5453" spans="1:5">
      <c r="A5453">
        <v>0</v>
      </c>
      <c r="B5453" t="s">
        <v>52630</v>
      </c>
      <c r="C5453" t="s">
        <v>52631</v>
      </c>
      <c r="D5453" s="111" t="s">
        <v>24</v>
      </c>
      <c r="E5453" s="111" t="s">
        <v>43831</v>
      </c>
    </row>
    <row r="5454" spans="1:5">
      <c r="A5454">
        <v>0</v>
      </c>
      <c r="B5454" t="s">
        <v>52632</v>
      </c>
      <c r="C5454" t="s">
        <v>52633</v>
      </c>
      <c r="D5454" s="111" t="s">
        <v>24</v>
      </c>
      <c r="E5454" s="111" t="s">
        <v>52545</v>
      </c>
    </row>
    <row r="5455" spans="1:5">
      <c r="A5455">
        <v>0</v>
      </c>
      <c r="B5455" t="s">
        <v>52634</v>
      </c>
      <c r="C5455">
        <v>0</v>
      </c>
      <c r="D5455" s="111">
        <v>0</v>
      </c>
      <c r="E5455" s="111" t="s">
        <v>42775</v>
      </c>
    </row>
    <row r="5456" spans="1:5">
      <c r="A5456">
        <v>0</v>
      </c>
      <c r="B5456" t="s">
        <v>52635</v>
      </c>
      <c r="C5456" t="s">
        <v>52636</v>
      </c>
      <c r="D5456" s="111" t="s">
        <v>24</v>
      </c>
      <c r="E5456" s="111" t="s">
        <v>52531</v>
      </c>
    </row>
    <row r="5457" spans="1:5">
      <c r="A5457">
        <v>0</v>
      </c>
      <c r="B5457" t="s">
        <v>52637</v>
      </c>
      <c r="C5457" t="s">
        <v>52638</v>
      </c>
      <c r="D5457" s="111" t="s">
        <v>24</v>
      </c>
      <c r="E5457" s="111" t="s">
        <v>51821</v>
      </c>
    </row>
    <row r="5458" spans="1:5">
      <c r="A5458">
        <v>0</v>
      </c>
      <c r="B5458" t="s">
        <v>52639</v>
      </c>
      <c r="C5458" t="s">
        <v>52640</v>
      </c>
      <c r="D5458" s="111" t="s">
        <v>24</v>
      </c>
      <c r="E5458" s="111" t="s">
        <v>52556</v>
      </c>
    </row>
    <row r="5459" spans="1:5">
      <c r="A5459">
        <v>0</v>
      </c>
      <c r="B5459" t="s">
        <v>52641</v>
      </c>
      <c r="C5459" t="s">
        <v>52642</v>
      </c>
      <c r="D5459" s="111" t="s">
        <v>24</v>
      </c>
      <c r="E5459" s="111" t="s">
        <v>52531</v>
      </c>
    </row>
    <row r="5460" spans="1:5">
      <c r="A5460">
        <v>0</v>
      </c>
      <c r="B5460" t="s">
        <v>52643</v>
      </c>
      <c r="C5460" t="s">
        <v>52644</v>
      </c>
      <c r="D5460" s="111" t="s">
        <v>24</v>
      </c>
      <c r="E5460" s="111" t="s">
        <v>52619</v>
      </c>
    </row>
    <row r="5461" spans="1:5">
      <c r="A5461">
        <v>0</v>
      </c>
      <c r="B5461" t="s">
        <v>52645</v>
      </c>
      <c r="C5461" t="s">
        <v>52646</v>
      </c>
      <c r="D5461" s="111" t="s">
        <v>24</v>
      </c>
      <c r="E5461" s="111" t="s">
        <v>52528</v>
      </c>
    </row>
    <row r="5462" spans="1:5">
      <c r="A5462">
        <v>0</v>
      </c>
      <c r="B5462" t="s">
        <v>52647</v>
      </c>
      <c r="C5462" t="s">
        <v>52648</v>
      </c>
      <c r="D5462" s="111" t="s">
        <v>24</v>
      </c>
      <c r="E5462" s="111" t="s">
        <v>52649</v>
      </c>
    </row>
    <row r="5463" spans="1:5">
      <c r="A5463">
        <v>0</v>
      </c>
      <c r="B5463" t="s">
        <v>52650</v>
      </c>
      <c r="C5463" t="s">
        <v>52651</v>
      </c>
      <c r="D5463" s="111" t="s">
        <v>24</v>
      </c>
      <c r="E5463" s="111" t="s">
        <v>52537</v>
      </c>
    </row>
    <row r="5464" spans="1:5">
      <c r="A5464">
        <v>0</v>
      </c>
      <c r="B5464" t="s">
        <v>52652</v>
      </c>
      <c r="C5464" t="s">
        <v>52653</v>
      </c>
      <c r="D5464" s="111" t="s">
        <v>24</v>
      </c>
      <c r="E5464" s="111" t="s">
        <v>51755</v>
      </c>
    </row>
    <row r="5465" spans="1:5">
      <c r="A5465">
        <v>0</v>
      </c>
      <c r="B5465" t="s">
        <v>52654</v>
      </c>
      <c r="C5465" t="s">
        <v>52655</v>
      </c>
      <c r="D5465" s="111" t="s">
        <v>24</v>
      </c>
      <c r="E5465" s="111" t="s">
        <v>52656</v>
      </c>
    </row>
    <row r="5466" spans="1:5">
      <c r="A5466">
        <v>0</v>
      </c>
      <c r="B5466" t="s">
        <v>52657</v>
      </c>
      <c r="C5466" t="s">
        <v>52658</v>
      </c>
      <c r="D5466" s="111" t="s">
        <v>24</v>
      </c>
      <c r="E5466" s="111" t="s">
        <v>52659</v>
      </c>
    </row>
    <row r="5467" spans="1:5">
      <c r="A5467">
        <v>0</v>
      </c>
      <c r="B5467" t="s">
        <v>52660</v>
      </c>
      <c r="C5467" t="s">
        <v>52661</v>
      </c>
      <c r="D5467" s="111" t="s">
        <v>24</v>
      </c>
      <c r="E5467" s="111" t="s">
        <v>51821</v>
      </c>
    </row>
    <row r="5468" spans="1:5">
      <c r="A5468">
        <v>0</v>
      </c>
      <c r="B5468" t="s">
        <v>52662</v>
      </c>
      <c r="C5468" t="s">
        <v>52663</v>
      </c>
      <c r="D5468" s="111" t="s">
        <v>24</v>
      </c>
      <c r="E5468" s="111" t="s">
        <v>43831</v>
      </c>
    </row>
    <row r="5469" spans="1:5">
      <c r="A5469">
        <v>0</v>
      </c>
      <c r="B5469" t="s">
        <v>52664</v>
      </c>
      <c r="C5469" t="s">
        <v>52665</v>
      </c>
      <c r="D5469" s="111" t="s">
        <v>24</v>
      </c>
      <c r="E5469" s="111" t="s">
        <v>52666</v>
      </c>
    </row>
    <row r="5470" spans="1:5">
      <c r="A5470">
        <v>0</v>
      </c>
      <c r="B5470" t="s">
        <v>52667</v>
      </c>
      <c r="C5470" t="s">
        <v>52668</v>
      </c>
      <c r="D5470" s="111" t="s">
        <v>4149</v>
      </c>
      <c r="E5470" s="111" t="s">
        <v>52669</v>
      </c>
    </row>
    <row r="5471" spans="1:5">
      <c r="A5471">
        <v>0</v>
      </c>
      <c r="B5471" t="s">
        <v>52670</v>
      </c>
      <c r="C5471">
        <v>0</v>
      </c>
      <c r="D5471" s="111">
        <v>0</v>
      </c>
      <c r="E5471" s="111" t="s">
        <v>42775</v>
      </c>
    </row>
    <row r="5472" spans="1:5">
      <c r="A5472">
        <v>0</v>
      </c>
      <c r="B5472" t="s">
        <v>52671</v>
      </c>
      <c r="C5472" t="s">
        <v>52672</v>
      </c>
      <c r="D5472" s="111" t="s">
        <v>24</v>
      </c>
      <c r="E5472" s="111" t="s">
        <v>52534</v>
      </c>
    </row>
    <row r="5473" spans="1:5">
      <c r="A5473">
        <v>0</v>
      </c>
      <c r="B5473" t="s">
        <v>52673</v>
      </c>
      <c r="C5473" t="s">
        <v>52674</v>
      </c>
      <c r="D5473" s="111" t="s">
        <v>24</v>
      </c>
      <c r="E5473" s="111" t="s">
        <v>52531</v>
      </c>
    </row>
    <row r="5474" spans="1:5">
      <c r="A5474">
        <v>0</v>
      </c>
      <c r="B5474" t="s">
        <v>52675</v>
      </c>
      <c r="C5474" t="s">
        <v>52676</v>
      </c>
      <c r="D5474" s="111" t="s">
        <v>24</v>
      </c>
      <c r="E5474" s="111" t="s">
        <v>51821</v>
      </c>
    </row>
    <row r="5475" spans="1:5">
      <c r="A5475">
        <v>0</v>
      </c>
      <c r="B5475" t="s">
        <v>52677</v>
      </c>
      <c r="C5475" t="s">
        <v>52678</v>
      </c>
      <c r="D5475" s="111" t="s">
        <v>24</v>
      </c>
      <c r="E5475" s="111" t="s">
        <v>52679</v>
      </c>
    </row>
    <row r="5476" spans="1:5">
      <c r="A5476">
        <v>0</v>
      </c>
      <c r="B5476" t="s">
        <v>52680</v>
      </c>
      <c r="C5476" t="s">
        <v>52681</v>
      </c>
      <c r="D5476" s="111" t="s">
        <v>24</v>
      </c>
      <c r="E5476" s="111" t="s">
        <v>52528</v>
      </c>
    </row>
    <row r="5477" spans="1:5">
      <c r="A5477">
        <v>0</v>
      </c>
      <c r="B5477" t="s">
        <v>52682</v>
      </c>
      <c r="C5477" t="s">
        <v>52683</v>
      </c>
      <c r="D5477" s="111" t="s">
        <v>24</v>
      </c>
      <c r="E5477" s="111" t="s">
        <v>52582</v>
      </c>
    </row>
    <row r="5478" spans="1:5">
      <c r="A5478">
        <v>0</v>
      </c>
      <c r="B5478" t="s">
        <v>52684</v>
      </c>
      <c r="C5478" t="s">
        <v>52685</v>
      </c>
      <c r="D5478" s="111" t="s">
        <v>24</v>
      </c>
      <c r="E5478" s="111" t="s">
        <v>52686</v>
      </c>
    </row>
    <row r="5479" spans="1:5">
      <c r="A5479">
        <v>0</v>
      </c>
      <c r="B5479" t="s">
        <v>52687</v>
      </c>
      <c r="C5479" t="s">
        <v>52688</v>
      </c>
      <c r="D5479" s="111" t="s">
        <v>24</v>
      </c>
      <c r="E5479" s="111" t="s">
        <v>52649</v>
      </c>
    </row>
    <row r="5480" spans="1:5">
      <c r="A5480">
        <v>0</v>
      </c>
      <c r="B5480" t="s">
        <v>52689</v>
      </c>
      <c r="C5480" t="s">
        <v>52690</v>
      </c>
      <c r="D5480" s="111" t="s">
        <v>24</v>
      </c>
      <c r="E5480" s="111" t="s">
        <v>52537</v>
      </c>
    </row>
    <row r="5481" spans="1:5">
      <c r="A5481">
        <v>0</v>
      </c>
      <c r="B5481" t="s">
        <v>52691</v>
      </c>
      <c r="C5481" t="s">
        <v>52692</v>
      </c>
      <c r="D5481" s="111" t="s">
        <v>24</v>
      </c>
      <c r="E5481" s="111" t="s">
        <v>52693</v>
      </c>
    </row>
    <row r="5482" spans="1:5">
      <c r="A5482">
        <v>0</v>
      </c>
      <c r="B5482" t="s">
        <v>52694</v>
      </c>
      <c r="C5482" t="s">
        <v>52695</v>
      </c>
      <c r="D5482" s="111" t="s">
        <v>24</v>
      </c>
      <c r="E5482" s="111" t="s">
        <v>52548</v>
      </c>
    </row>
    <row r="5483" spans="1:5">
      <c r="A5483">
        <v>0</v>
      </c>
      <c r="B5483" t="s">
        <v>52696</v>
      </c>
      <c r="C5483" t="s">
        <v>52697</v>
      </c>
      <c r="D5483" s="111" t="s">
        <v>24</v>
      </c>
      <c r="E5483" s="111" t="s">
        <v>51821</v>
      </c>
    </row>
    <row r="5484" spans="1:5">
      <c r="A5484">
        <v>0</v>
      </c>
      <c r="B5484" t="s">
        <v>52698</v>
      </c>
      <c r="C5484" t="s">
        <v>52699</v>
      </c>
      <c r="D5484" s="111" t="s">
        <v>24</v>
      </c>
      <c r="E5484" s="111" t="s">
        <v>43831</v>
      </c>
    </row>
    <row r="5485" spans="1:5">
      <c r="A5485">
        <v>0</v>
      </c>
      <c r="B5485" t="s">
        <v>52700</v>
      </c>
      <c r="C5485" t="s">
        <v>52701</v>
      </c>
      <c r="D5485" s="111" t="s">
        <v>24</v>
      </c>
      <c r="E5485" s="111" t="s">
        <v>52666</v>
      </c>
    </row>
    <row r="5486" spans="1:5">
      <c r="A5486">
        <v>0</v>
      </c>
      <c r="B5486" t="s">
        <v>52702</v>
      </c>
      <c r="C5486" t="s">
        <v>52703</v>
      </c>
      <c r="D5486" s="111" t="s">
        <v>4149</v>
      </c>
      <c r="E5486" s="111" t="s">
        <v>52669</v>
      </c>
    </row>
    <row r="5487" spans="1:5">
      <c r="A5487">
        <v>0</v>
      </c>
      <c r="B5487" t="s">
        <v>52704</v>
      </c>
      <c r="C5487" t="s">
        <v>52705</v>
      </c>
      <c r="D5487" s="111" t="s">
        <v>24</v>
      </c>
      <c r="E5487" s="111" t="s">
        <v>52706</v>
      </c>
    </row>
    <row r="5488" spans="1:5">
      <c r="A5488">
        <v>0</v>
      </c>
      <c r="B5488" t="s">
        <v>52707</v>
      </c>
      <c r="C5488" t="s">
        <v>52708</v>
      </c>
      <c r="D5488" s="111" t="s">
        <v>24</v>
      </c>
      <c r="E5488" s="111" t="s">
        <v>52709</v>
      </c>
    </row>
    <row r="5489" spans="1:5">
      <c r="A5489">
        <v>0</v>
      </c>
      <c r="B5489" t="s">
        <v>52710</v>
      </c>
      <c r="C5489" t="s">
        <v>52711</v>
      </c>
      <c r="D5489" s="111" t="s">
        <v>24</v>
      </c>
      <c r="E5489" s="111" t="s">
        <v>52712</v>
      </c>
    </row>
    <row r="5490" spans="1:5">
      <c r="A5490">
        <v>0</v>
      </c>
      <c r="B5490" t="s">
        <v>52713</v>
      </c>
      <c r="C5490" t="s">
        <v>52714</v>
      </c>
      <c r="D5490" s="111" t="s">
        <v>24</v>
      </c>
      <c r="E5490" s="111" t="s">
        <v>52706</v>
      </c>
    </row>
    <row r="5491" spans="1:5">
      <c r="A5491">
        <v>0</v>
      </c>
      <c r="B5491" t="s">
        <v>52715</v>
      </c>
      <c r="C5491" t="s">
        <v>52716</v>
      </c>
      <c r="D5491" s="111" t="s">
        <v>24</v>
      </c>
      <c r="E5491" s="111" t="s">
        <v>52709</v>
      </c>
    </row>
    <row r="5492" spans="1:5">
      <c r="A5492">
        <v>0</v>
      </c>
      <c r="B5492" t="s">
        <v>52717</v>
      </c>
      <c r="C5492" t="s">
        <v>52718</v>
      </c>
      <c r="D5492" s="111" t="s">
        <v>24</v>
      </c>
      <c r="E5492" s="111" t="s">
        <v>52712</v>
      </c>
    </row>
    <row r="5493" spans="1:5">
      <c r="A5493">
        <v>0</v>
      </c>
      <c r="B5493" t="s">
        <v>52719</v>
      </c>
      <c r="C5493" t="s">
        <v>52720</v>
      </c>
      <c r="D5493" s="111" t="s">
        <v>4130</v>
      </c>
      <c r="E5493" s="111" t="s">
        <v>52721</v>
      </c>
    </row>
    <row r="5494" spans="1:5">
      <c r="A5494">
        <v>0</v>
      </c>
      <c r="B5494" t="s">
        <v>52722</v>
      </c>
      <c r="C5494">
        <v>0</v>
      </c>
      <c r="D5494" s="111">
        <v>0</v>
      </c>
      <c r="E5494" s="111" t="s">
        <v>42775</v>
      </c>
    </row>
    <row r="5495" spans="1:5">
      <c r="A5495">
        <v>0</v>
      </c>
      <c r="B5495" t="s">
        <v>52723</v>
      </c>
      <c r="C5495" t="s">
        <v>52724</v>
      </c>
      <c r="D5495" s="111" t="s">
        <v>24</v>
      </c>
      <c r="E5495" s="111" t="s">
        <v>52531</v>
      </c>
    </row>
    <row r="5496" spans="1:5">
      <c r="A5496">
        <v>0</v>
      </c>
      <c r="B5496" t="s">
        <v>52725</v>
      </c>
      <c r="C5496">
        <v>0</v>
      </c>
      <c r="D5496" s="111">
        <v>0</v>
      </c>
      <c r="E5496" s="111" t="s">
        <v>42775</v>
      </c>
    </row>
    <row r="5497" spans="1:5">
      <c r="A5497">
        <v>0</v>
      </c>
      <c r="B5497" t="s">
        <v>52726</v>
      </c>
      <c r="C5497" t="s">
        <v>52727</v>
      </c>
      <c r="D5497" s="111" t="s">
        <v>24</v>
      </c>
      <c r="E5497" s="111" t="s">
        <v>52728</v>
      </c>
    </row>
    <row r="5498" spans="1:5">
      <c r="A5498">
        <v>0</v>
      </c>
      <c r="B5498" t="s">
        <v>52729</v>
      </c>
      <c r="C5498">
        <v>0</v>
      </c>
      <c r="D5498" s="111">
        <v>0</v>
      </c>
      <c r="E5498" s="111" t="s">
        <v>42775</v>
      </c>
    </row>
    <row r="5499" spans="1:5">
      <c r="A5499">
        <v>0</v>
      </c>
      <c r="B5499" t="s">
        <v>52730</v>
      </c>
      <c r="C5499" t="s">
        <v>52731</v>
      </c>
      <c r="D5499" s="111" t="s">
        <v>24</v>
      </c>
      <c r="E5499" s="111" t="s">
        <v>52732</v>
      </c>
    </row>
    <row r="5500" spans="1:5">
      <c r="A5500">
        <v>0</v>
      </c>
      <c r="B5500" t="s">
        <v>52733</v>
      </c>
      <c r="C5500" t="s">
        <v>52734</v>
      </c>
      <c r="D5500" s="111" t="s">
        <v>4130</v>
      </c>
      <c r="E5500" s="111" t="s">
        <v>52735</v>
      </c>
    </row>
    <row r="5501" spans="1:5">
      <c r="A5501">
        <v>0</v>
      </c>
      <c r="B5501" t="s">
        <v>52736</v>
      </c>
      <c r="C5501" t="s">
        <v>52737</v>
      </c>
      <c r="D5501" s="111" t="s">
        <v>4130</v>
      </c>
      <c r="E5501" s="111" t="s">
        <v>52738</v>
      </c>
    </row>
    <row r="5502" spans="1:5">
      <c r="A5502">
        <v>0</v>
      </c>
      <c r="B5502" t="s">
        <v>52739</v>
      </c>
      <c r="C5502" t="s">
        <v>52740</v>
      </c>
      <c r="D5502" s="111" t="s">
        <v>24</v>
      </c>
      <c r="E5502" s="111" t="s">
        <v>48605</v>
      </c>
    </row>
    <row r="5503" spans="1:5">
      <c r="A5503">
        <v>0</v>
      </c>
      <c r="B5503" t="s">
        <v>52741</v>
      </c>
      <c r="C5503" t="s">
        <v>52742</v>
      </c>
      <c r="D5503" s="111" t="s">
        <v>4149</v>
      </c>
      <c r="E5503" s="111" t="s">
        <v>52743</v>
      </c>
    </row>
    <row r="5504" spans="1:5">
      <c r="A5504">
        <v>0</v>
      </c>
      <c r="B5504" t="s">
        <v>52744</v>
      </c>
      <c r="C5504" t="s">
        <v>52745</v>
      </c>
      <c r="D5504" s="111" t="s">
        <v>4149</v>
      </c>
      <c r="E5504" s="111" t="s">
        <v>52743</v>
      </c>
    </row>
    <row r="5505" spans="1:5">
      <c r="A5505">
        <v>0</v>
      </c>
      <c r="B5505" t="s">
        <v>52746</v>
      </c>
      <c r="C5505" t="s">
        <v>52747</v>
      </c>
      <c r="D5505" s="111" t="s">
        <v>24</v>
      </c>
      <c r="E5505" s="111" t="s">
        <v>52748</v>
      </c>
    </row>
    <row r="5506" spans="1:5">
      <c r="A5506">
        <v>0</v>
      </c>
      <c r="B5506" t="s">
        <v>52749</v>
      </c>
      <c r="C5506">
        <v>0</v>
      </c>
      <c r="D5506" s="111">
        <v>0</v>
      </c>
      <c r="E5506" s="111" t="s">
        <v>42775</v>
      </c>
    </row>
    <row r="5507" spans="1:5">
      <c r="A5507">
        <v>0</v>
      </c>
      <c r="B5507" t="s">
        <v>52750</v>
      </c>
      <c r="C5507" t="s">
        <v>52751</v>
      </c>
      <c r="D5507" s="111" t="s">
        <v>24</v>
      </c>
      <c r="E5507" s="111" t="s">
        <v>52752</v>
      </c>
    </row>
    <row r="5508" spans="1:5">
      <c r="A5508">
        <v>0</v>
      </c>
      <c r="B5508" t="s">
        <v>52753</v>
      </c>
      <c r="C5508" t="s">
        <v>52754</v>
      </c>
      <c r="D5508" s="111" t="s">
        <v>24</v>
      </c>
      <c r="E5508" s="111" t="s">
        <v>52755</v>
      </c>
    </row>
    <row r="5509" spans="1:5">
      <c r="A5509">
        <v>0</v>
      </c>
      <c r="B5509" t="s">
        <v>52756</v>
      </c>
      <c r="C5509" t="s">
        <v>52757</v>
      </c>
      <c r="D5509" s="111" t="s">
        <v>24</v>
      </c>
      <c r="E5509" s="111" t="s">
        <v>52758</v>
      </c>
    </row>
    <row r="5510" spans="1:5">
      <c r="A5510">
        <v>0</v>
      </c>
      <c r="B5510" t="s">
        <v>52759</v>
      </c>
      <c r="C5510" t="s">
        <v>52760</v>
      </c>
      <c r="D5510" s="111" t="s">
        <v>24</v>
      </c>
      <c r="E5510" s="111" t="s">
        <v>52761</v>
      </c>
    </row>
    <row r="5511" spans="1:5">
      <c r="A5511">
        <v>0</v>
      </c>
      <c r="B5511" t="s">
        <v>52762</v>
      </c>
      <c r="C5511">
        <v>0</v>
      </c>
      <c r="D5511" s="111">
        <v>0</v>
      </c>
      <c r="E5511" s="111" t="s">
        <v>42775</v>
      </c>
    </row>
    <row r="5512" spans="1:5">
      <c r="A5512">
        <v>0</v>
      </c>
      <c r="B5512" t="s">
        <v>52763</v>
      </c>
      <c r="C5512" t="s">
        <v>52764</v>
      </c>
      <c r="D5512" s="111" t="s">
        <v>24</v>
      </c>
      <c r="E5512" s="111" t="s">
        <v>52765</v>
      </c>
    </row>
    <row r="5513" spans="1:5">
      <c r="A5513" t="s">
        <v>52766</v>
      </c>
      <c r="B5513">
        <v>0</v>
      </c>
      <c r="C5513">
        <v>0</v>
      </c>
      <c r="D5513" s="111">
        <v>0</v>
      </c>
      <c r="E5513" s="111" t="s">
        <v>42775</v>
      </c>
    </row>
    <row r="5514" spans="1:5">
      <c r="A5514">
        <v>0</v>
      </c>
      <c r="B5514" t="s">
        <v>52767</v>
      </c>
      <c r="C5514">
        <v>0</v>
      </c>
      <c r="D5514" s="111">
        <v>0</v>
      </c>
      <c r="E5514" s="111" t="s">
        <v>42775</v>
      </c>
    </row>
    <row r="5515" spans="1:5">
      <c r="A5515">
        <v>0</v>
      </c>
      <c r="B5515" t="s">
        <v>52768</v>
      </c>
      <c r="C5515" t="s">
        <v>52769</v>
      </c>
      <c r="D5515" s="111" t="s">
        <v>4130</v>
      </c>
      <c r="E5515" s="111" t="s">
        <v>52770</v>
      </c>
    </row>
    <row r="5516" spans="1:5">
      <c r="A5516">
        <v>0</v>
      </c>
      <c r="B5516" t="s">
        <v>52771</v>
      </c>
      <c r="C5516" t="s">
        <v>52772</v>
      </c>
      <c r="D5516" s="111" t="s">
        <v>4130</v>
      </c>
      <c r="E5516" s="111" t="s">
        <v>52773</v>
      </c>
    </row>
    <row r="5517" spans="1:5">
      <c r="A5517" t="s">
        <v>52774</v>
      </c>
      <c r="B5517">
        <v>0</v>
      </c>
      <c r="C5517">
        <v>0</v>
      </c>
      <c r="D5517" s="111">
        <v>0</v>
      </c>
      <c r="E5517" s="111" t="s">
        <v>42775</v>
      </c>
    </row>
    <row r="5518" spans="1:5">
      <c r="A5518">
        <v>0</v>
      </c>
      <c r="B5518" t="s">
        <v>52775</v>
      </c>
      <c r="C5518">
        <v>0</v>
      </c>
      <c r="D5518" s="111">
        <v>0</v>
      </c>
      <c r="E5518" s="111" t="s">
        <v>42775</v>
      </c>
    </row>
    <row r="5519" spans="1:5">
      <c r="A5519">
        <v>0</v>
      </c>
      <c r="B5519" t="s">
        <v>52776</v>
      </c>
      <c r="C5519" t="s">
        <v>52777</v>
      </c>
      <c r="D5519" s="111" t="s">
        <v>4130</v>
      </c>
      <c r="E5519" s="111" t="s">
        <v>52778</v>
      </c>
    </row>
    <row r="5520" spans="1:5">
      <c r="A5520">
        <v>0</v>
      </c>
      <c r="B5520" t="s">
        <v>52779</v>
      </c>
      <c r="C5520" t="s">
        <v>52780</v>
      </c>
      <c r="D5520" s="111" t="s">
        <v>24</v>
      </c>
      <c r="E5520" s="111" t="s">
        <v>52781</v>
      </c>
    </row>
    <row r="5521" spans="1:5">
      <c r="A5521">
        <v>0</v>
      </c>
      <c r="B5521" t="s">
        <v>52782</v>
      </c>
      <c r="C5521" t="s">
        <v>52783</v>
      </c>
      <c r="D5521" s="111" t="s">
        <v>24</v>
      </c>
      <c r="E5521" s="111" t="s">
        <v>52784</v>
      </c>
    </row>
    <row r="5522" spans="1:5">
      <c r="A5522">
        <v>0</v>
      </c>
      <c r="B5522" t="s">
        <v>52785</v>
      </c>
      <c r="C5522" t="s">
        <v>52786</v>
      </c>
      <c r="D5522" s="111" t="s">
        <v>24</v>
      </c>
      <c r="E5522" s="111" t="s">
        <v>52787</v>
      </c>
    </row>
    <row r="5523" spans="1:5">
      <c r="A5523">
        <v>0</v>
      </c>
      <c r="B5523" t="s">
        <v>52788</v>
      </c>
      <c r="C5523" t="s">
        <v>52789</v>
      </c>
      <c r="D5523" s="111" t="s">
        <v>24</v>
      </c>
      <c r="E5523" s="111" t="s">
        <v>52790</v>
      </c>
    </row>
    <row r="5524" spans="1:5">
      <c r="A5524">
        <v>0</v>
      </c>
      <c r="B5524" t="s">
        <v>52791</v>
      </c>
      <c r="C5524" t="s">
        <v>52792</v>
      </c>
      <c r="D5524" s="111" t="s">
        <v>24</v>
      </c>
      <c r="E5524" s="111" t="s">
        <v>52793</v>
      </c>
    </row>
    <row r="5525" spans="1:5">
      <c r="A5525">
        <v>0</v>
      </c>
      <c r="B5525" t="s">
        <v>52794</v>
      </c>
      <c r="C5525" t="s">
        <v>52795</v>
      </c>
      <c r="D5525" s="111" t="s">
        <v>4135</v>
      </c>
      <c r="E5525" s="111" t="s">
        <v>43567</v>
      </c>
    </row>
    <row r="5526" spans="1:5">
      <c r="A5526" t="s">
        <v>52796</v>
      </c>
      <c r="B5526">
        <v>0</v>
      </c>
      <c r="C5526">
        <v>0</v>
      </c>
      <c r="D5526" s="111">
        <v>0</v>
      </c>
      <c r="E5526" s="111" t="s">
        <v>42775</v>
      </c>
    </row>
    <row r="5527" spans="1:5">
      <c r="A5527">
        <v>0</v>
      </c>
      <c r="B5527" t="s">
        <v>52797</v>
      </c>
      <c r="C5527">
        <v>0</v>
      </c>
      <c r="D5527" s="111">
        <v>0</v>
      </c>
      <c r="E5527" s="111" t="s">
        <v>42775</v>
      </c>
    </row>
    <row r="5528" spans="1:5">
      <c r="A5528">
        <v>0</v>
      </c>
      <c r="B5528" t="s">
        <v>52798</v>
      </c>
      <c r="C5528" t="s">
        <v>52799</v>
      </c>
      <c r="D5528" s="111" t="s">
        <v>4130</v>
      </c>
      <c r="E5528" s="111" t="s">
        <v>52800</v>
      </c>
    </row>
    <row r="5529" spans="1:5">
      <c r="A5529">
        <v>0</v>
      </c>
      <c r="B5529" t="s">
        <v>52801</v>
      </c>
      <c r="C5529" t="s">
        <v>52802</v>
      </c>
      <c r="D5529" s="111" t="s">
        <v>4130</v>
      </c>
      <c r="E5529" s="111" t="s">
        <v>47879</v>
      </c>
    </row>
    <row r="5530" spans="1:5">
      <c r="A5530">
        <v>0</v>
      </c>
      <c r="B5530" t="s">
        <v>52803</v>
      </c>
      <c r="C5530" t="s">
        <v>52804</v>
      </c>
      <c r="D5530" s="111" t="s">
        <v>4130</v>
      </c>
      <c r="E5530" s="111" t="s">
        <v>52805</v>
      </c>
    </row>
    <row r="5531" spans="1:5">
      <c r="A5531" t="s">
        <v>52806</v>
      </c>
      <c r="B5531">
        <v>0</v>
      </c>
      <c r="C5531">
        <v>0</v>
      </c>
      <c r="D5531" s="111">
        <v>0</v>
      </c>
      <c r="E5531" s="111" t="s">
        <v>42775</v>
      </c>
    </row>
    <row r="5532" spans="1:5">
      <c r="A5532">
        <v>0</v>
      </c>
      <c r="B5532" t="s">
        <v>52807</v>
      </c>
      <c r="C5532">
        <v>0</v>
      </c>
      <c r="D5532" s="111">
        <v>0</v>
      </c>
      <c r="E5532" s="111" t="s">
        <v>42775</v>
      </c>
    </row>
    <row r="5533" spans="1:5">
      <c r="A5533">
        <v>0</v>
      </c>
      <c r="B5533" t="s">
        <v>52808</v>
      </c>
      <c r="C5533" t="s">
        <v>52809</v>
      </c>
      <c r="D5533" s="111" t="s">
        <v>4130</v>
      </c>
      <c r="E5533" s="111" t="s">
        <v>52810</v>
      </c>
    </row>
    <row r="5534" spans="1:5">
      <c r="A5534">
        <v>0</v>
      </c>
      <c r="B5534" t="s">
        <v>52811</v>
      </c>
      <c r="C5534" t="s">
        <v>52812</v>
      </c>
      <c r="D5534" s="111" t="s">
        <v>4130</v>
      </c>
      <c r="E5534" s="111" t="s">
        <v>52813</v>
      </c>
    </row>
    <row r="5535" spans="1:5">
      <c r="A5535">
        <v>0</v>
      </c>
      <c r="B5535">
        <v>0</v>
      </c>
      <c r="C5535">
        <v>0</v>
      </c>
      <c r="D5535" s="111">
        <v>0</v>
      </c>
      <c r="E5535" s="111" t="s">
        <v>42775</v>
      </c>
    </row>
    <row r="5536" spans="1:5">
      <c r="A5536" t="s">
        <v>52814</v>
      </c>
      <c r="B5536">
        <v>0</v>
      </c>
      <c r="C5536">
        <v>0</v>
      </c>
      <c r="D5536" s="111">
        <v>0</v>
      </c>
      <c r="E5536" s="111" t="s">
        <v>42775</v>
      </c>
    </row>
    <row r="5537" spans="1:5">
      <c r="A5537">
        <v>0</v>
      </c>
      <c r="B5537" t="s">
        <v>52815</v>
      </c>
      <c r="C5537">
        <v>0</v>
      </c>
      <c r="D5537" s="111">
        <v>0</v>
      </c>
      <c r="E5537" s="111" t="s">
        <v>42775</v>
      </c>
    </row>
    <row r="5538" spans="1:5">
      <c r="A5538">
        <v>0</v>
      </c>
      <c r="B5538" t="s">
        <v>52816</v>
      </c>
      <c r="C5538" t="s">
        <v>52817</v>
      </c>
      <c r="D5538" s="111" t="s">
        <v>4130</v>
      </c>
      <c r="E5538" s="111" t="s">
        <v>52818</v>
      </c>
    </row>
    <row r="5539" spans="1:5">
      <c r="A5539">
        <v>0</v>
      </c>
      <c r="B5539" t="s">
        <v>52819</v>
      </c>
      <c r="C5539" t="s">
        <v>52820</v>
      </c>
      <c r="D5539" s="111" t="s">
        <v>4136</v>
      </c>
      <c r="E5539" s="111" t="s">
        <v>52821</v>
      </c>
    </row>
    <row r="5540" spans="1:5">
      <c r="A5540" t="s">
        <v>52822</v>
      </c>
      <c r="B5540">
        <v>0</v>
      </c>
      <c r="C5540">
        <v>0</v>
      </c>
      <c r="D5540" s="111">
        <v>0</v>
      </c>
      <c r="E5540" s="111" t="s">
        <v>42775</v>
      </c>
    </row>
    <row r="5541" spans="1:5">
      <c r="A5541">
        <v>0</v>
      </c>
      <c r="B5541" t="s">
        <v>52823</v>
      </c>
      <c r="C5541">
        <v>0</v>
      </c>
      <c r="D5541" s="111">
        <v>0</v>
      </c>
      <c r="E5541" s="111" t="s">
        <v>42775</v>
      </c>
    </row>
    <row r="5542" spans="1:5">
      <c r="A5542">
        <v>0</v>
      </c>
      <c r="B5542" t="s">
        <v>52824</v>
      </c>
      <c r="C5542" t="s">
        <v>52825</v>
      </c>
      <c r="D5542" s="111" t="s">
        <v>4135</v>
      </c>
      <c r="E5542" s="111" t="s">
        <v>52826</v>
      </c>
    </row>
    <row r="5543" spans="1:5">
      <c r="A5543">
        <v>0</v>
      </c>
      <c r="B5543" t="s">
        <v>52827</v>
      </c>
      <c r="C5543" t="s">
        <v>52828</v>
      </c>
      <c r="D5543" s="111" t="s">
        <v>4130</v>
      </c>
      <c r="E5543" s="111" t="s">
        <v>52829</v>
      </c>
    </row>
    <row r="5544" spans="1:5">
      <c r="A5544">
        <v>0</v>
      </c>
      <c r="B5544" t="s">
        <v>52830</v>
      </c>
      <c r="C5544" t="s">
        <v>52831</v>
      </c>
      <c r="D5544" s="111" t="s">
        <v>4135</v>
      </c>
      <c r="E5544" s="111" t="s">
        <v>52832</v>
      </c>
    </row>
    <row r="5545" spans="1:5">
      <c r="A5545">
        <v>0</v>
      </c>
      <c r="B5545" t="s">
        <v>52833</v>
      </c>
      <c r="C5545" t="s">
        <v>52834</v>
      </c>
      <c r="D5545" s="111" t="s">
        <v>4130</v>
      </c>
      <c r="E5545" s="111" t="s">
        <v>52835</v>
      </c>
    </row>
    <row r="5546" spans="1:5">
      <c r="A5546">
        <v>0</v>
      </c>
      <c r="B5546" t="s">
        <v>52836</v>
      </c>
      <c r="C5546" t="s">
        <v>52837</v>
      </c>
      <c r="D5546" s="111" t="s">
        <v>4130</v>
      </c>
      <c r="E5546" s="111" t="s">
        <v>52838</v>
      </c>
    </row>
    <row r="5547" spans="1:5">
      <c r="A5547" t="s">
        <v>52839</v>
      </c>
      <c r="B5547">
        <v>0</v>
      </c>
      <c r="C5547">
        <v>0</v>
      </c>
      <c r="D5547" s="111">
        <v>0</v>
      </c>
      <c r="E5547" s="111" t="s">
        <v>42775</v>
      </c>
    </row>
    <row r="5548" spans="1:5">
      <c r="A5548">
        <v>0</v>
      </c>
      <c r="B5548" t="s">
        <v>52840</v>
      </c>
      <c r="C5548">
        <v>0</v>
      </c>
      <c r="D5548" s="111">
        <v>0</v>
      </c>
      <c r="E5548" s="111" t="s">
        <v>42775</v>
      </c>
    </row>
    <row r="5549" spans="1:5">
      <c r="A5549">
        <v>0</v>
      </c>
      <c r="B5549" t="s">
        <v>52841</v>
      </c>
      <c r="C5549" t="s">
        <v>52842</v>
      </c>
      <c r="D5549" s="111" t="s">
        <v>4130</v>
      </c>
      <c r="E5549" s="111" t="s">
        <v>52843</v>
      </c>
    </row>
    <row r="5550" spans="1:5">
      <c r="A5550">
        <v>0</v>
      </c>
      <c r="B5550" t="s">
        <v>52844</v>
      </c>
      <c r="C5550" t="s">
        <v>52845</v>
      </c>
      <c r="D5550" s="111" t="s">
        <v>4130</v>
      </c>
      <c r="E5550" s="111" t="s">
        <v>52846</v>
      </c>
    </row>
    <row r="5551" spans="1:5">
      <c r="A5551">
        <v>0</v>
      </c>
      <c r="B5551" t="s">
        <v>52847</v>
      </c>
      <c r="C5551" t="s">
        <v>52848</v>
      </c>
      <c r="D5551" s="111" t="s">
        <v>4130</v>
      </c>
      <c r="E5551" s="111" t="s">
        <v>52849</v>
      </c>
    </row>
    <row r="5552" spans="1:5">
      <c r="A5552">
        <v>0</v>
      </c>
      <c r="B5552" t="s">
        <v>52850</v>
      </c>
      <c r="C5552" t="s">
        <v>52851</v>
      </c>
      <c r="D5552" s="111" t="s">
        <v>4130</v>
      </c>
      <c r="E5552" s="111" t="s">
        <v>52852</v>
      </c>
    </row>
    <row r="5553" spans="1:5">
      <c r="A5553">
        <v>0</v>
      </c>
      <c r="B5553" t="s">
        <v>52853</v>
      </c>
      <c r="C5553" t="s">
        <v>52854</v>
      </c>
      <c r="D5553" s="111" t="s">
        <v>4130</v>
      </c>
      <c r="E5553" s="111" t="s">
        <v>52855</v>
      </c>
    </row>
    <row r="5554" spans="1:5">
      <c r="A5554">
        <v>0</v>
      </c>
      <c r="B5554" t="s">
        <v>52856</v>
      </c>
      <c r="C5554" t="s">
        <v>52857</v>
      </c>
      <c r="D5554" s="111" t="s">
        <v>4130</v>
      </c>
      <c r="E5554" s="111" t="s">
        <v>52858</v>
      </c>
    </row>
    <row r="5555" spans="1:5">
      <c r="A5555">
        <v>0</v>
      </c>
      <c r="B5555" t="s">
        <v>52859</v>
      </c>
      <c r="C5555">
        <v>0</v>
      </c>
      <c r="D5555" s="111">
        <v>0</v>
      </c>
      <c r="E5555" s="111" t="s">
        <v>42775</v>
      </c>
    </row>
    <row r="5556" spans="1:5">
      <c r="A5556">
        <v>0</v>
      </c>
      <c r="B5556" t="s">
        <v>52860</v>
      </c>
      <c r="C5556" t="s">
        <v>52861</v>
      </c>
      <c r="D5556" s="111" t="s">
        <v>4130</v>
      </c>
      <c r="E5556" s="111" t="s">
        <v>52862</v>
      </c>
    </row>
    <row r="5557" spans="1:5">
      <c r="A5557">
        <v>0</v>
      </c>
      <c r="B5557" t="s">
        <v>52863</v>
      </c>
      <c r="C5557" t="s">
        <v>52864</v>
      </c>
      <c r="D5557" s="111" t="s">
        <v>4130</v>
      </c>
      <c r="E5557" s="111" t="s">
        <v>52865</v>
      </c>
    </row>
    <row r="5558" spans="1:5">
      <c r="A5558">
        <v>0</v>
      </c>
      <c r="B5558" t="s">
        <v>52866</v>
      </c>
      <c r="C5558" t="s">
        <v>52867</v>
      </c>
      <c r="D5558" s="111" t="s">
        <v>4130</v>
      </c>
      <c r="E5558" s="111" t="s">
        <v>52868</v>
      </c>
    </row>
    <row r="5559" spans="1:5">
      <c r="A5559">
        <v>0</v>
      </c>
      <c r="B5559" t="s">
        <v>52869</v>
      </c>
      <c r="C5559" t="s">
        <v>52870</v>
      </c>
      <c r="D5559" s="111" t="s">
        <v>4130</v>
      </c>
      <c r="E5559" s="111" t="s">
        <v>52871</v>
      </c>
    </row>
    <row r="5560" spans="1:5">
      <c r="A5560">
        <v>0</v>
      </c>
      <c r="B5560" t="s">
        <v>52872</v>
      </c>
      <c r="C5560" t="s">
        <v>52873</v>
      </c>
      <c r="D5560" s="111" t="s">
        <v>4130</v>
      </c>
      <c r="E5560" s="111" t="s">
        <v>52874</v>
      </c>
    </row>
    <row r="5561" spans="1:5">
      <c r="A5561">
        <v>0</v>
      </c>
      <c r="B5561" t="s">
        <v>52875</v>
      </c>
      <c r="C5561" t="s">
        <v>52876</v>
      </c>
      <c r="D5561" s="111" t="s">
        <v>4130</v>
      </c>
      <c r="E5561" s="111" t="s">
        <v>52877</v>
      </c>
    </row>
    <row r="5562" spans="1:5">
      <c r="A5562">
        <v>0</v>
      </c>
      <c r="B5562" t="s">
        <v>52878</v>
      </c>
      <c r="C5562" t="s">
        <v>52879</v>
      </c>
      <c r="D5562" s="111" t="s">
        <v>4130</v>
      </c>
      <c r="E5562" s="111" t="s">
        <v>52880</v>
      </c>
    </row>
    <row r="5563" spans="1:5">
      <c r="A5563">
        <v>0</v>
      </c>
      <c r="B5563" t="s">
        <v>52881</v>
      </c>
      <c r="C5563" t="s">
        <v>52882</v>
      </c>
      <c r="D5563" s="111" t="s">
        <v>4130</v>
      </c>
      <c r="E5563" s="111" t="s">
        <v>52883</v>
      </c>
    </row>
    <row r="5564" spans="1:5">
      <c r="A5564">
        <v>0</v>
      </c>
      <c r="B5564" t="s">
        <v>52884</v>
      </c>
      <c r="C5564" t="s">
        <v>52885</v>
      </c>
      <c r="D5564" s="111" t="s">
        <v>4130</v>
      </c>
      <c r="E5564" s="111" t="s">
        <v>52886</v>
      </c>
    </row>
    <row r="5565" spans="1:5">
      <c r="A5565">
        <v>0</v>
      </c>
      <c r="B5565" t="s">
        <v>52887</v>
      </c>
      <c r="C5565" t="s">
        <v>52888</v>
      </c>
      <c r="D5565" s="111" t="s">
        <v>4130</v>
      </c>
      <c r="E5565" s="111" t="s">
        <v>52889</v>
      </c>
    </row>
    <row r="5566" spans="1:5">
      <c r="A5566">
        <v>0</v>
      </c>
      <c r="B5566" t="s">
        <v>52890</v>
      </c>
      <c r="C5566" t="s">
        <v>52891</v>
      </c>
      <c r="D5566" s="111" t="s">
        <v>4130</v>
      </c>
      <c r="E5566" s="111" t="s">
        <v>52892</v>
      </c>
    </row>
    <row r="5567" spans="1:5">
      <c r="A5567">
        <v>0</v>
      </c>
      <c r="B5567" t="s">
        <v>52893</v>
      </c>
      <c r="C5567" t="s">
        <v>52894</v>
      </c>
      <c r="D5567" s="111" t="s">
        <v>4130</v>
      </c>
      <c r="E5567" s="111" t="s">
        <v>52895</v>
      </c>
    </row>
    <row r="5568" spans="1:5">
      <c r="A5568">
        <v>0</v>
      </c>
      <c r="B5568" t="s">
        <v>52896</v>
      </c>
      <c r="C5568" t="s">
        <v>52897</v>
      </c>
      <c r="D5568" s="111" t="s">
        <v>4130</v>
      </c>
      <c r="E5568" s="111" t="s">
        <v>52898</v>
      </c>
    </row>
    <row r="5569" spans="1:5">
      <c r="A5569">
        <v>0</v>
      </c>
      <c r="B5569" t="s">
        <v>52899</v>
      </c>
      <c r="C5569" t="s">
        <v>52900</v>
      </c>
      <c r="D5569" s="111" t="s">
        <v>4130</v>
      </c>
      <c r="E5569" s="111" t="s">
        <v>52901</v>
      </c>
    </row>
    <row r="5570" spans="1:5">
      <c r="A5570">
        <v>0</v>
      </c>
      <c r="B5570" t="s">
        <v>52902</v>
      </c>
      <c r="C5570" t="s">
        <v>52903</v>
      </c>
      <c r="D5570" s="111" t="s">
        <v>4130</v>
      </c>
      <c r="E5570" s="111" t="s">
        <v>52904</v>
      </c>
    </row>
    <row r="5571" spans="1:5">
      <c r="A5571">
        <v>0</v>
      </c>
      <c r="B5571" t="s">
        <v>52905</v>
      </c>
      <c r="C5571" t="s">
        <v>52906</v>
      </c>
      <c r="D5571" s="111" t="s">
        <v>4130</v>
      </c>
      <c r="E5571" s="111" t="s">
        <v>52907</v>
      </c>
    </row>
    <row r="5572" spans="1:5">
      <c r="A5572">
        <v>0</v>
      </c>
      <c r="B5572" t="s">
        <v>52908</v>
      </c>
      <c r="C5572" t="s">
        <v>52909</v>
      </c>
      <c r="D5572" s="111" t="s">
        <v>4130</v>
      </c>
      <c r="E5572" s="111" t="s">
        <v>52910</v>
      </c>
    </row>
    <row r="5573" spans="1:5">
      <c r="A5573">
        <v>0</v>
      </c>
      <c r="B5573" t="s">
        <v>52911</v>
      </c>
      <c r="C5573" t="s">
        <v>52912</v>
      </c>
      <c r="D5573" s="111" t="s">
        <v>4130</v>
      </c>
      <c r="E5573" s="111" t="s">
        <v>52913</v>
      </c>
    </row>
    <row r="5574" spans="1:5">
      <c r="A5574">
        <v>0</v>
      </c>
      <c r="B5574" t="s">
        <v>52914</v>
      </c>
      <c r="C5574" t="s">
        <v>52915</v>
      </c>
      <c r="D5574" s="111" t="s">
        <v>4130</v>
      </c>
      <c r="E5574" s="111" t="s">
        <v>52916</v>
      </c>
    </row>
    <row r="5575" spans="1:5">
      <c r="A5575">
        <v>0</v>
      </c>
      <c r="B5575" t="s">
        <v>52917</v>
      </c>
      <c r="C5575" t="s">
        <v>52918</v>
      </c>
      <c r="D5575" s="111" t="s">
        <v>4130</v>
      </c>
      <c r="E5575" s="111" t="s">
        <v>52919</v>
      </c>
    </row>
    <row r="5576" spans="1:5">
      <c r="A5576">
        <v>0</v>
      </c>
      <c r="B5576" t="s">
        <v>52920</v>
      </c>
      <c r="C5576" t="s">
        <v>52921</v>
      </c>
      <c r="D5576" s="111" t="s">
        <v>4130</v>
      </c>
      <c r="E5576" s="111" t="s">
        <v>52922</v>
      </c>
    </row>
    <row r="5577" spans="1:5">
      <c r="A5577">
        <v>0</v>
      </c>
      <c r="B5577" t="s">
        <v>52923</v>
      </c>
      <c r="C5577" t="s">
        <v>52924</v>
      </c>
      <c r="D5577" s="111" t="s">
        <v>4130</v>
      </c>
      <c r="E5577" s="111" t="s">
        <v>52925</v>
      </c>
    </row>
    <row r="5578" spans="1:5">
      <c r="A5578">
        <v>0</v>
      </c>
      <c r="B5578" t="s">
        <v>52926</v>
      </c>
      <c r="C5578" t="s">
        <v>52927</v>
      </c>
      <c r="D5578" s="111" t="s">
        <v>4130</v>
      </c>
      <c r="E5578" s="111" t="s">
        <v>52928</v>
      </c>
    </row>
    <row r="5579" spans="1:5">
      <c r="A5579">
        <v>0</v>
      </c>
      <c r="B5579" t="s">
        <v>52929</v>
      </c>
      <c r="C5579" t="s">
        <v>52930</v>
      </c>
      <c r="D5579" s="111" t="s">
        <v>4130</v>
      </c>
      <c r="E5579" s="111" t="s">
        <v>52931</v>
      </c>
    </row>
    <row r="5580" spans="1:5">
      <c r="A5580">
        <v>0</v>
      </c>
      <c r="B5580" t="s">
        <v>52932</v>
      </c>
      <c r="C5580" t="s">
        <v>52933</v>
      </c>
      <c r="D5580" s="111" t="s">
        <v>4130</v>
      </c>
      <c r="E5580" s="111" t="s">
        <v>52934</v>
      </c>
    </row>
    <row r="5581" spans="1:5">
      <c r="A5581">
        <v>0</v>
      </c>
      <c r="B5581" t="s">
        <v>52935</v>
      </c>
      <c r="C5581" t="s">
        <v>52936</v>
      </c>
      <c r="D5581" s="111" t="s">
        <v>4130</v>
      </c>
      <c r="E5581" s="111" t="s">
        <v>52937</v>
      </c>
    </row>
    <row r="5582" spans="1:5">
      <c r="A5582">
        <v>0</v>
      </c>
      <c r="B5582" t="s">
        <v>52938</v>
      </c>
      <c r="C5582" t="s">
        <v>52939</v>
      </c>
      <c r="D5582" s="111" t="s">
        <v>4130</v>
      </c>
      <c r="E5582" s="111" t="s">
        <v>52940</v>
      </c>
    </row>
    <row r="5583" spans="1:5">
      <c r="A5583">
        <v>0</v>
      </c>
      <c r="B5583" t="s">
        <v>52941</v>
      </c>
      <c r="C5583">
        <v>0</v>
      </c>
      <c r="D5583" s="111">
        <v>0</v>
      </c>
      <c r="E5583" s="111" t="s">
        <v>42775</v>
      </c>
    </row>
    <row r="5584" spans="1:5">
      <c r="A5584">
        <v>0</v>
      </c>
      <c r="B5584" t="s">
        <v>52942</v>
      </c>
      <c r="C5584" t="s">
        <v>52943</v>
      </c>
      <c r="D5584" s="111" t="s">
        <v>4130</v>
      </c>
      <c r="E5584" s="111" t="s">
        <v>52944</v>
      </c>
    </row>
    <row r="5585" spans="1:5">
      <c r="A5585">
        <v>0</v>
      </c>
      <c r="B5585" t="s">
        <v>52945</v>
      </c>
      <c r="C5585" t="s">
        <v>52946</v>
      </c>
      <c r="D5585" s="111" t="s">
        <v>4130</v>
      </c>
      <c r="E5585" s="111" t="s">
        <v>52947</v>
      </c>
    </row>
    <row r="5586" spans="1:5">
      <c r="A5586">
        <v>0</v>
      </c>
      <c r="B5586" t="s">
        <v>52948</v>
      </c>
      <c r="C5586" t="s">
        <v>52949</v>
      </c>
      <c r="D5586" s="111" t="s">
        <v>4130</v>
      </c>
      <c r="E5586" s="111" t="s">
        <v>52950</v>
      </c>
    </row>
    <row r="5587" spans="1:5">
      <c r="A5587">
        <v>0</v>
      </c>
      <c r="B5587" t="s">
        <v>52951</v>
      </c>
      <c r="C5587" t="s">
        <v>52952</v>
      </c>
      <c r="D5587" s="111" t="s">
        <v>4130</v>
      </c>
      <c r="E5587" s="111" t="s">
        <v>52953</v>
      </c>
    </row>
    <row r="5588" spans="1:5">
      <c r="A5588">
        <v>0</v>
      </c>
      <c r="B5588" t="s">
        <v>52954</v>
      </c>
      <c r="C5588" t="s">
        <v>52955</v>
      </c>
      <c r="D5588" s="111" t="s">
        <v>4130</v>
      </c>
      <c r="E5588" s="111" t="s">
        <v>52956</v>
      </c>
    </row>
    <row r="5589" spans="1:5">
      <c r="A5589">
        <v>0</v>
      </c>
      <c r="B5589" t="s">
        <v>52957</v>
      </c>
      <c r="C5589" t="s">
        <v>52958</v>
      </c>
      <c r="D5589" s="111" t="s">
        <v>4130</v>
      </c>
      <c r="E5589" s="111" t="s">
        <v>52959</v>
      </c>
    </row>
    <row r="5590" spans="1:5">
      <c r="A5590">
        <v>0</v>
      </c>
      <c r="B5590" t="s">
        <v>52960</v>
      </c>
      <c r="C5590" t="s">
        <v>52961</v>
      </c>
      <c r="D5590" s="111" t="s">
        <v>4130</v>
      </c>
      <c r="E5590" s="111" t="s">
        <v>52962</v>
      </c>
    </row>
    <row r="5591" spans="1:5">
      <c r="A5591">
        <v>0</v>
      </c>
      <c r="B5591" t="s">
        <v>52963</v>
      </c>
      <c r="C5591" t="s">
        <v>52964</v>
      </c>
      <c r="D5591" s="111" t="s">
        <v>4130</v>
      </c>
      <c r="E5591" s="111" t="s">
        <v>52947</v>
      </c>
    </row>
    <row r="5592" spans="1:5">
      <c r="A5592">
        <v>0</v>
      </c>
      <c r="B5592" t="s">
        <v>52965</v>
      </c>
      <c r="C5592" t="s">
        <v>52966</v>
      </c>
      <c r="D5592" s="111" t="s">
        <v>4130</v>
      </c>
      <c r="E5592" s="111" t="s">
        <v>52967</v>
      </c>
    </row>
    <row r="5593" spans="1:5">
      <c r="A5593">
        <v>0</v>
      </c>
      <c r="B5593" t="s">
        <v>52968</v>
      </c>
      <c r="C5593" t="s">
        <v>52969</v>
      </c>
      <c r="D5593" s="111" t="s">
        <v>4130</v>
      </c>
      <c r="E5593" s="111" t="s">
        <v>52970</v>
      </c>
    </row>
    <row r="5594" spans="1:5">
      <c r="A5594">
        <v>0</v>
      </c>
      <c r="B5594" t="s">
        <v>52971</v>
      </c>
      <c r="C5594">
        <v>0</v>
      </c>
      <c r="D5594" s="111">
        <v>0</v>
      </c>
      <c r="E5594" s="111" t="s">
        <v>42775</v>
      </c>
    </row>
    <row r="5595" spans="1:5">
      <c r="A5595">
        <v>0</v>
      </c>
      <c r="B5595" t="s">
        <v>52972</v>
      </c>
      <c r="C5595" t="s">
        <v>52973</v>
      </c>
      <c r="D5595" s="111" t="s">
        <v>4130</v>
      </c>
      <c r="E5595" s="111" t="s">
        <v>52974</v>
      </c>
    </row>
    <row r="5596" spans="1:5">
      <c r="A5596">
        <v>0</v>
      </c>
      <c r="B5596" t="s">
        <v>52975</v>
      </c>
      <c r="C5596" t="s">
        <v>52976</v>
      </c>
      <c r="D5596" s="111" t="s">
        <v>4130</v>
      </c>
      <c r="E5596" s="111" t="s">
        <v>51502</v>
      </c>
    </row>
    <row r="5597" spans="1:5">
      <c r="A5597">
        <v>0</v>
      </c>
      <c r="B5597" t="s">
        <v>52977</v>
      </c>
      <c r="C5597" t="s">
        <v>52978</v>
      </c>
      <c r="D5597" s="111" t="s">
        <v>4130</v>
      </c>
      <c r="E5597" s="111" t="s">
        <v>52979</v>
      </c>
    </row>
    <row r="5598" spans="1:5">
      <c r="A5598">
        <v>0</v>
      </c>
      <c r="B5598" t="s">
        <v>52980</v>
      </c>
      <c r="C5598" t="s">
        <v>52981</v>
      </c>
      <c r="D5598" s="111" t="s">
        <v>4130</v>
      </c>
      <c r="E5598" s="111" t="s">
        <v>52982</v>
      </c>
    </row>
    <row r="5599" spans="1:5">
      <c r="A5599">
        <v>0</v>
      </c>
      <c r="B5599" t="s">
        <v>52983</v>
      </c>
      <c r="C5599" t="s">
        <v>52984</v>
      </c>
      <c r="D5599" s="111" t="s">
        <v>40</v>
      </c>
      <c r="E5599" s="111" t="s">
        <v>52985</v>
      </c>
    </row>
    <row r="5600" spans="1:5">
      <c r="A5600">
        <v>0</v>
      </c>
      <c r="B5600" t="s">
        <v>52986</v>
      </c>
      <c r="C5600" t="s">
        <v>52987</v>
      </c>
      <c r="D5600" s="111" t="s">
        <v>40</v>
      </c>
      <c r="E5600" s="111" t="s">
        <v>52988</v>
      </c>
    </row>
    <row r="5601" spans="1:5">
      <c r="A5601">
        <v>0</v>
      </c>
      <c r="B5601" t="s">
        <v>52989</v>
      </c>
      <c r="C5601" t="s">
        <v>52990</v>
      </c>
      <c r="D5601" s="111" t="s">
        <v>40</v>
      </c>
      <c r="E5601" s="111" t="s">
        <v>52991</v>
      </c>
    </row>
    <row r="5602" spans="1:5">
      <c r="A5602">
        <v>0</v>
      </c>
      <c r="B5602" t="s">
        <v>52992</v>
      </c>
      <c r="C5602" t="s">
        <v>52993</v>
      </c>
      <c r="D5602" s="111" t="s">
        <v>40</v>
      </c>
      <c r="E5602" s="111" t="s">
        <v>43417</v>
      </c>
    </row>
    <row r="5603" spans="1:5">
      <c r="A5603">
        <v>0</v>
      </c>
      <c r="B5603" t="s">
        <v>52994</v>
      </c>
      <c r="C5603" t="s">
        <v>52995</v>
      </c>
      <c r="D5603" s="111" t="s">
        <v>40</v>
      </c>
      <c r="E5603" s="111" t="s">
        <v>52996</v>
      </c>
    </row>
    <row r="5604" spans="1:5">
      <c r="A5604">
        <v>0</v>
      </c>
      <c r="B5604" t="s">
        <v>52997</v>
      </c>
      <c r="C5604" t="s">
        <v>52998</v>
      </c>
      <c r="D5604" s="111" t="s">
        <v>40</v>
      </c>
      <c r="E5604" s="111" t="s">
        <v>52999</v>
      </c>
    </row>
    <row r="5605" spans="1:5">
      <c r="A5605">
        <v>0</v>
      </c>
      <c r="B5605" t="s">
        <v>53000</v>
      </c>
      <c r="C5605" t="s">
        <v>53001</v>
      </c>
      <c r="D5605" s="111" t="s">
        <v>40</v>
      </c>
      <c r="E5605" s="111" t="s">
        <v>49201</v>
      </c>
    </row>
    <row r="5606" spans="1:5">
      <c r="A5606">
        <v>0</v>
      </c>
      <c r="B5606" t="s">
        <v>53002</v>
      </c>
      <c r="C5606">
        <v>0</v>
      </c>
      <c r="D5606" s="111">
        <v>0</v>
      </c>
      <c r="E5606" s="111" t="s">
        <v>42775</v>
      </c>
    </row>
    <row r="5607" spans="1:5">
      <c r="A5607">
        <v>0</v>
      </c>
      <c r="B5607" t="s">
        <v>53003</v>
      </c>
      <c r="C5607" t="s">
        <v>53004</v>
      </c>
      <c r="D5607" s="111" t="s">
        <v>4130</v>
      </c>
      <c r="E5607" s="111" t="s">
        <v>53005</v>
      </c>
    </row>
    <row r="5608" spans="1:5">
      <c r="A5608">
        <v>0</v>
      </c>
      <c r="B5608" t="s">
        <v>53006</v>
      </c>
      <c r="C5608" t="s">
        <v>53007</v>
      </c>
      <c r="D5608" s="111" t="s">
        <v>4130</v>
      </c>
      <c r="E5608" s="111" t="s">
        <v>53008</v>
      </c>
    </row>
    <row r="5609" spans="1:5">
      <c r="A5609">
        <v>0</v>
      </c>
      <c r="B5609" t="s">
        <v>53009</v>
      </c>
      <c r="C5609">
        <v>0</v>
      </c>
      <c r="D5609" s="111">
        <v>0</v>
      </c>
      <c r="E5609" s="111" t="s">
        <v>42775</v>
      </c>
    </row>
    <row r="5610" spans="1:5">
      <c r="A5610">
        <v>0</v>
      </c>
      <c r="B5610" t="s">
        <v>53010</v>
      </c>
      <c r="C5610" t="s">
        <v>53011</v>
      </c>
      <c r="D5610" s="111" t="s">
        <v>4130</v>
      </c>
      <c r="E5610" s="111" t="s">
        <v>53012</v>
      </c>
    </row>
    <row r="5611" spans="1:5">
      <c r="A5611">
        <v>0</v>
      </c>
      <c r="B5611" t="s">
        <v>53013</v>
      </c>
      <c r="C5611" t="s">
        <v>53014</v>
      </c>
      <c r="D5611" s="111" t="s">
        <v>4130</v>
      </c>
      <c r="E5611" s="111" t="s">
        <v>53015</v>
      </c>
    </row>
    <row r="5612" spans="1:5">
      <c r="A5612">
        <v>0</v>
      </c>
      <c r="B5612" t="s">
        <v>53016</v>
      </c>
      <c r="C5612">
        <v>0</v>
      </c>
      <c r="D5612" s="111">
        <v>0</v>
      </c>
      <c r="E5612" s="111" t="s">
        <v>42775</v>
      </c>
    </row>
    <row r="5613" spans="1:5">
      <c r="A5613">
        <v>0</v>
      </c>
      <c r="B5613" t="s">
        <v>53017</v>
      </c>
      <c r="C5613" t="s">
        <v>53018</v>
      </c>
      <c r="D5613" s="111" t="s">
        <v>4130</v>
      </c>
      <c r="E5613" s="111" t="s">
        <v>53019</v>
      </c>
    </row>
    <row r="5614" spans="1:5">
      <c r="A5614">
        <v>0</v>
      </c>
      <c r="B5614" t="s">
        <v>53020</v>
      </c>
      <c r="C5614" t="s">
        <v>53021</v>
      </c>
      <c r="D5614" s="111" t="s">
        <v>4130</v>
      </c>
      <c r="E5614" s="111" t="s">
        <v>53022</v>
      </c>
    </row>
    <row r="5615" spans="1:5">
      <c r="A5615">
        <v>0</v>
      </c>
      <c r="B5615" t="s">
        <v>53023</v>
      </c>
      <c r="C5615">
        <v>0</v>
      </c>
      <c r="D5615" s="111">
        <v>0</v>
      </c>
      <c r="E5615" s="111" t="s">
        <v>42775</v>
      </c>
    </row>
    <row r="5616" spans="1:5">
      <c r="A5616">
        <v>0</v>
      </c>
      <c r="B5616" t="s">
        <v>53024</v>
      </c>
      <c r="C5616" t="s">
        <v>53025</v>
      </c>
      <c r="D5616" s="111" t="s">
        <v>4130</v>
      </c>
      <c r="E5616" s="111" t="s">
        <v>53026</v>
      </c>
    </row>
    <row r="5617" spans="1:5">
      <c r="A5617">
        <v>0</v>
      </c>
      <c r="B5617" t="s">
        <v>53027</v>
      </c>
      <c r="C5617" t="s">
        <v>53028</v>
      </c>
      <c r="D5617" s="111" t="s">
        <v>4130</v>
      </c>
      <c r="E5617" s="111" t="s">
        <v>53029</v>
      </c>
    </row>
    <row r="5618" spans="1:5">
      <c r="A5618">
        <v>0</v>
      </c>
      <c r="B5618" t="s">
        <v>53030</v>
      </c>
      <c r="C5618" t="s">
        <v>53031</v>
      </c>
      <c r="D5618" s="111" t="s">
        <v>4130</v>
      </c>
      <c r="E5618" s="111" t="s">
        <v>45396</v>
      </c>
    </row>
    <row r="5619" spans="1:5">
      <c r="A5619">
        <v>0</v>
      </c>
      <c r="B5619" t="s">
        <v>53032</v>
      </c>
      <c r="C5619" t="s">
        <v>53033</v>
      </c>
      <c r="D5619" s="111" t="s">
        <v>40</v>
      </c>
      <c r="E5619" s="111" t="s">
        <v>53034</v>
      </c>
    </row>
    <row r="5620" spans="1:5">
      <c r="A5620">
        <v>0</v>
      </c>
      <c r="B5620" t="s">
        <v>53035</v>
      </c>
      <c r="C5620" t="s">
        <v>53036</v>
      </c>
      <c r="D5620" s="111" t="s">
        <v>4130</v>
      </c>
      <c r="E5620" s="111" t="s">
        <v>53037</v>
      </c>
    </row>
    <row r="5621" spans="1:5">
      <c r="A5621">
        <v>0</v>
      </c>
      <c r="B5621" t="s">
        <v>53038</v>
      </c>
      <c r="C5621" t="s">
        <v>53039</v>
      </c>
      <c r="D5621" s="111" t="s">
        <v>40</v>
      </c>
      <c r="E5621" s="111" t="s">
        <v>53040</v>
      </c>
    </row>
    <row r="5622" spans="1:5">
      <c r="A5622">
        <v>0</v>
      </c>
      <c r="B5622" t="s">
        <v>53041</v>
      </c>
      <c r="C5622" t="s">
        <v>53042</v>
      </c>
      <c r="D5622" s="111" t="s">
        <v>40</v>
      </c>
      <c r="E5622" s="111" t="s">
        <v>47721</v>
      </c>
    </row>
    <row r="5623" spans="1:5">
      <c r="A5623">
        <v>0</v>
      </c>
      <c r="B5623" t="s">
        <v>53043</v>
      </c>
      <c r="C5623" t="s">
        <v>53044</v>
      </c>
      <c r="D5623" s="111" t="s">
        <v>40</v>
      </c>
      <c r="E5623" s="111" t="s">
        <v>42853</v>
      </c>
    </row>
    <row r="5624" spans="1:5">
      <c r="A5624">
        <v>0</v>
      </c>
      <c r="B5624" t="s">
        <v>53045</v>
      </c>
      <c r="C5624" t="s">
        <v>53046</v>
      </c>
      <c r="D5624" s="111" t="s">
        <v>4130</v>
      </c>
      <c r="E5624" s="111" t="s">
        <v>51587</v>
      </c>
    </row>
    <row r="5625" spans="1:5">
      <c r="A5625">
        <v>0</v>
      </c>
      <c r="B5625" t="s">
        <v>53047</v>
      </c>
      <c r="C5625" t="s">
        <v>53048</v>
      </c>
      <c r="D5625" s="111" t="s">
        <v>40</v>
      </c>
      <c r="E5625" s="111" t="s">
        <v>50739</v>
      </c>
    </row>
    <row r="5626" spans="1:5">
      <c r="A5626">
        <v>0</v>
      </c>
      <c r="B5626" t="s">
        <v>53049</v>
      </c>
      <c r="C5626" t="s">
        <v>53050</v>
      </c>
      <c r="D5626" s="111" t="s">
        <v>40</v>
      </c>
      <c r="E5626" s="111" t="s">
        <v>53051</v>
      </c>
    </row>
    <row r="5627" spans="1:5">
      <c r="A5627">
        <v>0</v>
      </c>
      <c r="B5627" t="s">
        <v>53052</v>
      </c>
      <c r="C5627" t="s">
        <v>53053</v>
      </c>
      <c r="D5627" s="111" t="s">
        <v>40</v>
      </c>
      <c r="E5627" s="111" t="s">
        <v>53054</v>
      </c>
    </row>
    <row r="5628" spans="1:5">
      <c r="A5628">
        <v>0</v>
      </c>
      <c r="B5628" t="s">
        <v>53055</v>
      </c>
      <c r="C5628" t="s">
        <v>53056</v>
      </c>
      <c r="D5628" s="111" t="s">
        <v>40</v>
      </c>
      <c r="E5628" s="111" t="s">
        <v>47302</v>
      </c>
    </row>
    <row r="5629" spans="1:5">
      <c r="A5629">
        <v>0</v>
      </c>
      <c r="B5629" t="s">
        <v>53057</v>
      </c>
      <c r="C5629" t="s">
        <v>53058</v>
      </c>
      <c r="D5629" s="111" t="s">
        <v>40</v>
      </c>
      <c r="E5629" s="111" t="s">
        <v>49211</v>
      </c>
    </row>
    <row r="5630" spans="1:5">
      <c r="A5630">
        <v>0</v>
      </c>
      <c r="B5630" t="s">
        <v>53059</v>
      </c>
      <c r="C5630" t="s">
        <v>53060</v>
      </c>
      <c r="D5630" s="111" t="s">
        <v>40</v>
      </c>
      <c r="E5630" s="111" t="s">
        <v>53061</v>
      </c>
    </row>
    <row r="5631" spans="1:5">
      <c r="A5631">
        <v>0</v>
      </c>
      <c r="B5631" t="s">
        <v>53062</v>
      </c>
      <c r="C5631" t="s">
        <v>53063</v>
      </c>
      <c r="D5631" s="111" t="s">
        <v>40</v>
      </c>
      <c r="E5631" s="111" t="s">
        <v>53064</v>
      </c>
    </row>
    <row r="5632" spans="1:5">
      <c r="A5632">
        <v>0</v>
      </c>
      <c r="B5632" t="s">
        <v>53065</v>
      </c>
      <c r="C5632">
        <v>0</v>
      </c>
      <c r="D5632" s="111">
        <v>0</v>
      </c>
      <c r="E5632" s="111" t="s">
        <v>42775</v>
      </c>
    </row>
    <row r="5633" spans="1:5">
      <c r="A5633">
        <v>0</v>
      </c>
      <c r="B5633" t="s">
        <v>53066</v>
      </c>
      <c r="C5633" t="s">
        <v>53067</v>
      </c>
      <c r="D5633" s="111" t="s">
        <v>4130</v>
      </c>
      <c r="E5633" s="111" t="s">
        <v>53068</v>
      </c>
    </row>
    <row r="5634" spans="1:5">
      <c r="A5634">
        <v>0</v>
      </c>
      <c r="B5634" t="s">
        <v>53069</v>
      </c>
      <c r="C5634" t="s">
        <v>53070</v>
      </c>
      <c r="D5634" s="111" t="s">
        <v>4130</v>
      </c>
      <c r="E5634" s="111" t="s">
        <v>53071</v>
      </c>
    </row>
    <row r="5635" spans="1:5">
      <c r="A5635">
        <v>0</v>
      </c>
      <c r="B5635" t="s">
        <v>53072</v>
      </c>
      <c r="C5635" t="s">
        <v>53073</v>
      </c>
      <c r="D5635" s="111" t="s">
        <v>4130</v>
      </c>
      <c r="E5635" s="111" t="s">
        <v>53074</v>
      </c>
    </row>
    <row r="5636" spans="1:5">
      <c r="A5636">
        <v>0</v>
      </c>
      <c r="B5636" t="s">
        <v>53075</v>
      </c>
      <c r="C5636" t="s">
        <v>53076</v>
      </c>
      <c r="D5636" s="111" t="s">
        <v>4130</v>
      </c>
      <c r="E5636" s="111" t="s">
        <v>53077</v>
      </c>
    </row>
    <row r="5637" spans="1:5">
      <c r="A5637">
        <v>0</v>
      </c>
      <c r="B5637" t="s">
        <v>53078</v>
      </c>
      <c r="C5637">
        <v>0</v>
      </c>
      <c r="D5637" s="111">
        <v>0</v>
      </c>
      <c r="E5637" s="111" t="s">
        <v>42775</v>
      </c>
    </row>
    <row r="5638" spans="1:5">
      <c r="A5638">
        <v>0</v>
      </c>
      <c r="B5638" t="s">
        <v>53079</v>
      </c>
      <c r="C5638" t="s">
        <v>53080</v>
      </c>
      <c r="D5638" s="111" t="s">
        <v>4130</v>
      </c>
      <c r="E5638" s="111" t="s">
        <v>53081</v>
      </c>
    </row>
    <row r="5639" spans="1:5">
      <c r="A5639">
        <v>0</v>
      </c>
      <c r="B5639" t="s">
        <v>53082</v>
      </c>
      <c r="C5639" t="s">
        <v>53083</v>
      </c>
      <c r="D5639" s="111" t="s">
        <v>4130</v>
      </c>
      <c r="E5639" s="111" t="s">
        <v>53081</v>
      </c>
    </row>
    <row r="5640" spans="1:5">
      <c r="A5640">
        <v>0</v>
      </c>
      <c r="B5640" t="s">
        <v>53084</v>
      </c>
      <c r="C5640" t="s">
        <v>53085</v>
      </c>
      <c r="D5640" s="111" t="s">
        <v>4130</v>
      </c>
      <c r="E5640" s="111" t="s">
        <v>53086</v>
      </c>
    </row>
    <row r="5641" spans="1:5">
      <c r="A5641">
        <v>0</v>
      </c>
      <c r="B5641" t="s">
        <v>53087</v>
      </c>
      <c r="C5641" t="s">
        <v>53088</v>
      </c>
      <c r="D5641" s="111" t="s">
        <v>4130</v>
      </c>
      <c r="E5641" s="111" t="s">
        <v>53089</v>
      </c>
    </row>
    <row r="5642" spans="1:5">
      <c r="A5642">
        <v>0</v>
      </c>
      <c r="B5642" t="s">
        <v>53090</v>
      </c>
      <c r="C5642" t="s">
        <v>53091</v>
      </c>
      <c r="D5642" s="111" t="s">
        <v>4130</v>
      </c>
      <c r="E5642" s="111" t="s">
        <v>53089</v>
      </c>
    </row>
    <row r="5643" spans="1:5">
      <c r="A5643">
        <v>0</v>
      </c>
      <c r="B5643" t="s">
        <v>53092</v>
      </c>
      <c r="C5643" t="s">
        <v>53093</v>
      </c>
      <c r="D5643" s="111" t="s">
        <v>4130</v>
      </c>
      <c r="E5643" s="111" t="s">
        <v>53094</v>
      </c>
    </row>
    <row r="5644" spans="1:5">
      <c r="A5644">
        <v>0</v>
      </c>
      <c r="B5644" t="s">
        <v>53095</v>
      </c>
      <c r="C5644" t="s">
        <v>53096</v>
      </c>
      <c r="D5644" s="111" t="s">
        <v>4130</v>
      </c>
      <c r="E5644" s="111" t="s">
        <v>53097</v>
      </c>
    </row>
    <row r="5645" spans="1:5">
      <c r="A5645">
        <v>0</v>
      </c>
      <c r="B5645" t="s">
        <v>53098</v>
      </c>
      <c r="C5645" t="s">
        <v>53099</v>
      </c>
      <c r="D5645" s="111" t="s">
        <v>4130</v>
      </c>
      <c r="E5645" s="111" t="s">
        <v>53097</v>
      </c>
    </row>
    <row r="5646" spans="1:5">
      <c r="A5646">
        <v>0</v>
      </c>
      <c r="B5646" t="s">
        <v>53100</v>
      </c>
      <c r="C5646" t="s">
        <v>53101</v>
      </c>
      <c r="D5646" s="111" t="s">
        <v>4130</v>
      </c>
      <c r="E5646" s="111" t="s">
        <v>53102</v>
      </c>
    </row>
    <row r="5647" spans="1:5">
      <c r="A5647">
        <v>0</v>
      </c>
      <c r="B5647" t="s">
        <v>53103</v>
      </c>
      <c r="C5647" t="s">
        <v>53104</v>
      </c>
      <c r="D5647" s="111" t="s">
        <v>4130</v>
      </c>
      <c r="E5647" s="111" t="s">
        <v>53102</v>
      </c>
    </row>
    <row r="5648" spans="1:5">
      <c r="A5648">
        <v>0</v>
      </c>
      <c r="B5648" t="s">
        <v>53105</v>
      </c>
      <c r="C5648" t="s">
        <v>53106</v>
      </c>
      <c r="D5648" s="111" t="s">
        <v>4130</v>
      </c>
      <c r="E5648" s="111" t="s">
        <v>53107</v>
      </c>
    </row>
    <row r="5649" spans="1:5">
      <c r="A5649">
        <v>0</v>
      </c>
      <c r="B5649" t="s">
        <v>53108</v>
      </c>
      <c r="C5649" t="s">
        <v>53109</v>
      </c>
      <c r="D5649" s="111" t="s">
        <v>4130</v>
      </c>
      <c r="E5649" s="111" t="s">
        <v>53110</v>
      </c>
    </row>
    <row r="5650" spans="1:5">
      <c r="A5650">
        <v>0</v>
      </c>
      <c r="B5650" t="s">
        <v>53111</v>
      </c>
      <c r="C5650">
        <v>0</v>
      </c>
      <c r="D5650" s="111">
        <v>0</v>
      </c>
      <c r="E5650" s="111" t="s">
        <v>42775</v>
      </c>
    </row>
    <row r="5651" spans="1:5">
      <c r="A5651">
        <v>0</v>
      </c>
      <c r="B5651" t="s">
        <v>53112</v>
      </c>
      <c r="C5651" t="s">
        <v>53113</v>
      </c>
      <c r="D5651" s="111" t="s">
        <v>4149</v>
      </c>
      <c r="E5651" s="111" t="s">
        <v>53114</v>
      </c>
    </row>
    <row r="5652" spans="1:5">
      <c r="A5652">
        <v>0</v>
      </c>
      <c r="B5652" t="s">
        <v>53115</v>
      </c>
      <c r="C5652" t="s">
        <v>53116</v>
      </c>
      <c r="D5652" s="111" t="s">
        <v>4149</v>
      </c>
      <c r="E5652" s="111" t="s">
        <v>53114</v>
      </c>
    </row>
    <row r="5653" spans="1:5">
      <c r="A5653">
        <v>0</v>
      </c>
      <c r="B5653" t="s">
        <v>53117</v>
      </c>
      <c r="C5653" t="s">
        <v>53118</v>
      </c>
      <c r="D5653" s="111" t="s">
        <v>4149</v>
      </c>
      <c r="E5653" s="111" t="s">
        <v>53119</v>
      </c>
    </row>
    <row r="5654" spans="1:5">
      <c r="A5654">
        <v>0</v>
      </c>
      <c r="B5654" t="s">
        <v>53120</v>
      </c>
      <c r="C5654" t="s">
        <v>53121</v>
      </c>
      <c r="D5654" s="111" t="s">
        <v>4149</v>
      </c>
      <c r="E5654" s="111" t="s">
        <v>53122</v>
      </c>
    </row>
    <row r="5655" spans="1:5">
      <c r="A5655">
        <v>0</v>
      </c>
      <c r="B5655" t="s">
        <v>53123</v>
      </c>
      <c r="C5655" t="s">
        <v>53124</v>
      </c>
      <c r="D5655" s="111" t="s">
        <v>4149</v>
      </c>
      <c r="E5655" s="111" t="s">
        <v>53125</v>
      </c>
    </row>
    <row r="5656" spans="1:5">
      <c r="A5656">
        <v>0</v>
      </c>
      <c r="B5656" t="s">
        <v>53126</v>
      </c>
      <c r="C5656" t="s">
        <v>53127</v>
      </c>
      <c r="D5656" s="111" t="s">
        <v>42876</v>
      </c>
      <c r="E5656" s="111" t="s">
        <v>53128</v>
      </c>
    </row>
    <row r="5657" spans="1:5">
      <c r="A5657" t="s">
        <v>53129</v>
      </c>
      <c r="B5657">
        <v>0</v>
      </c>
      <c r="C5657">
        <v>0</v>
      </c>
      <c r="D5657" s="111">
        <v>0</v>
      </c>
      <c r="E5657" s="111" t="s">
        <v>42775</v>
      </c>
    </row>
    <row r="5658" spans="1:5">
      <c r="A5658">
        <v>0</v>
      </c>
      <c r="B5658" t="s">
        <v>53130</v>
      </c>
      <c r="C5658">
        <v>0</v>
      </c>
      <c r="D5658" s="111">
        <v>0</v>
      </c>
      <c r="E5658" s="111" t="s">
        <v>42775</v>
      </c>
    </row>
    <row r="5659" spans="1:5">
      <c r="A5659">
        <v>0</v>
      </c>
      <c r="B5659" t="s">
        <v>53131</v>
      </c>
      <c r="C5659" t="s">
        <v>53132</v>
      </c>
      <c r="D5659" s="111" t="s">
        <v>4130</v>
      </c>
      <c r="E5659" s="111" t="s">
        <v>53133</v>
      </c>
    </row>
    <row r="5660" spans="1:5">
      <c r="A5660">
        <v>0</v>
      </c>
      <c r="B5660" t="s">
        <v>53134</v>
      </c>
      <c r="C5660" t="s">
        <v>53135</v>
      </c>
      <c r="D5660" s="111" t="s">
        <v>4130</v>
      </c>
      <c r="E5660" s="111" t="s">
        <v>53136</v>
      </c>
    </row>
    <row r="5661" spans="1:5">
      <c r="A5661">
        <v>0</v>
      </c>
      <c r="B5661" t="s">
        <v>53137</v>
      </c>
      <c r="C5661" t="s">
        <v>53138</v>
      </c>
      <c r="D5661" s="111" t="s">
        <v>4130</v>
      </c>
      <c r="E5661" s="111" t="s">
        <v>53139</v>
      </c>
    </row>
    <row r="5662" spans="1:5">
      <c r="A5662">
        <v>0</v>
      </c>
      <c r="B5662" t="s">
        <v>53140</v>
      </c>
      <c r="C5662" t="s">
        <v>53141</v>
      </c>
      <c r="D5662" s="111" t="s">
        <v>4130</v>
      </c>
      <c r="E5662" s="111" t="s">
        <v>53142</v>
      </c>
    </row>
    <row r="5663" spans="1:5">
      <c r="A5663">
        <v>0</v>
      </c>
      <c r="B5663" t="s">
        <v>53143</v>
      </c>
      <c r="C5663" t="s">
        <v>53144</v>
      </c>
      <c r="D5663" s="111" t="s">
        <v>4130</v>
      </c>
      <c r="E5663" s="111" t="s">
        <v>53145</v>
      </c>
    </row>
    <row r="5664" spans="1:5">
      <c r="A5664">
        <v>0</v>
      </c>
      <c r="B5664" t="s">
        <v>53146</v>
      </c>
      <c r="C5664" t="s">
        <v>53147</v>
      </c>
      <c r="D5664" s="111" t="s">
        <v>4130</v>
      </c>
      <c r="E5664" s="111" t="s">
        <v>53148</v>
      </c>
    </row>
    <row r="5665" spans="1:5">
      <c r="A5665">
        <v>0</v>
      </c>
      <c r="B5665" t="s">
        <v>53149</v>
      </c>
      <c r="C5665" t="s">
        <v>53150</v>
      </c>
      <c r="D5665" s="111" t="s">
        <v>4130</v>
      </c>
      <c r="E5665" s="111" t="s">
        <v>53151</v>
      </c>
    </row>
    <row r="5666" spans="1:5">
      <c r="A5666">
        <v>0</v>
      </c>
      <c r="B5666" t="s">
        <v>53152</v>
      </c>
      <c r="C5666" t="s">
        <v>53153</v>
      </c>
      <c r="D5666" s="111" t="s">
        <v>4130</v>
      </c>
      <c r="E5666" s="111" t="s">
        <v>53154</v>
      </c>
    </row>
    <row r="5667" spans="1:5">
      <c r="A5667">
        <v>0</v>
      </c>
      <c r="B5667" t="s">
        <v>53155</v>
      </c>
      <c r="C5667" t="s">
        <v>53156</v>
      </c>
      <c r="D5667" s="111" t="s">
        <v>4130</v>
      </c>
      <c r="E5667" s="111" t="s">
        <v>53157</v>
      </c>
    </row>
    <row r="5668" spans="1:5">
      <c r="A5668">
        <v>0</v>
      </c>
      <c r="B5668" t="s">
        <v>53158</v>
      </c>
      <c r="C5668" t="s">
        <v>53159</v>
      </c>
      <c r="D5668" s="111" t="s">
        <v>4130</v>
      </c>
      <c r="E5668" s="111" t="s">
        <v>53160</v>
      </c>
    </row>
    <row r="5669" spans="1:5">
      <c r="A5669">
        <v>0</v>
      </c>
      <c r="B5669" t="s">
        <v>53161</v>
      </c>
      <c r="C5669" t="s">
        <v>53162</v>
      </c>
      <c r="D5669" s="111" t="s">
        <v>4130</v>
      </c>
      <c r="E5669" s="111" t="s">
        <v>53163</v>
      </c>
    </row>
    <row r="5670" spans="1:5">
      <c r="A5670">
        <v>0</v>
      </c>
      <c r="B5670" t="s">
        <v>53164</v>
      </c>
      <c r="C5670" t="s">
        <v>53165</v>
      </c>
      <c r="D5670" s="111" t="s">
        <v>4130</v>
      </c>
      <c r="E5670" s="111" t="s">
        <v>53166</v>
      </c>
    </row>
    <row r="5671" spans="1:5">
      <c r="A5671">
        <v>0</v>
      </c>
      <c r="B5671" t="s">
        <v>53167</v>
      </c>
      <c r="C5671" t="s">
        <v>53168</v>
      </c>
      <c r="D5671" s="111" t="s">
        <v>4130</v>
      </c>
      <c r="E5671" s="111" t="s">
        <v>53169</v>
      </c>
    </row>
    <row r="5672" spans="1:5">
      <c r="A5672">
        <v>0</v>
      </c>
      <c r="B5672" t="s">
        <v>53170</v>
      </c>
      <c r="C5672" t="s">
        <v>53171</v>
      </c>
      <c r="D5672" s="111" t="s">
        <v>4130</v>
      </c>
      <c r="E5672" s="111" t="s">
        <v>53172</v>
      </c>
    </row>
    <row r="5673" spans="1:5">
      <c r="A5673">
        <v>0</v>
      </c>
      <c r="B5673" t="s">
        <v>53173</v>
      </c>
      <c r="C5673" t="s">
        <v>53174</v>
      </c>
      <c r="D5673" s="111" t="s">
        <v>4130</v>
      </c>
      <c r="E5673" s="111" t="s">
        <v>53175</v>
      </c>
    </row>
    <row r="5674" spans="1:5">
      <c r="A5674">
        <v>0</v>
      </c>
      <c r="B5674" t="s">
        <v>53176</v>
      </c>
      <c r="C5674" t="s">
        <v>53177</v>
      </c>
      <c r="D5674" s="111" t="s">
        <v>4130</v>
      </c>
      <c r="E5674" s="111" t="s">
        <v>53178</v>
      </c>
    </row>
    <row r="5675" spans="1:5">
      <c r="A5675">
        <v>0</v>
      </c>
      <c r="B5675" t="s">
        <v>53179</v>
      </c>
      <c r="C5675" t="s">
        <v>53180</v>
      </c>
      <c r="D5675" s="111" t="s">
        <v>4130</v>
      </c>
      <c r="E5675" s="111" t="s">
        <v>53175</v>
      </c>
    </row>
    <row r="5676" spans="1:5">
      <c r="A5676">
        <v>0</v>
      </c>
      <c r="B5676" t="s">
        <v>53181</v>
      </c>
      <c r="C5676" t="s">
        <v>53182</v>
      </c>
      <c r="D5676" s="111" t="s">
        <v>4130</v>
      </c>
      <c r="E5676" s="111" t="s">
        <v>53183</v>
      </c>
    </row>
    <row r="5677" spans="1:5">
      <c r="A5677">
        <v>0</v>
      </c>
      <c r="B5677" t="s">
        <v>53184</v>
      </c>
      <c r="C5677" t="s">
        <v>53185</v>
      </c>
      <c r="D5677" s="111" t="s">
        <v>4130</v>
      </c>
      <c r="E5677" s="111" t="s">
        <v>53175</v>
      </c>
    </row>
    <row r="5678" spans="1:5">
      <c r="A5678">
        <v>0</v>
      </c>
      <c r="B5678" t="s">
        <v>53186</v>
      </c>
      <c r="C5678" t="s">
        <v>53187</v>
      </c>
      <c r="D5678" s="111" t="s">
        <v>4130</v>
      </c>
      <c r="E5678" s="111" t="s">
        <v>53188</v>
      </c>
    </row>
    <row r="5679" spans="1:5">
      <c r="A5679">
        <v>0</v>
      </c>
      <c r="B5679" t="s">
        <v>53189</v>
      </c>
      <c r="C5679" t="s">
        <v>53190</v>
      </c>
      <c r="D5679" s="111" t="s">
        <v>4130</v>
      </c>
      <c r="E5679" s="111" t="s">
        <v>53191</v>
      </c>
    </row>
    <row r="5680" spans="1:5">
      <c r="A5680">
        <v>0</v>
      </c>
      <c r="B5680" t="s">
        <v>53192</v>
      </c>
      <c r="C5680" t="s">
        <v>53193</v>
      </c>
      <c r="D5680" s="111" t="s">
        <v>4130</v>
      </c>
      <c r="E5680" s="111" t="s">
        <v>53194</v>
      </c>
    </row>
    <row r="5681" spans="1:5">
      <c r="A5681">
        <v>0</v>
      </c>
      <c r="B5681" t="s">
        <v>53195</v>
      </c>
      <c r="C5681" t="s">
        <v>53196</v>
      </c>
      <c r="D5681" s="111" t="s">
        <v>4130</v>
      </c>
      <c r="E5681" s="111" t="s">
        <v>53197</v>
      </c>
    </row>
    <row r="5682" spans="1:5">
      <c r="A5682">
        <v>0</v>
      </c>
      <c r="B5682" t="s">
        <v>53198</v>
      </c>
      <c r="C5682">
        <v>0</v>
      </c>
      <c r="D5682" s="111">
        <v>0</v>
      </c>
      <c r="E5682" s="111" t="s">
        <v>42775</v>
      </c>
    </row>
    <row r="5683" spans="1:5">
      <c r="A5683">
        <v>0</v>
      </c>
      <c r="B5683" t="s">
        <v>53199</v>
      </c>
      <c r="C5683" t="s">
        <v>53200</v>
      </c>
      <c r="D5683" s="111" t="s">
        <v>4130</v>
      </c>
      <c r="E5683" s="111" t="s">
        <v>53201</v>
      </c>
    </row>
    <row r="5684" spans="1:5">
      <c r="A5684">
        <v>0</v>
      </c>
      <c r="B5684" t="s">
        <v>53202</v>
      </c>
      <c r="C5684" t="s">
        <v>53203</v>
      </c>
      <c r="D5684" s="111" t="s">
        <v>4130</v>
      </c>
      <c r="E5684" s="111" t="s">
        <v>53204</v>
      </c>
    </row>
    <row r="5685" spans="1:5">
      <c r="A5685">
        <v>0</v>
      </c>
      <c r="B5685" t="s">
        <v>53205</v>
      </c>
      <c r="C5685" t="s">
        <v>53206</v>
      </c>
      <c r="D5685" s="111" t="s">
        <v>4130</v>
      </c>
      <c r="E5685" s="111" t="s">
        <v>53207</v>
      </c>
    </row>
    <row r="5686" spans="1:5">
      <c r="A5686">
        <v>0</v>
      </c>
      <c r="B5686" t="s">
        <v>53208</v>
      </c>
      <c r="C5686" t="s">
        <v>53209</v>
      </c>
      <c r="D5686" s="111" t="s">
        <v>4130</v>
      </c>
      <c r="E5686" s="111" t="s">
        <v>53210</v>
      </c>
    </row>
    <row r="5687" spans="1:5">
      <c r="A5687">
        <v>0</v>
      </c>
      <c r="B5687" t="s">
        <v>53211</v>
      </c>
      <c r="C5687" t="s">
        <v>53212</v>
      </c>
      <c r="D5687" s="111" t="s">
        <v>4130</v>
      </c>
      <c r="E5687" s="111" t="s">
        <v>53213</v>
      </c>
    </row>
    <row r="5688" spans="1:5">
      <c r="A5688">
        <v>0</v>
      </c>
      <c r="B5688" t="s">
        <v>53214</v>
      </c>
      <c r="C5688" t="s">
        <v>53215</v>
      </c>
      <c r="D5688" s="111" t="s">
        <v>4130</v>
      </c>
      <c r="E5688" s="111" t="s">
        <v>53216</v>
      </c>
    </row>
    <row r="5689" spans="1:5">
      <c r="A5689">
        <v>0</v>
      </c>
      <c r="B5689" t="s">
        <v>53217</v>
      </c>
      <c r="C5689" t="s">
        <v>53218</v>
      </c>
      <c r="D5689" s="111" t="s">
        <v>4130</v>
      </c>
      <c r="E5689" s="111" t="s">
        <v>53219</v>
      </c>
    </row>
    <row r="5690" spans="1:5">
      <c r="A5690">
        <v>0</v>
      </c>
      <c r="B5690" t="s">
        <v>53220</v>
      </c>
      <c r="C5690" t="s">
        <v>53221</v>
      </c>
      <c r="D5690" s="111" t="s">
        <v>4130</v>
      </c>
      <c r="E5690" s="111" t="s">
        <v>53222</v>
      </c>
    </row>
    <row r="5691" spans="1:5">
      <c r="A5691">
        <v>0</v>
      </c>
      <c r="B5691" t="s">
        <v>53223</v>
      </c>
      <c r="C5691" t="s">
        <v>53224</v>
      </c>
      <c r="D5691" s="111" t="s">
        <v>4130</v>
      </c>
      <c r="E5691" s="111" t="s">
        <v>53225</v>
      </c>
    </row>
    <row r="5692" spans="1:5">
      <c r="A5692">
        <v>0</v>
      </c>
      <c r="B5692" t="s">
        <v>53226</v>
      </c>
      <c r="C5692">
        <v>0</v>
      </c>
      <c r="D5692" s="111">
        <v>0</v>
      </c>
      <c r="E5692" s="111" t="s">
        <v>42775</v>
      </c>
    </row>
    <row r="5693" spans="1:5">
      <c r="A5693">
        <v>0</v>
      </c>
      <c r="B5693" t="s">
        <v>53227</v>
      </c>
      <c r="C5693" t="s">
        <v>53228</v>
      </c>
      <c r="D5693" s="111" t="s">
        <v>4130</v>
      </c>
      <c r="E5693" s="111" t="s">
        <v>53229</v>
      </c>
    </row>
    <row r="5694" spans="1:5">
      <c r="A5694">
        <v>0</v>
      </c>
      <c r="B5694" t="s">
        <v>53230</v>
      </c>
      <c r="C5694" t="s">
        <v>53231</v>
      </c>
      <c r="D5694" s="111" t="s">
        <v>4130</v>
      </c>
      <c r="E5694" s="111" t="s">
        <v>53232</v>
      </c>
    </row>
    <row r="5695" spans="1:5">
      <c r="A5695">
        <v>0</v>
      </c>
      <c r="B5695" t="s">
        <v>53233</v>
      </c>
      <c r="C5695" t="s">
        <v>53234</v>
      </c>
      <c r="D5695" s="111" t="s">
        <v>4130</v>
      </c>
      <c r="E5695" s="111" t="s">
        <v>53235</v>
      </c>
    </row>
    <row r="5696" spans="1:5">
      <c r="A5696">
        <v>0</v>
      </c>
      <c r="B5696" t="s">
        <v>53236</v>
      </c>
      <c r="C5696" t="s">
        <v>53237</v>
      </c>
      <c r="D5696" s="111" t="s">
        <v>4130</v>
      </c>
      <c r="E5696" s="111" t="s">
        <v>53238</v>
      </c>
    </row>
    <row r="5697" spans="1:5">
      <c r="A5697">
        <v>0</v>
      </c>
      <c r="B5697" t="s">
        <v>53239</v>
      </c>
      <c r="C5697" t="s">
        <v>53240</v>
      </c>
      <c r="D5697" s="111" t="s">
        <v>4130</v>
      </c>
      <c r="E5697" s="111" t="s">
        <v>53241</v>
      </c>
    </row>
    <row r="5698" spans="1:5">
      <c r="A5698">
        <v>0</v>
      </c>
      <c r="B5698" t="s">
        <v>53242</v>
      </c>
      <c r="C5698" t="s">
        <v>53243</v>
      </c>
      <c r="D5698" s="111" t="s">
        <v>4130</v>
      </c>
      <c r="E5698" s="111" t="s">
        <v>53244</v>
      </c>
    </row>
    <row r="5699" spans="1:5">
      <c r="A5699">
        <v>0</v>
      </c>
      <c r="B5699" t="s">
        <v>53245</v>
      </c>
      <c r="C5699" t="s">
        <v>53246</v>
      </c>
      <c r="D5699" s="111" t="s">
        <v>4130</v>
      </c>
      <c r="E5699" s="111" t="s">
        <v>52505</v>
      </c>
    </row>
    <row r="5700" spans="1:5">
      <c r="A5700">
        <v>0</v>
      </c>
      <c r="B5700" t="s">
        <v>53247</v>
      </c>
      <c r="C5700" t="s">
        <v>53248</v>
      </c>
      <c r="D5700" s="111" t="s">
        <v>4130</v>
      </c>
      <c r="E5700" s="111" t="s">
        <v>53249</v>
      </c>
    </row>
    <row r="5701" spans="1:5">
      <c r="A5701">
        <v>0</v>
      </c>
      <c r="B5701" t="s">
        <v>53250</v>
      </c>
      <c r="C5701" t="s">
        <v>53251</v>
      </c>
      <c r="D5701" s="111" t="s">
        <v>4130</v>
      </c>
      <c r="E5701" s="111" t="s">
        <v>53252</v>
      </c>
    </row>
    <row r="5702" spans="1:5">
      <c r="A5702">
        <v>0</v>
      </c>
      <c r="B5702" t="s">
        <v>53253</v>
      </c>
      <c r="C5702" t="s">
        <v>53254</v>
      </c>
      <c r="D5702" s="111" t="s">
        <v>4130</v>
      </c>
      <c r="E5702" s="111" t="s">
        <v>53255</v>
      </c>
    </row>
    <row r="5703" spans="1:5">
      <c r="A5703">
        <v>0</v>
      </c>
      <c r="B5703" t="s">
        <v>53256</v>
      </c>
      <c r="C5703" t="s">
        <v>53257</v>
      </c>
      <c r="D5703" s="111" t="s">
        <v>4130</v>
      </c>
      <c r="E5703" s="111" t="s">
        <v>53258</v>
      </c>
    </row>
    <row r="5704" spans="1:5">
      <c r="A5704">
        <v>0</v>
      </c>
      <c r="B5704" t="s">
        <v>53259</v>
      </c>
      <c r="C5704" t="s">
        <v>53260</v>
      </c>
      <c r="D5704" s="111" t="s">
        <v>4130</v>
      </c>
      <c r="E5704" s="111" t="s">
        <v>53261</v>
      </c>
    </row>
    <row r="5705" spans="1:5">
      <c r="A5705">
        <v>0</v>
      </c>
      <c r="B5705" t="s">
        <v>53262</v>
      </c>
      <c r="C5705" t="s">
        <v>53263</v>
      </c>
      <c r="D5705" s="111" t="s">
        <v>4130</v>
      </c>
      <c r="E5705" s="111" t="s">
        <v>53264</v>
      </c>
    </row>
    <row r="5706" spans="1:5">
      <c r="A5706">
        <v>0</v>
      </c>
      <c r="B5706" t="s">
        <v>53265</v>
      </c>
      <c r="C5706" t="s">
        <v>53266</v>
      </c>
      <c r="D5706" s="111" t="s">
        <v>4130</v>
      </c>
      <c r="E5706" s="111" t="s">
        <v>53267</v>
      </c>
    </row>
    <row r="5707" spans="1:5">
      <c r="A5707">
        <v>0</v>
      </c>
      <c r="B5707" t="s">
        <v>53268</v>
      </c>
      <c r="C5707" t="s">
        <v>53269</v>
      </c>
      <c r="D5707" s="111" t="s">
        <v>4130</v>
      </c>
      <c r="E5707" s="111" t="s">
        <v>53270</v>
      </c>
    </row>
    <row r="5708" spans="1:5">
      <c r="A5708">
        <v>0</v>
      </c>
      <c r="B5708" t="s">
        <v>53271</v>
      </c>
      <c r="C5708" t="s">
        <v>53272</v>
      </c>
      <c r="D5708" s="111" t="s">
        <v>4130</v>
      </c>
      <c r="E5708" s="111" t="s">
        <v>53273</v>
      </c>
    </row>
    <row r="5709" spans="1:5">
      <c r="A5709">
        <v>0</v>
      </c>
      <c r="B5709" t="s">
        <v>53274</v>
      </c>
      <c r="C5709" t="s">
        <v>53275</v>
      </c>
      <c r="D5709" s="111" t="s">
        <v>4130</v>
      </c>
      <c r="E5709" s="111" t="s">
        <v>53276</v>
      </c>
    </row>
    <row r="5710" spans="1:5">
      <c r="A5710">
        <v>0</v>
      </c>
      <c r="B5710" t="s">
        <v>53277</v>
      </c>
      <c r="C5710">
        <v>0</v>
      </c>
      <c r="D5710" s="111">
        <v>0</v>
      </c>
      <c r="E5710" s="111" t="s">
        <v>42775</v>
      </c>
    </row>
    <row r="5711" spans="1:5">
      <c r="A5711">
        <v>0</v>
      </c>
      <c r="B5711" t="s">
        <v>53278</v>
      </c>
      <c r="C5711" t="s">
        <v>53279</v>
      </c>
      <c r="D5711" s="111" t="s">
        <v>4151</v>
      </c>
      <c r="E5711" s="111" t="s">
        <v>53280</v>
      </c>
    </row>
    <row r="5712" spans="1:5">
      <c r="A5712">
        <v>0</v>
      </c>
      <c r="B5712" t="s">
        <v>53281</v>
      </c>
      <c r="C5712" t="s">
        <v>53282</v>
      </c>
      <c r="D5712" s="111" t="s">
        <v>4151</v>
      </c>
      <c r="E5712" s="111" t="s">
        <v>48381</v>
      </c>
    </row>
    <row r="5713" spans="1:5">
      <c r="A5713" t="s">
        <v>53283</v>
      </c>
      <c r="B5713">
        <v>0</v>
      </c>
      <c r="C5713">
        <v>0</v>
      </c>
      <c r="D5713" s="111">
        <v>0</v>
      </c>
      <c r="E5713" s="111" t="s">
        <v>42775</v>
      </c>
    </row>
    <row r="5714" spans="1:5">
      <c r="A5714">
        <v>0</v>
      </c>
      <c r="B5714" t="s">
        <v>53284</v>
      </c>
      <c r="C5714">
        <v>0</v>
      </c>
      <c r="D5714" s="111">
        <v>0</v>
      </c>
      <c r="E5714" s="111" t="s">
        <v>42775</v>
      </c>
    </row>
    <row r="5715" spans="1:5">
      <c r="A5715">
        <v>0</v>
      </c>
      <c r="B5715" t="s">
        <v>53285</v>
      </c>
      <c r="C5715" t="s">
        <v>53286</v>
      </c>
      <c r="D5715" s="111" t="s">
        <v>24</v>
      </c>
      <c r="E5715" s="111" t="s">
        <v>53287</v>
      </c>
    </row>
    <row r="5716" spans="1:5">
      <c r="A5716">
        <v>0</v>
      </c>
      <c r="B5716" t="s">
        <v>53288</v>
      </c>
      <c r="C5716" t="s">
        <v>53289</v>
      </c>
      <c r="D5716" s="111" t="s">
        <v>24</v>
      </c>
      <c r="E5716" s="111" t="s">
        <v>53290</v>
      </c>
    </row>
    <row r="5717" spans="1:5">
      <c r="A5717">
        <v>0</v>
      </c>
      <c r="B5717" t="s">
        <v>53291</v>
      </c>
      <c r="C5717" t="s">
        <v>53292</v>
      </c>
      <c r="D5717" s="111" t="s">
        <v>24</v>
      </c>
      <c r="E5717" s="111" t="s">
        <v>53293</v>
      </c>
    </row>
    <row r="5718" spans="1:5">
      <c r="A5718">
        <v>0</v>
      </c>
      <c r="B5718" t="s">
        <v>53294</v>
      </c>
      <c r="C5718" t="s">
        <v>53295</v>
      </c>
      <c r="D5718" s="111" t="s">
        <v>24</v>
      </c>
      <c r="E5718" s="111" t="s">
        <v>53296</v>
      </c>
    </row>
    <row r="5719" spans="1:5">
      <c r="A5719">
        <v>0</v>
      </c>
      <c r="B5719" t="s">
        <v>53297</v>
      </c>
      <c r="C5719" t="s">
        <v>53298</v>
      </c>
      <c r="D5719" s="111" t="s">
        <v>24</v>
      </c>
      <c r="E5719" s="111" t="s">
        <v>53299</v>
      </c>
    </row>
    <row r="5720" spans="1:5">
      <c r="A5720">
        <v>0</v>
      </c>
      <c r="B5720" t="s">
        <v>53300</v>
      </c>
      <c r="C5720" t="s">
        <v>53301</v>
      </c>
      <c r="D5720" s="111" t="s">
        <v>24</v>
      </c>
      <c r="E5720" s="111" t="s">
        <v>53302</v>
      </c>
    </row>
    <row r="5721" spans="1:5">
      <c r="A5721">
        <v>0</v>
      </c>
      <c r="B5721" t="s">
        <v>53303</v>
      </c>
      <c r="C5721" t="s">
        <v>53304</v>
      </c>
      <c r="D5721" s="111" t="s">
        <v>24</v>
      </c>
      <c r="E5721" s="111" t="s">
        <v>53305</v>
      </c>
    </row>
    <row r="5722" spans="1:5">
      <c r="A5722">
        <v>0</v>
      </c>
      <c r="B5722" t="s">
        <v>53306</v>
      </c>
      <c r="C5722" t="s">
        <v>53307</v>
      </c>
      <c r="D5722" s="111" t="s">
        <v>24</v>
      </c>
      <c r="E5722" s="111" t="s">
        <v>53308</v>
      </c>
    </row>
    <row r="5723" spans="1:5">
      <c r="A5723">
        <v>0</v>
      </c>
      <c r="B5723" t="s">
        <v>53309</v>
      </c>
      <c r="C5723">
        <v>0</v>
      </c>
      <c r="D5723" s="111">
        <v>0</v>
      </c>
      <c r="E5723" s="111" t="s">
        <v>42775</v>
      </c>
    </row>
    <row r="5724" spans="1:5">
      <c r="A5724">
        <v>0</v>
      </c>
      <c r="B5724" t="s">
        <v>53310</v>
      </c>
      <c r="C5724" t="s">
        <v>53311</v>
      </c>
      <c r="D5724" s="111" t="s">
        <v>24</v>
      </c>
      <c r="E5724" s="111" t="s">
        <v>53312</v>
      </c>
    </row>
    <row r="5725" spans="1:5">
      <c r="A5725">
        <v>0</v>
      </c>
      <c r="B5725" t="s">
        <v>53313</v>
      </c>
      <c r="C5725" t="s">
        <v>53314</v>
      </c>
      <c r="D5725" s="111" t="s">
        <v>24</v>
      </c>
      <c r="E5725" s="111" t="s">
        <v>53315</v>
      </c>
    </row>
    <row r="5726" spans="1:5">
      <c r="A5726">
        <v>0</v>
      </c>
      <c r="B5726" t="s">
        <v>53316</v>
      </c>
      <c r="C5726">
        <v>0</v>
      </c>
      <c r="D5726" s="111">
        <v>0</v>
      </c>
      <c r="E5726" s="111" t="s">
        <v>42775</v>
      </c>
    </row>
    <row r="5727" spans="1:5">
      <c r="A5727">
        <v>0</v>
      </c>
      <c r="B5727" t="s">
        <v>53317</v>
      </c>
      <c r="C5727" t="s">
        <v>53318</v>
      </c>
      <c r="D5727" s="111" t="s">
        <v>4130</v>
      </c>
      <c r="E5727" s="111" t="s">
        <v>53319</v>
      </c>
    </row>
    <row r="5728" spans="1:5">
      <c r="A5728">
        <v>0</v>
      </c>
      <c r="B5728" t="s">
        <v>53320</v>
      </c>
      <c r="C5728">
        <v>0</v>
      </c>
      <c r="D5728" s="111">
        <v>0</v>
      </c>
      <c r="E5728" s="111" t="s">
        <v>42775</v>
      </c>
    </row>
    <row r="5729" spans="1:5">
      <c r="A5729">
        <v>0</v>
      </c>
      <c r="B5729" t="s">
        <v>53321</v>
      </c>
      <c r="C5729" t="s">
        <v>53322</v>
      </c>
      <c r="D5729" s="111" t="s">
        <v>24</v>
      </c>
      <c r="E5729" s="111" t="s">
        <v>53323</v>
      </c>
    </row>
    <row r="5730" spans="1:5">
      <c r="A5730">
        <v>0</v>
      </c>
      <c r="B5730" t="s">
        <v>53324</v>
      </c>
      <c r="C5730">
        <v>0</v>
      </c>
      <c r="D5730" s="111">
        <v>0</v>
      </c>
      <c r="E5730" s="111" t="s">
        <v>42775</v>
      </c>
    </row>
    <row r="5731" spans="1:5">
      <c r="A5731">
        <v>0</v>
      </c>
      <c r="B5731" t="s">
        <v>53325</v>
      </c>
      <c r="C5731" t="s">
        <v>53326</v>
      </c>
      <c r="D5731" s="111" t="s">
        <v>4130</v>
      </c>
      <c r="E5731" s="111" t="s">
        <v>53327</v>
      </c>
    </row>
    <row r="5732" spans="1:5">
      <c r="A5732">
        <v>0</v>
      </c>
      <c r="B5732" t="s">
        <v>53328</v>
      </c>
      <c r="C5732" t="s">
        <v>53329</v>
      </c>
      <c r="D5732" s="111" t="s">
        <v>4130</v>
      </c>
      <c r="E5732" s="111" t="s">
        <v>53330</v>
      </c>
    </row>
    <row r="5733" spans="1:5">
      <c r="A5733">
        <v>0</v>
      </c>
      <c r="B5733" t="s">
        <v>53331</v>
      </c>
      <c r="C5733" t="s">
        <v>53332</v>
      </c>
      <c r="D5733" s="111" t="s">
        <v>4130</v>
      </c>
      <c r="E5733" s="111" t="s">
        <v>53333</v>
      </c>
    </row>
    <row r="5734" spans="1:5">
      <c r="A5734">
        <v>0</v>
      </c>
      <c r="B5734" t="s">
        <v>53334</v>
      </c>
      <c r="C5734" t="s">
        <v>53335</v>
      </c>
      <c r="D5734" s="111" t="s">
        <v>24</v>
      </c>
      <c r="E5734" s="111" t="s">
        <v>53336</v>
      </c>
    </row>
    <row r="5735" spans="1:5">
      <c r="A5735">
        <v>0</v>
      </c>
      <c r="B5735" t="s">
        <v>53337</v>
      </c>
      <c r="C5735">
        <v>0</v>
      </c>
      <c r="D5735" s="111">
        <v>0</v>
      </c>
      <c r="E5735" s="111" t="s">
        <v>42775</v>
      </c>
    </row>
    <row r="5736" spans="1:5">
      <c r="A5736">
        <v>0</v>
      </c>
      <c r="B5736" t="s">
        <v>53338</v>
      </c>
      <c r="C5736" t="s">
        <v>53339</v>
      </c>
      <c r="D5736" s="111" t="s">
        <v>53340</v>
      </c>
      <c r="E5736" s="111" t="s">
        <v>53341</v>
      </c>
    </row>
    <row r="5737" spans="1:5">
      <c r="A5737">
        <v>0</v>
      </c>
      <c r="B5737" t="s">
        <v>53342</v>
      </c>
      <c r="C5737" t="s">
        <v>53343</v>
      </c>
      <c r="D5737" s="111" t="s">
        <v>24</v>
      </c>
      <c r="E5737" s="111" t="s">
        <v>53344</v>
      </c>
    </row>
    <row r="5738" spans="1:5">
      <c r="A5738">
        <v>0</v>
      </c>
      <c r="B5738" t="s">
        <v>53345</v>
      </c>
      <c r="C5738" t="s">
        <v>53346</v>
      </c>
      <c r="D5738" s="111" t="s">
        <v>24</v>
      </c>
      <c r="E5738" s="111" t="s">
        <v>53347</v>
      </c>
    </row>
    <row r="5739" spans="1:5">
      <c r="A5739">
        <v>0</v>
      </c>
      <c r="B5739" t="s">
        <v>53348</v>
      </c>
      <c r="C5739" t="s">
        <v>53349</v>
      </c>
      <c r="D5739" s="111" t="s">
        <v>24</v>
      </c>
      <c r="E5739" s="111" t="s">
        <v>53350</v>
      </c>
    </row>
    <row r="5740" spans="1:5">
      <c r="A5740">
        <v>0</v>
      </c>
      <c r="B5740" t="s">
        <v>53351</v>
      </c>
      <c r="C5740" t="s">
        <v>53352</v>
      </c>
      <c r="D5740" s="111" t="s">
        <v>4130</v>
      </c>
      <c r="E5740" s="111" t="s">
        <v>53353</v>
      </c>
    </row>
    <row r="5741" spans="1:5">
      <c r="A5741">
        <v>0</v>
      </c>
      <c r="B5741" t="s">
        <v>53354</v>
      </c>
      <c r="C5741" t="s">
        <v>53355</v>
      </c>
      <c r="D5741" s="111" t="s">
        <v>4130</v>
      </c>
      <c r="E5741" s="111" t="s">
        <v>53356</v>
      </c>
    </row>
    <row r="5742" spans="1:5">
      <c r="A5742">
        <v>0</v>
      </c>
      <c r="B5742" t="s">
        <v>53357</v>
      </c>
      <c r="C5742" t="s">
        <v>53358</v>
      </c>
      <c r="D5742" s="111" t="s">
        <v>4130</v>
      </c>
      <c r="E5742" s="111" t="s">
        <v>44202</v>
      </c>
    </row>
    <row r="5743" spans="1:5">
      <c r="A5743">
        <v>0</v>
      </c>
      <c r="B5743" t="s">
        <v>53359</v>
      </c>
      <c r="C5743" t="s">
        <v>53360</v>
      </c>
      <c r="D5743" s="111" t="s">
        <v>4130</v>
      </c>
      <c r="E5743" s="111" t="s">
        <v>53361</v>
      </c>
    </row>
    <row r="5744" spans="1:5">
      <c r="A5744">
        <v>0</v>
      </c>
      <c r="B5744" t="s">
        <v>53362</v>
      </c>
      <c r="C5744" t="s">
        <v>53363</v>
      </c>
      <c r="D5744" s="111" t="s">
        <v>4130</v>
      </c>
      <c r="E5744" s="111" t="s">
        <v>53364</v>
      </c>
    </row>
    <row r="5745" spans="1:5">
      <c r="A5745">
        <v>0</v>
      </c>
      <c r="B5745" t="s">
        <v>53365</v>
      </c>
      <c r="C5745">
        <v>0</v>
      </c>
      <c r="D5745" s="111">
        <v>0</v>
      </c>
      <c r="E5745" s="111" t="s">
        <v>42775</v>
      </c>
    </row>
    <row r="5746" spans="1:5">
      <c r="A5746">
        <v>0</v>
      </c>
      <c r="B5746" t="s">
        <v>53366</v>
      </c>
      <c r="C5746" t="s">
        <v>53367</v>
      </c>
      <c r="D5746" s="111" t="s">
        <v>4148</v>
      </c>
      <c r="E5746" s="111" t="s">
        <v>53368</v>
      </c>
    </row>
    <row r="5747" spans="1:5">
      <c r="A5747">
        <v>0</v>
      </c>
      <c r="B5747" t="s">
        <v>53369</v>
      </c>
      <c r="C5747" t="s">
        <v>53370</v>
      </c>
      <c r="D5747" s="111" t="s">
        <v>4130</v>
      </c>
      <c r="E5747" s="111" t="s">
        <v>53371</v>
      </c>
    </row>
    <row r="5748" spans="1:5">
      <c r="A5748">
        <v>0</v>
      </c>
      <c r="B5748" t="s">
        <v>53372</v>
      </c>
      <c r="C5748" t="s">
        <v>53373</v>
      </c>
      <c r="D5748" s="111" t="s">
        <v>4130</v>
      </c>
      <c r="E5748" s="111" t="s">
        <v>53374</v>
      </c>
    </row>
    <row r="5749" spans="1:5">
      <c r="A5749">
        <v>0</v>
      </c>
      <c r="B5749" t="s">
        <v>53375</v>
      </c>
      <c r="C5749" t="s">
        <v>53376</v>
      </c>
      <c r="D5749" s="111" t="s">
        <v>4130</v>
      </c>
      <c r="E5749" s="111" t="s">
        <v>53377</v>
      </c>
    </row>
    <row r="5750" spans="1:5">
      <c r="A5750">
        <v>0</v>
      </c>
      <c r="B5750" t="s">
        <v>53378</v>
      </c>
      <c r="C5750" t="s">
        <v>53379</v>
      </c>
      <c r="D5750" s="111" t="s">
        <v>4130</v>
      </c>
      <c r="E5750" s="111" t="s">
        <v>48483</v>
      </c>
    </row>
    <row r="5751" spans="1:5">
      <c r="A5751" t="s">
        <v>53380</v>
      </c>
      <c r="B5751">
        <v>0</v>
      </c>
      <c r="C5751">
        <v>0</v>
      </c>
      <c r="D5751" s="111">
        <v>0</v>
      </c>
      <c r="E5751" s="111" t="s">
        <v>42775</v>
      </c>
    </row>
    <row r="5752" spans="1:5">
      <c r="A5752">
        <v>0</v>
      </c>
      <c r="B5752" t="s">
        <v>53381</v>
      </c>
      <c r="C5752">
        <v>0</v>
      </c>
      <c r="D5752" s="111">
        <v>0</v>
      </c>
      <c r="E5752" s="111" t="s">
        <v>42775</v>
      </c>
    </row>
    <row r="5753" spans="1:5">
      <c r="A5753">
        <v>0</v>
      </c>
      <c r="B5753" t="s">
        <v>53382</v>
      </c>
      <c r="C5753" t="s">
        <v>53383</v>
      </c>
      <c r="D5753" s="111" t="s">
        <v>24</v>
      </c>
      <c r="E5753" s="111" t="s">
        <v>53384</v>
      </c>
    </row>
    <row r="5754" spans="1:5">
      <c r="A5754">
        <v>0</v>
      </c>
      <c r="B5754" t="s">
        <v>53385</v>
      </c>
      <c r="C5754" t="s">
        <v>53386</v>
      </c>
      <c r="D5754" s="111" t="s">
        <v>24</v>
      </c>
      <c r="E5754" s="111" t="s">
        <v>53387</v>
      </c>
    </row>
    <row r="5755" spans="1:5">
      <c r="A5755">
        <v>0</v>
      </c>
      <c r="B5755" t="s">
        <v>53388</v>
      </c>
      <c r="C5755" t="s">
        <v>53389</v>
      </c>
      <c r="D5755" s="111" t="s">
        <v>24</v>
      </c>
      <c r="E5755" s="111" t="s">
        <v>53390</v>
      </c>
    </row>
    <row r="5756" spans="1:5">
      <c r="A5756">
        <v>0</v>
      </c>
      <c r="B5756" t="s">
        <v>53391</v>
      </c>
      <c r="C5756" t="s">
        <v>53392</v>
      </c>
      <c r="D5756" s="111" t="s">
        <v>24</v>
      </c>
      <c r="E5756" s="111" t="s">
        <v>44647</v>
      </c>
    </row>
    <row r="5757" spans="1:5">
      <c r="A5757">
        <v>0</v>
      </c>
      <c r="B5757" t="s">
        <v>53393</v>
      </c>
      <c r="C5757" t="s">
        <v>53394</v>
      </c>
      <c r="D5757" s="111" t="s">
        <v>24</v>
      </c>
      <c r="E5757" s="111" t="s">
        <v>53395</v>
      </c>
    </row>
    <row r="5758" spans="1:5">
      <c r="A5758">
        <v>0</v>
      </c>
      <c r="B5758" t="s">
        <v>53396</v>
      </c>
      <c r="C5758" t="s">
        <v>53397</v>
      </c>
      <c r="D5758" s="111" t="s">
        <v>24</v>
      </c>
      <c r="E5758" s="111" t="s">
        <v>53398</v>
      </c>
    </row>
    <row r="5759" spans="1:5">
      <c r="A5759">
        <v>0</v>
      </c>
      <c r="B5759" t="s">
        <v>53399</v>
      </c>
      <c r="C5759" t="s">
        <v>53400</v>
      </c>
      <c r="D5759" s="111" t="s">
        <v>24</v>
      </c>
      <c r="E5759" s="111" t="s">
        <v>53401</v>
      </c>
    </row>
    <row r="5760" spans="1:5">
      <c r="A5760">
        <v>0</v>
      </c>
      <c r="B5760" t="s">
        <v>53402</v>
      </c>
      <c r="C5760" t="s">
        <v>53403</v>
      </c>
      <c r="D5760" s="111" t="s">
        <v>24</v>
      </c>
      <c r="E5760" s="111" t="s">
        <v>53404</v>
      </c>
    </row>
    <row r="5761" spans="1:5">
      <c r="A5761">
        <v>0</v>
      </c>
      <c r="B5761" t="s">
        <v>53405</v>
      </c>
      <c r="C5761" t="s">
        <v>53406</v>
      </c>
      <c r="D5761" s="111" t="s">
        <v>24</v>
      </c>
      <c r="E5761" s="111" t="s">
        <v>53407</v>
      </c>
    </row>
    <row r="5762" spans="1:5">
      <c r="A5762">
        <v>0</v>
      </c>
      <c r="B5762" t="s">
        <v>53408</v>
      </c>
      <c r="C5762" t="s">
        <v>53409</v>
      </c>
      <c r="D5762" s="111" t="s">
        <v>24</v>
      </c>
      <c r="E5762" s="111" t="s">
        <v>53410</v>
      </c>
    </row>
    <row r="5763" spans="1:5">
      <c r="A5763">
        <v>0</v>
      </c>
      <c r="B5763" t="s">
        <v>53411</v>
      </c>
      <c r="C5763" t="s">
        <v>53412</v>
      </c>
      <c r="D5763" s="111" t="s">
        <v>24</v>
      </c>
      <c r="E5763" s="111" t="s">
        <v>53413</v>
      </c>
    </row>
    <row r="5764" spans="1:5">
      <c r="A5764">
        <v>0</v>
      </c>
      <c r="B5764" t="s">
        <v>53414</v>
      </c>
      <c r="C5764" t="s">
        <v>53415</v>
      </c>
      <c r="D5764" s="111" t="s">
        <v>24</v>
      </c>
      <c r="E5764" s="111" t="s">
        <v>53416</v>
      </c>
    </row>
    <row r="5765" spans="1:5">
      <c r="A5765">
        <v>0</v>
      </c>
      <c r="B5765" t="s">
        <v>53417</v>
      </c>
      <c r="C5765" t="s">
        <v>53418</v>
      </c>
      <c r="D5765" s="111" t="s">
        <v>24</v>
      </c>
      <c r="E5765" s="111" t="s">
        <v>53419</v>
      </c>
    </row>
    <row r="5766" spans="1:5">
      <c r="A5766">
        <v>0</v>
      </c>
      <c r="B5766" t="s">
        <v>53420</v>
      </c>
      <c r="C5766" t="s">
        <v>53421</v>
      </c>
      <c r="D5766" s="111" t="s">
        <v>24</v>
      </c>
      <c r="E5766" s="111" t="s">
        <v>53422</v>
      </c>
    </row>
    <row r="5767" spans="1:5">
      <c r="A5767">
        <v>0</v>
      </c>
      <c r="B5767" t="s">
        <v>53423</v>
      </c>
      <c r="C5767" t="s">
        <v>53424</v>
      </c>
      <c r="D5767" s="111" t="s">
        <v>24</v>
      </c>
      <c r="E5767" s="111" t="s">
        <v>53425</v>
      </c>
    </row>
    <row r="5768" spans="1:5">
      <c r="A5768">
        <v>0</v>
      </c>
      <c r="B5768" t="s">
        <v>53426</v>
      </c>
      <c r="C5768" t="s">
        <v>53427</v>
      </c>
      <c r="D5768" s="111" t="s">
        <v>24</v>
      </c>
      <c r="E5768" s="111" t="s">
        <v>53428</v>
      </c>
    </row>
    <row r="5769" spans="1:5">
      <c r="A5769">
        <v>0</v>
      </c>
      <c r="B5769" t="s">
        <v>53429</v>
      </c>
      <c r="C5769" t="s">
        <v>53430</v>
      </c>
      <c r="D5769" s="111" t="s">
        <v>4130</v>
      </c>
      <c r="E5769" s="111" t="s">
        <v>53431</v>
      </c>
    </row>
    <row r="5770" spans="1:5">
      <c r="A5770">
        <v>0</v>
      </c>
      <c r="B5770" t="s">
        <v>53432</v>
      </c>
      <c r="C5770" t="s">
        <v>53433</v>
      </c>
      <c r="D5770" s="111" t="s">
        <v>4130</v>
      </c>
      <c r="E5770" s="111" t="s">
        <v>53434</v>
      </c>
    </row>
    <row r="5771" spans="1:5">
      <c r="A5771">
        <v>0</v>
      </c>
      <c r="B5771" t="s">
        <v>53435</v>
      </c>
      <c r="C5771" t="s">
        <v>53436</v>
      </c>
      <c r="D5771" s="111" t="s">
        <v>4130</v>
      </c>
      <c r="E5771" s="111" t="s">
        <v>53437</v>
      </c>
    </row>
    <row r="5772" spans="1:5">
      <c r="A5772">
        <v>0</v>
      </c>
      <c r="B5772" t="s">
        <v>53438</v>
      </c>
      <c r="C5772">
        <v>0</v>
      </c>
      <c r="D5772" s="111">
        <v>0</v>
      </c>
      <c r="E5772" s="111" t="s">
        <v>42775</v>
      </c>
    </row>
    <row r="5773" spans="1:5">
      <c r="A5773">
        <v>0</v>
      </c>
      <c r="B5773" t="s">
        <v>53439</v>
      </c>
      <c r="C5773" t="s">
        <v>53440</v>
      </c>
      <c r="D5773" s="111" t="s">
        <v>4130</v>
      </c>
      <c r="E5773" s="111" t="s">
        <v>53441</v>
      </c>
    </row>
    <row r="5774" spans="1:5">
      <c r="A5774">
        <v>0</v>
      </c>
      <c r="B5774" t="s">
        <v>53442</v>
      </c>
      <c r="C5774" t="s">
        <v>53443</v>
      </c>
      <c r="D5774" s="111" t="s">
        <v>4130</v>
      </c>
      <c r="E5774" s="111" t="s">
        <v>48748</v>
      </c>
    </row>
    <row r="5775" spans="1:5">
      <c r="A5775">
        <v>0</v>
      </c>
      <c r="B5775" t="s">
        <v>53444</v>
      </c>
      <c r="C5775" t="s">
        <v>53445</v>
      </c>
      <c r="D5775" s="111" t="s">
        <v>4130</v>
      </c>
      <c r="E5775" s="111" t="s">
        <v>47261</v>
      </c>
    </row>
    <row r="5776" spans="1:5">
      <c r="A5776">
        <v>0</v>
      </c>
      <c r="B5776" t="s">
        <v>53446</v>
      </c>
      <c r="C5776" t="s">
        <v>53447</v>
      </c>
      <c r="D5776" s="111" t="s">
        <v>4130</v>
      </c>
      <c r="E5776" s="111" t="s">
        <v>53448</v>
      </c>
    </row>
    <row r="5777" spans="1:5">
      <c r="A5777">
        <v>0</v>
      </c>
      <c r="B5777" t="s">
        <v>53449</v>
      </c>
      <c r="C5777" t="s">
        <v>53450</v>
      </c>
      <c r="D5777" s="111" t="s">
        <v>4130</v>
      </c>
      <c r="E5777" s="111" t="s">
        <v>53451</v>
      </c>
    </row>
    <row r="5778" spans="1:5">
      <c r="A5778">
        <v>0</v>
      </c>
      <c r="B5778" t="s">
        <v>53452</v>
      </c>
      <c r="C5778">
        <v>0</v>
      </c>
      <c r="D5778" s="111">
        <v>0</v>
      </c>
      <c r="E5778" s="111" t="s">
        <v>42775</v>
      </c>
    </row>
    <row r="5779" spans="1:5">
      <c r="A5779">
        <v>0</v>
      </c>
      <c r="B5779" t="s">
        <v>53453</v>
      </c>
      <c r="C5779" t="s">
        <v>53454</v>
      </c>
      <c r="D5779" s="111" t="s">
        <v>24</v>
      </c>
      <c r="E5779" s="111" t="s">
        <v>53455</v>
      </c>
    </row>
    <row r="5780" spans="1:5">
      <c r="A5780">
        <v>0</v>
      </c>
      <c r="B5780" t="s">
        <v>53456</v>
      </c>
      <c r="C5780" t="s">
        <v>53457</v>
      </c>
      <c r="D5780" s="111" t="s">
        <v>24</v>
      </c>
      <c r="E5780" s="111" t="s">
        <v>53455</v>
      </c>
    </row>
    <row r="5781" spans="1:5">
      <c r="A5781">
        <v>0</v>
      </c>
      <c r="B5781" t="s">
        <v>53458</v>
      </c>
      <c r="C5781" t="s">
        <v>53459</v>
      </c>
      <c r="D5781" s="111" t="s">
        <v>24</v>
      </c>
      <c r="E5781" s="111" t="s">
        <v>53455</v>
      </c>
    </row>
    <row r="5782" spans="1:5">
      <c r="A5782">
        <v>0</v>
      </c>
      <c r="B5782" t="s">
        <v>53460</v>
      </c>
      <c r="C5782" t="s">
        <v>53461</v>
      </c>
      <c r="D5782" s="111" t="s">
        <v>24</v>
      </c>
      <c r="E5782" s="111" t="s">
        <v>50391</v>
      </c>
    </row>
    <row r="5783" spans="1:5">
      <c r="A5783">
        <v>0</v>
      </c>
      <c r="B5783" t="s">
        <v>53462</v>
      </c>
      <c r="C5783" t="s">
        <v>53463</v>
      </c>
      <c r="D5783" s="111" t="s">
        <v>24</v>
      </c>
      <c r="E5783" s="111" t="s">
        <v>50391</v>
      </c>
    </row>
    <row r="5784" spans="1:5">
      <c r="A5784">
        <v>0</v>
      </c>
      <c r="B5784" t="s">
        <v>53464</v>
      </c>
      <c r="C5784" t="s">
        <v>53465</v>
      </c>
      <c r="D5784" s="111" t="s">
        <v>24</v>
      </c>
      <c r="E5784" s="111" t="s">
        <v>50391</v>
      </c>
    </row>
    <row r="5785" spans="1:5">
      <c r="A5785">
        <v>0</v>
      </c>
      <c r="B5785" t="s">
        <v>53466</v>
      </c>
      <c r="C5785" t="s">
        <v>53467</v>
      </c>
      <c r="D5785" s="111" t="s">
        <v>24</v>
      </c>
      <c r="E5785" s="111" t="s">
        <v>50391</v>
      </c>
    </row>
    <row r="5786" spans="1:5">
      <c r="A5786">
        <v>0</v>
      </c>
      <c r="B5786" t="s">
        <v>53468</v>
      </c>
      <c r="C5786" t="s">
        <v>53469</v>
      </c>
      <c r="D5786" s="111" t="s">
        <v>24</v>
      </c>
      <c r="E5786" s="111" t="s">
        <v>50391</v>
      </c>
    </row>
    <row r="5787" spans="1:5">
      <c r="A5787">
        <v>0</v>
      </c>
      <c r="B5787" t="s">
        <v>53470</v>
      </c>
      <c r="C5787" t="s">
        <v>53471</v>
      </c>
      <c r="D5787" s="111" t="s">
        <v>24</v>
      </c>
      <c r="E5787" s="111" t="s">
        <v>50391</v>
      </c>
    </row>
    <row r="5788" spans="1:5">
      <c r="A5788">
        <v>0</v>
      </c>
      <c r="B5788" t="s">
        <v>53472</v>
      </c>
      <c r="C5788" t="s">
        <v>53473</v>
      </c>
      <c r="D5788" s="111" t="s">
        <v>24</v>
      </c>
      <c r="E5788" s="111" t="s">
        <v>50391</v>
      </c>
    </row>
    <row r="5789" spans="1:5">
      <c r="A5789">
        <v>0</v>
      </c>
      <c r="B5789" t="s">
        <v>53474</v>
      </c>
      <c r="C5789" t="s">
        <v>53475</v>
      </c>
      <c r="D5789" s="111" t="s">
        <v>24</v>
      </c>
      <c r="E5789" s="111" t="s">
        <v>50391</v>
      </c>
    </row>
    <row r="5790" spans="1:5">
      <c r="A5790">
        <v>0</v>
      </c>
      <c r="B5790" t="s">
        <v>53476</v>
      </c>
      <c r="C5790" t="s">
        <v>53477</v>
      </c>
      <c r="D5790" s="111" t="s">
        <v>24</v>
      </c>
      <c r="E5790" s="111" t="s">
        <v>50391</v>
      </c>
    </row>
    <row r="5791" spans="1:5">
      <c r="A5791" t="s">
        <v>53478</v>
      </c>
      <c r="B5791">
        <v>0</v>
      </c>
      <c r="C5791">
        <v>0</v>
      </c>
      <c r="D5791" s="111">
        <v>0</v>
      </c>
      <c r="E5791" s="111" t="s">
        <v>42775</v>
      </c>
    </row>
    <row r="5792" spans="1:5">
      <c r="A5792">
        <v>0</v>
      </c>
      <c r="B5792" t="s">
        <v>53479</v>
      </c>
      <c r="C5792">
        <v>0</v>
      </c>
      <c r="D5792" s="111">
        <v>0</v>
      </c>
      <c r="E5792" s="111" t="s">
        <v>42775</v>
      </c>
    </row>
    <row r="5793" spans="1:5">
      <c r="A5793">
        <v>0</v>
      </c>
      <c r="B5793" t="s">
        <v>53480</v>
      </c>
      <c r="C5793" t="s">
        <v>53481</v>
      </c>
      <c r="D5793" s="111" t="s">
        <v>4130</v>
      </c>
      <c r="E5793" s="111" t="s">
        <v>53482</v>
      </c>
    </row>
    <row r="5794" spans="1:5">
      <c r="A5794">
        <v>0</v>
      </c>
      <c r="B5794" t="s">
        <v>53483</v>
      </c>
      <c r="C5794" t="s">
        <v>53484</v>
      </c>
      <c r="D5794" s="111" t="s">
        <v>4130</v>
      </c>
      <c r="E5794" s="111" t="s">
        <v>53485</v>
      </c>
    </row>
    <row r="5795" spans="1:5">
      <c r="A5795">
        <v>0</v>
      </c>
      <c r="B5795" t="s">
        <v>53486</v>
      </c>
      <c r="C5795" t="s">
        <v>53487</v>
      </c>
      <c r="D5795" s="111" t="s">
        <v>4146</v>
      </c>
      <c r="E5795" s="111" t="s">
        <v>53488</v>
      </c>
    </row>
    <row r="5796" spans="1:5">
      <c r="A5796" t="s">
        <v>53489</v>
      </c>
      <c r="B5796">
        <v>0</v>
      </c>
      <c r="C5796">
        <v>0</v>
      </c>
      <c r="D5796" s="111">
        <v>0</v>
      </c>
      <c r="E5796" s="111" t="s">
        <v>42775</v>
      </c>
    </row>
    <row r="5797" spans="1:5">
      <c r="A5797">
        <v>0</v>
      </c>
      <c r="B5797" t="s">
        <v>53490</v>
      </c>
      <c r="C5797">
        <v>0</v>
      </c>
      <c r="D5797" s="111">
        <v>0</v>
      </c>
      <c r="E5797" s="111" t="s">
        <v>42775</v>
      </c>
    </row>
    <row r="5798" spans="1:5">
      <c r="A5798">
        <v>0</v>
      </c>
      <c r="B5798" t="s">
        <v>53491</v>
      </c>
      <c r="C5798" t="s">
        <v>53492</v>
      </c>
      <c r="D5798" s="111" t="s">
        <v>4130</v>
      </c>
      <c r="E5798" s="111" t="s">
        <v>53493</v>
      </c>
    </row>
    <row r="5799" spans="1:5">
      <c r="A5799">
        <v>0</v>
      </c>
      <c r="B5799" t="s">
        <v>53494</v>
      </c>
      <c r="C5799" t="s">
        <v>53495</v>
      </c>
      <c r="D5799" s="111" t="s">
        <v>4130</v>
      </c>
      <c r="E5799" s="111" t="s">
        <v>53496</v>
      </c>
    </row>
    <row r="5800" spans="1:5">
      <c r="A5800">
        <v>0</v>
      </c>
      <c r="B5800" t="s">
        <v>53497</v>
      </c>
      <c r="C5800" t="s">
        <v>53498</v>
      </c>
      <c r="D5800" s="111" t="s">
        <v>42876</v>
      </c>
      <c r="E5800" s="111" t="s">
        <v>43910</v>
      </c>
    </row>
    <row r="5801" spans="1:5">
      <c r="A5801">
        <v>0</v>
      </c>
      <c r="B5801">
        <v>0</v>
      </c>
      <c r="C5801">
        <v>0</v>
      </c>
      <c r="D5801" s="111">
        <v>0</v>
      </c>
      <c r="E5801" s="111" t="s">
        <v>42775</v>
      </c>
    </row>
    <row r="5802" spans="1:5">
      <c r="A5802">
        <v>0</v>
      </c>
      <c r="B5802">
        <v>0</v>
      </c>
      <c r="C5802">
        <v>0</v>
      </c>
      <c r="D5802" s="111">
        <v>0</v>
      </c>
      <c r="E5802" s="111" t="s">
        <v>42775</v>
      </c>
    </row>
    <row r="5803" spans="1:5">
      <c r="A5803" t="s">
        <v>53499</v>
      </c>
      <c r="B5803">
        <v>0</v>
      </c>
      <c r="C5803">
        <v>0</v>
      </c>
      <c r="D5803" s="111">
        <v>0</v>
      </c>
      <c r="E5803" s="111" t="s">
        <v>42775</v>
      </c>
    </row>
    <row r="5804" spans="1:5">
      <c r="A5804">
        <v>0</v>
      </c>
      <c r="B5804">
        <v>0</v>
      </c>
      <c r="C5804">
        <v>0</v>
      </c>
      <c r="D5804" s="111">
        <v>0</v>
      </c>
      <c r="E5804" s="111" t="s">
        <v>42775</v>
      </c>
    </row>
    <row r="5805" spans="1:5">
      <c r="A5805">
        <v>0</v>
      </c>
      <c r="B5805" t="s">
        <v>53500</v>
      </c>
      <c r="C5805">
        <v>0</v>
      </c>
      <c r="D5805" s="111">
        <v>0</v>
      </c>
      <c r="E5805" s="111" t="s">
        <v>42775</v>
      </c>
    </row>
    <row r="5806" spans="1:5">
      <c r="A5806">
        <v>0</v>
      </c>
      <c r="B5806" t="s">
        <v>53501</v>
      </c>
      <c r="C5806" t="s">
        <v>53502</v>
      </c>
      <c r="D5806" s="111" t="s">
        <v>91</v>
      </c>
      <c r="E5806" s="111" t="s">
        <v>53503</v>
      </c>
    </row>
    <row r="5807" spans="1:5">
      <c r="A5807">
        <v>0</v>
      </c>
      <c r="B5807" t="s">
        <v>53504</v>
      </c>
      <c r="C5807" t="s">
        <v>53505</v>
      </c>
      <c r="D5807" s="111" t="s">
        <v>91</v>
      </c>
      <c r="E5807" s="111" t="s">
        <v>53506</v>
      </c>
    </row>
    <row r="5808" spans="1:5">
      <c r="A5808">
        <v>0</v>
      </c>
      <c r="B5808" t="s">
        <v>53507</v>
      </c>
      <c r="C5808" t="s">
        <v>53508</v>
      </c>
      <c r="D5808" s="111" t="s">
        <v>91</v>
      </c>
      <c r="E5808" s="111" t="s">
        <v>53509</v>
      </c>
    </row>
    <row r="5809" spans="1:5">
      <c r="A5809">
        <v>0</v>
      </c>
      <c r="B5809" t="s">
        <v>53510</v>
      </c>
      <c r="C5809" t="s">
        <v>53511</v>
      </c>
      <c r="D5809" s="111" t="s">
        <v>4134</v>
      </c>
      <c r="E5809" s="111" t="s">
        <v>52548</v>
      </c>
    </row>
    <row r="5810" spans="1:5">
      <c r="A5810">
        <v>0</v>
      </c>
      <c r="B5810" t="s">
        <v>53512</v>
      </c>
      <c r="C5810" t="s">
        <v>53513</v>
      </c>
      <c r="D5810" s="111" t="s">
        <v>4134</v>
      </c>
      <c r="E5810" s="111" t="s">
        <v>53514</v>
      </c>
    </row>
    <row r="5811" spans="1:5">
      <c r="A5811">
        <v>0</v>
      </c>
      <c r="B5811" t="s">
        <v>53515</v>
      </c>
      <c r="C5811" t="s">
        <v>53516</v>
      </c>
      <c r="D5811" s="111" t="s">
        <v>4134</v>
      </c>
      <c r="E5811" s="111" t="s">
        <v>53517</v>
      </c>
    </row>
    <row r="5812" spans="1:5">
      <c r="A5812">
        <v>0</v>
      </c>
      <c r="B5812" t="s">
        <v>53518</v>
      </c>
      <c r="C5812" t="s">
        <v>53519</v>
      </c>
      <c r="D5812" s="111" t="s">
        <v>4134</v>
      </c>
      <c r="E5812" s="111" t="s">
        <v>53520</v>
      </c>
    </row>
    <row r="5813" spans="1:5">
      <c r="A5813">
        <v>0</v>
      </c>
      <c r="B5813" t="s">
        <v>53521</v>
      </c>
      <c r="C5813" t="s">
        <v>53522</v>
      </c>
      <c r="D5813" s="111" t="s">
        <v>4134</v>
      </c>
      <c r="E5813" s="111" t="s">
        <v>53523</v>
      </c>
    </row>
    <row r="5814" spans="1:5">
      <c r="A5814">
        <v>0</v>
      </c>
      <c r="B5814" t="s">
        <v>53524</v>
      </c>
      <c r="C5814" t="s">
        <v>53525</v>
      </c>
      <c r="D5814" s="111" t="s">
        <v>4134</v>
      </c>
      <c r="E5814" s="111" t="s">
        <v>53526</v>
      </c>
    </row>
    <row r="5815" spans="1:5">
      <c r="A5815">
        <v>0</v>
      </c>
      <c r="B5815" t="s">
        <v>53527</v>
      </c>
      <c r="C5815" t="s">
        <v>53528</v>
      </c>
      <c r="D5815" s="111" t="s">
        <v>4134</v>
      </c>
      <c r="E5815" s="111" t="s">
        <v>53529</v>
      </c>
    </row>
    <row r="5816" spans="1:5">
      <c r="A5816">
        <v>0</v>
      </c>
      <c r="B5816" t="s">
        <v>53530</v>
      </c>
      <c r="C5816" t="s">
        <v>53531</v>
      </c>
      <c r="D5816" s="111" t="s">
        <v>4134</v>
      </c>
      <c r="E5816" s="111" t="s">
        <v>53532</v>
      </c>
    </row>
    <row r="5817" spans="1:5">
      <c r="A5817">
        <v>0</v>
      </c>
      <c r="B5817" t="s">
        <v>53533</v>
      </c>
      <c r="C5817" t="s">
        <v>53534</v>
      </c>
      <c r="D5817" s="111" t="s">
        <v>4134</v>
      </c>
      <c r="E5817" s="111" t="s">
        <v>53517</v>
      </c>
    </row>
    <row r="5818" spans="1:5">
      <c r="A5818">
        <v>0</v>
      </c>
      <c r="B5818" t="s">
        <v>53535</v>
      </c>
      <c r="C5818" t="s">
        <v>53536</v>
      </c>
      <c r="D5818" s="111" t="s">
        <v>4134</v>
      </c>
      <c r="E5818" s="111" t="s">
        <v>53537</v>
      </c>
    </row>
    <row r="5819" spans="1:5">
      <c r="A5819">
        <v>0</v>
      </c>
      <c r="B5819" t="s">
        <v>53538</v>
      </c>
      <c r="C5819" t="s">
        <v>53539</v>
      </c>
      <c r="D5819" s="111" t="s">
        <v>4134</v>
      </c>
      <c r="E5819" s="111" t="s">
        <v>48109</v>
      </c>
    </row>
    <row r="5820" spans="1:5">
      <c r="A5820">
        <v>0</v>
      </c>
      <c r="B5820" t="s">
        <v>53540</v>
      </c>
      <c r="C5820" t="s">
        <v>53541</v>
      </c>
      <c r="D5820" s="111" t="s">
        <v>4134</v>
      </c>
      <c r="E5820" s="111" t="s">
        <v>53542</v>
      </c>
    </row>
    <row r="5821" spans="1:5">
      <c r="A5821">
        <v>0</v>
      </c>
      <c r="B5821" t="s">
        <v>53543</v>
      </c>
      <c r="C5821" t="s">
        <v>53544</v>
      </c>
      <c r="D5821" s="111" t="s">
        <v>4134</v>
      </c>
      <c r="E5821" s="111" t="s">
        <v>50733</v>
      </c>
    </row>
    <row r="5822" spans="1:5">
      <c r="A5822">
        <v>0</v>
      </c>
      <c r="B5822" t="s">
        <v>53545</v>
      </c>
      <c r="C5822" t="s">
        <v>53546</v>
      </c>
      <c r="D5822" s="111" t="s">
        <v>4134</v>
      </c>
      <c r="E5822" s="111" t="s">
        <v>50712</v>
      </c>
    </row>
    <row r="5823" spans="1:5">
      <c r="A5823">
        <v>0</v>
      </c>
      <c r="B5823" t="s">
        <v>53547</v>
      </c>
      <c r="C5823" t="s">
        <v>53548</v>
      </c>
      <c r="D5823" s="111" t="s">
        <v>4134</v>
      </c>
      <c r="E5823" s="111" t="s">
        <v>53549</v>
      </c>
    </row>
    <row r="5824" spans="1:5">
      <c r="A5824">
        <v>0</v>
      </c>
      <c r="B5824" t="s">
        <v>53550</v>
      </c>
      <c r="C5824" t="s">
        <v>53551</v>
      </c>
      <c r="D5824" s="111" t="s">
        <v>4134</v>
      </c>
      <c r="E5824" s="111" t="s">
        <v>53552</v>
      </c>
    </row>
    <row r="5825" spans="1:5">
      <c r="A5825">
        <v>0</v>
      </c>
      <c r="B5825" t="s">
        <v>53553</v>
      </c>
      <c r="C5825" t="s">
        <v>53554</v>
      </c>
      <c r="D5825" s="111" t="s">
        <v>4134</v>
      </c>
      <c r="E5825" s="111" t="s">
        <v>48478</v>
      </c>
    </row>
    <row r="5826" spans="1:5">
      <c r="A5826">
        <v>0</v>
      </c>
      <c r="B5826" t="s">
        <v>53555</v>
      </c>
      <c r="C5826" t="s">
        <v>53556</v>
      </c>
      <c r="D5826" s="111" t="s">
        <v>4134</v>
      </c>
      <c r="E5826" s="111" t="s">
        <v>50438</v>
      </c>
    </row>
    <row r="5827" spans="1:5">
      <c r="A5827">
        <v>0</v>
      </c>
      <c r="B5827" t="s">
        <v>53557</v>
      </c>
      <c r="C5827" t="s">
        <v>53558</v>
      </c>
      <c r="D5827" s="111" t="s">
        <v>4130</v>
      </c>
      <c r="E5827" s="111" t="s">
        <v>53559</v>
      </c>
    </row>
    <row r="5828" spans="1:5">
      <c r="A5828">
        <v>0</v>
      </c>
      <c r="B5828" t="s">
        <v>53560</v>
      </c>
      <c r="C5828" t="s">
        <v>53561</v>
      </c>
      <c r="D5828" s="111" t="s">
        <v>4130</v>
      </c>
      <c r="E5828" s="111" t="s">
        <v>53562</v>
      </c>
    </row>
    <row r="5829" spans="1:5">
      <c r="A5829">
        <v>0</v>
      </c>
      <c r="B5829" t="s">
        <v>53563</v>
      </c>
      <c r="C5829" t="s">
        <v>53564</v>
      </c>
      <c r="D5829" s="111" t="s">
        <v>4134</v>
      </c>
      <c r="E5829" s="111" t="s">
        <v>53565</v>
      </c>
    </row>
    <row r="5830" spans="1:5">
      <c r="A5830">
        <v>0</v>
      </c>
      <c r="B5830" t="s">
        <v>53566</v>
      </c>
      <c r="C5830">
        <v>0</v>
      </c>
      <c r="D5830" s="111">
        <v>0</v>
      </c>
      <c r="E5830" s="111" t="s">
        <v>42775</v>
      </c>
    </row>
    <row r="5831" spans="1:5">
      <c r="A5831">
        <v>0</v>
      </c>
      <c r="B5831" t="s">
        <v>53567</v>
      </c>
      <c r="C5831" t="s">
        <v>53568</v>
      </c>
      <c r="D5831" s="111" t="s">
        <v>53569</v>
      </c>
      <c r="E5831" s="111" t="s">
        <v>53570</v>
      </c>
    </row>
    <row r="5832" spans="1:5">
      <c r="A5832">
        <v>0</v>
      </c>
      <c r="B5832" t="s">
        <v>53571</v>
      </c>
      <c r="C5832" t="s">
        <v>53572</v>
      </c>
      <c r="D5832" s="111" t="s">
        <v>53569</v>
      </c>
      <c r="E5832" s="111" t="s">
        <v>43088</v>
      </c>
    </row>
    <row r="5833" spans="1:5">
      <c r="A5833">
        <v>0</v>
      </c>
      <c r="B5833" t="s">
        <v>53573</v>
      </c>
      <c r="C5833" t="s">
        <v>53574</v>
      </c>
      <c r="D5833" s="111" t="s">
        <v>53569</v>
      </c>
      <c r="E5833" s="111" t="s">
        <v>43940</v>
      </c>
    </row>
    <row r="5834" spans="1:5">
      <c r="A5834">
        <v>0</v>
      </c>
      <c r="B5834" t="s">
        <v>53575</v>
      </c>
      <c r="C5834" t="s">
        <v>53576</v>
      </c>
      <c r="D5834" s="111" t="s">
        <v>53569</v>
      </c>
      <c r="E5834" s="111" t="s">
        <v>50066</v>
      </c>
    </row>
    <row r="5835" spans="1:5">
      <c r="A5835">
        <v>0</v>
      </c>
      <c r="B5835" t="s">
        <v>53577</v>
      </c>
      <c r="C5835">
        <v>0</v>
      </c>
      <c r="D5835" s="111">
        <v>0</v>
      </c>
      <c r="E5835" s="111" t="s">
        <v>42775</v>
      </c>
    </row>
    <row r="5836" spans="1:5">
      <c r="A5836">
        <v>0</v>
      </c>
      <c r="B5836" t="s">
        <v>53578</v>
      </c>
      <c r="C5836" t="s">
        <v>53579</v>
      </c>
      <c r="D5836" s="111" t="s">
        <v>4130</v>
      </c>
      <c r="E5836" s="111" t="s">
        <v>53580</v>
      </c>
    </row>
    <row r="5837" spans="1:5">
      <c r="A5837">
        <v>0</v>
      </c>
      <c r="B5837" t="s">
        <v>53581</v>
      </c>
      <c r="C5837" t="s">
        <v>53582</v>
      </c>
      <c r="D5837" s="111" t="s">
        <v>33</v>
      </c>
      <c r="E5837" s="111" t="s">
        <v>53583</v>
      </c>
    </row>
    <row r="5838" spans="1:5">
      <c r="A5838" t="s">
        <v>53584</v>
      </c>
      <c r="B5838">
        <v>0</v>
      </c>
      <c r="C5838">
        <v>0</v>
      </c>
      <c r="D5838" s="111">
        <v>0</v>
      </c>
      <c r="E5838" s="111" t="s">
        <v>42775</v>
      </c>
    </row>
    <row r="5839" spans="1:5">
      <c r="A5839">
        <v>0</v>
      </c>
      <c r="B5839" t="s">
        <v>53585</v>
      </c>
      <c r="C5839">
        <v>0</v>
      </c>
      <c r="D5839" s="111">
        <v>0</v>
      </c>
      <c r="E5839" s="111" t="s">
        <v>42775</v>
      </c>
    </row>
    <row r="5840" spans="1:5">
      <c r="A5840">
        <v>0</v>
      </c>
      <c r="B5840" t="s">
        <v>53586</v>
      </c>
      <c r="C5840" t="s">
        <v>53587</v>
      </c>
      <c r="D5840" s="111" t="s">
        <v>4131</v>
      </c>
      <c r="E5840" s="111" t="s">
        <v>53588</v>
      </c>
    </row>
    <row r="5841" spans="1:5">
      <c r="A5841">
        <v>0</v>
      </c>
      <c r="B5841" t="s">
        <v>53589</v>
      </c>
      <c r="C5841" t="s">
        <v>53590</v>
      </c>
      <c r="D5841" s="111" t="s">
        <v>4131</v>
      </c>
      <c r="E5841" s="111" t="s">
        <v>49911</v>
      </c>
    </row>
    <row r="5842" spans="1:5">
      <c r="A5842">
        <v>0</v>
      </c>
      <c r="B5842" t="s">
        <v>53591</v>
      </c>
      <c r="C5842" t="s">
        <v>53592</v>
      </c>
      <c r="D5842" s="111" t="s">
        <v>4131</v>
      </c>
      <c r="E5842" s="111" t="s">
        <v>43889</v>
      </c>
    </row>
    <row r="5843" spans="1:5">
      <c r="A5843">
        <v>0</v>
      </c>
      <c r="B5843" t="s">
        <v>53593</v>
      </c>
      <c r="C5843" t="s">
        <v>53594</v>
      </c>
      <c r="D5843" s="111" t="s">
        <v>4131</v>
      </c>
      <c r="E5843" s="111" t="s">
        <v>53595</v>
      </c>
    </row>
    <row r="5844" spans="1:5">
      <c r="A5844">
        <v>0</v>
      </c>
      <c r="B5844" t="s">
        <v>53596</v>
      </c>
      <c r="C5844" t="s">
        <v>53597</v>
      </c>
      <c r="D5844" s="111" t="s">
        <v>4131</v>
      </c>
      <c r="E5844" s="111" t="s">
        <v>53598</v>
      </c>
    </row>
    <row r="5845" spans="1:5">
      <c r="A5845">
        <v>0</v>
      </c>
      <c r="B5845" t="s">
        <v>53599</v>
      </c>
      <c r="C5845" t="s">
        <v>53600</v>
      </c>
      <c r="D5845" s="111" t="s">
        <v>4131</v>
      </c>
      <c r="E5845" s="111" t="s">
        <v>47076</v>
      </c>
    </row>
    <row r="5846" spans="1:5">
      <c r="A5846">
        <v>0</v>
      </c>
      <c r="B5846" t="s">
        <v>53601</v>
      </c>
      <c r="C5846" t="s">
        <v>53602</v>
      </c>
      <c r="D5846" s="111" t="s">
        <v>4131</v>
      </c>
      <c r="E5846" s="111" t="s">
        <v>42973</v>
      </c>
    </row>
    <row r="5847" spans="1:5">
      <c r="A5847">
        <v>0</v>
      </c>
      <c r="B5847" t="s">
        <v>53603</v>
      </c>
      <c r="C5847" t="s">
        <v>53604</v>
      </c>
      <c r="D5847" s="111" t="s">
        <v>4131</v>
      </c>
      <c r="E5847" s="111" t="s">
        <v>53605</v>
      </c>
    </row>
    <row r="5848" spans="1:5">
      <c r="A5848">
        <v>0</v>
      </c>
      <c r="B5848" t="s">
        <v>53606</v>
      </c>
      <c r="C5848" t="s">
        <v>53607</v>
      </c>
      <c r="D5848" s="111" t="s">
        <v>4131</v>
      </c>
      <c r="E5848" s="111" t="s">
        <v>53608</v>
      </c>
    </row>
    <row r="5849" spans="1:5">
      <c r="A5849">
        <v>0</v>
      </c>
      <c r="B5849" t="s">
        <v>53609</v>
      </c>
      <c r="C5849" t="s">
        <v>53610</v>
      </c>
      <c r="D5849" s="111" t="s">
        <v>4131</v>
      </c>
      <c r="E5849" s="111" t="s">
        <v>53611</v>
      </c>
    </row>
    <row r="5850" spans="1:5">
      <c r="A5850">
        <v>0</v>
      </c>
      <c r="B5850" t="s">
        <v>53612</v>
      </c>
      <c r="C5850" t="s">
        <v>53613</v>
      </c>
      <c r="D5850" s="111" t="s">
        <v>4131</v>
      </c>
      <c r="E5850" s="111" t="s">
        <v>53614</v>
      </c>
    </row>
    <row r="5851" spans="1:5">
      <c r="A5851">
        <v>0</v>
      </c>
      <c r="B5851" t="s">
        <v>53615</v>
      </c>
      <c r="C5851" t="s">
        <v>53616</v>
      </c>
      <c r="D5851" s="111" t="s">
        <v>4131</v>
      </c>
      <c r="E5851" s="111" t="s">
        <v>53617</v>
      </c>
    </row>
    <row r="5852" spans="1:5">
      <c r="A5852">
        <v>0</v>
      </c>
      <c r="B5852" t="s">
        <v>53618</v>
      </c>
      <c r="C5852" t="s">
        <v>53619</v>
      </c>
      <c r="D5852" s="111" t="s">
        <v>4131</v>
      </c>
      <c r="E5852" s="111" t="s">
        <v>53620</v>
      </c>
    </row>
    <row r="5853" spans="1:5">
      <c r="A5853">
        <v>0</v>
      </c>
      <c r="B5853" t="s">
        <v>53621</v>
      </c>
      <c r="C5853" t="s">
        <v>53622</v>
      </c>
      <c r="D5853" s="111" t="s">
        <v>4131</v>
      </c>
      <c r="E5853" s="111" t="s">
        <v>53623</v>
      </c>
    </row>
    <row r="5854" spans="1:5">
      <c r="A5854" t="s">
        <v>53624</v>
      </c>
      <c r="B5854" t="s">
        <v>42770</v>
      </c>
      <c r="C5854" t="s">
        <v>42771</v>
      </c>
      <c r="D5854" s="111" t="s">
        <v>42772</v>
      </c>
      <c r="E5854" s="111" t="s">
        <v>42773</v>
      </c>
    </row>
    <row r="5855" spans="1:5">
      <c r="A5855" t="s">
        <v>53625</v>
      </c>
      <c r="B5855">
        <v>0</v>
      </c>
      <c r="C5855">
        <v>0</v>
      </c>
      <c r="D5855" s="111">
        <v>0</v>
      </c>
      <c r="E5855" s="111" t="s">
        <v>42775</v>
      </c>
    </row>
    <row r="5856" spans="1:5">
      <c r="A5856">
        <v>0</v>
      </c>
      <c r="B5856" t="s">
        <v>53626</v>
      </c>
      <c r="C5856">
        <v>0</v>
      </c>
      <c r="D5856" s="111">
        <v>0</v>
      </c>
      <c r="E5856" s="111" t="s">
        <v>42775</v>
      </c>
    </row>
    <row r="5857" spans="1:5">
      <c r="A5857">
        <v>0</v>
      </c>
      <c r="B5857" t="s">
        <v>19378</v>
      </c>
      <c r="C5857" t="s">
        <v>53627</v>
      </c>
      <c r="D5857" s="111" t="s">
        <v>4130</v>
      </c>
      <c r="E5857" s="111" t="s">
        <v>53628</v>
      </c>
    </row>
    <row r="5858" spans="1:5">
      <c r="A5858">
        <v>0</v>
      </c>
      <c r="B5858" t="s">
        <v>19379</v>
      </c>
      <c r="C5858" t="s">
        <v>53629</v>
      </c>
      <c r="D5858" s="111" t="s">
        <v>4130</v>
      </c>
      <c r="E5858" s="111" t="s">
        <v>53630</v>
      </c>
    </row>
    <row r="5859" spans="1:5">
      <c r="A5859">
        <v>0</v>
      </c>
      <c r="B5859" t="s">
        <v>19380</v>
      </c>
      <c r="C5859" t="s">
        <v>53631</v>
      </c>
      <c r="D5859" s="111" t="s">
        <v>4130</v>
      </c>
      <c r="E5859" s="111" t="s">
        <v>53632</v>
      </c>
    </row>
    <row r="5860" spans="1:5">
      <c r="A5860">
        <v>0</v>
      </c>
      <c r="B5860" t="s">
        <v>19381</v>
      </c>
      <c r="C5860" t="s">
        <v>53633</v>
      </c>
      <c r="D5860" s="111" t="s">
        <v>4130</v>
      </c>
      <c r="E5860" s="111" t="s">
        <v>53634</v>
      </c>
    </row>
    <row r="5861" spans="1:5">
      <c r="A5861">
        <v>0</v>
      </c>
      <c r="B5861" t="s">
        <v>19382</v>
      </c>
      <c r="C5861" t="s">
        <v>53635</v>
      </c>
      <c r="D5861" s="111" t="s">
        <v>4130</v>
      </c>
      <c r="E5861" s="111" t="s">
        <v>53636</v>
      </c>
    </row>
    <row r="5862" spans="1:5">
      <c r="A5862">
        <v>0</v>
      </c>
      <c r="B5862" t="s">
        <v>19383</v>
      </c>
      <c r="C5862" t="s">
        <v>53637</v>
      </c>
      <c r="D5862" s="111" t="s">
        <v>4130</v>
      </c>
      <c r="E5862" s="111" t="s">
        <v>53638</v>
      </c>
    </row>
    <row r="5863" spans="1:5">
      <c r="A5863">
        <v>0</v>
      </c>
      <c r="B5863" t="s">
        <v>19384</v>
      </c>
      <c r="C5863" t="s">
        <v>53639</v>
      </c>
      <c r="D5863" s="111" t="s">
        <v>4130</v>
      </c>
      <c r="E5863" s="111" t="s">
        <v>53638</v>
      </c>
    </row>
    <row r="5864" spans="1:5">
      <c r="A5864">
        <v>0</v>
      </c>
      <c r="B5864" t="s">
        <v>19385</v>
      </c>
      <c r="C5864" t="s">
        <v>53640</v>
      </c>
      <c r="D5864" s="111" t="s">
        <v>4130</v>
      </c>
      <c r="E5864" s="111" t="s">
        <v>53641</v>
      </c>
    </row>
    <row r="5865" spans="1:5">
      <c r="A5865">
        <v>0</v>
      </c>
      <c r="B5865" t="s">
        <v>19386</v>
      </c>
      <c r="C5865" t="s">
        <v>53642</v>
      </c>
      <c r="D5865" s="111" t="s">
        <v>4130</v>
      </c>
      <c r="E5865" s="111" t="s">
        <v>53641</v>
      </c>
    </row>
    <row r="5866" spans="1:5">
      <c r="A5866">
        <v>0</v>
      </c>
      <c r="B5866" t="s">
        <v>19387</v>
      </c>
      <c r="C5866" t="s">
        <v>53643</v>
      </c>
      <c r="D5866" s="111" t="s">
        <v>4130</v>
      </c>
      <c r="E5866" s="111" t="s">
        <v>53644</v>
      </c>
    </row>
    <row r="5867" spans="1:5">
      <c r="A5867">
        <v>0</v>
      </c>
      <c r="B5867" t="s">
        <v>19388</v>
      </c>
      <c r="C5867" t="s">
        <v>53645</v>
      </c>
      <c r="D5867" s="111" t="s">
        <v>4130</v>
      </c>
      <c r="E5867" s="111" t="s">
        <v>53646</v>
      </c>
    </row>
    <row r="5868" spans="1:5">
      <c r="A5868">
        <v>0</v>
      </c>
      <c r="B5868" t="s">
        <v>19389</v>
      </c>
      <c r="C5868" t="s">
        <v>53647</v>
      </c>
      <c r="D5868" s="111" t="s">
        <v>4130</v>
      </c>
      <c r="E5868" s="111" t="s">
        <v>53648</v>
      </c>
    </row>
    <row r="5869" spans="1:5">
      <c r="A5869">
        <v>0</v>
      </c>
      <c r="B5869" t="s">
        <v>19390</v>
      </c>
      <c r="C5869" t="s">
        <v>53649</v>
      </c>
      <c r="D5869" s="111" t="s">
        <v>4130</v>
      </c>
      <c r="E5869" s="111" t="s">
        <v>53630</v>
      </c>
    </row>
    <row r="5870" spans="1:5">
      <c r="A5870">
        <v>0</v>
      </c>
      <c r="B5870" t="s">
        <v>19391</v>
      </c>
      <c r="C5870" t="s">
        <v>53650</v>
      </c>
      <c r="D5870" s="111" t="s">
        <v>40</v>
      </c>
      <c r="E5870" s="111" t="s">
        <v>53651</v>
      </c>
    </row>
    <row r="5871" spans="1:5">
      <c r="A5871">
        <v>0</v>
      </c>
      <c r="B5871" t="s">
        <v>19392</v>
      </c>
      <c r="C5871" t="s">
        <v>53652</v>
      </c>
      <c r="D5871" s="111" t="s">
        <v>40</v>
      </c>
      <c r="E5871" s="111" t="s">
        <v>53636</v>
      </c>
    </row>
    <row r="5872" spans="1:5">
      <c r="A5872">
        <v>0</v>
      </c>
      <c r="B5872" t="s">
        <v>19393</v>
      </c>
      <c r="C5872" t="s">
        <v>53653</v>
      </c>
      <c r="D5872" s="111" t="s">
        <v>40</v>
      </c>
      <c r="E5872" s="111" t="s">
        <v>53654</v>
      </c>
    </row>
    <row r="5873" spans="1:5">
      <c r="A5873">
        <v>0</v>
      </c>
      <c r="B5873" t="s">
        <v>19394</v>
      </c>
      <c r="C5873" t="s">
        <v>53655</v>
      </c>
      <c r="D5873" s="111" t="s">
        <v>40</v>
      </c>
      <c r="E5873" s="111" t="s">
        <v>51840</v>
      </c>
    </row>
    <row r="5874" spans="1:5">
      <c r="A5874">
        <v>0</v>
      </c>
      <c r="B5874" t="s">
        <v>53656</v>
      </c>
      <c r="C5874">
        <v>0</v>
      </c>
      <c r="D5874" s="111">
        <v>0</v>
      </c>
      <c r="E5874" s="111" t="s">
        <v>42775</v>
      </c>
    </row>
    <row r="5875" spans="1:5">
      <c r="A5875">
        <v>0</v>
      </c>
      <c r="B5875" t="s">
        <v>19395</v>
      </c>
      <c r="C5875" t="s">
        <v>53657</v>
      </c>
      <c r="D5875" s="111" t="s">
        <v>40</v>
      </c>
      <c r="E5875" s="111" t="s">
        <v>53658</v>
      </c>
    </row>
    <row r="5876" spans="1:5">
      <c r="A5876">
        <v>0</v>
      </c>
      <c r="B5876" t="s">
        <v>19396</v>
      </c>
      <c r="C5876" t="s">
        <v>53659</v>
      </c>
      <c r="D5876" s="111" t="s">
        <v>40</v>
      </c>
      <c r="E5876" s="111" t="s">
        <v>53660</v>
      </c>
    </row>
    <row r="5877" spans="1:5">
      <c r="A5877">
        <v>0</v>
      </c>
      <c r="B5877" t="s">
        <v>19397</v>
      </c>
      <c r="C5877" t="s">
        <v>53661</v>
      </c>
      <c r="D5877" s="111" t="s">
        <v>40</v>
      </c>
      <c r="E5877" s="111" t="s">
        <v>53662</v>
      </c>
    </row>
    <row r="5878" spans="1:5">
      <c r="A5878">
        <v>0</v>
      </c>
      <c r="B5878" t="s">
        <v>19398</v>
      </c>
      <c r="C5878" t="s">
        <v>53663</v>
      </c>
      <c r="D5878" s="111" t="s">
        <v>40</v>
      </c>
      <c r="E5878" s="111" t="s">
        <v>53664</v>
      </c>
    </row>
    <row r="5879" spans="1:5">
      <c r="A5879">
        <v>0</v>
      </c>
      <c r="B5879" t="s">
        <v>53665</v>
      </c>
      <c r="C5879">
        <v>0</v>
      </c>
      <c r="D5879" s="111">
        <v>0</v>
      </c>
      <c r="E5879" s="111" t="s">
        <v>42775</v>
      </c>
    </row>
    <row r="5880" spans="1:5">
      <c r="A5880">
        <v>0</v>
      </c>
      <c r="B5880" t="s">
        <v>19399</v>
      </c>
      <c r="C5880" t="s">
        <v>53666</v>
      </c>
      <c r="D5880" s="111" t="s">
        <v>40</v>
      </c>
      <c r="E5880" s="111" t="s">
        <v>53667</v>
      </c>
    </row>
    <row r="5881" spans="1:5">
      <c r="A5881">
        <v>0</v>
      </c>
      <c r="B5881" t="s">
        <v>19400</v>
      </c>
      <c r="C5881" t="s">
        <v>53668</v>
      </c>
      <c r="D5881" s="111" t="s">
        <v>40</v>
      </c>
      <c r="E5881" s="111" t="s">
        <v>53669</v>
      </c>
    </row>
    <row r="5882" spans="1:5">
      <c r="A5882">
        <v>0</v>
      </c>
      <c r="B5882" t="s">
        <v>19401</v>
      </c>
      <c r="C5882" t="s">
        <v>53670</v>
      </c>
      <c r="D5882" s="111" t="s">
        <v>40</v>
      </c>
      <c r="E5882" s="111" t="s">
        <v>53671</v>
      </c>
    </row>
    <row r="5883" spans="1:5">
      <c r="A5883">
        <v>0</v>
      </c>
      <c r="B5883" t="s">
        <v>19402</v>
      </c>
      <c r="C5883" t="s">
        <v>53672</v>
      </c>
      <c r="D5883" s="111" t="s">
        <v>40</v>
      </c>
      <c r="E5883" s="111" t="s">
        <v>53673</v>
      </c>
    </row>
    <row r="5884" spans="1:5">
      <c r="A5884">
        <v>0</v>
      </c>
      <c r="B5884" t="s">
        <v>19403</v>
      </c>
      <c r="C5884" t="s">
        <v>53674</v>
      </c>
      <c r="D5884" s="111" t="s">
        <v>40</v>
      </c>
      <c r="E5884" s="111" t="s">
        <v>53675</v>
      </c>
    </row>
    <row r="5885" spans="1:5">
      <c r="A5885">
        <v>0</v>
      </c>
      <c r="B5885" t="s">
        <v>19404</v>
      </c>
      <c r="C5885" t="s">
        <v>53676</v>
      </c>
      <c r="D5885" s="111" t="s">
        <v>40</v>
      </c>
      <c r="E5885" s="111" t="s">
        <v>53677</v>
      </c>
    </row>
    <row r="5886" spans="1:5">
      <c r="A5886">
        <v>0</v>
      </c>
      <c r="B5886" t="s">
        <v>19405</v>
      </c>
      <c r="C5886" t="s">
        <v>53678</v>
      </c>
      <c r="D5886" s="111" t="s">
        <v>40</v>
      </c>
      <c r="E5886" s="111" t="s">
        <v>53679</v>
      </c>
    </row>
    <row r="5887" spans="1:5">
      <c r="A5887">
        <v>0</v>
      </c>
      <c r="B5887" t="s">
        <v>53680</v>
      </c>
      <c r="C5887">
        <v>0</v>
      </c>
      <c r="D5887" s="111">
        <v>0</v>
      </c>
      <c r="E5887" s="111" t="s">
        <v>42775</v>
      </c>
    </row>
    <row r="5888" spans="1:5">
      <c r="A5888">
        <v>0</v>
      </c>
      <c r="B5888" t="s">
        <v>19406</v>
      </c>
      <c r="C5888" t="s">
        <v>53681</v>
      </c>
      <c r="D5888" s="111" t="s">
        <v>40</v>
      </c>
      <c r="E5888" s="111" t="s">
        <v>42833</v>
      </c>
    </row>
    <row r="5889" spans="1:5">
      <c r="A5889" t="s">
        <v>53682</v>
      </c>
      <c r="B5889">
        <v>0</v>
      </c>
      <c r="C5889">
        <v>0</v>
      </c>
      <c r="D5889" s="111">
        <v>0</v>
      </c>
      <c r="E5889" s="111" t="s">
        <v>42775</v>
      </c>
    </row>
    <row r="5890" spans="1:5">
      <c r="A5890">
        <v>0</v>
      </c>
      <c r="B5890" t="s">
        <v>53683</v>
      </c>
      <c r="C5890">
        <v>0</v>
      </c>
      <c r="D5890" s="111">
        <v>0</v>
      </c>
      <c r="E5890" s="111" t="s">
        <v>42775</v>
      </c>
    </row>
    <row r="5891" spans="1:5">
      <c r="A5891">
        <v>0</v>
      </c>
      <c r="B5891" t="s">
        <v>19407</v>
      </c>
      <c r="C5891" t="s">
        <v>53684</v>
      </c>
      <c r="D5891" s="111" t="s">
        <v>24</v>
      </c>
      <c r="E5891" s="111" t="s">
        <v>53685</v>
      </c>
    </row>
    <row r="5892" spans="1:5">
      <c r="A5892">
        <v>0</v>
      </c>
      <c r="B5892" t="s">
        <v>53686</v>
      </c>
      <c r="C5892">
        <v>0</v>
      </c>
      <c r="D5892" s="111">
        <v>0</v>
      </c>
      <c r="E5892" s="111" t="s">
        <v>42775</v>
      </c>
    </row>
    <row r="5893" spans="1:5">
      <c r="A5893">
        <v>0</v>
      </c>
      <c r="B5893" t="s">
        <v>19408</v>
      </c>
      <c r="C5893" t="s">
        <v>53687</v>
      </c>
      <c r="D5893" s="111" t="s">
        <v>40</v>
      </c>
      <c r="E5893" s="111" t="s">
        <v>53688</v>
      </c>
    </row>
    <row r="5894" spans="1:5">
      <c r="A5894" t="s">
        <v>53689</v>
      </c>
      <c r="B5894">
        <v>0</v>
      </c>
      <c r="C5894">
        <v>0</v>
      </c>
      <c r="D5894" s="111">
        <v>0</v>
      </c>
      <c r="E5894" s="111" t="s">
        <v>42775</v>
      </c>
    </row>
    <row r="5895" spans="1:5">
      <c r="A5895">
        <v>0</v>
      </c>
      <c r="B5895" t="s">
        <v>53690</v>
      </c>
      <c r="C5895">
        <v>0</v>
      </c>
      <c r="D5895" s="111">
        <v>0</v>
      </c>
      <c r="E5895" s="111" t="s">
        <v>42775</v>
      </c>
    </row>
    <row r="5896" spans="1:5">
      <c r="A5896">
        <v>0</v>
      </c>
      <c r="B5896" t="s">
        <v>19409</v>
      </c>
      <c r="C5896" t="s">
        <v>53691</v>
      </c>
      <c r="D5896" s="111" t="s">
        <v>4130</v>
      </c>
      <c r="E5896" s="111" t="s">
        <v>53692</v>
      </c>
    </row>
    <row r="5897" spans="1:5">
      <c r="A5897">
        <v>0</v>
      </c>
      <c r="B5897" t="s">
        <v>53693</v>
      </c>
      <c r="C5897">
        <v>0</v>
      </c>
      <c r="D5897" s="111">
        <v>0</v>
      </c>
      <c r="E5897" s="111" t="s">
        <v>42775</v>
      </c>
    </row>
    <row r="5898" spans="1:5">
      <c r="A5898">
        <v>0</v>
      </c>
      <c r="B5898" t="s">
        <v>19410</v>
      </c>
      <c r="C5898" t="s">
        <v>53694</v>
      </c>
      <c r="D5898" s="111" t="s">
        <v>4131</v>
      </c>
      <c r="E5898" s="111" t="s">
        <v>53695</v>
      </c>
    </row>
    <row r="5899" spans="1:5">
      <c r="A5899">
        <v>0</v>
      </c>
      <c r="B5899" t="s">
        <v>19411</v>
      </c>
      <c r="C5899" t="s">
        <v>53696</v>
      </c>
      <c r="D5899" s="111" t="s">
        <v>4132</v>
      </c>
      <c r="E5899" s="111" t="s">
        <v>53697</v>
      </c>
    </row>
    <row r="5900" spans="1:5">
      <c r="A5900">
        <v>0</v>
      </c>
      <c r="B5900" t="s">
        <v>19412</v>
      </c>
      <c r="C5900" t="s">
        <v>53698</v>
      </c>
      <c r="D5900" s="111" t="s">
        <v>4132</v>
      </c>
      <c r="E5900" s="111" t="s">
        <v>42940</v>
      </c>
    </row>
    <row r="5901" spans="1:5">
      <c r="A5901">
        <v>0</v>
      </c>
      <c r="B5901" t="s">
        <v>19413</v>
      </c>
      <c r="C5901" t="s">
        <v>53699</v>
      </c>
      <c r="D5901" s="111" t="s">
        <v>4133</v>
      </c>
      <c r="E5901" s="111" t="s">
        <v>53700</v>
      </c>
    </row>
    <row r="5902" spans="1:5">
      <c r="A5902">
        <v>0</v>
      </c>
      <c r="B5902" t="s">
        <v>19414</v>
      </c>
      <c r="C5902" t="s">
        <v>53701</v>
      </c>
      <c r="D5902" s="111" t="s">
        <v>4132</v>
      </c>
      <c r="E5902" s="111" t="s">
        <v>53702</v>
      </c>
    </row>
    <row r="5903" spans="1:5">
      <c r="A5903">
        <v>0</v>
      </c>
      <c r="B5903" t="s">
        <v>19415</v>
      </c>
      <c r="C5903" t="s">
        <v>53703</v>
      </c>
      <c r="D5903" s="111" t="s">
        <v>4134</v>
      </c>
      <c r="E5903" s="111" t="s">
        <v>51835</v>
      </c>
    </row>
    <row r="5904" spans="1:5">
      <c r="A5904">
        <v>0</v>
      </c>
      <c r="B5904" t="s">
        <v>19416</v>
      </c>
      <c r="C5904" t="s">
        <v>53704</v>
      </c>
      <c r="D5904" s="111" t="s">
        <v>4131</v>
      </c>
      <c r="E5904" s="111" t="s">
        <v>42859</v>
      </c>
    </row>
    <row r="5905" spans="1:5">
      <c r="A5905">
        <v>0</v>
      </c>
      <c r="B5905" t="s">
        <v>53705</v>
      </c>
      <c r="C5905">
        <v>0</v>
      </c>
      <c r="D5905" s="111">
        <v>0</v>
      </c>
      <c r="E5905" s="111" t="s">
        <v>42775</v>
      </c>
    </row>
    <row r="5906" spans="1:5">
      <c r="A5906">
        <v>0</v>
      </c>
      <c r="B5906" t="s">
        <v>19417</v>
      </c>
      <c r="C5906" t="s">
        <v>53706</v>
      </c>
      <c r="D5906" s="111" t="s">
        <v>4130</v>
      </c>
      <c r="E5906" s="111" t="s">
        <v>53707</v>
      </c>
    </row>
    <row r="5907" spans="1:5">
      <c r="A5907">
        <v>0</v>
      </c>
      <c r="B5907" t="s">
        <v>53708</v>
      </c>
      <c r="C5907">
        <v>0</v>
      </c>
      <c r="D5907" s="111">
        <v>0</v>
      </c>
      <c r="E5907" s="111" t="s">
        <v>42775</v>
      </c>
    </row>
    <row r="5908" spans="1:5">
      <c r="A5908">
        <v>0</v>
      </c>
      <c r="B5908" t="s">
        <v>19418</v>
      </c>
      <c r="C5908" t="s">
        <v>53709</v>
      </c>
      <c r="D5908" s="111" t="s">
        <v>4135</v>
      </c>
      <c r="E5908" s="111" t="s">
        <v>53710</v>
      </c>
    </row>
    <row r="5909" spans="1:5">
      <c r="A5909">
        <v>0</v>
      </c>
      <c r="B5909" t="s">
        <v>19419</v>
      </c>
      <c r="C5909" t="s">
        <v>53711</v>
      </c>
      <c r="D5909" s="111" t="s">
        <v>4135</v>
      </c>
      <c r="E5909" s="111" t="s">
        <v>53712</v>
      </c>
    </row>
    <row r="5910" spans="1:5">
      <c r="A5910">
        <v>0</v>
      </c>
      <c r="B5910" t="s">
        <v>19420</v>
      </c>
      <c r="C5910" t="s">
        <v>53713</v>
      </c>
      <c r="D5910" s="111" t="s">
        <v>4135</v>
      </c>
      <c r="E5910" s="111" t="s">
        <v>53714</v>
      </c>
    </row>
    <row r="5911" spans="1:5">
      <c r="A5911">
        <v>0</v>
      </c>
      <c r="B5911" t="s">
        <v>19421</v>
      </c>
      <c r="C5911" t="s">
        <v>53715</v>
      </c>
      <c r="D5911" s="111" t="s">
        <v>4135</v>
      </c>
      <c r="E5911" s="111" t="s">
        <v>53716</v>
      </c>
    </row>
    <row r="5912" spans="1:5">
      <c r="A5912">
        <v>0</v>
      </c>
      <c r="B5912" t="s">
        <v>19422</v>
      </c>
      <c r="C5912" t="s">
        <v>53717</v>
      </c>
      <c r="D5912" s="111" t="s">
        <v>4135</v>
      </c>
      <c r="E5912" s="111" t="s">
        <v>53718</v>
      </c>
    </row>
    <row r="5913" spans="1:5">
      <c r="A5913">
        <v>0</v>
      </c>
      <c r="B5913" t="s">
        <v>19423</v>
      </c>
      <c r="C5913" t="s">
        <v>19424</v>
      </c>
      <c r="D5913" s="111" t="s">
        <v>4135</v>
      </c>
      <c r="E5913" s="111" t="s">
        <v>53719</v>
      </c>
    </row>
    <row r="5914" spans="1:5">
      <c r="A5914">
        <v>0</v>
      </c>
      <c r="B5914" t="s">
        <v>19425</v>
      </c>
      <c r="C5914" t="s">
        <v>53720</v>
      </c>
      <c r="D5914" s="111" t="s">
        <v>4135</v>
      </c>
      <c r="E5914" s="111" t="s">
        <v>49173</v>
      </c>
    </row>
    <row r="5915" spans="1:5">
      <c r="A5915">
        <v>0</v>
      </c>
      <c r="B5915" t="s">
        <v>19426</v>
      </c>
      <c r="C5915" t="s">
        <v>53721</v>
      </c>
      <c r="D5915" s="111" t="s">
        <v>42876</v>
      </c>
      <c r="E5915" s="111" t="s">
        <v>53722</v>
      </c>
    </row>
    <row r="5916" spans="1:5">
      <c r="A5916">
        <v>0</v>
      </c>
      <c r="B5916" t="s">
        <v>19427</v>
      </c>
      <c r="C5916" t="s">
        <v>53723</v>
      </c>
      <c r="D5916" s="111" t="s">
        <v>4136</v>
      </c>
      <c r="E5916" s="111" t="s">
        <v>42880</v>
      </c>
    </row>
    <row r="5917" spans="1:5">
      <c r="A5917">
        <v>0</v>
      </c>
      <c r="B5917" t="s">
        <v>19428</v>
      </c>
      <c r="C5917" t="s">
        <v>53724</v>
      </c>
      <c r="D5917" s="111" t="s">
        <v>4135</v>
      </c>
      <c r="E5917" s="111" t="s">
        <v>53725</v>
      </c>
    </row>
    <row r="5918" spans="1:5">
      <c r="A5918">
        <v>0</v>
      </c>
      <c r="B5918" t="s">
        <v>19429</v>
      </c>
      <c r="C5918" t="s">
        <v>53726</v>
      </c>
      <c r="D5918" s="111" t="s">
        <v>4135</v>
      </c>
      <c r="E5918" s="111" t="s">
        <v>53727</v>
      </c>
    </row>
    <row r="5919" spans="1:5">
      <c r="A5919">
        <v>0</v>
      </c>
      <c r="B5919" t="s">
        <v>19430</v>
      </c>
      <c r="C5919" t="s">
        <v>53728</v>
      </c>
      <c r="D5919" s="111" t="s">
        <v>4135</v>
      </c>
      <c r="E5919" s="111" t="s">
        <v>53729</v>
      </c>
    </row>
    <row r="5920" spans="1:5">
      <c r="A5920">
        <v>0</v>
      </c>
      <c r="B5920" t="s">
        <v>19431</v>
      </c>
      <c r="C5920" t="s">
        <v>53730</v>
      </c>
      <c r="D5920" s="111" t="s">
        <v>4135</v>
      </c>
      <c r="E5920" s="111" t="s">
        <v>53731</v>
      </c>
    </row>
    <row r="5921" spans="1:5">
      <c r="A5921">
        <v>0</v>
      </c>
      <c r="B5921" t="s">
        <v>19432</v>
      </c>
      <c r="C5921" t="s">
        <v>53732</v>
      </c>
      <c r="D5921" s="111" t="s">
        <v>4135</v>
      </c>
      <c r="E5921" s="111" t="s">
        <v>53733</v>
      </c>
    </row>
    <row r="5922" spans="1:5">
      <c r="A5922">
        <v>0</v>
      </c>
      <c r="B5922" t="s">
        <v>19433</v>
      </c>
      <c r="C5922" t="s">
        <v>53734</v>
      </c>
      <c r="D5922" s="111" t="s">
        <v>4135</v>
      </c>
      <c r="E5922" s="111" t="s">
        <v>53735</v>
      </c>
    </row>
    <row r="5923" spans="1:5">
      <c r="A5923">
        <v>0</v>
      </c>
      <c r="B5923" t="s">
        <v>19434</v>
      </c>
      <c r="C5923" t="s">
        <v>53736</v>
      </c>
      <c r="D5923" s="111" t="s">
        <v>42876</v>
      </c>
      <c r="E5923" s="111" t="s">
        <v>42894</v>
      </c>
    </row>
    <row r="5924" spans="1:5">
      <c r="A5924">
        <v>0</v>
      </c>
      <c r="B5924" t="s">
        <v>19435</v>
      </c>
      <c r="C5924" t="s">
        <v>53737</v>
      </c>
      <c r="D5924" s="111" t="s">
        <v>42876</v>
      </c>
      <c r="E5924" s="111" t="s">
        <v>42896</v>
      </c>
    </row>
    <row r="5925" spans="1:5">
      <c r="A5925">
        <v>0</v>
      </c>
      <c r="B5925" t="s">
        <v>19436</v>
      </c>
      <c r="C5925" t="s">
        <v>53738</v>
      </c>
      <c r="D5925" s="111" t="s">
        <v>42876</v>
      </c>
      <c r="E5925" s="111" t="s">
        <v>42898</v>
      </c>
    </row>
    <row r="5926" spans="1:5">
      <c r="A5926" t="s">
        <v>53739</v>
      </c>
      <c r="B5926">
        <v>0</v>
      </c>
      <c r="C5926">
        <v>0</v>
      </c>
      <c r="D5926" s="111">
        <v>0</v>
      </c>
      <c r="E5926" s="111" t="s">
        <v>42775</v>
      </c>
    </row>
    <row r="5927" spans="1:5">
      <c r="A5927">
        <v>0</v>
      </c>
      <c r="B5927" t="s">
        <v>53740</v>
      </c>
      <c r="C5927">
        <v>0</v>
      </c>
      <c r="D5927" s="111">
        <v>0</v>
      </c>
      <c r="E5927" s="111" t="s">
        <v>42775</v>
      </c>
    </row>
    <row r="5928" spans="1:5">
      <c r="A5928">
        <v>0</v>
      </c>
      <c r="B5928" t="s">
        <v>19437</v>
      </c>
      <c r="C5928" t="s">
        <v>53741</v>
      </c>
      <c r="D5928" s="111" t="s">
        <v>24</v>
      </c>
      <c r="E5928" s="111" t="s">
        <v>53742</v>
      </c>
    </row>
    <row r="5929" spans="1:5">
      <c r="A5929">
        <v>0</v>
      </c>
      <c r="B5929" t="s">
        <v>19438</v>
      </c>
      <c r="C5929" t="s">
        <v>53743</v>
      </c>
      <c r="D5929" s="111" t="s">
        <v>24</v>
      </c>
      <c r="E5929" s="111" t="s">
        <v>53744</v>
      </c>
    </row>
    <row r="5930" spans="1:5">
      <c r="A5930">
        <v>0</v>
      </c>
      <c r="B5930" t="s">
        <v>19439</v>
      </c>
      <c r="C5930" t="s">
        <v>53745</v>
      </c>
      <c r="D5930" s="111" t="s">
        <v>4130</v>
      </c>
      <c r="E5930" s="111" t="s">
        <v>53746</v>
      </c>
    </row>
    <row r="5931" spans="1:5">
      <c r="A5931">
        <v>0</v>
      </c>
      <c r="B5931" t="s">
        <v>19440</v>
      </c>
      <c r="C5931" t="s">
        <v>53747</v>
      </c>
      <c r="D5931" s="111" t="s">
        <v>4130</v>
      </c>
      <c r="E5931" s="111" t="s">
        <v>53748</v>
      </c>
    </row>
    <row r="5932" spans="1:5">
      <c r="A5932">
        <v>0</v>
      </c>
      <c r="B5932" t="s">
        <v>19441</v>
      </c>
      <c r="C5932" t="s">
        <v>53749</v>
      </c>
      <c r="D5932" s="111" t="s">
        <v>24</v>
      </c>
      <c r="E5932" s="111" t="s">
        <v>53750</v>
      </c>
    </row>
    <row r="5933" spans="1:5">
      <c r="A5933">
        <v>0</v>
      </c>
      <c r="B5933" t="s">
        <v>19442</v>
      </c>
      <c r="C5933" t="s">
        <v>53751</v>
      </c>
      <c r="D5933" s="111" t="s">
        <v>24</v>
      </c>
      <c r="E5933" s="111" t="s">
        <v>53752</v>
      </c>
    </row>
    <row r="5934" spans="1:5">
      <c r="A5934">
        <v>0</v>
      </c>
      <c r="B5934" t="s">
        <v>19443</v>
      </c>
      <c r="C5934" t="s">
        <v>53753</v>
      </c>
      <c r="D5934" s="111" t="s">
        <v>24</v>
      </c>
      <c r="E5934" s="111" t="s">
        <v>53754</v>
      </c>
    </row>
    <row r="5935" spans="1:5">
      <c r="A5935">
        <v>0</v>
      </c>
      <c r="B5935" t="s">
        <v>19444</v>
      </c>
      <c r="C5935" t="s">
        <v>53755</v>
      </c>
      <c r="D5935" s="111" t="s">
        <v>24</v>
      </c>
      <c r="E5935" s="111" t="s">
        <v>53756</v>
      </c>
    </row>
    <row r="5936" spans="1:5">
      <c r="A5936">
        <v>0</v>
      </c>
      <c r="B5936" t="s">
        <v>19445</v>
      </c>
      <c r="C5936" t="s">
        <v>53757</v>
      </c>
      <c r="D5936" s="111" t="s">
        <v>42876</v>
      </c>
      <c r="E5936" s="111" t="s">
        <v>42918</v>
      </c>
    </row>
    <row r="5937" spans="1:5">
      <c r="A5937">
        <v>0</v>
      </c>
      <c r="B5937" t="s">
        <v>53758</v>
      </c>
      <c r="C5937">
        <v>0</v>
      </c>
      <c r="D5937" s="111">
        <v>0</v>
      </c>
      <c r="E5937" s="111" t="s">
        <v>42775</v>
      </c>
    </row>
    <row r="5938" spans="1:5">
      <c r="A5938">
        <v>0</v>
      </c>
      <c r="B5938" t="s">
        <v>19446</v>
      </c>
      <c r="C5938" t="s">
        <v>53759</v>
      </c>
      <c r="D5938" s="111" t="s">
        <v>24</v>
      </c>
      <c r="E5938" s="111" t="s">
        <v>53760</v>
      </c>
    </row>
    <row r="5939" spans="1:5">
      <c r="A5939">
        <v>0</v>
      </c>
      <c r="B5939" t="s">
        <v>53761</v>
      </c>
      <c r="C5939">
        <v>0</v>
      </c>
      <c r="D5939" s="111">
        <v>0</v>
      </c>
      <c r="E5939" s="111" t="s">
        <v>42775</v>
      </c>
    </row>
    <row r="5940" spans="1:5">
      <c r="A5940">
        <v>0</v>
      </c>
      <c r="B5940" t="s">
        <v>19447</v>
      </c>
      <c r="C5940" t="s">
        <v>53762</v>
      </c>
      <c r="D5940" s="111" t="s">
        <v>42876</v>
      </c>
      <c r="E5940" s="111" t="s">
        <v>42924</v>
      </c>
    </row>
    <row r="5941" spans="1:5">
      <c r="A5941">
        <v>0</v>
      </c>
      <c r="B5941" t="s">
        <v>19448</v>
      </c>
      <c r="C5941" t="s">
        <v>53763</v>
      </c>
      <c r="D5941" s="111" t="s">
        <v>42876</v>
      </c>
      <c r="E5941" s="111" t="s">
        <v>42926</v>
      </c>
    </row>
    <row r="5942" spans="1:5">
      <c r="A5942">
        <v>0</v>
      </c>
      <c r="B5942" t="s">
        <v>19449</v>
      </c>
      <c r="C5942" t="s">
        <v>53764</v>
      </c>
      <c r="D5942" s="111" t="s">
        <v>42876</v>
      </c>
      <c r="E5942" s="111" t="s">
        <v>42928</v>
      </c>
    </row>
    <row r="5943" spans="1:5">
      <c r="A5943">
        <v>0</v>
      </c>
      <c r="B5943" t="s">
        <v>53765</v>
      </c>
      <c r="C5943">
        <v>0</v>
      </c>
      <c r="D5943" s="111">
        <v>0</v>
      </c>
      <c r="E5943" s="111" t="s">
        <v>42775</v>
      </c>
    </row>
    <row r="5944" spans="1:5">
      <c r="A5944">
        <v>0</v>
      </c>
      <c r="B5944" t="s">
        <v>19450</v>
      </c>
      <c r="C5944" t="s">
        <v>53766</v>
      </c>
      <c r="D5944" s="111" t="s">
        <v>4130</v>
      </c>
      <c r="E5944" s="111" t="s">
        <v>53767</v>
      </c>
    </row>
    <row r="5945" spans="1:5">
      <c r="A5945">
        <v>0</v>
      </c>
      <c r="B5945" t="s">
        <v>19451</v>
      </c>
      <c r="C5945" t="s">
        <v>53768</v>
      </c>
      <c r="D5945" s="111" t="s">
        <v>4130</v>
      </c>
      <c r="E5945" s="111" t="s">
        <v>53769</v>
      </c>
    </row>
    <row r="5946" spans="1:5">
      <c r="A5946">
        <v>0</v>
      </c>
      <c r="B5946" t="s">
        <v>53770</v>
      </c>
      <c r="C5946">
        <v>0</v>
      </c>
      <c r="D5946" s="111">
        <v>0</v>
      </c>
      <c r="E5946" s="111" t="s">
        <v>42775</v>
      </c>
    </row>
    <row r="5947" spans="1:5">
      <c r="A5947">
        <v>0</v>
      </c>
      <c r="B5947" t="s">
        <v>19452</v>
      </c>
      <c r="C5947" t="s">
        <v>53771</v>
      </c>
      <c r="D5947" s="111" t="s">
        <v>40</v>
      </c>
      <c r="E5947" s="111" t="s">
        <v>47838</v>
      </c>
    </row>
    <row r="5948" spans="1:5">
      <c r="A5948">
        <v>0</v>
      </c>
      <c r="B5948" t="s">
        <v>19453</v>
      </c>
      <c r="C5948" t="s">
        <v>53772</v>
      </c>
      <c r="D5948" s="111" t="s">
        <v>40</v>
      </c>
      <c r="E5948" s="111" t="s">
        <v>53773</v>
      </c>
    </row>
    <row r="5949" spans="1:5">
      <c r="A5949">
        <v>0</v>
      </c>
      <c r="B5949" t="s">
        <v>19454</v>
      </c>
      <c r="C5949" t="s">
        <v>53774</v>
      </c>
      <c r="D5949" s="111" t="s">
        <v>40</v>
      </c>
      <c r="E5949" s="111" t="s">
        <v>53775</v>
      </c>
    </row>
    <row r="5950" spans="1:5">
      <c r="A5950">
        <v>0</v>
      </c>
      <c r="B5950" t="s">
        <v>19455</v>
      </c>
      <c r="C5950" t="s">
        <v>53776</v>
      </c>
      <c r="D5950" s="111" t="s">
        <v>24</v>
      </c>
      <c r="E5950" s="111" t="s">
        <v>53777</v>
      </c>
    </row>
    <row r="5951" spans="1:5">
      <c r="A5951">
        <v>0</v>
      </c>
      <c r="B5951" t="s">
        <v>19456</v>
      </c>
      <c r="C5951" t="s">
        <v>53778</v>
      </c>
      <c r="D5951" s="111" t="s">
        <v>4130</v>
      </c>
      <c r="E5951" s="111" t="s">
        <v>53779</v>
      </c>
    </row>
    <row r="5952" spans="1:5">
      <c r="A5952">
        <v>0</v>
      </c>
      <c r="B5952" t="s">
        <v>19457</v>
      </c>
      <c r="C5952" t="s">
        <v>53780</v>
      </c>
      <c r="D5952" s="111" t="s">
        <v>4130</v>
      </c>
      <c r="E5952" s="111" t="s">
        <v>42946</v>
      </c>
    </row>
    <row r="5953" spans="1:5">
      <c r="A5953">
        <v>0</v>
      </c>
      <c r="B5953" t="s">
        <v>19458</v>
      </c>
      <c r="C5953" t="s">
        <v>53781</v>
      </c>
      <c r="D5953" s="111" t="s">
        <v>4130</v>
      </c>
      <c r="E5953" s="111" t="s">
        <v>53782</v>
      </c>
    </row>
    <row r="5954" spans="1:5">
      <c r="A5954">
        <v>0</v>
      </c>
      <c r="B5954" t="s">
        <v>19459</v>
      </c>
      <c r="C5954" t="s">
        <v>53783</v>
      </c>
      <c r="D5954" s="111" t="s">
        <v>24</v>
      </c>
      <c r="E5954" s="111" t="s">
        <v>53784</v>
      </c>
    </row>
    <row r="5955" spans="1:5">
      <c r="A5955">
        <v>0</v>
      </c>
      <c r="B5955" t="s">
        <v>19460</v>
      </c>
      <c r="C5955" t="s">
        <v>53785</v>
      </c>
      <c r="D5955" s="111" t="s">
        <v>24</v>
      </c>
      <c r="E5955" s="111" t="s">
        <v>53786</v>
      </c>
    </row>
    <row r="5956" spans="1:5">
      <c r="A5956">
        <v>0</v>
      </c>
      <c r="B5956" t="s">
        <v>19461</v>
      </c>
      <c r="C5956" t="s">
        <v>53787</v>
      </c>
      <c r="D5956" s="111" t="s">
        <v>4130</v>
      </c>
      <c r="E5956" s="111" t="s">
        <v>53788</v>
      </c>
    </row>
    <row r="5957" spans="1:5">
      <c r="A5957">
        <v>0</v>
      </c>
      <c r="B5957" t="s">
        <v>19462</v>
      </c>
      <c r="C5957" t="s">
        <v>53789</v>
      </c>
      <c r="D5957" s="111" t="s">
        <v>4130</v>
      </c>
      <c r="E5957" s="111" t="s">
        <v>53790</v>
      </c>
    </row>
    <row r="5958" spans="1:5">
      <c r="A5958" t="s">
        <v>53791</v>
      </c>
      <c r="B5958">
        <v>0</v>
      </c>
      <c r="C5958">
        <v>0</v>
      </c>
      <c r="D5958" s="111">
        <v>0</v>
      </c>
      <c r="E5958" s="111" t="s">
        <v>42775</v>
      </c>
    </row>
    <row r="5959" spans="1:5">
      <c r="A5959">
        <v>0</v>
      </c>
      <c r="B5959" t="s">
        <v>53792</v>
      </c>
      <c r="C5959">
        <v>0</v>
      </c>
      <c r="D5959" s="111">
        <v>0</v>
      </c>
      <c r="E5959" s="111" t="s">
        <v>42775</v>
      </c>
    </row>
    <row r="5960" spans="1:5">
      <c r="A5960">
        <v>0</v>
      </c>
      <c r="B5960" t="s">
        <v>19463</v>
      </c>
      <c r="C5960" t="s">
        <v>53793</v>
      </c>
      <c r="D5960" s="111" t="s">
        <v>42876</v>
      </c>
      <c r="E5960" s="111" t="s">
        <v>42960</v>
      </c>
    </row>
    <row r="5961" spans="1:5">
      <c r="A5961">
        <v>0</v>
      </c>
      <c r="B5961" t="s">
        <v>19464</v>
      </c>
      <c r="C5961" t="s">
        <v>53794</v>
      </c>
      <c r="D5961" s="111" t="s">
        <v>42876</v>
      </c>
      <c r="E5961" s="111" t="s">
        <v>42962</v>
      </c>
    </row>
    <row r="5962" spans="1:5">
      <c r="A5962">
        <v>0</v>
      </c>
      <c r="B5962" t="s">
        <v>19465</v>
      </c>
      <c r="C5962" t="s">
        <v>53795</v>
      </c>
      <c r="D5962" s="111" t="s">
        <v>42876</v>
      </c>
      <c r="E5962" s="111" t="s">
        <v>42964</v>
      </c>
    </row>
    <row r="5963" spans="1:5">
      <c r="A5963">
        <v>0</v>
      </c>
      <c r="B5963" t="s">
        <v>19466</v>
      </c>
      <c r="C5963" t="s">
        <v>53796</v>
      </c>
      <c r="D5963" s="111" t="s">
        <v>42876</v>
      </c>
      <c r="E5963" s="111" t="s">
        <v>42966</v>
      </c>
    </row>
    <row r="5964" spans="1:5">
      <c r="A5964">
        <v>0</v>
      </c>
      <c r="B5964" t="s">
        <v>19467</v>
      </c>
      <c r="C5964" t="s">
        <v>53797</v>
      </c>
      <c r="D5964" s="111" t="s">
        <v>42876</v>
      </c>
      <c r="E5964" s="111" t="s">
        <v>42968</v>
      </c>
    </row>
    <row r="5965" spans="1:5">
      <c r="A5965">
        <v>0</v>
      </c>
      <c r="B5965" t="s">
        <v>19468</v>
      </c>
      <c r="C5965" t="s">
        <v>53798</v>
      </c>
      <c r="D5965" s="111" t="s">
        <v>42970</v>
      </c>
      <c r="E5965" s="111" t="s">
        <v>42971</v>
      </c>
    </row>
    <row r="5966" spans="1:5">
      <c r="A5966">
        <v>0</v>
      </c>
      <c r="B5966" t="s">
        <v>19469</v>
      </c>
      <c r="C5966" t="s">
        <v>53799</v>
      </c>
      <c r="D5966" s="111" t="s">
        <v>40</v>
      </c>
      <c r="E5966" s="111" t="s">
        <v>42973</v>
      </c>
    </row>
    <row r="5967" spans="1:5">
      <c r="A5967">
        <v>0</v>
      </c>
      <c r="B5967" t="s">
        <v>19470</v>
      </c>
      <c r="C5967" t="s">
        <v>53800</v>
      </c>
      <c r="D5967" s="111" t="s">
        <v>40</v>
      </c>
      <c r="E5967" s="111" t="s">
        <v>53801</v>
      </c>
    </row>
    <row r="5968" spans="1:5">
      <c r="A5968" t="s">
        <v>53802</v>
      </c>
      <c r="B5968">
        <v>0</v>
      </c>
      <c r="C5968">
        <v>0</v>
      </c>
      <c r="D5968" s="111">
        <v>0</v>
      </c>
      <c r="E5968" s="111" t="s">
        <v>42775</v>
      </c>
    </row>
    <row r="5969" spans="1:5">
      <c r="A5969">
        <v>0</v>
      </c>
      <c r="B5969" t="s">
        <v>53803</v>
      </c>
      <c r="C5969">
        <v>0</v>
      </c>
      <c r="D5969" s="111">
        <v>0</v>
      </c>
      <c r="E5969" s="111" t="s">
        <v>42775</v>
      </c>
    </row>
    <row r="5970" spans="1:5">
      <c r="A5970">
        <v>0</v>
      </c>
      <c r="B5970" t="s">
        <v>19471</v>
      </c>
      <c r="C5970" t="s">
        <v>53804</v>
      </c>
      <c r="D5970" s="111" t="s">
        <v>4130</v>
      </c>
      <c r="E5970" s="111" t="s">
        <v>53805</v>
      </c>
    </row>
    <row r="5971" spans="1:5">
      <c r="A5971">
        <v>0</v>
      </c>
      <c r="B5971" t="s">
        <v>19472</v>
      </c>
      <c r="C5971" t="s">
        <v>53806</v>
      </c>
      <c r="D5971" s="111" t="s">
        <v>4130</v>
      </c>
      <c r="E5971" s="111" t="s">
        <v>53807</v>
      </c>
    </row>
    <row r="5972" spans="1:5">
      <c r="A5972">
        <v>0</v>
      </c>
      <c r="B5972" t="s">
        <v>19473</v>
      </c>
      <c r="C5972" t="s">
        <v>53808</v>
      </c>
      <c r="D5972" s="111" t="s">
        <v>40</v>
      </c>
      <c r="E5972" s="111" t="s">
        <v>53809</v>
      </c>
    </row>
    <row r="5973" spans="1:5">
      <c r="A5973">
        <v>0</v>
      </c>
      <c r="B5973" t="s">
        <v>19474</v>
      </c>
      <c r="C5973" t="s">
        <v>53810</v>
      </c>
      <c r="D5973" s="111" t="s">
        <v>24</v>
      </c>
      <c r="E5973" s="111" t="s">
        <v>51774</v>
      </c>
    </row>
    <row r="5974" spans="1:5">
      <c r="A5974" t="s">
        <v>53811</v>
      </c>
      <c r="B5974">
        <v>0</v>
      </c>
      <c r="C5974">
        <v>0</v>
      </c>
      <c r="D5974" s="111">
        <v>0</v>
      </c>
      <c r="E5974" s="111" t="s">
        <v>42775</v>
      </c>
    </row>
    <row r="5975" spans="1:5">
      <c r="A5975">
        <v>0</v>
      </c>
      <c r="B5975" t="s">
        <v>53812</v>
      </c>
      <c r="C5975">
        <v>0</v>
      </c>
      <c r="D5975" s="111">
        <v>0</v>
      </c>
      <c r="E5975" s="111" t="s">
        <v>42775</v>
      </c>
    </row>
    <row r="5976" spans="1:5">
      <c r="A5976">
        <v>0</v>
      </c>
      <c r="B5976" t="s">
        <v>19475</v>
      </c>
      <c r="C5976" t="s">
        <v>53813</v>
      </c>
      <c r="D5976" s="111" t="s">
        <v>4130</v>
      </c>
      <c r="E5976" s="111" t="s">
        <v>53654</v>
      </c>
    </row>
    <row r="5977" spans="1:5">
      <c r="A5977">
        <v>0</v>
      </c>
      <c r="B5977" t="s">
        <v>19476</v>
      </c>
      <c r="C5977" t="s">
        <v>19477</v>
      </c>
      <c r="D5977" s="111" t="s">
        <v>4130</v>
      </c>
      <c r="E5977" s="111" t="s">
        <v>53814</v>
      </c>
    </row>
    <row r="5978" spans="1:5">
      <c r="A5978">
        <v>0</v>
      </c>
      <c r="B5978" t="s">
        <v>19478</v>
      </c>
      <c r="C5978" t="s">
        <v>53815</v>
      </c>
      <c r="D5978" s="111" t="s">
        <v>4130</v>
      </c>
      <c r="E5978" s="111" t="s">
        <v>53816</v>
      </c>
    </row>
    <row r="5979" spans="1:5">
      <c r="A5979">
        <v>0</v>
      </c>
      <c r="B5979" t="s">
        <v>19479</v>
      </c>
      <c r="C5979" t="s">
        <v>19480</v>
      </c>
      <c r="D5979" s="111" t="s">
        <v>4130</v>
      </c>
      <c r="E5979" s="111" t="s">
        <v>53817</v>
      </c>
    </row>
    <row r="5980" spans="1:5">
      <c r="A5980">
        <v>0</v>
      </c>
      <c r="B5980" t="s">
        <v>19481</v>
      </c>
      <c r="C5980" t="s">
        <v>53818</v>
      </c>
      <c r="D5980" s="111" t="s">
        <v>4130</v>
      </c>
      <c r="E5980" s="111" t="s">
        <v>53819</v>
      </c>
    </row>
    <row r="5981" spans="1:5">
      <c r="A5981">
        <v>0</v>
      </c>
      <c r="B5981" t="s">
        <v>53820</v>
      </c>
      <c r="C5981">
        <v>0</v>
      </c>
      <c r="D5981" s="111">
        <v>0</v>
      </c>
      <c r="E5981" s="111" t="s">
        <v>42775</v>
      </c>
    </row>
    <row r="5982" spans="1:5">
      <c r="A5982">
        <v>0</v>
      </c>
      <c r="B5982" t="s">
        <v>19482</v>
      </c>
      <c r="C5982" t="s">
        <v>19483</v>
      </c>
      <c r="D5982" s="111" t="s">
        <v>4130</v>
      </c>
      <c r="E5982" s="111" t="s">
        <v>53821</v>
      </c>
    </row>
    <row r="5983" spans="1:5">
      <c r="A5983">
        <v>0</v>
      </c>
      <c r="B5983" t="s">
        <v>19484</v>
      </c>
      <c r="C5983" t="s">
        <v>53822</v>
      </c>
      <c r="D5983" s="111" t="s">
        <v>4130</v>
      </c>
      <c r="E5983" s="111" t="s">
        <v>53823</v>
      </c>
    </row>
    <row r="5984" spans="1:5">
      <c r="A5984">
        <v>0</v>
      </c>
      <c r="B5984" t="s">
        <v>53824</v>
      </c>
      <c r="C5984">
        <v>0</v>
      </c>
      <c r="D5984" s="111">
        <v>0</v>
      </c>
      <c r="E5984" s="111" t="s">
        <v>42775</v>
      </c>
    </row>
    <row r="5985" spans="1:5">
      <c r="A5985">
        <v>0</v>
      </c>
      <c r="B5985" t="s">
        <v>19485</v>
      </c>
      <c r="C5985" t="s">
        <v>53825</v>
      </c>
      <c r="D5985" s="111" t="s">
        <v>33</v>
      </c>
      <c r="E5985" s="111" t="s">
        <v>53826</v>
      </c>
    </row>
    <row r="5986" spans="1:5">
      <c r="A5986">
        <v>0</v>
      </c>
      <c r="B5986" t="s">
        <v>19486</v>
      </c>
      <c r="C5986" t="s">
        <v>53827</v>
      </c>
      <c r="D5986" s="111" t="s">
        <v>4130</v>
      </c>
      <c r="E5986" s="111" t="s">
        <v>53828</v>
      </c>
    </row>
    <row r="5987" spans="1:5">
      <c r="A5987">
        <v>0</v>
      </c>
      <c r="B5987" t="s">
        <v>19487</v>
      </c>
      <c r="C5987" t="s">
        <v>19488</v>
      </c>
      <c r="D5987" s="111" t="s">
        <v>4130</v>
      </c>
      <c r="E5987" s="111" t="s">
        <v>53829</v>
      </c>
    </row>
    <row r="5988" spans="1:5">
      <c r="A5988">
        <v>0</v>
      </c>
      <c r="B5988" t="s">
        <v>19489</v>
      </c>
      <c r="C5988" t="s">
        <v>19490</v>
      </c>
      <c r="D5988" s="111" t="s">
        <v>4130</v>
      </c>
      <c r="E5988" s="111" t="s">
        <v>53830</v>
      </c>
    </row>
    <row r="5989" spans="1:5">
      <c r="A5989">
        <v>0</v>
      </c>
      <c r="B5989" t="s">
        <v>53831</v>
      </c>
      <c r="C5989">
        <v>0</v>
      </c>
      <c r="D5989" s="111">
        <v>0</v>
      </c>
      <c r="E5989" s="111" t="s">
        <v>42775</v>
      </c>
    </row>
    <row r="5990" spans="1:5">
      <c r="A5990">
        <v>0</v>
      </c>
      <c r="B5990" t="s">
        <v>19491</v>
      </c>
      <c r="C5990" t="s">
        <v>53832</v>
      </c>
      <c r="D5990" s="111" t="s">
        <v>4130</v>
      </c>
      <c r="E5990" s="111" t="s">
        <v>53833</v>
      </c>
    </row>
    <row r="5991" spans="1:5">
      <c r="A5991">
        <v>0</v>
      </c>
      <c r="B5991" t="s">
        <v>19492</v>
      </c>
      <c r="C5991" t="s">
        <v>19493</v>
      </c>
      <c r="D5991" s="111" t="s">
        <v>4130</v>
      </c>
      <c r="E5991" s="111" t="s">
        <v>53817</v>
      </c>
    </row>
    <row r="5992" spans="1:5">
      <c r="A5992">
        <v>0</v>
      </c>
      <c r="B5992" t="s">
        <v>19494</v>
      </c>
      <c r="C5992" t="s">
        <v>53834</v>
      </c>
      <c r="D5992" s="111" t="s">
        <v>4130</v>
      </c>
      <c r="E5992" s="111" t="s">
        <v>53817</v>
      </c>
    </row>
    <row r="5993" spans="1:5">
      <c r="A5993">
        <v>0</v>
      </c>
      <c r="B5993" t="s">
        <v>19495</v>
      </c>
      <c r="C5993" t="s">
        <v>53835</v>
      </c>
      <c r="D5993" s="111" t="s">
        <v>4130</v>
      </c>
      <c r="E5993" s="111" t="s">
        <v>53836</v>
      </c>
    </row>
    <row r="5994" spans="1:5">
      <c r="A5994">
        <v>0</v>
      </c>
      <c r="B5994" t="s">
        <v>19496</v>
      </c>
      <c r="C5994" t="s">
        <v>53837</v>
      </c>
      <c r="D5994" s="111" t="s">
        <v>4130</v>
      </c>
      <c r="E5994" s="111" t="s">
        <v>53833</v>
      </c>
    </row>
    <row r="5995" spans="1:5">
      <c r="A5995">
        <v>0</v>
      </c>
      <c r="B5995" t="s">
        <v>19497</v>
      </c>
      <c r="C5995" t="s">
        <v>53838</v>
      </c>
      <c r="D5995" s="111" t="s">
        <v>4130</v>
      </c>
      <c r="E5995" s="111" t="s">
        <v>53839</v>
      </c>
    </row>
    <row r="5996" spans="1:5">
      <c r="A5996">
        <v>0</v>
      </c>
      <c r="B5996" t="s">
        <v>19498</v>
      </c>
      <c r="C5996" t="s">
        <v>53840</v>
      </c>
      <c r="D5996" s="111" t="s">
        <v>4130</v>
      </c>
      <c r="E5996" s="111" t="s">
        <v>53841</v>
      </c>
    </row>
    <row r="5997" spans="1:5">
      <c r="A5997">
        <v>0</v>
      </c>
      <c r="B5997" t="s">
        <v>19499</v>
      </c>
      <c r="C5997" t="s">
        <v>53842</v>
      </c>
      <c r="D5997" s="111" t="s">
        <v>4130</v>
      </c>
      <c r="E5997" s="111" t="s">
        <v>53843</v>
      </c>
    </row>
    <row r="5998" spans="1:5">
      <c r="A5998">
        <v>0</v>
      </c>
      <c r="B5998" t="s">
        <v>19500</v>
      </c>
      <c r="C5998" t="s">
        <v>53844</v>
      </c>
      <c r="D5998" s="111" t="s">
        <v>4130</v>
      </c>
      <c r="E5998" s="111" t="s">
        <v>53845</v>
      </c>
    </row>
    <row r="5999" spans="1:5">
      <c r="A5999">
        <v>0</v>
      </c>
      <c r="B5999" t="s">
        <v>19501</v>
      </c>
      <c r="C5999" t="s">
        <v>53846</v>
      </c>
      <c r="D5999" s="111" t="s">
        <v>4130</v>
      </c>
      <c r="E5999" s="111" t="s">
        <v>53847</v>
      </c>
    </row>
    <row r="6000" spans="1:5">
      <c r="A6000">
        <v>0</v>
      </c>
      <c r="B6000" t="s">
        <v>53848</v>
      </c>
      <c r="C6000">
        <v>0</v>
      </c>
      <c r="D6000" s="111">
        <v>0</v>
      </c>
      <c r="E6000" s="111" t="s">
        <v>42775</v>
      </c>
    </row>
    <row r="6001" spans="1:5">
      <c r="A6001">
        <v>0</v>
      </c>
      <c r="B6001" t="s">
        <v>19502</v>
      </c>
      <c r="C6001" t="s">
        <v>53849</v>
      </c>
      <c r="D6001" s="111" t="s">
        <v>4130</v>
      </c>
      <c r="E6001" s="111" t="s">
        <v>53850</v>
      </c>
    </row>
    <row r="6002" spans="1:5">
      <c r="A6002">
        <v>0</v>
      </c>
      <c r="B6002" t="s">
        <v>19503</v>
      </c>
      <c r="C6002" t="s">
        <v>53851</v>
      </c>
      <c r="D6002" s="111" t="s">
        <v>4130</v>
      </c>
      <c r="E6002" s="111" t="s">
        <v>53852</v>
      </c>
    </row>
    <row r="6003" spans="1:5">
      <c r="A6003">
        <v>0</v>
      </c>
      <c r="B6003" t="s">
        <v>19504</v>
      </c>
      <c r="C6003" t="s">
        <v>53853</v>
      </c>
      <c r="D6003" s="111" t="s">
        <v>4130</v>
      </c>
      <c r="E6003" s="111" t="s">
        <v>53854</v>
      </c>
    </row>
    <row r="6004" spans="1:5">
      <c r="A6004">
        <v>0</v>
      </c>
      <c r="B6004" t="s">
        <v>19505</v>
      </c>
      <c r="C6004" t="s">
        <v>53855</v>
      </c>
      <c r="D6004" s="111" t="s">
        <v>4130</v>
      </c>
      <c r="E6004" s="111" t="s">
        <v>53856</v>
      </c>
    </row>
    <row r="6005" spans="1:5">
      <c r="A6005">
        <v>0</v>
      </c>
      <c r="B6005" t="s">
        <v>19506</v>
      </c>
      <c r="C6005" t="s">
        <v>53857</v>
      </c>
      <c r="D6005" s="111" t="s">
        <v>4130</v>
      </c>
      <c r="E6005" s="111" t="s">
        <v>53817</v>
      </c>
    </row>
    <row r="6006" spans="1:5">
      <c r="A6006">
        <v>0</v>
      </c>
      <c r="B6006" t="s">
        <v>53858</v>
      </c>
      <c r="C6006">
        <v>0</v>
      </c>
      <c r="D6006" s="111">
        <v>0</v>
      </c>
      <c r="E6006" s="111" t="s">
        <v>42775</v>
      </c>
    </row>
    <row r="6007" spans="1:5">
      <c r="A6007">
        <v>0</v>
      </c>
      <c r="B6007" t="s">
        <v>19507</v>
      </c>
      <c r="C6007" t="s">
        <v>53859</v>
      </c>
      <c r="D6007" s="111" t="s">
        <v>4130</v>
      </c>
      <c r="E6007" s="111" t="s">
        <v>43035</v>
      </c>
    </row>
    <row r="6008" spans="1:5">
      <c r="A6008">
        <v>0</v>
      </c>
      <c r="B6008" t="s">
        <v>19508</v>
      </c>
      <c r="C6008" t="s">
        <v>53860</v>
      </c>
      <c r="D6008" s="111" t="s">
        <v>4130</v>
      </c>
      <c r="E6008" s="111" t="s">
        <v>43037</v>
      </c>
    </row>
    <row r="6009" spans="1:5">
      <c r="A6009">
        <v>0</v>
      </c>
      <c r="B6009" t="s">
        <v>19509</v>
      </c>
      <c r="C6009" t="s">
        <v>53861</v>
      </c>
      <c r="D6009" s="111" t="s">
        <v>4130</v>
      </c>
      <c r="E6009" s="111" t="s">
        <v>43039</v>
      </c>
    </row>
    <row r="6010" spans="1:5">
      <c r="A6010">
        <v>0</v>
      </c>
      <c r="B6010" t="s">
        <v>19510</v>
      </c>
      <c r="C6010" t="s">
        <v>53862</v>
      </c>
      <c r="D6010" s="111" t="s">
        <v>4130</v>
      </c>
      <c r="E6010" s="111" t="s">
        <v>43039</v>
      </c>
    </row>
    <row r="6011" spans="1:5">
      <c r="A6011">
        <v>0</v>
      </c>
      <c r="B6011" t="s">
        <v>19511</v>
      </c>
      <c r="C6011" t="s">
        <v>53863</v>
      </c>
      <c r="D6011" s="111" t="s">
        <v>4130</v>
      </c>
      <c r="E6011" s="111" t="s">
        <v>43042</v>
      </c>
    </row>
    <row r="6012" spans="1:5">
      <c r="A6012">
        <v>0</v>
      </c>
      <c r="B6012" t="s">
        <v>19512</v>
      </c>
      <c r="C6012" t="s">
        <v>53864</v>
      </c>
      <c r="D6012" s="111" t="s">
        <v>4130</v>
      </c>
      <c r="E6012" s="111" t="s">
        <v>43044</v>
      </c>
    </row>
    <row r="6013" spans="1:5">
      <c r="A6013">
        <v>0</v>
      </c>
      <c r="B6013" t="s">
        <v>19513</v>
      </c>
      <c r="C6013" t="s">
        <v>53865</v>
      </c>
      <c r="D6013" s="111" t="s">
        <v>4130</v>
      </c>
      <c r="E6013" s="111" t="s">
        <v>43046</v>
      </c>
    </row>
    <row r="6014" spans="1:5">
      <c r="A6014">
        <v>0</v>
      </c>
      <c r="B6014" t="s">
        <v>53866</v>
      </c>
      <c r="C6014">
        <v>0</v>
      </c>
      <c r="D6014" s="111">
        <v>0</v>
      </c>
      <c r="E6014" s="111" t="s">
        <v>42775</v>
      </c>
    </row>
    <row r="6015" spans="1:5">
      <c r="A6015">
        <v>0</v>
      </c>
      <c r="B6015" t="s">
        <v>19514</v>
      </c>
      <c r="C6015" t="s">
        <v>19515</v>
      </c>
      <c r="D6015" s="111" t="s">
        <v>4130</v>
      </c>
      <c r="E6015" s="111" t="s">
        <v>53867</v>
      </c>
    </row>
    <row r="6016" spans="1:5">
      <c r="A6016">
        <v>0</v>
      </c>
      <c r="B6016" t="s">
        <v>19516</v>
      </c>
      <c r="C6016" t="s">
        <v>19517</v>
      </c>
      <c r="D6016" s="111" t="s">
        <v>4130</v>
      </c>
      <c r="E6016" s="111" t="s">
        <v>53868</v>
      </c>
    </row>
    <row r="6017" spans="1:5">
      <c r="A6017">
        <v>0</v>
      </c>
      <c r="B6017" t="s">
        <v>19518</v>
      </c>
      <c r="C6017" t="s">
        <v>53869</v>
      </c>
      <c r="D6017" s="111" t="s">
        <v>4130</v>
      </c>
      <c r="E6017" s="111" t="s">
        <v>53870</v>
      </c>
    </row>
    <row r="6018" spans="1:5">
      <c r="A6018">
        <v>0</v>
      </c>
      <c r="B6018" t="s">
        <v>19519</v>
      </c>
      <c r="C6018" t="s">
        <v>53871</v>
      </c>
      <c r="D6018" s="111" t="s">
        <v>4130</v>
      </c>
      <c r="E6018" s="111" t="s">
        <v>53872</v>
      </c>
    </row>
    <row r="6019" spans="1:5">
      <c r="A6019">
        <v>0</v>
      </c>
      <c r="B6019" t="s">
        <v>19520</v>
      </c>
      <c r="C6019" t="s">
        <v>53873</v>
      </c>
      <c r="D6019" s="111" t="s">
        <v>4130</v>
      </c>
      <c r="E6019" s="111" t="s">
        <v>53874</v>
      </c>
    </row>
    <row r="6020" spans="1:5">
      <c r="A6020">
        <v>0</v>
      </c>
      <c r="B6020" t="s">
        <v>19521</v>
      </c>
      <c r="C6020" t="s">
        <v>53875</v>
      </c>
      <c r="D6020" s="111" t="s">
        <v>4130</v>
      </c>
      <c r="E6020" s="111" t="s">
        <v>53876</v>
      </c>
    </row>
    <row r="6021" spans="1:5">
      <c r="A6021">
        <v>0</v>
      </c>
      <c r="B6021" t="s">
        <v>19522</v>
      </c>
      <c r="C6021" t="s">
        <v>53877</v>
      </c>
      <c r="D6021" s="111" t="s">
        <v>4130</v>
      </c>
      <c r="E6021" s="111" t="s">
        <v>53878</v>
      </c>
    </row>
    <row r="6022" spans="1:5">
      <c r="A6022">
        <v>0</v>
      </c>
      <c r="B6022" t="s">
        <v>19523</v>
      </c>
      <c r="C6022" t="s">
        <v>53879</v>
      </c>
      <c r="D6022" s="111" t="s">
        <v>4130</v>
      </c>
      <c r="E6022" s="111" t="s">
        <v>53878</v>
      </c>
    </row>
    <row r="6023" spans="1:5">
      <c r="A6023">
        <v>0</v>
      </c>
      <c r="B6023" t="s">
        <v>19524</v>
      </c>
      <c r="C6023" t="s">
        <v>53880</v>
      </c>
      <c r="D6023" s="111" t="s">
        <v>4130</v>
      </c>
      <c r="E6023" s="111" t="s">
        <v>53881</v>
      </c>
    </row>
    <row r="6024" spans="1:5">
      <c r="A6024">
        <v>0</v>
      </c>
      <c r="B6024" t="s">
        <v>19525</v>
      </c>
      <c r="C6024" t="s">
        <v>53882</v>
      </c>
      <c r="D6024" s="111" t="s">
        <v>4130</v>
      </c>
      <c r="E6024" s="111" t="s">
        <v>43950</v>
      </c>
    </row>
    <row r="6025" spans="1:5">
      <c r="A6025">
        <v>0</v>
      </c>
      <c r="B6025" t="s">
        <v>19526</v>
      </c>
      <c r="C6025" t="s">
        <v>53883</v>
      </c>
      <c r="D6025" s="111" t="s">
        <v>4130</v>
      </c>
      <c r="E6025" s="111" t="s">
        <v>53884</v>
      </c>
    </row>
    <row r="6026" spans="1:5">
      <c r="A6026">
        <v>0</v>
      </c>
      <c r="B6026" t="s">
        <v>19527</v>
      </c>
      <c r="C6026" t="s">
        <v>53885</v>
      </c>
      <c r="D6026" s="111" t="s">
        <v>4130</v>
      </c>
      <c r="E6026" s="111" t="s">
        <v>53884</v>
      </c>
    </row>
    <row r="6027" spans="1:5">
      <c r="A6027">
        <v>0</v>
      </c>
      <c r="B6027" t="s">
        <v>19528</v>
      </c>
      <c r="C6027" t="s">
        <v>53886</v>
      </c>
      <c r="D6027" s="111" t="s">
        <v>4130</v>
      </c>
      <c r="E6027" s="111" t="s">
        <v>53887</v>
      </c>
    </row>
    <row r="6028" spans="1:5">
      <c r="A6028">
        <v>0</v>
      </c>
      <c r="B6028" t="s">
        <v>19529</v>
      </c>
      <c r="C6028" t="s">
        <v>53888</v>
      </c>
      <c r="D6028" s="111" t="s">
        <v>4130</v>
      </c>
      <c r="E6028" s="111" t="s">
        <v>53889</v>
      </c>
    </row>
    <row r="6029" spans="1:5">
      <c r="A6029">
        <v>0</v>
      </c>
      <c r="B6029" t="s">
        <v>19530</v>
      </c>
      <c r="C6029" t="s">
        <v>53890</v>
      </c>
      <c r="D6029" s="111" t="s">
        <v>4130</v>
      </c>
      <c r="E6029" s="111" t="s">
        <v>53891</v>
      </c>
    </row>
    <row r="6030" spans="1:5">
      <c r="A6030">
        <v>0</v>
      </c>
      <c r="B6030" t="s">
        <v>19531</v>
      </c>
      <c r="C6030" t="s">
        <v>53892</v>
      </c>
      <c r="D6030" s="111" t="s">
        <v>4130</v>
      </c>
      <c r="E6030" s="111" t="s">
        <v>53893</v>
      </c>
    </row>
    <row r="6031" spans="1:5">
      <c r="A6031">
        <v>0</v>
      </c>
      <c r="B6031" t="s">
        <v>19532</v>
      </c>
      <c r="C6031" t="s">
        <v>53894</v>
      </c>
      <c r="D6031" s="111" t="s">
        <v>4130</v>
      </c>
      <c r="E6031" s="111" t="s">
        <v>53895</v>
      </c>
    </row>
    <row r="6032" spans="1:5">
      <c r="A6032">
        <v>0</v>
      </c>
      <c r="B6032" t="s">
        <v>19533</v>
      </c>
      <c r="C6032" t="s">
        <v>53896</v>
      </c>
      <c r="D6032" s="111" t="s">
        <v>4130</v>
      </c>
      <c r="E6032" s="111" t="s">
        <v>53897</v>
      </c>
    </row>
    <row r="6033" spans="1:5">
      <c r="A6033">
        <v>0</v>
      </c>
      <c r="B6033" t="s">
        <v>19534</v>
      </c>
      <c r="C6033" t="s">
        <v>19535</v>
      </c>
      <c r="D6033" s="111" t="s">
        <v>4130</v>
      </c>
      <c r="E6033" s="111" t="s">
        <v>53898</v>
      </c>
    </row>
    <row r="6034" spans="1:5">
      <c r="A6034">
        <v>0</v>
      </c>
      <c r="B6034" t="s">
        <v>19536</v>
      </c>
      <c r="C6034" t="s">
        <v>19537</v>
      </c>
      <c r="D6034" s="111" t="s">
        <v>4130</v>
      </c>
      <c r="E6034" s="111" t="s">
        <v>53899</v>
      </c>
    </row>
    <row r="6035" spans="1:5">
      <c r="A6035">
        <v>0</v>
      </c>
      <c r="B6035" t="s">
        <v>19538</v>
      </c>
      <c r="C6035" t="s">
        <v>53900</v>
      </c>
      <c r="D6035" s="111" t="s">
        <v>4130</v>
      </c>
      <c r="E6035" s="111" t="s">
        <v>53901</v>
      </c>
    </row>
    <row r="6036" spans="1:5">
      <c r="A6036">
        <v>0</v>
      </c>
      <c r="B6036" t="s">
        <v>19539</v>
      </c>
      <c r="C6036" t="s">
        <v>53902</v>
      </c>
      <c r="D6036" s="111" t="s">
        <v>4130</v>
      </c>
      <c r="E6036" s="111" t="s">
        <v>53903</v>
      </c>
    </row>
    <row r="6037" spans="1:5">
      <c r="A6037" t="s">
        <v>53904</v>
      </c>
      <c r="B6037">
        <v>0</v>
      </c>
      <c r="C6037">
        <v>0</v>
      </c>
      <c r="D6037" s="111">
        <v>0</v>
      </c>
      <c r="E6037" s="111" t="s">
        <v>42775</v>
      </c>
    </row>
    <row r="6038" spans="1:5">
      <c r="A6038">
        <v>0</v>
      </c>
      <c r="B6038" t="s">
        <v>53905</v>
      </c>
      <c r="C6038">
        <v>0</v>
      </c>
      <c r="D6038" s="111">
        <v>0</v>
      </c>
      <c r="E6038" s="111" t="s">
        <v>42775</v>
      </c>
    </row>
    <row r="6039" spans="1:5">
      <c r="A6039">
        <v>0</v>
      </c>
      <c r="B6039" t="s">
        <v>19540</v>
      </c>
      <c r="C6039" t="s">
        <v>19541</v>
      </c>
      <c r="D6039" s="111" t="s">
        <v>4135</v>
      </c>
      <c r="E6039" s="111" t="s">
        <v>53906</v>
      </c>
    </row>
    <row r="6040" spans="1:5">
      <c r="A6040">
        <v>0</v>
      </c>
      <c r="B6040" t="s">
        <v>19542</v>
      </c>
      <c r="C6040" t="s">
        <v>19543</v>
      </c>
      <c r="D6040" s="111" t="s">
        <v>4135</v>
      </c>
      <c r="E6040" s="111" t="s">
        <v>53907</v>
      </c>
    </row>
    <row r="6041" spans="1:5">
      <c r="A6041">
        <v>0</v>
      </c>
      <c r="B6041" t="s">
        <v>19544</v>
      </c>
      <c r="C6041" t="s">
        <v>19545</v>
      </c>
      <c r="D6041" s="111" t="s">
        <v>4135</v>
      </c>
      <c r="E6041" s="111" t="s">
        <v>53907</v>
      </c>
    </row>
    <row r="6042" spans="1:5">
      <c r="A6042">
        <v>0</v>
      </c>
      <c r="B6042" t="s">
        <v>19546</v>
      </c>
      <c r="C6042" t="s">
        <v>19547</v>
      </c>
      <c r="D6042" s="111" t="s">
        <v>4135</v>
      </c>
      <c r="E6042" s="111" t="s">
        <v>53908</v>
      </c>
    </row>
    <row r="6043" spans="1:5">
      <c r="A6043">
        <v>0</v>
      </c>
      <c r="B6043" t="s">
        <v>19548</v>
      </c>
      <c r="C6043" t="s">
        <v>19549</v>
      </c>
      <c r="D6043" s="111" t="s">
        <v>4135</v>
      </c>
      <c r="E6043" s="111" t="s">
        <v>53909</v>
      </c>
    </row>
    <row r="6044" spans="1:5">
      <c r="A6044">
        <v>0</v>
      </c>
      <c r="B6044" t="s">
        <v>19550</v>
      </c>
      <c r="C6044" t="s">
        <v>53910</v>
      </c>
      <c r="D6044" s="111" t="s">
        <v>4135</v>
      </c>
      <c r="E6044" s="111" t="s">
        <v>53908</v>
      </c>
    </row>
    <row r="6045" spans="1:5">
      <c r="A6045">
        <v>0</v>
      </c>
      <c r="B6045" t="s">
        <v>19551</v>
      </c>
      <c r="C6045" t="s">
        <v>53911</v>
      </c>
      <c r="D6045" s="111" t="s">
        <v>4135</v>
      </c>
      <c r="E6045" s="111" t="s">
        <v>50680</v>
      </c>
    </row>
    <row r="6046" spans="1:5">
      <c r="A6046">
        <v>0</v>
      </c>
      <c r="B6046" t="s">
        <v>19552</v>
      </c>
      <c r="C6046" t="s">
        <v>53912</v>
      </c>
      <c r="D6046" s="111" t="s">
        <v>4135</v>
      </c>
      <c r="E6046" s="111" t="s">
        <v>53913</v>
      </c>
    </row>
    <row r="6047" spans="1:5">
      <c r="A6047">
        <v>0</v>
      </c>
      <c r="B6047" t="s">
        <v>19553</v>
      </c>
      <c r="C6047" t="s">
        <v>53914</v>
      </c>
      <c r="D6047" s="111" t="s">
        <v>4135</v>
      </c>
      <c r="E6047" s="111" t="s">
        <v>47663</v>
      </c>
    </row>
    <row r="6048" spans="1:5">
      <c r="A6048">
        <v>0</v>
      </c>
      <c r="B6048" t="s">
        <v>19554</v>
      </c>
      <c r="C6048" t="s">
        <v>53915</v>
      </c>
      <c r="D6048" s="111" t="s">
        <v>4135</v>
      </c>
      <c r="E6048" s="111" t="s">
        <v>53916</v>
      </c>
    </row>
    <row r="6049" spans="1:5">
      <c r="A6049">
        <v>0</v>
      </c>
      <c r="B6049" t="s">
        <v>19555</v>
      </c>
      <c r="C6049" t="s">
        <v>19556</v>
      </c>
      <c r="D6049" s="111" t="s">
        <v>4135</v>
      </c>
      <c r="E6049" s="111" t="s">
        <v>53917</v>
      </c>
    </row>
    <row r="6050" spans="1:5">
      <c r="A6050">
        <v>0</v>
      </c>
      <c r="B6050" t="s">
        <v>19557</v>
      </c>
      <c r="C6050" t="s">
        <v>19558</v>
      </c>
      <c r="D6050" s="111" t="s">
        <v>4135</v>
      </c>
      <c r="E6050" s="111" t="s">
        <v>53918</v>
      </c>
    </row>
    <row r="6051" spans="1:5">
      <c r="A6051">
        <v>0</v>
      </c>
      <c r="B6051" t="s">
        <v>19559</v>
      </c>
      <c r="C6051" t="s">
        <v>19560</v>
      </c>
      <c r="D6051" s="111" t="s">
        <v>4135</v>
      </c>
      <c r="E6051" s="111" t="s">
        <v>53919</v>
      </c>
    </row>
    <row r="6052" spans="1:5">
      <c r="A6052">
        <v>0</v>
      </c>
      <c r="B6052" t="s">
        <v>19561</v>
      </c>
      <c r="C6052" t="s">
        <v>19562</v>
      </c>
      <c r="D6052" s="111" t="s">
        <v>4135</v>
      </c>
      <c r="E6052" s="111" t="s">
        <v>53920</v>
      </c>
    </row>
    <row r="6053" spans="1:5">
      <c r="A6053">
        <v>0</v>
      </c>
      <c r="B6053" t="s">
        <v>19563</v>
      </c>
      <c r="C6053" t="s">
        <v>53921</v>
      </c>
      <c r="D6053" s="111" t="s">
        <v>4135</v>
      </c>
      <c r="E6053" s="111" t="s">
        <v>53922</v>
      </c>
    </row>
    <row r="6054" spans="1:5">
      <c r="A6054">
        <v>0</v>
      </c>
      <c r="B6054" t="s">
        <v>19564</v>
      </c>
      <c r="C6054" t="s">
        <v>53923</v>
      </c>
      <c r="D6054" s="111" t="s">
        <v>4135</v>
      </c>
      <c r="E6054" s="111" t="s">
        <v>53924</v>
      </c>
    </row>
    <row r="6055" spans="1:5">
      <c r="A6055">
        <v>0</v>
      </c>
      <c r="B6055" t="s">
        <v>19565</v>
      </c>
      <c r="C6055" t="s">
        <v>53925</v>
      </c>
      <c r="D6055" s="111" t="s">
        <v>4135</v>
      </c>
      <c r="E6055" s="111" t="s">
        <v>53926</v>
      </c>
    </row>
    <row r="6056" spans="1:5">
      <c r="A6056">
        <v>0</v>
      </c>
      <c r="B6056" t="s">
        <v>19566</v>
      </c>
      <c r="C6056" t="s">
        <v>53927</v>
      </c>
      <c r="D6056" s="111" t="s">
        <v>4135</v>
      </c>
      <c r="E6056" s="111" t="s">
        <v>53928</v>
      </c>
    </row>
    <row r="6057" spans="1:5">
      <c r="A6057">
        <v>0</v>
      </c>
      <c r="B6057" t="s">
        <v>19567</v>
      </c>
      <c r="C6057" t="s">
        <v>53929</v>
      </c>
      <c r="D6057" s="111" t="s">
        <v>4135</v>
      </c>
      <c r="E6057" s="111" t="s">
        <v>53930</v>
      </c>
    </row>
    <row r="6058" spans="1:5">
      <c r="A6058">
        <v>0</v>
      </c>
      <c r="B6058" t="s">
        <v>19568</v>
      </c>
      <c r="C6058" t="s">
        <v>53931</v>
      </c>
      <c r="D6058" s="111" t="s">
        <v>4135</v>
      </c>
      <c r="E6058" s="111" t="s">
        <v>43115</v>
      </c>
    </row>
    <row r="6059" spans="1:5">
      <c r="A6059">
        <v>0</v>
      </c>
      <c r="B6059" t="s">
        <v>19569</v>
      </c>
      <c r="C6059" t="s">
        <v>53932</v>
      </c>
      <c r="D6059" s="111" t="s">
        <v>4135</v>
      </c>
      <c r="E6059" s="111" t="s">
        <v>53928</v>
      </c>
    </row>
    <row r="6060" spans="1:5">
      <c r="A6060">
        <v>0</v>
      </c>
      <c r="B6060" t="s">
        <v>19570</v>
      </c>
      <c r="C6060" t="s">
        <v>19571</v>
      </c>
      <c r="D6060" s="111" t="s">
        <v>4135</v>
      </c>
      <c r="E6060" s="111" t="s">
        <v>53933</v>
      </c>
    </row>
    <row r="6061" spans="1:5">
      <c r="A6061">
        <v>0</v>
      </c>
      <c r="B6061" t="s">
        <v>19572</v>
      </c>
      <c r="C6061" t="s">
        <v>19573</v>
      </c>
      <c r="D6061" s="111" t="s">
        <v>4135</v>
      </c>
      <c r="E6061" s="111" t="s">
        <v>53934</v>
      </c>
    </row>
    <row r="6062" spans="1:5">
      <c r="A6062">
        <v>0</v>
      </c>
      <c r="B6062" t="s">
        <v>19574</v>
      </c>
      <c r="C6062" t="s">
        <v>53935</v>
      </c>
      <c r="D6062" s="111" t="s">
        <v>4135</v>
      </c>
      <c r="E6062" s="111" t="s">
        <v>53936</v>
      </c>
    </row>
    <row r="6063" spans="1:5">
      <c r="A6063">
        <v>0</v>
      </c>
      <c r="B6063" t="s">
        <v>19575</v>
      </c>
      <c r="C6063" t="s">
        <v>53937</v>
      </c>
      <c r="D6063" s="111" t="s">
        <v>4135</v>
      </c>
      <c r="E6063" s="111" t="s">
        <v>53938</v>
      </c>
    </row>
    <row r="6064" spans="1:5">
      <c r="A6064">
        <v>0</v>
      </c>
      <c r="B6064" t="s">
        <v>19576</v>
      </c>
      <c r="C6064" t="s">
        <v>19577</v>
      </c>
      <c r="D6064" s="111" t="s">
        <v>4135</v>
      </c>
      <c r="E6064" s="111" t="s">
        <v>43091</v>
      </c>
    </row>
    <row r="6065" spans="1:5">
      <c r="A6065">
        <v>0</v>
      </c>
      <c r="B6065" t="s">
        <v>19578</v>
      </c>
      <c r="C6065" t="s">
        <v>19579</v>
      </c>
      <c r="D6065" s="111" t="s">
        <v>4135</v>
      </c>
      <c r="E6065" s="111" t="s">
        <v>53939</v>
      </c>
    </row>
    <row r="6066" spans="1:5">
      <c r="A6066">
        <v>0</v>
      </c>
      <c r="B6066" t="s">
        <v>19580</v>
      </c>
      <c r="C6066" t="s">
        <v>19581</v>
      </c>
      <c r="D6066" s="111" t="s">
        <v>4135</v>
      </c>
      <c r="E6066" s="111" t="s">
        <v>51263</v>
      </c>
    </row>
    <row r="6067" spans="1:5">
      <c r="A6067">
        <v>0</v>
      </c>
      <c r="B6067" t="s">
        <v>19582</v>
      </c>
      <c r="C6067" t="s">
        <v>53940</v>
      </c>
      <c r="D6067" s="111" t="s">
        <v>4135</v>
      </c>
      <c r="E6067" s="111" t="s">
        <v>53930</v>
      </c>
    </row>
    <row r="6068" spans="1:5">
      <c r="A6068">
        <v>0</v>
      </c>
      <c r="B6068" t="s">
        <v>19583</v>
      </c>
      <c r="C6068" t="s">
        <v>53941</v>
      </c>
      <c r="D6068" s="111" t="s">
        <v>4135</v>
      </c>
      <c r="E6068" s="111" t="s">
        <v>53942</v>
      </c>
    </row>
    <row r="6069" spans="1:5">
      <c r="A6069">
        <v>0</v>
      </c>
      <c r="B6069" t="s">
        <v>19584</v>
      </c>
      <c r="C6069" t="s">
        <v>53943</v>
      </c>
      <c r="D6069" s="111" t="s">
        <v>4135</v>
      </c>
      <c r="E6069" s="111" t="s">
        <v>53944</v>
      </c>
    </row>
    <row r="6070" spans="1:5">
      <c r="A6070">
        <v>0</v>
      </c>
      <c r="B6070" t="s">
        <v>19585</v>
      </c>
      <c r="C6070" t="s">
        <v>53945</v>
      </c>
      <c r="D6070" s="111" t="s">
        <v>4135</v>
      </c>
      <c r="E6070" s="111" t="s">
        <v>53946</v>
      </c>
    </row>
    <row r="6071" spans="1:5">
      <c r="A6071">
        <v>0</v>
      </c>
      <c r="B6071" t="s">
        <v>19586</v>
      </c>
      <c r="C6071" t="s">
        <v>53947</v>
      </c>
      <c r="D6071" s="111" t="s">
        <v>4135</v>
      </c>
      <c r="E6071" s="111" t="s">
        <v>53948</v>
      </c>
    </row>
    <row r="6072" spans="1:5">
      <c r="A6072">
        <v>0</v>
      </c>
      <c r="B6072" t="s">
        <v>19587</v>
      </c>
      <c r="C6072" t="s">
        <v>19588</v>
      </c>
      <c r="D6072" s="111" t="s">
        <v>4135</v>
      </c>
      <c r="E6072" s="111" t="s">
        <v>53949</v>
      </c>
    </row>
    <row r="6073" spans="1:5">
      <c r="A6073">
        <v>0</v>
      </c>
      <c r="B6073">
        <v>0</v>
      </c>
      <c r="C6073">
        <v>0</v>
      </c>
      <c r="D6073" s="111">
        <v>0</v>
      </c>
      <c r="E6073" s="111" t="s">
        <v>42775</v>
      </c>
    </row>
    <row r="6074" spans="1:5">
      <c r="A6074">
        <v>0</v>
      </c>
      <c r="B6074">
        <v>0</v>
      </c>
      <c r="C6074">
        <v>0</v>
      </c>
      <c r="D6074" s="111">
        <v>0</v>
      </c>
      <c r="E6074" s="111" t="s">
        <v>42775</v>
      </c>
    </row>
    <row r="6075" spans="1:5">
      <c r="A6075" t="s">
        <v>53950</v>
      </c>
      <c r="B6075">
        <v>0</v>
      </c>
      <c r="C6075">
        <v>0</v>
      </c>
      <c r="D6075" s="111">
        <v>0</v>
      </c>
      <c r="E6075" s="111" t="s">
        <v>42775</v>
      </c>
    </row>
    <row r="6076" spans="1:5">
      <c r="A6076">
        <v>0</v>
      </c>
      <c r="B6076" t="s">
        <v>53951</v>
      </c>
      <c r="C6076">
        <v>0</v>
      </c>
      <c r="D6076" s="111">
        <v>0</v>
      </c>
      <c r="E6076" s="111" t="s">
        <v>42775</v>
      </c>
    </row>
    <row r="6077" spans="1:5">
      <c r="A6077">
        <v>0</v>
      </c>
      <c r="B6077" t="s">
        <v>19589</v>
      </c>
      <c r="C6077" t="s">
        <v>53952</v>
      </c>
      <c r="D6077" s="111" t="s">
        <v>33</v>
      </c>
      <c r="E6077" s="111" t="s">
        <v>53953</v>
      </c>
    </row>
    <row r="6078" spans="1:5">
      <c r="A6078">
        <v>0</v>
      </c>
      <c r="B6078" t="s">
        <v>53954</v>
      </c>
      <c r="C6078">
        <v>0</v>
      </c>
      <c r="D6078" s="111">
        <v>0</v>
      </c>
      <c r="E6078" s="111" t="s">
        <v>42775</v>
      </c>
    </row>
    <row r="6079" spans="1:5">
      <c r="A6079">
        <v>0</v>
      </c>
      <c r="B6079" t="s">
        <v>19590</v>
      </c>
      <c r="C6079" t="s">
        <v>53955</v>
      </c>
      <c r="D6079" s="111" t="s">
        <v>33</v>
      </c>
      <c r="E6079" s="111" t="s">
        <v>53956</v>
      </c>
    </row>
    <row r="6080" spans="1:5">
      <c r="A6080">
        <v>0</v>
      </c>
      <c r="B6080" t="s">
        <v>19591</v>
      </c>
      <c r="C6080" t="s">
        <v>53957</v>
      </c>
      <c r="D6080" s="111" t="s">
        <v>33</v>
      </c>
      <c r="E6080" s="111" t="s">
        <v>53958</v>
      </c>
    </row>
    <row r="6081" spans="1:5">
      <c r="A6081">
        <v>0</v>
      </c>
      <c r="B6081" t="s">
        <v>19592</v>
      </c>
      <c r="C6081" t="s">
        <v>53959</v>
      </c>
      <c r="D6081" s="111" t="s">
        <v>33</v>
      </c>
      <c r="E6081" s="111" t="s">
        <v>53960</v>
      </c>
    </row>
    <row r="6082" spans="1:5">
      <c r="A6082">
        <v>0</v>
      </c>
      <c r="B6082" t="s">
        <v>19593</v>
      </c>
      <c r="C6082" t="s">
        <v>53961</v>
      </c>
      <c r="D6082" s="111" t="s">
        <v>33</v>
      </c>
      <c r="E6082" s="111" t="s">
        <v>53962</v>
      </c>
    </row>
    <row r="6083" spans="1:5">
      <c r="A6083">
        <v>0</v>
      </c>
      <c r="B6083" t="s">
        <v>19594</v>
      </c>
      <c r="C6083" t="s">
        <v>53963</v>
      </c>
      <c r="D6083" s="111" t="s">
        <v>33</v>
      </c>
      <c r="E6083" s="111" t="s">
        <v>53964</v>
      </c>
    </row>
    <row r="6084" spans="1:5">
      <c r="A6084">
        <v>0</v>
      </c>
      <c r="B6084" t="s">
        <v>19595</v>
      </c>
      <c r="C6084" t="s">
        <v>53965</v>
      </c>
      <c r="D6084" s="111" t="s">
        <v>24</v>
      </c>
      <c r="E6084" s="111" t="s">
        <v>53966</v>
      </c>
    </row>
    <row r="6085" spans="1:5">
      <c r="A6085">
        <v>0</v>
      </c>
      <c r="B6085" t="s">
        <v>53967</v>
      </c>
      <c r="C6085">
        <v>0</v>
      </c>
      <c r="D6085" s="111">
        <v>0</v>
      </c>
      <c r="E6085" s="111" t="s">
        <v>42775</v>
      </c>
    </row>
    <row r="6086" spans="1:5">
      <c r="A6086">
        <v>0</v>
      </c>
      <c r="B6086" t="s">
        <v>19596</v>
      </c>
      <c r="C6086" t="s">
        <v>53968</v>
      </c>
      <c r="D6086" s="111" t="s">
        <v>24</v>
      </c>
      <c r="E6086" s="111" t="s">
        <v>53969</v>
      </c>
    </row>
    <row r="6087" spans="1:5">
      <c r="A6087">
        <v>0</v>
      </c>
      <c r="B6087" t="s">
        <v>19597</v>
      </c>
      <c r="C6087" t="s">
        <v>53970</v>
      </c>
      <c r="D6087" s="111" t="s">
        <v>24</v>
      </c>
      <c r="E6087" s="111" t="s">
        <v>53971</v>
      </c>
    </row>
    <row r="6088" spans="1:5">
      <c r="A6088">
        <v>0</v>
      </c>
      <c r="B6088" t="s">
        <v>19598</v>
      </c>
      <c r="C6088" t="s">
        <v>53972</v>
      </c>
      <c r="D6088" s="111" t="s">
        <v>24</v>
      </c>
      <c r="E6088" s="111" t="s">
        <v>53973</v>
      </c>
    </row>
    <row r="6089" spans="1:5">
      <c r="A6089">
        <v>0</v>
      </c>
      <c r="B6089" t="s">
        <v>19599</v>
      </c>
      <c r="C6089" t="s">
        <v>53974</v>
      </c>
      <c r="D6089" s="111" t="s">
        <v>24</v>
      </c>
      <c r="E6089" s="111" t="s">
        <v>53975</v>
      </c>
    </row>
    <row r="6090" spans="1:5">
      <c r="A6090">
        <v>0</v>
      </c>
      <c r="B6090" t="s">
        <v>19600</v>
      </c>
      <c r="C6090" t="s">
        <v>53976</v>
      </c>
      <c r="D6090" s="111" t="s">
        <v>24</v>
      </c>
      <c r="E6090" s="111" t="s">
        <v>53977</v>
      </c>
    </row>
    <row r="6091" spans="1:5">
      <c r="A6091">
        <v>0</v>
      </c>
      <c r="B6091" t="s">
        <v>19601</v>
      </c>
      <c r="C6091" t="s">
        <v>53978</v>
      </c>
      <c r="D6091" s="111" t="s">
        <v>24</v>
      </c>
      <c r="E6091" s="111" t="s">
        <v>53979</v>
      </c>
    </row>
    <row r="6092" spans="1:5">
      <c r="A6092">
        <v>0</v>
      </c>
      <c r="B6092" t="s">
        <v>19602</v>
      </c>
      <c r="C6092" t="s">
        <v>53980</v>
      </c>
      <c r="D6092" s="111" t="s">
        <v>24</v>
      </c>
      <c r="E6092" s="111" t="s">
        <v>53981</v>
      </c>
    </row>
    <row r="6093" spans="1:5">
      <c r="A6093">
        <v>0</v>
      </c>
      <c r="B6093" t="s">
        <v>19603</v>
      </c>
      <c r="C6093" t="s">
        <v>53982</v>
      </c>
      <c r="D6093" s="111" t="s">
        <v>24</v>
      </c>
      <c r="E6093" s="111" t="s">
        <v>53983</v>
      </c>
    </row>
    <row r="6094" spans="1:5">
      <c r="A6094">
        <v>0</v>
      </c>
      <c r="B6094" t="s">
        <v>19604</v>
      </c>
      <c r="C6094" t="s">
        <v>53984</v>
      </c>
      <c r="D6094" s="111" t="s">
        <v>24</v>
      </c>
      <c r="E6094" s="111" t="s">
        <v>53985</v>
      </c>
    </row>
    <row r="6095" spans="1:5">
      <c r="A6095">
        <v>0</v>
      </c>
      <c r="B6095" t="s">
        <v>19605</v>
      </c>
      <c r="C6095" t="s">
        <v>53986</v>
      </c>
      <c r="D6095" s="111" t="s">
        <v>24</v>
      </c>
      <c r="E6095" s="111" t="s">
        <v>53987</v>
      </c>
    </row>
    <row r="6096" spans="1:5">
      <c r="A6096">
        <v>0</v>
      </c>
      <c r="B6096" t="s">
        <v>53988</v>
      </c>
      <c r="C6096">
        <v>0</v>
      </c>
      <c r="D6096" s="111">
        <v>0</v>
      </c>
      <c r="E6096" s="111" t="s">
        <v>42775</v>
      </c>
    </row>
    <row r="6097" spans="1:5">
      <c r="A6097">
        <v>0</v>
      </c>
      <c r="B6097" t="s">
        <v>19606</v>
      </c>
      <c r="C6097" t="s">
        <v>53989</v>
      </c>
      <c r="D6097" s="111" t="s">
        <v>24</v>
      </c>
      <c r="E6097" s="111" t="s">
        <v>53990</v>
      </c>
    </row>
    <row r="6098" spans="1:5">
      <c r="A6098">
        <v>0</v>
      </c>
      <c r="B6098" t="s">
        <v>19607</v>
      </c>
      <c r="C6098" t="s">
        <v>53991</v>
      </c>
      <c r="D6098" s="111" t="s">
        <v>24</v>
      </c>
      <c r="E6098" s="111" t="s">
        <v>53992</v>
      </c>
    </row>
    <row r="6099" spans="1:5">
      <c r="A6099">
        <v>0</v>
      </c>
      <c r="B6099" t="s">
        <v>19608</v>
      </c>
      <c r="C6099" t="s">
        <v>53993</v>
      </c>
      <c r="D6099" s="111" t="s">
        <v>24</v>
      </c>
      <c r="E6099" s="111" t="s">
        <v>53994</v>
      </c>
    </row>
    <row r="6100" spans="1:5">
      <c r="A6100">
        <v>0</v>
      </c>
      <c r="B6100" t="s">
        <v>53995</v>
      </c>
      <c r="C6100">
        <v>0</v>
      </c>
      <c r="D6100" s="111">
        <v>0</v>
      </c>
      <c r="E6100" s="111" t="s">
        <v>42775</v>
      </c>
    </row>
    <row r="6101" spans="1:5">
      <c r="A6101">
        <v>0</v>
      </c>
      <c r="B6101" t="s">
        <v>19609</v>
      </c>
      <c r="C6101" t="s">
        <v>53996</v>
      </c>
      <c r="D6101" s="111" t="s">
        <v>24</v>
      </c>
      <c r="E6101" s="111" t="s">
        <v>53997</v>
      </c>
    </row>
    <row r="6102" spans="1:5">
      <c r="A6102">
        <v>0</v>
      </c>
      <c r="B6102" t="s">
        <v>19610</v>
      </c>
      <c r="C6102" t="s">
        <v>53998</v>
      </c>
      <c r="D6102" s="111" t="s">
        <v>24</v>
      </c>
      <c r="E6102" s="111" t="s">
        <v>53999</v>
      </c>
    </row>
    <row r="6103" spans="1:5">
      <c r="A6103">
        <v>0</v>
      </c>
      <c r="B6103" t="s">
        <v>19611</v>
      </c>
      <c r="C6103" t="s">
        <v>54000</v>
      </c>
      <c r="D6103" s="111" t="s">
        <v>24</v>
      </c>
      <c r="E6103" s="111" t="s">
        <v>54001</v>
      </c>
    </row>
    <row r="6104" spans="1:5">
      <c r="A6104">
        <v>0</v>
      </c>
      <c r="B6104" t="s">
        <v>19612</v>
      </c>
      <c r="C6104" t="s">
        <v>54002</v>
      </c>
      <c r="D6104" s="111" t="s">
        <v>24</v>
      </c>
      <c r="E6104" s="111" t="s">
        <v>54003</v>
      </c>
    </row>
    <row r="6105" spans="1:5">
      <c r="A6105">
        <v>0</v>
      </c>
      <c r="B6105" t="s">
        <v>19613</v>
      </c>
      <c r="C6105" t="s">
        <v>54004</v>
      </c>
      <c r="D6105" s="111" t="s">
        <v>24</v>
      </c>
      <c r="E6105" s="111" t="s">
        <v>54005</v>
      </c>
    </row>
    <row r="6106" spans="1:5">
      <c r="A6106">
        <v>0</v>
      </c>
      <c r="B6106" t="s">
        <v>19614</v>
      </c>
      <c r="C6106" t="s">
        <v>54006</v>
      </c>
      <c r="D6106" s="111" t="s">
        <v>24</v>
      </c>
      <c r="E6106" s="111" t="s">
        <v>54007</v>
      </c>
    </row>
    <row r="6107" spans="1:5">
      <c r="A6107">
        <v>0</v>
      </c>
      <c r="B6107" t="s">
        <v>19615</v>
      </c>
      <c r="C6107" t="s">
        <v>54008</v>
      </c>
      <c r="D6107" s="111" t="s">
        <v>24</v>
      </c>
      <c r="E6107" s="111" t="s">
        <v>54009</v>
      </c>
    </row>
    <row r="6108" spans="1:5">
      <c r="A6108">
        <v>0</v>
      </c>
      <c r="B6108" t="s">
        <v>19616</v>
      </c>
      <c r="C6108" t="s">
        <v>54010</v>
      </c>
      <c r="D6108" s="111" t="s">
        <v>24</v>
      </c>
      <c r="E6108" s="111" t="s">
        <v>54011</v>
      </c>
    </row>
    <row r="6109" spans="1:5">
      <c r="A6109">
        <v>0</v>
      </c>
      <c r="B6109" t="s">
        <v>19617</v>
      </c>
      <c r="C6109" t="s">
        <v>54012</v>
      </c>
      <c r="D6109" s="111" t="s">
        <v>24</v>
      </c>
      <c r="E6109" s="111" t="s">
        <v>54013</v>
      </c>
    </row>
    <row r="6110" spans="1:5">
      <c r="A6110">
        <v>0</v>
      </c>
      <c r="B6110" t="s">
        <v>19618</v>
      </c>
      <c r="C6110" t="s">
        <v>54014</v>
      </c>
      <c r="D6110" s="111" t="s">
        <v>24</v>
      </c>
      <c r="E6110" s="111" t="s">
        <v>54015</v>
      </c>
    </row>
    <row r="6111" spans="1:5">
      <c r="A6111">
        <v>0</v>
      </c>
      <c r="B6111" t="s">
        <v>19619</v>
      </c>
      <c r="C6111" t="s">
        <v>54016</v>
      </c>
      <c r="D6111" s="111" t="s">
        <v>24</v>
      </c>
      <c r="E6111" s="111" t="s">
        <v>54017</v>
      </c>
    </row>
    <row r="6112" spans="1:5">
      <c r="A6112">
        <v>0</v>
      </c>
      <c r="B6112" t="s">
        <v>19620</v>
      </c>
      <c r="C6112" t="s">
        <v>54018</v>
      </c>
      <c r="D6112" s="111" t="s">
        <v>24</v>
      </c>
      <c r="E6112" s="111" t="s">
        <v>54019</v>
      </c>
    </row>
    <row r="6113" spans="1:5">
      <c r="A6113">
        <v>0</v>
      </c>
      <c r="B6113" t="s">
        <v>19621</v>
      </c>
      <c r="C6113" t="s">
        <v>54020</v>
      </c>
      <c r="D6113" s="111" t="s">
        <v>24</v>
      </c>
      <c r="E6113" s="111" t="s">
        <v>54021</v>
      </c>
    </row>
    <row r="6114" spans="1:5">
      <c r="A6114">
        <v>0</v>
      </c>
      <c r="B6114" t="s">
        <v>19622</v>
      </c>
      <c r="C6114" t="s">
        <v>54022</v>
      </c>
      <c r="D6114" s="111" t="s">
        <v>24</v>
      </c>
      <c r="E6114" s="111" t="s">
        <v>54023</v>
      </c>
    </row>
    <row r="6115" spans="1:5">
      <c r="A6115">
        <v>0</v>
      </c>
      <c r="B6115" t="s">
        <v>19623</v>
      </c>
      <c r="C6115" t="s">
        <v>54024</v>
      </c>
      <c r="D6115" s="111" t="s">
        <v>24</v>
      </c>
      <c r="E6115" s="111" t="s">
        <v>54025</v>
      </c>
    </row>
    <row r="6116" spans="1:5">
      <c r="A6116">
        <v>0</v>
      </c>
      <c r="B6116" t="s">
        <v>19624</v>
      </c>
      <c r="C6116" t="s">
        <v>54026</v>
      </c>
      <c r="D6116" s="111" t="s">
        <v>24</v>
      </c>
      <c r="E6116" s="111" t="s">
        <v>54027</v>
      </c>
    </row>
    <row r="6117" spans="1:5">
      <c r="A6117">
        <v>0</v>
      </c>
      <c r="B6117" t="s">
        <v>19625</v>
      </c>
      <c r="C6117" t="s">
        <v>54028</v>
      </c>
      <c r="D6117" s="111" t="s">
        <v>24</v>
      </c>
      <c r="E6117" s="111" t="s">
        <v>54029</v>
      </c>
    </row>
    <row r="6118" spans="1:5">
      <c r="A6118">
        <v>0</v>
      </c>
      <c r="B6118" t="s">
        <v>19626</v>
      </c>
      <c r="C6118" t="s">
        <v>54030</v>
      </c>
      <c r="D6118" s="111" t="s">
        <v>24</v>
      </c>
      <c r="E6118" s="111" t="s">
        <v>54031</v>
      </c>
    </row>
    <row r="6119" spans="1:5">
      <c r="A6119">
        <v>0</v>
      </c>
      <c r="B6119" t="s">
        <v>19627</v>
      </c>
      <c r="C6119" t="s">
        <v>54032</v>
      </c>
      <c r="D6119" s="111" t="s">
        <v>24</v>
      </c>
      <c r="E6119" s="111" t="s">
        <v>54033</v>
      </c>
    </row>
    <row r="6120" spans="1:5">
      <c r="A6120">
        <v>0</v>
      </c>
      <c r="B6120" t="s">
        <v>54034</v>
      </c>
      <c r="C6120">
        <v>0</v>
      </c>
      <c r="D6120" s="111">
        <v>0</v>
      </c>
      <c r="E6120" s="111" t="s">
        <v>42775</v>
      </c>
    </row>
    <row r="6121" spans="1:5">
      <c r="A6121">
        <v>0</v>
      </c>
      <c r="B6121" t="s">
        <v>19628</v>
      </c>
      <c r="C6121" t="s">
        <v>54035</v>
      </c>
      <c r="D6121" s="111" t="s">
        <v>24</v>
      </c>
      <c r="E6121" s="111" t="s">
        <v>54036</v>
      </c>
    </row>
    <row r="6122" spans="1:5">
      <c r="A6122">
        <v>0</v>
      </c>
      <c r="B6122" t="s">
        <v>19629</v>
      </c>
      <c r="C6122" t="s">
        <v>54037</v>
      </c>
      <c r="D6122" s="111" t="s">
        <v>40</v>
      </c>
      <c r="E6122" s="111" t="s">
        <v>54038</v>
      </c>
    </row>
    <row r="6123" spans="1:5">
      <c r="A6123">
        <v>0</v>
      </c>
      <c r="B6123" t="s">
        <v>19630</v>
      </c>
      <c r="C6123" t="s">
        <v>54039</v>
      </c>
      <c r="D6123" s="111" t="s">
        <v>40</v>
      </c>
      <c r="E6123" s="111" t="s">
        <v>54040</v>
      </c>
    </row>
    <row r="6124" spans="1:5">
      <c r="A6124">
        <v>0</v>
      </c>
      <c r="B6124" t="s">
        <v>54041</v>
      </c>
      <c r="C6124">
        <v>0</v>
      </c>
      <c r="D6124" s="111">
        <v>0</v>
      </c>
      <c r="E6124" s="111" t="s">
        <v>42775</v>
      </c>
    </row>
    <row r="6125" spans="1:5">
      <c r="A6125">
        <v>0</v>
      </c>
      <c r="B6125" t="s">
        <v>19631</v>
      </c>
      <c r="C6125" t="s">
        <v>54042</v>
      </c>
      <c r="D6125" s="111" t="s">
        <v>24</v>
      </c>
      <c r="E6125" s="111" t="s">
        <v>54043</v>
      </c>
    </row>
    <row r="6126" spans="1:5">
      <c r="A6126">
        <v>0</v>
      </c>
      <c r="B6126" t="s">
        <v>19632</v>
      </c>
      <c r="C6126" t="s">
        <v>54044</v>
      </c>
      <c r="D6126" s="111" t="s">
        <v>24</v>
      </c>
      <c r="E6126" s="111" t="s">
        <v>54045</v>
      </c>
    </row>
    <row r="6127" spans="1:5">
      <c r="A6127">
        <v>0</v>
      </c>
      <c r="B6127" t="s">
        <v>19633</v>
      </c>
      <c r="C6127" t="s">
        <v>54046</v>
      </c>
      <c r="D6127" s="111" t="s">
        <v>24</v>
      </c>
      <c r="E6127" s="111" t="s">
        <v>54047</v>
      </c>
    </row>
    <row r="6128" spans="1:5">
      <c r="A6128">
        <v>0</v>
      </c>
      <c r="B6128" t="s">
        <v>19634</v>
      </c>
      <c r="C6128" t="s">
        <v>54048</v>
      </c>
      <c r="D6128" s="111" t="s">
        <v>24</v>
      </c>
      <c r="E6128" s="111" t="s">
        <v>54049</v>
      </c>
    </row>
    <row r="6129" spans="1:5">
      <c r="A6129">
        <v>0</v>
      </c>
      <c r="B6129" t="s">
        <v>19635</v>
      </c>
      <c r="C6129" t="s">
        <v>54050</v>
      </c>
      <c r="D6129" s="111" t="s">
        <v>24</v>
      </c>
      <c r="E6129" s="111" t="s">
        <v>54051</v>
      </c>
    </row>
    <row r="6130" spans="1:5">
      <c r="A6130">
        <v>0</v>
      </c>
      <c r="B6130" t="s">
        <v>19636</v>
      </c>
      <c r="C6130" t="s">
        <v>54052</v>
      </c>
      <c r="D6130" s="111" t="s">
        <v>24</v>
      </c>
      <c r="E6130" s="111" t="s">
        <v>54053</v>
      </c>
    </row>
    <row r="6131" spans="1:5">
      <c r="A6131">
        <v>0</v>
      </c>
      <c r="B6131" t="s">
        <v>19637</v>
      </c>
      <c r="C6131" t="s">
        <v>54054</v>
      </c>
      <c r="D6131" s="111" t="s">
        <v>24</v>
      </c>
      <c r="E6131" s="111" t="s">
        <v>54055</v>
      </c>
    </row>
    <row r="6132" spans="1:5">
      <c r="A6132">
        <v>0</v>
      </c>
      <c r="B6132" t="s">
        <v>19638</v>
      </c>
      <c r="C6132" t="s">
        <v>54056</v>
      </c>
      <c r="D6132" s="111" t="s">
        <v>24</v>
      </c>
      <c r="E6132" s="111" t="s">
        <v>54057</v>
      </c>
    </row>
    <row r="6133" spans="1:5">
      <c r="A6133">
        <v>0</v>
      </c>
      <c r="B6133" t="s">
        <v>19639</v>
      </c>
      <c r="C6133" t="s">
        <v>54058</v>
      </c>
      <c r="D6133" s="111" t="s">
        <v>24</v>
      </c>
      <c r="E6133" s="111" t="s">
        <v>54059</v>
      </c>
    </row>
    <row r="6134" spans="1:5">
      <c r="A6134">
        <v>0</v>
      </c>
      <c r="B6134" t="s">
        <v>19640</v>
      </c>
      <c r="C6134" t="s">
        <v>54060</v>
      </c>
      <c r="D6134" s="111" t="s">
        <v>24</v>
      </c>
      <c r="E6134" s="111" t="s">
        <v>54061</v>
      </c>
    </row>
    <row r="6135" spans="1:5">
      <c r="A6135">
        <v>0</v>
      </c>
      <c r="B6135" t="s">
        <v>19641</v>
      </c>
      <c r="C6135" t="s">
        <v>54062</v>
      </c>
      <c r="D6135" s="111" t="s">
        <v>24</v>
      </c>
      <c r="E6135" s="111" t="s">
        <v>54063</v>
      </c>
    </row>
    <row r="6136" spans="1:5">
      <c r="A6136">
        <v>0</v>
      </c>
      <c r="B6136" t="s">
        <v>19642</v>
      </c>
      <c r="C6136" t="s">
        <v>54064</v>
      </c>
      <c r="D6136" s="111" t="s">
        <v>24</v>
      </c>
      <c r="E6136" s="111" t="s">
        <v>54065</v>
      </c>
    </row>
    <row r="6137" spans="1:5">
      <c r="A6137">
        <v>0</v>
      </c>
      <c r="B6137" t="s">
        <v>54066</v>
      </c>
      <c r="C6137">
        <v>0</v>
      </c>
      <c r="D6137" s="111">
        <v>0</v>
      </c>
      <c r="E6137" s="111" t="s">
        <v>42775</v>
      </c>
    </row>
    <row r="6138" spans="1:5">
      <c r="A6138">
        <v>0</v>
      </c>
      <c r="B6138" t="s">
        <v>19643</v>
      </c>
      <c r="C6138" t="s">
        <v>54067</v>
      </c>
      <c r="D6138" s="111" t="s">
        <v>24</v>
      </c>
      <c r="E6138" s="111" t="s">
        <v>54068</v>
      </c>
    </row>
    <row r="6139" spans="1:5">
      <c r="A6139">
        <v>0</v>
      </c>
      <c r="B6139" t="s">
        <v>54069</v>
      </c>
      <c r="C6139">
        <v>0</v>
      </c>
      <c r="D6139" s="111">
        <v>0</v>
      </c>
      <c r="E6139" s="111" t="s">
        <v>42775</v>
      </c>
    </row>
    <row r="6140" spans="1:5">
      <c r="A6140">
        <v>0</v>
      </c>
      <c r="B6140" t="s">
        <v>19644</v>
      </c>
      <c r="C6140" t="s">
        <v>54070</v>
      </c>
      <c r="D6140" s="111" t="s">
        <v>24</v>
      </c>
      <c r="E6140" s="111" t="s">
        <v>54071</v>
      </c>
    </row>
    <row r="6141" spans="1:5">
      <c r="A6141">
        <v>0</v>
      </c>
      <c r="B6141" t="s">
        <v>54072</v>
      </c>
      <c r="C6141">
        <v>0</v>
      </c>
      <c r="D6141" s="111">
        <v>0</v>
      </c>
      <c r="E6141" s="111" t="s">
        <v>42775</v>
      </c>
    </row>
    <row r="6142" spans="1:5">
      <c r="A6142">
        <v>0</v>
      </c>
      <c r="B6142" t="s">
        <v>19645</v>
      </c>
      <c r="C6142" t="s">
        <v>54073</v>
      </c>
      <c r="D6142" s="111" t="s">
        <v>24</v>
      </c>
      <c r="E6142" s="111" t="s">
        <v>54074</v>
      </c>
    </row>
    <row r="6143" spans="1:5">
      <c r="A6143">
        <v>0</v>
      </c>
      <c r="B6143" t="s">
        <v>19646</v>
      </c>
      <c r="C6143" t="s">
        <v>54075</v>
      </c>
      <c r="D6143" s="111" t="s">
        <v>24</v>
      </c>
      <c r="E6143" s="111" t="s">
        <v>54076</v>
      </c>
    </row>
    <row r="6144" spans="1:5">
      <c r="A6144">
        <v>0</v>
      </c>
      <c r="B6144" t="s">
        <v>19647</v>
      </c>
      <c r="C6144" t="s">
        <v>54077</v>
      </c>
      <c r="D6144" s="111" t="s">
        <v>24</v>
      </c>
      <c r="E6144" s="111" t="s">
        <v>54078</v>
      </c>
    </row>
    <row r="6145" spans="1:5">
      <c r="A6145">
        <v>0</v>
      </c>
      <c r="B6145" t="s">
        <v>19648</v>
      </c>
      <c r="C6145" t="s">
        <v>54079</v>
      </c>
      <c r="D6145" s="111" t="s">
        <v>24</v>
      </c>
      <c r="E6145" s="111" t="s">
        <v>46837</v>
      </c>
    </row>
    <row r="6146" spans="1:5">
      <c r="A6146">
        <v>0</v>
      </c>
      <c r="B6146" t="s">
        <v>54080</v>
      </c>
      <c r="C6146">
        <v>0</v>
      </c>
      <c r="D6146" s="111">
        <v>0</v>
      </c>
      <c r="E6146" s="111" t="s">
        <v>42775</v>
      </c>
    </row>
    <row r="6147" spans="1:5">
      <c r="A6147">
        <v>0</v>
      </c>
      <c r="B6147" t="s">
        <v>19649</v>
      </c>
      <c r="C6147" t="s">
        <v>54081</v>
      </c>
      <c r="D6147" s="111" t="s">
        <v>24</v>
      </c>
      <c r="E6147" s="111" t="s">
        <v>54082</v>
      </c>
    </row>
    <row r="6148" spans="1:5">
      <c r="A6148">
        <v>0</v>
      </c>
      <c r="B6148" t="s">
        <v>19650</v>
      </c>
      <c r="C6148" t="s">
        <v>54083</v>
      </c>
      <c r="D6148" s="111" t="s">
        <v>24</v>
      </c>
      <c r="E6148" s="111" t="s">
        <v>54084</v>
      </c>
    </row>
    <row r="6149" spans="1:5">
      <c r="A6149">
        <v>0</v>
      </c>
      <c r="B6149" t="s">
        <v>19651</v>
      </c>
      <c r="C6149" t="s">
        <v>54085</v>
      </c>
      <c r="D6149" s="111" t="s">
        <v>4130</v>
      </c>
      <c r="E6149" s="111" t="s">
        <v>54086</v>
      </c>
    </row>
    <row r="6150" spans="1:5">
      <c r="A6150" t="s">
        <v>54087</v>
      </c>
      <c r="B6150">
        <v>0</v>
      </c>
      <c r="C6150">
        <v>0</v>
      </c>
      <c r="D6150" s="111">
        <v>0</v>
      </c>
      <c r="E6150" s="111" t="s">
        <v>42775</v>
      </c>
    </row>
    <row r="6151" spans="1:5">
      <c r="A6151">
        <v>0</v>
      </c>
      <c r="B6151" t="s">
        <v>54088</v>
      </c>
      <c r="C6151">
        <v>0</v>
      </c>
      <c r="D6151" s="111">
        <v>0</v>
      </c>
      <c r="E6151" s="111" t="s">
        <v>42775</v>
      </c>
    </row>
    <row r="6152" spans="1:5">
      <c r="A6152">
        <v>0</v>
      </c>
      <c r="B6152" t="s">
        <v>19652</v>
      </c>
      <c r="C6152" t="s">
        <v>54089</v>
      </c>
      <c r="D6152" s="111" t="s">
        <v>24</v>
      </c>
      <c r="E6152" s="111" t="s">
        <v>54090</v>
      </c>
    </row>
    <row r="6153" spans="1:5">
      <c r="A6153">
        <v>0</v>
      </c>
      <c r="B6153" t="s">
        <v>19653</v>
      </c>
      <c r="C6153" t="s">
        <v>54091</v>
      </c>
      <c r="D6153" s="111" t="s">
        <v>24</v>
      </c>
      <c r="E6153" s="111" t="s">
        <v>54092</v>
      </c>
    </row>
    <row r="6154" spans="1:5">
      <c r="A6154">
        <v>0</v>
      </c>
      <c r="B6154" t="s">
        <v>19654</v>
      </c>
      <c r="C6154" t="s">
        <v>54093</v>
      </c>
      <c r="D6154" s="111" t="s">
        <v>24</v>
      </c>
      <c r="E6154" s="111" t="s">
        <v>43281</v>
      </c>
    </row>
    <row r="6155" spans="1:5">
      <c r="A6155">
        <v>0</v>
      </c>
      <c r="B6155" t="s">
        <v>19655</v>
      </c>
      <c r="C6155" t="s">
        <v>54094</v>
      </c>
      <c r="D6155" s="111" t="s">
        <v>24</v>
      </c>
      <c r="E6155" s="111" t="s">
        <v>43283</v>
      </c>
    </row>
    <row r="6156" spans="1:5">
      <c r="A6156">
        <v>0</v>
      </c>
      <c r="B6156" t="s">
        <v>19656</v>
      </c>
      <c r="C6156" t="s">
        <v>54095</v>
      </c>
      <c r="D6156" s="111" t="s">
        <v>24</v>
      </c>
      <c r="E6156" s="111" t="s">
        <v>43285</v>
      </c>
    </row>
    <row r="6157" spans="1:5">
      <c r="A6157">
        <v>0</v>
      </c>
      <c r="B6157" t="s">
        <v>19657</v>
      </c>
      <c r="C6157" t="s">
        <v>54096</v>
      </c>
      <c r="D6157" s="111" t="s">
        <v>24</v>
      </c>
      <c r="E6157" s="111" t="s">
        <v>43287</v>
      </c>
    </row>
    <row r="6158" spans="1:5">
      <c r="A6158">
        <v>0</v>
      </c>
      <c r="B6158" t="s">
        <v>19658</v>
      </c>
      <c r="C6158" t="s">
        <v>54097</v>
      </c>
      <c r="D6158" s="111" t="s">
        <v>24</v>
      </c>
      <c r="E6158" s="111" t="s">
        <v>43289</v>
      </c>
    </row>
    <row r="6159" spans="1:5">
      <c r="A6159">
        <v>0</v>
      </c>
      <c r="B6159" t="s">
        <v>19659</v>
      </c>
      <c r="C6159" t="s">
        <v>54098</v>
      </c>
      <c r="D6159" s="111" t="s">
        <v>24</v>
      </c>
      <c r="E6159" s="111" t="s">
        <v>43291</v>
      </c>
    </row>
    <row r="6160" spans="1:5">
      <c r="A6160">
        <v>0</v>
      </c>
      <c r="B6160" t="s">
        <v>19660</v>
      </c>
      <c r="C6160" t="s">
        <v>54099</v>
      </c>
      <c r="D6160" s="111" t="s">
        <v>24</v>
      </c>
      <c r="E6160" s="111" t="s">
        <v>43293</v>
      </c>
    </row>
    <row r="6161" spans="1:5">
      <c r="A6161">
        <v>0</v>
      </c>
      <c r="B6161" t="s">
        <v>19661</v>
      </c>
      <c r="C6161" t="s">
        <v>54100</v>
      </c>
      <c r="D6161" s="111" t="s">
        <v>24</v>
      </c>
      <c r="E6161" s="111" t="s">
        <v>43295</v>
      </c>
    </row>
    <row r="6162" spans="1:5">
      <c r="A6162">
        <v>0</v>
      </c>
      <c r="B6162" t="s">
        <v>19662</v>
      </c>
      <c r="C6162" t="s">
        <v>54101</v>
      </c>
      <c r="D6162" s="111" t="s">
        <v>24</v>
      </c>
      <c r="E6162" s="111" t="s">
        <v>43289</v>
      </c>
    </row>
    <row r="6163" spans="1:5">
      <c r="A6163">
        <v>0</v>
      </c>
      <c r="B6163" t="s">
        <v>19663</v>
      </c>
      <c r="C6163" t="s">
        <v>54102</v>
      </c>
      <c r="D6163" s="111" t="s">
        <v>24</v>
      </c>
      <c r="E6163" s="111" t="s">
        <v>43298</v>
      </c>
    </row>
    <row r="6164" spans="1:5">
      <c r="A6164">
        <v>0</v>
      </c>
      <c r="B6164" t="s">
        <v>19664</v>
      </c>
      <c r="C6164" t="s">
        <v>54103</v>
      </c>
      <c r="D6164" s="111" t="s">
        <v>24</v>
      </c>
      <c r="E6164" s="111" t="s">
        <v>43300</v>
      </c>
    </row>
    <row r="6165" spans="1:5">
      <c r="A6165">
        <v>0</v>
      </c>
      <c r="B6165" t="s">
        <v>19665</v>
      </c>
      <c r="C6165" t="s">
        <v>54104</v>
      </c>
      <c r="D6165" s="111" t="s">
        <v>24</v>
      </c>
      <c r="E6165" s="111" t="s">
        <v>43302</v>
      </c>
    </row>
    <row r="6166" spans="1:5">
      <c r="A6166">
        <v>0</v>
      </c>
      <c r="B6166" t="s">
        <v>19666</v>
      </c>
      <c r="C6166" t="s">
        <v>54105</v>
      </c>
      <c r="D6166" s="111" t="s">
        <v>24</v>
      </c>
      <c r="E6166" s="111" t="s">
        <v>43304</v>
      </c>
    </row>
    <row r="6167" spans="1:5">
      <c r="A6167">
        <v>0</v>
      </c>
      <c r="B6167" t="s">
        <v>19667</v>
      </c>
      <c r="C6167" t="s">
        <v>54106</v>
      </c>
      <c r="D6167" s="111" t="s">
        <v>24</v>
      </c>
      <c r="E6167" s="111" t="s">
        <v>54107</v>
      </c>
    </row>
    <row r="6168" spans="1:5">
      <c r="A6168">
        <v>0</v>
      </c>
      <c r="B6168" t="s">
        <v>19668</v>
      </c>
      <c r="C6168" t="s">
        <v>54108</v>
      </c>
      <c r="D6168" s="111" t="s">
        <v>24</v>
      </c>
      <c r="E6168" s="111" t="s">
        <v>43716</v>
      </c>
    </row>
    <row r="6169" spans="1:5">
      <c r="A6169">
        <v>0</v>
      </c>
      <c r="B6169" t="s">
        <v>19669</v>
      </c>
      <c r="C6169" t="s">
        <v>54109</v>
      </c>
      <c r="D6169" s="111" t="s">
        <v>24</v>
      </c>
      <c r="E6169" s="111" t="s">
        <v>54110</v>
      </c>
    </row>
    <row r="6170" spans="1:5">
      <c r="A6170">
        <v>0</v>
      </c>
      <c r="B6170" t="s">
        <v>19670</v>
      </c>
      <c r="C6170" t="s">
        <v>54111</v>
      </c>
      <c r="D6170" s="111" t="s">
        <v>24</v>
      </c>
      <c r="E6170" s="111" t="s">
        <v>54112</v>
      </c>
    </row>
    <row r="6171" spans="1:5">
      <c r="A6171">
        <v>0</v>
      </c>
      <c r="B6171" t="s">
        <v>19671</v>
      </c>
      <c r="C6171" t="s">
        <v>54113</v>
      </c>
      <c r="D6171" s="111" t="s">
        <v>24</v>
      </c>
      <c r="E6171" s="111" t="s">
        <v>54114</v>
      </c>
    </row>
    <row r="6172" spans="1:5">
      <c r="A6172">
        <v>0</v>
      </c>
      <c r="B6172" t="s">
        <v>54115</v>
      </c>
      <c r="C6172">
        <v>0</v>
      </c>
      <c r="D6172" s="111">
        <v>0</v>
      </c>
      <c r="E6172" s="111" t="s">
        <v>42775</v>
      </c>
    </row>
    <row r="6173" spans="1:5">
      <c r="A6173">
        <v>0</v>
      </c>
      <c r="B6173" t="s">
        <v>19672</v>
      </c>
      <c r="C6173" t="s">
        <v>54116</v>
      </c>
      <c r="D6173" s="111" t="s">
        <v>24</v>
      </c>
      <c r="E6173" s="111" t="s">
        <v>54117</v>
      </c>
    </row>
    <row r="6174" spans="1:5">
      <c r="A6174">
        <v>0</v>
      </c>
      <c r="B6174" t="s">
        <v>19673</v>
      </c>
      <c r="C6174" t="s">
        <v>54118</v>
      </c>
      <c r="D6174" s="111" t="s">
        <v>24</v>
      </c>
      <c r="E6174" s="111" t="s">
        <v>54119</v>
      </c>
    </row>
    <row r="6175" spans="1:5">
      <c r="A6175">
        <v>0</v>
      </c>
      <c r="B6175" t="s">
        <v>19674</v>
      </c>
      <c r="C6175" t="s">
        <v>54120</v>
      </c>
      <c r="D6175" s="111" t="s">
        <v>24</v>
      </c>
      <c r="E6175" s="111" t="s">
        <v>54121</v>
      </c>
    </row>
    <row r="6176" spans="1:5">
      <c r="A6176">
        <v>0</v>
      </c>
      <c r="B6176" t="s">
        <v>19675</v>
      </c>
      <c r="C6176" t="s">
        <v>54122</v>
      </c>
      <c r="D6176" s="111" t="s">
        <v>24</v>
      </c>
      <c r="E6176" s="111" t="s">
        <v>54123</v>
      </c>
    </row>
    <row r="6177" spans="1:5">
      <c r="A6177">
        <v>0</v>
      </c>
      <c r="B6177" t="s">
        <v>54124</v>
      </c>
      <c r="C6177">
        <v>0</v>
      </c>
      <c r="D6177" s="111">
        <v>0</v>
      </c>
      <c r="E6177" s="111" t="s">
        <v>42775</v>
      </c>
    </row>
    <row r="6178" spans="1:5">
      <c r="A6178">
        <v>0</v>
      </c>
      <c r="B6178" t="s">
        <v>19676</v>
      </c>
      <c r="C6178" t="s">
        <v>54125</v>
      </c>
      <c r="D6178" s="111" t="s">
        <v>24</v>
      </c>
      <c r="E6178" s="111" t="s">
        <v>54126</v>
      </c>
    </row>
    <row r="6179" spans="1:5">
      <c r="A6179">
        <v>0</v>
      </c>
      <c r="B6179">
        <v>0</v>
      </c>
      <c r="C6179">
        <v>0</v>
      </c>
      <c r="D6179" s="111">
        <v>0</v>
      </c>
      <c r="E6179" s="111" t="s">
        <v>42775</v>
      </c>
    </row>
    <row r="6180" spans="1:5">
      <c r="A6180">
        <v>0</v>
      </c>
      <c r="B6180">
        <v>0</v>
      </c>
      <c r="C6180">
        <v>0</v>
      </c>
      <c r="D6180" s="111">
        <v>0</v>
      </c>
      <c r="E6180" s="111" t="s">
        <v>42775</v>
      </c>
    </row>
    <row r="6181" spans="1:5">
      <c r="A6181" t="s">
        <v>54127</v>
      </c>
      <c r="B6181">
        <v>0</v>
      </c>
      <c r="C6181">
        <v>0</v>
      </c>
      <c r="D6181" s="111">
        <v>0</v>
      </c>
      <c r="E6181" s="111" t="s">
        <v>42775</v>
      </c>
    </row>
    <row r="6182" spans="1:5">
      <c r="A6182">
        <v>0</v>
      </c>
      <c r="B6182" t="s">
        <v>54128</v>
      </c>
      <c r="C6182">
        <v>0</v>
      </c>
      <c r="D6182" s="111">
        <v>0</v>
      </c>
      <c r="E6182" s="111" t="s">
        <v>42775</v>
      </c>
    </row>
    <row r="6183" spans="1:5">
      <c r="A6183">
        <v>0</v>
      </c>
      <c r="B6183" t="s">
        <v>19677</v>
      </c>
      <c r="C6183" t="s">
        <v>54129</v>
      </c>
      <c r="D6183" s="111" t="s">
        <v>4130</v>
      </c>
      <c r="E6183" s="111" t="s">
        <v>54130</v>
      </c>
    </row>
    <row r="6184" spans="1:5">
      <c r="A6184">
        <v>0</v>
      </c>
      <c r="B6184" t="s">
        <v>19678</v>
      </c>
      <c r="C6184" t="s">
        <v>54131</v>
      </c>
      <c r="D6184" s="111" t="s">
        <v>4130</v>
      </c>
      <c r="E6184" s="111" t="s">
        <v>43332</v>
      </c>
    </row>
    <row r="6185" spans="1:5">
      <c r="A6185">
        <v>0</v>
      </c>
      <c r="B6185" t="s">
        <v>19679</v>
      </c>
      <c r="C6185" t="s">
        <v>54132</v>
      </c>
      <c r="D6185" s="111" t="s">
        <v>4130</v>
      </c>
      <c r="E6185" s="111" t="s">
        <v>54133</v>
      </c>
    </row>
    <row r="6186" spans="1:5">
      <c r="A6186">
        <v>0</v>
      </c>
      <c r="B6186" t="s">
        <v>19680</v>
      </c>
      <c r="C6186" t="s">
        <v>54134</v>
      </c>
      <c r="D6186" s="111" t="s">
        <v>4130</v>
      </c>
      <c r="E6186" s="111" t="s">
        <v>43336</v>
      </c>
    </row>
    <row r="6187" spans="1:5">
      <c r="A6187">
        <v>0</v>
      </c>
      <c r="B6187" t="s">
        <v>19681</v>
      </c>
      <c r="C6187" t="s">
        <v>54135</v>
      </c>
      <c r="D6187" s="111" t="s">
        <v>4130</v>
      </c>
      <c r="E6187" s="111" t="s">
        <v>43338</v>
      </c>
    </row>
    <row r="6188" spans="1:5">
      <c r="A6188">
        <v>0</v>
      </c>
      <c r="B6188" t="s">
        <v>19682</v>
      </c>
      <c r="C6188" t="s">
        <v>54136</v>
      </c>
      <c r="D6188" s="111" t="s">
        <v>4130</v>
      </c>
      <c r="E6188" s="111" t="s">
        <v>43340</v>
      </c>
    </row>
    <row r="6189" spans="1:5">
      <c r="A6189">
        <v>0</v>
      </c>
      <c r="B6189" t="s">
        <v>19683</v>
      </c>
      <c r="C6189" t="s">
        <v>54137</v>
      </c>
      <c r="D6189" s="111" t="s">
        <v>4130</v>
      </c>
      <c r="E6189" s="111" t="s">
        <v>43342</v>
      </c>
    </row>
    <row r="6190" spans="1:5">
      <c r="A6190">
        <v>0</v>
      </c>
      <c r="B6190" t="s">
        <v>19684</v>
      </c>
      <c r="C6190" t="s">
        <v>54138</v>
      </c>
      <c r="D6190" s="111" t="s">
        <v>4130</v>
      </c>
      <c r="E6190" s="111" t="s">
        <v>43344</v>
      </c>
    </row>
    <row r="6191" spans="1:5">
      <c r="A6191">
        <v>0</v>
      </c>
      <c r="B6191" t="s">
        <v>19685</v>
      </c>
      <c r="C6191" t="s">
        <v>54139</v>
      </c>
      <c r="D6191" s="111" t="s">
        <v>4130</v>
      </c>
      <c r="E6191" s="111" t="s">
        <v>43332</v>
      </c>
    </row>
    <row r="6192" spans="1:5">
      <c r="A6192">
        <v>0</v>
      </c>
      <c r="B6192" t="s">
        <v>19686</v>
      </c>
      <c r="C6192" t="s">
        <v>54140</v>
      </c>
      <c r="D6192" s="111" t="s">
        <v>4130</v>
      </c>
      <c r="E6192" s="111" t="s">
        <v>43347</v>
      </c>
    </row>
    <row r="6193" spans="1:5">
      <c r="A6193">
        <v>0</v>
      </c>
      <c r="B6193" t="s">
        <v>19687</v>
      </c>
      <c r="C6193" t="s">
        <v>54141</v>
      </c>
      <c r="D6193" s="111" t="s">
        <v>4130</v>
      </c>
      <c r="E6193" s="111" t="s">
        <v>44149</v>
      </c>
    </row>
    <row r="6194" spans="1:5">
      <c r="A6194">
        <v>0</v>
      </c>
      <c r="B6194" t="s">
        <v>19688</v>
      </c>
      <c r="C6194" t="s">
        <v>54142</v>
      </c>
      <c r="D6194" s="111" t="s">
        <v>4130</v>
      </c>
      <c r="E6194" s="111" t="s">
        <v>54143</v>
      </c>
    </row>
    <row r="6195" spans="1:5">
      <c r="A6195">
        <v>0</v>
      </c>
      <c r="B6195" t="s">
        <v>19689</v>
      </c>
      <c r="C6195" t="s">
        <v>54144</v>
      </c>
      <c r="D6195" s="111" t="s">
        <v>4130</v>
      </c>
      <c r="E6195" s="111" t="s">
        <v>43353</v>
      </c>
    </row>
    <row r="6196" spans="1:5">
      <c r="A6196">
        <v>0</v>
      </c>
      <c r="B6196" t="s">
        <v>19690</v>
      </c>
      <c r="C6196" t="s">
        <v>54145</v>
      </c>
      <c r="D6196" s="111" t="s">
        <v>4130</v>
      </c>
      <c r="E6196" s="111" t="s">
        <v>43355</v>
      </c>
    </row>
    <row r="6197" spans="1:5">
      <c r="A6197">
        <v>0</v>
      </c>
      <c r="B6197" t="s">
        <v>19691</v>
      </c>
      <c r="C6197" t="s">
        <v>54146</v>
      </c>
      <c r="D6197" s="111" t="s">
        <v>4130</v>
      </c>
      <c r="E6197" s="111" t="s">
        <v>43357</v>
      </c>
    </row>
    <row r="6198" spans="1:5">
      <c r="A6198">
        <v>0</v>
      </c>
      <c r="B6198" t="s">
        <v>19692</v>
      </c>
      <c r="C6198" t="s">
        <v>54147</v>
      </c>
      <c r="D6198" s="111" t="s">
        <v>4130</v>
      </c>
      <c r="E6198" s="111" t="s">
        <v>43359</v>
      </c>
    </row>
    <row r="6199" spans="1:5">
      <c r="A6199">
        <v>0</v>
      </c>
      <c r="B6199" t="s">
        <v>19693</v>
      </c>
      <c r="C6199" t="s">
        <v>54148</v>
      </c>
      <c r="D6199" s="111" t="s">
        <v>4130</v>
      </c>
      <c r="E6199" s="111" t="s">
        <v>43361</v>
      </c>
    </row>
    <row r="6200" spans="1:5">
      <c r="A6200">
        <v>0</v>
      </c>
      <c r="B6200" t="s">
        <v>19694</v>
      </c>
      <c r="C6200" t="s">
        <v>54149</v>
      </c>
      <c r="D6200" s="111" t="s">
        <v>4130</v>
      </c>
      <c r="E6200" s="111" t="s">
        <v>43363</v>
      </c>
    </row>
    <row r="6201" spans="1:5">
      <c r="A6201">
        <v>0</v>
      </c>
      <c r="B6201" t="s">
        <v>19695</v>
      </c>
      <c r="C6201" t="s">
        <v>54150</v>
      </c>
      <c r="D6201" s="111" t="s">
        <v>4130</v>
      </c>
      <c r="E6201" s="111" t="s">
        <v>54151</v>
      </c>
    </row>
    <row r="6202" spans="1:5">
      <c r="A6202">
        <v>0</v>
      </c>
      <c r="B6202" t="s">
        <v>54152</v>
      </c>
      <c r="C6202">
        <v>0</v>
      </c>
      <c r="D6202" s="111">
        <v>0</v>
      </c>
      <c r="E6202" s="111" t="s">
        <v>42775</v>
      </c>
    </row>
    <row r="6203" spans="1:5">
      <c r="A6203">
        <v>0</v>
      </c>
      <c r="B6203" t="s">
        <v>19696</v>
      </c>
      <c r="C6203" t="s">
        <v>54153</v>
      </c>
      <c r="D6203" s="111" t="s">
        <v>4130</v>
      </c>
      <c r="E6203" s="111" t="s">
        <v>43368</v>
      </c>
    </row>
    <row r="6204" spans="1:5">
      <c r="A6204">
        <v>0</v>
      </c>
      <c r="B6204" t="s">
        <v>19697</v>
      </c>
      <c r="C6204" t="s">
        <v>54154</v>
      </c>
      <c r="D6204" s="111" t="s">
        <v>4130</v>
      </c>
      <c r="E6204" s="111" t="s">
        <v>43370</v>
      </c>
    </row>
    <row r="6205" spans="1:5">
      <c r="A6205">
        <v>0</v>
      </c>
      <c r="B6205" t="s">
        <v>19698</v>
      </c>
      <c r="C6205" t="s">
        <v>54155</v>
      </c>
      <c r="D6205" s="111" t="s">
        <v>4130</v>
      </c>
      <c r="E6205" s="111" t="s">
        <v>43372</v>
      </c>
    </row>
    <row r="6206" spans="1:5">
      <c r="A6206">
        <v>0</v>
      </c>
      <c r="B6206" t="s">
        <v>54156</v>
      </c>
      <c r="C6206">
        <v>0</v>
      </c>
      <c r="D6206" s="111">
        <v>0</v>
      </c>
      <c r="E6206" s="111" t="s">
        <v>42775</v>
      </c>
    </row>
    <row r="6207" spans="1:5">
      <c r="A6207">
        <v>0</v>
      </c>
      <c r="B6207" t="s">
        <v>19699</v>
      </c>
      <c r="C6207" t="s">
        <v>54157</v>
      </c>
      <c r="D6207" s="111" t="s">
        <v>40</v>
      </c>
      <c r="E6207" s="111" t="s">
        <v>54158</v>
      </c>
    </row>
    <row r="6208" spans="1:5">
      <c r="A6208">
        <v>0</v>
      </c>
      <c r="B6208" t="s">
        <v>19700</v>
      </c>
      <c r="C6208" t="s">
        <v>54159</v>
      </c>
      <c r="D6208" s="111" t="s">
        <v>4130</v>
      </c>
      <c r="E6208" s="111" t="s">
        <v>54160</v>
      </c>
    </row>
    <row r="6209" spans="1:5">
      <c r="A6209">
        <v>0</v>
      </c>
      <c r="B6209" t="s">
        <v>19701</v>
      </c>
      <c r="C6209" t="s">
        <v>54161</v>
      </c>
      <c r="D6209" s="111" t="s">
        <v>4130</v>
      </c>
      <c r="E6209" s="111" t="s">
        <v>54162</v>
      </c>
    </row>
    <row r="6210" spans="1:5">
      <c r="A6210">
        <v>0</v>
      </c>
      <c r="B6210" t="s">
        <v>54163</v>
      </c>
      <c r="C6210" t="s">
        <v>54164</v>
      </c>
      <c r="D6210" s="111" t="s">
        <v>4130</v>
      </c>
      <c r="E6210" s="111" t="s">
        <v>54165</v>
      </c>
    </row>
    <row r="6211" spans="1:5">
      <c r="A6211">
        <v>0</v>
      </c>
      <c r="B6211" t="s">
        <v>19702</v>
      </c>
      <c r="C6211" t="s">
        <v>54166</v>
      </c>
      <c r="D6211" s="111" t="s">
        <v>4130</v>
      </c>
      <c r="E6211" s="111" t="s">
        <v>43384</v>
      </c>
    </row>
    <row r="6212" spans="1:5">
      <c r="A6212">
        <v>0</v>
      </c>
      <c r="B6212" t="s">
        <v>19703</v>
      </c>
      <c r="C6212" t="s">
        <v>54167</v>
      </c>
      <c r="D6212" s="111" t="s">
        <v>4130</v>
      </c>
      <c r="E6212" s="111" t="s">
        <v>43386</v>
      </c>
    </row>
    <row r="6213" spans="1:5">
      <c r="A6213">
        <v>0</v>
      </c>
      <c r="B6213" t="s">
        <v>19704</v>
      </c>
      <c r="C6213" t="s">
        <v>54168</v>
      </c>
      <c r="D6213" s="111" t="s">
        <v>4130</v>
      </c>
      <c r="E6213" s="111" t="s">
        <v>43388</v>
      </c>
    </row>
    <row r="6214" spans="1:5">
      <c r="A6214">
        <v>0</v>
      </c>
      <c r="B6214" t="s">
        <v>19705</v>
      </c>
      <c r="C6214" t="s">
        <v>54169</v>
      </c>
      <c r="D6214" s="111" t="s">
        <v>4130</v>
      </c>
      <c r="E6214" s="111" t="s">
        <v>43390</v>
      </c>
    </row>
    <row r="6215" spans="1:5">
      <c r="A6215">
        <v>0</v>
      </c>
      <c r="B6215" t="s">
        <v>19706</v>
      </c>
      <c r="C6215" t="s">
        <v>54170</v>
      </c>
      <c r="D6215" s="111" t="s">
        <v>4130</v>
      </c>
      <c r="E6215" s="111" t="s">
        <v>43392</v>
      </c>
    </row>
    <row r="6216" spans="1:5">
      <c r="A6216">
        <v>0</v>
      </c>
      <c r="B6216" t="s">
        <v>19707</v>
      </c>
      <c r="C6216" t="s">
        <v>54171</v>
      </c>
      <c r="D6216" s="111" t="s">
        <v>4130</v>
      </c>
      <c r="E6216" s="111" t="s">
        <v>54172</v>
      </c>
    </row>
    <row r="6217" spans="1:5">
      <c r="A6217">
        <v>0</v>
      </c>
      <c r="B6217" t="s">
        <v>19708</v>
      </c>
      <c r="C6217" t="s">
        <v>54173</v>
      </c>
      <c r="D6217" s="111" t="s">
        <v>4130</v>
      </c>
      <c r="E6217" s="111" t="s">
        <v>54174</v>
      </c>
    </row>
    <row r="6218" spans="1:5">
      <c r="A6218">
        <v>0</v>
      </c>
      <c r="B6218" t="s">
        <v>19709</v>
      </c>
      <c r="C6218" t="s">
        <v>54175</v>
      </c>
      <c r="D6218" s="111" t="s">
        <v>4130</v>
      </c>
      <c r="E6218" s="111" t="s">
        <v>54176</v>
      </c>
    </row>
    <row r="6219" spans="1:5">
      <c r="A6219">
        <v>0</v>
      </c>
      <c r="B6219" t="s">
        <v>19710</v>
      </c>
      <c r="C6219" t="s">
        <v>54177</v>
      </c>
      <c r="D6219" s="111" t="s">
        <v>4130</v>
      </c>
      <c r="E6219" s="111" t="s">
        <v>54178</v>
      </c>
    </row>
    <row r="6220" spans="1:5">
      <c r="A6220">
        <v>0</v>
      </c>
      <c r="B6220" t="s">
        <v>19711</v>
      </c>
      <c r="C6220" t="s">
        <v>54179</v>
      </c>
      <c r="D6220" s="111" t="s">
        <v>40</v>
      </c>
      <c r="E6220" s="111" t="s">
        <v>43402</v>
      </c>
    </row>
    <row r="6221" spans="1:5">
      <c r="A6221">
        <v>0</v>
      </c>
      <c r="B6221" t="s">
        <v>19712</v>
      </c>
      <c r="C6221" t="s">
        <v>54180</v>
      </c>
      <c r="D6221" s="111" t="s">
        <v>4130</v>
      </c>
      <c r="E6221" s="111" t="s">
        <v>54181</v>
      </c>
    </row>
    <row r="6222" spans="1:5">
      <c r="A6222">
        <v>0</v>
      </c>
      <c r="B6222" t="s">
        <v>19713</v>
      </c>
      <c r="C6222" t="s">
        <v>54182</v>
      </c>
      <c r="D6222" s="111" t="s">
        <v>4130</v>
      </c>
      <c r="E6222" s="111" t="s">
        <v>43406</v>
      </c>
    </row>
    <row r="6223" spans="1:5">
      <c r="A6223">
        <v>0</v>
      </c>
      <c r="B6223" t="s">
        <v>19714</v>
      </c>
      <c r="C6223" t="s">
        <v>54183</v>
      </c>
      <c r="D6223" s="111" t="s">
        <v>4130</v>
      </c>
      <c r="E6223" s="111" t="s">
        <v>43408</v>
      </c>
    </row>
    <row r="6224" spans="1:5">
      <c r="A6224">
        <v>0</v>
      </c>
      <c r="B6224" t="s">
        <v>54184</v>
      </c>
      <c r="C6224">
        <v>0</v>
      </c>
      <c r="D6224" s="111">
        <v>0</v>
      </c>
      <c r="E6224" s="111" t="s">
        <v>42775</v>
      </c>
    </row>
    <row r="6225" spans="1:5">
      <c r="A6225">
        <v>0</v>
      </c>
      <c r="B6225" t="s">
        <v>19715</v>
      </c>
      <c r="C6225" t="s">
        <v>54185</v>
      </c>
      <c r="D6225" s="111" t="s">
        <v>4130</v>
      </c>
      <c r="E6225" s="111" t="s">
        <v>43411</v>
      </c>
    </row>
    <row r="6226" spans="1:5">
      <c r="A6226">
        <v>0</v>
      </c>
      <c r="B6226" t="s">
        <v>19716</v>
      </c>
      <c r="C6226" t="s">
        <v>54186</v>
      </c>
      <c r="D6226" s="111" t="s">
        <v>4130</v>
      </c>
      <c r="E6226" s="111" t="s">
        <v>54187</v>
      </c>
    </row>
    <row r="6227" spans="1:5">
      <c r="A6227">
        <v>0</v>
      </c>
      <c r="B6227" t="s">
        <v>19717</v>
      </c>
      <c r="C6227" t="s">
        <v>54188</v>
      </c>
      <c r="D6227" s="111" t="s">
        <v>4130</v>
      </c>
      <c r="E6227" s="111" t="s">
        <v>43415</v>
      </c>
    </row>
    <row r="6228" spans="1:5">
      <c r="A6228">
        <v>0</v>
      </c>
      <c r="B6228" t="s">
        <v>19718</v>
      </c>
      <c r="C6228" t="s">
        <v>54189</v>
      </c>
      <c r="D6228" s="111" t="s">
        <v>4130</v>
      </c>
      <c r="E6228" s="111" t="s">
        <v>43417</v>
      </c>
    </row>
    <row r="6229" spans="1:5">
      <c r="A6229">
        <v>0</v>
      </c>
      <c r="B6229" t="s">
        <v>19719</v>
      </c>
      <c r="C6229" t="s">
        <v>54190</v>
      </c>
      <c r="D6229" s="111" t="s">
        <v>4130</v>
      </c>
      <c r="E6229" s="111" t="s">
        <v>43419</v>
      </c>
    </row>
    <row r="6230" spans="1:5">
      <c r="A6230">
        <v>0</v>
      </c>
      <c r="B6230" t="s">
        <v>19720</v>
      </c>
      <c r="C6230" t="s">
        <v>54191</v>
      </c>
      <c r="D6230" s="111" t="s">
        <v>4130</v>
      </c>
      <c r="E6230" s="111" t="s">
        <v>43421</v>
      </c>
    </row>
    <row r="6231" spans="1:5">
      <c r="A6231">
        <v>0</v>
      </c>
      <c r="B6231" t="s">
        <v>19721</v>
      </c>
      <c r="C6231" t="s">
        <v>54192</v>
      </c>
      <c r="D6231" s="111" t="s">
        <v>4130</v>
      </c>
      <c r="E6231" s="111" t="s">
        <v>43423</v>
      </c>
    </row>
    <row r="6232" spans="1:5">
      <c r="A6232">
        <v>0</v>
      </c>
      <c r="B6232" t="s">
        <v>19722</v>
      </c>
      <c r="C6232" t="s">
        <v>54193</v>
      </c>
      <c r="D6232" s="111" t="s">
        <v>40</v>
      </c>
      <c r="E6232" s="111" t="s">
        <v>43425</v>
      </c>
    </row>
    <row r="6233" spans="1:5">
      <c r="A6233">
        <v>0</v>
      </c>
      <c r="B6233" t="s">
        <v>19723</v>
      </c>
      <c r="C6233" t="s">
        <v>54194</v>
      </c>
      <c r="D6233" s="111" t="s">
        <v>40</v>
      </c>
      <c r="E6233" s="111" t="s">
        <v>43427</v>
      </c>
    </row>
    <row r="6234" spans="1:5">
      <c r="A6234">
        <v>0</v>
      </c>
      <c r="B6234" t="s">
        <v>19724</v>
      </c>
      <c r="C6234" t="s">
        <v>54195</v>
      </c>
      <c r="D6234" s="111" t="s">
        <v>40</v>
      </c>
      <c r="E6234" s="111" t="s">
        <v>43429</v>
      </c>
    </row>
    <row r="6235" spans="1:5">
      <c r="A6235">
        <v>0</v>
      </c>
      <c r="B6235" t="s">
        <v>19725</v>
      </c>
      <c r="C6235" t="s">
        <v>54196</v>
      </c>
      <c r="D6235" s="111" t="s">
        <v>4130</v>
      </c>
      <c r="E6235" s="111" t="s">
        <v>43431</v>
      </c>
    </row>
    <row r="6236" spans="1:5">
      <c r="A6236">
        <v>0</v>
      </c>
      <c r="B6236" t="s">
        <v>19726</v>
      </c>
      <c r="C6236" t="s">
        <v>54197</v>
      </c>
      <c r="D6236" s="111" t="s">
        <v>4130</v>
      </c>
      <c r="E6236" s="111" t="s">
        <v>54198</v>
      </c>
    </row>
    <row r="6237" spans="1:5">
      <c r="A6237">
        <v>0</v>
      </c>
      <c r="B6237" t="s">
        <v>19727</v>
      </c>
      <c r="C6237" t="s">
        <v>54199</v>
      </c>
      <c r="D6237" s="111" t="s">
        <v>4130</v>
      </c>
      <c r="E6237" s="111" t="s">
        <v>43435</v>
      </c>
    </row>
    <row r="6238" spans="1:5">
      <c r="A6238">
        <v>0</v>
      </c>
      <c r="B6238" t="s">
        <v>19728</v>
      </c>
      <c r="C6238" t="s">
        <v>54200</v>
      </c>
      <c r="D6238" s="111" t="s">
        <v>4130</v>
      </c>
      <c r="E6238" s="111" t="s">
        <v>50106</v>
      </c>
    </row>
    <row r="6239" spans="1:5">
      <c r="A6239">
        <v>0</v>
      </c>
      <c r="B6239" t="s">
        <v>19729</v>
      </c>
      <c r="C6239" t="s">
        <v>54201</v>
      </c>
      <c r="D6239" s="111" t="s">
        <v>4130</v>
      </c>
      <c r="E6239" s="111" t="s">
        <v>43439</v>
      </c>
    </row>
    <row r="6240" spans="1:5">
      <c r="A6240">
        <v>0</v>
      </c>
      <c r="B6240" t="s">
        <v>19730</v>
      </c>
      <c r="C6240" t="s">
        <v>54202</v>
      </c>
      <c r="D6240" s="111" t="s">
        <v>4130</v>
      </c>
      <c r="E6240" s="111" t="s">
        <v>54203</v>
      </c>
    </row>
    <row r="6241" spans="1:5">
      <c r="A6241">
        <v>0</v>
      </c>
      <c r="B6241" t="s">
        <v>19731</v>
      </c>
      <c r="C6241" t="s">
        <v>54204</v>
      </c>
      <c r="D6241" s="111" t="s">
        <v>4130</v>
      </c>
      <c r="E6241" s="111" t="s">
        <v>54205</v>
      </c>
    </row>
    <row r="6242" spans="1:5">
      <c r="A6242">
        <v>0</v>
      </c>
      <c r="B6242" t="s">
        <v>19732</v>
      </c>
      <c r="C6242" t="s">
        <v>54206</v>
      </c>
      <c r="D6242" s="111" t="s">
        <v>4130</v>
      </c>
      <c r="E6242" s="111" t="s">
        <v>43224</v>
      </c>
    </row>
    <row r="6243" spans="1:5">
      <c r="A6243">
        <v>0</v>
      </c>
      <c r="B6243" t="s">
        <v>19733</v>
      </c>
      <c r="C6243" t="s">
        <v>54207</v>
      </c>
      <c r="D6243" s="111" t="s">
        <v>4130</v>
      </c>
      <c r="E6243" s="111" t="s">
        <v>54208</v>
      </c>
    </row>
    <row r="6244" spans="1:5">
      <c r="A6244">
        <v>0</v>
      </c>
      <c r="B6244" t="s">
        <v>19734</v>
      </c>
      <c r="C6244" t="s">
        <v>54209</v>
      </c>
      <c r="D6244" s="111" t="s">
        <v>4130</v>
      </c>
      <c r="E6244" s="111" t="s">
        <v>43448</v>
      </c>
    </row>
    <row r="6245" spans="1:5">
      <c r="A6245">
        <v>0</v>
      </c>
      <c r="B6245" t="s">
        <v>19735</v>
      </c>
      <c r="C6245" t="s">
        <v>54210</v>
      </c>
      <c r="D6245" s="111" t="s">
        <v>4130</v>
      </c>
      <c r="E6245" s="111" t="s">
        <v>54211</v>
      </c>
    </row>
    <row r="6246" spans="1:5">
      <c r="A6246">
        <v>0</v>
      </c>
      <c r="B6246" t="s">
        <v>19736</v>
      </c>
      <c r="C6246" t="s">
        <v>54212</v>
      </c>
      <c r="D6246" s="111" t="s">
        <v>4130</v>
      </c>
      <c r="E6246" s="111" t="s">
        <v>43452</v>
      </c>
    </row>
    <row r="6247" spans="1:5">
      <c r="A6247">
        <v>0</v>
      </c>
      <c r="B6247" t="s">
        <v>19737</v>
      </c>
      <c r="C6247" t="s">
        <v>54213</v>
      </c>
      <c r="D6247" s="111" t="s">
        <v>4130</v>
      </c>
      <c r="E6247" s="111" t="s">
        <v>43454</v>
      </c>
    </row>
    <row r="6248" spans="1:5">
      <c r="A6248">
        <v>0</v>
      </c>
      <c r="B6248" t="s">
        <v>19738</v>
      </c>
      <c r="C6248" t="s">
        <v>54214</v>
      </c>
      <c r="D6248" s="111" t="s">
        <v>4130</v>
      </c>
      <c r="E6248" s="111" t="s">
        <v>54215</v>
      </c>
    </row>
    <row r="6249" spans="1:5">
      <c r="A6249">
        <v>0</v>
      </c>
      <c r="B6249" t="s">
        <v>19739</v>
      </c>
      <c r="C6249" t="s">
        <v>54216</v>
      </c>
      <c r="D6249" s="111" t="s">
        <v>4130</v>
      </c>
      <c r="E6249" s="111" t="s">
        <v>43454</v>
      </c>
    </row>
    <row r="6250" spans="1:5">
      <c r="A6250">
        <v>0</v>
      </c>
      <c r="B6250" t="s">
        <v>19740</v>
      </c>
      <c r="C6250" t="s">
        <v>54217</v>
      </c>
      <c r="D6250" s="111" t="s">
        <v>4130</v>
      </c>
      <c r="E6250" s="111" t="s">
        <v>54218</v>
      </c>
    </row>
    <row r="6251" spans="1:5">
      <c r="A6251">
        <v>0</v>
      </c>
      <c r="B6251" t="s">
        <v>19741</v>
      </c>
      <c r="C6251" t="s">
        <v>54219</v>
      </c>
      <c r="D6251" s="111" t="s">
        <v>4130</v>
      </c>
      <c r="E6251" s="111" t="s">
        <v>49685</v>
      </c>
    </row>
    <row r="6252" spans="1:5">
      <c r="A6252">
        <v>0</v>
      </c>
      <c r="B6252" t="s">
        <v>19742</v>
      </c>
      <c r="C6252" t="s">
        <v>54220</v>
      </c>
      <c r="D6252" s="111" t="s">
        <v>4130</v>
      </c>
      <c r="E6252" s="111" t="s">
        <v>54221</v>
      </c>
    </row>
    <row r="6253" spans="1:5">
      <c r="A6253">
        <v>0</v>
      </c>
      <c r="B6253" t="s">
        <v>19743</v>
      </c>
      <c r="C6253" t="s">
        <v>54222</v>
      </c>
      <c r="D6253" s="111" t="s">
        <v>4130</v>
      </c>
      <c r="E6253" s="111" t="s">
        <v>54223</v>
      </c>
    </row>
    <row r="6254" spans="1:5">
      <c r="A6254">
        <v>0</v>
      </c>
      <c r="B6254" t="s">
        <v>19744</v>
      </c>
      <c r="C6254" t="s">
        <v>54224</v>
      </c>
      <c r="D6254" s="111" t="s">
        <v>4130</v>
      </c>
      <c r="E6254" s="111" t="s">
        <v>54223</v>
      </c>
    </row>
    <row r="6255" spans="1:5">
      <c r="A6255">
        <v>0</v>
      </c>
      <c r="B6255" t="s">
        <v>19745</v>
      </c>
      <c r="C6255" t="s">
        <v>54225</v>
      </c>
      <c r="D6255" s="111" t="s">
        <v>4130</v>
      </c>
      <c r="E6255" s="111" t="s">
        <v>43468</v>
      </c>
    </row>
    <row r="6256" spans="1:5">
      <c r="A6256">
        <v>0</v>
      </c>
      <c r="B6256" t="s">
        <v>19746</v>
      </c>
      <c r="C6256" t="s">
        <v>54226</v>
      </c>
      <c r="D6256" s="111" t="s">
        <v>4130</v>
      </c>
      <c r="E6256" s="111" t="s">
        <v>43470</v>
      </c>
    </row>
    <row r="6257" spans="1:5">
      <c r="A6257">
        <v>0</v>
      </c>
      <c r="B6257" t="s">
        <v>19747</v>
      </c>
      <c r="C6257" t="s">
        <v>54227</v>
      </c>
      <c r="D6257" s="111" t="s">
        <v>4130</v>
      </c>
      <c r="E6257" s="111" t="s">
        <v>43472</v>
      </c>
    </row>
    <row r="6258" spans="1:5">
      <c r="A6258">
        <v>0</v>
      </c>
      <c r="B6258" t="s">
        <v>19748</v>
      </c>
      <c r="C6258" t="s">
        <v>54228</v>
      </c>
      <c r="D6258" s="111" t="s">
        <v>4130</v>
      </c>
      <c r="E6258" s="111" t="s">
        <v>43474</v>
      </c>
    </row>
    <row r="6259" spans="1:5">
      <c r="A6259">
        <v>0</v>
      </c>
      <c r="B6259" t="s">
        <v>54229</v>
      </c>
      <c r="C6259">
        <v>0</v>
      </c>
      <c r="D6259" s="111">
        <v>0</v>
      </c>
      <c r="E6259" s="111" t="s">
        <v>42775</v>
      </c>
    </row>
    <row r="6260" spans="1:5">
      <c r="A6260">
        <v>0</v>
      </c>
      <c r="B6260" t="s">
        <v>19749</v>
      </c>
      <c r="C6260" t="s">
        <v>54230</v>
      </c>
      <c r="D6260" s="111" t="s">
        <v>4130</v>
      </c>
      <c r="E6260" s="111" t="s">
        <v>43477</v>
      </c>
    </row>
    <row r="6261" spans="1:5">
      <c r="A6261">
        <v>0</v>
      </c>
      <c r="B6261" t="s">
        <v>19750</v>
      </c>
      <c r="C6261" t="s">
        <v>54231</v>
      </c>
      <c r="D6261" s="111" t="s">
        <v>4130</v>
      </c>
      <c r="E6261" s="111" t="s">
        <v>43479</v>
      </c>
    </row>
    <row r="6262" spans="1:5">
      <c r="A6262">
        <v>0</v>
      </c>
      <c r="B6262" t="s">
        <v>19751</v>
      </c>
      <c r="C6262" t="s">
        <v>54232</v>
      </c>
      <c r="D6262" s="111" t="s">
        <v>4130</v>
      </c>
      <c r="E6262" s="111" t="s">
        <v>43481</v>
      </c>
    </row>
    <row r="6263" spans="1:5">
      <c r="A6263">
        <v>0</v>
      </c>
      <c r="B6263" t="s">
        <v>19752</v>
      </c>
      <c r="C6263" t="s">
        <v>54233</v>
      </c>
      <c r="D6263" s="111" t="s">
        <v>4130</v>
      </c>
      <c r="E6263" s="111" t="s">
        <v>43483</v>
      </c>
    </row>
    <row r="6264" spans="1:5">
      <c r="A6264">
        <v>0</v>
      </c>
      <c r="B6264" t="s">
        <v>19753</v>
      </c>
      <c r="C6264" t="s">
        <v>54234</v>
      </c>
      <c r="D6264" s="111" t="s">
        <v>4130</v>
      </c>
      <c r="E6264" s="111" t="s">
        <v>43485</v>
      </c>
    </row>
    <row r="6265" spans="1:5">
      <c r="A6265">
        <v>0</v>
      </c>
      <c r="B6265" t="s">
        <v>19754</v>
      </c>
      <c r="C6265" t="s">
        <v>54235</v>
      </c>
      <c r="D6265" s="111" t="s">
        <v>4130</v>
      </c>
      <c r="E6265" s="111" t="s">
        <v>54236</v>
      </c>
    </row>
    <row r="6266" spans="1:5">
      <c r="A6266">
        <v>0</v>
      </c>
      <c r="B6266" t="s">
        <v>19755</v>
      </c>
      <c r="C6266" t="s">
        <v>54237</v>
      </c>
      <c r="D6266" s="111" t="s">
        <v>4130</v>
      </c>
      <c r="E6266" s="111" t="s">
        <v>43489</v>
      </c>
    </row>
    <row r="6267" spans="1:5">
      <c r="A6267">
        <v>0</v>
      </c>
      <c r="B6267" t="s">
        <v>19756</v>
      </c>
      <c r="C6267" t="s">
        <v>54238</v>
      </c>
      <c r="D6267" s="111" t="s">
        <v>4130</v>
      </c>
      <c r="E6267" s="111" t="s">
        <v>43491</v>
      </c>
    </row>
    <row r="6268" spans="1:5">
      <c r="A6268">
        <v>0</v>
      </c>
      <c r="B6268" t="s">
        <v>19757</v>
      </c>
      <c r="C6268" t="s">
        <v>54239</v>
      </c>
      <c r="D6268" s="111" t="s">
        <v>4130</v>
      </c>
      <c r="E6268" s="111" t="s">
        <v>54240</v>
      </c>
    </row>
    <row r="6269" spans="1:5">
      <c r="A6269">
        <v>0</v>
      </c>
      <c r="B6269" t="s">
        <v>19758</v>
      </c>
      <c r="C6269" t="s">
        <v>54241</v>
      </c>
      <c r="D6269" s="111" t="s">
        <v>4130</v>
      </c>
      <c r="E6269" s="111" t="s">
        <v>43495</v>
      </c>
    </row>
    <row r="6270" spans="1:5">
      <c r="A6270">
        <v>0</v>
      </c>
      <c r="B6270" t="s">
        <v>19759</v>
      </c>
      <c r="C6270" t="s">
        <v>54242</v>
      </c>
      <c r="D6270" s="111" t="s">
        <v>4130</v>
      </c>
      <c r="E6270" s="111" t="s">
        <v>43497</v>
      </c>
    </row>
    <row r="6271" spans="1:5">
      <c r="A6271">
        <v>0</v>
      </c>
      <c r="B6271" t="s">
        <v>19760</v>
      </c>
      <c r="C6271" t="s">
        <v>54243</v>
      </c>
      <c r="D6271" s="111" t="s">
        <v>4130</v>
      </c>
      <c r="E6271" s="111" t="s">
        <v>54244</v>
      </c>
    </row>
    <row r="6272" spans="1:5">
      <c r="A6272">
        <v>0</v>
      </c>
      <c r="B6272" t="s">
        <v>19761</v>
      </c>
      <c r="C6272" t="s">
        <v>54245</v>
      </c>
      <c r="D6272" s="111" t="s">
        <v>4130</v>
      </c>
      <c r="E6272" s="111" t="s">
        <v>54246</v>
      </c>
    </row>
    <row r="6273" spans="1:5">
      <c r="A6273">
        <v>0</v>
      </c>
      <c r="B6273" t="s">
        <v>19762</v>
      </c>
      <c r="C6273" t="s">
        <v>54247</v>
      </c>
      <c r="D6273" s="111" t="s">
        <v>4130</v>
      </c>
      <c r="E6273" s="111" t="s">
        <v>54248</v>
      </c>
    </row>
    <row r="6274" spans="1:5">
      <c r="A6274">
        <v>0</v>
      </c>
      <c r="B6274" t="s">
        <v>19763</v>
      </c>
      <c r="C6274" t="s">
        <v>54249</v>
      </c>
      <c r="D6274" s="111" t="s">
        <v>4130</v>
      </c>
      <c r="E6274" s="111" t="s">
        <v>54250</v>
      </c>
    </row>
    <row r="6275" spans="1:5">
      <c r="A6275">
        <v>0</v>
      </c>
      <c r="B6275" t="s">
        <v>19764</v>
      </c>
      <c r="C6275" t="s">
        <v>54251</v>
      </c>
      <c r="D6275" s="111" t="s">
        <v>4130</v>
      </c>
      <c r="E6275" s="111" t="s">
        <v>54252</v>
      </c>
    </row>
    <row r="6276" spans="1:5">
      <c r="A6276">
        <v>0</v>
      </c>
      <c r="B6276" t="s">
        <v>19765</v>
      </c>
      <c r="C6276" t="s">
        <v>54253</v>
      </c>
      <c r="D6276" s="111" t="s">
        <v>4130</v>
      </c>
      <c r="E6276" s="111" t="s">
        <v>51435</v>
      </c>
    </row>
    <row r="6277" spans="1:5">
      <c r="A6277">
        <v>0</v>
      </c>
      <c r="B6277" t="s">
        <v>19766</v>
      </c>
      <c r="C6277" t="s">
        <v>54254</v>
      </c>
      <c r="D6277" s="111" t="s">
        <v>4130</v>
      </c>
      <c r="E6277" s="111" t="s">
        <v>43104</v>
      </c>
    </row>
    <row r="6278" spans="1:5">
      <c r="A6278">
        <v>0</v>
      </c>
      <c r="B6278" t="s">
        <v>19767</v>
      </c>
      <c r="C6278" t="s">
        <v>54255</v>
      </c>
      <c r="D6278" s="111" t="s">
        <v>4130</v>
      </c>
      <c r="E6278" s="111" t="s">
        <v>43512</v>
      </c>
    </row>
    <row r="6279" spans="1:5">
      <c r="A6279">
        <v>0</v>
      </c>
      <c r="B6279" t="s">
        <v>19768</v>
      </c>
      <c r="C6279" t="s">
        <v>54256</v>
      </c>
      <c r="D6279" s="111" t="s">
        <v>4130</v>
      </c>
      <c r="E6279" s="111" t="s">
        <v>43514</v>
      </c>
    </row>
    <row r="6280" spans="1:5">
      <c r="A6280">
        <v>0</v>
      </c>
      <c r="B6280" t="s">
        <v>19769</v>
      </c>
      <c r="C6280" t="s">
        <v>54257</v>
      </c>
      <c r="D6280" s="111" t="s">
        <v>4130</v>
      </c>
      <c r="E6280" s="111" t="s">
        <v>43516</v>
      </c>
    </row>
    <row r="6281" spans="1:5">
      <c r="A6281">
        <v>0</v>
      </c>
      <c r="B6281" t="s">
        <v>19770</v>
      </c>
      <c r="C6281" t="s">
        <v>54258</v>
      </c>
      <c r="D6281" s="111" t="s">
        <v>4130</v>
      </c>
      <c r="E6281" s="111" t="s">
        <v>43518</v>
      </c>
    </row>
    <row r="6282" spans="1:5">
      <c r="A6282">
        <v>0</v>
      </c>
      <c r="B6282" t="s">
        <v>19771</v>
      </c>
      <c r="C6282" t="s">
        <v>54259</v>
      </c>
      <c r="D6282" s="111" t="s">
        <v>4130</v>
      </c>
      <c r="E6282" s="111" t="s">
        <v>43514</v>
      </c>
    </row>
    <row r="6283" spans="1:5">
      <c r="A6283">
        <v>0</v>
      </c>
      <c r="B6283" t="s">
        <v>19772</v>
      </c>
      <c r="C6283" t="s">
        <v>54260</v>
      </c>
      <c r="D6283" s="111" t="s">
        <v>4130</v>
      </c>
      <c r="E6283" s="111" t="s">
        <v>43521</v>
      </c>
    </row>
    <row r="6284" spans="1:5">
      <c r="A6284">
        <v>0</v>
      </c>
      <c r="B6284" t="s">
        <v>19773</v>
      </c>
      <c r="C6284" t="s">
        <v>54261</v>
      </c>
      <c r="D6284" s="111" t="s">
        <v>4130</v>
      </c>
      <c r="E6284" s="111" t="s">
        <v>43523</v>
      </c>
    </row>
    <row r="6285" spans="1:5">
      <c r="A6285">
        <v>0</v>
      </c>
      <c r="B6285" t="s">
        <v>19774</v>
      </c>
      <c r="C6285" t="s">
        <v>54262</v>
      </c>
      <c r="D6285" s="111" t="s">
        <v>4130</v>
      </c>
      <c r="E6285" s="111" t="s">
        <v>43525</v>
      </c>
    </row>
    <row r="6286" spans="1:5">
      <c r="A6286">
        <v>0</v>
      </c>
      <c r="B6286" t="s">
        <v>19775</v>
      </c>
      <c r="C6286" t="s">
        <v>54263</v>
      </c>
      <c r="D6286" s="111" t="s">
        <v>4130</v>
      </c>
      <c r="E6286" s="111" t="s">
        <v>43527</v>
      </c>
    </row>
    <row r="6287" spans="1:5">
      <c r="A6287">
        <v>0</v>
      </c>
      <c r="B6287" t="s">
        <v>19776</v>
      </c>
      <c r="C6287" t="s">
        <v>54264</v>
      </c>
      <c r="D6287" s="111" t="s">
        <v>4130</v>
      </c>
      <c r="E6287" s="111" t="s">
        <v>54265</v>
      </c>
    </row>
    <row r="6288" spans="1:5">
      <c r="A6288">
        <v>0</v>
      </c>
      <c r="B6288" t="s">
        <v>19777</v>
      </c>
      <c r="C6288" t="s">
        <v>54266</v>
      </c>
      <c r="D6288" s="111" t="s">
        <v>4130</v>
      </c>
      <c r="E6288" s="111" t="s">
        <v>43531</v>
      </c>
    </row>
    <row r="6289" spans="1:5">
      <c r="A6289">
        <v>0</v>
      </c>
      <c r="B6289" t="s">
        <v>19778</v>
      </c>
      <c r="C6289" t="s">
        <v>54267</v>
      </c>
      <c r="D6289" s="111" t="s">
        <v>4130</v>
      </c>
      <c r="E6289" s="111" t="s">
        <v>43533</v>
      </c>
    </row>
    <row r="6290" spans="1:5">
      <c r="A6290">
        <v>0</v>
      </c>
      <c r="B6290" t="s">
        <v>19779</v>
      </c>
      <c r="C6290" t="s">
        <v>54268</v>
      </c>
      <c r="D6290" s="111" t="s">
        <v>4130</v>
      </c>
      <c r="E6290" s="111" t="s">
        <v>43535</v>
      </c>
    </row>
    <row r="6291" spans="1:5">
      <c r="A6291">
        <v>0</v>
      </c>
      <c r="B6291" t="s">
        <v>19780</v>
      </c>
      <c r="C6291" t="s">
        <v>54269</v>
      </c>
      <c r="D6291" s="111" t="s">
        <v>4130</v>
      </c>
      <c r="E6291" s="111" t="s">
        <v>43537</v>
      </c>
    </row>
    <row r="6292" spans="1:5">
      <c r="A6292">
        <v>0</v>
      </c>
      <c r="B6292" t="s">
        <v>19781</v>
      </c>
      <c r="C6292" t="s">
        <v>54270</v>
      </c>
      <c r="D6292" s="111" t="s">
        <v>4130</v>
      </c>
      <c r="E6292" s="111" t="s">
        <v>54271</v>
      </c>
    </row>
    <row r="6293" spans="1:5">
      <c r="A6293">
        <v>0</v>
      </c>
      <c r="B6293" t="s">
        <v>19782</v>
      </c>
      <c r="C6293" t="s">
        <v>54272</v>
      </c>
      <c r="D6293" s="111" t="s">
        <v>4130</v>
      </c>
      <c r="E6293" s="111" t="s">
        <v>43541</v>
      </c>
    </row>
    <row r="6294" spans="1:5">
      <c r="A6294">
        <v>0</v>
      </c>
      <c r="B6294" t="s">
        <v>19783</v>
      </c>
      <c r="C6294" t="s">
        <v>54273</v>
      </c>
      <c r="D6294" s="111" t="s">
        <v>4130</v>
      </c>
      <c r="E6294" s="111" t="s">
        <v>43543</v>
      </c>
    </row>
    <row r="6295" spans="1:5">
      <c r="A6295">
        <v>0</v>
      </c>
      <c r="B6295" t="s">
        <v>19784</v>
      </c>
      <c r="C6295" t="s">
        <v>54274</v>
      </c>
      <c r="D6295" s="111" t="s">
        <v>4130</v>
      </c>
      <c r="E6295" s="111" t="s">
        <v>43545</v>
      </c>
    </row>
    <row r="6296" spans="1:5">
      <c r="A6296">
        <v>0</v>
      </c>
      <c r="B6296" t="s">
        <v>19785</v>
      </c>
      <c r="C6296" t="s">
        <v>54275</v>
      </c>
      <c r="D6296" s="111" t="s">
        <v>4130</v>
      </c>
      <c r="E6296" s="111" t="s">
        <v>43547</v>
      </c>
    </row>
    <row r="6297" spans="1:5">
      <c r="A6297">
        <v>0</v>
      </c>
      <c r="B6297" t="s">
        <v>19786</v>
      </c>
      <c r="C6297" t="s">
        <v>54276</v>
      </c>
      <c r="D6297" s="111" t="s">
        <v>4130</v>
      </c>
      <c r="E6297" s="111" t="s">
        <v>43549</v>
      </c>
    </row>
    <row r="6298" spans="1:5">
      <c r="A6298">
        <v>0</v>
      </c>
      <c r="B6298" t="s">
        <v>19787</v>
      </c>
      <c r="C6298" t="s">
        <v>54277</v>
      </c>
      <c r="D6298" s="111" t="s">
        <v>4130</v>
      </c>
      <c r="E6298" s="111" t="s">
        <v>43551</v>
      </c>
    </row>
    <row r="6299" spans="1:5">
      <c r="A6299" t="s">
        <v>54278</v>
      </c>
      <c r="B6299">
        <v>0</v>
      </c>
      <c r="C6299">
        <v>0</v>
      </c>
      <c r="D6299" s="111">
        <v>0</v>
      </c>
      <c r="E6299" s="111" t="s">
        <v>42775</v>
      </c>
    </row>
    <row r="6300" spans="1:5">
      <c r="A6300">
        <v>0</v>
      </c>
      <c r="B6300" t="s">
        <v>54279</v>
      </c>
      <c r="C6300">
        <v>0</v>
      </c>
      <c r="D6300" s="111">
        <v>0</v>
      </c>
      <c r="E6300" s="111" t="s">
        <v>42775</v>
      </c>
    </row>
    <row r="6301" spans="1:5">
      <c r="A6301">
        <v>0</v>
      </c>
      <c r="B6301" t="s">
        <v>19788</v>
      </c>
      <c r="C6301" t="s">
        <v>54280</v>
      </c>
      <c r="D6301" s="111" t="s">
        <v>4130</v>
      </c>
      <c r="E6301" s="111" t="s">
        <v>54281</v>
      </c>
    </row>
    <row r="6302" spans="1:5">
      <c r="A6302">
        <v>0</v>
      </c>
      <c r="B6302" t="s">
        <v>54282</v>
      </c>
      <c r="C6302">
        <v>0</v>
      </c>
      <c r="D6302" s="111">
        <v>0</v>
      </c>
      <c r="E6302" s="111" t="s">
        <v>42775</v>
      </c>
    </row>
    <row r="6303" spans="1:5">
      <c r="A6303">
        <v>0</v>
      </c>
      <c r="B6303" t="s">
        <v>19789</v>
      </c>
      <c r="C6303" t="s">
        <v>54283</v>
      </c>
      <c r="D6303" s="111" t="s">
        <v>4130</v>
      </c>
      <c r="E6303" s="111" t="s">
        <v>43558</v>
      </c>
    </row>
    <row r="6304" spans="1:5">
      <c r="A6304">
        <v>0</v>
      </c>
      <c r="B6304" t="s">
        <v>19790</v>
      </c>
      <c r="C6304" t="s">
        <v>54284</v>
      </c>
      <c r="D6304" s="111" t="s">
        <v>4130</v>
      </c>
      <c r="E6304" s="111" t="s">
        <v>54285</v>
      </c>
    </row>
    <row r="6305" spans="1:5">
      <c r="A6305">
        <v>0</v>
      </c>
      <c r="B6305" t="s">
        <v>54286</v>
      </c>
      <c r="C6305">
        <v>0</v>
      </c>
      <c r="D6305" s="111">
        <v>0</v>
      </c>
      <c r="E6305" s="111" t="s">
        <v>42775</v>
      </c>
    </row>
    <row r="6306" spans="1:5">
      <c r="A6306">
        <v>0</v>
      </c>
      <c r="B6306" t="s">
        <v>19791</v>
      </c>
      <c r="C6306" t="s">
        <v>54287</v>
      </c>
      <c r="D6306" s="111" t="s">
        <v>4130</v>
      </c>
      <c r="E6306" s="111" t="s">
        <v>43563</v>
      </c>
    </row>
    <row r="6307" spans="1:5">
      <c r="A6307">
        <v>0</v>
      </c>
      <c r="B6307" t="s">
        <v>19792</v>
      </c>
      <c r="C6307" t="s">
        <v>54288</v>
      </c>
      <c r="D6307" s="111" t="s">
        <v>4130</v>
      </c>
      <c r="E6307" s="111" t="s">
        <v>43565</v>
      </c>
    </row>
    <row r="6308" spans="1:5">
      <c r="A6308">
        <v>0</v>
      </c>
      <c r="B6308" t="s">
        <v>19793</v>
      </c>
      <c r="C6308" t="s">
        <v>54289</v>
      </c>
      <c r="D6308" s="111" t="s">
        <v>4130</v>
      </c>
      <c r="E6308" s="111" t="s">
        <v>43567</v>
      </c>
    </row>
    <row r="6309" spans="1:5">
      <c r="A6309">
        <v>0</v>
      </c>
      <c r="B6309" t="s">
        <v>54290</v>
      </c>
      <c r="C6309">
        <v>0</v>
      </c>
      <c r="D6309" s="111">
        <v>0</v>
      </c>
      <c r="E6309" s="111" t="s">
        <v>42775</v>
      </c>
    </row>
    <row r="6310" spans="1:5">
      <c r="A6310">
        <v>0</v>
      </c>
      <c r="B6310" t="s">
        <v>19794</v>
      </c>
      <c r="C6310" t="s">
        <v>54291</v>
      </c>
      <c r="D6310" s="111" t="s">
        <v>4130</v>
      </c>
      <c r="E6310" s="111" t="s">
        <v>43570</v>
      </c>
    </row>
    <row r="6311" spans="1:5">
      <c r="A6311">
        <v>0</v>
      </c>
      <c r="B6311" t="s">
        <v>19795</v>
      </c>
      <c r="C6311" t="s">
        <v>54292</v>
      </c>
      <c r="D6311" s="111" t="s">
        <v>4130</v>
      </c>
      <c r="E6311" s="111" t="s">
        <v>43572</v>
      </c>
    </row>
    <row r="6312" spans="1:5">
      <c r="A6312">
        <v>0</v>
      </c>
      <c r="B6312" t="s">
        <v>19796</v>
      </c>
      <c r="C6312" t="s">
        <v>54293</v>
      </c>
      <c r="D6312" s="111" t="s">
        <v>4130</v>
      </c>
      <c r="E6312" s="111" t="s">
        <v>43573</v>
      </c>
    </row>
    <row r="6313" spans="1:5">
      <c r="A6313">
        <v>0</v>
      </c>
      <c r="B6313" t="s">
        <v>19797</v>
      </c>
      <c r="C6313" t="s">
        <v>54294</v>
      </c>
      <c r="D6313" s="111" t="s">
        <v>4130</v>
      </c>
      <c r="E6313" s="111" t="s">
        <v>43574</v>
      </c>
    </row>
    <row r="6314" spans="1:5">
      <c r="A6314">
        <v>0</v>
      </c>
      <c r="B6314" t="s">
        <v>19798</v>
      </c>
      <c r="C6314" t="s">
        <v>54295</v>
      </c>
      <c r="D6314" s="111" t="s">
        <v>4130</v>
      </c>
      <c r="E6314" s="111" t="s">
        <v>43575</v>
      </c>
    </row>
    <row r="6315" spans="1:5">
      <c r="A6315">
        <v>0</v>
      </c>
      <c r="B6315" t="s">
        <v>19799</v>
      </c>
      <c r="C6315" t="s">
        <v>54296</v>
      </c>
      <c r="D6315" s="111" t="s">
        <v>4130</v>
      </c>
      <c r="E6315" s="111" t="s">
        <v>43577</v>
      </c>
    </row>
    <row r="6316" spans="1:5">
      <c r="A6316">
        <v>0</v>
      </c>
      <c r="B6316" t="s">
        <v>54297</v>
      </c>
      <c r="C6316">
        <v>0</v>
      </c>
      <c r="D6316" s="111">
        <v>0</v>
      </c>
      <c r="E6316" s="111" t="s">
        <v>42775</v>
      </c>
    </row>
    <row r="6317" spans="1:5">
      <c r="A6317">
        <v>0</v>
      </c>
      <c r="B6317" t="s">
        <v>19800</v>
      </c>
      <c r="C6317" t="s">
        <v>54298</v>
      </c>
      <c r="D6317" s="111" t="s">
        <v>4130</v>
      </c>
      <c r="E6317" s="111" t="s">
        <v>54299</v>
      </c>
    </row>
    <row r="6318" spans="1:5">
      <c r="A6318">
        <v>0</v>
      </c>
      <c r="B6318" t="s">
        <v>19801</v>
      </c>
      <c r="C6318" t="s">
        <v>54300</v>
      </c>
      <c r="D6318" s="111" t="s">
        <v>4130</v>
      </c>
      <c r="E6318" s="111" t="s">
        <v>54301</v>
      </c>
    </row>
    <row r="6319" spans="1:5">
      <c r="A6319">
        <v>0</v>
      </c>
      <c r="B6319" t="s">
        <v>19802</v>
      </c>
      <c r="C6319" t="s">
        <v>54302</v>
      </c>
      <c r="D6319" s="111" t="s">
        <v>4130</v>
      </c>
      <c r="E6319" s="111" t="s">
        <v>43584</v>
      </c>
    </row>
    <row r="6320" spans="1:5">
      <c r="A6320">
        <v>0</v>
      </c>
      <c r="B6320" t="s">
        <v>19803</v>
      </c>
      <c r="C6320" t="s">
        <v>54303</v>
      </c>
      <c r="D6320" s="111" t="s">
        <v>4130</v>
      </c>
      <c r="E6320" s="111" t="s">
        <v>43586</v>
      </c>
    </row>
    <row r="6321" spans="1:5">
      <c r="A6321">
        <v>0</v>
      </c>
      <c r="B6321" t="s">
        <v>54304</v>
      </c>
      <c r="C6321">
        <v>0</v>
      </c>
      <c r="D6321" s="111">
        <v>0</v>
      </c>
      <c r="E6321" s="111" t="s">
        <v>42775</v>
      </c>
    </row>
    <row r="6322" spans="1:5">
      <c r="A6322">
        <v>0</v>
      </c>
      <c r="B6322" t="s">
        <v>19804</v>
      </c>
      <c r="C6322" t="s">
        <v>54305</v>
      </c>
      <c r="D6322" s="111" t="s">
        <v>4130</v>
      </c>
      <c r="E6322" s="111" t="s">
        <v>54306</v>
      </c>
    </row>
    <row r="6323" spans="1:5">
      <c r="A6323">
        <v>0</v>
      </c>
      <c r="B6323" t="s">
        <v>19805</v>
      </c>
      <c r="C6323" t="s">
        <v>54307</v>
      </c>
      <c r="D6323" s="111" t="s">
        <v>4130</v>
      </c>
      <c r="E6323" s="111" t="s">
        <v>54308</v>
      </c>
    </row>
    <row r="6324" spans="1:5">
      <c r="A6324">
        <v>0</v>
      </c>
      <c r="B6324" t="s">
        <v>54309</v>
      </c>
      <c r="C6324">
        <v>0</v>
      </c>
      <c r="D6324" s="111">
        <v>0</v>
      </c>
      <c r="E6324" s="111" t="s">
        <v>42775</v>
      </c>
    </row>
    <row r="6325" spans="1:5">
      <c r="A6325">
        <v>0</v>
      </c>
      <c r="B6325" t="s">
        <v>19806</v>
      </c>
      <c r="C6325" t="s">
        <v>54310</v>
      </c>
      <c r="D6325" s="111" t="s">
        <v>4130</v>
      </c>
      <c r="E6325" s="111" t="s">
        <v>43361</v>
      </c>
    </row>
    <row r="6326" spans="1:5">
      <c r="A6326">
        <v>0</v>
      </c>
      <c r="B6326" t="s">
        <v>19807</v>
      </c>
      <c r="C6326" t="s">
        <v>54311</v>
      </c>
      <c r="D6326" s="111" t="s">
        <v>4130</v>
      </c>
      <c r="E6326" s="111" t="s">
        <v>43596</v>
      </c>
    </row>
    <row r="6327" spans="1:5">
      <c r="A6327">
        <v>0</v>
      </c>
      <c r="B6327" t="s">
        <v>19808</v>
      </c>
      <c r="C6327" t="s">
        <v>54312</v>
      </c>
      <c r="D6327" s="111" t="s">
        <v>4130</v>
      </c>
      <c r="E6327" s="111" t="s">
        <v>43598</v>
      </c>
    </row>
    <row r="6328" spans="1:5">
      <c r="A6328">
        <v>0</v>
      </c>
      <c r="B6328" t="s">
        <v>19809</v>
      </c>
      <c r="C6328" t="s">
        <v>54313</v>
      </c>
      <c r="D6328" s="111" t="s">
        <v>4130</v>
      </c>
      <c r="E6328" s="111" t="s">
        <v>43600</v>
      </c>
    </row>
    <row r="6329" spans="1:5">
      <c r="A6329">
        <v>0</v>
      </c>
      <c r="B6329" t="s">
        <v>54314</v>
      </c>
      <c r="C6329">
        <v>0</v>
      </c>
      <c r="D6329" s="111">
        <v>0</v>
      </c>
      <c r="E6329" s="111" t="s">
        <v>42775</v>
      </c>
    </row>
    <row r="6330" spans="1:5">
      <c r="A6330">
        <v>0</v>
      </c>
      <c r="B6330" t="s">
        <v>19810</v>
      </c>
      <c r="C6330" t="s">
        <v>54315</v>
      </c>
      <c r="D6330" s="111" t="s">
        <v>4130</v>
      </c>
      <c r="E6330" s="111" t="s">
        <v>43603</v>
      </c>
    </row>
    <row r="6331" spans="1:5">
      <c r="A6331">
        <v>0</v>
      </c>
      <c r="B6331" t="s">
        <v>19811</v>
      </c>
      <c r="C6331" t="s">
        <v>54316</v>
      </c>
      <c r="D6331" s="111" t="s">
        <v>4130</v>
      </c>
      <c r="E6331" s="111" t="s">
        <v>43605</v>
      </c>
    </row>
    <row r="6332" spans="1:5">
      <c r="A6332">
        <v>0</v>
      </c>
      <c r="B6332" t="s">
        <v>19812</v>
      </c>
      <c r="C6332" t="s">
        <v>54317</v>
      </c>
      <c r="D6332" s="111" t="s">
        <v>4130</v>
      </c>
      <c r="E6332" s="111" t="s">
        <v>54318</v>
      </c>
    </row>
    <row r="6333" spans="1:5">
      <c r="A6333" t="s">
        <v>54319</v>
      </c>
      <c r="B6333">
        <v>0</v>
      </c>
      <c r="C6333">
        <v>0</v>
      </c>
      <c r="D6333" s="111">
        <v>0</v>
      </c>
      <c r="E6333" s="111" t="s">
        <v>42775</v>
      </c>
    </row>
    <row r="6334" spans="1:5">
      <c r="A6334">
        <v>0</v>
      </c>
      <c r="B6334" t="s">
        <v>54320</v>
      </c>
      <c r="C6334">
        <v>0</v>
      </c>
      <c r="D6334" s="111">
        <v>0</v>
      </c>
      <c r="E6334" s="111" t="s">
        <v>42775</v>
      </c>
    </row>
    <row r="6335" spans="1:5">
      <c r="A6335">
        <v>0</v>
      </c>
      <c r="B6335" t="s">
        <v>19815</v>
      </c>
      <c r="C6335" t="s">
        <v>54321</v>
      </c>
      <c r="D6335" s="111" t="s">
        <v>4130</v>
      </c>
      <c r="E6335" s="111" t="s">
        <v>43611</v>
      </c>
    </row>
    <row r="6336" spans="1:5">
      <c r="A6336">
        <v>0</v>
      </c>
      <c r="B6336" t="s">
        <v>19816</v>
      </c>
      <c r="C6336" t="s">
        <v>54322</v>
      </c>
      <c r="D6336" s="111" t="s">
        <v>4130</v>
      </c>
      <c r="E6336" s="111" t="s">
        <v>43613</v>
      </c>
    </row>
    <row r="6337" spans="1:5">
      <c r="A6337">
        <v>0</v>
      </c>
      <c r="B6337" t="s">
        <v>19817</v>
      </c>
      <c r="C6337" t="s">
        <v>54323</v>
      </c>
      <c r="D6337" s="111" t="s">
        <v>4130</v>
      </c>
      <c r="E6337" s="111" t="s">
        <v>43615</v>
      </c>
    </row>
    <row r="6338" spans="1:5">
      <c r="A6338">
        <v>0</v>
      </c>
      <c r="B6338" t="s">
        <v>54324</v>
      </c>
      <c r="C6338">
        <v>0</v>
      </c>
      <c r="D6338" s="111">
        <v>0</v>
      </c>
      <c r="E6338" s="111" t="s">
        <v>42775</v>
      </c>
    </row>
    <row r="6339" spans="1:5">
      <c r="A6339">
        <v>0</v>
      </c>
      <c r="B6339" t="s">
        <v>19818</v>
      </c>
      <c r="C6339" t="s">
        <v>54325</v>
      </c>
      <c r="D6339" s="111" t="s">
        <v>4130</v>
      </c>
      <c r="E6339" s="111" t="s">
        <v>43618</v>
      </c>
    </row>
    <row r="6340" spans="1:5">
      <c r="A6340" t="s">
        <v>54326</v>
      </c>
      <c r="B6340">
        <v>0</v>
      </c>
      <c r="C6340">
        <v>0</v>
      </c>
      <c r="D6340" s="111">
        <v>0</v>
      </c>
      <c r="E6340" s="111" t="s">
        <v>42775</v>
      </c>
    </row>
    <row r="6341" spans="1:5">
      <c r="A6341">
        <v>0</v>
      </c>
      <c r="B6341" t="s">
        <v>54327</v>
      </c>
      <c r="C6341">
        <v>0</v>
      </c>
      <c r="D6341" s="111">
        <v>0</v>
      </c>
      <c r="E6341" s="111" t="s">
        <v>42775</v>
      </c>
    </row>
    <row r="6342" spans="1:5">
      <c r="A6342">
        <v>0</v>
      </c>
      <c r="B6342" t="s">
        <v>19819</v>
      </c>
      <c r="C6342" t="s">
        <v>54328</v>
      </c>
      <c r="D6342" s="111" t="s">
        <v>4130</v>
      </c>
      <c r="E6342" s="111" t="s">
        <v>43622</v>
      </c>
    </row>
    <row r="6343" spans="1:5">
      <c r="A6343">
        <v>0</v>
      </c>
      <c r="B6343" t="s">
        <v>19820</v>
      </c>
      <c r="C6343" t="s">
        <v>54329</v>
      </c>
      <c r="D6343" s="111" t="s">
        <v>4130</v>
      </c>
      <c r="E6343" s="111" t="s">
        <v>43624</v>
      </c>
    </row>
    <row r="6344" spans="1:5">
      <c r="A6344">
        <v>0</v>
      </c>
      <c r="B6344" t="s">
        <v>19821</v>
      </c>
      <c r="C6344" t="s">
        <v>54330</v>
      </c>
      <c r="D6344" s="111" t="s">
        <v>4130</v>
      </c>
      <c r="E6344" s="111" t="s">
        <v>43626</v>
      </c>
    </row>
    <row r="6345" spans="1:5">
      <c r="A6345">
        <v>0</v>
      </c>
      <c r="B6345" t="s">
        <v>19822</v>
      </c>
      <c r="C6345" t="s">
        <v>54331</v>
      </c>
      <c r="D6345" s="111" t="s">
        <v>4130</v>
      </c>
      <c r="E6345" s="111" t="s">
        <v>43628</v>
      </c>
    </row>
    <row r="6346" spans="1:5">
      <c r="A6346">
        <v>0</v>
      </c>
      <c r="B6346" t="s">
        <v>19823</v>
      </c>
      <c r="C6346" t="s">
        <v>54332</v>
      </c>
      <c r="D6346" s="111" t="s">
        <v>4130</v>
      </c>
      <c r="E6346" s="111" t="s">
        <v>43630</v>
      </c>
    </row>
    <row r="6347" spans="1:5">
      <c r="A6347" t="s">
        <v>54333</v>
      </c>
      <c r="B6347">
        <v>0</v>
      </c>
      <c r="C6347">
        <v>0</v>
      </c>
      <c r="D6347" s="111">
        <v>0</v>
      </c>
      <c r="E6347" s="111" t="s">
        <v>42775</v>
      </c>
    </row>
    <row r="6348" spans="1:5">
      <c r="A6348">
        <v>0</v>
      </c>
      <c r="B6348" t="s">
        <v>54334</v>
      </c>
      <c r="C6348">
        <v>0</v>
      </c>
      <c r="D6348" s="111">
        <v>0</v>
      </c>
      <c r="E6348" s="111" t="s">
        <v>42775</v>
      </c>
    </row>
    <row r="6349" spans="1:5">
      <c r="A6349">
        <v>0</v>
      </c>
      <c r="B6349" t="s">
        <v>19824</v>
      </c>
      <c r="C6349" t="s">
        <v>54335</v>
      </c>
      <c r="D6349" s="111" t="s">
        <v>4130</v>
      </c>
      <c r="E6349" s="111" t="s">
        <v>43634</v>
      </c>
    </row>
    <row r="6350" spans="1:5">
      <c r="A6350">
        <v>0</v>
      </c>
      <c r="B6350" t="s">
        <v>19825</v>
      </c>
      <c r="C6350" t="s">
        <v>54336</v>
      </c>
      <c r="D6350" s="111" t="s">
        <v>4130</v>
      </c>
      <c r="E6350" s="111" t="s">
        <v>43636</v>
      </c>
    </row>
    <row r="6351" spans="1:5">
      <c r="A6351" t="s">
        <v>54337</v>
      </c>
      <c r="B6351">
        <v>0</v>
      </c>
      <c r="C6351">
        <v>0</v>
      </c>
      <c r="D6351" s="111">
        <v>0</v>
      </c>
      <c r="E6351" s="111" t="s">
        <v>42775</v>
      </c>
    </row>
    <row r="6352" spans="1:5">
      <c r="A6352">
        <v>0</v>
      </c>
      <c r="B6352" t="s">
        <v>54338</v>
      </c>
      <c r="C6352">
        <v>0</v>
      </c>
      <c r="D6352" s="111">
        <v>0</v>
      </c>
      <c r="E6352" s="111" t="s">
        <v>42775</v>
      </c>
    </row>
    <row r="6353" spans="1:5">
      <c r="A6353">
        <v>0</v>
      </c>
      <c r="B6353" t="s">
        <v>19826</v>
      </c>
      <c r="C6353" t="s">
        <v>54339</v>
      </c>
      <c r="D6353" s="111" t="s">
        <v>4130</v>
      </c>
      <c r="E6353" s="111" t="s">
        <v>54340</v>
      </c>
    </row>
    <row r="6354" spans="1:5">
      <c r="A6354">
        <v>0</v>
      </c>
      <c r="B6354" t="s">
        <v>19827</v>
      </c>
      <c r="C6354" t="s">
        <v>54341</v>
      </c>
      <c r="D6354" s="111" t="s">
        <v>4130</v>
      </c>
      <c r="E6354" s="111" t="s">
        <v>54342</v>
      </c>
    </row>
    <row r="6355" spans="1:5">
      <c r="A6355">
        <v>0</v>
      </c>
      <c r="B6355" t="s">
        <v>19828</v>
      </c>
      <c r="C6355" t="s">
        <v>54343</v>
      </c>
      <c r="D6355" s="111" t="s">
        <v>4130</v>
      </c>
      <c r="E6355" s="111" t="s">
        <v>43644</v>
      </c>
    </row>
    <row r="6356" spans="1:5">
      <c r="A6356" t="s">
        <v>54344</v>
      </c>
      <c r="B6356">
        <v>0</v>
      </c>
      <c r="C6356">
        <v>0</v>
      </c>
      <c r="D6356" s="111">
        <v>0</v>
      </c>
      <c r="E6356" s="111" t="s">
        <v>42775</v>
      </c>
    </row>
    <row r="6357" spans="1:5">
      <c r="A6357">
        <v>0</v>
      </c>
      <c r="B6357" t="s">
        <v>54345</v>
      </c>
      <c r="C6357">
        <v>0</v>
      </c>
      <c r="D6357" s="111">
        <v>0</v>
      </c>
      <c r="E6357" s="111" t="s">
        <v>42775</v>
      </c>
    </row>
    <row r="6358" spans="1:5">
      <c r="A6358">
        <v>0</v>
      </c>
      <c r="B6358" t="s">
        <v>19829</v>
      </c>
      <c r="C6358" t="s">
        <v>54346</v>
      </c>
      <c r="D6358" s="111" t="s">
        <v>4130</v>
      </c>
      <c r="E6358" s="111" t="s">
        <v>43648</v>
      </c>
    </row>
    <row r="6359" spans="1:5">
      <c r="A6359">
        <v>0</v>
      </c>
      <c r="B6359" t="s">
        <v>19830</v>
      </c>
      <c r="C6359" t="s">
        <v>54347</v>
      </c>
      <c r="D6359" s="111" t="s">
        <v>4130</v>
      </c>
      <c r="E6359" s="111" t="s">
        <v>43650</v>
      </c>
    </row>
    <row r="6360" spans="1:5">
      <c r="A6360">
        <v>0</v>
      </c>
      <c r="B6360" t="s">
        <v>19831</v>
      </c>
      <c r="C6360" t="s">
        <v>54348</v>
      </c>
      <c r="D6360" s="111" t="s">
        <v>4130</v>
      </c>
      <c r="E6360" s="111" t="s">
        <v>43652</v>
      </c>
    </row>
    <row r="6361" spans="1:5">
      <c r="A6361">
        <v>0</v>
      </c>
      <c r="B6361" t="s">
        <v>54349</v>
      </c>
      <c r="C6361">
        <v>0</v>
      </c>
      <c r="D6361" s="111">
        <v>0</v>
      </c>
      <c r="E6361" s="111" t="s">
        <v>42775</v>
      </c>
    </row>
    <row r="6362" spans="1:5">
      <c r="A6362">
        <v>0</v>
      </c>
      <c r="B6362" t="s">
        <v>19832</v>
      </c>
      <c r="C6362" t="s">
        <v>54350</v>
      </c>
      <c r="D6362" s="111" t="s">
        <v>4130</v>
      </c>
      <c r="E6362" s="111" t="s">
        <v>43655</v>
      </c>
    </row>
    <row r="6363" spans="1:5">
      <c r="A6363">
        <v>0</v>
      </c>
      <c r="B6363" t="s">
        <v>19833</v>
      </c>
      <c r="C6363" t="s">
        <v>54351</v>
      </c>
      <c r="D6363" s="111" t="s">
        <v>4130</v>
      </c>
      <c r="E6363" s="111" t="s">
        <v>43657</v>
      </c>
    </row>
    <row r="6364" spans="1:5">
      <c r="A6364">
        <v>0</v>
      </c>
      <c r="B6364" t="s">
        <v>19834</v>
      </c>
      <c r="C6364" t="s">
        <v>54352</v>
      </c>
      <c r="D6364" s="111" t="s">
        <v>4130</v>
      </c>
      <c r="E6364" s="111" t="s">
        <v>43659</v>
      </c>
    </row>
    <row r="6365" spans="1:5">
      <c r="A6365">
        <v>0</v>
      </c>
      <c r="B6365" t="s">
        <v>54353</v>
      </c>
      <c r="C6365">
        <v>0</v>
      </c>
      <c r="D6365" s="111">
        <v>0</v>
      </c>
      <c r="E6365" s="111" t="s">
        <v>42775</v>
      </c>
    </row>
    <row r="6366" spans="1:5">
      <c r="A6366">
        <v>0</v>
      </c>
      <c r="B6366" t="s">
        <v>19835</v>
      </c>
      <c r="C6366" t="s">
        <v>54354</v>
      </c>
      <c r="D6366" s="111" t="s">
        <v>4130</v>
      </c>
      <c r="E6366" s="111" t="s">
        <v>43662</v>
      </c>
    </row>
    <row r="6367" spans="1:5">
      <c r="A6367">
        <v>0</v>
      </c>
      <c r="B6367" t="s">
        <v>19836</v>
      </c>
      <c r="C6367" t="s">
        <v>54355</v>
      </c>
      <c r="D6367" s="111" t="s">
        <v>4130</v>
      </c>
      <c r="E6367" s="111" t="s">
        <v>43664</v>
      </c>
    </row>
    <row r="6368" spans="1:5">
      <c r="A6368" t="s">
        <v>54356</v>
      </c>
      <c r="B6368">
        <v>0</v>
      </c>
      <c r="C6368">
        <v>0</v>
      </c>
      <c r="D6368" s="111">
        <v>0</v>
      </c>
      <c r="E6368" s="111" t="s">
        <v>42775</v>
      </c>
    </row>
    <row r="6369" spans="1:5">
      <c r="A6369">
        <v>0</v>
      </c>
      <c r="B6369" t="s">
        <v>54357</v>
      </c>
      <c r="C6369">
        <v>0</v>
      </c>
      <c r="D6369" s="111">
        <v>0</v>
      </c>
      <c r="E6369" s="111" t="s">
        <v>42775</v>
      </c>
    </row>
    <row r="6370" spans="1:5">
      <c r="A6370">
        <v>0</v>
      </c>
      <c r="B6370" t="s">
        <v>19837</v>
      </c>
      <c r="C6370" t="s">
        <v>54358</v>
      </c>
      <c r="D6370" s="111" t="s">
        <v>40</v>
      </c>
      <c r="E6370" s="111" t="s">
        <v>54359</v>
      </c>
    </row>
    <row r="6371" spans="1:5">
      <c r="A6371">
        <v>0</v>
      </c>
      <c r="B6371" t="s">
        <v>19838</v>
      </c>
      <c r="C6371" t="s">
        <v>54360</v>
      </c>
      <c r="D6371" s="111" t="s">
        <v>40</v>
      </c>
      <c r="E6371" s="111" t="s">
        <v>54361</v>
      </c>
    </row>
    <row r="6372" spans="1:5">
      <c r="A6372">
        <v>0</v>
      </c>
      <c r="B6372" t="s">
        <v>19839</v>
      </c>
      <c r="C6372" t="s">
        <v>54362</v>
      </c>
      <c r="D6372" s="111" t="s">
        <v>40</v>
      </c>
      <c r="E6372" s="111" t="s">
        <v>54363</v>
      </c>
    </row>
    <row r="6373" spans="1:5">
      <c r="A6373">
        <v>0</v>
      </c>
      <c r="B6373" t="s">
        <v>19840</v>
      </c>
      <c r="C6373" t="s">
        <v>54364</v>
      </c>
      <c r="D6373" s="111" t="s">
        <v>40</v>
      </c>
      <c r="E6373" s="111" t="s">
        <v>54365</v>
      </c>
    </row>
    <row r="6374" spans="1:5">
      <c r="A6374" t="s">
        <v>54366</v>
      </c>
      <c r="B6374">
        <v>0</v>
      </c>
      <c r="C6374">
        <v>0</v>
      </c>
      <c r="D6374" s="111">
        <v>0</v>
      </c>
      <c r="E6374" s="111" t="s">
        <v>42775</v>
      </c>
    </row>
    <row r="6375" spans="1:5">
      <c r="A6375">
        <v>0</v>
      </c>
      <c r="B6375" t="s">
        <v>54367</v>
      </c>
      <c r="C6375">
        <v>0</v>
      </c>
      <c r="D6375" s="111">
        <v>0</v>
      </c>
      <c r="E6375" s="111" t="s">
        <v>42775</v>
      </c>
    </row>
    <row r="6376" spans="1:5">
      <c r="A6376">
        <v>0</v>
      </c>
      <c r="B6376" t="s">
        <v>19841</v>
      </c>
      <c r="C6376" t="s">
        <v>54368</v>
      </c>
      <c r="D6376" s="111" t="s">
        <v>4130</v>
      </c>
      <c r="E6376" s="111" t="s">
        <v>43677</v>
      </c>
    </row>
    <row r="6377" spans="1:5">
      <c r="A6377">
        <v>0</v>
      </c>
      <c r="B6377" t="s">
        <v>19842</v>
      </c>
      <c r="C6377" t="s">
        <v>54369</v>
      </c>
      <c r="D6377" s="111" t="s">
        <v>4130</v>
      </c>
      <c r="E6377" s="111" t="s">
        <v>54370</v>
      </c>
    </row>
    <row r="6378" spans="1:5">
      <c r="A6378">
        <v>0</v>
      </c>
      <c r="B6378" t="s">
        <v>19843</v>
      </c>
      <c r="C6378" t="s">
        <v>54371</v>
      </c>
      <c r="D6378" s="111" t="s">
        <v>4130</v>
      </c>
      <c r="E6378" s="111" t="s">
        <v>54372</v>
      </c>
    </row>
    <row r="6379" spans="1:5">
      <c r="A6379">
        <v>0</v>
      </c>
      <c r="B6379" t="s">
        <v>19844</v>
      </c>
      <c r="C6379" t="s">
        <v>54373</v>
      </c>
      <c r="D6379" s="111" t="s">
        <v>4130</v>
      </c>
      <c r="E6379" s="111" t="s">
        <v>43683</v>
      </c>
    </row>
    <row r="6380" spans="1:5">
      <c r="A6380">
        <v>0</v>
      </c>
      <c r="B6380" t="s">
        <v>19845</v>
      </c>
      <c r="C6380" t="s">
        <v>54374</v>
      </c>
      <c r="D6380" s="111" t="s">
        <v>4130</v>
      </c>
      <c r="E6380" s="111" t="s">
        <v>54375</v>
      </c>
    </row>
    <row r="6381" spans="1:5">
      <c r="A6381">
        <v>0</v>
      </c>
      <c r="B6381" t="s">
        <v>19846</v>
      </c>
      <c r="C6381" t="s">
        <v>54376</v>
      </c>
      <c r="D6381" s="111" t="s">
        <v>4130</v>
      </c>
      <c r="E6381" s="111" t="s">
        <v>54377</v>
      </c>
    </row>
    <row r="6382" spans="1:5">
      <c r="A6382">
        <v>0</v>
      </c>
      <c r="B6382" t="s">
        <v>19847</v>
      </c>
      <c r="C6382" t="s">
        <v>54378</v>
      </c>
      <c r="D6382" s="111" t="s">
        <v>4130</v>
      </c>
      <c r="E6382" s="111" t="s">
        <v>43689</v>
      </c>
    </row>
    <row r="6383" spans="1:5">
      <c r="A6383">
        <v>0</v>
      </c>
      <c r="B6383" t="s">
        <v>19848</v>
      </c>
      <c r="C6383" t="s">
        <v>54379</v>
      </c>
      <c r="D6383" s="111" t="s">
        <v>4130</v>
      </c>
      <c r="E6383" s="111" t="s">
        <v>43691</v>
      </c>
    </row>
    <row r="6384" spans="1:5">
      <c r="A6384" t="s">
        <v>54380</v>
      </c>
      <c r="B6384">
        <v>0</v>
      </c>
      <c r="C6384">
        <v>0</v>
      </c>
      <c r="D6384" s="111">
        <v>0</v>
      </c>
      <c r="E6384" s="111" t="s">
        <v>42775</v>
      </c>
    </row>
    <row r="6385" spans="1:5">
      <c r="A6385">
        <v>0</v>
      </c>
      <c r="B6385" t="s">
        <v>54381</v>
      </c>
      <c r="C6385">
        <v>0</v>
      </c>
      <c r="D6385" s="111">
        <v>0</v>
      </c>
      <c r="E6385" s="111" t="s">
        <v>42775</v>
      </c>
    </row>
    <row r="6386" spans="1:5">
      <c r="A6386">
        <v>0</v>
      </c>
      <c r="B6386" t="s">
        <v>19849</v>
      </c>
      <c r="C6386" t="s">
        <v>54382</v>
      </c>
      <c r="D6386" s="111" t="s">
        <v>4130</v>
      </c>
      <c r="E6386" s="111" t="s">
        <v>54383</v>
      </c>
    </row>
    <row r="6387" spans="1:5">
      <c r="A6387">
        <v>0</v>
      </c>
      <c r="B6387" t="s">
        <v>19850</v>
      </c>
      <c r="C6387" t="s">
        <v>54384</v>
      </c>
      <c r="D6387" s="111" t="s">
        <v>4130</v>
      </c>
      <c r="E6387" s="111" t="s">
        <v>54385</v>
      </c>
    </row>
    <row r="6388" spans="1:5">
      <c r="A6388">
        <v>0</v>
      </c>
      <c r="B6388" t="s">
        <v>19851</v>
      </c>
      <c r="C6388" t="s">
        <v>54386</v>
      </c>
      <c r="D6388" s="111" t="s">
        <v>4130</v>
      </c>
      <c r="E6388" s="111" t="s">
        <v>54387</v>
      </c>
    </row>
    <row r="6389" spans="1:5">
      <c r="A6389">
        <v>0</v>
      </c>
      <c r="B6389" t="s">
        <v>19852</v>
      </c>
      <c r="C6389" t="s">
        <v>54388</v>
      </c>
      <c r="D6389" s="111" t="s">
        <v>4130</v>
      </c>
      <c r="E6389" s="111" t="s">
        <v>54389</v>
      </c>
    </row>
    <row r="6390" spans="1:5">
      <c r="A6390">
        <v>0</v>
      </c>
      <c r="B6390" t="s">
        <v>19853</v>
      </c>
      <c r="C6390" t="s">
        <v>54390</v>
      </c>
      <c r="D6390" s="111" t="s">
        <v>4130</v>
      </c>
      <c r="E6390" s="111" t="s">
        <v>54391</v>
      </c>
    </row>
    <row r="6391" spans="1:5">
      <c r="A6391">
        <v>0</v>
      </c>
      <c r="B6391" t="s">
        <v>19854</v>
      </c>
      <c r="C6391" t="s">
        <v>54392</v>
      </c>
      <c r="D6391" s="111" t="s">
        <v>4130</v>
      </c>
      <c r="E6391" s="111" t="s">
        <v>54393</v>
      </c>
    </row>
    <row r="6392" spans="1:5">
      <c r="A6392">
        <v>0</v>
      </c>
      <c r="B6392" t="s">
        <v>19855</v>
      </c>
      <c r="C6392" t="s">
        <v>54394</v>
      </c>
      <c r="D6392" s="111" t="s">
        <v>4130</v>
      </c>
      <c r="E6392" s="111" t="s">
        <v>54395</v>
      </c>
    </row>
    <row r="6393" spans="1:5">
      <c r="A6393">
        <v>0</v>
      </c>
      <c r="B6393" t="s">
        <v>19856</v>
      </c>
      <c r="C6393" t="s">
        <v>54396</v>
      </c>
      <c r="D6393" s="111" t="s">
        <v>4130</v>
      </c>
      <c r="E6393" s="111" t="s">
        <v>54397</v>
      </c>
    </row>
    <row r="6394" spans="1:5">
      <c r="A6394">
        <v>0</v>
      </c>
      <c r="B6394" t="s">
        <v>19857</v>
      </c>
      <c r="C6394" t="s">
        <v>54398</v>
      </c>
      <c r="D6394" s="111" t="s">
        <v>24</v>
      </c>
      <c r="E6394" s="111" t="s">
        <v>54399</v>
      </c>
    </row>
    <row r="6395" spans="1:5">
      <c r="A6395">
        <v>0</v>
      </c>
      <c r="B6395" t="s">
        <v>19858</v>
      </c>
      <c r="C6395" t="s">
        <v>54400</v>
      </c>
      <c r="D6395" s="111" t="s">
        <v>4130</v>
      </c>
      <c r="E6395" s="111" t="s">
        <v>54385</v>
      </c>
    </row>
    <row r="6396" spans="1:5">
      <c r="A6396">
        <v>0</v>
      </c>
      <c r="B6396" t="s">
        <v>19859</v>
      </c>
      <c r="C6396" t="s">
        <v>54401</v>
      </c>
      <c r="D6396" s="111" t="s">
        <v>40</v>
      </c>
      <c r="E6396" s="111" t="s">
        <v>54402</v>
      </c>
    </row>
    <row r="6397" spans="1:5">
      <c r="A6397">
        <v>0</v>
      </c>
      <c r="B6397" t="s">
        <v>19860</v>
      </c>
      <c r="C6397" t="s">
        <v>54403</v>
      </c>
      <c r="D6397" s="111" t="s">
        <v>4130</v>
      </c>
      <c r="E6397" s="111" t="s">
        <v>54404</v>
      </c>
    </row>
    <row r="6398" spans="1:5">
      <c r="A6398">
        <v>0</v>
      </c>
      <c r="B6398" t="s">
        <v>19861</v>
      </c>
      <c r="C6398" t="s">
        <v>54405</v>
      </c>
      <c r="D6398" s="111" t="s">
        <v>4130</v>
      </c>
      <c r="E6398" s="111" t="s">
        <v>54406</v>
      </c>
    </row>
    <row r="6399" spans="1:5">
      <c r="A6399">
        <v>0</v>
      </c>
      <c r="B6399" t="s">
        <v>19862</v>
      </c>
      <c r="C6399" t="s">
        <v>54407</v>
      </c>
      <c r="D6399" s="111" t="s">
        <v>4130</v>
      </c>
      <c r="E6399" s="111" t="s">
        <v>54408</v>
      </c>
    </row>
    <row r="6400" spans="1:5">
      <c r="A6400">
        <v>0</v>
      </c>
      <c r="B6400" t="s">
        <v>19863</v>
      </c>
      <c r="C6400" t="s">
        <v>54409</v>
      </c>
      <c r="D6400" s="111" t="s">
        <v>4130</v>
      </c>
      <c r="E6400" s="111" t="s">
        <v>54410</v>
      </c>
    </row>
    <row r="6401" spans="1:5">
      <c r="A6401">
        <v>0</v>
      </c>
      <c r="B6401" t="s">
        <v>19864</v>
      </c>
      <c r="C6401" t="s">
        <v>54411</v>
      </c>
      <c r="D6401" s="111" t="s">
        <v>4130</v>
      </c>
      <c r="E6401" s="111" t="s">
        <v>54412</v>
      </c>
    </row>
    <row r="6402" spans="1:5">
      <c r="A6402">
        <v>0</v>
      </c>
      <c r="B6402" t="s">
        <v>19865</v>
      </c>
      <c r="C6402" t="s">
        <v>54413</v>
      </c>
      <c r="D6402" s="111" t="s">
        <v>40</v>
      </c>
      <c r="E6402" s="111" t="s">
        <v>54414</v>
      </c>
    </row>
    <row r="6403" spans="1:5">
      <c r="A6403">
        <v>0</v>
      </c>
      <c r="B6403" t="s">
        <v>19866</v>
      </c>
      <c r="C6403" t="s">
        <v>54415</v>
      </c>
      <c r="D6403" s="111" t="s">
        <v>40</v>
      </c>
      <c r="E6403" s="111" t="s">
        <v>54416</v>
      </c>
    </row>
    <row r="6404" spans="1:5">
      <c r="A6404">
        <v>0</v>
      </c>
      <c r="B6404" t="s">
        <v>19867</v>
      </c>
      <c r="C6404" t="s">
        <v>54417</v>
      </c>
      <c r="D6404" s="111" t="s">
        <v>24</v>
      </c>
      <c r="E6404" s="111" t="s">
        <v>54418</v>
      </c>
    </row>
    <row r="6405" spans="1:5">
      <c r="A6405">
        <v>0</v>
      </c>
      <c r="B6405" t="s">
        <v>19868</v>
      </c>
      <c r="C6405" t="s">
        <v>54419</v>
      </c>
      <c r="D6405" s="111" t="s">
        <v>40</v>
      </c>
      <c r="E6405" s="111" t="s">
        <v>54420</v>
      </c>
    </row>
    <row r="6406" spans="1:5">
      <c r="A6406">
        <v>0</v>
      </c>
      <c r="B6406" t="s">
        <v>19869</v>
      </c>
      <c r="C6406" t="s">
        <v>54421</v>
      </c>
      <c r="D6406" s="111" t="s">
        <v>4130</v>
      </c>
      <c r="E6406" s="111" t="s">
        <v>43734</v>
      </c>
    </row>
    <row r="6407" spans="1:5">
      <c r="A6407" t="s">
        <v>54422</v>
      </c>
      <c r="B6407">
        <v>0</v>
      </c>
      <c r="C6407">
        <v>0</v>
      </c>
      <c r="D6407" s="111">
        <v>0</v>
      </c>
      <c r="E6407" s="111" t="s">
        <v>42775</v>
      </c>
    </row>
    <row r="6408" spans="1:5">
      <c r="A6408">
        <v>0</v>
      </c>
      <c r="B6408" t="s">
        <v>54423</v>
      </c>
      <c r="C6408">
        <v>0</v>
      </c>
      <c r="D6408" s="111">
        <v>0</v>
      </c>
      <c r="E6408" s="111" t="s">
        <v>42775</v>
      </c>
    </row>
    <row r="6409" spans="1:5">
      <c r="A6409">
        <v>0</v>
      </c>
      <c r="B6409" t="s">
        <v>19870</v>
      </c>
      <c r="C6409" t="s">
        <v>54424</v>
      </c>
      <c r="D6409" s="111" t="s">
        <v>4130</v>
      </c>
      <c r="E6409" s="111" t="s">
        <v>43738</v>
      </c>
    </row>
    <row r="6410" spans="1:5">
      <c r="A6410">
        <v>0</v>
      </c>
      <c r="B6410" t="s">
        <v>19871</v>
      </c>
      <c r="C6410" t="s">
        <v>54425</v>
      </c>
      <c r="D6410" s="111" t="s">
        <v>4130</v>
      </c>
      <c r="E6410" s="111" t="s">
        <v>43740</v>
      </c>
    </row>
    <row r="6411" spans="1:5">
      <c r="A6411">
        <v>0</v>
      </c>
      <c r="B6411" t="s">
        <v>19872</v>
      </c>
      <c r="C6411" t="s">
        <v>54426</v>
      </c>
      <c r="D6411" s="111" t="s">
        <v>4130</v>
      </c>
      <c r="E6411" s="111" t="s">
        <v>43742</v>
      </c>
    </row>
    <row r="6412" spans="1:5">
      <c r="A6412" t="s">
        <v>54427</v>
      </c>
      <c r="B6412">
        <v>0</v>
      </c>
      <c r="C6412">
        <v>0</v>
      </c>
      <c r="D6412" s="111">
        <v>0</v>
      </c>
      <c r="E6412" s="111" t="s">
        <v>42775</v>
      </c>
    </row>
    <row r="6413" spans="1:5">
      <c r="A6413">
        <v>0</v>
      </c>
      <c r="B6413" t="s">
        <v>54428</v>
      </c>
      <c r="C6413">
        <v>0</v>
      </c>
      <c r="D6413" s="111">
        <v>0</v>
      </c>
      <c r="E6413" s="111" t="s">
        <v>42775</v>
      </c>
    </row>
    <row r="6414" spans="1:5">
      <c r="A6414">
        <v>0</v>
      </c>
      <c r="B6414" t="s">
        <v>19873</v>
      </c>
      <c r="C6414" t="s">
        <v>54429</v>
      </c>
      <c r="D6414" s="111" t="s">
        <v>4130</v>
      </c>
      <c r="E6414" s="111" t="s">
        <v>54430</v>
      </c>
    </row>
    <row r="6415" spans="1:5">
      <c r="A6415" t="s">
        <v>54431</v>
      </c>
      <c r="B6415">
        <v>0</v>
      </c>
      <c r="C6415">
        <v>0</v>
      </c>
      <c r="D6415" s="111">
        <v>0</v>
      </c>
      <c r="E6415" s="111" t="s">
        <v>42775</v>
      </c>
    </row>
    <row r="6416" spans="1:5">
      <c r="A6416">
        <v>0</v>
      </c>
      <c r="B6416" t="s">
        <v>54432</v>
      </c>
      <c r="C6416">
        <v>0</v>
      </c>
      <c r="D6416" s="111">
        <v>0</v>
      </c>
      <c r="E6416" s="111" t="s">
        <v>42775</v>
      </c>
    </row>
    <row r="6417" spans="1:5">
      <c r="A6417">
        <v>0</v>
      </c>
      <c r="B6417" t="s">
        <v>19874</v>
      </c>
      <c r="C6417" t="s">
        <v>54433</v>
      </c>
      <c r="D6417" s="111" t="s">
        <v>4130</v>
      </c>
      <c r="E6417" s="111" t="s">
        <v>43750</v>
      </c>
    </row>
    <row r="6418" spans="1:5">
      <c r="A6418">
        <v>0</v>
      </c>
      <c r="B6418" t="s">
        <v>19875</v>
      </c>
      <c r="C6418" t="s">
        <v>54434</v>
      </c>
      <c r="D6418" s="111" t="s">
        <v>24</v>
      </c>
      <c r="E6418" s="111" t="s">
        <v>43752</v>
      </c>
    </row>
    <row r="6419" spans="1:5">
      <c r="A6419">
        <v>0</v>
      </c>
      <c r="B6419" t="s">
        <v>19876</v>
      </c>
      <c r="C6419" t="s">
        <v>54435</v>
      </c>
      <c r="D6419" s="111" t="s">
        <v>24</v>
      </c>
      <c r="E6419" s="111" t="s">
        <v>43754</v>
      </c>
    </row>
    <row r="6420" spans="1:5">
      <c r="A6420">
        <v>0</v>
      </c>
      <c r="B6420" t="s">
        <v>19877</v>
      </c>
      <c r="C6420" t="s">
        <v>54436</v>
      </c>
      <c r="D6420" s="111" t="s">
        <v>24</v>
      </c>
      <c r="E6420" s="111" t="s">
        <v>43756</v>
      </c>
    </row>
    <row r="6421" spans="1:5">
      <c r="A6421" t="s">
        <v>54437</v>
      </c>
      <c r="B6421">
        <v>0</v>
      </c>
      <c r="C6421">
        <v>0</v>
      </c>
      <c r="D6421" s="111">
        <v>0</v>
      </c>
      <c r="E6421" s="111" t="s">
        <v>42775</v>
      </c>
    </row>
    <row r="6422" spans="1:5">
      <c r="A6422">
        <v>0</v>
      </c>
      <c r="B6422" t="s">
        <v>54438</v>
      </c>
      <c r="C6422">
        <v>0</v>
      </c>
      <c r="D6422" s="111">
        <v>0</v>
      </c>
      <c r="E6422" s="111" t="s">
        <v>42775</v>
      </c>
    </row>
    <row r="6423" spans="1:5">
      <c r="A6423">
        <v>0</v>
      </c>
      <c r="B6423" t="s">
        <v>19878</v>
      </c>
      <c r="C6423" t="s">
        <v>54439</v>
      </c>
      <c r="D6423" s="111" t="s">
        <v>40</v>
      </c>
      <c r="E6423" s="111" t="s">
        <v>47694</v>
      </c>
    </row>
    <row r="6424" spans="1:5">
      <c r="A6424">
        <v>0</v>
      </c>
      <c r="B6424" t="s">
        <v>19879</v>
      </c>
      <c r="C6424" t="s">
        <v>54440</v>
      </c>
      <c r="D6424" s="111" t="s">
        <v>4130</v>
      </c>
      <c r="E6424" s="111" t="s">
        <v>43762</v>
      </c>
    </row>
    <row r="6425" spans="1:5">
      <c r="A6425">
        <v>0</v>
      </c>
      <c r="B6425" t="s">
        <v>19880</v>
      </c>
      <c r="C6425" t="s">
        <v>54441</v>
      </c>
      <c r="D6425" s="111" t="s">
        <v>4130</v>
      </c>
      <c r="E6425" s="111" t="s">
        <v>54442</v>
      </c>
    </row>
    <row r="6426" spans="1:5">
      <c r="A6426">
        <v>0</v>
      </c>
      <c r="B6426" t="s">
        <v>19881</v>
      </c>
      <c r="C6426" t="s">
        <v>54443</v>
      </c>
      <c r="D6426" s="111" t="s">
        <v>4130</v>
      </c>
      <c r="E6426" s="111" t="s">
        <v>54444</v>
      </c>
    </row>
    <row r="6427" spans="1:5">
      <c r="A6427">
        <v>0</v>
      </c>
      <c r="B6427">
        <v>0</v>
      </c>
      <c r="C6427">
        <v>0</v>
      </c>
      <c r="D6427" s="111">
        <v>0</v>
      </c>
      <c r="E6427" s="111" t="s">
        <v>42775</v>
      </c>
    </row>
    <row r="6428" spans="1:5">
      <c r="A6428">
        <v>0</v>
      </c>
      <c r="B6428">
        <v>0</v>
      </c>
      <c r="C6428">
        <v>0</v>
      </c>
      <c r="D6428" s="111">
        <v>0</v>
      </c>
      <c r="E6428" s="111" t="s">
        <v>42775</v>
      </c>
    </row>
    <row r="6429" spans="1:5">
      <c r="A6429" t="s">
        <v>54445</v>
      </c>
      <c r="B6429">
        <v>0</v>
      </c>
      <c r="C6429">
        <v>0</v>
      </c>
      <c r="D6429" s="111">
        <v>0</v>
      </c>
      <c r="E6429" s="111" t="s">
        <v>42775</v>
      </c>
    </row>
    <row r="6430" spans="1:5">
      <c r="A6430">
        <v>0</v>
      </c>
      <c r="B6430" t="s">
        <v>54446</v>
      </c>
      <c r="C6430">
        <v>0</v>
      </c>
      <c r="D6430" s="111">
        <v>0</v>
      </c>
      <c r="E6430" s="111" t="s">
        <v>42775</v>
      </c>
    </row>
    <row r="6431" spans="1:5">
      <c r="A6431">
        <v>0</v>
      </c>
      <c r="B6431" t="s">
        <v>19882</v>
      </c>
      <c r="C6431" t="s">
        <v>54447</v>
      </c>
      <c r="D6431" s="111" t="s">
        <v>33</v>
      </c>
      <c r="E6431" s="111" t="s">
        <v>54448</v>
      </c>
    </row>
    <row r="6432" spans="1:5">
      <c r="A6432">
        <v>0</v>
      </c>
      <c r="B6432" t="s">
        <v>19883</v>
      </c>
      <c r="C6432" t="s">
        <v>54449</v>
      </c>
      <c r="D6432" s="111" t="s">
        <v>33</v>
      </c>
      <c r="E6432" s="111" t="s">
        <v>54450</v>
      </c>
    </row>
    <row r="6433" spans="1:5">
      <c r="A6433">
        <v>0</v>
      </c>
      <c r="B6433" t="s">
        <v>19884</v>
      </c>
      <c r="C6433" t="s">
        <v>54451</v>
      </c>
      <c r="D6433" s="111" t="s">
        <v>33</v>
      </c>
      <c r="E6433" s="111" t="s">
        <v>54452</v>
      </c>
    </row>
    <row r="6434" spans="1:5">
      <c r="A6434">
        <v>0</v>
      </c>
      <c r="B6434" t="s">
        <v>19885</v>
      </c>
      <c r="C6434" t="s">
        <v>54453</v>
      </c>
      <c r="D6434" s="111" t="s">
        <v>33</v>
      </c>
      <c r="E6434" s="111" t="s">
        <v>54454</v>
      </c>
    </row>
    <row r="6435" spans="1:5">
      <c r="A6435">
        <v>0</v>
      </c>
      <c r="B6435" t="s">
        <v>19886</v>
      </c>
      <c r="C6435" t="s">
        <v>54455</v>
      </c>
      <c r="D6435" s="111" t="s">
        <v>33</v>
      </c>
      <c r="E6435" s="111" t="s">
        <v>54456</v>
      </c>
    </row>
    <row r="6436" spans="1:5">
      <c r="A6436">
        <v>0</v>
      </c>
      <c r="B6436" t="s">
        <v>19887</v>
      </c>
      <c r="C6436" t="s">
        <v>54457</v>
      </c>
      <c r="D6436" s="111" t="s">
        <v>33</v>
      </c>
      <c r="E6436" s="111" t="s">
        <v>54458</v>
      </c>
    </row>
    <row r="6437" spans="1:5">
      <c r="A6437">
        <v>0</v>
      </c>
      <c r="B6437" t="s">
        <v>19888</v>
      </c>
      <c r="C6437" t="s">
        <v>54459</v>
      </c>
      <c r="D6437" s="111" t="s">
        <v>33</v>
      </c>
      <c r="E6437" s="111" t="s">
        <v>54460</v>
      </c>
    </row>
    <row r="6438" spans="1:5">
      <c r="A6438">
        <v>0</v>
      </c>
      <c r="B6438" t="s">
        <v>19889</v>
      </c>
      <c r="C6438" t="s">
        <v>54461</v>
      </c>
      <c r="D6438" s="111" t="s">
        <v>33</v>
      </c>
      <c r="E6438" s="111" t="s">
        <v>54462</v>
      </c>
    </row>
    <row r="6439" spans="1:5">
      <c r="A6439">
        <v>0</v>
      </c>
      <c r="B6439" t="s">
        <v>19890</v>
      </c>
      <c r="C6439" t="s">
        <v>54463</v>
      </c>
      <c r="D6439" s="111" t="s">
        <v>24</v>
      </c>
      <c r="E6439" s="111" t="s">
        <v>53434</v>
      </c>
    </row>
    <row r="6440" spans="1:5">
      <c r="A6440">
        <v>0</v>
      </c>
      <c r="B6440" t="s">
        <v>19891</v>
      </c>
      <c r="C6440" t="s">
        <v>54464</v>
      </c>
      <c r="D6440" s="111" t="s">
        <v>33</v>
      </c>
      <c r="E6440" s="111" t="s">
        <v>46827</v>
      </c>
    </row>
    <row r="6441" spans="1:5">
      <c r="A6441">
        <v>0</v>
      </c>
      <c r="B6441" t="s">
        <v>19892</v>
      </c>
      <c r="C6441" t="s">
        <v>54465</v>
      </c>
      <c r="D6441" s="111" t="s">
        <v>33</v>
      </c>
      <c r="E6441" s="111" t="s">
        <v>49367</v>
      </c>
    </row>
    <row r="6442" spans="1:5">
      <c r="A6442">
        <v>0</v>
      </c>
      <c r="B6442" t="s">
        <v>19893</v>
      </c>
      <c r="C6442" t="s">
        <v>54466</v>
      </c>
      <c r="D6442" s="111" t="s">
        <v>24</v>
      </c>
      <c r="E6442" s="111" t="s">
        <v>48459</v>
      </c>
    </row>
    <row r="6443" spans="1:5">
      <c r="A6443">
        <v>0</v>
      </c>
      <c r="B6443" t="s">
        <v>19894</v>
      </c>
      <c r="C6443" t="s">
        <v>54467</v>
      </c>
      <c r="D6443" s="111" t="s">
        <v>24</v>
      </c>
      <c r="E6443" s="111" t="s">
        <v>54468</v>
      </c>
    </row>
    <row r="6444" spans="1:5">
      <c r="A6444">
        <v>0</v>
      </c>
      <c r="B6444" t="s">
        <v>19895</v>
      </c>
      <c r="C6444" t="s">
        <v>54469</v>
      </c>
      <c r="D6444" s="111" t="s">
        <v>24</v>
      </c>
      <c r="E6444" s="111" t="s">
        <v>51465</v>
      </c>
    </row>
    <row r="6445" spans="1:5">
      <c r="A6445">
        <v>0</v>
      </c>
      <c r="B6445" t="s">
        <v>19896</v>
      </c>
      <c r="C6445" t="s">
        <v>54470</v>
      </c>
      <c r="D6445" s="111" t="s">
        <v>24</v>
      </c>
      <c r="E6445" s="111" t="s">
        <v>54471</v>
      </c>
    </row>
    <row r="6446" spans="1:5">
      <c r="A6446">
        <v>0</v>
      </c>
      <c r="B6446" t="s">
        <v>54472</v>
      </c>
      <c r="C6446">
        <v>0</v>
      </c>
      <c r="D6446" s="111">
        <v>0</v>
      </c>
      <c r="E6446" s="111" t="s">
        <v>42775</v>
      </c>
    </row>
    <row r="6447" spans="1:5">
      <c r="A6447">
        <v>0</v>
      </c>
      <c r="B6447" t="s">
        <v>19897</v>
      </c>
      <c r="C6447" t="s">
        <v>54473</v>
      </c>
      <c r="D6447" s="111" t="s">
        <v>33</v>
      </c>
      <c r="E6447" s="111" t="s">
        <v>54474</v>
      </c>
    </row>
    <row r="6448" spans="1:5">
      <c r="A6448">
        <v>0</v>
      </c>
      <c r="B6448" t="s">
        <v>19898</v>
      </c>
      <c r="C6448" t="s">
        <v>54475</v>
      </c>
      <c r="D6448" s="111" t="s">
        <v>33</v>
      </c>
      <c r="E6448" s="111" t="s">
        <v>54476</v>
      </c>
    </row>
    <row r="6449" spans="1:5">
      <c r="A6449" t="s">
        <v>54477</v>
      </c>
      <c r="B6449">
        <v>0</v>
      </c>
      <c r="C6449">
        <v>0</v>
      </c>
      <c r="D6449" s="111">
        <v>0</v>
      </c>
      <c r="E6449" s="111" t="s">
        <v>42775</v>
      </c>
    </row>
    <row r="6450" spans="1:5">
      <c r="A6450">
        <v>0</v>
      </c>
      <c r="B6450" t="s">
        <v>54478</v>
      </c>
      <c r="C6450">
        <v>0</v>
      </c>
      <c r="D6450" s="111">
        <v>0</v>
      </c>
      <c r="E6450" s="111" t="s">
        <v>42775</v>
      </c>
    </row>
    <row r="6451" spans="1:5">
      <c r="A6451">
        <v>0</v>
      </c>
      <c r="B6451" t="s">
        <v>19899</v>
      </c>
      <c r="C6451" t="s">
        <v>54479</v>
      </c>
      <c r="D6451" s="111" t="s">
        <v>4131</v>
      </c>
      <c r="E6451" s="111" t="s">
        <v>54480</v>
      </c>
    </row>
    <row r="6452" spans="1:5">
      <c r="A6452">
        <v>0</v>
      </c>
      <c r="B6452" t="s">
        <v>19900</v>
      </c>
      <c r="C6452" t="s">
        <v>54481</v>
      </c>
      <c r="D6452" s="111" t="s">
        <v>4131</v>
      </c>
      <c r="E6452" s="111" t="s">
        <v>54482</v>
      </c>
    </row>
    <row r="6453" spans="1:5">
      <c r="A6453">
        <v>0</v>
      </c>
      <c r="B6453" t="s">
        <v>19901</v>
      </c>
      <c r="C6453" t="s">
        <v>54483</v>
      </c>
      <c r="D6453" s="111" t="s">
        <v>33</v>
      </c>
      <c r="E6453" s="111" t="s">
        <v>54484</v>
      </c>
    </row>
    <row r="6454" spans="1:5">
      <c r="A6454">
        <v>0</v>
      </c>
      <c r="B6454" t="s">
        <v>19902</v>
      </c>
      <c r="C6454" t="s">
        <v>54485</v>
      </c>
      <c r="D6454" s="111" t="s">
        <v>4131</v>
      </c>
      <c r="E6454" s="111" t="s">
        <v>54486</v>
      </c>
    </row>
    <row r="6455" spans="1:5">
      <c r="A6455">
        <v>0</v>
      </c>
      <c r="B6455" t="s">
        <v>19903</v>
      </c>
      <c r="C6455" t="s">
        <v>54487</v>
      </c>
      <c r="D6455" s="111" t="s">
        <v>4131</v>
      </c>
      <c r="E6455" s="111" t="s">
        <v>50108</v>
      </c>
    </row>
    <row r="6456" spans="1:5">
      <c r="A6456">
        <v>0</v>
      </c>
      <c r="B6456" t="s">
        <v>19904</v>
      </c>
      <c r="C6456" t="s">
        <v>54488</v>
      </c>
      <c r="D6456" s="111" t="s">
        <v>4131</v>
      </c>
      <c r="E6456" s="111" t="s">
        <v>47721</v>
      </c>
    </row>
    <row r="6457" spans="1:5">
      <c r="A6457">
        <v>0</v>
      </c>
      <c r="B6457" t="s">
        <v>19905</v>
      </c>
      <c r="C6457" t="s">
        <v>54489</v>
      </c>
      <c r="D6457" s="111" t="s">
        <v>4131</v>
      </c>
      <c r="E6457" s="111" t="s">
        <v>54490</v>
      </c>
    </row>
    <row r="6458" spans="1:5">
      <c r="A6458">
        <v>0</v>
      </c>
      <c r="B6458" t="s">
        <v>19906</v>
      </c>
      <c r="C6458" t="s">
        <v>54491</v>
      </c>
      <c r="D6458" s="111" t="s">
        <v>4131</v>
      </c>
      <c r="E6458" s="111" t="s">
        <v>54492</v>
      </c>
    </row>
    <row r="6459" spans="1:5">
      <c r="A6459">
        <v>0</v>
      </c>
      <c r="B6459" t="s">
        <v>19907</v>
      </c>
      <c r="C6459" t="s">
        <v>54493</v>
      </c>
      <c r="D6459" s="111" t="s">
        <v>24</v>
      </c>
      <c r="E6459" s="111" t="s">
        <v>49182</v>
      </c>
    </row>
    <row r="6460" spans="1:5">
      <c r="A6460">
        <v>0</v>
      </c>
      <c r="B6460" t="s">
        <v>19908</v>
      </c>
      <c r="C6460" t="s">
        <v>43824</v>
      </c>
      <c r="D6460" s="111" t="s">
        <v>33</v>
      </c>
      <c r="E6460" s="111" t="s">
        <v>54494</v>
      </c>
    </row>
    <row r="6461" spans="1:5">
      <c r="A6461">
        <v>0</v>
      </c>
      <c r="B6461" t="s">
        <v>19909</v>
      </c>
      <c r="C6461" t="s">
        <v>54495</v>
      </c>
      <c r="D6461" s="111" t="s">
        <v>24</v>
      </c>
      <c r="E6461" s="111" t="s">
        <v>54496</v>
      </c>
    </row>
    <row r="6462" spans="1:5">
      <c r="A6462">
        <v>0</v>
      </c>
      <c r="B6462" t="s">
        <v>19910</v>
      </c>
      <c r="C6462" t="s">
        <v>54497</v>
      </c>
      <c r="D6462" s="111" t="s">
        <v>24</v>
      </c>
      <c r="E6462" s="111" t="s">
        <v>43829</v>
      </c>
    </row>
    <row r="6463" spans="1:5">
      <c r="A6463">
        <v>0</v>
      </c>
      <c r="B6463" t="s">
        <v>19911</v>
      </c>
      <c r="C6463" t="s">
        <v>54498</v>
      </c>
      <c r="D6463" s="111" t="s">
        <v>24</v>
      </c>
      <c r="E6463" s="111" t="s">
        <v>42983</v>
      </c>
    </row>
    <row r="6464" spans="1:5">
      <c r="A6464">
        <v>0</v>
      </c>
      <c r="B6464" t="s">
        <v>19912</v>
      </c>
      <c r="C6464" t="s">
        <v>54499</v>
      </c>
      <c r="D6464" s="111" t="s">
        <v>24</v>
      </c>
      <c r="E6464" s="111" t="s">
        <v>54500</v>
      </c>
    </row>
    <row r="6465" spans="1:5">
      <c r="A6465">
        <v>0</v>
      </c>
      <c r="B6465" t="s">
        <v>19913</v>
      </c>
      <c r="C6465" t="s">
        <v>54501</v>
      </c>
      <c r="D6465" s="111" t="s">
        <v>24</v>
      </c>
      <c r="E6465" s="111" t="s">
        <v>54502</v>
      </c>
    </row>
    <row r="6466" spans="1:5">
      <c r="A6466">
        <v>0</v>
      </c>
      <c r="B6466" t="s">
        <v>19914</v>
      </c>
      <c r="C6466" t="s">
        <v>54503</v>
      </c>
      <c r="D6466" s="111" t="s">
        <v>24</v>
      </c>
      <c r="E6466" s="111" t="s">
        <v>54504</v>
      </c>
    </row>
    <row r="6467" spans="1:5">
      <c r="A6467">
        <v>0</v>
      </c>
      <c r="B6467" t="s">
        <v>19915</v>
      </c>
      <c r="C6467" t="s">
        <v>54505</v>
      </c>
      <c r="D6467" s="111" t="s">
        <v>24</v>
      </c>
      <c r="E6467" s="111" t="s">
        <v>51680</v>
      </c>
    </row>
    <row r="6468" spans="1:5">
      <c r="A6468">
        <v>0</v>
      </c>
      <c r="B6468" t="s">
        <v>19916</v>
      </c>
      <c r="C6468" t="s">
        <v>54506</v>
      </c>
      <c r="D6468" s="111" t="s">
        <v>24</v>
      </c>
      <c r="E6468" s="111" t="s">
        <v>54507</v>
      </c>
    </row>
    <row r="6469" spans="1:5">
      <c r="A6469">
        <v>0</v>
      </c>
      <c r="B6469" t="s">
        <v>19917</v>
      </c>
      <c r="C6469" t="s">
        <v>54508</v>
      </c>
      <c r="D6469" s="111" t="s">
        <v>24</v>
      </c>
      <c r="E6469" s="111" t="s">
        <v>54509</v>
      </c>
    </row>
    <row r="6470" spans="1:5">
      <c r="A6470">
        <v>0</v>
      </c>
      <c r="B6470" t="s">
        <v>19918</v>
      </c>
      <c r="C6470" t="s">
        <v>54510</v>
      </c>
      <c r="D6470" s="111" t="s">
        <v>24</v>
      </c>
      <c r="E6470" s="111" t="s">
        <v>54511</v>
      </c>
    </row>
    <row r="6471" spans="1:5">
      <c r="A6471">
        <v>0</v>
      </c>
      <c r="B6471" t="s">
        <v>19919</v>
      </c>
      <c r="C6471" t="s">
        <v>54512</v>
      </c>
      <c r="D6471" s="111" t="s">
        <v>4131</v>
      </c>
      <c r="E6471" s="111" t="s">
        <v>54513</v>
      </c>
    </row>
    <row r="6472" spans="1:5">
      <c r="A6472">
        <v>0</v>
      </c>
      <c r="B6472" t="s">
        <v>19920</v>
      </c>
      <c r="C6472" t="s">
        <v>54514</v>
      </c>
      <c r="D6472" s="111" t="s">
        <v>24</v>
      </c>
      <c r="E6472" s="111" t="s">
        <v>54515</v>
      </c>
    </row>
    <row r="6473" spans="1:5">
      <c r="A6473">
        <v>0</v>
      </c>
      <c r="B6473" t="s">
        <v>19921</v>
      </c>
      <c r="C6473" t="s">
        <v>54516</v>
      </c>
      <c r="D6473" s="111" t="s">
        <v>24</v>
      </c>
      <c r="E6473" s="111" t="s">
        <v>54517</v>
      </c>
    </row>
    <row r="6474" spans="1:5">
      <c r="A6474">
        <v>0</v>
      </c>
      <c r="B6474" t="s">
        <v>19922</v>
      </c>
      <c r="C6474" t="s">
        <v>54518</v>
      </c>
      <c r="D6474" s="111" t="s">
        <v>24</v>
      </c>
      <c r="E6474" s="111" t="s">
        <v>54519</v>
      </c>
    </row>
    <row r="6475" spans="1:5">
      <c r="A6475">
        <v>0</v>
      </c>
      <c r="B6475" t="s">
        <v>19923</v>
      </c>
      <c r="C6475" t="s">
        <v>54520</v>
      </c>
      <c r="D6475" s="111" t="s">
        <v>24</v>
      </c>
      <c r="E6475" s="111" t="s">
        <v>54521</v>
      </c>
    </row>
    <row r="6476" spans="1:5">
      <c r="A6476">
        <v>0</v>
      </c>
      <c r="B6476" t="s">
        <v>19924</v>
      </c>
      <c r="C6476" t="s">
        <v>54522</v>
      </c>
      <c r="D6476" s="111" t="s">
        <v>33</v>
      </c>
      <c r="E6476" s="111" t="s">
        <v>54523</v>
      </c>
    </row>
    <row r="6477" spans="1:5">
      <c r="A6477">
        <v>0</v>
      </c>
      <c r="B6477" t="s">
        <v>19925</v>
      </c>
      <c r="C6477" t="s">
        <v>54524</v>
      </c>
      <c r="D6477" s="111" t="s">
        <v>33</v>
      </c>
      <c r="E6477" s="111" t="s">
        <v>46886</v>
      </c>
    </row>
    <row r="6478" spans="1:5">
      <c r="A6478">
        <v>0</v>
      </c>
      <c r="B6478" t="s">
        <v>19926</v>
      </c>
      <c r="C6478" t="s">
        <v>19927</v>
      </c>
      <c r="D6478" s="111" t="s">
        <v>24</v>
      </c>
      <c r="E6478" s="111" t="s">
        <v>54525</v>
      </c>
    </row>
    <row r="6479" spans="1:5">
      <c r="A6479">
        <v>0</v>
      </c>
      <c r="B6479" t="s">
        <v>54526</v>
      </c>
      <c r="C6479">
        <v>0</v>
      </c>
      <c r="D6479" s="111">
        <v>0</v>
      </c>
      <c r="E6479" s="111" t="s">
        <v>42775</v>
      </c>
    </row>
    <row r="6480" spans="1:5">
      <c r="A6480">
        <v>0</v>
      </c>
      <c r="B6480" t="s">
        <v>19928</v>
      </c>
      <c r="C6480" t="s">
        <v>54527</v>
      </c>
      <c r="D6480" s="111" t="s">
        <v>24</v>
      </c>
      <c r="E6480" s="111" t="s">
        <v>54528</v>
      </c>
    </row>
    <row r="6481" spans="1:5">
      <c r="A6481">
        <v>0</v>
      </c>
      <c r="B6481" t="s">
        <v>19929</v>
      </c>
      <c r="C6481" t="s">
        <v>54529</v>
      </c>
      <c r="D6481" s="111" t="s">
        <v>24</v>
      </c>
      <c r="E6481" s="111" t="s">
        <v>54530</v>
      </c>
    </row>
    <row r="6482" spans="1:5">
      <c r="A6482">
        <v>0</v>
      </c>
      <c r="B6482" t="s">
        <v>19930</v>
      </c>
      <c r="C6482" t="s">
        <v>54531</v>
      </c>
      <c r="D6482" s="111" t="s">
        <v>24</v>
      </c>
      <c r="E6482" s="111" t="s">
        <v>54532</v>
      </c>
    </row>
    <row r="6483" spans="1:5">
      <c r="A6483">
        <v>0</v>
      </c>
      <c r="B6483" t="s">
        <v>54533</v>
      </c>
      <c r="C6483">
        <v>0</v>
      </c>
      <c r="D6483" s="111">
        <v>0</v>
      </c>
      <c r="E6483" s="111" t="s">
        <v>42775</v>
      </c>
    </row>
    <row r="6484" spans="1:5">
      <c r="A6484">
        <v>0</v>
      </c>
      <c r="B6484" t="s">
        <v>19931</v>
      </c>
      <c r="C6484" t="s">
        <v>54534</v>
      </c>
      <c r="D6484" s="111" t="s">
        <v>40</v>
      </c>
      <c r="E6484" s="111" t="s">
        <v>54535</v>
      </c>
    </row>
    <row r="6485" spans="1:5">
      <c r="A6485">
        <v>0</v>
      </c>
      <c r="B6485" t="s">
        <v>19932</v>
      </c>
      <c r="C6485" t="s">
        <v>54536</v>
      </c>
      <c r="D6485" s="111" t="s">
        <v>40</v>
      </c>
      <c r="E6485" s="111" t="s">
        <v>54537</v>
      </c>
    </row>
    <row r="6486" spans="1:5">
      <c r="A6486">
        <v>0</v>
      </c>
      <c r="B6486" t="s">
        <v>19933</v>
      </c>
      <c r="C6486" t="s">
        <v>54538</v>
      </c>
      <c r="D6486" s="111" t="s">
        <v>40</v>
      </c>
      <c r="E6486" s="111" t="s">
        <v>54539</v>
      </c>
    </row>
    <row r="6487" spans="1:5">
      <c r="A6487">
        <v>0</v>
      </c>
      <c r="B6487" t="s">
        <v>19934</v>
      </c>
      <c r="C6487" t="s">
        <v>54540</v>
      </c>
      <c r="D6487" s="111" t="s">
        <v>40</v>
      </c>
      <c r="E6487" s="111" t="s">
        <v>52991</v>
      </c>
    </row>
    <row r="6488" spans="1:5">
      <c r="A6488">
        <v>0</v>
      </c>
      <c r="B6488" t="s">
        <v>54541</v>
      </c>
      <c r="C6488">
        <v>0</v>
      </c>
      <c r="D6488" s="111">
        <v>0</v>
      </c>
      <c r="E6488" s="111" t="s">
        <v>42775</v>
      </c>
    </row>
    <row r="6489" spans="1:5">
      <c r="A6489">
        <v>0</v>
      </c>
      <c r="B6489" t="s">
        <v>19935</v>
      </c>
      <c r="C6489" t="s">
        <v>54542</v>
      </c>
      <c r="D6489" s="111" t="s">
        <v>24</v>
      </c>
      <c r="E6489" s="111" t="s">
        <v>54543</v>
      </c>
    </row>
    <row r="6490" spans="1:5">
      <c r="A6490">
        <v>0</v>
      </c>
      <c r="B6490" t="s">
        <v>19936</v>
      </c>
      <c r="C6490" t="s">
        <v>54544</v>
      </c>
      <c r="D6490" s="111" t="s">
        <v>24</v>
      </c>
      <c r="E6490" s="111" t="s">
        <v>54545</v>
      </c>
    </row>
    <row r="6491" spans="1:5">
      <c r="A6491">
        <v>0</v>
      </c>
      <c r="B6491" t="s">
        <v>19937</v>
      </c>
      <c r="C6491" t="s">
        <v>54546</v>
      </c>
      <c r="D6491" s="111" t="s">
        <v>24</v>
      </c>
      <c r="E6491" s="111" t="s">
        <v>54547</v>
      </c>
    </row>
    <row r="6492" spans="1:5">
      <c r="A6492">
        <v>0</v>
      </c>
      <c r="B6492" t="s">
        <v>19938</v>
      </c>
      <c r="C6492" t="s">
        <v>54548</v>
      </c>
      <c r="D6492" s="111" t="s">
        <v>24</v>
      </c>
      <c r="E6492" s="111" t="s">
        <v>54549</v>
      </c>
    </row>
    <row r="6493" spans="1:5">
      <c r="A6493">
        <v>0</v>
      </c>
      <c r="B6493" t="s">
        <v>19939</v>
      </c>
      <c r="C6493" t="s">
        <v>54550</v>
      </c>
      <c r="D6493" s="111" t="s">
        <v>24</v>
      </c>
      <c r="E6493" s="111" t="s">
        <v>54551</v>
      </c>
    </row>
    <row r="6494" spans="1:5">
      <c r="A6494">
        <v>0</v>
      </c>
      <c r="B6494" t="s">
        <v>19940</v>
      </c>
      <c r="C6494" t="s">
        <v>54552</v>
      </c>
      <c r="D6494" s="111" t="s">
        <v>24</v>
      </c>
      <c r="E6494" s="111" t="s">
        <v>54553</v>
      </c>
    </row>
    <row r="6495" spans="1:5">
      <c r="A6495">
        <v>0</v>
      </c>
      <c r="B6495" t="s">
        <v>19941</v>
      </c>
      <c r="C6495" t="s">
        <v>54554</v>
      </c>
      <c r="D6495" s="111" t="s">
        <v>24</v>
      </c>
      <c r="E6495" s="111" t="s">
        <v>54555</v>
      </c>
    </row>
    <row r="6496" spans="1:5">
      <c r="A6496">
        <v>0</v>
      </c>
      <c r="B6496" t="s">
        <v>19942</v>
      </c>
      <c r="C6496" t="s">
        <v>54556</v>
      </c>
      <c r="D6496" s="111" t="s">
        <v>24</v>
      </c>
      <c r="E6496" s="111" t="s">
        <v>54557</v>
      </c>
    </row>
    <row r="6497" spans="1:5">
      <c r="A6497">
        <v>0</v>
      </c>
      <c r="B6497" t="s">
        <v>19943</v>
      </c>
      <c r="C6497" t="s">
        <v>54558</v>
      </c>
      <c r="D6497" s="111" t="s">
        <v>24</v>
      </c>
      <c r="E6497" s="111" t="s">
        <v>54557</v>
      </c>
    </row>
    <row r="6498" spans="1:5">
      <c r="A6498">
        <v>0</v>
      </c>
      <c r="B6498" t="s">
        <v>19944</v>
      </c>
      <c r="C6498" t="s">
        <v>54559</v>
      </c>
      <c r="D6498" s="111" t="s">
        <v>24</v>
      </c>
      <c r="E6498" s="111" t="s">
        <v>54560</v>
      </c>
    </row>
    <row r="6499" spans="1:5">
      <c r="A6499">
        <v>0</v>
      </c>
      <c r="B6499" t="s">
        <v>19945</v>
      </c>
      <c r="C6499" t="s">
        <v>54561</v>
      </c>
      <c r="D6499" s="111" t="s">
        <v>24</v>
      </c>
      <c r="E6499" s="111" t="s">
        <v>54560</v>
      </c>
    </row>
    <row r="6500" spans="1:5">
      <c r="A6500">
        <v>0</v>
      </c>
      <c r="B6500" t="s">
        <v>19946</v>
      </c>
      <c r="C6500" t="s">
        <v>54562</v>
      </c>
      <c r="D6500" s="111" t="s">
        <v>24</v>
      </c>
      <c r="E6500" s="111" t="s">
        <v>54563</v>
      </c>
    </row>
    <row r="6501" spans="1:5">
      <c r="A6501">
        <v>0</v>
      </c>
      <c r="B6501" t="s">
        <v>19947</v>
      </c>
      <c r="C6501" t="s">
        <v>54564</v>
      </c>
      <c r="D6501" s="111" t="s">
        <v>24</v>
      </c>
      <c r="E6501" s="111" t="s">
        <v>54565</v>
      </c>
    </row>
    <row r="6502" spans="1:5">
      <c r="A6502">
        <v>0</v>
      </c>
      <c r="B6502" t="s">
        <v>54566</v>
      </c>
      <c r="C6502">
        <v>0</v>
      </c>
      <c r="D6502" s="111">
        <v>0</v>
      </c>
      <c r="E6502" s="111" t="s">
        <v>42775</v>
      </c>
    </row>
    <row r="6503" spans="1:5">
      <c r="A6503">
        <v>0</v>
      </c>
      <c r="B6503" t="s">
        <v>19948</v>
      </c>
      <c r="C6503" t="s">
        <v>54567</v>
      </c>
      <c r="D6503" s="111" t="s">
        <v>4130</v>
      </c>
      <c r="E6503" s="111" t="s">
        <v>43904</v>
      </c>
    </row>
    <row r="6504" spans="1:5">
      <c r="A6504">
        <v>0</v>
      </c>
      <c r="B6504" t="s">
        <v>19949</v>
      </c>
      <c r="C6504" t="s">
        <v>54568</v>
      </c>
      <c r="D6504" s="111" t="s">
        <v>24</v>
      </c>
      <c r="E6504" s="111" t="s">
        <v>54569</v>
      </c>
    </row>
    <row r="6505" spans="1:5">
      <c r="A6505">
        <v>0</v>
      </c>
      <c r="B6505" t="s">
        <v>19950</v>
      </c>
      <c r="C6505" t="s">
        <v>54570</v>
      </c>
      <c r="D6505" s="111" t="s">
        <v>24</v>
      </c>
      <c r="E6505" s="111" t="s">
        <v>54571</v>
      </c>
    </row>
    <row r="6506" spans="1:5">
      <c r="A6506">
        <v>0</v>
      </c>
      <c r="B6506" t="s">
        <v>19951</v>
      </c>
      <c r="C6506" t="s">
        <v>54572</v>
      </c>
      <c r="D6506" s="111" t="s">
        <v>24</v>
      </c>
      <c r="E6506" s="111" t="s">
        <v>54573</v>
      </c>
    </row>
    <row r="6507" spans="1:5">
      <c r="A6507">
        <v>0</v>
      </c>
      <c r="B6507" t="s">
        <v>19952</v>
      </c>
      <c r="C6507" t="s">
        <v>54574</v>
      </c>
      <c r="D6507" s="111" t="s">
        <v>24</v>
      </c>
      <c r="E6507" s="111" t="s">
        <v>54575</v>
      </c>
    </row>
    <row r="6508" spans="1:5">
      <c r="A6508">
        <v>0</v>
      </c>
      <c r="B6508" t="s">
        <v>19953</v>
      </c>
      <c r="C6508" t="s">
        <v>54576</v>
      </c>
      <c r="D6508" s="111" t="s">
        <v>24</v>
      </c>
      <c r="E6508" s="111" t="s">
        <v>54577</v>
      </c>
    </row>
    <row r="6509" spans="1:5">
      <c r="A6509">
        <v>0</v>
      </c>
      <c r="B6509" t="s">
        <v>19954</v>
      </c>
      <c r="C6509" t="s">
        <v>54578</v>
      </c>
      <c r="D6509" s="111" t="s">
        <v>24</v>
      </c>
      <c r="E6509" s="111" t="s">
        <v>54579</v>
      </c>
    </row>
    <row r="6510" spans="1:5">
      <c r="A6510">
        <v>0</v>
      </c>
      <c r="B6510" t="s">
        <v>19955</v>
      </c>
      <c r="C6510" t="s">
        <v>54580</v>
      </c>
      <c r="D6510" s="111" t="s">
        <v>24</v>
      </c>
      <c r="E6510" s="111" t="s">
        <v>53425</v>
      </c>
    </row>
    <row r="6511" spans="1:5">
      <c r="A6511">
        <v>0</v>
      </c>
      <c r="B6511" t="s">
        <v>19956</v>
      </c>
      <c r="C6511" t="s">
        <v>54581</v>
      </c>
      <c r="D6511" s="111" t="s">
        <v>24</v>
      </c>
      <c r="E6511" s="111" t="s">
        <v>50933</v>
      </c>
    </row>
    <row r="6512" spans="1:5">
      <c r="A6512">
        <v>0</v>
      </c>
      <c r="B6512" t="s">
        <v>19957</v>
      </c>
      <c r="C6512" t="s">
        <v>54582</v>
      </c>
      <c r="D6512" s="111" t="s">
        <v>24</v>
      </c>
      <c r="E6512" s="111" t="s">
        <v>54583</v>
      </c>
    </row>
    <row r="6513" spans="1:5">
      <c r="A6513" t="s">
        <v>54584</v>
      </c>
      <c r="B6513">
        <v>0</v>
      </c>
      <c r="C6513">
        <v>0</v>
      </c>
      <c r="D6513" s="111">
        <v>0</v>
      </c>
      <c r="E6513" s="111" t="s">
        <v>42775</v>
      </c>
    </row>
    <row r="6514" spans="1:5">
      <c r="A6514">
        <v>0</v>
      </c>
      <c r="B6514" t="s">
        <v>54585</v>
      </c>
      <c r="C6514">
        <v>0</v>
      </c>
      <c r="D6514" s="111">
        <v>0</v>
      </c>
      <c r="E6514" s="111" t="s">
        <v>42775</v>
      </c>
    </row>
    <row r="6515" spans="1:5">
      <c r="A6515">
        <v>0</v>
      </c>
      <c r="B6515" t="s">
        <v>19958</v>
      </c>
      <c r="C6515" t="s">
        <v>54586</v>
      </c>
      <c r="D6515" s="111" t="s">
        <v>33</v>
      </c>
      <c r="E6515" s="111" t="s">
        <v>54587</v>
      </c>
    </row>
    <row r="6516" spans="1:5">
      <c r="A6516">
        <v>0</v>
      </c>
      <c r="B6516" t="s">
        <v>19959</v>
      </c>
      <c r="C6516" t="s">
        <v>54588</v>
      </c>
      <c r="D6516" s="111" t="s">
        <v>33</v>
      </c>
      <c r="E6516" s="111" t="s">
        <v>54589</v>
      </c>
    </row>
    <row r="6517" spans="1:5">
      <c r="A6517">
        <v>0</v>
      </c>
      <c r="B6517" t="s">
        <v>19960</v>
      </c>
      <c r="C6517" t="s">
        <v>54590</v>
      </c>
      <c r="D6517" s="111" t="s">
        <v>33</v>
      </c>
      <c r="E6517" s="111" t="s">
        <v>54591</v>
      </c>
    </row>
    <row r="6518" spans="1:5">
      <c r="A6518" t="s">
        <v>54592</v>
      </c>
      <c r="B6518">
        <v>0</v>
      </c>
      <c r="C6518">
        <v>0</v>
      </c>
      <c r="D6518" s="111">
        <v>0</v>
      </c>
      <c r="E6518" s="111" t="s">
        <v>42775</v>
      </c>
    </row>
    <row r="6519" spans="1:5">
      <c r="A6519">
        <v>0</v>
      </c>
      <c r="B6519" t="s">
        <v>54593</v>
      </c>
      <c r="C6519">
        <v>0</v>
      </c>
      <c r="D6519" s="111">
        <v>0</v>
      </c>
      <c r="E6519" s="111" t="s">
        <v>42775</v>
      </c>
    </row>
    <row r="6520" spans="1:5">
      <c r="A6520">
        <v>0</v>
      </c>
      <c r="B6520" t="s">
        <v>19961</v>
      </c>
      <c r="C6520" t="s">
        <v>54594</v>
      </c>
      <c r="D6520" s="111" t="s">
        <v>40</v>
      </c>
      <c r="E6520" s="111" t="s">
        <v>54595</v>
      </c>
    </row>
    <row r="6521" spans="1:5">
      <c r="A6521">
        <v>0</v>
      </c>
      <c r="B6521" t="s">
        <v>19962</v>
      </c>
      <c r="C6521" t="s">
        <v>54596</v>
      </c>
      <c r="D6521" s="111" t="s">
        <v>40</v>
      </c>
      <c r="E6521" s="111" t="s">
        <v>54595</v>
      </c>
    </row>
    <row r="6522" spans="1:5">
      <c r="A6522">
        <v>0</v>
      </c>
      <c r="B6522" t="s">
        <v>19963</v>
      </c>
      <c r="C6522" t="s">
        <v>54597</v>
      </c>
      <c r="D6522" s="111" t="s">
        <v>40</v>
      </c>
      <c r="E6522" s="111" t="s">
        <v>54598</v>
      </c>
    </row>
    <row r="6523" spans="1:5">
      <c r="A6523">
        <v>0</v>
      </c>
      <c r="B6523" t="s">
        <v>54599</v>
      </c>
      <c r="C6523">
        <v>0</v>
      </c>
      <c r="D6523" s="111">
        <v>0</v>
      </c>
      <c r="E6523" s="111" t="s">
        <v>42775</v>
      </c>
    </row>
    <row r="6524" spans="1:5">
      <c r="A6524">
        <v>0</v>
      </c>
      <c r="B6524" t="s">
        <v>19964</v>
      </c>
      <c r="C6524" t="s">
        <v>54600</v>
      </c>
      <c r="D6524" s="111" t="s">
        <v>40</v>
      </c>
      <c r="E6524" s="111" t="s">
        <v>54601</v>
      </c>
    </row>
    <row r="6525" spans="1:5">
      <c r="A6525">
        <v>0</v>
      </c>
      <c r="B6525" t="s">
        <v>19965</v>
      </c>
      <c r="C6525" t="s">
        <v>54602</v>
      </c>
      <c r="D6525" s="111" t="s">
        <v>40</v>
      </c>
      <c r="E6525" s="111" t="s">
        <v>54603</v>
      </c>
    </row>
    <row r="6526" spans="1:5">
      <c r="A6526">
        <v>0</v>
      </c>
      <c r="B6526" t="s">
        <v>19966</v>
      </c>
      <c r="C6526" t="s">
        <v>54604</v>
      </c>
      <c r="D6526" s="111" t="s">
        <v>40</v>
      </c>
      <c r="E6526" s="111" t="s">
        <v>54605</v>
      </c>
    </row>
    <row r="6527" spans="1:5">
      <c r="A6527">
        <v>0</v>
      </c>
      <c r="B6527" t="s">
        <v>19967</v>
      </c>
      <c r="C6527" t="s">
        <v>54606</v>
      </c>
      <c r="D6527" s="111" t="s">
        <v>40</v>
      </c>
      <c r="E6527" s="111" t="s">
        <v>51427</v>
      </c>
    </row>
    <row r="6528" spans="1:5">
      <c r="A6528">
        <v>0</v>
      </c>
      <c r="B6528" t="s">
        <v>19968</v>
      </c>
      <c r="C6528" t="s">
        <v>54607</v>
      </c>
      <c r="D6528" s="111" t="s">
        <v>40</v>
      </c>
      <c r="E6528" s="111" t="s">
        <v>54608</v>
      </c>
    </row>
    <row r="6529" spans="1:5">
      <c r="A6529">
        <v>0</v>
      </c>
      <c r="B6529" t="s">
        <v>19969</v>
      </c>
      <c r="C6529" t="s">
        <v>54609</v>
      </c>
      <c r="D6529" s="111" t="s">
        <v>40</v>
      </c>
      <c r="E6529" s="111" t="s">
        <v>54610</v>
      </c>
    </row>
    <row r="6530" spans="1:5">
      <c r="A6530">
        <v>0</v>
      </c>
      <c r="B6530" t="s">
        <v>19970</v>
      </c>
      <c r="C6530" t="s">
        <v>54611</v>
      </c>
      <c r="D6530" s="111" t="s">
        <v>40</v>
      </c>
      <c r="E6530" s="111" t="s">
        <v>54612</v>
      </c>
    </row>
    <row r="6531" spans="1:5">
      <c r="A6531">
        <v>0</v>
      </c>
      <c r="B6531" t="s">
        <v>54613</v>
      </c>
      <c r="C6531">
        <v>0</v>
      </c>
      <c r="D6531" s="111">
        <v>0</v>
      </c>
      <c r="E6531" s="111" t="s">
        <v>42775</v>
      </c>
    </row>
    <row r="6532" spans="1:5">
      <c r="A6532">
        <v>0</v>
      </c>
      <c r="B6532" t="s">
        <v>19971</v>
      </c>
      <c r="C6532" t="s">
        <v>54614</v>
      </c>
      <c r="D6532" s="111" t="s">
        <v>40</v>
      </c>
      <c r="E6532" s="111" t="s">
        <v>54615</v>
      </c>
    </row>
    <row r="6533" spans="1:5">
      <c r="A6533">
        <v>0</v>
      </c>
      <c r="B6533" t="s">
        <v>19972</v>
      </c>
      <c r="C6533" t="s">
        <v>54616</v>
      </c>
      <c r="D6533" s="111" t="s">
        <v>40</v>
      </c>
      <c r="E6533" s="111" t="s">
        <v>54617</v>
      </c>
    </row>
    <row r="6534" spans="1:5">
      <c r="A6534">
        <v>0</v>
      </c>
      <c r="B6534" t="s">
        <v>19973</v>
      </c>
      <c r="C6534" t="s">
        <v>54618</v>
      </c>
      <c r="D6534" s="111" t="s">
        <v>40</v>
      </c>
      <c r="E6534" s="111" t="s">
        <v>47792</v>
      </c>
    </row>
    <row r="6535" spans="1:5">
      <c r="A6535">
        <v>0</v>
      </c>
      <c r="B6535" t="s">
        <v>19974</v>
      </c>
      <c r="C6535" t="s">
        <v>54619</v>
      </c>
      <c r="D6535" s="111" t="s">
        <v>40</v>
      </c>
      <c r="E6535" s="111" t="s">
        <v>54620</v>
      </c>
    </row>
    <row r="6536" spans="1:5">
      <c r="A6536">
        <v>0</v>
      </c>
      <c r="B6536" t="s">
        <v>19975</v>
      </c>
      <c r="C6536" t="s">
        <v>54621</v>
      </c>
      <c r="D6536" s="111" t="s">
        <v>40</v>
      </c>
      <c r="E6536" s="111" t="s">
        <v>54622</v>
      </c>
    </row>
    <row r="6537" spans="1:5">
      <c r="A6537">
        <v>0</v>
      </c>
      <c r="B6537" t="s">
        <v>54623</v>
      </c>
      <c r="C6537">
        <v>0</v>
      </c>
      <c r="D6537" s="111">
        <v>0</v>
      </c>
      <c r="E6537" s="111" t="s">
        <v>42775</v>
      </c>
    </row>
    <row r="6538" spans="1:5">
      <c r="A6538">
        <v>0</v>
      </c>
      <c r="B6538" t="s">
        <v>19976</v>
      </c>
      <c r="C6538" t="s">
        <v>54624</v>
      </c>
      <c r="D6538" s="111" t="s">
        <v>40</v>
      </c>
      <c r="E6538" s="111" t="s">
        <v>54625</v>
      </c>
    </row>
    <row r="6539" spans="1:5">
      <c r="A6539">
        <v>0</v>
      </c>
      <c r="B6539" t="s">
        <v>19977</v>
      </c>
      <c r="C6539" t="s">
        <v>54626</v>
      </c>
      <c r="D6539" s="111" t="s">
        <v>40</v>
      </c>
      <c r="E6539" s="111" t="s">
        <v>49134</v>
      </c>
    </row>
    <row r="6540" spans="1:5">
      <c r="A6540">
        <v>0</v>
      </c>
      <c r="B6540" t="s">
        <v>54627</v>
      </c>
      <c r="C6540">
        <v>0</v>
      </c>
      <c r="D6540" s="111">
        <v>0</v>
      </c>
      <c r="E6540" s="111" t="s">
        <v>42775</v>
      </c>
    </row>
    <row r="6541" spans="1:5">
      <c r="A6541">
        <v>0</v>
      </c>
      <c r="B6541" t="s">
        <v>19978</v>
      </c>
      <c r="C6541" t="s">
        <v>54628</v>
      </c>
      <c r="D6541" s="111" t="s">
        <v>40</v>
      </c>
      <c r="E6541" s="111" t="s">
        <v>54629</v>
      </c>
    </row>
    <row r="6542" spans="1:5">
      <c r="A6542">
        <v>0</v>
      </c>
      <c r="B6542" t="s">
        <v>19979</v>
      </c>
      <c r="C6542" t="s">
        <v>54630</v>
      </c>
      <c r="D6542" s="111" t="s">
        <v>40</v>
      </c>
      <c r="E6542" s="111" t="s">
        <v>54631</v>
      </c>
    </row>
    <row r="6543" spans="1:5">
      <c r="A6543">
        <v>0</v>
      </c>
      <c r="B6543" t="s">
        <v>19980</v>
      </c>
      <c r="C6543" t="s">
        <v>54632</v>
      </c>
      <c r="D6543" s="111" t="s">
        <v>40</v>
      </c>
      <c r="E6543" s="111" t="s">
        <v>54633</v>
      </c>
    </row>
    <row r="6544" spans="1:5">
      <c r="A6544">
        <v>0</v>
      </c>
      <c r="B6544" t="s">
        <v>19981</v>
      </c>
      <c r="C6544" t="s">
        <v>19982</v>
      </c>
      <c r="D6544" s="111" t="s">
        <v>40</v>
      </c>
      <c r="E6544" s="111" t="s">
        <v>51045</v>
      </c>
    </row>
    <row r="6545" spans="1:5">
      <c r="A6545">
        <v>0</v>
      </c>
      <c r="B6545" t="s">
        <v>54634</v>
      </c>
      <c r="C6545">
        <v>0</v>
      </c>
      <c r="D6545" s="111">
        <v>0</v>
      </c>
      <c r="E6545" s="111" t="s">
        <v>42775</v>
      </c>
    </row>
    <row r="6546" spans="1:5">
      <c r="A6546">
        <v>0</v>
      </c>
      <c r="B6546" t="s">
        <v>19983</v>
      </c>
      <c r="C6546" t="s">
        <v>19984</v>
      </c>
      <c r="D6546" s="111" t="s">
        <v>40</v>
      </c>
      <c r="E6546" s="111" t="s">
        <v>54635</v>
      </c>
    </row>
    <row r="6547" spans="1:5">
      <c r="A6547">
        <v>0</v>
      </c>
      <c r="B6547" t="s">
        <v>19985</v>
      </c>
      <c r="C6547" t="s">
        <v>54636</v>
      </c>
      <c r="D6547" s="111" t="s">
        <v>40</v>
      </c>
      <c r="E6547" s="111" t="s">
        <v>54637</v>
      </c>
    </row>
    <row r="6548" spans="1:5">
      <c r="A6548">
        <v>0</v>
      </c>
      <c r="B6548" t="s">
        <v>19986</v>
      </c>
      <c r="C6548" t="s">
        <v>19987</v>
      </c>
      <c r="D6548" s="111" t="s">
        <v>40</v>
      </c>
      <c r="E6548" s="111" t="s">
        <v>54638</v>
      </c>
    </row>
    <row r="6549" spans="1:5">
      <c r="A6549">
        <v>0</v>
      </c>
      <c r="B6549" t="s">
        <v>19988</v>
      </c>
      <c r="C6549" t="s">
        <v>54639</v>
      </c>
      <c r="D6549" s="111" t="s">
        <v>40</v>
      </c>
      <c r="E6549" s="111" t="s">
        <v>54640</v>
      </c>
    </row>
    <row r="6550" spans="1:5">
      <c r="A6550">
        <v>0</v>
      </c>
      <c r="B6550">
        <v>0</v>
      </c>
      <c r="C6550">
        <v>0</v>
      </c>
      <c r="D6550" s="111">
        <v>0</v>
      </c>
      <c r="E6550" s="111" t="s">
        <v>42775</v>
      </c>
    </row>
    <row r="6551" spans="1:5">
      <c r="A6551" t="s">
        <v>54641</v>
      </c>
      <c r="B6551">
        <v>0</v>
      </c>
      <c r="C6551">
        <v>0</v>
      </c>
      <c r="D6551" s="111">
        <v>0</v>
      </c>
      <c r="E6551" s="111" t="s">
        <v>42775</v>
      </c>
    </row>
    <row r="6552" spans="1:5">
      <c r="A6552">
        <v>0</v>
      </c>
      <c r="B6552" t="s">
        <v>54642</v>
      </c>
      <c r="C6552">
        <v>0</v>
      </c>
      <c r="D6552" s="111">
        <v>0</v>
      </c>
      <c r="E6552" s="111" t="s">
        <v>42775</v>
      </c>
    </row>
    <row r="6553" spans="1:5">
      <c r="A6553">
        <v>0</v>
      </c>
      <c r="B6553" t="s">
        <v>19989</v>
      </c>
      <c r="C6553" t="s">
        <v>54643</v>
      </c>
      <c r="D6553" s="111" t="s">
        <v>4137</v>
      </c>
      <c r="E6553" s="111" t="s">
        <v>54644</v>
      </c>
    </row>
    <row r="6554" spans="1:5">
      <c r="A6554">
        <v>0</v>
      </c>
      <c r="B6554" t="s">
        <v>54645</v>
      </c>
      <c r="C6554">
        <v>0</v>
      </c>
      <c r="D6554" s="111">
        <v>0</v>
      </c>
      <c r="E6554" s="111" t="s">
        <v>42775</v>
      </c>
    </row>
    <row r="6555" spans="1:5">
      <c r="A6555">
        <v>0</v>
      </c>
      <c r="B6555" t="s">
        <v>19990</v>
      </c>
      <c r="C6555" t="s">
        <v>54646</v>
      </c>
      <c r="D6555" s="111" t="s">
        <v>4135</v>
      </c>
      <c r="E6555" s="111" t="s">
        <v>54647</v>
      </c>
    </row>
    <row r="6556" spans="1:5">
      <c r="A6556">
        <v>0</v>
      </c>
      <c r="B6556" t="s">
        <v>19991</v>
      </c>
      <c r="C6556" t="s">
        <v>54648</v>
      </c>
      <c r="D6556" s="111" t="s">
        <v>4135</v>
      </c>
      <c r="E6556" s="111" t="s">
        <v>54649</v>
      </c>
    </row>
    <row r="6557" spans="1:5">
      <c r="A6557">
        <v>0</v>
      </c>
      <c r="B6557" t="s">
        <v>19992</v>
      </c>
      <c r="C6557" t="s">
        <v>54650</v>
      </c>
      <c r="D6557" s="111" t="s">
        <v>4135</v>
      </c>
      <c r="E6557" s="111" t="s">
        <v>54651</v>
      </c>
    </row>
    <row r="6558" spans="1:5">
      <c r="A6558">
        <v>0</v>
      </c>
      <c r="B6558" t="s">
        <v>19993</v>
      </c>
      <c r="C6558" t="s">
        <v>54652</v>
      </c>
      <c r="D6558" s="111" t="s">
        <v>4135</v>
      </c>
      <c r="E6558" s="111" t="s">
        <v>54653</v>
      </c>
    </row>
    <row r="6559" spans="1:5">
      <c r="A6559">
        <v>0</v>
      </c>
      <c r="B6559" t="s">
        <v>19994</v>
      </c>
      <c r="C6559" t="s">
        <v>54654</v>
      </c>
      <c r="D6559" s="111" t="s">
        <v>4135</v>
      </c>
      <c r="E6559" s="111" t="s">
        <v>54655</v>
      </c>
    </row>
    <row r="6560" spans="1:5">
      <c r="A6560">
        <v>0</v>
      </c>
      <c r="B6560" t="s">
        <v>19995</v>
      </c>
      <c r="C6560" t="s">
        <v>54656</v>
      </c>
      <c r="D6560" s="111" t="s">
        <v>4135</v>
      </c>
      <c r="E6560" s="111" t="s">
        <v>54647</v>
      </c>
    </row>
    <row r="6561" spans="1:5">
      <c r="A6561">
        <v>0</v>
      </c>
      <c r="B6561" t="s">
        <v>19996</v>
      </c>
      <c r="C6561" t="s">
        <v>54657</v>
      </c>
      <c r="D6561" s="111" t="s">
        <v>4135</v>
      </c>
      <c r="E6561" s="111" t="s">
        <v>48129</v>
      </c>
    </row>
    <row r="6562" spans="1:5">
      <c r="A6562">
        <v>0</v>
      </c>
      <c r="B6562" t="s">
        <v>19997</v>
      </c>
      <c r="C6562" t="s">
        <v>54658</v>
      </c>
      <c r="D6562" s="111" t="s">
        <v>4135</v>
      </c>
      <c r="E6562" s="111" t="s">
        <v>54655</v>
      </c>
    </row>
    <row r="6563" spans="1:5">
      <c r="A6563">
        <v>0</v>
      </c>
      <c r="B6563" t="s">
        <v>19998</v>
      </c>
      <c r="C6563" t="s">
        <v>54659</v>
      </c>
      <c r="D6563" s="111" t="s">
        <v>4135</v>
      </c>
      <c r="E6563" s="111" t="s">
        <v>54655</v>
      </c>
    </row>
    <row r="6564" spans="1:5">
      <c r="A6564">
        <v>0</v>
      </c>
      <c r="B6564" t="s">
        <v>19999</v>
      </c>
      <c r="C6564" t="s">
        <v>54660</v>
      </c>
      <c r="D6564" s="111" t="s">
        <v>4135</v>
      </c>
      <c r="E6564" s="111" t="s">
        <v>54661</v>
      </c>
    </row>
    <row r="6565" spans="1:5">
      <c r="A6565">
        <v>0</v>
      </c>
      <c r="B6565" t="s">
        <v>20000</v>
      </c>
      <c r="C6565" t="s">
        <v>54662</v>
      </c>
      <c r="D6565" s="111" t="s">
        <v>4135</v>
      </c>
      <c r="E6565" s="111" t="s">
        <v>54651</v>
      </c>
    </row>
    <row r="6566" spans="1:5">
      <c r="A6566">
        <v>0</v>
      </c>
      <c r="B6566" t="s">
        <v>20001</v>
      </c>
      <c r="C6566" t="s">
        <v>54663</v>
      </c>
      <c r="D6566" s="111" t="s">
        <v>4135</v>
      </c>
      <c r="E6566" s="111" t="s">
        <v>54649</v>
      </c>
    </row>
    <row r="6567" spans="1:5">
      <c r="A6567">
        <v>0</v>
      </c>
      <c r="B6567" t="s">
        <v>20002</v>
      </c>
      <c r="C6567" t="s">
        <v>54664</v>
      </c>
      <c r="D6567" s="111" t="s">
        <v>4135</v>
      </c>
      <c r="E6567" s="111" t="s">
        <v>54665</v>
      </c>
    </row>
    <row r="6568" spans="1:5">
      <c r="A6568">
        <v>0</v>
      </c>
      <c r="B6568" t="s">
        <v>20003</v>
      </c>
      <c r="C6568" t="s">
        <v>54666</v>
      </c>
      <c r="D6568" s="111" t="s">
        <v>4135</v>
      </c>
      <c r="E6568" s="111" t="s">
        <v>48150</v>
      </c>
    </row>
    <row r="6569" spans="1:5">
      <c r="A6569">
        <v>0</v>
      </c>
      <c r="B6569" t="s">
        <v>20004</v>
      </c>
      <c r="C6569" t="s">
        <v>54667</v>
      </c>
      <c r="D6569" s="111" t="s">
        <v>4135</v>
      </c>
      <c r="E6569" s="111" t="s">
        <v>54668</v>
      </c>
    </row>
    <row r="6570" spans="1:5">
      <c r="A6570">
        <v>0</v>
      </c>
      <c r="B6570" t="s">
        <v>20005</v>
      </c>
      <c r="C6570" t="s">
        <v>54669</v>
      </c>
      <c r="D6570" s="111" t="s">
        <v>4135</v>
      </c>
      <c r="E6570" s="111" t="s">
        <v>45803</v>
      </c>
    </row>
    <row r="6571" spans="1:5">
      <c r="A6571">
        <v>0</v>
      </c>
      <c r="B6571" t="s">
        <v>20006</v>
      </c>
      <c r="C6571" t="s">
        <v>54670</v>
      </c>
      <c r="D6571" s="111" t="s">
        <v>4135</v>
      </c>
      <c r="E6571" s="111" t="s">
        <v>54649</v>
      </c>
    </row>
    <row r="6572" spans="1:5">
      <c r="A6572">
        <v>0</v>
      </c>
      <c r="B6572" t="s">
        <v>20007</v>
      </c>
      <c r="C6572" t="s">
        <v>54671</v>
      </c>
      <c r="D6572" s="111" t="s">
        <v>4135</v>
      </c>
      <c r="E6572" s="111" t="s">
        <v>54651</v>
      </c>
    </row>
    <row r="6573" spans="1:5">
      <c r="A6573">
        <v>0</v>
      </c>
      <c r="B6573" t="s">
        <v>20008</v>
      </c>
      <c r="C6573" t="s">
        <v>54672</v>
      </c>
      <c r="D6573" s="111" t="s">
        <v>4135</v>
      </c>
      <c r="E6573" s="111" t="s">
        <v>54653</v>
      </c>
    </row>
    <row r="6574" spans="1:5">
      <c r="A6574">
        <v>0</v>
      </c>
      <c r="B6574" t="s">
        <v>20009</v>
      </c>
      <c r="C6574" t="s">
        <v>54673</v>
      </c>
      <c r="D6574" s="111" t="s">
        <v>4135</v>
      </c>
      <c r="E6574" s="111" t="s">
        <v>54649</v>
      </c>
    </row>
    <row r="6575" spans="1:5">
      <c r="A6575">
        <v>0</v>
      </c>
      <c r="B6575" t="s">
        <v>20010</v>
      </c>
      <c r="C6575" t="s">
        <v>54674</v>
      </c>
      <c r="D6575" s="111" t="s">
        <v>4135</v>
      </c>
      <c r="E6575" s="111" t="s">
        <v>54651</v>
      </c>
    </row>
    <row r="6576" spans="1:5">
      <c r="A6576">
        <v>0</v>
      </c>
      <c r="B6576" t="s">
        <v>20011</v>
      </c>
      <c r="C6576" t="s">
        <v>54675</v>
      </c>
      <c r="D6576" s="111" t="s">
        <v>4135</v>
      </c>
      <c r="E6576" s="111" t="s">
        <v>54653</v>
      </c>
    </row>
    <row r="6577" spans="1:5">
      <c r="A6577">
        <v>0</v>
      </c>
      <c r="B6577" t="s">
        <v>20012</v>
      </c>
      <c r="C6577" t="s">
        <v>54676</v>
      </c>
      <c r="D6577" s="111" t="s">
        <v>4135</v>
      </c>
      <c r="E6577" s="111" t="s">
        <v>45803</v>
      </c>
    </row>
    <row r="6578" spans="1:5">
      <c r="A6578">
        <v>0</v>
      </c>
      <c r="B6578" t="s">
        <v>20013</v>
      </c>
      <c r="C6578" t="s">
        <v>20014</v>
      </c>
      <c r="D6578" s="111" t="s">
        <v>4135</v>
      </c>
      <c r="E6578" s="111" t="s">
        <v>53948</v>
      </c>
    </row>
    <row r="6579" spans="1:5">
      <c r="A6579">
        <v>0</v>
      </c>
      <c r="B6579" t="s">
        <v>20015</v>
      </c>
      <c r="C6579" t="s">
        <v>54677</v>
      </c>
      <c r="D6579" s="111" t="s">
        <v>4135</v>
      </c>
      <c r="E6579" s="111" t="s">
        <v>54678</v>
      </c>
    </row>
    <row r="6580" spans="1:5">
      <c r="A6580">
        <v>0</v>
      </c>
      <c r="B6580" t="s">
        <v>20016</v>
      </c>
      <c r="C6580" t="s">
        <v>54679</v>
      </c>
      <c r="D6580" s="111" t="s">
        <v>4135</v>
      </c>
      <c r="E6580" s="111" t="s">
        <v>45471</v>
      </c>
    </row>
    <row r="6581" spans="1:5">
      <c r="A6581">
        <v>0</v>
      </c>
      <c r="B6581" t="s">
        <v>20017</v>
      </c>
      <c r="C6581" t="s">
        <v>54680</v>
      </c>
      <c r="D6581" s="111" t="s">
        <v>4135</v>
      </c>
      <c r="E6581" s="111" t="s">
        <v>54681</v>
      </c>
    </row>
    <row r="6582" spans="1:5">
      <c r="A6582">
        <v>0</v>
      </c>
      <c r="B6582" t="s">
        <v>20018</v>
      </c>
      <c r="C6582" t="s">
        <v>54682</v>
      </c>
      <c r="D6582" s="111" t="s">
        <v>4135</v>
      </c>
      <c r="E6582" s="111" t="s">
        <v>54683</v>
      </c>
    </row>
    <row r="6583" spans="1:5">
      <c r="A6583">
        <v>0</v>
      </c>
      <c r="B6583" t="s">
        <v>20019</v>
      </c>
      <c r="C6583" t="s">
        <v>54684</v>
      </c>
      <c r="D6583" s="111" t="s">
        <v>4135</v>
      </c>
      <c r="E6583" s="111" t="s">
        <v>51200</v>
      </c>
    </row>
    <row r="6584" spans="1:5">
      <c r="A6584">
        <v>0</v>
      </c>
      <c r="B6584" t="s">
        <v>20020</v>
      </c>
      <c r="C6584" t="s">
        <v>54685</v>
      </c>
      <c r="D6584" s="111" t="s">
        <v>4135</v>
      </c>
      <c r="E6584" s="111" t="s">
        <v>54686</v>
      </c>
    </row>
    <row r="6585" spans="1:5">
      <c r="A6585">
        <v>0</v>
      </c>
      <c r="B6585" t="s">
        <v>20021</v>
      </c>
      <c r="C6585" t="s">
        <v>54687</v>
      </c>
      <c r="D6585" s="111" t="s">
        <v>4135</v>
      </c>
      <c r="E6585" s="111" t="s">
        <v>54688</v>
      </c>
    </row>
    <row r="6586" spans="1:5">
      <c r="A6586">
        <v>0</v>
      </c>
      <c r="B6586" t="s">
        <v>20022</v>
      </c>
      <c r="C6586" t="s">
        <v>54689</v>
      </c>
      <c r="D6586" s="111" t="s">
        <v>4135</v>
      </c>
      <c r="E6586" s="111" t="s">
        <v>44511</v>
      </c>
    </row>
    <row r="6587" spans="1:5">
      <c r="A6587">
        <v>0</v>
      </c>
      <c r="B6587" t="s">
        <v>20023</v>
      </c>
      <c r="C6587" t="s">
        <v>54690</v>
      </c>
      <c r="D6587" s="111" t="s">
        <v>4135</v>
      </c>
      <c r="E6587" s="111" t="s">
        <v>54691</v>
      </c>
    </row>
    <row r="6588" spans="1:5">
      <c r="A6588">
        <v>0</v>
      </c>
      <c r="B6588">
        <v>0</v>
      </c>
      <c r="C6588">
        <v>0</v>
      </c>
      <c r="D6588" s="111">
        <v>0</v>
      </c>
      <c r="E6588" s="111" t="s">
        <v>42775</v>
      </c>
    </row>
    <row r="6589" spans="1:5">
      <c r="A6589">
        <v>0</v>
      </c>
      <c r="B6589">
        <v>0</v>
      </c>
      <c r="C6589">
        <v>0</v>
      </c>
      <c r="D6589" s="111">
        <v>0</v>
      </c>
      <c r="E6589" s="111" t="s">
        <v>42775</v>
      </c>
    </row>
    <row r="6590" spans="1:5">
      <c r="A6590" t="s">
        <v>54692</v>
      </c>
      <c r="B6590">
        <v>0</v>
      </c>
      <c r="C6590">
        <v>0</v>
      </c>
      <c r="D6590" s="111">
        <v>0</v>
      </c>
      <c r="E6590" s="111" t="s">
        <v>42775</v>
      </c>
    </row>
    <row r="6591" spans="1:5">
      <c r="A6591">
        <v>0</v>
      </c>
      <c r="B6591" t="s">
        <v>54693</v>
      </c>
      <c r="C6591">
        <v>0</v>
      </c>
      <c r="D6591" s="111">
        <v>0</v>
      </c>
      <c r="E6591" s="111" t="s">
        <v>42775</v>
      </c>
    </row>
    <row r="6592" spans="1:5">
      <c r="A6592">
        <v>0</v>
      </c>
      <c r="B6592" t="s">
        <v>20024</v>
      </c>
      <c r="C6592" t="s">
        <v>54694</v>
      </c>
      <c r="D6592" s="111" t="s">
        <v>24</v>
      </c>
      <c r="E6592" s="111" t="s">
        <v>54695</v>
      </c>
    </row>
    <row r="6593" spans="1:5">
      <c r="A6593">
        <v>0</v>
      </c>
      <c r="B6593" t="s">
        <v>20025</v>
      </c>
      <c r="C6593" t="s">
        <v>54696</v>
      </c>
      <c r="D6593" s="111" t="s">
        <v>24</v>
      </c>
      <c r="E6593" s="111" t="s">
        <v>54697</v>
      </c>
    </row>
    <row r="6594" spans="1:5">
      <c r="A6594">
        <v>0</v>
      </c>
      <c r="B6594" t="s">
        <v>20026</v>
      </c>
      <c r="C6594" t="s">
        <v>54698</v>
      </c>
      <c r="D6594" s="111" t="s">
        <v>24</v>
      </c>
      <c r="E6594" s="111" t="s">
        <v>54699</v>
      </c>
    </row>
    <row r="6595" spans="1:5">
      <c r="A6595">
        <v>0</v>
      </c>
      <c r="B6595" t="s">
        <v>20027</v>
      </c>
      <c r="C6595" t="s">
        <v>54700</v>
      </c>
      <c r="D6595" s="111" t="s">
        <v>40</v>
      </c>
      <c r="E6595" s="111" t="s">
        <v>54701</v>
      </c>
    </row>
    <row r="6596" spans="1:5">
      <c r="A6596">
        <v>0</v>
      </c>
      <c r="B6596" t="s">
        <v>54702</v>
      </c>
      <c r="C6596">
        <v>0</v>
      </c>
      <c r="D6596" s="111">
        <v>0</v>
      </c>
      <c r="E6596" s="111" t="s">
        <v>42775</v>
      </c>
    </row>
    <row r="6597" spans="1:5">
      <c r="A6597">
        <v>0</v>
      </c>
      <c r="B6597" t="s">
        <v>20028</v>
      </c>
      <c r="C6597" t="s">
        <v>54703</v>
      </c>
      <c r="D6597" s="111" t="s">
        <v>40</v>
      </c>
      <c r="E6597" s="111" t="s">
        <v>54704</v>
      </c>
    </row>
    <row r="6598" spans="1:5">
      <c r="A6598">
        <v>0</v>
      </c>
      <c r="B6598" t="s">
        <v>20029</v>
      </c>
      <c r="C6598" t="s">
        <v>54705</v>
      </c>
      <c r="D6598" s="111" t="s">
        <v>40</v>
      </c>
      <c r="E6598" s="111" t="s">
        <v>54706</v>
      </c>
    </row>
    <row r="6599" spans="1:5">
      <c r="A6599">
        <v>0</v>
      </c>
      <c r="B6599" t="s">
        <v>20030</v>
      </c>
      <c r="C6599" t="s">
        <v>54707</v>
      </c>
      <c r="D6599" s="111" t="s">
        <v>40</v>
      </c>
      <c r="E6599" s="111" t="s">
        <v>54708</v>
      </c>
    </row>
    <row r="6600" spans="1:5">
      <c r="A6600">
        <v>0</v>
      </c>
      <c r="B6600" t="s">
        <v>20031</v>
      </c>
      <c r="C6600" t="s">
        <v>54709</v>
      </c>
      <c r="D6600" s="111" t="s">
        <v>40</v>
      </c>
      <c r="E6600" s="111" t="s">
        <v>54710</v>
      </c>
    </row>
    <row r="6601" spans="1:5">
      <c r="A6601">
        <v>0</v>
      </c>
      <c r="B6601" t="s">
        <v>54711</v>
      </c>
      <c r="C6601">
        <v>0</v>
      </c>
      <c r="D6601" s="111">
        <v>0</v>
      </c>
      <c r="E6601" s="111" t="s">
        <v>42775</v>
      </c>
    </row>
    <row r="6602" spans="1:5">
      <c r="A6602">
        <v>0</v>
      </c>
      <c r="B6602" t="s">
        <v>20032</v>
      </c>
      <c r="C6602" t="s">
        <v>54712</v>
      </c>
      <c r="D6602" s="111" t="s">
        <v>40</v>
      </c>
      <c r="E6602" s="111" t="s">
        <v>54713</v>
      </c>
    </row>
    <row r="6603" spans="1:5">
      <c r="A6603">
        <v>0</v>
      </c>
      <c r="B6603" t="s">
        <v>20033</v>
      </c>
      <c r="C6603" t="s">
        <v>54714</v>
      </c>
      <c r="D6603" s="111" t="s">
        <v>40</v>
      </c>
      <c r="E6603" s="111" t="s">
        <v>54715</v>
      </c>
    </row>
    <row r="6604" spans="1:5">
      <c r="A6604">
        <v>0</v>
      </c>
      <c r="B6604" t="s">
        <v>54716</v>
      </c>
      <c r="C6604">
        <v>0</v>
      </c>
      <c r="D6604" s="111">
        <v>0</v>
      </c>
      <c r="E6604" s="111" t="s">
        <v>42775</v>
      </c>
    </row>
    <row r="6605" spans="1:5">
      <c r="A6605">
        <v>0</v>
      </c>
      <c r="B6605" t="s">
        <v>20034</v>
      </c>
      <c r="C6605" t="s">
        <v>54717</v>
      </c>
      <c r="D6605" s="111" t="s">
        <v>4130</v>
      </c>
      <c r="E6605" s="111" t="s">
        <v>54718</v>
      </c>
    </row>
    <row r="6606" spans="1:5">
      <c r="A6606">
        <v>0</v>
      </c>
      <c r="B6606" t="s">
        <v>20035</v>
      </c>
      <c r="C6606" t="s">
        <v>54719</v>
      </c>
      <c r="D6606" s="111" t="s">
        <v>4130</v>
      </c>
      <c r="E6606" s="111" t="s">
        <v>54720</v>
      </c>
    </row>
    <row r="6607" spans="1:5">
      <c r="A6607">
        <v>0</v>
      </c>
      <c r="B6607" t="s">
        <v>20036</v>
      </c>
      <c r="C6607" t="s">
        <v>54721</v>
      </c>
      <c r="D6607" s="111" t="s">
        <v>4130</v>
      </c>
      <c r="E6607" s="111" t="s">
        <v>54722</v>
      </c>
    </row>
    <row r="6608" spans="1:5">
      <c r="A6608">
        <v>0</v>
      </c>
      <c r="B6608" t="s">
        <v>20037</v>
      </c>
      <c r="C6608" t="s">
        <v>54723</v>
      </c>
      <c r="D6608" s="111" t="s">
        <v>4130</v>
      </c>
      <c r="E6608" s="111" t="s">
        <v>54724</v>
      </c>
    </row>
    <row r="6609" spans="1:5">
      <c r="A6609">
        <v>0</v>
      </c>
      <c r="B6609" t="s">
        <v>20038</v>
      </c>
      <c r="C6609" t="s">
        <v>54725</v>
      </c>
      <c r="D6609" s="111" t="s">
        <v>4130</v>
      </c>
      <c r="E6609" s="111" t="s">
        <v>54726</v>
      </c>
    </row>
    <row r="6610" spans="1:5">
      <c r="A6610">
        <v>0</v>
      </c>
      <c r="B6610" t="s">
        <v>20039</v>
      </c>
      <c r="C6610" t="s">
        <v>54727</v>
      </c>
      <c r="D6610" s="111" t="s">
        <v>4130</v>
      </c>
      <c r="E6610" s="111" t="s">
        <v>54728</v>
      </c>
    </row>
    <row r="6611" spans="1:5">
      <c r="A6611">
        <v>0</v>
      </c>
      <c r="B6611" t="s">
        <v>20040</v>
      </c>
      <c r="C6611" t="s">
        <v>54729</v>
      </c>
      <c r="D6611" s="111" t="s">
        <v>4130</v>
      </c>
      <c r="E6611" s="111" t="s">
        <v>54730</v>
      </c>
    </row>
    <row r="6612" spans="1:5">
      <c r="A6612">
        <v>0</v>
      </c>
      <c r="B6612" t="s">
        <v>20041</v>
      </c>
      <c r="C6612" t="s">
        <v>54731</v>
      </c>
      <c r="D6612" s="111" t="s">
        <v>4130</v>
      </c>
      <c r="E6612" s="111" t="s">
        <v>54732</v>
      </c>
    </row>
    <row r="6613" spans="1:5">
      <c r="A6613">
        <v>0</v>
      </c>
      <c r="B6613" t="s">
        <v>54733</v>
      </c>
      <c r="C6613">
        <v>0</v>
      </c>
      <c r="D6613" s="111">
        <v>0</v>
      </c>
      <c r="E6613" s="111" t="s">
        <v>42775</v>
      </c>
    </row>
    <row r="6614" spans="1:5">
      <c r="A6614">
        <v>0</v>
      </c>
      <c r="B6614" t="s">
        <v>20042</v>
      </c>
      <c r="C6614" t="s">
        <v>54734</v>
      </c>
      <c r="D6614" s="111" t="s">
        <v>24</v>
      </c>
      <c r="E6614" s="111" t="s">
        <v>54735</v>
      </c>
    </row>
    <row r="6615" spans="1:5">
      <c r="A6615">
        <v>0</v>
      </c>
      <c r="B6615" t="s">
        <v>20043</v>
      </c>
      <c r="C6615" t="s">
        <v>54736</v>
      </c>
      <c r="D6615" s="111" t="s">
        <v>24</v>
      </c>
      <c r="E6615" s="111" t="s">
        <v>43120</v>
      </c>
    </row>
    <row r="6616" spans="1:5">
      <c r="A6616">
        <v>0</v>
      </c>
      <c r="B6616" t="s">
        <v>54737</v>
      </c>
      <c r="C6616">
        <v>0</v>
      </c>
      <c r="D6616" s="111">
        <v>0</v>
      </c>
      <c r="E6616" s="111" t="s">
        <v>42775</v>
      </c>
    </row>
    <row r="6617" spans="1:5">
      <c r="A6617">
        <v>0</v>
      </c>
      <c r="B6617" t="s">
        <v>20044</v>
      </c>
      <c r="C6617" t="s">
        <v>54738</v>
      </c>
      <c r="D6617" s="111" t="s">
        <v>24</v>
      </c>
      <c r="E6617" s="111" t="s">
        <v>54739</v>
      </c>
    </row>
    <row r="6618" spans="1:5">
      <c r="A6618">
        <v>0</v>
      </c>
      <c r="B6618" t="s">
        <v>20045</v>
      </c>
      <c r="C6618" t="s">
        <v>54740</v>
      </c>
      <c r="D6618" s="111" t="s">
        <v>24</v>
      </c>
      <c r="E6618" s="111" t="s">
        <v>54741</v>
      </c>
    </row>
    <row r="6619" spans="1:5">
      <c r="A6619">
        <v>0</v>
      </c>
      <c r="B6619" t="s">
        <v>20046</v>
      </c>
      <c r="C6619" t="s">
        <v>54742</v>
      </c>
      <c r="D6619" s="111" t="s">
        <v>24</v>
      </c>
      <c r="E6619" s="111" t="s">
        <v>54743</v>
      </c>
    </row>
    <row r="6620" spans="1:5">
      <c r="A6620">
        <v>0</v>
      </c>
      <c r="B6620" t="s">
        <v>20047</v>
      </c>
      <c r="C6620" t="s">
        <v>54744</v>
      </c>
      <c r="D6620" s="111" t="s">
        <v>24</v>
      </c>
      <c r="E6620" s="111" t="s">
        <v>54745</v>
      </c>
    </row>
    <row r="6621" spans="1:5">
      <c r="A6621">
        <v>0</v>
      </c>
      <c r="B6621" t="s">
        <v>20048</v>
      </c>
      <c r="C6621" t="s">
        <v>54746</v>
      </c>
      <c r="D6621" s="111" t="s">
        <v>24</v>
      </c>
      <c r="E6621" s="111" t="s">
        <v>54747</v>
      </c>
    </row>
    <row r="6622" spans="1:5">
      <c r="A6622">
        <v>0</v>
      </c>
      <c r="B6622" t="s">
        <v>20049</v>
      </c>
      <c r="C6622" t="s">
        <v>54748</v>
      </c>
      <c r="D6622" s="111" t="s">
        <v>40</v>
      </c>
      <c r="E6622" s="111" t="s">
        <v>54749</v>
      </c>
    </row>
    <row r="6623" spans="1:5">
      <c r="A6623">
        <v>0</v>
      </c>
      <c r="B6623" t="s">
        <v>20050</v>
      </c>
      <c r="C6623" t="s">
        <v>54750</v>
      </c>
      <c r="D6623" s="111" t="s">
        <v>40</v>
      </c>
      <c r="E6623" s="111" t="s">
        <v>54751</v>
      </c>
    </row>
    <row r="6624" spans="1:5">
      <c r="A6624">
        <v>0</v>
      </c>
      <c r="B6624" t="s">
        <v>20051</v>
      </c>
      <c r="C6624" t="s">
        <v>54752</v>
      </c>
      <c r="D6624" s="111" t="s">
        <v>40</v>
      </c>
      <c r="E6624" s="111" t="s">
        <v>54753</v>
      </c>
    </row>
    <row r="6625" spans="1:5">
      <c r="A6625">
        <v>0</v>
      </c>
      <c r="B6625" t="s">
        <v>20052</v>
      </c>
      <c r="C6625" t="s">
        <v>54754</v>
      </c>
      <c r="D6625" s="111" t="s">
        <v>24</v>
      </c>
      <c r="E6625" s="111" t="s">
        <v>44104</v>
      </c>
    </row>
    <row r="6626" spans="1:5">
      <c r="A6626">
        <v>0</v>
      </c>
      <c r="B6626" t="s">
        <v>54755</v>
      </c>
      <c r="C6626">
        <v>0</v>
      </c>
      <c r="D6626" s="111">
        <v>0</v>
      </c>
      <c r="E6626" s="111" t="s">
        <v>42775</v>
      </c>
    </row>
    <row r="6627" spans="1:5">
      <c r="A6627">
        <v>0</v>
      </c>
      <c r="B6627" t="s">
        <v>20053</v>
      </c>
      <c r="C6627" t="s">
        <v>54756</v>
      </c>
      <c r="D6627" s="111" t="s">
        <v>24</v>
      </c>
      <c r="E6627" s="111" t="s">
        <v>54757</v>
      </c>
    </row>
    <row r="6628" spans="1:5">
      <c r="A6628">
        <v>0</v>
      </c>
      <c r="B6628" t="s">
        <v>20054</v>
      </c>
      <c r="C6628" t="s">
        <v>54758</v>
      </c>
      <c r="D6628" s="111" t="s">
        <v>24</v>
      </c>
      <c r="E6628" s="111" t="s">
        <v>44109</v>
      </c>
    </row>
    <row r="6629" spans="1:5">
      <c r="A6629">
        <v>0</v>
      </c>
      <c r="B6629" t="s">
        <v>54759</v>
      </c>
      <c r="C6629">
        <v>0</v>
      </c>
      <c r="D6629" s="111">
        <v>0</v>
      </c>
      <c r="E6629" s="111" t="s">
        <v>42775</v>
      </c>
    </row>
    <row r="6630" spans="1:5">
      <c r="A6630">
        <v>0</v>
      </c>
      <c r="B6630" t="s">
        <v>20055</v>
      </c>
      <c r="C6630" t="s">
        <v>54760</v>
      </c>
      <c r="D6630" s="111" t="s">
        <v>24</v>
      </c>
      <c r="E6630" s="111" t="s">
        <v>54761</v>
      </c>
    </row>
    <row r="6631" spans="1:5">
      <c r="A6631">
        <v>0</v>
      </c>
      <c r="B6631" t="s">
        <v>20056</v>
      </c>
      <c r="C6631" t="s">
        <v>54762</v>
      </c>
      <c r="D6631" s="111" t="s">
        <v>24</v>
      </c>
      <c r="E6631" s="111" t="s">
        <v>54763</v>
      </c>
    </row>
    <row r="6632" spans="1:5">
      <c r="A6632">
        <v>0</v>
      </c>
      <c r="B6632" t="s">
        <v>20057</v>
      </c>
      <c r="C6632" t="s">
        <v>54764</v>
      </c>
      <c r="D6632" s="111" t="s">
        <v>24</v>
      </c>
      <c r="E6632" s="111" t="s">
        <v>54765</v>
      </c>
    </row>
    <row r="6633" spans="1:5">
      <c r="A6633">
        <v>0</v>
      </c>
      <c r="B6633" t="s">
        <v>54766</v>
      </c>
      <c r="C6633">
        <v>0</v>
      </c>
      <c r="D6633" s="111">
        <v>0</v>
      </c>
      <c r="E6633" s="111" t="s">
        <v>42775</v>
      </c>
    </row>
    <row r="6634" spans="1:5">
      <c r="A6634">
        <v>0</v>
      </c>
      <c r="B6634" t="s">
        <v>20058</v>
      </c>
      <c r="C6634" t="s">
        <v>54767</v>
      </c>
      <c r="D6634" s="111" t="s">
        <v>24</v>
      </c>
      <c r="E6634" s="111" t="s">
        <v>45570</v>
      </c>
    </row>
    <row r="6635" spans="1:5">
      <c r="A6635">
        <v>0</v>
      </c>
      <c r="B6635" t="s">
        <v>20059</v>
      </c>
      <c r="C6635" t="s">
        <v>54768</v>
      </c>
      <c r="D6635" s="111" t="s">
        <v>24</v>
      </c>
      <c r="E6635" s="111" t="s">
        <v>54769</v>
      </c>
    </row>
    <row r="6636" spans="1:5">
      <c r="A6636">
        <v>0</v>
      </c>
      <c r="B6636" t="s">
        <v>20060</v>
      </c>
      <c r="C6636" t="s">
        <v>54770</v>
      </c>
      <c r="D6636" s="111" t="s">
        <v>40</v>
      </c>
      <c r="E6636" s="111" t="s">
        <v>54771</v>
      </c>
    </row>
    <row r="6637" spans="1:5">
      <c r="A6637">
        <v>0</v>
      </c>
      <c r="B6637" t="s">
        <v>20061</v>
      </c>
      <c r="C6637" t="s">
        <v>54772</v>
      </c>
      <c r="D6637" s="111" t="s">
        <v>40</v>
      </c>
      <c r="E6637" s="111" t="s">
        <v>54773</v>
      </c>
    </row>
    <row r="6638" spans="1:5">
      <c r="A6638">
        <v>0</v>
      </c>
      <c r="B6638" t="s">
        <v>20062</v>
      </c>
      <c r="C6638" t="s">
        <v>54774</v>
      </c>
      <c r="D6638" s="111" t="s">
        <v>40</v>
      </c>
      <c r="E6638" s="111" t="s">
        <v>43942</v>
      </c>
    </row>
    <row r="6639" spans="1:5">
      <c r="A6639">
        <v>0</v>
      </c>
      <c r="B6639" t="s">
        <v>20063</v>
      </c>
      <c r="C6639" t="s">
        <v>54775</v>
      </c>
      <c r="D6639" s="111" t="s">
        <v>40</v>
      </c>
      <c r="E6639" s="111" t="s">
        <v>54776</v>
      </c>
    </row>
    <row r="6640" spans="1:5">
      <c r="A6640">
        <v>0</v>
      </c>
      <c r="B6640" t="s">
        <v>20064</v>
      </c>
      <c r="C6640" t="s">
        <v>54777</v>
      </c>
      <c r="D6640" s="111" t="s">
        <v>40</v>
      </c>
      <c r="E6640" s="111" t="s">
        <v>50275</v>
      </c>
    </row>
    <row r="6641" spans="1:5">
      <c r="A6641">
        <v>0</v>
      </c>
      <c r="B6641" t="s">
        <v>20065</v>
      </c>
      <c r="C6641" t="s">
        <v>54778</v>
      </c>
      <c r="D6641" s="111" t="s">
        <v>40</v>
      </c>
      <c r="E6641" s="111" t="s">
        <v>54779</v>
      </c>
    </row>
    <row r="6642" spans="1:5">
      <c r="A6642">
        <v>0</v>
      </c>
      <c r="B6642" t="s">
        <v>20066</v>
      </c>
      <c r="C6642" t="s">
        <v>54780</v>
      </c>
      <c r="D6642" s="111" t="s">
        <v>24</v>
      </c>
      <c r="E6642" s="111" t="s">
        <v>42938</v>
      </c>
    </row>
    <row r="6643" spans="1:5">
      <c r="A6643">
        <v>0</v>
      </c>
      <c r="B6643" t="s">
        <v>20067</v>
      </c>
      <c r="C6643" t="s">
        <v>54781</v>
      </c>
      <c r="D6643" s="111" t="s">
        <v>24</v>
      </c>
      <c r="E6643" s="111" t="s">
        <v>54782</v>
      </c>
    </row>
    <row r="6644" spans="1:5">
      <c r="A6644">
        <v>0</v>
      </c>
      <c r="B6644" t="s">
        <v>54783</v>
      </c>
      <c r="C6644">
        <v>0</v>
      </c>
      <c r="D6644" s="111">
        <v>0</v>
      </c>
      <c r="E6644" s="111" t="s">
        <v>42775</v>
      </c>
    </row>
    <row r="6645" spans="1:5">
      <c r="A6645">
        <v>0</v>
      </c>
      <c r="B6645" t="s">
        <v>20068</v>
      </c>
      <c r="C6645" t="s">
        <v>54784</v>
      </c>
      <c r="D6645" s="111" t="s">
        <v>24</v>
      </c>
      <c r="E6645" s="111" t="s">
        <v>54785</v>
      </c>
    </row>
    <row r="6646" spans="1:5">
      <c r="A6646">
        <v>0</v>
      </c>
      <c r="B6646" t="s">
        <v>20069</v>
      </c>
      <c r="C6646" t="s">
        <v>54786</v>
      </c>
      <c r="D6646" s="111" t="s">
        <v>24</v>
      </c>
      <c r="E6646" s="111" t="s">
        <v>54787</v>
      </c>
    </row>
    <row r="6647" spans="1:5">
      <c r="A6647">
        <v>0</v>
      </c>
      <c r="B6647" t="s">
        <v>54788</v>
      </c>
      <c r="C6647">
        <v>0</v>
      </c>
      <c r="D6647" s="111">
        <v>0</v>
      </c>
      <c r="E6647" s="111" t="s">
        <v>42775</v>
      </c>
    </row>
    <row r="6648" spans="1:5">
      <c r="A6648">
        <v>0</v>
      </c>
      <c r="B6648" t="s">
        <v>20070</v>
      </c>
      <c r="C6648" t="s">
        <v>54789</v>
      </c>
      <c r="D6648" s="111" t="s">
        <v>24</v>
      </c>
      <c r="E6648" s="111" t="s">
        <v>54790</v>
      </c>
    </row>
    <row r="6649" spans="1:5">
      <c r="A6649">
        <v>0</v>
      </c>
      <c r="B6649" t="s">
        <v>20071</v>
      </c>
      <c r="C6649" t="s">
        <v>54791</v>
      </c>
      <c r="D6649" s="111" t="s">
        <v>24</v>
      </c>
      <c r="E6649" s="111" t="s">
        <v>54792</v>
      </c>
    </row>
    <row r="6650" spans="1:5">
      <c r="A6650">
        <v>0</v>
      </c>
      <c r="B6650" t="s">
        <v>20072</v>
      </c>
      <c r="C6650" t="s">
        <v>54793</v>
      </c>
      <c r="D6650" s="111" t="s">
        <v>24</v>
      </c>
      <c r="E6650" s="111" t="s">
        <v>45572</v>
      </c>
    </row>
    <row r="6651" spans="1:5">
      <c r="A6651">
        <v>0</v>
      </c>
      <c r="B6651" t="s">
        <v>20073</v>
      </c>
      <c r="C6651" t="s">
        <v>54794</v>
      </c>
      <c r="D6651" s="111" t="s">
        <v>24</v>
      </c>
      <c r="E6651" s="111" t="s">
        <v>54795</v>
      </c>
    </row>
    <row r="6652" spans="1:5">
      <c r="A6652">
        <v>0</v>
      </c>
      <c r="B6652" t="s">
        <v>20074</v>
      </c>
      <c r="C6652" t="s">
        <v>54796</v>
      </c>
      <c r="D6652" s="111" t="s">
        <v>24</v>
      </c>
      <c r="E6652" s="111" t="s">
        <v>54797</v>
      </c>
    </row>
    <row r="6653" spans="1:5">
      <c r="A6653">
        <v>0</v>
      </c>
      <c r="B6653" t="s">
        <v>20075</v>
      </c>
      <c r="C6653" t="s">
        <v>54798</v>
      </c>
      <c r="D6653" s="111" t="s">
        <v>24</v>
      </c>
      <c r="E6653" s="111" t="s">
        <v>54799</v>
      </c>
    </row>
    <row r="6654" spans="1:5">
      <c r="A6654">
        <v>0</v>
      </c>
      <c r="B6654" t="s">
        <v>20076</v>
      </c>
      <c r="C6654" t="s">
        <v>54800</v>
      </c>
      <c r="D6654" s="111" t="s">
        <v>40</v>
      </c>
      <c r="E6654" s="111" t="s">
        <v>54801</v>
      </c>
    </row>
    <row r="6655" spans="1:5">
      <c r="A6655">
        <v>0</v>
      </c>
      <c r="B6655" t="s">
        <v>20077</v>
      </c>
      <c r="C6655" t="s">
        <v>54802</v>
      </c>
      <c r="D6655" s="111" t="s">
        <v>40</v>
      </c>
      <c r="E6655" s="111" t="s">
        <v>54803</v>
      </c>
    </row>
    <row r="6656" spans="1:5">
      <c r="A6656">
        <v>0</v>
      </c>
      <c r="B6656" t="s">
        <v>20078</v>
      </c>
      <c r="C6656" t="s">
        <v>54804</v>
      </c>
      <c r="D6656" s="111" t="s">
        <v>40</v>
      </c>
      <c r="E6656" s="111" t="s">
        <v>54805</v>
      </c>
    </row>
    <row r="6657" spans="1:5">
      <c r="A6657">
        <v>0</v>
      </c>
      <c r="B6657" t="s">
        <v>20079</v>
      </c>
      <c r="C6657" t="s">
        <v>54806</v>
      </c>
      <c r="D6657" s="111" t="s">
        <v>40</v>
      </c>
      <c r="E6657" s="111" t="s">
        <v>54807</v>
      </c>
    </row>
    <row r="6658" spans="1:5">
      <c r="A6658">
        <v>0</v>
      </c>
      <c r="B6658" t="s">
        <v>20080</v>
      </c>
      <c r="C6658" t="s">
        <v>54808</v>
      </c>
      <c r="D6658" s="111" t="s">
        <v>40</v>
      </c>
      <c r="E6658" s="111" t="s">
        <v>54809</v>
      </c>
    </row>
    <row r="6659" spans="1:5">
      <c r="A6659">
        <v>0</v>
      </c>
      <c r="B6659" t="s">
        <v>20081</v>
      </c>
      <c r="C6659" t="s">
        <v>54810</v>
      </c>
      <c r="D6659" s="111" t="s">
        <v>40</v>
      </c>
      <c r="E6659" s="111" t="s">
        <v>54811</v>
      </c>
    </row>
    <row r="6660" spans="1:5">
      <c r="A6660">
        <v>0</v>
      </c>
      <c r="B6660" t="s">
        <v>54812</v>
      </c>
      <c r="C6660">
        <v>0</v>
      </c>
      <c r="D6660" s="111">
        <v>0</v>
      </c>
      <c r="E6660" s="111" t="s">
        <v>42775</v>
      </c>
    </row>
    <row r="6661" spans="1:5">
      <c r="A6661">
        <v>0</v>
      </c>
      <c r="B6661" t="s">
        <v>20082</v>
      </c>
      <c r="C6661" t="s">
        <v>54813</v>
      </c>
      <c r="D6661" s="111" t="s">
        <v>24</v>
      </c>
      <c r="E6661" s="111" t="s">
        <v>54814</v>
      </c>
    </row>
    <row r="6662" spans="1:5">
      <c r="A6662">
        <v>0</v>
      </c>
      <c r="B6662" t="s">
        <v>20083</v>
      </c>
      <c r="C6662" t="s">
        <v>54815</v>
      </c>
      <c r="D6662" s="111" t="s">
        <v>40</v>
      </c>
      <c r="E6662" s="111" t="s">
        <v>52508</v>
      </c>
    </row>
    <row r="6663" spans="1:5">
      <c r="A6663">
        <v>0</v>
      </c>
      <c r="B6663" t="s">
        <v>54816</v>
      </c>
      <c r="C6663">
        <v>0</v>
      </c>
      <c r="D6663" s="111">
        <v>0</v>
      </c>
      <c r="E6663" s="111" t="s">
        <v>42775</v>
      </c>
    </row>
    <row r="6664" spans="1:5">
      <c r="A6664">
        <v>0</v>
      </c>
      <c r="B6664" t="s">
        <v>20084</v>
      </c>
      <c r="C6664" t="s">
        <v>54817</v>
      </c>
      <c r="D6664" s="111" t="s">
        <v>24</v>
      </c>
      <c r="E6664" s="111" t="s">
        <v>54818</v>
      </c>
    </row>
    <row r="6665" spans="1:5">
      <c r="A6665">
        <v>0</v>
      </c>
      <c r="B6665" t="s">
        <v>20085</v>
      </c>
      <c r="C6665" t="s">
        <v>54819</v>
      </c>
      <c r="D6665" s="111" t="s">
        <v>24</v>
      </c>
      <c r="E6665" s="111" t="s">
        <v>54820</v>
      </c>
    </row>
    <row r="6666" spans="1:5">
      <c r="A6666">
        <v>0</v>
      </c>
      <c r="B6666" t="s">
        <v>20086</v>
      </c>
      <c r="C6666" t="s">
        <v>54821</v>
      </c>
      <c r="D6666" s="111" t="s">
        <v>24</v>
      </c>
      <c r="E6666" s="111" t="s">
        <v>54822</v>
      </c>
    </row>
    <row r="6667" spans="1:5">
      <c r="A6667">
        <v>0</v>
      </c>
      <c r="B6667" t="s">
        <v>20087</v>
      </c>
      <c r="C6667" t="s">
        <v>54823</v>
      </c>
      <c r="D6667" s="111" t="s">
        <v>24</v>
      </c>
      <c r="E6667" s="111" t="s">
        <v>54824</v>
      </c>
    </row>
    <row r="6668" spans="1:5">
      <c r="A6668">
        <v>0</v>
      </c>
      <c r="B6668" t="s">
        <v>20088</v>
      </c>
      <c r="C6668" t="s">
        <v>54825</v>
      </c>
      <c r="D6668" s="111" t="s">
        <v>24</v>
      </c>
      <c r="E6668" s="111" t="s">
        <v>54826</v>
      </c>
    </row>
    <row r="6669" spans="1:5">
      <c r="A6669">
        <v>0</v>
      </c>
      <c r="B6669" t="s">
        <v>20089</v>
      </c>
      <c r="C6669" t="s">
        <v>54827</v>
      </c>
      <c r="D6669" s="111" t="s">
        <v>24</v>
      </c>
      <c r="E6669" s="111" t="s">
        <v>54828</v>
      </c>
    </row>
    <row r="6670" spans="1:5">
      <c r="A6670">
        <v>0</v>
      </c>
      <c r="B6670" t="s">
        <v>20090</v>
      </c>
      <c r="C6670" t="s">
        <v>54829</v>
      </c>
      <c r="D6670" s="111" t="s">
        <v>24</v>
      </c>
      <c r="E6670" s="111" t="s">
        <v>54830</v>
      </c>
    </row>
    <row r="6671" spans="1:5">
      <c r="A6671">
        <v>0</v>
      </c>
      <c r="B6671" t="s">
        <v>20091</v>
      </c>
      <c r="C6671" t="s">
        <v>54831</v>
      </c>
      <c r="D6671" s="111" t="s">
        <v>24</v>
      </c>
      <c r="E6671" s="111" t="s">
        <v>54832</v>
      </c>
    </row>
    <row r="6672" spans="1:5">
      <c r="A6672">
        <v>0</v>
      </c>
      <c r="B6672" t="s">
        <v>20092</v>
      </c>
      <c r="C6672" t="s">
        <v>54833</v>
      </c>
      <c r="D6672" s="111" t="s">
        <v>40</v>
      </c>
      <c r="E6672" s="111" t="s">
        <v>54834</v>
      </c>
    </row>
    <row r="6673" spans="1:5">
      <c r="A6673">
        <v>0</v>
      </c>
      <c r="B6673" t="s">
        <v>54835</v>
      </c>
      <c r="C6673">
        <v>0</v>
      </c>
      <c r="D6673" s="111">
        <v>0</v>
      </c>
      <c r="E6673" s="111" t="s">
        <v>42775</v>
      </c>
    </row>
    <row r="6674" spans="1:5">
      <c r="A6674">
        <v>0</v>
      </c>
      <c r="B6674" t="s">
        <v>20093</v>
      </c>
      <c r="C6674" t="s">
        <v>54836</v>
      </c>
      <c r="D6674" s="111" t="s">
        <v>40</v>
      </c>
      <c r="E6674" s="111" t="s">
        <v>54837</v>
      </c>
    </row>
    <row r="6675" spans="1:5">
      <c r="A6675">
        <v>0</v>
      </c>
      <c r="B6675" t="s">
        <v>20094</v>
      </c>
      <c r="C6675" t="s">
        <v>54838</v>
      </c>
      <c r="D6675" s="111" t="s">
        <v>40</v>
      </c>
      <c r="E6675" s="111" t="s">
        <v>54839</v>
      </c>
    </row>
    <row r="6676" spans="1:5">
      <c r="A6676">
        <v>0</v>
      </c>
      <c r="B6676" t="s">
        <v>54840</v>
      </c>
      <c r="C6676">
        <v>0</v>
      </c>
      <c r="D6676" s="111">
        <v>0</v>
      </c>
      <c r="E6676" s="111" t="s">
        <v>42775</v>
      </c>
    </row>
    <row r="6677" spans="1:5">
      <c r="A6677">
        <v>0</v>
      </c>
      <c r="B6677" t="s">
        <v>20095</v>
      </c>
      <c r="C6677" t="s">
        <v>54841</v>
      </c>
      <c r="D6677" s="111" t="s">
        <v>40</v>
      </c>
      <c r="E6677" s="111" t="s">
        <v>54842</v>
      </c>
    </row>
    <row r="6678" spans="1:5">
      <c r="A6678">
        <v>0</v>
      </c>
      <c r="B6678" t="s">
        <v>54843</v>
      </c>
      <c r="C6678">
        <v>0</v>
      </c>
      <c r="D6678" s="111">
        <v>0</v>
      </c>
      <c r="E6678" s="111" t="s">
        <v>42775</v>
      </c>
    </row>
    <row r="6679" spans="1:5">
      <c r="A6679">
        <v>0</v>
      </c>
      <c r="B6679" t="s">
        <v>20096</v>
      </c>
      <c r="C6679" t="s">
        <v>54844</v>
      </c>
      <c r="D6679" s="111" t="s">
        <v>40</v>
      </c>
      <c r="E6679" s="111" t="s">
        <v>54845</v>
      </c>
    </row>
    <row r="6680" spans="1:5">
      <c r="A6680">
        <v>0</v>
      </c>
      <c r="B6680" t="s">
        <v>20097</v>
      </c>
      <c r="C6680" t="s">
        <v>54846</v>
      </c>
      <c r="D6680" s="111" t="s">
        <v>40</v>
      </c>
      <c r="E6680" s="111" t="s">
        <v>54847</v>
      </c>
    </row>
    <row r="6681" spans="1:5">
      <c r="A6681">
        <v>0</v>
      </c>
      <c r="B6681" t="s">
        <v>20098</v>
      </c>
      <c r="C6681" t="s">
        <v>54848</v>
      </c>
      <c r="D6681" s="111" t="s">
        <v>40</v>
      </c>
      <c r="E6681" s="111" t="s">
        <v>54849</v>
      </c>
    </row>
    <row r="6682" spans="1:5">
      <c r="A6682">
        <v>0</v>
      </c>
      <c r="B6682" t="s">
        <v>54850</v>
      </c>
      <c r="C6682">
        <v>0</v>
      </c>
      <c r="D6682" s="111">
        <v>0</v>
      </c>
      <c r="E6682" s="111" t="s">
        <v>42775</v>
      </c>
    </row>
    <row r="6683" spans="1:5">
      <c r="A6683">
        <v>0</v>
      </c>
      <c r="B6683" t="s">
        <v>20099</v>
      </c>
      <c r="C6683" t="s">
        <v>54851</v>
      </c>
      <c r="D6683" s="111" t="s">
        <v>24</v>
      </c>
      <c r="E6683" s="111" t="s">
        <v>54852</v>
      </c>
    </row>
    <row r="6684" spans="1:5">
      <c r="A6684" t="s">
        <v>54853</v>
      </c>
      <c r="B6684">
        <v>0</v>
      </c>
      <c r="C6684">
        <v>0</v>
      </c>
      <c r="D6684" s="111">
        <v>0</v>
      </c>
      <c r="E6684" s="111" t="s">
        <v>42775</v>
      </c>
    </row>
    <row r="6685" spans="1:5">
      <c r="A6685">
        <v>0</v>
      </c>
      <c r="B6685" t="s">
        <v>54854</v>
      </c>
      <c r="C6685">
        <v>0</v>
      </c>
      <c r="D6685" s="111">
        <v>0</v>
      </c>
      <c r="E6685" s="111" t="s">
        <v>42775</v>
      </c>
    </row>
    <row r="6686" spans="1:5">
      <c r="A6686">
        <v>0</v>
      </c>
      <c r="B6686" t="s">
        <v>20100</v>
      </c>
      <c r="C6686" t="s">
        <v>54855</v>
      </c>
      <c r="D6686" s="111" t="s">
        <v>33</v>
      </c>
      <c r="E6686" s="111" t="s">
        <v>44213</v>
      </c>
    </row>
    <row r="6687" spans="1:5">
      <c r="A6687">
        <v>0</v>
      </c>
      <c r="B6687" t="s">
        <v>20101</v>
      </c>
      <c r="C6687" t="s">
        <v>54856</v>
      </c>
      <c r="D6687" s="111" t="s">
        <v>33</v>
      </c>
      <c r="E6687" s="111" t="s">
        <v>44215</v>
      </c>
    </row>
    <row r="6688" spans="1:5">
      <c r="A6688">
        <v>0</v>
      </c>
      <c r="B6688" t="s">
        <v>20102</v>
      </c>
      <c r="C6688" t="s">
        <v>54857</v>
      </c>
      <c r="D6688" s="111" t="s">
        <v>24</v>
      </c>
      <c r="E6688" s="111" t="s">
        <v>54858</v>
      </c>
    </row>
    <row r="6689" spans="1:5">
      <c r="A6689">
        <v>0</v>
      </c>
      <c r="B6689" t="s">
        <v>20103</v>
      </c>
      <c r="C6689" t="s">
        <v>54859</v>
      </c>
      <c r="D6689" s="111" t="s">
        <v>24</v>
      </c>
      <c r="E6689" s="111" t="s">
        <v>54860</v>
      </c>
    </row>
    <row r="6690" spans="1:5">
      <c r="A6690">
        <v>0</v>
      </c>
      <c r="B6690" t="s">
        <v>20104</v>
      </c>
      <c r="C6690" t="s">
        <v>54861</v>
      </c>
      <c r="D6690" s="111" t="s">
        <v>24</v>
      </c>
      <c r="E6690" s="111" t="s">
        <v>54862</v>
      </c>
    </row>
    <row r="6691" spans="1:5">
      <c r="A6691">
        <v>0</v>
      </c>
      <c r="B6691" t="s">
        <v>20105</v>
      </c>
      <c r="C6691" t="s">
        <v>54863</v>
      </c>
      <c r="D6691" s="111" t="s">
        <v>24</v>
      </c>
      <c r="E6691" s="111" t="s">
        <v>54864</v>
      </c>
    </row>
    <row r="6692" spans="1:5">
      <c r="A6692">
        <v>0</v>
      </c>
      <c r="B6692" t="s">
        <v>20106</v>
      </c>
      <c r="C6692" t="s">
        <v>54865</v>
      </c>
      <c r="D6692" s="111" t="s">
        <v>24</v>
      </c>
      <c r="E6692" s="111" t="s">
        <v>54866</v>
      </c>
    </row>
    <row r="6693" spans="1:5">
      <c r="A6693">
        <v>0</v>
      </c>
      <c r="B6693" t="s">
        <v>20107</v>
      </c>
      <c r="C6693" t="s">
        <v>54867</v>
      </c>
      <c r="D6693" s="111" t="s">
        <v>24</v>
      </c>
      <c r="E6693" s="111" t="s">
        <v>54868</v>
      </c>
    </row>
    <row r="6694" spans="1:5">
      <c r="A6694">
        <v>0</v>
      </c>
      <c r="B6694" t="s">
        <v>20108</v>
      </c>
      <c r="C6694" t="s">
        <v>54869</v>
      </c>
      <c r="D6694" s="111" t="s">
        <v>24</v>
      </c>
      <c r="E6694" s="111" t="s">
        <v>54870</v>
      </c>
    </row>
    <row r="6695" spans="1:5">
      <c r="A6695" t="s">
        <v>54871</v>
      </c>
      <c r="B6695">
        <v>0</v>
      </c>
      <c r="C6695">
        <v>0</v>
      </c>
      <c r="D6695" s="111">
        <v>0</v>
      </c>
      <c r="E6695" s="111" t="s">
        <v>42775</v>
      </c>
    </row>
    <row r="6696" spans="1:5">
      <c r="A6696">
        <v>0</v>
      </c>
      <c r="B6696" t="s">
        <v>54872</v>
      </c>
      <c r="C6696">
        <v>0</v>
      </c>
      <c r="D6696" s="111">
        <v>0</v>
      </c>
      <c r="E6696" s="111" t="s">
        <v>42775</v>
      </c>
    </row>
    <row r="6697" spans="1:5">
      <c r="A6697">
        <v>0</v>
      </c>
      <c r="B6697" t="s">
        <v>20109</v>
      </c>
      <c r="C6697" t="s">
        <v>54873</v>
      </c>
      <c r="D6697" s="111" t="s">
        <v>24</v>
      </c>
      <c r="E6697" s="111" t="s">
        <v>44233</v>
      </c>
    </row>
    <row r="6698" spans="1:5">
      <c r="A6698">
        <v>0</v>
      </c>
      <c r="B6698" t="s">
        <v>20110</v>
      </c>
      <c r="C6698" t="s">
        <v>54874</v>
      </c>
      <c r="D6698" s="111" t="s">
        <v>24</v>
      </c>
      <c r="E6698" s="111" t="s">
        <v>54875</v>
      </c>
    </row>
    <row r="6699" spans="1:5">
      <c r="A6699">
        <v>0</v>
      </c>
      <c r="B6699" t="s">
        <v>20111</v>
      </c>
      <c r="C6699" t="s">
        <v>54876</v>
      </c>
      <c r="D6699" s="111" t="s">
        <v>24</v>
      </c>
      <c r="E6699" s="111" t="s">
        <v>54877</v>
      </c>
    </row>
    <row r="6700" spans="1:5">
      <c r="A6700">
        <v>0</v>
      </c>
      <c r="B6700" t="s">
        <v>20112</v>
      </c>
      <c r="C6700" t="s">
        <v>54878</v>
      </c>
      <c r="D6700" s="111" t="s">
        <v>24</v>
      </c>
      <c r="E6700" s="111" t="s">
        <v>54879</v>
      </c>
    </row>
    <row r="6701" spans="1:5">
      <c r="A6701">
        <v>0</v>
      </c>
      <c r="B6701" t="s">
        <v>20113</v>
      </c>
      <c r="C6701" t="s">
        <v>54880</v>
      </c>
      <c r="D6701" s="111" t="s">
        <v>24</v>
      </c>
      <c r="E6701" s="111" t="s">
        <v>54881</v>
      </c>
    </row>
    <row r="6702" spans="1:5">
      <c r="A6702">
        <v>0</v>
      </c>
      <c r="B6702" t="s">
        <v>20114</v>
      </c>
      <c r="C6702" t="s">
        <v>54882</v>
      </c>
      <c r="D6702" s="111" t="s">
        <v>24</v>
      </c>
      <c r="E6702" s="111" t="s">
        <v>54883</v>
      </c>
    </row>
    <row r="6703" spans="1:5">
      <c r="A6703">
        <v>0</v>
      </c>
      <c r="B6703" t="s">
        <v>20115</v>
      </c>
      <c r="C6703" t="s">
        <v>54884</v>
      </c>
      <c r="D6703" s="111" t="s">
        <v>24</v>
      </c>
      <c r="E6703" s="111" t="s">
        <v>54885</v>
      </c>
    </row>
    <row r="6704" spans="1:5">
      <c r="A6704">
        <v>0</v>
      </c>
      <c r="B6704" t="s">
        <v>20116</v>
      </c>
      <c r="C6704" t="s">
        <v>54886</v>
      </c>
      <c r="D6704" s="111" t="s">
        <v>24</v>
      </c>
      <c r="E6704" s="111" t="s">
        <v>54887</v>
      </c>
    </row>
    <row r="6705" spans="1:5">
      <c r="A6705">
        <v>0</v>
      </c>
      <c r="B6705" t="s">
        <v>20117</v>
      </c>
      <c r="C6705" t="s">
        <v>54888</v>
      </c>
      <c r="D6705" s="111" t="s">
        <v>24</v>
      </c>
      <c r="E6705" s="111" t="s">
        <v>54889</v>
      </c>
    </row>
    <row r="6706" spans="1:5">
      <c r="A6706">
        <v>0</v>
      </c>
      <c r="B6706" t="s">
        <v>20118</v>
      </c>
      <c r="C6706" t="s">
        <v>54890</v>
      </c>
      <c r="D6706" s="111" t="s">
        <v>24</v>
      </c>
      <c r="E6706" s="111" t="s">
        <v>54891</v>
      </c>
    </row>
    <row r="6707" spans="1:5">
      <c r="A6707">
        <v>0</v>
      </c>
      <c r="B6707" t="s">
        <v>20119</v>
      </c>
      <c r="C6707" t="s">
        <v>54892</v>
      </c>
      <c r="D6707" s="111" t="s">
        <v>24</v>
      </c>
      <c r="E6707" s="111" t="s">
        <v>54893</v>
      </c>
    </row>
    <row r="6708" spans="1:5">
      <c r="A6708">
        <v>0</v>
      </c>
      <c r="B6708" t="s">
        <v>20120</v>
      </c>
      <c r="C6708" t="s">
        <v>54894</v>
      </c>
      <c r="D6708" s="111" t="s">
        <v>24</v>
      </c>
      <c r="E6708" s="111" t="s">
        <v>54895</v>
      </c>
    </row>
    <row r="6709" spans="1:5">
      <c r="A6709">
        <v>0</v>
      </c>
      <c r="B6709" t="s">
        <v>20121</v>
      </c>
      <c r="C6709" t="s">
        <v>54896</v>
      </c>
      <c r="D6709" s="111" t="s">
        <v>24</v>
      </c>
      <c r="E6709" s="111" t="s">
        <v>54897</v>
      </c>
    </row>
    <row r="6710" spans="1:5">
      <c r="A6710">
        <v>0</v>
      </c>
      <c r="B6710" t="s">
        <v>20122</v>
      </c>
      <c r="C6710" t="s">
        <v>54898</v>
      </c>
      <c r="D6710" s="111" t="s">
        <v>24</v>
      </c>
      <c r="E6710" s="111" t="s">
        <v>54899</v>
      </c>
    </row>
    <row r="6711" spans="1:5">
      <c r="A6711">
        <v>0</v>
      </c>
      <c r="B6711" t="s">
        <v>20123</v>
      </c>
      <c r="C6711" t="s">
        <v>54900</v>
      </c>
      <c r="D6711" s="111" t="s">
        <v>24</v>
      </c>
      <c r="E6711" s="111" t="s">
        <v>54901</v>
      </c>
    </row>
    <row r="6712" spans="1:5">
      <c r="A6712">
        <v>0</v>
      </c>
      <c r="B6712" t="s">
        <v>20124</v>
      </c>
      <c r="C6712" t="s">
        <v>54902</v>
      </c>
      <c r="D6712" s="111" t="s">
        <v>24</v>
      </c>
      <c r="E6712" s="111" t="s">
        <v>54903</v>
      </c>
    </row>
    <row r="6713" spans="1:5">
      <c r="A6713">
        <v>0</v>
      </c>
      <c r="B6713" t="s">
        <v>20125</v>
      </c>
      <c r="C6713" t="s">
        <v>54904</v>
      </c>
      <c r="D6713" s="111" t="s">
        <v>24</v>
      </c>
      <c r="E6713" s="111" t="s">
        <v>54905</v>
      </c>
    </row>
    <row r="6714" spans="1:5">
      <c r="A6714">
        <v>0</v>
      </c>
      <c r="B6714" t="s">
        <v>20126</v>
      </c>
      <c r="C6714" t="s">
        <v>54906</v>
      </c>
      <c r="D6714" s="111" t="s">
        <v>24</v>
      </c>
      <c r="E6714" s="111" t="s">
        <v>54907</v>
      </c>
    </row>
    <row r="6715" spans="1:5">
      <c r="A6715">
        <v>0</v>
      </c>
      <c r="B6715" t="s">
        <v>20127</v>
      </c>
      <c r="C6715" t="s">
        <v>54908</v>
      </c>
      <c r="D6715" s="111" t="s">
        <v>24</v>
      </c>
      <c r="E6715" s="111" t="s">
        <v>54909</v>
      </c>
    </row>
    <row r="6716" spans="1:5">
      <c r="A6716">
        <v>0</v>
      </c>
      <c r="B6716" t="s">
        <v>20128</v>
      </c>
      <c r="C6716" t="s">
        <v>54910</v>
      </c>
      <c r="D6716" s="111" t="s">
        <v>24</v>
      </c>
      <c r="E6716" s="111" t="s">
        <v>54911</v>
      </c>
    </row>
    <row r="6717" spans="1:5">
      <c r="A6717">
        <v>0</v>
      </c>
      <c r="B6717" t="s">
        <v>20129</v>
      </c>
      <c r="C6717" t="s">
        <v>54912</v>
      </c>
      <c r="D6717" s="111" t="s">
        <v>40</v>
      </c>
      <c r="E6717" s="111" t="s">
        <v>43101</v>
      </c>
    </row>
    <row r="6718" spans="1:5">
      <c r="A6718" t="s">
        <v>54913</v>
      </c>
      <c r="B6718">
        <v>0</v>
      </c>
      <c r="C6718">
        <v>0</v>
      </c>
      <c r="D6718" s="111">
        <v>0</v>
      </c>
      <c r="E6718" s="111" t="s">
        <v>42775</v>
      </c>
    </row>
    <row r="6719" spans="1:5">
      <c r="A6719">
        <v>0</v>
      </c>
      <c r="B6719" t="s">
        <v>54914</v>
      </c>
      <c r="C6719">
        <v>0</v>
      </c>
      <c r="D6719" s="111">
        <v>0</v>
      </c>
      <c r="E6719" s="111" t="s">
        <v>42775</v>
      </c>
    </row>
    <row r="6720" spans="1:5">
      <c r="A6720">
        <v>0</v>
      </c>
      <c r="B6720" t="s">
        <v>20130</v>
      </c>
      <c r="C6720" t="s">
        <v>54915</v>
      </c>
      <c r="D6720" s="111" t="s">
        <v>24</v>
      </c>
      <c r="E6720" s="111" t="s">
        <v>48923</v>
      </c>
    </row>
    <row r="6721" spans="1:5">
      <c r="A6721">
        <v>0</v>
      </c>
      <c r="B6721" t="s">
        <v>20131</v>
      </c>
      <c r="C6721" t="s">
        <v>54916</v>
      </c>
      <c r="D6721" s="111" t="s">
        <v>24</v>
      </c>
      <c r="E6721" s="111" t="s">
        <v>54917</v>
      </c>
    </row>
    <row r="6722" spans="1:5">
      <c r="A6722">
        <v>0</v>
      </c>
      <c r="B6722" t="s">
        <v>20132</v>
      </c>
      <c r="C6722" t="s">
        <v>54918</v>
      </c>
      <c r="D6722" s="111" t="s">
        <v>24</v>
      </c>
      <c r="E6722" s="111" t="s">
        <v>54919</v>
      </c>
    </row>
    <row r="6723" spans="1:5">
      <c r="A6723">
        <v>0</v>
      </c>
      <c r="B6723" t="s">
        <v>20133</v>
      </c>
      <c r="C6723" t="s">
        <v>54920</v>
      </c>
      <c r="D6723" s="111" t="s">
        <v>24</v>
      </c>
      <c r="E6723" s="111" t="s">
        <v>54921</v>
      </c>
    </row>
    <row r="6724" spans="1:5">
      <c r="A6724">
        <v>0</v>
      </c>
      <c r="B6724" t="s">
        <v>20134</v>
      </c>
      <c r="C6724" t="s">
        <v>54922</v>
      </c>
      <c r="D6724" s="111" t="s">
        <v>24</v>
      </c>
      <c r="E6724" s="111" t="s">
        <v>54923</v>
      </c>
    </row>
    <row r="6725" spans="1:5">
      <c r="A6725">
        <v>0</v>
      </c>
      <c r="B6725">
        <v>0</v>
      </c>
      <c r="C6725">
        <v>0</v>
      </c>
      <c r="D6725" s="111">
        <v>0</v>
      </c>
      <c r="E6725" s="111" t="s">
        <v>42775</v>
      </c>
    </row>
    <row r="6726" spans="1:5">
      <c r="A6726">
        <v>0</v>
      </c>
      <c r="B6726">
        <v>0</v>
      </c>
      <c r="C6726">
        <v>0</v>
      </c>
      <c r="D6726" s="111">
        <v>0</v>
      </c>
      <c r="E6726" s="111" t="s">
        <v>42775</v>
      </c>
    </row>
    <row r="6727" spans="1:5">
      <c r="A6727" t="s">
        <v>54924</v>
      </c>
      <c r="B6727">
        <v>0</v>
      </c>
      <c r="C6727">
        <v>0</v>
      </c>
      <c r="D6727" s="111">
        <v>0</v>
      </c>
      <c r="E6727" s="111" t="s">
        <v>42775</v>
      </c>
    </row>
    <row r="6728" spans="1:5">
      <c r="A6728">
        <v>0</v>
      </c>
      <c r="B6728" t="s">
        <v>54925</v>
      </c>
      <c r="C6728">
        <v>0</v>
      </c>
      <c r="D6728" s="111">
        <v>0</v>
      </c>
      <c r="E6728" s="111" t="s">
        <v>42775</v>
      </c>
    </row>
    <row r="6729" spans="1:5">
      <c r="A6729">
        <v>0</v>
      </c>
      <c r="B6729" t="s">
        <v>20135</v>
      </c>
      <c r="C6729" t="s">
        <v>54926</v>
      </c>
      <c r="D6729" s="111" t="s">
        <v>33</v>
      </c>
      <c r="E6729" s="111" t="s">
        <v>54927</v>
      </c>
    </row>
    <row r="6730" spans="1:5">
      <c r="A6730">
        <v>0</v>
      </c>
      <c r="B6730" t="s">
        <v>20136</v>
      </c>
      <c r="C6730" t="s">
        <v>54928</v>
      </c>
      <c r="D6730" s="111" t="s">
        <v>33</v>
      </c>
      <c r="E6730" s="111" t="s">
        <v>54929</v>
      </c>
    </row>
    <row r="6731" spans="1:5">
      <c r="A6731">
        <v>0</v>
      </c>
      <c r="B6731" t="s">
        <v>20137</v>
      </c>
      <c r="C6731" t="s">
        <v>54930</v>
      </c>
      <c r="D6731" s="111" t="s">
        <v>24</v>
      </c>
      <c r="E6731" s="111" t="s">
        <v>48132</v>
      </c>
    </row>
    <row r="6732" spans="1:5">
      <c r="A6732">
        <v>0</v>
      </c>
      <c r="B6732" t="s">
        <v>20138</v>
      </c>
      <c r="C6732" t="s">
        <v>54931</v>
      </c>
      <c r="D6732" s="111" t="s">
        <v>24</v>
      </c>
      <c r="E6732" s="111" t="s">
        <v>47747</v>
      </c>
    </row>
    <row r="6733" spans="1:5">
      <c r="A6733">
        <v>0</v>
      </c>
      <c r="B6733" t="s">
        <v>20139</v>
      </c>
      <c r="C6733" t="s">
        <v>54932</v>
      </c>
      <c r="D6733" s="111" t="s">
        <v>24</v>
      </c>
      <c r="E6733" s="111" t="s">
        <v>54933</v>
      </c>
    </row>
    <row r="6734" spans="1:5">
      <c r="A6734">
        <v>0</v>
      </c>
      <c r="B6734" t="s">
        <v>20140</v>
      </c>
      <c r="C6734" t="s">
        <v>54934</v>
      </c>
      <c r="D6734" s="111" t="s">
        <v>40</v>
      </c>
      <c r="E6734" s="111" t="s">
        <v>54935</v>
      </c>
    </row>
    <row r="6735" spans="1:5">
      <c r="A6735">
        <v>0</v>
      </c>
      <c r="B6735" t="s">
        <v>20141</v>
      </c>
      <c r="C6735" t="s">
        <v>54936</v>
      </c>
      <c r="D6735" s="111" t="s">
        <v>40</v>
      </c>
      <c r="E6735" s="111" t="s">
        <v>54937</v>
      </c>
    </row>
    <row r="6736" spans="1:5">
      <c r="A6736">
        <v>0</v>
      </c>
      <c r="B6736" t="s">
        <v>20142</v>
      </c>
      <c r="C6736" t="s">
        <v>54938</v>
      </c>
      <c r="D6736" s="111" t="s">
        <v>24</v>
      </c>
      <c r="E6736" s="111" t="s">
        <v>54921</v>
      </c>
    </row>
    <row r="6737" spans="1:5">
      <c r="A6737">
        <v>0</v>
      </c>
      <c r="B6737" t="s">
        <v>20143</v>
      </c>
      <c r="C6737" t="s">
        <v>54939</v>
      </c>
      <c r="D6737" s="111" t="s">
        <v>40</v>
      </c>
      <c r="E6737" s="111" t="s">
        <v>54940</v>
      </c>
    </row>
    <row r="6738" spans="1:5">
      <c r="A6738">
        <v>0</v>
      </c>
      <c r="B6738" t="s">
        <v>20144</v>
      </c>
      <c r="C6738" t="s">
        <v>54941</v>
      </c>
      <c r="D6738" s="111" t="s">
        <v>24</v>
      </c>
      <c r="E6738" s="111" t="s">
        <v>44305</v>
      </c>
    </row>
    <row r="6739" spans="1:5">
      <c r="A6739">
        <v>0</v>
      </c>
      <c r="B6739" t="s">
        <v>20145</v>
      </c>
      <c r="C6739" t="s">
        <v>54942</v>
      </c>
      <c r="D6739" s="111" t="s">
        <v>24</v>
      </c>
      <c r="E6739" s="111" t="s">
        <v>44307</v>
      </c>
    </row>
    <row r="6740" spans="1:5">
      <c r="A6740">
        <v>0</v>
      </c>
      <c r="B6740" t="s">
        <v>20146</v>
      </c>
      <c r="C6740" t="s">
        <v>54943</v>
      </c>
      <c r="D6740" s="111" t="s">
        <v>24</v>
      </c>
      <c r="E6740" s="111" t="s">
        <v>54944</v>
      </c>
    </row>
    <row r="6741" spans="1:5">
      <c r="A6741">
        <v>0</v>
      </c>
      <c r="B6741" t="s">
        <v>20147</v>
      </c>
      <c r="C6741" t="s">
        <v>54945</v>
      </c>
      <c r="D6741" s="111" t="s">
        <v>24</v>
      </c>
      <c r="E6741" s="111" t="s">
        <v>54946</v>
      </c>
    </row>
    <row r="6742" spans="1:5">
      <c r="A6742">
        <v>0</v>
      </c>
      <c r="B6742" t="s">
        <v>20148</v>
      </c>
      <c r="C6742" t="s">
        <v>20149</v>
      </c>
      <c r="D6742" s="111" t="s">
        <v>40</v>
      </c>
      <c r="E6742" s="111" t="s">
        <v>54947</v>
      </c>
    </row>
    <row r="6743" spans="1:5">
      <c r="A6743">
        <v>0</v>
      </c>
      <c r="B6743" t="s">
        <v>54948</v>
      </c>
      <c r="C6743">
        <v>0</v>
      </c>
      <c r="D6743" s="111">
        <v>0</v>
      </c>
      <c r="E6743" s="111" t="s">
        <v>42775</v>
      </c>
    </row>
    <row r="6744" spans="1:5">
      <c r="A6744">
        <v>0</v>
      </c>
      <c r="B6744" t="s">
        <v>20150</v>
      </c>
      <c r="C6744" t="s">
        <v>54949</v>
      </c>
      <c r="D6744" s="111" t="s">
        <v>42970</v>
      </c>
      <c r="E6744" s="111" t="s">
        <v>44315</v>
      </c>
    </row>
    <row r="6745" spans="1:5">
      <c r="A6745">
        <v>0</v>
      </c>
      <c r="B6745" t="s">
        <v>20151</v>
      </c>
      <c r="C6745" t="s">
        <v>54950</v>
      </c>
      <c r="D6745" s="111" t="s">
        <v>42970</v>
      </c>
      <c r="E6745" s="111" t="s">
        <v>44317</v>
      </c>
    </row>
    <row r="6746" spans="1:5">
      <c r="A6746">
        <v>0</v>
      </c>
      <c r="B6746" t="s">
        <v>20152</v>
      </c>
      <c r="C6746" t="s">
        <v>54951</v>
      </c>
      <c r="D6746" s="111" t="s">
        <v>42876</v>
      </c>
      <c r="E6746" s="111" t="s">
        <v>44319</v>
      </c>
    </row>
    <row r="6747" spans="1:5">
      <c r="A6747">
        <v>0</v>
      </c>
      <c r="B6747" t="s">
        <v>20153</v>
      </c>
      <c r="C6747" t="s">
        <v>54952</v>
      </c>
      <c r="D6747" s="111" t="s">
        <v>42876</v>
      </c>
      <c r="E6747" s="111" t="s">
        <v>54953</v>
      </c>
    </row>
    <row r="6748" spans="1:5">
      <c r="A6748">
        <v>0</v>
      </c>
      <c r="B6748" t="s">
        <v>20154</v>
      </c>
      <c r="C6748" t="s">
        <v>54954</v>
      </c>
      <c r="D6748" s="111" t="s">
        <v>42876</v>
      </c>
      <c r="E6748" s="111" t="s">
        <v>54955</v>
      </c>
    </row>
    <row r="6749" spans="1:5">
      <c r="A6749">
        <v>0</v>
      </c>
      <c r="B6749" t="s">
        <v>20155</v>
      </c>
      <c r="C6749" t="s">
        <v>54956</v>
      </c>
      <c r="D6749" s="111" t="s">
        <v>42876</v>
      </c>
      <c r="E6749" s="111" t="s">
        <v>54957</v>
      </c>
    </row>
    <row r="6750" spans="1:5">
      <c r="A6750">
        <v>0</v>
      </c>
      <c r="B6750" t="s">
        <v>20156</v>
      </c>
      <c r="C6750" t="s">
        <v>54958</v>
      </c>
      <c r="D6750" s="111" t="s">
        <v>44327</v>
      </c>
      <c r="E6750" s="111" t="s">
        <v>44328</v>
      </c>
    </row>
    <row r="6751" spans="1:5">
      <c r="A6751">
        <v>0</v>
      </c>
      <c r="B6751" t="s">
        <v>20157</v>
      </c>
      <c r="C6751" t="s">
        <v>54959</v>
      </c>
      <c r="D6751" s="111" t="s">
        <v>42876</v>
      </c>
      <c r="E6751" s="111" t="s">
        <v>44330</v>
      </c>
    </row>
    <row r="6752" spans="1:5">
      <c r="A6752">
        <v>0</v>
      </c>
      <c r="B6752" t="s">
        <v>20158</v>
      </c>
      <c r="C6752" t="s">
        <v>54960</v>
      </c>
      <c r="D6752" s="111" t="s">
        <v>42876</v>
      </c>
      <c r="E6752" s="111" t="s">
        <v>44332</v>
      </c>
    </row>
    <row r="6753" spans="1:5">
      <c r="A6753">
        <v>0</v>
      </c>
      <c r="B6753" t="s">
        <v>20159</v>
      </c>
      <c r="C6753" t="s">
        <v>54961</v>
      </c>
      <c r="D6753" s="111" t="s">
        <v>42876</v>
      </c>
      <c r="E6753" s="111" t="s">
        <v>44334</v>
      </c>
    </row>
    <row r="6754" spans="1:5">
      <c r="A6754">
        <v>0</v>
      </c>
      <c r="B6754" t="s">
        <v>20160</v>
      </c>
      <c r="C6754" t="s">
        <v>54962</v>
      </c>
      <c r="D6754" s="111" t="s">
        <v>42876</v>
      </c>
      <c r="E6754" s="111" t="s">
        <v>54963</v>
      </c>
    </row>
    <row r="6755" spans="1:5">
      <c r="A6755">
        <v>0</v>
      </c>
      <c r="B6755" t="s">
        <v>20161</v>
      </c>
      <c r="C6755" t="s">
        <v>54964</v>
      </c>
      <c r="D6755" s="111" t="s">
        <v>42876</v>
      </c>
      <c r="E6755" s="111" t="s">
        <v>44338</v>
      </c>
    </row>
    <row r="6756" spans="1:5">
      <c r="A6756">
        <v>0</v>
      </c>
      <c r="B6756" t="s">
        <v>20162</v>
      </c>
      <c r="C6756" t="s">
        <v>54965</v>
      </c>
      <c r="D6756" s="111" t="s">
        <v>42876</v>
      </c>
      <c r="E6756" s="111" t="s">
        <v>44340</v>
      </c>
    </row>
    <row r="6757" spans="1:5">
      <c r="A6757">
        <v>0</v>
      </c>
      <c r="B6757" t="s">
        <v>20163</v>
      </c>
      <c r="C6757" t="s">
        <v>54966</v>
      </c>
      <c r="D6757" s="111" t="s">
        <v>40</v>
      </c>
      <c r="E6757" s="111" t="s">
        <v>54967</v>
      </c>
    </row>
    <row r="6758" spans="1:5">
      <c r="A6758">
        <v>0</v>
      </c>
      <c r="B6758" t="s">
        <v>54968</v>
      </c>
      <c r="C6758">
        <v>0</v>
      </c>
      <c r="D6758" s="111">
        <v>0</v>
      </c>
      <c r="E6758" s="111" t="s">
        <v>42775</v>
      </c>
    </row>
    <row r="6759" spans="1:5">
      <c r="A6759">
        <v>0</v>
      </c>
      <c r="B6759" t="s">
        <v>20164</v>
      </c>
      <c r="C6759" t="s">
        <v>20165</v>
      </c>
      <c r="D6759" s="111" t="s">
        <v>4135</v>
      </c>
      <c r="E6759" s="111" t="s">
        <v>54969</v>
      </c>
    </row>
    <row r="6760" spans="1:5">
      <c r="A6760">
        <v>0</v>
      </c>
      <c r="B6760" t="s">
        <v>20166</v>
      </c>
      <c r="C6760" t="s">
        <v>54970</v>
      </c>
      <c r="D6760" s="111" t="s">
        <v>24</v>
      </c>
      <c r="E6760" s="111" t="s">
        <v>54971</v>
      </c>
    </row>
    <row r="6761" spans="1:5">
      <c r="A6761">
        <v>0</v>
      </c>
      <c r="B6761" t="s">
        <v>20167</v>
      </c>
      <c r="C6761" t="s">
        <v>54972</v>
      </c>
      <c r="D6761" s="111" t="s">
        <v>40</v>
      </c>
      <c r="E6761" s="111" t="s">
        <v>54973</v>
      </c>
    </row>
    <row r="6762" spans="1:5">
      <c r="A6762">
        <v>0</v>
      </c>
      <c r="B6762" t="s">
        <v>20168</v>
      </c>
      <c r="C6762" t="s">
        <v>20169</v>
      </c>
      <c r="D6762" s="111" t="s">
        <v>24</v>
      </c>
      <c r="E6762" s="111" t="s">
        <v>51761</v>
      </c>
    </row>
    <row r="6763" spans="1:5">
      <c r="A6763">
        <v>0</v>
      </c>
      <c r="B6763" t="s">
        <v>20170</v>
      </c>
      <c r="C6763" t="s">
        <v>54974</v>
      </c>
      <c r="D6763" s="111" t="s">
        <v>24</v>
      </c>
      <c r="E6763" s="111" t="s">
        <v>43472</v>
      </c>
    </row>
    <row r="6764" spans="1:5">
      <c r="A6764">
        <v>0</v>
      </c>
      <c r="B6764" t="s">
        <v>20171</v>
      </c>
      <c r="C6764" t="s">
        <v>54975</v>
      </c>
      <c r="D6764" s="111" t="s">
        <v>24</v>
      </c>
      <c r="E6764" s="111" t="s">
        <v>54976</v>
      </c>
    </row>
    <row r="6765" spans="1:5">
      <c r="A6765">
        <v>0</v>
      </c>
      <c r="B6765" t="s">
        <v>54977</v>
      </c>
      <c r="C6765">
        <v>0</v>
      </c>
      <c r="D6765" s="111">
        <v>0</v>
      </c>
      <c r="E6765" s="111" t="s">
        <v>42775</v>
      </c>
    </row>
    <row r="6766" spans="1:5">
      <c r="A6766">
        <v>0</v>
      </c>
      <c r="B6766" t="s">
        <v>20172</v>
      </c>
      <c r="C6766" t="s">
        <v>54978</v>
      </c>
      <c r="D6766" s="111" t="s">
        <v>4130</v>
      </c>
      <c r="E6766" s="111" t="s">
        <v>54979</v>
      </c>
    </row>
    <row r="6767" spans="1:5">
      <c r="A6767" t="s">
        <v>54980</v>
      </c>
      <c r="B6767">
        <v>0</v>
      </c>
      <c r="C6767">
        <v>0</v>
      </c>
      <c r="D6767" s="111">
        <v>0</v>
      </c>
      <c r="E6767" s="111" t="s">
        <v>42775</v>
      </c>
    </row>
    <row r="6768" spans="1:5">
      <c r="A6768">
        <v>0</v>
      </c>
      <c r="B6768" t="s">
        <v>54981</v>
      </c>
      <c r="C6768">
        <v>0</v>
      </c>
      <c r="D6768" s="111">
        <v>0</v>
      </c>
      <c r="E6768" s="111" t="s">
        <v>42775</v>
      </c>
    </row>
    <row r="6769" spans="1:5">
      <c r="A6769">
        <v>0</v>
      </c>
      <c r="B6769" t="s">
        <v>20173</v>
      </c>
      <c r="C6769" t="s">
        <v>20174</v>
      </c>
      <c r="D6769" s="111" t="s">
        <v>24</v>
      </c>
      <c r="E6769" s="111" t="s">
        <v>54982</v>
      </c>
    </row>
    <row r="6770" spans="1:5">
      <c r="A6770">
        <v>0</v>
      </c>
      <c r="B6770">
        <v>0</v>
      </c>
      <c r="C6770">
        <v>0</v>
      </c>
      <c r="D6770" s="111">
        <v>0</v>
      </c>
      <c r="E6770" s="111" t="s">
        <v>42775</v>
      </c>
    </row>
    <row r="6771" spans="1:5">
      <c r="A6771">
        <v>0</v>
      </c>
      <c r="B6771">
        <v>0</v>
      </c>
      <c r="C6771">
        <v>0</v>
      </c>
      <c r="D6771" s="111">
        <v>0</v>
      </c>
      <c r="E6771" s="111" t="s">
        <v>42775</v>
      </c>
    </row>
    <row r="6772" spans="1:5">
      <c r="A6772" t="s">
        <v>54983</v>
      </c>
      <c r="B6772">
        <v>0</v>
      </c>
      <c r="C6772">
        <v>0</v>
      </c>
      <c r="D6772" s="111">
        <v>0</v>
      </c>
      <c r="E6772" s="111" t="s">
        <v>42775</v>
      </c>
    </row>
    <row r="6773" spans="1:5">
      <c r="A6773">
        <v>0</v>
      </c>
      <c r="B6773" t="s">
        <v>54984</v>
      </c>
      <c r="C6773">
        <v>0</v>
      </c>
      <c r="D6773" s="111">
        <v>0</v>
      </c>
      <c r="E6773" s="111" t="s">
        <v>42775</v>
      </c>
    </row>
    <row r="6774" spans="1:5">
      <c r="A6774">
        <v>0</v>
      </c>
      <c r="B6774" t="s">
        <v>20175</v>
      </c>
      <c r="C6774" t="s">
        <v>54985</v>
      </c>
      <c r="D6774" s="111" t="s">
        <v>4130</v>
      </c>
      <c r="E6774" s="111" t="s">
        <v>54986</v>
      </c>
    </row>
    <row r="6775" spans="1:5">
      <c r="A6775">
        <v>0</v>
      </c>
      <c r="B6775" t="s">
        <v>20176</v>
      </c>
      <c r="C6775" t="s">
        <v>54987</v>
      </c>
      <c r="D6775" s="111" t="s">
        <v>4130</v>
      </c>
      <c r="E6775" s="111" t="s">
        <v>54988</v>
      </c>
    </row>
    <row r="6776" spans="1:5">
      <c r="A6776">
        <v>0</v>
      </c>
      <c r="B6776" t="s">
        <v>20177</v>
      </c>
      <c r="C6776" t="s">
        <v>54989</v>
      </c>
      <c r="D6776" s="111" t="s">
        <v>4130</v>
      </c>
      <c r="E6776" s="111" t="s">
        <v>54990</v>
      </c>
    </row>
    <row r="6777" spans="1:5">
      <c r="A6777">
        <v>0</v>
      </c>
      <c r="B6777" t="s">
        <v>20178</v>
      </c>
      <c r="C6777" t="s">
        <v>54991</v>
      </c>
      <c r="D6777" s="111" t="s">
        <v>4130</v>
      </c>
      <c r="E6777" s="111" t="s">
        <v>54992</v>
      </c>
    </row>
    <row r="6778" spans="1:5">
      <c r="A6778">
        <v>0</v>
      </c>
      <c r="B6778" t="s">
        <v>20179</v>
      </c>
      <c r="C6778" t="s">
        <v>54993</v>
      </c>
      <c r="D6778" s="111" t="s">
        <v>4130</v>
      </c>
      <c r="E6778" s="111" t="s">
        <v>54994</v>
      </c>
    </row>
    <row r="6779" spans="1:5">
      <c r="A6779">
        <v>0</v>
      </c>
      <c r="B6779" t="s">
        <v>54995</v>
      </c>
      <c r="C6779">
        <v>0</v>
      </c>
      <c r="D6779" s="111">
        <v>0</v>
      </c>
      <c r="E6779" s="111" t="s">
        <v>42775</v>
      </c>
    </row>
    <row r="6780" spans="1:5">
      <c r="A6780">
        <v>0</v>
      </c>
      <c r="B6780" t="s">
        <v>20180</v>
      </c>
      <c r="C6780" t="s">
        <v>54996</v>
      </c>
      <c r="D6780" s="111" t="s">
        <v>40</v>
      </c>
      <c r="E6780" s="111" t="s">
        <v>54997</v>
      </c>
    </row>
    <row r="6781" spans="1:5">
      <c r="A6781">
        <v>0</v>
      </c>
      <c r="B6781" t="s">
        <v>20181</v>
      </c>
      <c r="C6781" t="s">
        <v>54998</v>
      </c>
      <c r="D6781" s="111" t="s">
        <v>40</v>
      </c>
      <c r="E6781" s="111" t="s">
        <v>54999</v>
      </c>
    </row>
    <row r="6782" spans="1:5">
      <c r="A6782">
        <v>0</v>
      </c>
      <c r="B6782" t="s">
        <v>20182</v>
      </c>
      <c r="C6782" t="s">
        <v>55000</v>
      </c>
      <c r="D6782" s="111" t="s">
        <v>40</v>
      </c>
      <c r="E6782" s="111" t="s">
        <v>55001</v>
      </c>
    </row>
    <row r="6783" spans="1:5">
      <c r="A6783">
        <v>0</v>
      </c>
      <c r="B6783" t="s">
        <v>55002</v>
      </c>
      <c r="C6783">
        <v>0</v>
      </c>
      <c r="D6783" s="111">
        <v>0</v>
      </c>
      <c r="E6783" s="111" t="s">
        <v>42775</v>
      </c>
    </row>
    <row r="6784" spans="1:5">
      <c r="A6784">
        <v>0</v>
      </c>
      <c r="B6784" t="s">
        <v>20183</v>
      </c>
      <c r="C6784" t="s">
        <v>55003</v>
      </c>
      <c r="D6784" s="111" t="s">
        <v>40</v>
      </c>
      <c r="E6784" s="111" t="s">
        <v>55004</v>
      </c>
    </row>
    <row r="6785" spans="1:5">
      <c r="A6785">
        <v>0</v>
      </c>
      <c r="B6785" t="s">
        <v>20184</v>
      </c>
      <c r="C6785" t="s">
        <v>55005</v>
      </c>
      <c r="D6785" s="111" t="s">
        <v>40</v>
      </c>
      <c r="E6785" s="111" t="s">
        <v>55006</v>
      </c>
    </row>
    <row r="6786" spans="1:5">
      <c r="A6786">
        <v>0</v>
      </c>
      <c r="B6786" t="s">
        <v>20185</v>
      </c>
      <c r="C6786" t="s">
        <v>55007</v>
      </c>
      <c r="D6786" s="111" t="s">
        <v>40</v>
      </c>
      <c r="E6786" s="111" t="s">
        <v>55008</v>
      </c>
    </row>
    <row r="6787" spans="1:5">
      <c r="A6787">
        <v>0</v>
      </c>
      <c r="B6787" t="s">
        <v>20186</v>
      </c>
      <c r="C6787" t="s">
        <v>55009</v>
      </c>
      <c r="D6787" s="111" t="s">
        <v>40</v>
      </c>
      <c r="E6787" s="111" t="s">
        <v>55010</v>
      </c>
    </row>
    <row r="6788" spans="1:5">
      <c r="A6788">
        <v>0</v>
      </c>
      <c r="B6788" t="s">
        <v>55011</v>
      </c>
      <c r="C6788">
        <v>0</v>
      </c>
      <c r="D6788" s="111">
        <v>0</v>
      </c>
      <c r="E6788" s="111" t="s">
        <v>42775</v>
      </c>
    </row>
    <row r="6789" spans="1:5">
      <c r="A6789">
        <v>0</v>
      </c>
      <c r="B6789" t="s">
        <v>20187</v>
      </c>
      <c r="C6789" t="s">
        <v>55012</v>
      </c>
      <c r="D6789" s="111" t="s">
        <v>40</v>
      </c>
      <c r="E6789" s="111" t="s">
        <v>55013</v>
      </c>
    </row>
    <row r="6790" spans="1:5">
      <c r="A6790">
        <v>0</v>
      </c>
      <c r="B6790" t="s">
        <v>20188</v>
      </c>
      <c r="C6790" t="s">
        <v>55014</v>
      </c>
      <c r="D6790" s="111" t="s">
        <v>40</v>
      </c>
      <c r="E6790" s="111" t="s">
        <v>55015</v>
      </c>
    </row>
    <row r="6791" spans="1:5">
      <c r="A6791">
        <v>0</v>
      </c>
      <c r="B6791" t="s">
        <v>20189</v>
      </c>
      <c r="C6791" t="s">
        <v>55016</v>
      </c>
      <c r="D6791" s="111" t="s">
        <v>40</v>
      </c>
      <c r="E6791" s="111" t="s">
        <v>53455</v>
      </c>
    </row>
    <row r="6792" spans="1:5">
      <c r="A6792">
        <v>0</v>
      </c>
      <c r="B6792" t="s">
        <v>20190</v>
      </c>
      <c r="C6792" t="s">
        <v>55017</v>
      </c>
      <c r="D6792" s="111" t="s">
        <v>40</v>
      </c>
      <c r="E6792" s="111" t="s">
        <v>55018</v>
      </c>
    </row>
    <row r="6793" spans="1:5">
      <c r="A6793">
        <v>0</v>
      </c>
      <c r="B6793" t="s">
        <v>20191</v>
      </c>
      <c r="C6793" t="s">
        <v>55019</v>
      </c>
      <c r="D6793" s="111" t="s">
        <v>40</v>
      </c>
      <c r="E6793" s="111" t="s">
        <v>55020</v>
      </c>
    </row>
    <row r="6794" spans="1:5">
      <c r="A6794">
        <v>0</v>
      </c>
      <c r="B6794" t="s">
        <v>20192</v>
      </c>
      <c r="C6794" t="s">
        <v>55021</v>
      </c>
      <c r="D6794" s="111" t="s">
        <v>40</v>
      </c>
      <c r="E6794" s="111" t="s">
        <v>55022</v>
      </c>
    </row>
    <row r="6795" spans="1:5">
      <c r="A6795">
        <v>0</v>
      </c>
      <c r="B6795" t="s">
        <v>20193</v>
      </c>
      <c r="C6795" t="s">
        <v>55023</v>
      </c>
      <c r="D6795" s="111" t="s">
        <v>40</v>
      </c>
      <c r="E6795" s="111" t="s">
        <v>55024</v>
      </c>
    </row>
    <row r="6796" spans="1:5">
      <c r="A6796">
        <v>0</v>
      </c>
      <c r="B6796" t="s">
        <v>20194</v>
      </c>
      <c r="C6796" t="s">
        <v>55025</v>
      </c>
      <c r="D6796" s="111" t="s">
        <v>40</v>
      </c>
      <c r="E6796" s="111" t="s">
        <v>55026</v>
      </c>
    </row>
    <row r="6797" spans="1:5">
      <c r="A6797">
        <v>0</v>
      </c>
      <c r="B6797" t="s">
        <v>20195</v>
      </c>
      <c r="C6797" t="s">
        <v>55027</v>
      </c>
      <c r="D6797" s="111" t="s">
        <v>40</v>
      </c>
      <c r="E6797" s="111" t="s">
        <v>55028</v>
      </c>
    </row>
    <row r="6798" spans="1:5">
      <c r="A6798">
        <v>0</v>
      </c>
      <c r="B6798" t="s">
        <v>20196</v>
      </c>
      <c r="C6798" t="s">
        <v>55029</v>
      </c>
      <c r="D6798" s="111" t="s">
        <v>40</v>
      </c>
      <c r="E6798" s="111" t="s">
        <v>55030</v>
      </c>
    </row>
    <row r="6799" spans="1:5">
      <c r="A6799">
        <v>0</v>
      </c>
      <c r="B6799" t="s">
        <v>20197</v>
      </c>
      <c r="C6799" t="s">
        <v>55031</v>
      </c>
      <c r="D6799" s="111" t="s">
        <v>40</v>
      </c>
      <c r="E6799" s="111" t="s">
        <v>55032</v>
      </c>
    </row>
    <row r="6800" spans="1:5">
      <c r="A6800">
        <v>0</v>
      </c>
      <c r="B6800" t="s">
        <v>55033</v>
      </c>
      <c r="C6800">
        <v>0</v>
      </c>
      <c r="D6800" s="111">
        <v>0</v>
      </c>
      <c r="E6800" s="111" t="s">
        <v>42775</v>
      </c>
    </row>
    <row r="6801" spans="1:5">
      <c r="A6801">
        <v>0</v>
      </c>
      <c r="B6801" t="s">
        <v>20198</v>
      </c>
      <c r="C6801" t="s">
        <v>55034</v>
      </c>
      <c r="D6801" s="111" t="s">
        <v>40</v>
      </c>
      <c r="E6801" s="111" t="s">
        <v>55035</v>
      </c>
    </row>
    <row r="6802" spans="1:5">
      <c r="A6802">
        <v>0</v>
      </c>
      <c r="B6802" t="s">
        <v>20199</v>
      </c>
      <c r="C6802" t="s">
        <v>55036</v>
      </c>
      <c r="D6802" s="111" t="s">
        <v>40</v>
      </c>
      <c r="E6802" s="111" t="s">
        <v>55037</v>
      </c>
    </row>
    <row r="6803" spans="1:5">
      <c r="A6803">
        <v>0</v>
      </c>
      <c r="B6803" t="s">
        <v>20200</v>
      </c>
      <c r="C6803" t="s">
        <v>55038</v>
      </c>
      <c r="D6803" s="111" t="s">
        <v>40</v>
      </c>
      <c r="E6803" s="111" t="s">
        <v>55039</v>
      </c>
    </row>
    <row r="6804" spans="1:5">
      <c r="A6804">
        <v>0</v>
      </c>
      <c r="B6804" t="s">
        <v>20201</v>
      </c>
      <c r="C6804" t="s">
        <v>20202</v>
      </c>
      <c r="D6804" s="111" t="s">
        <v>40</v>
      </c>
      <c r="E6804" s="111" t="s">
        <v>55040</v>
      </c>
    </row>
    <row r="6805" spans="1:5">
      <c r="A6805">
        <v>0</v>
      </c>
      <c r="B6805" t="s">
        <v>20203</v>
      </c>
      <c r="C6805" t="s">
        <v>20204</v>
      </c>
      <c r="D6805" s="111" t="s">
        <v>40</v>
      </c>
      <c r="E6805" s="111" t="s">
        <v>55041</v>
      </c>
    </row>
    <row r="6806" spans="1:5">
      <c r="A6806">
        <v>0</v>
      </c>
      <c r="B6806" t="s">
        <v>20205</v>
      </c>
      <c r="C6806" t="s">
        <v>20206</v>
      </c>
      <c r="D6806" s="111" t="s">
        <v>40</v>
      </c>
      <c r="E6806" s="111" t="s">
        <v>55042</v>
      </c>
    </row>
    <row r="6807" spans="1:5">
      <c r="A6807">
        <v>0</v>
      </c>
      <c r="B6807" t="s">
        <v>20207</v>
      </c>
      <c r="C6807" t="s">
        <v>55043</v>
      </c>
      <c r="D6807" s="111" t="s">
        <v>40</v>
      </c>
      <c r="E6807" s="111" t="s">
        <v>55044</v>
      </c>
    </row>
    <row r="6808" spans="1:5">
      <c r="A6808">
        <v>0</v>
      </c>
      <c r="B6808" t="s">
        <v>20208</v>
      </c>
      <c r="C6808" t="s">
        <v>20209</v>
      </c>
      <c r="D6808" s="111" t="s">
        <v>40</v>
      </c>
      <c r="E6808" s="111" t="s">
        <v>55045</v>
      </c>
    </row>
    <row r="6809" spans="1:5">
      <c r="A6809">
        <v>0</v>
      </c>
      <c r="B6809" t="s">
        <v>20210</v>
      </c>
      <c r="C6809" t="s">
        <v>20211</v>
      </c>
      <c r="D6809" s="111" t="s">
        <v>40</v>
      </c>
      <c r="E6809" s="111" t="s">
        <v>55046</v>
      </c>
    </row>
    <row r="6810" spans="1:5">
      <c r="A6810">
        <v>0</v>
      </c>
      <c r="B6810" t="s">
        <v>20212</v>
      </c>
      <c r="C6810" t="s">
        <v>20213</v>
      </c>
      <c r="D6810" s="111" t="s">
        <v>40</v>
      </c>
      <c r="E6810" s="111" t="s">
        <v>55047</v>
      </c>
    </row>
    <row r="6811" spans="1:5">
      <c r="A6811">
        <v>0</v>
      </c>
      <c r="B6811" t="s">
        <v>55048</v>
      </c>
      <c r="C6811">
        <v>0</v>
      </c>
      <c r="D6811" s="111">
        <v>0</v>
      </c>
      <c r="E6811" s="111" t="s">
        <v>42775</v>
      </c>
    </row>
    <row r="6812" spans="1:5">
      <c r="A6812">
        <v>0</v>
      </c>
      <c r="B6812" t="s">
        <v>20214</v>
      </c>
      <c r="C6812" t="s">
        <v>55049</v>
      </c>
      <c r="D6812" s="111" t="s">
        <v>40</v>
      </c>
      <c r="E6812" s="111" t="s">
        <v>55050</v>
      </c>
    </row>
    <row r="6813" spans="1:5">
      <c r="A6813">
        <v>0</v>
      </c>
      <c r="B6813" t="s">
        <v>20215</v>
      </c>
      <c r="C6813" t="s">
        <v>55051</v>
      </c>
      <c r="D6813" s="111" t="s">
        <v>40</v>
      </c>
      <c r="E6813" s="111" t="s">
        <v>45495</v>
      </c>
    </row>
    <row r="6814" spans="1:5">
      <c r="A6814">
        <v>0</v>
      </c>
      <c r="B6814" t="s">
        <v>20216</v>
      </c>
      <c r="C6814" t="s">
        <v>55052</v>
      </c>
      <c r="D6814" s="111" t="s">
        <v>40</v>
      </c>
      <c r="E6814" s="111" t="s">
        <v>55053</v>
      </c>
    </row>
    <row r="6815" spans="1:5">
      <c r="A6815">
        <v>0</v>
      </c>
      <c r="B6815" t="s">
        <v>20217</v>
      </c>
      <c r="C6815" t="s">
        <v>55054</v>
      </c>
      <c r="D6815" s="111" t="s">
        <v>40</v>
      </c>
      <c r="E6815" s="111" t="s">
        <v>55055</v>
      </c>
    </row>
    <row r="6816" spans="1:5">
      <c r="A6816">
        <v>0</v>
      </c>
      <c r="B6816" t="s">
        <v>20218</v>
      </c>
      <c r="C6816" t="s">
        <v>55056</v>
      </c>
      <c r="D6816" s="111" t="s">
        <v>40</v>
      </c>
      <c r="E6816" s="111" t="s">
        <v>55057</v>
      </c>
    </row>
    <row r="6817" spans="1:5">
      <c r="A6817">
        <v>0</v>
      </c>
      <c r="B6817" t="s">
        <v>20219</v>
      </c>
      <c r="C6817" t="s">
        <v>55058</v>
      </c>
      <c r="D6817" s="111" t="s">
        <v>40</v>
      </c>
      <c r="E6817" s="111" t="s">
        <v>55059</v>
      </c>
    </row>
    <row r="6818" spans="1:5">
      <c r="A6818">
        <v>0</v>
      </c>
      <c r="B6818" t="s">
        <v>55060</v>
      </c>
      <c r="C6818">
        <v>0</v>
      </c>
      <c r="D6818" s="111">
        <v>0</v>
      </c>
      <c r="E6818" s="111" t="s">
        <v>42775</v>
      </c>
    </row>
    <row r="6819" spans="1:5">
      <c r="A6819">
        <v>0</v>
      </c>
      <c r="B6819" t="s">
        <v>20220</v>
      </c>
      <c r="C6819" t="s">
        <v>55061</v>
      </c>
      <c r="D6819" s="111" t="s">
        <v>40</v>
      </c>
      <c r="E6819" s="111" t="s">
        <v>55062</v>
      </c>
    </row>
    <row r="6820" spans="1:5">
      <c r="A6820">
        <v>0</v>
      </c>
      <c r="B6820" t="s">
        <v>20221</v>
      </c>
      <c r="C6820" t="s">
        <v>55063</v>
      </c>
      <c r="D6820" s="111" t="s">
        <v>40</v>
      </c>
      <c r="E6820" s="111" t="s">
        <v>55064</v>
      </c>
    </row>
    <row r="6821" spans="1:5">
      <c r="A6821">
        <v>0</v>
      </c>
      <c r="B6821" t="s">
        <v>20222</v>
      </c>
      <c r="C6821" t="s">
        <v>55065</v>
      </c>
      <c r="D6821" s="111" t="s">
        <v>40</v>
      </c>
      <c r="E6821" s="111" t="s">
        <v>55066</v>
      </c>
    </row>
    <row r="6822" spans="1:5">
      <c r="A6822">
        <v>0</v>
      </c>
      <c r="B6822" t="s">
        <v>20223</v>
      </c>
      <c r="C6822" t="s">
        <v>55067</v>
      </c>
      <c r="D6822" s="111" t="s">
        <v>40</v>
      </c>
      <c r="E6822" s="111" t="s">
        <v>55068</v>
      </c>
    </row>
    <row r="6823" spans="1:5">
      <c r="A6823">
        <v>0</v>
      </c>
      <c r="B6823" t="s">
        <v>20224</v>
      </c>
      <c r="C6823" t="s">
        <v>55069</v>
      </c>
      <c r="D6823" s="111" t="s">
        <v>40</v>
      </c>
      <c r="E6823" s="111" t="s">
        <v>55070</v>
      </c>
    </row>
    <row r="6824" spans="1:5">
      <c r="A6824">
        <v>0</v>
      </c>
      <c r="B6824" t="s">
        <v>55071</v>
      </c>
      <c r="C6824">
        <v>0</v>
      </c>
      <c r="D6824" s="111">
        <v>0</v>
      </c>
      <c r="E6824" s="111" t="s">
        <v>42775</v>
      </c>
    </row>
    <row r="6825" spans="1:5">
      <c r="A6825">
        <v>0</v>
      </c>
      <c r="B6825" t="s">
        <v>20225</v>
      </c>
      <c r="C6825" t="s">
        <v>55072</v>
      </c>
      <c r="D6825" s="111" t="s">
        <v>4130</v>
      </c>
      <c r="E6825" s="111" t="s">
        <v>55073</v>
      </c>
    </row>
    <row r="6826" spans="1:5">
      <c r="A6826">
        <v>0</v>
      </c>
      <c r="B6826" t="s">
        <v>20226</v>
      </c>
      <c r="C6826" t="s">
        <v>55074</v>
      </c>
      <c r="D6826" s="111" t="s">
        <v>4130</v>
      </c>
      <c r="E6826" s="111" t="s">
        <v>43257</v>
      </c>
    </row>
    <row r="6827" spans="1:5">
      <c r="A6827">
        <v>0</v>
      </c>
      <c r="B6827" t="s">
        <v>20227</v>
      </c>
      <c r="C6827" t="s">
        <v>55075</v>
      </c>
      <c r="D6827" s="111" t="s">
        <v>4130</v>
      </c>
      <c r="E6827" s="111" t="s">
        <v>47066</v>
      </c>
    </row>
    <row r="6828" spans="1:5">
      <c r="A6828">
        <v>0</v>
      </c>
      <c r="B6828" t="s">
        <v>55076</v>
      </c>
      <c r="C6828">
        <v>0</v>
      </c>
      <c r="D6828" s="111">
        <v>0</v>
      </c>
      <c r="E6828" s="111" t="s">
        <v>42775</v>
      </c>
    </row>
    <row r="6829" spans="1:5">
      <c r="A6829">
        <v>0</v>
      </c>
      <c r="B6829" t="s">
        <v>20228</v>
      </c>
      <c r="C6829" t="s">
        <v>55077</v>
      </c>
      <c r="D6829" s="111" t="s">
        <v>40</v>
      </c>
      <c r="E6829" s="111" t="s">
        <v>55078</v>
      </c>
    </row>
    <row r="6830" spans="1:5">
      <c r="A6830">
        <v>0</v>
      </c>
      <c r="B6830" t="s">
        <v>20229</v>
      </c>
      <c r="C6830" t="s">
        <v>55079</v>
      </c>
      <c r="D6830" s="111" t="s">
        <v>40</v>
      </c>
      <c r="E6830" s="111" t="s">
        <v>44609</v>
      </c>
    </row>
    <row r="6831" spans="1:5">
      <c r="A6831">
        <v>0</v>
      </c>
      <c r="B6831" t="s">
        <v>20230</v>
      </c>
      <c r="C6831" t="s">
        <v>55080</v>
      </c>
      <c r="D6831" s="111" t="s">
        <v>40</v>
      </c>
      <c r="E6831" s="111" t="s">
        <v>55081</v>
      </c>
    </row>
    <row r="6832" spans="1:5">
      <c r="A6832">
        <v>0</v>
      </c>
      <c r="B6832" t="s">
        <v>20231</v>
      </c>
      <c r="C6832" t="s">
        <v>55082</v>
      </c>
      <c r="D6832" s="111" t="s">
        <v>40</v>
      </c>
      <c r="E6832" s="111" t="s">
        <v>45902</v>
      </c>
    </row>
    <row r="6833" spans="1:5">
      <c r="A6833">
        <v>0</v>
      </c>
      <c r="B6833" t="s">
        <v>20232</v>
      </c>
      <c r="C6833" t="s">
        <v>55083</v>
      </c>
      <c r="D6833" s="111" t="s">
        <v>40</v>
      </c>
      <c r="E6833" s="111" t="s">
        <v>55084</v>
      </c>
    </row>
    <row r="6834" spans="1:5">
      <c r="A6834">
        <v>0</v>
      </c>
      <c r="B6834" t="s">
        <v>55085</v>
      </c>
      <c r="C6834">
        <v>0</v>
      </c>
      <c r="D6834" s="111">
        <v>0</v>
      </c>
      <c r="E6834" s="111" t="s">
        <v>42775</v>
      </c>
    </row>
    <row r="6835" spans="1:5">
      <c r="A6835">
        <v>0</v>
      </c>
      <c r="B6835" t="s">
        <v>20233</v>
      </c>
      <c r="C6835" t="s">
        <v>55086</v>
      </c>
      <c r="D6835" s="111" t="s">
        <v>40</v>
      </c>
      <c r="E6835" s="111" t="s">
        <v>55087</v>
      </c>
    </row>
    <row r="6836" spans="1:5">
      <c r="A6836">
        <v>0</v>
      </c>
      <c r="B6836" t="s">
        <v>20234</v>
      </c>
      <c r="C6836" t="s">
        <v>55088</v>
      </c>
      <c r="D6836" s="111" t="s">
        <v>40</v>
      </c>
      <c r="E6836" s="111" t="s">
        <v>55089</v>
      </c>
    </row>
    <row r="6837" spans="1:5">
      <c r="A6837">
        <v>0</v>
      </c>
      <c r="B6837" t="s">
        <v>55090</v>
      </c>
      <c r="C6837">
        <v>0</v>
      </c>
      <c r="D6837" s="111">
        <v>0</v>
      </c>
      <c r="E6837" s="111" t="s">
        <v>42775</v>
      </c>
    </row>
    <row r="6838" spans="1:5">
      <c r="A6838">
        <v>0</v>
      </c>
      <c r="B6838" t="s">
        <v>20235</v>
      </c>
      <c r="C6838" t="s">
        <v>55091</v>
      </c>
      <c r="D6838" s="111" t="s">
        <v>40</v>
      </c>
      <c r="E6838" s="111" t="s">
        <v>55092</v>
      </c>
    </row>
    <row r="6839" spans="1:5">
      <c r="A6839">
        <v>0</v>
      </c>
      <c r="B6839" t="s">
        <v>20236</v>
      </c>
      <c r="C6839" t="s">
        <v>55093</v>
      </c>
      <c r="D6839" s="111" t="s">
        <v>40</v>
      </c>
      <c r="E6839" s="111" t="s">
        <v>49175</v>
      </c>
    </row>
    <row r="6840" spans="1:5">
      <c r="A6840">
        <v>0</v>
      </c>
      <c r="B6840" t="s">
        <v>20237</v>
      </c>
      <c r="C6840" t="s">
        <v>55094</v>
      </c>
      <c r="D6840" s="111" t="s">
        <v>40</v>
      </c>
      <c r="E6840" s="111" t="s">
        <v>55095</v>
      </c>
    </row>
    <row r="6841" spans="1:5">
      <c r="A6841">
        <v>0</v>
      </c>
      <c r="B6841" t="s">
        <v>20238</v>
      </c>
      <c r="C6841" t="s">
        <v>55096</v>
      </c>
      <c r="D6841" s="111" t="s">
        <v>40</v>
      </c>
      <c r="E6841" s="111" t="s">
        <v>55097</v>
      </c>
    </row>
    <row r="6842" spans="1:5">
      <c r="A6842">
        <v>0</v>
      </c>
      <c r="B6842" t="s">
        <v>20239</v>
      </c>
      <c r="C6842" t="s">
        <v>55098</v>
      </c>
      <c r="D6842" s="111" t="s">
        <v>40</v>
      </c>
      <c r="E6842" s="111" t="s">
        <v>55099</v>
      </c>
    </row>
    <row r="6843" spans="1:5">
      <c r="A6843">
        <v>0</v>
      </c>
      <c r="B6843" t="s">
        <v>20240</v>
      </c>
      <c r="C6843" t="s">
        <v>55100</v>
      </c>
      <c r="D6843" s="111" t="s">
        <v>40</v>
      </c>
      <c r="E6843" s="111" t="s">
        <v>55101</v>
      </c>
    </row>
    <row r="6844" spans="1:5">
      <c r="A6844">
        <v>0</v>
      </c>
      <c r="B6844" t="s">
        <v>20241</v>
      </c>
      <c r="C6844" t="s">
        <v>55102</v>
      </c>
      <c r="D6844" s="111" t="s">
        <v>40</v>
      </c>
      <c r="E6844" s="111" t="s">
        <v>55103</v>
      </c>
    </row>
    <row r="6845" spans="1:5">
      <c r="A6845">
        <v>0</v>
      </c>
      <c r="B6845" t="s">
        <v>20242</v>
      </c>
      <c r="C6845" t="s">
        <v>55104</v>
      </c>
      <c r="D6845" s="111" t="s">
        <v>40</v>
      </c>
      <c r="E6845" s="111" t="s">
        <v>55105</v>
      </c>
    </row>
    <row r="6846" spans="1:5">
      <c r="A6846">
        <v>0</v>
      </c>
      <c r="B6846" t="s">
        <v>20243</v>
      </c>
      <c r="C6846" t="s">
        <v>55106</v>
      </c>
      <c r="D6846" s="111" t="s">
        <v>40</v>
      </c>
      <c r="E6846" s="111" t="s">
        <v>55107</v>
      </c>
    </row>
    <row r="6847" spans="1:5">
      <c r="A6847">
        <v>0</v>
      </c>
      <c r="B6847" t="s">
        <v>20244</v>
      </c>
      <c r="C6847" t="s">
        <v>55108</v>
      </c>
      <c r="D6847" s="111" t="s">
        <v>40</v>
      </c>
      <c r="E6847" s="111" t="s">
        <v>55109</v>
      </c>
    </row>
    <row r="6848" spans="1:5">
      <c r="A6848">
        <v>0</v>
      </c>
      <c r="B6848" t="s">
        <v>20245</v>
      </c>
      <c r="C6848" t="s">
        <v>55110</v>
      </c>
      <c r="D6848" s="111" t="s">
        <v>40</v>
      </c>
      <c r="E6848" s="111" t="s">
        <v>55111</v>
      </c>
    </row>
    <row r="6849" spans="1:5">
      <c r="A6849">
        <v>0</v>
      </c>
      <c r="B6849" t="s">
        <v>20246</v>
      </c>
      <c r="C6849" t="s">
        <v>55112</v>
      </c>
      <c r="D6849" s="111" t="s">
        <v>40</v>
      </c>
      <c r="E6849" s="111" t="s">
        <v>55113</v>
      </c>
    </row>
    <row r="6850" spans="1:5">
      <c r="A6850">
        <v>0</v>
      </c>
      <c r="B6850" t="s">
        <v>20247</v>
      </c>
      <c r="C6850" t="s">
        <v>55114</v>
      </c>
      <c r="D6850" s="111" t="s">
        <v>40</v>
      </c>
      <c r="E6850" s="111" t="s">
        <v>55115</v>
      </c>
    </row>
    <row r="6851" spans="1:5">
      <c r="A6851">
        <v>0</v>
      </c>
      <c r="B6851" t="s">
        <v>20248</v>
      </c>
      <c r="C6851" t="s">
        <v>55116</v>
      </c>
      <c r="D6851" s="111" t="s">
        <v>40</v>
      </c>
      <c r="E6851" s="111" t="s">
        <v>55117</v>
      </c>
    </row>
    <row r="6852" spans="1:5">
      <c r="A6852">
        <v>0</v>
      </c>
      <c r="B6852" t="s">
        <v>55118</v>
      </c>
      <c r="C6852">
        <v>0</v>
      </c>
      <c r="D6852" s="111">
        <v>0</v>
      </c>
      <c r="E6852" s="111" t="s">
        <v>42775</v>
      </c>
    </row>
    <row r="6853" spans="1:5">
      <c r="A6853">
        <v>0</v>
      </c>
      <c r="B6853" t="s">
        <v>20249</v>
      </c>
      <c r="C6853" t="s">
        <v>55119</v>
      </c>
      <c r="D6853" s="111" t="s">
        <v>4130</v>
      </c>
      <c r="E6853" s="111" t="s">
        <v>55120</v>
      </c>
    </row>
    <row r="6854" spans="1:5">
      <c r="A6854">
        <v>0</v>
      </c>
      <c r="B6854" t="s">
        <v>20250</v>
      </c>
      <c r="C6854" t="s">
        <v>55121</v>
      </c>
      <c r="D6854" s="111" t="s">
        <v>4130</v>
      </c>
      <c r="E6854" s="111" t="s">
        <v>55122</v>
      </c>
    </row>
    <row r="6855" spans="1:5">
      <c r="A6855">
        <v>0</v>
      </c>
      <c r="B6855" t="s">
        <v>20251</v>
      </c>
      <c r="C6855" t="s">
        <v>55123</v>
      </c>
      <c r="D6855" s="111" t="s">
        <v>4130</v>
      </c>
      <c r="E6855" s="111" t="s">
        <v>55124</v>
      </c>
    </row>
    <row r="6856" spans="1:5">
      <c r="A6856">
        <v>0</v>
      </c>
      <c r="B6856" t="s">
        <v>20252</v>
      </c>
      <c r="C6856" t="s">
        <v>55125</v>
      </c>
      <c r="D6856" s="111" t="s">
        <v>4130</v>
      </c>
      <c r="E6856" s="111" t="s">
        <v>55126</v>
      </c>
    </row>
    <row r="6857" spans="1:5">
      <c r="A6857">
        <v>0</v>
      </c>
      <c r="B6857" t="s">
        <v>20253</v>
      </c>
      <c r="C6857" t="s">
        <v>55127</v>
      </c>
      <c r="D6857" s="111" t="s">
        <v>4130</v>
      </c>
      <c r="E6857" s="111" t="s">
        <v>55128</v>
      </c>
    </row>
    <row r="6858" spans="1:5">
      <c r="A6858">
        <v>0</v>
      </c>
      <c r="B6858" t="s">
        <v>20254</v>
      </c>
      <c r="C6858" t="s">
        <v>55129</v>
      </c>
      <c r="D6858" s="111" t="s">
        <v>4130</v>
      </c>
      <c r="E6858" s="111" t="s">
        <v>55130</v>
      </c>
    </row>
    <row r="6859" spans="1:5">
      <c r="A6859">
        <v>0</v>
      </c>
      <c r="B6859" t="s">
        <v>20255</v>
      </c>
      <c r="C6859" t="s">
        <v>55131</v>
      </c>
      <c r="D6859" s="111" t="s">
        <v>4130</v>
      </c>
      <c r="E6859" s="111" t="s">
        <v>55132</v>
      </c>
    </row>
    <row r="6860" spans="1:5">
      <c r="A6860">
        <v>0</v>
      </c>
      <c r="B6860" t="s">
        <v>20256</v>
      </c>
      <c r="C6860" t="s">
        <v>55133</v>
      </c>
      <c r="D6860" s="111" t="s">
        <v>4130</v>
      </c>
      <c r="E6860" s="111" t="s">
        <v>55134</v>
      </c>
    </row>
    <row r="6861" spans="1:5">
      <c r="A6861">
        <v>0</v>
      </c>
      <c r="B6861" t="s">
        <v>20257</v>
      </c>
      <c r="C6861" t="s">
        <v>55135</v>
      </c>
      <c r="D6861" s="111" t="s">
        <v>4130</v>
      </c>
      <c r="E6861" s="111" t="s">
        <v>50655</v>
      </c>
    </row>
    <row r="6862" spans="1:5">
      <c r="A6862">
        <v>0</v>
      </c>
      <c r="B6862" t="s">
        <v>20258</v>
      </c>
      <c r="C6862" t="s">
        <v>55136</v>
      </c>
      <c r="D6862" s="111" t="s">
        <v>4130</v>
      </c>
      <c r="E6862" s="111" t="s">
        <v>55137</v>
      </c>
    </row>
    <row r="6863" spans="1:5">
      <c r="A6863">
        <v>0</v>
      </c>
      <c r="B6863" t="s">
        <v>20259</v>
      </c>
      <c r="C6863" t="s">
        <v>55138</v>
      </c>
      <c r="D6863" s="111" t="s">
        <v>4130</v>
      </c>
      <c r="E6863" s="111" t="s">
        <v>50928</v>
      </c>
    </row>
    <row r="6864" spans="1:5">
      <c r="A6864">
        <v>0</v>
      </c>
      <c r="B6864" t="s">
        <v>20260</v>
      </c>
      <c r="C6864" t="s">
        <v>55139</v>
      </c>
      <c r="D6864" s="111" t="s">
        <v>4130</v>
      </c>
      <c r="E6864" s="111" t="s">
        <v>55140</v>
      </c>
    </row>
    <row r="6865" spans="1:5">
      <c r="A6865">
        <v>0</v>
      </c>
      <c r="B6865" t="s">
        <v>20261</v>
      </c>
      <c r="C6865" t="s">
        <v>55141</v>
      </c>
      <c r="D6865" s="111" t="s">
        <v>4130</v>
      </c>
      <c r="E6865" s="111" t="s">
        <v>55142</v>
      </c>
    </row>
    <row r="6866" spans="1:5">
      <c r="A6866">
        <v>0</v>
      </c>
      <c r="B6866" t="s">
        <v>20262</v>
      </c>
      <c r="C6866" t="s">
        <v>55143</v>
      </c>
      <c r="D6866" s="111" t="s">
        <v>4130</v>
      </c>
      <c r="E6866" s="111" t="s">
        <v>55144</v>
      </c>
    </row>
    <row r="6867" spans="1:5">
      <c r="A6867">
        <v>0</v>
      </c>
      <c r="B6867" t="s">
        <v>20263</v>
      </c>
      <c r="C6867" t="s">
        <v>55145</v>
      </c>
      <c r="D6867" s="111" t="s">
        <v>4130</v>
      </c>
      <c r="E6867" s="111" t="s">
        <v>45443</v>
      </c>
    </row>
    <row r="6868" spans="1:5">
      <c r="A6868">
        <v>0</v>
      </c>
      <c r="B6868" t="s">
        <v>20264</v>
      </c>
      <c r="C6868" t="s">
        <v>55146</v>
      </c>
      <c r="D6868" s="111" t="s">
        <v>4130</v>
      </c>
      <c r="E6868" s="111" t="s">
        <v>48567</v>
      </c>
    </row>
    <row r="6869" spans="1:5">
      <c r="A6869">
        <v>0</v>
      </c>
      <c r="B6869" t="s">
        <v>20265</v>
      </c>
      <c r="C6869" t="s">
        <v>55147</v>
      </c>
      <c r="D6869" s="111" t="s">
        <v>4130</v>
      </c>
      <c r="E6869" s="111" t="s">
        <v>55148</v>
      </c>
    </row>
    <row r="6870" spans="1:5">
      <c r="A6870">
        <v>0</v>
      </c>
      <c r="B6870" t="s">
        <v>20266</v>
      </c>
      <c r="C6870" t="s">
        <v>55149</v>
      </c>
      <c r="D6870" s="111" t="s">
        <v>4130</v>
      </c>
      <c r="E6870" s="111" t="s">
        <v>55150</v>
      </c>
    </row>
    <row r="6871" spans="1:5">
      <c r="A6871">
        <v>0</v>
      </c>
      <c r="B6871" t="s">
        <v>20267</v>
      </c>
      <c r="C6871" t="s">
        <v>55151</v>
      </c>
      <c r="D6871" s="111" t="s">
        <v>4130</v>
      </c>
      <c r="E6871" s="111" t="s">
        <v>55152</v>
      </c>
    </row>
    <row r="6872" spans="1:5">
      <c r="A6872">
        <v>0</v>
      </c>
      <c r="B6872" t="s">
        <v>20268</v>
      </c>
      <c r="C6872" t="s">
        <v>55153</v>
      </c>
      <c r="D6872" s="111" t="s">
        <v>4130</v>
      </c>
      <c r="E6872" s="111" t="s">
        <v>51504</v>
      </c>
    </row>
    <row r="6873" spans="1:5">
      <c r="A6873">
        <v>0</v>
      </c>
      <c r="B6873" t="s">
        <v>20269</v>
      </c>
      <c r="C6873" t="s">
        <v>55154</v>
      </c>
      <c r="D6873" s="111" t="s">
        <v>4130</v>
      </c>
      <c r="E6873" s="111" t="s">
        <v>55155</v>
      </c>
    </row>
    <row r="6874" spans="1:5">
      <c r="A6874">
        <v>0</v>
      </c>
      <c r="B6874" t="s">
        <v>20270</v>
      </c>
      <c r="C6874" t="s">
        <v>55156</v>
      </c>
      <c r="D6874" s="111" t="s">
        <v>4130</v>
      </c>
      <c r="E6874" s="111" t="s">
        <v>55157</v>
      </c>
    </row>
    <row r="6875" spans="1:5">
      <c r="A6875">
        <v>0</v>
      </c>
      <c r="B6875" t="s">
        <v>20271</v>
      </c>
      <c r="C6875" t="s">
        <v>55158</v>
      </c>
      <c r="D6875" s="111" t="s">
        <v>4130</v>
      </c>
      <c r="E6875" s="111" t="s">
        <v>55159</v>
      </c>
    </row>
    <row r="6876" spans="1:5">
      <c r="A6876">
        <v>0</v>
      </c>
      <c r="B6876" t="s">
        <v>20272</v>
      </c>
      <c r="C6876" t="s">
        <v>55160</v>
      </c>
      <c r="D6876" s="111" t="s">
        <v>4130</v>
      </c>
      <c r="E6876" s="111" t="s">
        <v>55161</v>
      </c>
    </row>
    <row r="6877" spans="1:5">
      <c r="A6877">
        <v>0</v>
      </c>
      <c r="B6877" t="s">
        <v>20273</v>
      </c>
      <c r="C6877" t="s">
        <v>55162</v>
      </c>
      <c r="D6877" s="111" t="s">
        <v>4130</v>
      </c>
      <c r="E6877" s="111" t="s">
        <v>55163</v>
      </c>
    </row>
    <row r="6878" spans="1:5">
      <c r="A6878">
        <v>0</v>
      </c>
      <c r="B6878" t="s">
        <v>20274</v>
      </c>
      <c r="C6878" t="s">
        <v>55164</v>
      </c>
      <c r="D6878" s="111" t="s">
        <v>4130</v>
      </c>
      <c r="E6878" s="111" t="s">
        <v>55165</v>
      </c>
    </row>
    <row r="6879" spans="1:5">
      <c r="A6879">
        <v>0</v>
      </c>
      <c r="B6879" t="s">
        <v>20275</v>
      </c>
      <c r="C6879" t="s">
        <v>55166</v>
      </c>
      <c r="D6879" s="111" t="s">
        <v>4130</v>
      </c>
      <c r="E6879" s="111" t="s">
        <v>55167</v>
      </c>
    </row>
    <row r="6880" spans="1:5">
      <c r="A6880">
        <v>0</v>
      </c>
      <c r="B6880" t="s">
        <v>20276</v>
      </c>
      <c r="C6880" t="s">
        <v>55168</v>
      </c>
      <c r="D6880" s="111" t="s">
        <v>4130</v>
      </c>
      <c r="E6880" s="111" t="s">
        <v>55169</v>
      </c>
    </row>
    <row r="6881" spans="1:5">
      <c r="A6881">
        <v>0</v>
      </c>
      <c r="B6881" t="s">
        <v>20277</v>
      </c>
      <c r="C6881" t="s">
        <v>55170</v>
      </c>
      <c r="D6881" s="111" t="s">
        <v>4130</v>
      </c>
      <c r="E6881" s="111" t="s">
        <v>55171</v>
      </c>
    </row>
    <row r="6882" spans="1:5">
      <c r="A6882">
        <v>0</v>
      </c>
      <c r="B6882" t="s">
        <v>20278</v>
      </c>
      <c r="C6882" t="s">
        <v>55172</v>
      </c>
      <c r="D6882" s="111" t="s">
        <v>4130</v>
      </c>
      <c r="E6882" s="111" t="s">
        <v>55173</v>
      </c>
    </row>
    <row r="6883" spans="1:5">
      <c r="A6883">
        <v>0</v>
      </c>
      <c r="B6883" t="s">
        <v>20279</v>
      </c>
      <c r="C6883" t="s">
        <v>55174</v>
      </c>
      <c r="D6883" s="111" t="s">
        <v>4130</v>
      </c>
      <c r="E6883" s="111" t="s">
        <v>55175</v>
      </c>
    </row>
    <row r="6884" spans="1:5">
      <c r="A6884">
        <v>0</v>
      </c>
      <c r="B6884" t="s">
        <v>20280</v>
      </c>
      <c r="C6884" t="s">
        <v>55176</v>
      </c>
      <c r="D6884" s="111" t="s">
        <v>4130</v>
      </c>
      <c r="E6884" s="111" t="s">
        <v>55177</v>
      </c>
    </row>
    <row r="6885" spans="1:5">
      <c r="A6885">
        <v>0</v>
      </c>
      <c r="B6885" t="s">
        <v>20281</v>
      </c>
      <c r="C6885" t="s">
        <v>55178</v>
      </c>
      <c r="D6885" s="111" t="s">
        <v>4130</v>
      </c>
      <c r="E6885" s="111" t="s">
        <v>55179</v>
      </c>
    </row>
    <row r="6886" spans="1:5">
      <c r="A6886">
        <v>0</v>
      </c>
      <c r="B6886" t="s">
        <v>20282</v>
      </c>
      <c r="C6886" t="s">
        <v>55180</v>
      </c>
      <c r="D6886" s="111" t="s">
        <v>4130</v>
      </c>
      <c r="E6886" s="111" t="s">
        <v>55181</v>
      </c>
    </row>
    <row r="6887" spans="1:5">
      <c r="A6887">
        <v>0</v>
      </c>
      <c r="B6887" t="s">
        <v>20283</v>
      </c>
      <c r="C6887" t="s">
        <v>55182</v>
      </c>
      <c r="D6887" s="111" t="s">
        <v>4130</v>
      </c>
      <c r="E6887" s="111" t="s">
        <v>54741</v>
      </c>
    </row>
    <row r="6888" spans="1:5">
      <c r="A6888">
        <v>0</v>
      </c>
      <c r="B6888" t="s">
        <v>20284</v>
      </c>
      <c r="C6888" t="s">
        <v>55183</v>
      </c>
      <c r="D6888" s="111" t="s">
        <v>4130</v>
      </c>
      <c r="E6888" s="111" t="s">
        <v>55184</v>
      </c>
    </row>
    <row r="6889" spans="1:5">
      <c r="A6889">
        <v>0</v>
      </c>
      <c r="B6889" t="s">
        <v>20285</v>
      </c>
      <c r="C6889" t="s">
        <v>55185</v>
      </c>
      <c r="D6889" s="111" t="s">
        <v>4130</v>
      </c>
      <c r="E6889" s="111" t="s">
        <v>55186</v>
      </c>
    </row>
    <row r="6890" spans="1:5">
      <c r="A6890">
        <v>0</v>
      </c>
      <c r="B6890" t="s">
        <v>20286</v>
      </c>
      <c r="C6890" t="s">
        <v>55187</v>
      </c>
      <c r="D6890" s="111" t="s">
        <v>4130</v>
      </c>
      <c r="E6890" s="111" t="s">
        <v>43241</v>
      </c>
    </row>
    <row r="6891" spans="1:5">
      <c r="A6891">
        <v>0</v>
      </c>
      <c r="B6891" t="s">
        <v>20287</v>
      </c>
      <c r="C6891" t="s">
        <v>55188</v>
      </c>
      <c r="D6891" s="111" t="s">
        <v>4130</v>
      </c>
      <c r="E6891" s="111" t="s">
        <v>55189</v>
      </c>
    </row>
    <row r="6892" spans="1:5">
      <c r="A6892">
        <v>0</v>
      </c>
      <c r="B6892" t="s">
        <v>20288</v>
      </c>
      <c r="C6892" t="s">
        <v>55190</v>
      </c>
      <c r="D6892" s="111" t="s">
        <v>4130</v>
      </c>
      <c r="E6892" s="111" t="s">
        <v>55191</v>
      </c>
    </row>
    <row r="6893" spans="1:5">
      <c r="A6893">
        <v>0</v>
      </c>
      <c r="B6893" t="s">
        <v>20289</v>
      </c>
      <c r="C6893" t="s">
        <v>55192</v>
      </c>
      <c r="D6893" s="111" t="s">
        <v>4130</v>
      </c>
      <c r="E6893" s="111" t="s">
        <v>55193</v>
      </c>
    </row>
    <row r="6894" spans="1:5">
      <c r="A6894">
        <v>0</v>
      </c>
      <c r="B6894" t="s">
        <v>20290</v>
      </c>
      <c r="C6894" t="s">
        <v>55194</v>
      </c>
      <c r="D6894" s="111" t="s">
        <v>4130</v>
      </c>
      <c r="E6894" s="111" t="s">
        <v>55195</v>
      </c>
    </row>
    <row r="6895" spans="1:5">
      <c r="A6895">
        <v>0</v>
      </c>
      <c r="B6895" t="s">
        <v>20291</v>
      </c>
      <c r="C6895" t="s">
        <v>55196</v>
      </c>
      <c r="D6895" s="111" t="s">
        <v>4130</v>
      </c>
      <c r="E6895" s="111" t="s">
        <v>55197</v>
      </c>
    </row>
    <row r="6896" spans="1:5">
      <c r="A6896">
        <v>0</v>
      </c>
      <c r="B6896" t="s">
        <v>20292</v>
      </c>
      <c r="C6896" t="s">
        <v>55198</v>
      </c>
      <c r="D6896" s="111" t="s">
        <v>4130</v>
      </c>
      <c r="E6896" s="111" t="s">
        <v>53752</v>
      </c>
    </row>
    <row r="6897" spans="1:5">
      <c r="A6897">
        <v>0</v>
      </c>
      <c r="B6897" t="s">
        <v>20293</v>
      </c>
      <c r="C6897" t="s">
        <v>55199</v>
      </c>
      <c r="D6897" s="111" t="s">
        <v>4130</v>
      </c>
      <c r="E6897" s="111" t="s">
        <v>55200</v>
      </c>
    </row>
    <row r="6898" spans="1:5">
      <c r="A6898">
        <v>0</v>
      </c>
      <c r="B6898" t="s">
        <v>20294</v>
      </c>
      <c r="C6898" t="s">
        <v>55201</v>
      </c>
      <c r="D6898" s="111" t="s">
        <v>4130</v>
      </c>
      <c r="E6898" s="111" t="s">
        <v>55202</v>
      </c>
    </row>
    <row r="6899" spans="1:5">
      <c r="A6899">
        <v>0</v>
      </c>
      <c r="B6899" t="s">
        <v>20295</v>
      </c>
      <c r="C6899" t="s">
        <v>55203</v>
      </c>
      <c r="D6899" s="111" t="s">
        <v>4130</v>
      </c>
      <c r="E6899" s="111" t="s">
        <v>55204</v>
      </c>
    </row>
    <row r="6900" spans="1:5">
      <c r="A6900">
        <v>0</v>
      </c>
      <c r="B6900" t="s">
        <v>20296</v>
      </c>
      <c r="C6900" t="s">
        <v>55205</v>
      </c>
      <c r="D6900" s="111" t="s">
        <v>4130</v>
      </c>
      <c r="E6900" s="111" t="s">
        <v>50101</v>
      </c>
    </row>
    <row r="6901" spans="1:5">
      <c r="A6901">
        <v>0</v>
      </c>
      <c r="B6901" t="s">
        <v>20297</v>
      </c>
      <c r="C6901" t="s">
        <v>55206</v>
      </c>
      <c r="D6901" s="111" t="s">
        <v>4130</v>
      </c>
      <c r="E6901" s="111" t="s">
        <v>55207</v>
      </c>
    </row>
    <row r="6902" spans="1:5">
      <c r="A6902">
        <v>0</v>
      </c>
      <c r="B6902" t="s">
        <v>20298</v>
      </c>
      <c r="C6902" t="s">
        <v>55208</v>
      </c>
      <c r="D6902" s="111" t="s">
        <v>4130</v>
      </c>
      <c r="E6902" s="111" t="s">
        <v>55209</v>
      </c>
    </row>
    <row r="6903" spans="1:5">
      <c r="A6903">
        <v>0</v>
      </c>
      <c r="B6903" t="s">
        <v>20299</v>
      </c>
      <c r="C6903" t="s">
        <v>55210</v>
      </c>
      <c r="D6903" s="111" t="s">
        <v>4130</v>
      </c>
      <c r="E6903" s="111" t="s">
        <v>55211</v>
      </c>
    </row>
    <row r="6904" spans="1:5">
      <c r="A6904">
        <v>0</v>
      </c>
      <c r="B6904" t="s">
        <v>20300</v>
      </c>
      <c r="C6904" t="s">
        <v>55212</v>
      </c>
      <c r="D6904" s="111" t="s">
        <v>4130</v>
      </c>
      <c r="E6904" s="111" t="s">
        <v>55213</v>
      </c>
    </row>
    <row r="6905" spans="1:5">
      <c r="A6905">
        <v>0</v>
      </c>
      <c r="B6905" t="s">
        <v>20301</v>
      </c>
      <c r="C6905" t="s">
        <v>55214</v>
      </c>
      <c r="D6905" s="111" t="s">
        <v>4130</v>
      </c>
      <c r="E6905" s="111" t="s">
        <v>55215</v>
      </c>
    </row>
    <row r="6906" spans="1:5">
      <c r="A6906">
        <v>0</v>
      </c>
      <c r="B6906" t="s">
        <v>20302</v>
      </c>
      <c r="C6906" t="s">
        <v>55216</v>
      </c>
      <c r="D6906" s="111" t="s">
        <v>4130</v>
      </c>
      <c r="E6906" s="111" t="s">
        <v>55217</v>
      </c>
    </row>
    <row r="6907" spans="1:5">
      <c r="A6907">
        <v>0</v>
      </c>
      <c r="B6907" t="s">
        <v>20303</v>
      </c>
      <c r="C6907" t="s">
        <v>55218</v>
      </c>
      <c r="D6907" s="111" t="s">
        <v>4130</v>
      </c>
      <c r="E6907" s="111" t="s">
        <v>55219</v>
      </c>
    </row>
    <row r="6908" spans="1:5">
      <c r="A6908">
        <v>0</v>
      </c>
      <c r="B6908" t="s">
        <v>20304</v>
      </c>
      <c r="C6908" t="s">
        <v>55220</v>
      </c>
      <c r="D6908" s="111" t="s">
        <v>4130</v>
      </c>
      <c r="E6908" s="111" t="s">
        <v>55221</v>
      </c>
    </row>
    <row r="6909" spans="1:5">
      <c r="A6909">
        <v>0</v>
      </c>
      <c r="B6909" t="s">
        <v>20305</v>
      </c>
      <c r="C6909" t="s">
        <v>55222</v>
      </c>
      <c r="D6909" s="111" t="s">
        <v>4130</v>
      </c>
      <c r="E6909" s="111" t="s">
        <v>55223</v>
      </c>
    </row>
    <row r="6910" spans="1:5">
      <c r="A6910">
        <v>0</v>
      </c>
      <c r="B6910" t="s">
        <v>20306</v>
      </c>
      <c r="C6910" t="s">
        <v>55224</v>
      </c>
      <c r="D6910" s="111" t="s">
        <v>4130</v>
      </c>
      <c r="E6910" s="111" t="s">
        <v>55225</v>
      </c>
    </row>
    <row r="6911" spans="1:5">
      <c r="A6911">
        <v>0</v>
      </c>
      <c r="B6911" t="s">
        <v>20307</v>
      </c>
      <c r="C6911" t="s">
        <v>55226</v>
      </c>
      <c r="D6911" s="111" t="s">
        <v>4130</v>
      </c>
      <c r="E6911" s="111" t="s">
        <v>55227</v>
      </c>
    </row>
    <row r="6912" spans="1:5">
      <c r="A6912">
        <v>0</v>
      </c>
      <c r="B6912" t="s">
        <v>20308</v>
      </c>
      <c r="C6912" t="s">
        <v>55228</v>
      </c>
      <c r="D6912" s="111" t="s">
        <v>4130</v>
      </c>
      <c r="E6912" s="111" t="s">
        <v>55229</v>
      </c>
    </row>
    <row r="6913" spans="1:5">
      <c r="A6913">
        <v>0</v>
      </c>
      <c r="B6913" t="s">
        <v>20309</v>
      </c>
      <c r="C6913" t="s">
        <v>55230</v>
      </c>
      <c r="D6913" s="111" t="s">
        <v>4130</v>
      </c>
      <c r="E6913" s="111" t="s">
        <v>55231</v>
      </c>
    </row>
    <row r="6914" spans="1:5">
      <c r="A6914">
        <v>0</v>
      </c>
      <c r="B6914" t="s">
        <v>20310</v>
      </c>
      <c r="C6914" t="s">
        <v>55232</v>
      </c>
      <c r="D6914" s="111" t="s">
        <v>4130</v>
      </c>
      <c r="E6914" s="111" t="s">
        <v>55233</v>
      </c>
    </row>
    <row r="6915" spans="1:5">
      <c r="A6915">
        <v>0</v>
      </c>
      <c r="B6915" t="s">
        <v>20311</v>
      </c>
      <c r="C6915" t="s">
        <v>55234</v>
      </c>
      <c r="D6915" s="111" t="s">
        <v>4130</v>
      </c>
      <c r="E6915" s="111" t="s">
        <v>55235</v>
      </c>
    </row>
    <row r="6916" spans="1:5">
      <c r="A6916">
        <v>0</v>
      </c>
      <c r="B6916" t="s">
        <v>20312</v>
      </c>
      <c r="C6916" t="s">
        <v>55236</v>
      </c>
      <c r="D6916" s="111" t="s">
        <v>4130</v>
      </c>
      <c r="E6916" s="111" t="s">
        <v>55237</v>
      </c>
    </row>
    <row r="6917" spans="1:5">
      <c r="A6917">
        <v>0</v>
      </c>
      <c r="B6917" t="s">
        <v>20313</v>
      </c>
      <c r="C6917" t="s">
        <v>55238</v>
      </c>
      <c r="D6917" s="111" t="s">
        <v>4130</v>
      </c>
      <c r="E6917" s="111" t="s">
        <v>55239</v>
      </c>
    </row>
    <row r="6918" spans="1:5">
      <c r="A6918">
        <v>0</v>
      </c>
      <c r="B6918" t="s">
        <v>20314</v>
      </c>
      <c r="C6918" t="s">
        <v>55240</v>
      </c>
      <c r="D6918" s="111" t="s">
        <v>4130</v>
      </c>
      <c r="E6918" s="111" t="s">
        <v>55241</v>
      </c>
    </row>
    <row r="6919" spans="1:5">
      <c r="A6919">
        <v>0</v>
      </c>
      <c r="B6919" t="s">
        <v>20315</v>
      </c>
      <c r="C6919" t="s">
        <v>55242</v>
      </c>
      <c r="D6919" s="111" t="s">
        <v>4130</v>
      </c>
      <c r="E6919" s="111" t="s">
        <v>55243</v>
      </c>
    </row>
    <row r="6920" spans="1:5">
      <c r="A6920">
        <v>0</v>
      </c>
      <c r="B6920" t="s">
        <v>20316</v>
      </c>
      <c r="C6920" t="s">
        <v>55244</v>
      </c>
      <c r="D6920" s="111" t="s">
        <v>4130</v>
      </c>
      <c r="E6920" s="111" t="s">
        <v>55245</v>
      </c>
    </row>
    <row r="6921" spans="1:5">
      <c r="A6921">
        <v>0</v>
      </c>
      <c r="B6921" t="s">
        <v>20317</v>
      </c>
      <c r="C6921" t="s">
        <v>55246</v>
      </c>
      <c r="D6921" s="111" t="s">
        <v>4130</v>
      </c>
      <c r="E6921" s="111" t="s">
        <v>49421</v>
      </c>
    </row>
    <row r="6922" spans="1:5">
      <c r="A6922">
        <v>0</v>
      </c>
      <c r="B6922" t="s">
        <v>20318</v>
      </c>
      <c r="C6922" t="s">
        <v>55247</v>
      </c>
      <c r="D6922" s="111" t="s">
        <v>4130</v>
      </c>
      <c r="E6922" s="111" t="s">
        <v>55248</v>
      </c>
    </row>
    <row r="6923" spans="1:5">
      <c r="A6923">
        <v>0</v>
      </c>
      <c r="B6923" t="s">
        <v>20319</v>
      </c>
      <c r="C6923" t="s">
        <v>55249</v>
      </c>
      <c r="D6923" s="111" t="s">
        <v>4130</v>
      </c>
      <c r="E6923" s="111" t="s">
        <v>55250</v>
      </c>
    </row>
    <row r="6924" spans="1:5">
      <c r="A6924">
        <v>0</v>
      </c>
      <c r="B6924" t="s">
        <v>20320</v>
      </c>
      <c r="C6924" t="s">
        <v>55251</v>
      </c>
      <c r="D6924" s="111" t="s">
        <v>4130</v>
      </c>
      <c r="E6924" s="111" t="s">
        <v>55252</v>
      </c>
    </row>
    <row r="6925" spans="1:5">
      <c r="A6925">
        <v>0</v>
      </c>
      <c r="B6925" t="s">
        <v>20321</v>
      </c>
      <c r="C6925" t="s">
        <v>55253</v>
      </c>
      <c r="D6925" s="111" t="s">
        <v>4130</v>
      </c>
      <c r="E6925" s="111" t="s">
        <v>55254</v>
      </c>
    </row>
    <row r="6926" spans="1:5">
      <c r="A6926">
        <v>0</v>
      </c>
      <c r="B6926" t="s">
        <v>20322</v>
      </c>
      <c r="C6926" t="s">
        <v>55255</v>
      </c>
      <c r="D6926" s="111" t="s">
        <v>4130</v>
      </c>
      <c r="E6926" s="111" t="s">
        <v>55256</v>
      </c>
    </row>
    <row r="6927" spans="1:5">
      <c r="A6927">
        <v>0</v>
      </c>
      <c r="B6927" t="s">
        <v>20323</v>
      </c>
      <c r="C6927" t="s">
        <v>55257</v>
      </c>
      <c r="D6927" s="111" t="s">
        <v>4130</v>
      </c>
      <c r="E6927" s="111" t="s">
        <v>55258</v>
      </c>
    </row>
    <row r="6928" spans="1:5">
      <c r="A6928">
        <v>0</v>
      </c>
      <c r="B6928" t="s">
        <v>20324</v>
      </c>
      <c r="C6928" t="s">
        <v>55259</v>
      </c>
      <c r="D6928" s="111" t="s">
        <v>4130</v>
      </c>
      <c r="E6928" s="111" t="s">
        <v>55260</v>
      </c>
    </row>
    <row r="6929" spans="1:5">
      <c r="A6929">
        <v>0</v>
      </c>
      <c r="B6929" t="s">
        <v>20325</v>
      </c>
      <c r="C6929" t="s">
        <v>55261</v>
      </c>
      <c r="D6929" s="111" t="s">
        <v>4130</v>
      </c>
      <c r="E6929" s="111" t="s">
        <v>55262</v>
      </c>
    </row>
    <row r="6930" spans="1:5">
      <c r="A6930">
        <v>0</v>
      </c>
      <c r="B6930" t="s">
        <v>20326</v>
      </c>
      <c r="C6930" t="s">
        <v>55263</v>
      </c>
      <c r="D6930" s="111" t="s">
        <v>4130</v>
      </c>
      <c r="E6930" s="111" t="s">
        <v>55264</v>
      </c>
    </row>
    <row r="6931" spans="1:5">
      <c r="A6931">
        <v>0</v>
      </c>
      <c r="B6931" t="s">
        <v>20327</v>
      </c>
      <c r="C6931" t="s">
        <v>55265</v>
      </c>
      <c r="D6931" s="111" t="s">
        <v>4130</v>
      </c>
      <c r="E6931" s="111" t="s">
        <v>55266</v>
      </c>
    </row>
    <row r="6932" spans="1:5">
      <c r="A6932">
        <v>0</v>
      </c>
      <c r="B6932" t="s">
        <v>20328</v>
      </c>
      <c r="C6932" t="s">
        <v>55267</v>
      </c>
      <c r="D6932" s="111" t="s">
        <v>4130</v>
      </c>
      <c r="E6932" s="111" t="s">
        <v>55268</v>
      </c>
    </row>
    <row r="6933" spans="1:5">
      <c r="A6933">
        <v>0</v>
      </c>
      <c r="B6933" t="s">
        <v>20329</v>
      </c>
      <c r="C6933" t="s">
        <v>55269</v>
      </c>
      <c r="D6933" s="111" t="s">
        <v>4130</v>
      </c>
      <c r="E6933" s="111" t="s">
        <v>55270</v>
      </c>
    </row>
    <row r="6934" spans="1:5">
      <c r="A6934">
        <v>0</v>
      </c>
      <c r="B6934" t="s">
        <v>20330</v>
      </c>
      <c r="C6934" t="s">
        <v>55271</v>
      </c>
      <c r="D6934" s="111" t="s">
        <v>4130</v>
      </c>
      <c r="E6934" s="111" t="s">
        <v>55272</v>
      </c>
    </row>
    <row r="6935" spans="1:5">
      <c r="A6935">
        <v>0</v>
      </c>
      <c r="B6935" t="s">
        <v>20331</v>
      </c>
      <c r="C6935" t="s">
        <v>55273</v>
      </c>
      <c r="D6935" s="111" t="s">
        <v>4130</v>
      </c>
      <c r="E6935" s="111" t="s">
        <v>55274</v>
      </c>
    </row>
    <row r="6936" spans="1:5">
      <c r="A6936">
        <v>0</v>
      </c>
      <c r="B6936" t="s">
        <v>20332</v>
      </c>
      <c r="C6936" t="s">
        <v>55275</v>
      </c>
      <c r="D6936" s="111" t="s">
        <v>4130</v>
      </c>
      <c r="E6936" s="111" t="s">
        <v>55276</v>
      </c>
    </row>
    <row r="6937" spans="1:5">
      <c r="A6937">
        <v>0</v>
      </c>
      <c r="B6937" t="s">
        <v>20333</v>
      </c>
      <c r="C6937" t="s">
        <v>55277</v>
      </c>
      <c r="D6937" s="111" t="s">
        <v>4130</v>
      </c>
      <c r="E6937" s="111" t="s">
        <v>55278</v>
      </c>
    </row>
    <row r="6938" spans="1:5">
      <c r="A6938">
        <v>0</v>
      </c>
      <c r="B6938" t="s">
        <v>20334</v>
      </c>
      <c r="C6938" t="s">
        <v>55279</v>
      </c>
      <c r="D6938" s="111" t="s">
        <v>4130</v>
      </c>
      <c r="E6938" s="111" t="s">
        <v>55280</v>
      </c>
    </row>
    <row r="6939" spans="1:5">
      <c r="A6939">
        <v>0</v>
      </c>
      <c r="B6939" t="s">
        <v>20335</v>
      </c>
      <c r="C6939" t="s">
        <v>55281</v>
      </c>
      <c r="D6939" s="111" t="s">
        <v>4130</v>
      </c>
      <c r="E6939" s="111" t="s">
        <v>55282</v>
      </c>
    </row>
    <row r="6940" spans="1:5">
      <c r="A6940">
        <v>0</v>
      </c>
      <c r="B6940" t="s">
        <v>20336</v>
      </c>
      <c r="C6940" t="s">
        <v>55283</v>
      </c>
      <c r="D6940" s="111" t="s">
        <v>4130</v>
      </c>
      <c r="E6940" s="111" t="s">
        <v>55284</v>
      </c>
    </row>
    <row r="6941" spans="1:5">
      <c r="A6941">
        <v>0</v>
      </c>
      <c r="B6941" t="s">
        <v>20337</v>
      </c>
      <c r="C6941" t="s">
        <v>55285</v>
      </c>
      <c r="D6941" s="111" t="s">
        <v>4130</v>
      </c>
      <c r="E6941" s="111" t="s">
        <v>55286</v>
      </c>
    </row>
    <row r="6942" spans="1:5">
      <c r="A6942">
        <v>0</v>
      </c>
      <c r="B6942" t="s">
        <v>55287</v>
      </c>
      <c r="C6942">
        <v>0</v>
      </c>
      <c r="D6942" s="111">
        <v>0</v>
      </c>
      <c r="E6942" s="111" t="s">
        <v>42775</v>
      </c>
    </row>
    <row r="6943" spans="1:5">
      <c r="A6943">
        <v>0</v>
      </c>
      <c r="B6943" t="s">
        <v>20338</v>
      </c>
      <c r="C6943" t="s">
        <v>55288</v>
      </c>
      <c r="D6943" s="111" t="s">
        <v>40</v>
      </c>
      <c r="E6943" s="111" t="s">
        <v>55289</v>
      </c>
    </row>
    <row r="6944" spans="1:5">
      <c r="A6944">
        <v>0</v>
      </c>
      <c r="B6944" t="s">
        <v>20339</v>
      </c>
      <c r="C6944" t="s">
        <v>55290</v>
      </c>
      <c r="D6944" s="111" t="s">
        <v>40</v>
      </c>
      <c r="E6944" s="111" t="s">
        <v>55291</v>
      </c>
    </row>
    <row r="6945" spans="1:5">
      <c r="A6945">
        <v>0</v>
      </c>
      <c r="B6945" t="s">
        <v>20340</v>
      </c>
      <c r="C6945" t="s">
        <v>55292</v>
      </c>
      <c r="D6945" s="111" t="s">
        <v>40</v>
      </c>
      <c r="E6945" s="111" t="s">
        <v>55293</v>
      </c>
    </row>
    <row r="6946" spans="1:5">
      <c r="A6946">
        <v>0</v>
      </c>
      <c r="B6946" t="s">
        <v>20341</v>
      </c>
      <c r="C6946" t="s">
        <v>55294</v>
      </c>
      <c r="D6946" s="111" t="s">
        <v>40</v>
      </c>
      <c r="E6946" s="111" t="s">
        <v>55295</v>
      </c>
    </row>
    <row r="6947" spans="1:5">
      <c r="A6947">
        <v>0</v>
      </c>
      <c r="B6947" t="s">
        <v>20342</v>
      </c>
      <c r="C6947" t="s">
        <v>55296</v>
      </c>
      <c r="D6947" s="111" t="s">
        <v>40</v>
      </c>
      <c r="E6947" s="111" t="s">
        <v>55297</v>
      </c>
    </row>
    <row r="6948" spans="1:5">
      <c r="A6948">
        <v>0</v>
      </c>
      <c r="B6948" t="s">
        <v>20343</v>
      </c>
      <c r="C6948" t="s">
        <v>55298</v>
      </c>
      <c r="D6948" s="111" t="s">
        <v>40</v>
      </c>
      <c r="E6948" s="111" t="s">
        <v>55299</v>
      </c>
    </row>
    <row r="6949" spans="1:5">
      <c r="A6949">
        <v>0</v>
      </c>
      <c r="B6949" t="s">
        <v>20344</v>
      </c>
      <c r="C6949" t="s">
        <v>55300</v>
      </c>
      <c r="D6949" s="111" t="s">
        <v>40</v>
      </c>
      <c r="E6949" s="111" t="s">
        <v>55301</v>
      </c>
    </row>
    <row r="6950" spans="1:5">
      <c r="A6950">
        <v>0</v>
      </c>
      <c r="B6950" t="s">
        <v>20345</v>
      </c>
      <c r="C6950" t="s">
        <v>55302</v>
      </c>
      <c r="D6950" s="111" t="s">
        <v>40</v>
      </c>
      <c r="E6950" s="111" t="s">
        <v>55303</v>
      </c>
    </row>
    <row r="6951" spans="1:5">
      <c r="A6951">
        <v>0</v>
      </c>
      <c r="B6951" t="s">
        <v>20346</v>
      </c>
      <c r="C6951" t="s">
        <v>55304</v>
      </c>
      <c r="D6951" s="111" t="s">
        <v>40</v>
      </c>
      <c r="E6951" s="111" t="s">
        <v>55305</v>
      </c>
    </row>
    <row r="6952" spans="1:5">
      <c r="A6952">
        <v>0</v>
      </c>
      <c r="B6952" t="s">
        <v>20347</v>
      </c>
      <c r="C6952" t="s">
        <v>55306</v>
      </c>
      <c r="D6952" s="111" t="s">
        <v>40</v>
      </c>
      <c r="E6952" s="111" t="s">
        <v>55307</v>
      </c>
    </row>
    <row r="6953" spans="1:5">
      <c r="A6953">
        <v>0</v>
      </c>
      <c r="B6953" t="s">
        <v>55308</v>
      </c>
      <c r="C6953" t="s">
        <v>55309</v>
      </c>
      <c r="D6953" s="111" t="s">
        <v>40</v>
      </c>
      <c r="E6953" s="111" t="s">
        <v>55310</v>
      </c>
    </row>
    <row r="6954" spans="1:5">
      <c r="A6954">
        <v>0</v>
      </c>
      <c r="B6954" t="s">
        <v>55311</v>
      </c>
      <c r="C6954" t="s">
        <v>55312</v>
      </c>
      <c r="D6954" s="111" t="s">
        <v>40</v>
      </c>
      <c r="E6954" s="111" t="s">
        <v>55313</v>
      </c>
    </row>
    <row r="6955" spans="1:5">
      <c r="A6955">
        <v>0</v>
      </c>
      <c r="B6955" t="s">
        <v>55314</v>
      </c>
      <c r="C6955" t="s">
        <v>55315</v>
      </c>
      <c r="D6955" s="111" t="s">
        <v>40</v>
      </c>
      <c r="E6955" s="111" t="s">
        <v>55316</v>
      </c>
    </row>
    <row r="6956" spans="1:5">
      <c r="A6956">
        <v>0</v>
      </c>
      <c r="B6956" t="s">
        <v>55317</v>
      </c>
      <c r="C6956" t="s">
        <v>55318</v>
      </c>
      <c r="D6956" s="111" t="s">
        <v>40</v>
      </c>
      <c r="E6956" s="111" t="s">
        <v>55319</v>
      </c>
    </row>
    <row r="6957" spans="1:5">
      <c r="A6957">
        <v>0</v>
      </c>
      <c r="B6957" t="s">
        <v>55320</v>
      </c>
      <c r="C6957" t="s">
        <v>55321</v>
      </c>
      <c r="D6957" s="111" t="s">
        <v>40</v>
      </c>
      <c r="E6957" s="111" t="s">
        <v>55322</v>
      </c>
    </row>
    <row r="6958" spans="1:5">
      <c r="A6958">
        <v>0</v>
      </c>
      <c r="B6958" t="s">
        <v>55323</v>
      </c>
      <c r="C6958" t="s">
        <v>55324</v>
      </c>
      <c r="D6958" s="111" t="s">
        <v>40</v>
      </c>
      <c r="E6958" s="111" t="s">
        <v>55325</v>
      </c>
    </row>
    <row r="6959" spans="1:5">
      <c r="A6959">
        <v>0</v>
      </c>
      <c r="B6959" t="s">
        <v>55326</v>
      </c>
      <c r="C6959" t="s">
        <v>55327</v>
      </c>
      <c r="D6959" s="111" t="s">
        <v>40</v>
      </c>
      <c r="E6959" s="111" t="s">
        <v>55328</v>
      </c>
    </row>
    <row r="6960" spans="1:5">
      <c r="A6960">
        <v>0</v>
      </c>
      <c r="B6960" t="s">
        <v>55329</v>
      </c>
      <c r="C6960" t="s">
        <v>55330</v>
      </c>
      <c r="D6960" s="111" t="s">
        <v>40</v>
      </c>
      <c r="E6960" s="111" t="s">
        <v>55331</v>
      </c>
    </row>
    <row r="6961" spans="1:5">
      <c r="A6961">
        <v>0</v>
      </c>
      <c r="B6961" t="s">
        <v>55332</v>
      </c>
      <c r="C6961" t="s">
        <v>55333</v>
      </c>
      <c r="D6961" s="111" t="s">
        <v>40</v>
      </c>
      <c r="E6961" s="111" t="s">
        <v>55334</v>
      </c>
    </row>
    <row r="6962" spans="1:5">
      <c r="A6962">
        <v>0</v>
      </c>
      <c r="B6962" t="s">
        <v>55335</v>
      </c>
      <c r="C6962" t="s">
        <v>55336</v>
      </c>
      <c r="D6962" s="111" t="s">
        <v>40</v>
      </c>
      <c r="E6962" s="111" t="s">
        <v>55337</v>
      </c>
    </row>
    <row r="6963" spans="1:5">
      <c r="A6963" t="s">
        <v>55338</v>
      </c>
      <c r="B6963">
        <v>0</v>
      </c>
      <c r="C6963">
        <v>0</v>
      </c>
      <c r="D6963" s="111">
        <v>0</v>
      </c>
      <c r="E6963" s="111" t="s">
        <v>42775</v>
      </c>
    </row>
    <row r="6964" spans="1:5">
      <c r="A6964">
        <v>0</v>
      </c>
      <c r="B6964" t="s">
        <v>55339</v>
      </c>
      <c r="C6964">
        <v>0</v>
      </c>
      <c r="D6964" s="111">
        <v>0</v>
      </c>
      <c r="E6964" s="111" t="s">
        <v>42775</v>
      </c>
    </row>
    <row r="6965" spans="1:5">
      <c r="A6965">
        <v>0</v>
      </c>
      <c r="B6965" t="s">
        <v>20348</v>
      </c>
      <c r="C6965" t="s">
        <v>55340</v>
      </c>
      <c r="D6965" s="111" t="s">
        <v>40</v>
      </c>
      <c r="E6965" s="111" t="s">
        <v>55341</v>
      </c>
    </row>
    <row r="6966" spans="1:5">
      <c r="A6966">
        <v>0</v>
      </c>
      <c r="B6966" t="s">
        <v>20349</v>
      </c>
      <c r="C6966" t="s">
        <v>55342</v>
      </c>
      <c r="D6966" s="111" t="s">
        <v>40</v>
      </c>
      <c r="E6966" s="111" t="s">
        <v>55343</v>
      </c>
    </row>
    <row r="6967" spans="1:5">
      <c r="A6967">
        <v>0</v>
      </c>
      <c r="B6967" t="s">
        <v>20350</v>
      </c>
      <c r="C6967" t="s">
        <v>55344</v>
      </c>
      <c r="D6967" s="111" t="s">
        <v>40</v>
      </c>
      <c r="E6967" s="111" t="s">
        <v>55345</v>
      </c>
    </row>
    <row r="6968" spans="1:5">
      <c r="A6968">
        <v>0</v>
      </c>
      <c r="B6968" t="s">
        <v>20351</v>
      </c>
      <c r="C6968" t="s">
        <v>55346</v>
      </c>
      <c r="D6968" s="111" t="s">
        <v>40</v>
      </c>
      <c r="E6968" s="111" t="s">
        <v>55347</v>
      </c>
    </row>
    <row r="6969" spans="1:5">
      <c r="A6969">
        <v>0</v>
      </c>
      <c r="B6969" t="s">
        <v>20352</v>
      </c>
      <c r="C6969" t="s">
        <v>55348</v>
      </c>
      <c r="D6969" s="111" t="s">
        <v>40</v>
      </c>
      <c r="E6969" s="111" t="s">
        <v>55349</v>
      </c>
    </row>
    <row r="6970" spans="1:5">
      <c r="A6970">
        <v>0</v>
      </c>
      <c r="B6970" t="s">
        <v>20353</v>
      </c>
      <c r="C6970" t="s">
        <v>55350</v>
      </c>
      <c r="D6970" s="111" t="s">
        <v>40</v>
      </c>
      <c r="E6970" s="111" t="s">
        <v>55351</v>
      </c>
    </row>
    <row r="6971" spans="1:5">
      <c r="A6971">
        <v>0</v>
      </c>
      <c r="B6971" t="s">
        <v>55352</v>
      </c>
      <c r="C6971">
        <v>0</v>
      </c>
      <c r="D6971" s="111">
        <v>0</v>
      </c>
      <c r="E6971" s="111" t="s">
        <v>42775</v>
      </c>
    </row>
    <row r="6972" spans="1:5">
      <c r="A6972">
        <v>0</v>
      </c>
      <c r="B6972" t="s">
        <v>20354</v>
      </c>
      <c r="C6972" t="s">
        <v>55353</v>
      </c>
      <c r="D6972" s="111" t="s">
        <v>4130</v>
      </c>
      <c r="E6972" s="111" t="s">
        <v>55354</v>
      </c>
    </row>
    <row r="6973" spans="1:5">
      <c r="A6973">
        <v>0</v>
      </c>
      <c r="B6973" t="s">
        <v>20355</v>
      </c>
      <c r="C6973" t="s">
        <v>55355</v>
      </c>
      <c r="D6973" s="111" t="s">
        <v>4130</v>
      </c>
      <c r="E6973" s="111" t="s">
        <v>55356</v>
      </c>
    </row>
    <row r="6974" spans="1:5">
      <c r="A6974">
        <v>0</v>
      </c>
      <c r="B6974" t="s">
        <v>20356</v>
      </c>
      <c r="C6974" t="s">
        <v>55357</v>
      </c>
      <c r="D6974" s="111" t="s">
        <v>4130</v>
      </c>
      <c r="E6974" s="111" t="s">
        <v>55358</v>
      </c>
    </row>
    <row r="6975" spans="1:5">
      <c r="A6975">
        <v>0</v>
      </c>
      <c r="B6975" t="s">
        <v>20357</v>
      </c>
      <c r="C6975" t="s">
        <v>55359</v>
      </c>
      <c r="D6975" s="111" t="s">
        <v>4130</v>
      </c>
      <c r="E6975" s="111" t="s">
        <v>55360</v>
      </c>
    </row>
    <row r="6976" spans="1:5">
      <c r="A6976">
        <v>0</v>
      </c>
      <c r="B6976" t="s">
        <v>20358</v>
      </c>
      <c r="C6976" t="s">
        <v>55361</v>
      </c>
      <c r="D6976" s="111" t="s">
        <v>4130</v>
      </c>
      <c r="E6976" s="111" t="s">
        <v>55362</v>
      </c>
    </row>
    <row r="6977" spans="1:5">
      <c r="A6977">
        <v>0</v>
      </c>
      <c r="B6977" t="s">
        <v>20359</v>
      </c>
      <c r="C6977" t="s">
        <v>55363</v>
      </c>
      <c r="D6977" s="111" t="s">
        <v>4130</v>
      </c>
      <c r="E6977" s="111" t="s">
        <v>55364</v>
      </c>
    </row>
    <row r="6978" spans="1:5">
      <c r="A6978">
        <v>0</v>
      </c>
      <c r="B6978" t="s">
        <v>20360</v>
      </c>
      <c r="C6978" t="s">
        <v>55365</v>
      </c>
      <c r="D6978" s="111" t="s">
        <v>4130</v>
      </c>
      <c r="E6978" s="111" t="s">
        <v>55366</v>
      </c>
    </row>
    <row r="6979" spans="1:5">
      <c r="A6979">
        <v>0</v>
      </c>
      <c r="B6979" t="s">
        <v>20361</v>
      </c>
      <c r="C6979" t="s">
        <v>55367</v>
      </c>
      <c r="D6979" s="111" t="s">
        <v>4130</v>
      </c>
      <c r="E6979" s="111" t="s">
        <v>55368</v>
      </c>
    </row>
    <row r="6980" spans="1:5">
      <c r="A6980">
        <v>0</v>
      </c>
      <c r="B6980" t="s">
        <v>20362</v>
      </c>
      <c r="C6980" t="s">
        <v>55369</v>
      </c>
      <c r="D6980" s="111" t="s">
        <v>4130</v>
      </c>
      <c r="E6980" s="111" t="s">
        <v>55370</v>
      </c>
    </row>
    <row r="6981" spans="1:5">
      <c r="A6981">
        <v>0</v>
      </c>
      <c r="B6981" t="s">
        <v>20363</v>
      </c>
      <c r="C6981" t="s">
        <v>55371</v>
      </c>
      <c r="D6981" s="111" t="s">
        <v>4130</v>
      </c>
      <c r="E6981" s="111" t="s">
        <v>55372</v>
      </c>
    </row>
    <row r="6982" spans="1:5">
      <c r="A6982">
        <v>0</v>
      </c>
      <c r="B6982" t="s">
        <v>20364</v>
      </c>
      <c r="C6982" t="s">
        <v>55373</v>
      </c>
      <c r="D6982" s="111" t="s">
        <v>4130</v>
      </c>
      <c r="E6982" s="111" t="s">
        <v>55374</v>
      </c>
    </row>
    <row r="6983" spans="1:5">
      <c r="A6983">
        <v>0</v>
      </c>
      <c r="B6983" t="s">
        <v>20365</v>
      </c>
      <c r="C6983" t="s">
        <v>55375</v>
      </c>
      <c r="D6983" s="111" t="s">
        <v>4130</v>
      </c>
      <c r="E6983" s="111" t="s">
        <v>55376</v>
      </c>
    </row>
    <row r="6984" spans="1:5">
      <c r="A6984">
        <v>0</v>
      </c>
      <c r="B6984" t="s">
        <v>20366</v>
      </c>
      <c r="C6984" t="s">
        <v>55377</v>
      </c>
      <c r="D6984" s="111" t="s">
        <v>4130</v>
      </c>
      <c r="E6984" s="111" t="s">
        <v>55378</v>
      </c>
    </row>
    <row r="6985" spans="1:5">
      <c r="A6985">
        <v>0</v>
      </c>
      <c r="B6985" t="s">
        <v>20367</v>
      </c>
      <c r="C6985" t="s">
        <v>55379</v>
      </c>
      <c r="D6985" s="111" t="s">
        <v>4130</v>
      </c>
      <c r="E6985" s="111" t="s">
        <v>55380</v>
      </c>
    </row>
    <row r="6986" spans="1:5">
      <c r="A6986">
        <v>0</v>
      </c>
      <c r="B6986" t="s">
        <v>20368</v>
      </c>
      <c r="C6986" t="s">
        <v>55381</v>
      </c>
      <c r="D6986" s="111" t="s">
        <v>4130</v>
      </c>
      <c r="E6986" s="111" t="s">
        <v>55382</v>
      </c>
    </row>
    <row r="6987" spans="1:5">
      <c r="A6987">
        <v>0</v>
      </c>
      <c r="B6987" t="s">
        <v>20369</v>
      </c>
      <c r="C6987" t="s">
        <v>55383</v>
      </c>
      <c r="D6987" s="111" t="s">
        <v>4130</v>
      </c>
      <c r="E6987" s="111" t="s">
        <v>55384</v>
      </c>
    </row>
    <row r="6988" spans="1:5">
      <c r="A6988">
        <v>0</v>
      </c>
      <c r="B6988" t="s">
        <v>20370</v>
      </c>
      <c r="C6988" t="s">
        <v>55385</v>
      </c>
      <c r="D6988" s="111" t="s">
        <v>4130</v>
      </c>
      <c r="E6988" s="111" t="s">
        <v>55386</v>
      </c>
    </row>
    <row r="6989" spans="1:5">
      <c r="A6989">
        <v>0</v>
      </c>
      <c r="B6989" t="s">
        <v>20371</v>
      </c>
      <c r="C6989" t="s">
        <v>55387</v>
      </c>
      <c r="D6989" s="111" t="s">
        <v>4130</v>
      </c>
      <c r="E6989" s="111" t="s">
        <v>55388</v>
      </c>
    </row>
    <row r="6990" spans="1:5">
      <c r="A6990">
        <v>0</v>
      </c>
      <c r="B6990" t="s">
        <v>20372</v>
      </c>
      <c r="C6990" t="s">
        <v>55389</v>
      </c>
      <c r="D6990" s="111" t="s">
        <v>4130</v>
      </c>
      <c r="E6990" s="111" t="s">
        <v>55390</v>
      </c>
    </row>
    <row r="6991" spans="1:5">
      <c r="A6991">
        <v>0</v>
      </c>
      <c r="B6991" t="s">
        <v>20373</v>
      </c>
      <c r="C6991" t="s">
        <v>55391</v>
      </c>
      <c r="D6991" s="111" t="s">
        <v>4130</v>
      </c>
      <c r="E6991" s="111" t="s">
        <v>55392</v>
      </c>
    </row>
    <row r="6992" spans="1:5">
      <c r="A6992">
        <v>0</v>
      </c>
      <c r="B6992" t="s">
        <v>20374</v>
      </c>
      <c r="C6992" t="s">
        <v>55393</v>
      </c>
      <c r="D6992" s="111" t="s">
        <v>4130</v>
      </c>
      <c r="E6992" s="111" t="s">
        <v>55394</v>
      </c>
    </row>
    <row r="6993" spans="1:5">
      <c r="A6993">
        <v>0</v>
      </c>
      <c r="B6993" t="s">
        <v>20375</v>
      </c>
      <c r="C6993" t="s">
        <v>55395</v>
      </c>
      <c r="D6993" s="111" t="s">
        <v>4130</v>
      </c>
      <c r="E6993" s="111" t="s">
        <v>55396</v>
      </c>
    </row>
    <row r="6994" spans="1:5">
      <c r="A6994">
        <v>0</v>
      </c>
      <c r="B6994" t="s">
        <v>20376</v>
      </c>
      <c r="C6994" t="s">
        <v>55397</v>
      </c>
      <c r="D6994" s="111" t="s">
        <v>4130</v>
      </c>
      <c r="E6994" s="111" t="s">
        <v>55398</v>
      </c>
    </row>
    <row r="6995" spans="1:5">
      <c r="A6995">
        <v>0</v>
      </c>
      <c r="B6995" t="s">
        <v>20377</v>
      </c>
      <c r="C6995" t="s">
        <v>55399</v>
      </c>
      <c r="D6995" s="111" t="s">
        <v>4130</v>
      </c>
      <c r="E6995" s="111" t="s">
        <v>55400</v>
      </c>
    </row>
    <row r="6996" spans="1:5">
      <c r="A6996">
        <v>0</v>
      </c>
      <c r="B6996" t="s">
        <v>20378</v>
      </c>
      <c r="C6996" t="s">
        <v>55401</v>
      </c>
      <c r="D6996" s="111" t="s">
        <v>4130</v>
      </c>
      <c r="E6996" s="111" t="s">
        <v>55402</v>
      </c>
    </row>
    <row r="6997" spans="1:5">
      <c r="A6997">
        <v>0</v>
      </c>
      <c r="B6997" t="s">
        <v>20379</v>
      </c>
      <c r="C6997" t="s">
        <v>55403</v>
      </c>
      <c r="D6997" s="111" t="s">
        <v>4130</v>
      </c>
      <c r="E6997" s="111" t="s">
        <v>55404</v>
      </c>
    </row>
    <row r="6998" spans="1:5">
      <c r="A6998">
        <v>0</v>
      </c>
      <c r="B6998" t="s">
        <v>20380</v>
      </c>
      <c r="C6998" t="s">
        <v>55405</v>
      </c>
      <c r="D6998" s="111" t="s">
        <v>4130</v>
      </c>
      <c r="E6998" s="111" t="s">
        <v>55406</v>
      </c>
    </row>
    <row r="6999" spans="1:5">
      <c r="A6999">
        <v>0</v>
      </c>
      <c r="B6999" t="s">
        <v>20381</v>
      </c>
      <c r="C6999" t="s">
        <v>55407</v>
      </c>
      <c r="D6999" s="111" t="s">
        <v>4130</v>
      </c>
      <c r="E6999" s="111" t="s">
        <v>55408</v>
      </c>
    </row>
    <row r="7000" spans="1:5">
      <c r="A7000">
        <v>0</v>
      </c>
      <c r="B7000" t="s">
        <v>20382</v>
      </c>
      <c r="C7000" t="s">
        <v>55409</v>
      </c>
      <c r="D7000" s="111" t="s">
        <v>4130</v>
      </c>
      <c r="E7000" s="111" t="s">
        <v>55410</v>
      </c>
    </row>
    <row r="7001" spans="1:5">
      <c r="A7001">
        <v>0</v>
      </c>
      <c r="B7001" t="s">
        <v>20383</v>
      </c>
      <c r="C7001" t="s">
        <v>55411</v>
      </c>
      <c r="D7001" s="111" t="s">
        <v>4130</v>
      </c>
      <c r="E7001" s="111" t="s">
        <v>55412</v>
      </c>
    </row>
    <row r="7002" spans="1:5">
      <c r="A7002">
        <v>0</v>
      </c>
      <c r="B7002" t="s">
        <v>20384</v>
      </c>
      <c r="C7002" t="s">
        <v>55413</v>
      </c>
      <c r="D7002" s="111" t="s">
        <v>4130</v>
      </c>
      <c r="E7002" s="111" t="s">
        <v>55414</v>
      </c>
    </row>
    <row r="7003" spans="1:5">
      <c r="A7003">
        <v>0</v>
      </c>
      <c r="B7003" t="s">
        <v>20385</v>
      </c>
      <c r="C7003" t="s">
        <v>55415</v>
      </c>
      <c r="D7003" s="111" t="s">
        <v>4130</v>
      </c>
      <c r="E7003" s="111" t="s">
        <v>55416</v>
      </c>
    </row>
    <row r="7004" spans="1:5">
      <c r="A7004">
        <v>0</v>
      </c>
      <c r="B7004" t="s">
        <v>20386</v>
      </c>
      <c r="C7004" t="s">
        <v>55417</v>
      </c>
      <c r="D7004" s="111" t="s">
        <v>4130</v>
      </c>
      <c r="E7004" s="111" t="s">
        <v>55418</v>
      </c>
    </row>
    <row r="7005" spans="1:5">
      <c r="A7005">
        <v>0</v>
      </c>
      <c r="B7005" t="s">
        <v>20387</v>
      </c>
      <c r="C7005" t="s">
        <v>55419</v>
      </c>
      <c r="D7005" s="111" t="s">
        <v>4130</v>
      </c>
      <c r="E7005" s="111" t="s">
        <v>55420</v>
      </c>
    </row>
    <row r="7006" spans="1:5">
      <c r="A7006">
        <v>0</v>
      </c>
      <c r="B7006" t="s">
        <v>20388</v>
      </c>
      <c r="C7006" t="s">
        <v>55421</v>
      </c>
      <c r="D7006" s="111" t="s">
        <v>4130</v>
      </c>
      <c r="E7006" s="111" t="s">
        <v>55422</v>
      </c>
    </row>
    <row r="7007" spans="1:5">
      <c r="A7007">
        <v>0</v>
      </c>
      <c r="B7007" t="s">
        <v>20389</v>
      </c>
      <c r="C7007" t="s">
        <v>55423</v>
      </c>
      <c r="D7007" s="111" t="s">
        <v>4130</v>
      </c>
      <c r="E7007" s="111" t="s">
        <v>55414</v>
      </c>
    </row>
    <row r="7008" spans="1:5">
      <c r="A7008">
        <v>0</v>
      </c>
      <c r="B7008" t="s">
        <v>20390</v>
      </c>
      <c r="C7008" t="s">
        <v>55424</v>
      </c>
      <c r="D7008" s="111" t="s">
        <v>4130</v>
      </c>
      <c r="E7008" s="111" t="s">
        <v>55416</v>
      </c>
    </row>
    <row r="7009" spans="1:5">
      <c r="A7009">
        <v>0</v>
      </c>
      <c r="B7009" t="s">
        <v>20391</v>
      </c>
      <c r="C7009" t="s">
        <v>55425</v>
      </c>
      <c r="D7009" s="111" t="s">
        <v>4130</v>
      </c>
      <c r="E7009" s="111" t="s">
        <v>55426</v>
      </c>
    </row>
    <row r="7010" spans="1:5">
      <c r="A7010">
        <v>0</v>
      </c>
      <c r="B7010" t="s">
        <v>20392</v>
      </c>
      <c r="C7010" t="s">
        <v>55427</v>
      </c>
      <c r="D7010" s="111" t="s">
        <v>4130</v>
      </c>
      <c r="E7010" s="111" t="s">
        <v>55428</v>
      </c>
    </row>
    <row r="7011" spans="1:5">
      <c r="A7011">
        <v>0</v>
      </c>
      <c r="B7011" t="s">
        <v>20393</v>
      </c>
      <c r="C7011" t="s">
        <v>55429</v>
      </c>
      <c r="D7011" s="111" t="s">
        <v>4130</v>
      </c>
      <c r="E7011" s="111" t="s">
        <v>55430</v>
      </c>
    </row>
    <row r="7012" spans="1:5">
      <c r="A7012">
        <v>0</v>
      </c>
      <c r="B7012" t="s">
        <v>20394</v>
      </c>
      <c r="C7012" t="s">
        <v>55431</v>
      </c>
      <c r="D7012" s="111" t="s">
        <v>4130</v>
      </c>
      <c r="E7012" s="111" t="s">
        <v>55432</v>
      </c>
    </row>
    <row r="7013" spans="1:5">
      <c r="A7013">
        <v>0</v>
      </c>
      <c r="B7013" t="s">
        <v>20395</v>
      </c>
      <c r="C7013" t="s">
        <v>55433</v>
      </c>
      <c r="D7013" s="111" t="s">
        <v>4130</v>
      </c>
      <c r="E7013" s="111" t="s">
        <v>55434</v>
      </c>
    </row>
    <row r="7014" spans="1:5">
      <c r="A7014">
        <v>0</v>
      </c>
      <c r="B7014" t="s">
        <v>20396</v>
      </c>
      <c r="C7014" t="s">
        <v>55435</v>
      </c>
      <c r="D7014" s="111" t="s">
        <v>4130</v>
      </c>
      <c r="E7014" s="111" t="s">
        <v>55436</v>
      </c>
    </row>
    <row r="7015" spans="1:5">
      <c r="A7015">
        <v>0</v>
      </c>
      <c r="B7015" t="s">
        <v>20397</v>
      </c>
      <c r="C7015" t="s">
        <v>55437</v>
      </c>
      <c r="D7015" s="111" t="s">
        <v>4130</v>
      </c>
      <c r="E7015" s="111" t="s">
        <v>55438</v>
      </c>
    </row>
    <row r="7016" spans="1:5">
      <c r="A7016">
        <v>0</v>
      </c>
      <c r="B7016" t="s">
        <v>20398</v>
      </c>
      <c r="C7016" t="s">
        <v>55439</v>
      </c>
      <c r="D7016" s="111" t="s">
        <v>4130</v>
      </c>
      <c r="E7016" s="111" t="s">
        <v>55440</v>
      </c>
    </row>
    <row r="7017" spans="1:5">
      <c r="A7017">
        <v>0</v>
      </c>
      <c r="B7017" t="s">
        <v>20399</v>
      </c>
      <c r="C7017" t="s">
        <v>55441</v>
      </c>
      <c r="D7017" s="111" t="s">
        <v>4130</v>
      </c>
      <c r="E7017" s="111" t="s">
        <v>55442</v>
      </c>
    </row>
    <row r="7018" spans="1:5">
      <c r="A7018">
        <v>0</v>
      </c>
      <c r="B7018" t="s">
        <v>20400</v>
      </c>
      <c r="C7018" t="s">
        <v>55443</v>
      </c>
      <c r="D7018" s="111" t="s">
        <v>4130</v>
      </c>
      <c r="E7018" s="111" t="s">
        <v>55444</v>
      </c>
    </row>
    <row r="7019" spans="1:5">
      <c r="A7019">
        <v>0</v>
      </c>
      <c r="B7019" t="s">
        <v>20401</v>
      </c>
      <c r="C7019" t="s">
        <v>55445</v>
      </c>
      <c r="D7019" s="111" t="s">
        <v>4130</v>
      </c>
      <c r="E7019" s="111" t="s">
        <v>55446</v>
      </c>
    </row>
    <row r="7020" spans="1:5">
      <c r="A7020">
        <v>0</v>
      </c>
      <c r="B7020" t="s">
        <v>20402</v>
      </c>
      <c r="C7020" t="s">
        <v>55447</v>
      </c>
      <c r="D7020" s="111" t="s">
        <v>4130</v>
      </c>
      <c r="E7020" s="111" t="s">
        <v>55448</v>
      </c>
    </row>
    <row r="7021" spans="1:5">
      <c r="A7021">
        <v>0</v>
      </c>
      <c r="B7021" t="s">
        <v>20403</v>
      </c>
      <c r="C7021" t="s">
        <v>55449</v>
      </c>
      <c r="D7021" s="111" t="s">
        <v>4130</v>
      </c>
      <c r="E7021" s="111" t="s">
        <v>55450</v>
      </c>
    </row>
    <row r="7022" spans="1:5">
      <c r="A7022">
        <v>0</v>
      </c>
      <c r="B7022" t="s">
        <v>20404</v>
      </c>
      <c r="C7022" t="s">
        <v>55451</v>
      </c>
      <c r="D7022" s="111" t="s">
        <v>4130</v>
      </c>
      <c r="E7022" s="111" t="s">
        <v>55452</v>
      </c>
    </row>
    <row r="7023" spans="1:5">
      <c r="A7023">
        <v>0</v>
      </c>
      <c r="B7023" t="s">
        <v>20405</v>
      </c>
      <c r="C7023" t="s">
        <v>55453</v>
      </c>
      <c r="D7023" s="111" t="s">
        <v>4130</v>
      </c>
      <c r="E7023" s="111" t="s">
        <v>55454</v>
      </c>
    </row>
    <row r="7024" spans="1:5">
      <c r="A7024">
        <v>0</v>
      </c>
      <c r="B7024" t="s">
        <v>20406</v>
      </c>
      <c r="C7024" t="s">
        <v>55455</v>
      </c>
      <c r="D7024" s="111" t="s">
        <v>4130</v>
      </c>
      <c r="E7024" s="111" t="s">
        <v>55456</v>
      </c>
    </row>
    <row r="7025" spans="1:5">
      <c r="A7025">
        <v>0</v>
      </c>
      <c r="B7025" t="s">
        <v>20407</v>
      </c>
      <c r="C7025" t="s">
        <v>55457</v>
      </c>
      <c r="D7025" s="111" t="s">
        <v>4130</v>
      </c>
      <c r="E7025" s="111" t="s">
        <v>55458</v>
      </c>
    </row>
    <row r="7026" spans="1:5">
      <c r="A7026">
        <v>0</v>
      </c>
      <c r="B7026" t="s">
        <v>20408</v>
      </c>
      <c r="C7026" t="s">
        <v>55459</v>
      </c>
      <c r="D7026" s="111" t="s">
        <v>4130</v>
      </c>
      <c r="E7026" s="111" t="s">
        <v>55460</v>
      </c>
    </row>
    <row r="7027" spans="1:5">
      <c r="A7027">
        <v>0</v>
      </c>
      <c r="B7027" t="s">
        <v>20409</v>
      </c>
      <c r="C7027" t="s">
        <v>55461</v>
      </c>
      <c r="D7027" s="111" t="s">
        <v>4130</v>
      </c>
      <c r="E7027" s="111" t="s">
        <v>55462</v>
      </c>
    </row>
    <row r="7028" spans="1:5">
      <c r="A7028">
        <v>0</v>
      </c>
      <c r="B7028" t="s">
        <v>20410</v>
      </c>
      <c r="C7028" t="s">
        <v>55463</v>
      </c>
      <c r="D7028" s="111" t="s">
        <v>4130</v>
      </c>
      <c r="E7028" s="111" t="s">
        <v>55464</v>
      </c>
    </row>
    <row r="7029" spans="1:5">
      <c r="A7029">
        <v>0</v>
      </c>
      <c r="B7029" t="s">
        <v>20411</v>
      </c>
      <c r="C7029" t="s">
        <v>55465</v>
      </c>
      <c r="D7029" s="111" t="s">
        <v>4130</v>
      </c>
      <c r="E7029" s="111" t="s">
        <v>55466</v>
      </c>
    </row>
    <row r="7030" spans="1:5">
      <c r="A7030">
        <v>0</v>
      </c>
      <c r="B7030" t="s">
        <v>20412</v>
      </c>
      <c r="C7030" t="s">
        <v>55467</v>
      </c>
      <c r="D7030" s="111" t="s">
        <v>4130</v>
      </c>
      <c r="E7030" s="111" t="s">
        <v>55468</v>
      </c>
    </row>
    <row r="7031" spans="1:5">
      <c r="A7031">
        <v>0</v>
      </c>
      <c r="B7031" t="s">
        <v>20413</v>
      </c>
      <c r="C7031" t="s">
        <v>55469</v>
      </c>
      <c r="D7031" s="111" t="s">
        <v>4130</v>
      </c>
      <c r="E7031" s="111" t="s">
        <v>55470</v>
      </c>
    </row>
    <row r="7032" spans="1:5">
      <c r="A7032">
        <v>0</v>
      </c>
      <c r="B7032" t="s">
        <v>20414</v>
      </c>
      <c r="C7032" t="s">
        <v>55471</v>
      </c>
      <c r="D7032" s="111" t="s">
        <v>4130</v>
      </c>
      <c r="E7032" s="111" t="s">
        <v>55472</v>
      </c>
    </row>
    <row r="7033" spans="1:5">
      <c r="A7033">
        <v>0</v>
      </c>
      <c r="B7033" t="s">
        <v>20415</v>
      </c>
      <c r="C7033" t="s">
        <v>55473</v>
      </c>
      <c r="D7033" s="111" t="s">
        <v>4130</v>
      </c>
      <c r="E7033" s="111" t="s">
        <v>55474</v>
      </c>
    </row>
    <row r="7034" spans="1:5">
      <c r="A7034">
        <v>0</v>
      </c>
      <c r="B7034" t="s">
        <v>20416</v>
      </c>
      <c r="C7034" t="s">
        <v>55475</v>
      </c>
      <c r="D7034" s="111" t="s">
        <v>4130</v>
      </c>
      <c r="E7034" s="111" t="s">
        <v>55476</v>
      </c>
    </row>
    <row r="7035" spans="1:5">
      <c r="A7035">
        <v>0</v>
      </c>
      <c r="B7035" t="s">
        <v>20417</v>
      </c>
      <c r="C7035" t="s">
        <v>55477</v>
      </c>
      <c r="D7035" s="111" t="s">
        <v>4130</v>
      </c>
      <c r="E7035" s="111" t="s">
        <v>55478</v>
      </c>
    </row>
    <row r="7036" spans="1:5">
      <c r="A7036">
        <v>0</v>
      </c>
      <c r="B7036" t="s">
        <v>20418</v>
      </c>
      <c r="C7036" t="s">
        <v>55479</v>
      </c>
      <c r="D7036" s="111" t="s">
        <v>4130</v>
      </c>
      <c r="E7036" s="111" t="s">
        <v>55480</v>
      </c>
    </row>
    <row r="7037" spans="1:5">
      <c r="A7037">
        <v>0</v>
      </c>
      <c r="B7037" t="s">
        <v>20419</v>
      </c>
      <c r="C7037" t="s">
        <v>55481</v>
      </c>
      <c r="D7037" s="111" t="s">
        <v>4130</v>
      </c>
      <c r="E7037" s="111" t="s">
        <v>55482</v>
      </c>
    </row>
    <row r="7038" spans="1:5">
      <c r="A7038">
        <v>0</v>
      </c>
      <c r="B7038" t="s">
        <v>20420</v>
      </c>
      <c r="C7038" t="s">
        <v>55483</v>
      </c>
      <c r="D7038" s="111" t="s">
        <v>4130</v>
      </c>
      <c r="E7038" s="111" t="s">
        <v>55484</v>
      </c>
    </row>
    <row r="7039" spans="1:5">
      <c r="A7039">
        <v>0</v>
      </c>
      <c r="B7039" t="s">
        <v>20421</v>
      </c>
      <c r="C7039" t="s">
        <v>55485</v>
      </c>
      <c r="D7039" s="111" t="s">
        <v>4130</v>
      </c>
      <c r="E7039" s="111" t="s">
        <v>55486</v>
      </c>
    </row>
    <row r="7040" spans="1:5">
      <c r="A7040">
        <v>0</v>
      </c>
      <c r="B7040" t="s">
        <v>20422</v>
      </c>
      <c r="C7040" t="s">
        <v>55487</v>
      </c>
      <c r="D7040" s="111" t="s">
        <v>4130</v>
      </c>
      <c r="E7040" s="111" t="s">
        <v>55488</v>
      </c>
    </row>
    <row r="7041" spans="1:5">
      <c r="A7041">
        <v>0</v>
      </c>
      <c r="B7041" t="s">
        <v>20423</v>
      </c>
      <c r="C7041" t="s">
        <v>55489</v>
      </c>
      <c r="D7041" s="111" t="s">
        <v>4130</v>
      </c>
      <c r="E7041" s="111" t="s">
        <v>55490</v>
      </c>
    </row>
    <row r="7042" spans="1:5">
      <c r="A7042">
        <v>0</v>
      </c>
      <c r="B7042" t="s">
        <v>20424</v>
      </c>
      <c r="C7042" t="s">
        <v>55491</v>
      </c>
      <c r="D7042" s="111" t="s">
        <v>4130</v>
      </c>
      <c r="E7042" s="111" t="s">
        <v>55492</v>
      </c>
    </row>
    <row r="7043" spans="1:5">
      <c r="A7043">
        <v>0</v>
      </c>
      <c r="B7043" t="s">
        <v>20425</v>
      </c>
      <c r="C7043" t="s">
        <v>55493</v>
      </c>
      <c r="D7043" s="111" t="s">
        <v>4130</v>
      </c>
      <c r="E7043" s="111" t="s">
        <v>55494</v>
      </c>
    </row>
    <row r="7044" spans="1:5">
      <c r="A7044">
        <v>0</v>
      </c>
      <c r="B7044" t="s">
        <v>20426</v>
      </c>
      <c r="C7044" t="s">
        <v>55495</v>
      </c>
      <c r="D7044" s="111" t="s">
        <v>4130</v>
      </c>
      <c r="E7044" s="111" t="s">
        <v>55496</v>
      </c>
    </row>
    <row r="7045" spans="1:5">
      <c r="A7045">
        <v>0</v>
      </c>
      <c r="B7045" t="s">
        <v>20427</v>
      </c>
      <c r="C7045" t="s">
        <v>55497</v>
      </c>
      <c r="D7045" s="111" t="s">
        <v>4130</v>
      </c>
      <c r="E7045" s="111" t="s">
        <v>55498</v>
      </c>
    </row>
    <row r="7046" spans="1:5">
      <c r="A7046">
        <v>0</v>
      </c>
      <c r="B7046" t="s">
        <v>20428</v>
      </c>
      <c r="C7046" t="s">
        <v>55499</v>
      </c>
      <c r="D7046" s="111" t="s">
        <v>4130</v>
      </c>
      <c r="E7046" s="111" t="s">
        <v>55500</v>
      </c>
    </row>
    <row r="7047" spans="1:5">
      <c r="A7047">
        <v>0</v>
      </c>
      <c r="B7047" t="s">
        <v>20429</v>
      </c>
      <c r="C7047" t="s">
        <v>55501</v>
      </c>
      <c r="D7047" s="111" t="s">
        <v>4130</v>
      </c>
      <c r="E7047" s="111" t="s">
        <v>55502</v>
      </c>
    </row>
    <row r="7048" spans="1:5">
      <c r="A7048">
        <v>0</v>
      </c>
      <c r="B7048" t="s">
        <v>20430</v>
      </c>
      <c r="C7048" t="s">
        <v>55503</v>
      </c>
      <c r="D7048" s="111" t="s">
        <v>4130</v>
      </c>
      <c r="E7048" s="111" t="s">
        <v>55504</v>
      </c>
    </row>
    <row r="7049" spans="1:5">
      <c r="A7049">
        <v>0</v>
      </c>
      <c r="B7049" t="s">
        <v>20431</v>
      </c>
      <c r="C7049" t="s">
        <v>55505</v>
      </c>
      <c r="D7049" s="111" t="s">
        <v>4130</v>
      </c>
      <c r="E7049" s="111" t="s">
        <v>55506</v>
      </c>
    </row>
    <row r="7050" spans="1:5">
      <c r="A7050">
        <v>0</v>
      </c>
      <c r="B7050" t="s">
        <v>20432</v>
      </c>
      <c r="C7050" t="s">
        <v>55507</v>
      </c>
      <c r="D7050" s="111" t="s">
        <v>4130</v>
      </c>
      <c r="E7050" s="111" t="s">
        <v>55508</v>
      </c>
    </row>
    <row r="7051" spans="1:5">
      <c r="A7051">
        <v>0</v>
      </c>
      <c r="B7051" t="s">
        <v>20433</v>
      </c>
      <c r="C7051" t="s">
        <v>55509</v>
      </c>
      <c r="D7051" s="111" t="s">
        <v>4130</v>
      </c>
      <c r="E7051" s="111" t="s">
        <v>55510</v>
      </c>
    </row>
    <row r="7052" spans="1:5">
      <c r="A7052">
        <v>0</v>
      </c>
      <c r="B7052" t="s">
        <v>20434</v>
      </c>
      <c r="C7052" t="s">
        <v>55511</v>
      </c>
      <c r="D7052" s="111" t="s">
        <v>4130</v>
      </c>
      <c r="E7052" s="111" t="s">
        <v>55512</v>
      </c>
    </row>
    <row r="7053" spans="1:5">
      <c r="A7053">
        <v>0</v>
      </c>
      <c r="B7053" t="s">
        <v>20435</v>
      </c>
      <c r="C7053" t="s">
        <v>55513</v>
      </c>
      <c r="D7053" s="111" t="s">
        <v>4130</v>
      </c>
      <c r="E7053" s="111" t="s">
        <v>55514</v>
      </c>
    </row>
    <row r="7054" spans="1:5">
      <c r="A7054">
        <v>0</v>
      </c>
      <c r="B7054" t="s">
        <v>20436</v>
      </c>
      <c r="C7054" t="s">
        <v>55515</v>
      </c>
      <c r="D7054" s="111" t="s">
        <v>4130</v>
      </c>
      <c r="E7054" s="111" t="s">
        <v>55516</v>
      </c>
    </row>
    <row r="7055" spans="1:5">
      <c r="A7055">
        <v>0</v>
      </c>
      <c r="B7055" t="s">
        <v>20437</v>
      </c>
      <c r="C7055" t="s">
        <v>55517</v>
      </c>
      <c r="D7055" s="111" t="s">
        <v>4130</v>
      </c>
      <c r="E7055" s="111" t="s">
        <v>55518</v>
      </c>
    </row>
    <row r="7056" spans="1:5">
      <c r="A7056">
        <v>0</v>
      </c>
      <c r="B7056" t="s">
        <v>20438</v>
      </c>
      <c r="C7056" t="s">
        <v>55519</v>
      </c>
      <c r="D7056" s="111" t="s">
        <v>4130</v>
      </c>
      <c r="E7056" s="111" t="s">
        <v>55520</v>
      </c>
    </row>
    <row r="7057" spans="1:5">
      <c r="A7057">
        <v>0</v>
      </c>
      <c r="B7057" t="s">
        <v>20439</v>
      </c>
      <c r="C7057" t="s">
        <v>55521</v>
      </c>
      <c r="D7057" s="111" t="s">
        <v>4130</v>
      </c>
      <c r="E7057" s="111" t="s">
        <v>55522</v>
      </c>
    </row>
    <row r="7058" spans="1:5">
      <c r="A7058">
        <v>0</v>
      </c>
      <c r="B7058" t="s">
        <v>20440</v>
      </c>
      <c r="C7058" t="s">
        <v>55523</v>
      </c>
      <c r="D7058" s="111" t="s">
        <v>4130</v>
      </c>
      <c r="E7058" s="111" t="s">
        <v>55524</v>
      </c>
    </row>
    <row r="7059" spans="1:5">
      <c r="A7059">
        <v>0</v>
      </c>
      <c r="B7059" t="s">
        <v>20441</v>
      </c>
      <c r="C7059" t="s">
        <v>55525</v>
      </c>
      <c r="D7059" s="111" t="s">
        <v>4130</v>
      </c>
      <c r="E7059" s="111" t="s">
        <v>55526</v>
      </c>
    </row>
    <row r="7060" spans="1:5">
      <c r="A7060">
        <v>0</v>
      </c>
      <c r="B7060" t="s">
        <v>20442</v>
      </c>
      <c r="C7060" t="s">
        <v>55527</v>
      </c>
      <c r="D7060" s="111" t="s">
        <v>4130</v>
      </c>
      <c r="E7060" s="111" t="s">
        <v>55528</v>
      </c>
    </row>
    <row r="7061" spans="1:5">
      <c r="A7061">
        <v>0</v>
      </c>
      <c r="B7061" t="s">
        <v>20443</v>
      </c>
      <c r="C7061" t="s">
        <v>55529</v>
      </c>
      <c r="D7061" s="111" t="s">
        <v>4130</v>
      </c>
      <c r="E7061" s="111" t="s">
        <v>55530</v>
      </c>
    </row>
    <row r="7062" spans="1:5">
      <c r="A7062">
        <v>0</v>
      </c>
      <c r="B7062" t="s">
        <v>20444</v>
      </c>
      <c r="C7062" t="s">
        <v>55531</v>
      </c>
      <c r="D7062" s="111" t="s">
        <v>4130</v>
      </c>
      <c r="E7062" s="111" t="s">
        <v>55532</v>
      </c>
    </row>
    <row r="7063" spans="1:5">
      <c r="A7063">
        <v>0</v>
      </c>
      <c r="B7063" t="s">
        <v>20445</v>
      </c>
      <c r="C7063" t="s">
        <v>55533</v>
      </c>
      <c r="D7063" s="111" t="s">
        <v>4130</v>
      </c>
      <c r="E7063" s="111" t="s">
        <v>55534</v>
      </c>
    </row>
    <row r="7064" spans="1:5">
      <c r="A7064">
        <v>0</v>
      </c>
      <c r="B7064" t="s">
        <v>20446</v>
      </c>
      <c r="C7064" t="s">
        <v>55535</v>
      </c>
      <c r="D7064" s="111" t="s">
        <v>4130</v>
      </c>
      <c r="E7064" s="111" t="s">
        <v>55536</v>
      </c>
    </row>
    <row r="7065" spans="1:5">
      <c r="A7065">
        <v>0</v>
      </c>
      <c r="B7065" t="s">
        <v>20447</v>
      </c>
      <c r="C7065" t="s">
        <v>55537</v>
      </c>
      <c r="D7065" s="111" t="s">
        <v>4130</v>
      </c>
      <c r="E7065" s="111" t="s">
        <v>55538</v>
      </c>
    </row>
    <row r="7066" spans="1:5">
      <c r="A7066">
        <v>0</v>
      </c>
      <c r="B7066" t="s">
        <v>20448</v>
      </c>
      <c r="C7066" t="s">
        <v>55539</v>
      </c>
      <c r="D7066" s="111" t="s">
        <v>4130</v>
      </c>
      <c r="E7066" s="111" t="s">
        <v>55540</v>
      </c>
    </row>
    <row r="7067" spans="1:5">
      <c r="A7067">
        <v>0</v>
      </c>
      <c r="B7067" t="s">
        <v>20449</v>
      </c>
      <c r="C7067" t="s">
        <v>55541</v>
      </c>
      <c r="D7067" s="111" t="s">
        <v>4130</v>
      </c>
      <c r="E7067" s="111" t="s">
        <v>55542</v>
      </c>
    </row>
    <row r="7068" spans="1:5">
      <c r="A7068">
        <v>0</v>
      </c>
      <c r="B7068" t="s">
        <v>20450</v>
      </c>
      <c r="C7068" t="s">
        <v>55543</v>
      </c>
      <c r="D7068" s="111" t="s">
        <v>4130</v>
      </c>
      <c r="E7068" s="111" t="s">
        <v>55544</v>
      </c>
    </row>
    <row r="7069" spans="1:5">
      <c r="A7069">
        <v>0</v>
      </c>
      <c r="B7069" t="s">
        <v>20451</v>
      </c>
      <c r="C7069" t="s">
        <v>55545</v>
      </c>
      <c r="D7069" s="111" t="s">
        <v>4130</v>
      </c>
      <c r="E7069" s="111" t="s">
        <v>55546</v>
      </c>
    </row>
    <row r="7070" spans="1:5">
      <c r="A7070">
        <v>0</v>
      </c>
      <c r="B7070" t="s">
        <v>20452</v>
      </c>
      <c r="C7070" t="s">
        <v>55547</v>
      </c>
      <c r="D7070" s="111" t="s">
        <v>4130</v>
      </c>
      <c r="E7070" s="111" t="s">
        <v>55548</v>
      </c>
    </row>
    <row r="7071" spans="1:5">
      <c r="A7071">
        <v>0</v>
      </c>
      <c r="B7071" t="s">
        <v>20453</v>
      </c>
      <c r="C7071" t="s">
        <v>55549</v>
      </c>
      <c r="D7071" s="111" t="s">
        <v>4130</v>
      </c>
      <c r="E7071" s="111" t="s">
        <v>55550</v>
      </c>
    </row>
    <row r="7072" spans="1:5">
      <c r="A7072">
        <v>0</v>
      </c>
      <c r="B7072" t="s">
        <v>20454</v>
      </c>
      <c r="C7072" t="s">
        <v>55551</v>
      </c>
      <c r="D7072" s="111" t="s">
        <v>4130</v>
      </c>
      <c r="E7072" s="111" t="s">
        <v>55552</v>
      </c>
    </row>
    <row r="7073" spans="1:5">
      <c r="A7073">
        <v>0</v>
      </c>
      <c r="B7073" t="s">
        <v>20455</v>
      </c>
      <c r="C7073" t="s">
        <v>55553</v>
      </c>
      <c r="D7073" s="111" t="s">
        <v>4130</v>
      </c>
      <c r="E7073" s="111" t="s">
        <v>55554</v>
      </c>
    </row>
    <row r="7074" spans="1:5">
      <c r="A7074">
        <v>0</v>
      </c>
      <c r="B7074" t="s">
        <v>20456</v>
      </c>
      <c r="C7074" t="s">
        <v>55555</v>
      </c>
      <c r="D7074" s="111" t="s">
        <v>4130</v>
      </c>
      <c r="E7074" s="111" t="s">
        <v>55556</v>
      </c>
    </row>
    <row r="7075" spans="1:5">
      <c r="A7075">
        <v>0</v>
      </c>
      <c r="B7075" t="s">
        <v>20457</v>
      </c>
      <c r="C7075" t="s">
        <v>55557</v>
      </c>
      <c r="D7075" s="111" t="s">
        <v>4130</v>
      </c>
      <c r="E7075" s="111" t="s">
        <v>55558</v>
      </c>
    </row>
    <row r="7076" spans="1:5">
      <c r="A7076">
        <v>0</v>
      </c>
      <c r="B7076" t="s">
        <v>20458</v>
      </c>
      <c r="C7076" t="s">
        <v>55559</v>
      </c>
      <c r="D7076" s="111" t="s">
        <v>4130</v>
      </c>
      <c r="E7076" s="111" t="s">
        <v>55560</v>
      </c>
    </row>
    <row r="7077" spans="1:5">
      <c r="A7077">
        <v>0</v>
      </c>
      <c r="B7077" t="s">
        <v>20459</v>
      </c>
      <c r="C7077" t="s">
        <v>55561</v>
      </c>
      <c r="D7077" s="111" t="s">
        <v>4130</v>
      </c>
      <c r="E7077" s="111" t="s">
        <v>55562</v>
      </c>
    </row>
    <row r="7078" spans="1:5">
      <c r="A7078">
        <v>0</v>
      </c>
      <c r="B7078" t="s">
        <v>20460</v>
      </c>
      <c r="C7078" t="s">
        <v>55563</v>
      </c>
      <c r="D7078" s="111" t="s">
        <v>4130</v>
      </c>
      <c r="E7078" s="111" t="s">
        <v>55564</v>
      </c>
    </row>
    <row r="7079" spans="1:5">
      <c r="A7079">
        <v>0</v>
      </c>
      <c r="B7079" t="s">
        <v>20461</v>
      </c>
      <c r="C7079" t="s">
        <v>55565</v>
      </c>
      <c r="D7079" s="111" t="s">
        <v>4130</v>
      </c>
      <c r="E7079" s="111" t="s">
        <v>55566</v>
      </c>
    </row>
    <row r="7080" spans="1:5">
      <c r="A7080">
        <v>0</v>
      </c>
      <c r="B7080" t="s">
        <v>20462</v>
      </c>
      <c r="C7080" t="s">
        <v>55567</v>
      </c>
      <c r="D7080" s="111" t="s">
        <v>4130</v>
      </c>
      <c r="E7080" s="111" t="s">
        <v>55568</v>
      </c>
    </row>
    <row r="7081" spans="1:5">
      <c r="A7081">
        <v>0</v>
      </c>
      <c r="B7081" t="s">
        <v>20463</v>
      </c>
      <c r="C7081" t="s">
        <v>55569</v>
      </c>
      <c r="D7081" s="111" t="s">
        <v>4130</v>
      </c>
      <c r="E7081" s="111" t="s">
        <v>55570</v>
      </c>
    </row>
    <row r="7082" spans="1:5">
      <c r="A7082">
        <v>0</v>
      </c>
      <c r="B7082" t="s">
        <v>20464</v>
      </c>
      <c r="C7082" t="s">
        <v>55571</v>
      </c>
      <c r="D7082" s="111" t="s">
        <v>4130</v>
      </c>
      <c r="E7082" s="111" t="s">
        <v>55572</v>
      </c>
    </row>
    <row r="7083" spans="1:5">
      <c r="A7083">
        <v>0</v>
      </c>
      <c r="B7083" t="s">
        <v>20465</v>
      </c>
      <c r="C7083" t="s">
        <v>55573</v>
      </c>
      <c r="D7083" s="111" t="s">
        <v>4130</v>
      </c>
      <c r="E7083" s="111" t="s">
        <v>55574</v>
      </c>
    </row>
    <row r="7084" spans="1:5">
      <c r="A7084">
        <v>0</v>
      </c>
      <c r="B7084" t="s">
        <v>20466</v>
      </c>
      <c r="C7084" t="s">
        <v>55575</v>
      </c>
      <c r="D7084" s="111" t="s">
        <v>4130</v>
      </c>
      <c r="E7084" s="111" t="s">
        <v>55576</v>
      </c>
    </row>
    <row r="7085" spans="1:5">
      <c r="A7085">
        <v>0</v>
      </c>
      <c r="B7085" t="s">
        <v>20467</v>
      </c>
      <c r="C7085" t="s">
        <v>55577</v>
      </c>
      <c r="D7085" s="111" t="s">
        <v>4130</v>
      </c>
      <c r="E7085" s="111" t="s">
        <v>55578</v>
      </c>
    </row>
    <row r="7086" spans="1:5">
      <c r="A7086">
        <v>0</v>
      </c>
      <c r="B7086" t="s">
        <v>20468</v>
      </c>
      <c r="C7086" t="s">
        <v>55579</v>
      </c>
      <c r="D7086" s="111" t="s">
        <v>4130</v>
      </c>
      <c r="E7086" s="111" t="s">
        <v>55580</v>
      </c>
    </row>
    <row r="7087" spans="1:5">
      <c r="A7087">
        <v>0</v>
      </c>
      <c r="B7087" t="s">
        <v>20469</v>
      </c>
      <c r="C7087" t="s">
        <v>55581</v>
      </c>
      <c r="D7087" s="111" t="s">
        <v>4130</v>
      </c>
      <c r="E7087" s="111" t="s">
        <v>55582</v>
      </c>
    </row>
    <row r="7088" spans="1:5">
      <c r="A7088">
        <v>0</v>
      </c>
      <c r="B7088" t="s">
        <v>20470</v>
      </c>
      <c r="C7088" t="s">
        <v>55583</v>
      </c>
      <c r="D7088" s="111" t="s">
        <v>4130</v>
      </c>
      <c r="E7088" s="111" t="s">
        <v>55584</v>
      </c>
    </row>
    <row r="7089" spans="1:5">
      <c r="A7089">
        <v>0</v>
      </c>
      <c r="B7089" t="s">
        <v>20471</v>
      </c>
      <c r="C7089" t="s">
        <v>55585</v>
      </c>
      <c r="D7089" s="111" t="s">
        <v>4130</v>
      </c>
      <c r="E7089" s="111" t="s">
        <v>55586</v>
      </c>
    </row>
    <row r="7090" spans="1:5">
      <c r="A7090">
        <v>0</v>
      </c>
      <c r="B7090" t="s">
        <v>20472</v>
      </c>
      <c r="C7090" t="s">
        <v>55587</v>
      </c>
      <c r="D7090" s="111" t="s">
        <v>4130</v>
      </c>
      <c r="E7090" s="111" t="s">
        <v>55588</v>
      </c>
    </row>
    <row r="7091" spans="1:5">
      <c r="A7091">
        <v>0</v>
      </c>
      <c r="B7091" t="s">
        <v>20473</v>
      </c>
      <c r="C7091" t="s">
        <v>55589</v>
      </c>
      <c r="D7091" s="111" t="s">
        <v>4130</v>
      </c>
      <c r="E7091" s="111" t="s">
        <v>55590</v>
      </c>
    </row>
    <row r="7092" spans="1:5">
      <c r="A7092">
        <v>0</v>
      </c>
      <c r="B7092" t="s">
        <v>20474</v>
      </c>
      <c r="C7092" t="s">
        <v>55591</v>
      </c>
      <c r="D7092" s="111" t="s">
        <v>4130</v>
      </c>
      <c r="E7092" s="111" t="s">
        <v>55592</v>
      </c>
    </row>
    <row r="7093" spans="1:5">
      <c r="A7093">
        <v>0</v>
      </c>
      <c r="B7093" t="s">
        <v>20475</v>
      </c>
      <c r="C7093" t="s">
        <v>55593</v>
      </c>
      <c r="D7093" s="111" t="s">
        <v>4130</v>
      </c>
      <c r="E7093" s="111" t="s">
        <v>55594</v>
      </c>
    </row>
    <row r="7094" spans="1:5">
      <c r="A7094" t="s">
        <v>55595</v>
      </c>
      <c r="B7094">
        <v>0</v>
      </c>
      <c r="C7094">
        <v>0</v>
      </c>
      <c r="D7094" s="111">
        <v>0</v>
      </c>
      <c r="E7094" s="111" t="s">
        <v>42775</v>
      </c>
    </row>
    <row r="7095" spans="1:5">
      <c r="A7095">
        <v>0</v>
      </c>
      <c r="B7095" t="s">
        <v>55596</v>
      </c>
      <c r="C7095">
        <v>0</v>
      </c>
      <c r="D7095" s="111">
        <v>0</v>
      </c>
      <c r="E7095" s="111" t="s">
        <v>42775</v>
      </c>
    </row>
    <row r="7096" spans="1:5">
      <c r="A7096">
        <v>0</v>
      </c>
      <c r="B7096" t="s">
        <v>20476</v>
      </c>
      <c r="C7096" t="s">
        <v>55597</v>
      </c>
      <c r="D7096" s="111" t="s">
        <v>4130</v>
      </c>
      <c r="E7096" s="111" t="s">
        <v>55598</v>
      </c>
    </row>
    <row r="7097" spans="1:5">
      <c r="A7097">
        <v>0</v>
      </c>
      <c r="B7097" t="s">
        <v>20477</v>
      </c>
      <c r="C7097" t="s">
        <v>55599</v>
      </c>
      <c r="D7097" s="111" t="s">
        <v>4130</v>
      </c>
      <c r="E7097" s="111" t="s">
        <v>55600</v>
      </c>
    </row>
    <row r="7098" spans="1:5">
      <c r="A7098">
        <v>0</v>
      </c>
      <c r="B7098" t="s">
        <v>20478</v>
      </c>
      <c r="C7098" t="s">
        <v>55601</v>
      </c>
      <c r="D7098" s="111" t="s">
        <v>4130</v>
      </c>
      <c r="E7098" s="111" t="s">
        <v>55602</v>
      </c>
    </row>
    <row r="7099" spans="1:5">
      <c r="A7099">
        <v>0</v>
      </c>
      <c r="B7099" t="s">
        <v>20479</v>
      </c>
      <c r="C7099" t="s">
        <v>55603</v>
      </c>
      <c r="D7099" s="111" t="s">
        <v>4130</v>
      </c>
      <c r="E7099" s="111" t="s">
        <v>55604</v>
      </c>
    </row>
    <row r="7100" spans="1:5">
      <c r="A7100">
        <v>0</v>
      </c>
      <c r="B7100" t="s">
        <v>20480</v>
      </c>
      <c r="C7100" t="s">
        <v>55605</v>
      </c>
      <c r="D7100" s="111" t="s">
        <v>4130</v>
      </c>
      <c r="E7100" s="111" t="s">
        <v>55606</v>
      </c>
    </row>
    <row r="7101" spans="1:5">
      <c r="A7101">
        <v>0</v>
      </c>
      <c r="B7101" t="s">
        <v>20481</v>
      </c>
      <c r="C7101" t="s">
        <v>55607</v>
      </c>
      <c r="D7101" s="111" t="s">
        <v>4130</v>
      </c>
      <c r="E7101" s="111" t="s">
        <v>55608</v>
      </c>
    </row>
    <row r="7102" spans="1:5">
      <c r="A7102">
        <v>0</v>
      </c>
      <c r="B7102" t="s">
        <v>20482</v>
      </c>
      <c r="C7102" t="s">
        <v>55609</v>
      </c>
      <c r="D7102" s="111" t="s">
        <v>4130</v>
      </c>
      <c r="E7102" s="111" t="s">
        <v>55610</v>
      </c>
    </row>
    <row r="7103" spans="1:5">
      <c r="A7103">
        <v>0</v>
      </c>
      <c r="B7103" t="s">
        <v>20483</v>
      </c>
      <c r="C7103" t="s">
        <v>55611</v>
      </c>
      <c r="D7103" s="111" t="s">
        <v>4130</v>
      </c>
      <c r="E7103" s="111" t="s">
        <v>55612</v>
      </c>
    </row>
    <row r="7104" spans="1:5">
      <c r="A7104">
        <v>0</v>
      </c>
      <c r="B7104" t="s">
        <v>55613</v>
      </c>
      <c r="C7104">
        <v>0</v>
      </c>
      <c r="D7104" s="111">
        <v>0</v>
      </c>
      <c r="E7104" s="111" t="s">
        <v>42775</v>
      </c>
    </row>
    <row r="7105" spans="1:5">
      <c r="A7105">
        <v>0</v>
      </c>
      <c r="B7105" t="s">
        <v>20484</v>
      </c>
      <c r="C7105" t="s">
        <v>55614</v>
      </c>
      <c r="D7105" s="111" t="s">
        <v>4130</v>
      </c>
      <c r="E7105" s="111" t="s">
        <v>55615</v>
      </c>
    </row>
    <row r="7106" spans="1:5">
      <c r="A7106">
        <v>0</v>
      </c>
      <c r="B7106" t="s">
        <v>20485</v>
      </c>
      <c r="C7106" t="s">
        <v>55616</v>
      </c>
      <c r="D7106" s="111" t="s">
        <v>4130</v>
      </c>
      <c r="E7106" s="111" t="s">
        <v>55617</v>
      </c>
    </row>
    <row r="7107" spans="1:5">
      <c r="A7107">
        <v>0</v>
      </c>
      <c r="B7107" t="s">
        <v>20486</v>
      </c>
      <c r="C7107" t="s">
        <v>55618</v>
      </c>
      <c r="D7107" s="111" t="s">
        <v>4130</v>
      </c>
      <c r="E7107" s="111" t="s">
        <v>49033</v>
      </c>
    </row>
    <row r="7108" spans="1:5">
      <c r="A7108">
        <v>0</v>
      </c>
      <c r="B7108" t="s">
        <v>20487</v>
      </c>
      <c r="C7108" t="s">
        <v>55619</v>
      </c>
      <c r="D7108" s="111" t="s">
        <v>4130</v>
      </c>
      <c r="E7108" s="111" t="s">
        <v>55620</v>
      </c>
    </row>
    <row r="7109" spans="1:5">
      <c r="A7109">
        <v>0</v>
      </c>
      <c r="B7109" t="s">
        <v>55621</v>
      </c>
      <c r="C7109">
        <v>0</v>
      </c>
      <c r="D7109" s="111">
        <v>0</v>
      </c>
      <c r="E7109" s="111" t="s">
        <v>42775</v>
      </c>
    </row>
    <row r="7110" spans="1:5">
      <c r="A7110">
        <v>0</v>
      </c>
      <c r="B7110" t="s">
        <v>20488</v>
      </c>
      <c r="C7110" t="s">
        <v>55622</v>
      </c>
      <c r="D7110" s="111" t="s">
        <v>4130</v>
      </c>
      <c r="E7110" s="111" t="s">
        <v>55623</v>
      </c>
    </row>
    <row r="7111" spans="1:5">
      <c r="A7111">
        <v>0</v>
      </c>
      <c r="B7111" t="s">
        <v>55624</v>
      </c>
      <c r="C7111">
        <v>0</v>
      </c>
      <c r="D7111" s="111">
        <v>0</v>
      </c>
      <c r="E7111" s="111" t="s">
        <v>42775</v>
      </c>
    </row>
    <row r="7112" spans="1:5">
      <c r="A7112">
        <v>0</v>
      </c>
      <c r="B7112" t="s">
        <v>20489</v>
      </c>
      <c r="C7112" t="s">
        <v>55625</v>
      </c>
      <c r="D7112" s="111" t="s">
        <v>4130</v>
      </c>
      <c r="E7112" s="111" t="s">
        <v>55626</v>
      </c>
    </row>
    <row r="7113" spans="1:5">
      <c r="A7113">
        <v>0</v>
      </c>
      <c r="B7113" t="s">
        <v>20490</v>
      </c>
      <c r="C7113" t="s">
        <v>55627</v>
      </c>
      <c r="D7113" s="111" t="s">
        <v>4130</v>
      </c>
      <c r="E7113" s="111" t="s">
        <v>55628</v>
      </c>
    </row>
    <row r="7114" spans="1:5">
      <c r="A7114">
        <v>0</v>
      </c>
      <c r="B7114" t="s">
        <v>20491</v>
      </c>
      <c r="C7114" t="s">
        <v>55629</v>
      </c>
      <c r="D7114" s="111" t="s">
        <v>4130</v>
      </c>
      <c r="E7114" s="111" t="s">
        <v>55630</v>
      </c>
    </row>
    <row r="7115" spans="1:5">
      <c r="A7115">
        <v>0</v>
      </c>
      <c r="B7115" t="s">
        <v>20492</v>
      </c>
      <c r="C7115" t="s">
        <v>55631</v>
      </c>
      <c r="D7115" s="111" t="s">
        <v>4130</v>
      </c>
      <c r="E7115" s="111" t="s">
        <v>55632</v>
      </c>
    </row>
    <row r="7116" spans="1:5">
      <c r="A7116">
        <v>0</v>
      </c>
      <c r="B7116" t="s">
        <v>20493</v>
      </c>
      <c r="C7116" t="s">
        <v>55633</v>
      </c>
      <c r="D7116" s="111" t="s">
        <v>4130</v>
      </c>
      <c r="E7116" s="111" t="s">
        <v>55634</v>
      </c>
    </row>
    <row r="7117" spans="1:5">
      <c r="A7117">
        <v>0</v>
      </c>
      <c r="B7117" t="s">
        <v>55635</v>
      </c>
      <c r="C7117">
        <v>0</v>
      </c>
      <c r="D7117" s="111">
        <v>0</v>
      </c>
      <c r="E7117" s="111" t="s">
        <v>42775</v>
      </c>
    </row>
    <row r="7118" spans="1:5">
      <c r="A7118">
        <v>0</v>
      </c>
      <c r="B7118" t="s">
        <v>20494</v>
      </c>
      <c r="C7118" t="s">
        <v>55636</v>
      </c>
      <c r="D7118" s="111" t="s">
        <v>4130</v>
      </c>
      <c r="E7118" s="111" t="s">
        <v>55637</v>
      </c>
    </row>
    <row r="7119" spans="1:5">
      <c r="A7119">
        <v>0</v>
      </c>
      <c r="B7119" t="s">
        <v>20495</v>
      </c>
      <c r="C7119" t="s">
        <v>55638</v>
      </c>
      <c r="D7119" s="111" t="s">
        <v>4130</v>
      </c>
      <c r="E7119" s="111" t="s">
        <v>55639</v>
      </c>
    </row>
    <row r="7120" spans="1:5">
      <c r="A7120">
        <v>0</v>
      </c>
      <c r="B7120" t="s">
        <v>20496</v>
      </c>
      <c r="C7120" t="s">
        <v>55640</v>
      </c>
      <c r="D7120" s="111" t="s">
        <v>4130</v>
      </c>
      <c r="E7120" s="111" t="s">
        <v>55641</v>
      </c>
    </row>
    <row r="7121" spans="1:5">
      <c r="A7121">
        <v>0</v>
      </c>
      <c r="B7121" t="s">
        <v>20497</v>
      </c>
      <c r="C7121" t="s">
        <v>55642</v>
      </c>
      <c r="D7121" s="111" t="s">
        <v>4130</v>
      </c>
      <c r="E7121" s="111" t="s">
        <v>55643</v>
      </c>
    </row>
    <row r="7122" spans="1:5">
      <c r="A7122">
        <v>0</v>
      </c>
      <c r="B7122" t="s">
        <v>20498</v>
      </c>
      <c r="C7122" t="s">
        <v>55644</v>
      </c>
      <c r="D7122" s="111" t="s">
        <v>4130</v>
      </c>
      <c r="E7122" s="111" t="s">
        <v>55645</v>
      </c>
    </row>
    <row r="7123" spans="1:5">
      <c r="A7123">
        <v>0</v>
      </c>
      <c r="B7123" t="s">
        <v>20499</v>
      </c>
      <c r="C7123" t="s">
        <v>55646</v>
      </c>
      <c r="D7123" s="111" t="s">
        <v>4130</v>
      </c>
      <c r="E7123" s="111" t="s">
        <v>55647</v>
      </c>
    </row>
    <row r="7124" spans="1:5">
      <c r="A7124">
        <v>0</v>
      </c>
      <c r="B7124" t="s">
        <v>20500</v>
      </c>
      <c r="C7124" t="s">
        <v>55648</v>
      </c>
      <c r="D7124" s="111" t="s">
        <v>4130</v>
      </c>
      <c r="E7124" s="111" t="s">
        <v>55649</v>
      </c>
    </row>
    <row r="7125" spans="1:5">
      <c r="A7125">
        <v>0</v>
      </c>
      <c r="B7125" t="s">
        <v>55650</v>
      </c>
      <c r="C7125">
        <v>0</v>
      </c>
      <c r="D7125" s="111">
        <v>0</v>
      </c>
      <c r="E7125" s="111" t="s">
        <v>42775</v>
      </c>
    </row>
    <row r="7126" spans="1:5">
      <c r="A7126">
        <v>0</v>
      </c>
      <c r="B7126" t="s">
        <v>20501</v>
      </c>
      <c r="C7126" t="s">
        <v>55651</v>
      </c>
      <c r="D7126" s="111" t="s">
        <v>4130</v>
      </c>
      <c r="E7126" s="111" t="s">
        <v>55652</v>
      </c>
    </row>
    <row r="7127" spans="1:5">
      <c r="A7127">
        <v>0</v>
      </c>
      <c r="B7127" t="s">
        <v>20502</v>
      </c>
      <c r="C7127" t="s">
        <v>55653</v>
      </c>
      <c r="D7127" s="111" t="s">
        <v>4130</v>
      </c>
      <c r="E7127" s="111" t="s">
        <v>55654</v>
      </c>
    </row>
    <row r="7128" spans="1:5">
      <c r="A7128">
        <v>0</v>
      </c>
      <c r="B7128" t="s">
        <v>20503</v>
      </c>
      <c r="C7128" t="s">
        <v>55655</v>
      </c>
      <c r="D7128" s="111" t="s">
        <v>4130</v>
      </c>
      <c r="E7128" s="111" t="s">
        <v>55656</v>
      </c>
    </row>
    <row r="7129" spans="1:5">
      <c r="A7129">
        <v>0</v>
      </c>
      <c r="B7129" t="s">
        <v>20504</v>
      </c>
      <c r="C7129" t="s">
        <v>55657</v>
      </c>
      <c r="D7129" s="111" t="s">
        <v>4130</v>
      </c>
      <c r="E7129" s="111" t="s">
        <v>55658</v>
      </c>
    </row>
    <row r="7130" spans="1:5">
      <c r="A7130">
        <v>0</v>
      </c>
      <c r="B7130" t="s">
        <v>55659</v>
      </c>
      <c r="C7130">
        <v>0</v>
      </c>
      <c r="D7130" s="111">
        <v>0</v>
      </c>
      <c r="E7130" s="111" t="s">
        <v>42775</v>
      </c>
    </row>
    <row r="7131" spans="1:5">
      <c r="A7131">
        <v>0</v>
      </c>
      <c r="B7131" t="s">
        <v>20505</v>
      </c>
      <c r="C7131" t="s">
        <v>55660</v>
      </c>
      <c r="D7131" s="111" t="s">
        <v>4130</v>
      </c>
      <c r="E7131" s="111" t="s">
        <v>55661</v>
      </c>
    </row>
    <row r="7132" spans="1:5">
      <c r="A7132">
        <v>0</v>
      </c>
      <c r="B7132" t="s">
        <v>20506</v>
      </c>
      <c r="C7132" t="s">
        <v>55662</v>
      </c>
      <c r="D7132" s="111" t="s">
        <v>4130</v>
      </c>
      <c r="E7132" s="111" t="s">
        <v>55663</v>
      </c>
    </row>
    <row r="7133" spans="1:5">
      <c r="A7133">
        <v>0</v>
      </c>
      <c r="B7133" t="s">
        <v>20507</v>
      </c>
      <c r="C7133" t="s">
        <v>55664</v>
      </c>
      <c r="D7133" s="111" t="s">
        <v>4130</v>
      </c>
      <c r="E7133" s="111" t="s">
        <v>55665</v>
      </c>
    </row>
    <row r="7134" spans="1:5">
      <c r="A7134">
        <v>0</v>
      </c>
      <c r="B7134" t="s">
        <v>20508</v>
      </c>
      <c r="C7134" t="s">
        <v>55666</v>
      </c>
      <c r="D7134" s="111" t="s">
        <v>4130</v>
      </c>
      <c r="E7134" s="111" t="s">
        <v>44573</v>
      </c>
    </row>
    <row r="7135" spans="1:5">
      <c r="A7135">
        <v>0</v>
      </c>
      <c r="B7135" t="s">
        <v>20509</v>
      </c>
      <c r="C7135" t="s">
        <v>55667</v>
      </c>
      <c r="D7135" s="111" t="s">
        <v>4130</v>
      </c>
      <c r="E7135" s="111" t="s">
        <v>55668</v>
      </c>
    </row>
    <row r="7136" spans="1:5">
      <c r="A7136" t="s">
        <v>55669</v>
      </c>
      <c r="B7136">
        <v>0</v>
      </c>
      <c r="C7136">
        <v>0</v>
      </c>
      <c r="D7136" s="111">
        <v>0</v>
      </c>
      <c r="E7136" s="111" t="s">
        <v>42775</v>
      </c>
    </row>
    <row r="7137" spans="1:5">
      <c r="A7137">
        <v>0</v>
      </c>
      <c r="B7137" t="s">
        <v>55670</v>
      </c>
      <c r="C7137">
        <v>0</v>
      </c>
      <c r="D7137" s="111">
        <v>0</v>
      </c>
      <c r="E7137" s="111" t="s">
        <v>42775</v>
      </c>
    </row>
    <row r="7138" spans="1:5">
      <c r="A7138">
        <v>0</v>
      </c>
      <c r="B7138" t="s">
        <v>20510</v>
      </c>
      <c r="C7138" t="s">
        <v>55671</v>
      </c>
      <c r="D7138" s="111" t="s">
        <v>4130</v>
      </c>
      <c r="E7138" s="111" t="s">
        <v>55672</v>
      </c>
    </row>
    <row r="7139" spans="1:5">
      <c r="A7139">
        <v>0</v>
      </c>
      <c r="B7139" t="s">
        <v>55673</v>
      </c>
      <c r="C7139">
        <v>0</v>
      </c>
      <c r="D7139" s="111">
        <v>0</v>
      </c>
      <c r="E7139" s="111" t="s">
        <v>42775</v>
      </c>
    </row>
    <row r="7140" spans="1:5">
      <c r="A7140">
        <v>0</v>
      </c>
      <c r="B7140" t="s">
        <v>20511</v>
      </c>
      <c r="C7140" t="s">
        <v>55674</v>
      </c>
      <c r="D7140" s="111" t="s">
        <v>4130</v>
      </c>
      <c r="E7140" s="111" t="s">
        <v>55675</v>
      </c>
    </row>
    <row r="7141" spans="1:5">
      <c r="A7141">
        <v>0</v>
      </c>
      <c r="B7141" t="s">
        <v>20512</v>
      </c>
      <c r="C7141" t="s">
        <v>55676</v>
      </c>
      <c r="D7141" s="111" t="s">
        <v>4130</v>
      </c>
      <c r="E7141" s="111" t="s">
        <v>55677</v>
      </c>
    </row>
    <row r="7142" spans="1:5">
      <c r="A7142">
        <v>0</v>
      </c>
      <c r="B7142" t="s">
        <v>20513</v>
      </c>
      <c r="C7142" t="s">
        <v>55678</v>
      </c>
      <c r="D7142" s="111" t="s">
        <v>4130</v>
      </c>
      <c r="E7142" s="111" t="s">
        <v>55679</v>
      </c>
    </row>
    <row r="7143" spans="1:5">
      <c r="A7143">
        <v>0</v>
      </c>
      <c r="B7143" t="s">
        <v>20514</v>
      </c>
      <c r="C7143" t="s">
        <v>55680</v>
      </c>
      <c r="D7143" s="111" t="s">
        <v>4130</v>
      </c>
      <c r="E7143" s="111" t="s">
        <v>55681</v>
      </c>
    </row>
    <row r="7144" spans="1:5">
      <c r="A7144">
        <v>0</v>
      </c>
      <c r="B7144" t="s">
        <v>20515</v>
      </c>
      <c r="C7144" t="s">
        <v>55682</v>
      </c>
      <c r="D7144" s="111" t="s">
        <v>4130</v>
      </c>
      <c r="E7144" s="111" t="s">
        <v>55683</v>
      </c>
    </row>
    <row r="7145" spans="1:5">
      <c r="A7145">
        <v>0</v>
      </c>
      <c r="B7145" t="s">
        <v>20516</v>
      </c>
      <c r="C7145" t="s">
        <v>55684</v>
      </c>
      <c r="D7145" s="111" t="s">
        <v>4130</v>
      </c>
      <c r="E7145" s="111" t="s">
        <v>55685</v>
      </c>
    </row>
    <row r="7146" spans="1:5">
      <c r="A7146">
        <v>0</v>
      </c>
      <c r="B7146" t="s">
        <v>20517</v>
      </c>
      <c r="C7146" t="s">
        <v>55686</v>
      </c>
      <c r="D7146" s="111" t="s">
        <v>4130</v>
      </c>
      <c r="E7146" s="111" t="s">
        <v>55687</v>
      </c>
    </row>
    <row r="7147" spans="1:5">
      <c r="A7147">
        <v>0</v>
      </c>
      <c r="B7147" t="s">
        <v>55688</v>
      </c>
      <c r="C7147">
        <v>0</v>
      </c>
      <c r="D7147" s="111">
        <v>0</v>
      </c>
      <c r="E7147" s="111" t="s">
        <v>42775</v>
      </c>
    </row>
    <row r="7148" spans="1:5">
      <c r="A7148">
        <v>0</v>
      </c>
      <c r="B7148" t="s">
        <v>20518</v>
      </c>
      <c r="C7148" t="s">
        <v>55689</v>
      </c>
      <c r="D7148" s="111" t="s">
        <v>4130</v>
      </c>
      <c r="E7148" s="111" t="s">
        <v>55690</v>
      </c>
    </row>
    <row r="7149" spans="1:5">
      <c r="A7149">
        <v>0</v>
      </c>
      <c r="B7149" t="s">
        <v>20519</v>
      </c>
      <c r="C7149" t="s">
        <v>55691</v>
      </c>
      <c r="D7149" s="111" t="s">
        <v>4130</v>
      </c>
      <c r="E7149" s="111" t="s">
        <v>55692</v>
      </c>
    </row>
    <row r="7150" spans="1:5">
      <c r="A7150">
        <v>0</v>
      </c>
      <c r="B7150" t="s">
        <v>20520</v>
      </c>
      <c r="C7150" t="s">
        <v>55693</v>
      </c>
      <c r="D7150" s="111" t="s">
        <v>4130</v>
      </c>
      <c r="E7150" s="111" t="s">
        <v>55694</v>
      </c>
    </row>
    <row r="7151" spans="1:5">
      <c r="A7151">
        <v>0</v>
      </c>
      <c r="B7151" t="s">
        <v>20521</v>
      </c>
      <c r="C7151" t="s">
        <v>55695</v>
      </c>
      <c r="D7151" s="111" t="s">
        <v>4130</v>
      </c>
      <c r="E7151" s="111" t="s">
        <v>55696</v>
      </c>
    </row>
    <row r="7152" spans="1:5">
      <c r="A7152">
        <v>0</v>
      </c>
      <c r="B7152" t="s">
        <v>20522</v>
      </c>
      <c r="C7152" t="s">
        <v>55697</v>
      </c>
      <c r="D7152" s="111" t="s">
        <v>4130</v>
      </c>
      <c r="E7152" s="111" t="s">
        <v>55698</v>
      </c>
    </row>
    <row r="7153" spans="1:5">
      <c r="A7153">
        <v>0</v>
      </c>
      <c r="B7153" t="s">
        <v>20523</v>
      </c>
      <c r="C7153" t="s">
        <v>55699</v>
      </c>
      <c r="D7153" s="111" t="s">
        <v>4130</v>
      </c>
      <c r="E7153" s="111" t="s">
        <v>55700</v>
      </c>
    </row>
    <row r="7154" spans="1:5">
      <c r="A7154">
        <v>0</v>
      </c>
      <c r="B7154" t="s">
        <v>20524</v>
      </c>
      <c r="C7154" t="s">
        <v>55701</v>
      </c>
      <c r="D7154" s="111" t="s">
        <v>4130</v>
      </c>
      <c r="E7154" s="111" t="s">
        <v>55702</v>
      </c>
    </row>
    <row r="7155" spans="1:5">
      <c r="A7155">
        <v>0</v>
      </c>
      <c r="B7155" t="s">
        <v>20525</v>
      </c>
      <c r="C7155" t="s">
        <v>55703</v>
      </c>
      <c r="D7155" s="111" t="s">
        <v>4130</v>
      </c>
      <c r="E7155" s="111" t="s">
        <v>55704</v>
      </c>
    </row>
    <row r="7156" spans="1:5">
      <c r="A7156">
        <v>0</v>
      </c>
      <c r="B7156" t="s">
        <v>20526</v>
      </c>
      <c r="C7156" t="s">
        <v>55705</v>
      </c>
      <c r="D7156" s="111" t="s">
        <v>4130</v>
      </c>
      <c r="E7156" s="111" t="s">
        <v>55706</v>
      </c>
    </row>
    <row r="7157" spans="1:5">
      <c r="A7157">
        <v>0</v>
      </c>
      <c r="B7157" t="s">
        <v>20527</v>
      </c>
      <c r="C7157" t="s">
        <v>55707</v>
      </c>
      <c r="D7157" s="111" t="s">
        <v>4130</v>
      </c>
      <c r="E7157" s="111" t="s">
        <v>55708</v>
      </c>
    </row>
    <row r="7158" spans="1:5">
      <c r="A7158">
        <v>0</v>
      </c>
      <c r="B7158" t="s">
        <v>20528</v>
      </c>
      <c r="C7158" t="s">
        <v>55709</v>
      </c>
      <c r="D7158" s="111" t="s">
        <v>4130</v>
      </c>
      <c r="E7158" s="111" t="s">
        <v>55710</v>
      </c>
    </row>
    <row r="7159" spans="1:5">
      <c r="A7159">
        <v>0</v>
      </c>
      <c r="B7159" t="s">
        <v>20529</v>
      </c>
      <c r="C7159" t="s">
        <v>55711</v>
      </c>
      <c r="D7159" s="111" t="s">
        <v>4130</v>
      </c>
      <c r="E7159" s="111" t="s">
        <v>55712</v>
      </c>
    </row>
    <row r="7160" spans="1:5">
      <c r="A7160">
        <v>0</v>
      </c>
      <c r="B7160" t="s">
        <v>20530</v>
      </c>
      <c r="C7160" t="s">
        <v>55713</v>
      </c>
      <c r="D7160" s="111" t="s">
        <v>4130</v>
      </c>
      <c r="E7160" s="111" t="s">
        <v>55714</v>
      </c>
    </row>
    <row r="7161" spans="1:5">
      <c r="A7161">
        <v>0</v>
      </c>
      <c r="B7161" t="s">
        <v>20531</v>
      </c>
      <c r="C7161" t="s">
        <v>55715</v>
      </c>
      <c r="D7161" s="111" t="s">
        <v>4130</v>
      </c>
      <c r="E7161" s="111" t="s">
        <v>55716</v>
      </c>
    </row>
    <row r="7162" spans="1:5">
      <c r="A7162">
        <v>0</v>
      </c>
      <c r="B7162" t="s">
        <v>20532</v>
      </c>
      <c r="C7162" t="s">
        <v>55717</v>
      </c>
      <c r="D7162" s="111" t="s">
        <v>4130</v>
      </c>
      <c r="E7162" s="111" t="s">
        <v>55718</v>
      </c>
    </row>
    <row r="7163" spans="1:5">
      <c r="A7163">
        <v>0</v>
      </c>
      <c r="B7163" t="s">
        <v>20533</v>
      </c>
      <c r="C7163" t="s">
        <v>55719</v>
      </c>
      <c r="D7163" s="111" t="s">
        <v>4130</v>
      </c>
      <c r="E7163" s="111" t="s">
        <v>55720</v>
      </c>
    </row>
    <row r="7164" spans="1:5">
      <c r="A7164">
        <v>0</v>
      </c>
      <c r="B7164" t="s">
        <v>20534</v>
      </c>
      <c r="C7164" t="s">
        <v>55721</v>
      </c>
      <c r="D7164" s="111" t="s">
        <v>4130</v>
      </c>
      <c r="E7164" s="111" t="s">
        <v>55722</v>
      </c>
    </row>
    <row r="7165" spans="1:5">
      <c r="A7165">
        <v>0</v>
      </c>
      <c r="B7165" t="s">
        <v>20535</v>
      </c>
      <c r="C7165" t="s">
        <v>55723</v>
      </c>
      <c r="D7165" s="111" t="s">
        <v>4130</v>
      </c>
      <c r="E7165" s="111" t="s">
        <v>55724</v>
      </c>
    </row>
    <row r="7166" spans="1:5">
      <c r="A7166">
        <v>0</v>
      </c>
      <c r="B7166" t="s">
        <v>20536</v>
      </c>
      <c r="C7166" t="s">
        <v>55725</v>
      </c>
      <c r="D7166" s="111" t="s">
        <v>4130</v>
      </c>
      <c r="E7166" s="111" t="s">
        <v>55726</v>
      </c>
    </row>
    <row r="7167" spans="1:5">
      <c r="A7167">
        <v>0</v>
      </c>
      <c r="B7167" t="s">
        <v>20537</v>
      </c>
      <c r="C7167" t="s">
        <v>55727</v>
      </c>
      <c r="D7167" s="111" t="s">
        <v>4130</v>
      </c>
      <c r="E7167" s="111" t="s">
        <v>55728</v>
      </c>
    </row>
    <row r="7168" spans="1:5">
      <c r="A7168">
        <v>0</v>
      </c>
      <c r="B7168" t="s">
        <v>20538</v>
      </c>
      <c r="C7168" t="s">
        <v>55729</v>
      </c>
      <c r="D7168" s="111" t="s">
        <v>4130</v>
      </c>
      <c r="E7168" s="111" t="s">
        <v>55730</v>
      </c>
    </row>
    <row r="7169" spans="1:5">
      <c r="A7169">
        <v>0</v>
      </c>
      <c r="B7169" t="s">
        <v>55731</v>
      </c>
      <c r="C7169">
        <v>0</v>
      </c>
      <c r="D7169" s="111">
        <v>0</v>
      </c>
      <c r="E7169" s="111" t="s">
        <v>42775</v>
      </c>
    </row>
    <row r="7170" spans="1:5">
      <c r="A7170">
        <v>0</v>
      </c>
      <c r="B7170" t="s">
        <v>20539</v>
      </c>
      <c r="C7170" t="s">
        <v>55732</v>
      </c>
      <c r="D7170" s="111" t="s">
        <v>4130</v>
      </c>
      <c r="E7170" s="111" t="s">
        <v>55733</v>
      </c>
    </row>
    <row r="7171" spans="1:5">
      <c r="A7171" t="s">
        <v>55734</v>
      </c>
      <c r="B7171">
        <v>0</v>
      </c>
      <c r="C7171">
        <v>0</v>
      </c>
      <c r="D7171" s="111">
        <v>0</v>
      </c>
      <c r="E7171" s="111" t="s">
        <v>42775</v>
      </c>
    </row>
    <row r="7172" spans="1:5">
      <c r="A7172">
        <v>0</v>
      </c>
      <c r="B7172" t="s">
        <v>55735</v>
      </c>
      <c r="C7172">
        <v>0</v>
      </c>
      <c r="D7172" s="111">
        <v>0</v>
      </c>
      <c r="E7172" s="111" t="s">
        <v>42775</v>
      </c>
    </row>
    <row r="7173" spans="1:5">
      <c r="A7173">
        <v>0</v>
      </c>
      <c r="B7173" t="s">
        <v>20540</v>
      </c>
      <c r="C7173" t="s">
        <v>55736</v>
      </c>
      <c r="D7173" s="111" t="s">
        <v>4130</v>
      </c>
      <c r="E7173" s="111" t="s">
        <v>46315</v>
      </c>
    </row>
    <row r="7174" spans="1:5">
      <c r="A7174">
        <v>0</v>
      </c>
      <c r="B7174" t="s">
        <v>20541</v>
      </c>
      <c r="C7174" t="s">
        <v>55737</v>
      </c>
      <c r="D7174" s="111" t="s">
        <v>4130</v>
      </c>
      <c r="E7174" s="111" t="s">
        <v>55738</v>
      </c>
    </row>
    <row r="7175" spans="1:5">
      <c r="A7175">
        <v>0</v>
      </c>
      <c r="B7175" t="s">
        <v>55739</v>
      </c>
      <c r="C7175">
        <v>0</v>
      </c>
      <c r="D7175" s="111">
        <v>0</v>
      </c>
      <c r="E7175" s="111" t="s">
        <v>42775</v>
      </c>
    </row>
    <row r="7176" spans="1:5">
      <c r="A7176">
        <v>0</v>
      </c>
      <c r="B7176" t="s">
        <v>20542</v>
      </c>
      <c r="C7176" t="s">
        <v>55740</v>
      </c>
      <c r="D7176" s="111" t="s">
        <v>4130</v>
      </c>
      <c r="E7176" s="111" t="s">
        <v>55741</v>
      </c>
    </row>
    <row r="7177" spans="1:5">
      <c r="A7177">
        <v>0</v>
      </c>
      <c r="B7177" t="s">
        <v>20543</v>
      </c>
      <c r="C7177" t="s">
        <v>55742</v>
      </c>
      <c r="D7177" s="111" t="s">
        <v>4130</v>
      </c>
      <c r="E7177" s="111" t="s">
        <v>55743</v>
      </c>
    </row>
    <row r="7178" spans="1:5">
      <c r="A7178">
        <v>0</v>
      </c>
      <c r="B7178" t="s">
        <v>20544</v>
      </c>
      <c r="C7178" t="s">
        <v>55744</v>
      </c>
      <c r="D7178" s="111" t="s">
        <v>4130</v>
      </c>
      <c r="E7178" s="111" t="s">
        <v>55745</v>
      </c>
    </row>
    <row r="7179" spans="1:5">
      <c r="A7179">
        <v>0</v>
      </c>
      <c r="B7179" t="s">
        <v>20545</v>
      </c>
      <c r="C7179" t="s">
        <v>55746</v>
      </c>
      <c r="D7179" s="111" t="s">
        <v>4130</v>
      </c>
      <c r="E7179" s="111" t="s">
        <v>55747</v>
      </c>
    </row>
    <row r="7180" spans="1:5">
      <c r="A7180">
        <v>0</v>
      </c>
      <c r="B7180" t="s">
        <v>20546</v>
      </c>
      <c r="C7180" t="s">
        <v>20547</v>
      </c>
      <c r="D7180" s="111" t="s">
        <v>4130</v>
      </c>
      <c r="E7180" s="111" t="s">
        <v>45144</v>
      </c>
    </row>
    <row r="7181" spans="1:5">
      <c r="A7181">
        <v>0</v>
      </c>
      <c r="B7181" t="s">
        <v>55748</v>
      </c>
      <c r="C7181">
        <v>0</v>
      </c>
      <c r="D7181" s="111">
        <v>0</v>
      </c>
      <c r="E7181" s="111" t="s">
        <v>42775</v>
      </c>
    </row>
    <row r="7182" spans="1:5">
      <c r="A7182">
        <v>0</v>
      </c>
      <c r="B7182" t="s">
        <v>20548</v>
      </c>
      <c r="C7182" t="s">
        <v>55749</v>
      </c>
      <c r="D7182" s="111" t="s">
        <v>4130</v>
      </c>
      <c r="E7182" s="111" t="s">
        <v>55750</v>
      </c>
    </row>
    <row r="7183" spans="1:5">
      <c r="A7183">
        <v>0</v>
      </c>
      <c r="B7183" t="s">
        <v>20549</v>
      </c>
      <c r="C7183" t="s">
        <v>55751</v>
      </c>
      <c r="D7183" s="111" t="s">
        <v>4130</v>
      </c>
      <c r="E7183" s="111" t="s">
        <v>55752</v>
      </c>
    </row>
    <row r="7184" spans="1:5">
      <c r="A7184">
        <v>0</v>
      </c>
      <c r="B7184" t="s">
        <v>20550</v>
      </c>
      <c r="C7184" t="s">
        <v>55753</v>
      </c>
      <c r="D7184" s="111" t="s">
        <v>4130</v>
      </c>
      <c r="E7184" s="111" t="s">
        <v>55754</v>
      </c>
    </row>
    <row r="7185" spans="1:5">
      <c r="A7185">
        <v>0</v>
      </c>
      <c r="B7185" t="s">
        <v>20551</v>
      </c>
      <c r="C7185" t="s">
        <v>55755</v>
      </c>
      <c r="D7185" s="111" t="s">
        <v>4130</v>
      </c>
      <c r="E7185" s="111" t="s">
        <v>55756</v>
      </c>
    </row>
    <row r="7186" spans="1:5">
      <c r="A7186">
        <v>0</v>
      </c>
      <c r="B7186" t="s">
        <v>20552</v>
      </c>
      <c r="C7186" t="s">
        <v>55757</v>
      </c>
      <c r="D7186" s="111" t="s">
        <v>4130</v>
      </c>
      <c r="E7186" s="111" t="s">
        <v>55758</v>
      </c>
    </row>
    <row r="7187" spans="1:5">
      <c r="A7187">
        <v>0</v>
      </c>
      <c r="B7187" t="s">
        <v>55759</v>
      </c>
      <c r="C7187">
        <v>0</v>
      </c>
      <c r="D7187" s="111">
        <v>0</v>
      </c>
      <c r="E7187" s="111" t="s">
        <v>42775</v>
      </c>
    </row>
    <row r="7188" spans="1:5">
      <c r="A7188">
        <v>0</v>
      </c>
      <c r="B7188" t="s">
        <v>20553</v>
      </c>
      <c r="C7188" t="s">
        <v>55760</v>
      </c>
      <c r="D7188" s="111" t="s">
        <v>4130</v>
      </c>
      <c r="E7188" s="111" t="s">
        <v>55761</v>
      </c>
    </row>
    <row r="7189" spans="1:5">
      <c r="A7189">
        <v>0</v>
      </c>
      <c r="B7189" t="s">
        <v>20554</v>
      </c>
      <c r="C7189" t="s">
        <v>55762</v>
      </c>
      <c r="D7189" s="111" t="s">
        <v>4130</v>
      </c>
      <c r="E7189" s="111" t="s">
        <v>55763</v>
      </c>
    </row>
    <row r="7190" spans="1:5">
      <c r="A7190">
        <v>0</v>
      </c>
      <c r="B7190" t="s">
        <v>20555</v>
      </c>
      <c r="C7190" t="s">
        <v>55764</v>
      </c>
      <c r="D7190" s="111" t="s">
        <v>4130</v>
      </c>
      <c r="E7190" s="111" t="s">
        <v>55765</v>
      </c>
    </row>
    <row r="7191" spans="1:5">
      <c r="A7191" t="s">
        <v>55766</v>
      </c>
      <c r="B7191">
        <v>0</v>
      </c>
      <c r="C7191">
        <v>0</v>
      </c>
      <c r="D7191" s="111">
        <v>0</v>
      </c>
      <c r="E7191" s="111" t="s">
        <v>42775</v>
      </c>
    </row>
    <row r="7192" spans="1:5">
      <c r="A7192">
        <v>0</v>
      </c>
      <c r="B7192" t="s">
        <v>55767</v>
      </c>
      <c r="C7192">
        <v>0</v>
      </c>
      <c r="D7192" s="111">
        <v>0</v>
      </c>
      <c r="E7192" s="111" t="s">
        <v>42775</v>
      </c>
    </row>
    <row r="7193" spans="1:5">
      <c r="A7193">
        <v>0</v>
      </c>
      <c r="B7193" t="s">
        <v>20556</v>
      </c>
      <c r="C7193" t="s">
        <v>55768</v>
      </c>
      <c r="D7193" s="111" t="s">
        <v>4130</v>
      </c>
      <c r="E7193" s="111" t="s">
        <v>43899</v>
      </c>
    </row>
    <row r="7194" spans="1:5">
      <c r="A7194">
        <v>0</v>
      </c>
      <c r="B7194" t="s">
        <v>20557</v>
      </c>
      <c r="C7194" t="s">
        <v>55769</v>
      </c>
      <c r="D7194" s="111" t="s">
        <v>4130</v>
      </c>
      <c r="E7194" s="111" t="s">
        <v>55770</v>
      </c>
    </row>
    <row r="7195" spans="1:5">
      <c r="A7195">
        <v>0</v>
      </c>
      <c r="B7195" t="s">
        <v>20558</v>
      </c>
      <c r="C7195" t="s">
        <v>55771</v>
      </c>
      <c r="D7195" s="111" t="s">
        <v>4130</v>
      </c>
      <c r="E7195" s="111" t="s">
        <v>55772</v>
      </c>
    </row>
    <row r="7196" spans="1:5">
      <c r="A7196">
        <v>0</v>
      </c>
      <c r="B7196" t="s">
        <v>20559</v>
      </c>
      <c r="C7196" t="s">
        <v>55773</v>
      </c>
      <c r="D7196" s="111" t="s">
        <v>4130</v>
      </c>
      <c r="E7196" s="111" t="s">
        <v>55774</v>
      </c>
    </row>
    <row r="7197" spans="1:5">
      <c r="A7197">
        <v>0</v>
      </c>
      <c r="B7197" t="s">
        <v>20560</v>
      </c>
      <c r="C7197" t="s">
        <v>55775</v>
      </c>
      <c r="D7197" s="111" t="s">
        <v>4130</v>
      </c>
      <c r="E7197" s="111" t="s">
        <v>55776</v>
      </c>
    </row>
    <row r="7198" spans="1:5">
      <c r="A7198">
        <v>0</v>
      </c>
      <c r="B7198" t="s">
        <v>20561</v>
      </c>
      <c r="C7198" t="s">
        <v>55777</v>
      </c>
      <c r="D7198" s="111" t="s">
        <v>4130</v>
      </c>
      <c r="E7198" s="111" t="s">
        <v>55778</v>
      </c>
    </row>
    <row r="7199" spans="1:5">
      <c r="A7199">
        <v>0</v>
      </c>
      <c r="B7199" t="s">
        <v>20562</v>
      </c>
      <c r="C7199" t="s">
        <v>55779</v>
      </c>
      <c r="D7199" s="111" t="s">
        <v>4130</v>
      </c>
      <c r="E7199" s="111" t="s">
        <v>45178</v>
      </c>
    </row>
    <row r="7200" spans="1:5">
      <c r="A7200">
        <v>0</v>
      </c>
      <c r="B7200" t="s">
        <v>20563</v>
      </c>
      <c r="C7200" t="s">
        <v>55780</v>
      </c>
      <c r="D7200" s="111" t="s">
        <v>4130</v>
      </c>
      <c r="E7200" s="111" t="s">
        <v>55781</v>
      </c>
    </row>
    <row r="7201" spans="1:5">
      <c r="A7201">
        <v>0</v>
      </c>
      <c r="B7201" t="s">
        <v>20564</v>
      </c>
      <c r="C7201" t="s">
        <v>55782</v>
      </c>
      <c r="D7201" s="111" t="s">
        <v>4130</v>
      </c>
      <c r="E7201" s="111" t="s">
        <v>55783</v>
      </c>
    </row>
    <row r="7202" spans="1:5">
      <c r="A7202">
        <v>0</v>
      </c>
      <c r="B7202" t="s">
        <v>20565</v>
      </c>
      <c r="C7202" t="s">
        <v>55784</v>
      </c>
      <c r="D7202" s="111" t="s">
        <v>4130</v>
      </c>
      <c r="E7202" s="111" t="s">
        <v>55785</v>
      </c>
    </row>
    <row r="7203" spans="1:5">
      <c r="A7203">
        <v>0</v>
      </c>
      <c r="B7203" t="s">
        <v>55786</v>
      </c>
      <c r="C7203">
        <v>0</v>
      </c>
      <c r="D7203" s="111">
        <v>0</v>
      </c>
      <c r="E7203" s="111" t="s">
        <v>42775</v>
      </c>
    </row>
    <row r="7204" spans="1:5">
      <c r="A7204">
        <v>0</v>
      </c>
      <c r="B7204" t="s">
        <v>20566</v>
      </c>
      <c r="C7204" t="s">
        <v>55787</v>
      </c>
      <c r="D7204" s="111" t="s">
        <v>4130</v>
      </c>
      <c r="E7204" s="111" t="s">
        <v>49010</v>
      </c>
    </row>
    <row r="7205" spans="1:5">
      <c r="A7205">
        <v>0</v>
      </c>
      <c r="B7205" t="s">
        <v>20567</v>
      </c>
      <c r="C7205" t="s">
        <v>55788</v>
      </c>
      <c r="D7205" s="111" t="s">
        <v>4130</v>
      </c>
      <c r="E7205" s="111" t="s">
        <v>55789</v>
      </c>
    </row>
    <row r="7206" spans="1:5">
      <c r="A7206">
        <v>0</v>
      </c>
      <c r="B7206" t="s">
        <v>20568</v>
      </c>
      <c r="C7206" t="s">
        <v>55790</v>
      </c>
      <c r="D7206" s="111" t="s">
        <v>40</v>
      </c>
      <c r="E7206" s="111" t="s">
        <v>55791</v>
      </c>
    </row>
    <row r="7207" spans="1:5">
      <c r="A7207">
        <v>0</v>
      </c>
      <c r="B7207" t="s">
        <v>20569</v>
      </c>
      <c r="C7207" t="s">
        <v>55792</v>
      </c>
      <c r="D7207" s="111" t="s">
        <v>40</v>
      </c>
      <c r="E7207" s="111" t="s">
        <v>55793</v>
      </c>
    </row>
    <row r="7208" spans="1:5">
      <c r="A7208">
        <v>0</v>
      </c>
      <c r="B7208" t="s">
        <v>20570</v>
      </c>
      <c r="C7208" t="s">
        <v>55794</v>
      </c>
      <c r="D7208" s="111" t="s">
        <v>40</v>
      </c>
      <c r="E7208" s="111" t="s">
        <v>55795</v>
      </c>
    </row>
    <row r="7209" spans="1:5">
      <c r="A7209">
        <v>0</v>
      </c>
      <c r="B7209" t="s">
        <v>20571</v>
      </c>
      <c r="C7209" t="s">
        <v>55796</v>
      </c>
      <c r="D7209" s="111" t="s">
        <v>4130</v>
      </c>
      <c r="E7209" s="111" t="s">
        <v>55797</v>
      </c>
    </row>
    <row r="7210" spans="1:5">
      <c r="A7210">
        <v>0</v>
      </c>
      <c r="B7210" t="s">
        <v>20572</v>
      </c>
      <c r="C7210" t="s">
        <v>55798</v>
      </c>
      <c r="D7210" s="111" t="s">
        <v>4130</v>
      </c>
      <c r="E7210" s="111" t="s">
        <v>55799</v>
      </c>
    </row>
    <row r="7211" spans="1:5">
      <c r="A7211">
        <v>0</v>
      </c>
      <c r="B7211" t="s">
        <v>55800</v>
      </c>
      <c r="C7211">
        <v>0</v>
      </c>
      <c r="D7211" s="111">
        <v>0</v>
      </c>
      <c r="E7211" s="111" t="s">
        <v>42775</v>
      </c>
    </row>
    <row r="7212" spans="1:5">
      <c r="A7212">
        <v>0</v>
      </c>
      <c r="B7212" t="s">
        <v>20573</v>
      </c>
      <c r="C7212" t="s">
        <v>55801</v>
      </c>
      <c r="D7212" s="111" t="s">
        <v>4130</v>
      </c>
      <c r="E7212" s="111" t="s">
        <v>55802</v>
      </c>
    </row>
    <row r="7213" spans="1:5">
      <c r="A7213">
        <v>0</v>
      </c>
      <c r="B7213" t="s">
        <v>55803</v>
      </c>
      <c r="C7213">
        <v>0</v>
      </c>
      <c r="D7213" s="111">
        <v>0</v>
      </c>
      <c r="E7213" s="111" t="s">
        <v>42775</v>
      </c>
    </row>
    <row r="7214" spans="1:5">
      <c r="A7214">
        <v>0</v>
      </c>
      <c r="B7214" t="s">
        <v>20574</v>
      </c>
      <c r="C7214" t="s">
        <v>55804</v>
      </c>
      <c r="D7214" s="111" t="s">
        <v>4130</v>
      </c>
      <c r="E7214" s="111" t="s">
        <v>55805</v>
      </c>
    </row>
    <row r="7215" spans="1:5">
      <c r="A7215" t="s">
        <v>55806</v>
      </c>
      <c r="B7215">
        <v>0</v>
      </c>
      <c r="C7215">
        <v>0</v>
      </c>
      <c r="D7215" s="111">
        <v>0</v>
      </c>
      <c r="E7215" s="111" t="s">
        <v>42775</v>
      </c>
    </row>
    <row r="7216" spans="1:5">
      <c r="A7216">
        <v>0</v>
      </c>
      <c r="B7216" t="s">
        <v>55807</v>
      </c>
      <c r="C7216">
        <v>0</v>
      </c>
      <c r="D7216" s="111">
        <v>0</v>
      </c>
      <c r="E7216" s="111" t="s">
        <v>42775</v>
      </c>
    </row>
    <row r="7217" spans="1:5">
      <c r="A7217">
        <v>0</v>
      </c>
      <c r="B7217" t="s">
        <v>20575</v>
      </c>
      <c r="C7217" t="s">
        <v>55808</v>
      </c>
      <c r="D7217" s="111" t="s">
        <v>4130</v>
      </c>
      <c r="E7217" s="111" t="s">
        <v>55809</v>
      </c>
    </row>
    <row r="7218" spans="1:5">
      <c r="A7218">
        <v>0</v>
      </c>
      <c r="B7218" t="s">
        <v>55810</v>
      </c>
      <c r="C7218">
        <v>0</v>
      </c>
      <c r="D7218" s="111">
        <v>0</v>
      </c>
      <c r="E7218" s="111" t="s">
        <v>42775</v>
      </c>
    </row>
    <row r="7219" spans="1:5">
      <c r="A7219">
        <v>0</v>
      </c>
      <c r="B7219" t="s">
        <v>20576</v>
      </c>
      <c r="C7219" t="s">
        <v>55811</v>
      </c>
      <c r="D7219" s="111" t="s">
        <v>4130</v>
      </c>
      <c r="E7219" s="111" t="s">
        <v>43980</v>
      </c>
    </row>
    <row r="7220" spans="1:5">
      <c r="A7220">
        <v>0</v>
      </c>
      <c r="B7220" t="s">
        <v>20577</v>
      </c>
      <c r="C7220" t="s">
        <v>55812</v>
      </c>
      <c r="D7220" s="111" t="s">
        <v>4130</v>
      </c>
      <c r="E7220" s="111" t="s">
        <v>45213</v>
      </c>
    </row>
    <row r="7221" spans="1:5">
      <c r="A7221">
        <v>0</v>
      </c>
      <c r="B7221" t="s">
        <v>20578</v>
      </c>
      <c r="C7221" t="s">
        <v>55813</v>
      </c>
      <c r="D7221" s="111" t="s">
        <v>4130</v>
      </c>
      <c r="E7221" s="111" t="s">
        <v>45215</v>
      </c>
    </row>
    <row r="7222" spans="1:5">
      <c r="A7222">
        <v>0</v>
      </c>
      <c r="B7222" t="s">
        <v>20579</v>
      </c>
      <c r="C7222" t="s">
        <v>55814</v>
      </c>
      <c r="D7222" s="111" t="s">
        <v>4130</v>
      </c>
      <c r="E7222" s="111" t="s">
        <v>45217</v>
      </c>
    </row>
    <row r="7223" spans="1:5">
      <c r="A7223">
        <v>0</v>
      </c>
      <c r="B7223" t="s">
        <v>55815</v>
      </c>
      <c r="C7223">
        <v>0</v>
      </c>
      <c r="D7223" s="111">
        <v>0</v>
      </c>
      <c r="E7223" s="111" t="s">
        <v>42775</v>
      </c>
    </row>
    <row r="7224" spans="1:5">
      <c r="A7224">
        <v>0</v>
      </c>
      <c r="B7224" t="s">
        <v>20580</v>
      </c>
      <c r="C7224" t="s">
        <v>55816</v>
      </c>
      <c r="D7224" s="111" t="s">
        <v>4130</v>
      </c>
      <c r="E7224" s="111" t="s">
        <v>55817</v>
      </c>
    </row>
    <row r="7225" spans="1:5">
      <c r="A7225">
        <v>0</v>
      </c>
      <c r="B7225" t="s">
        <v>20581</v>
      </c>
      <c r="C7225" t="s">
        <v>55818</v>
      </c>
      <c r="D7225" s="111" t="s">
        <v>4130</v>
      </c>
      <c r="E7225" s="111" t="s">
        <v>55819</v>
      </c>
    </row>
    <row r="7226" spans="1:5">
      <c r="A7226">
        <v>0</v>
      </c>
      <c r="B7226" t="s">
        <v>20582</v>
      </c>
      <c r="C7226" t="s">
        <v>55820</v>
      </c>
      <c r="D7226" s="111" t="s">
        <v>4130</v>
      </c>
      <c r="E7226" s="111" t="s">
        <v>55821</v>
      </c>
    </row>
    <row r="7227" spans="1:5">
      <c r="A7227" t="s">
        <v>55822</v>
      </c>
      <c r="B7227">
        <v>0</v>
      </c>
      <c r="C7227">
        <v>0</v>
      </c>
      <c r="D7227" s="111">
        <v>0</v>
      </c>
      <c r="E7227" s="111" t="s">
        <v>42775</v>
      </c>
    </row>
    <row r="7228" spans="1:5">
      <c r="A7228">
        <v>0</v>
      </c>
      <c r="B7228" t="s">
        <v>55823</v>
      </c>
      <c r="C7228">
        <v>0</v>
      </c>
      <c r="D7228" s="111">
        <v>0</v>
      </c>
      <c r="E7228" s="111" t="s">
        <v>42775</v>
      </c>
    </row>
    <row r="7229" spans="1:5">
      <c r="A7229">
        <v>0</v>
      </c>
      <c r="B7229" t="s">
        <v>20583</v>
      </c>
      <c r="C7229" t="s">
        <v>55824</v>
      </c>
      <c r="D7229" s="111" t="s">
        <v>4130</v>
      </c>
      <c r="E7229" s="111" t="s">
        <v>55825</v>
      </c>
    </row>
    <row r="7230" spans="1:5">
      <c r="A7230">
        <v>0</v>
      </c>
      <c r="B7230" t="s">
        <v>20584</v>
      </c>
      <c r="C7230" t="s">
        <v>55826</v>
      </c>
      <c r="D7230" s="111" t="s">
        <v>4130</v>
      </c>
      <c r="E7230" s="111" t="s">
        <v>55827</v>
      </c>
    </row>
    <row r="7231" spans="1:5">
      <c r="A7231" t="s">
        <v>55828</v>
      </c>
      <c r="B7231">
        <v>0</v>
      </c>
      <c r="C7231">
        <v>0</v>
      </c>
      <c r="D7231" s="111">
        <v>0</v>
      </c>
      <c r="E7231" s="111" t="s">
        <v>42775</v>
      </c>
    </row>
    <row r="7232" spans="1:5">
      <c r="A7232">
        <v>0</v>
      </c>
      <c r="B7232" t="s">
        <v>55829</v>
      </c>
      <c r="C7232">
        <v>0</v>
      </c>
      <c r="D7232" s="111">
        <v>0</v>
      </c>
      <c r="E7232" s="111" t="s">
        <v>42775</v>
      </c>
    </row>
    <row r="7233" spans="1:5">
      <c r="A7233">
        <v>0</v>
      </c>
      <c r="B7233" t="s">
        <v>20585</v>
      </c>
      <c r="C7233" t="s">
        <v>55830</v>
      </c>
      <c r="D7233" s="111" t="s">
        <v>40</v>
      </c>
      <c r="E7233" s="111" t="s">
        <v>55831</v>
      </c>
    </row>
    <row r="7234" spans="1:5">
      <c r="A7234">
        <v>0</v>
      </c>
      <c r="B7234" t="s">
        <v>20586</v>
      </c>
      <c r="C7234" t="s">
        <v>55832</v>
      </c>
      <c r="D7234" s="111" t="s">
        <v>40</v>
      </c>
      <c r="E7234" s="111" t="s">
        <v>55831</v>
      </c>
    </row>
    <row r="7235" spans="1:5">
      <c r="A7235">
        <v>0</v>
      </c>
      <c r="B7235" t="s">
        <v>55833</v>
      </c>
      <c r="C7235">
        <v>0</v>
      </c>
      <c r="D7235" s="111">
        <v>0</v>
      </c>
      <c r="E7235" s="111" t="s">
        <v>42775</v>
      </c>
    </row>
    <row r="7236" spans="1:5">
      <c r="A7236">
        <v>0</v>
      </c>
      <c r="B7236" t="s">
        <v>20587</v>
      </c>
      <c r="C7236" t="s">
        <v>55834</v>
      </c>
      <c r="D7236" s="111" t="s">
        <v>4130</v>
      </c>
      <c r="E7236" s="111" t="s">
        <v>55835</v>
      </c>
    </row>
    <row r="7237" spans="1:5">
      <c r="A7237">
        <v>0</v>
      </c>
      <c r="B7237" t="s">
        <v>20588</v>
      </c>
      <c r="C7237" t="s">
        <v>55836</v>
      </c>
      <c r="D7237" s="111" t="s">
        <v>4130</v>
      </c>
      <c r="E7237" s="111" t="s">
        <v>55837</v>
      </c>
    </row>
    <row r="7238" spans="1:5">
      <c r="A7238" t="s">
        <v>55838</v>
      </c>
      <c r="B7238">
        <v>0</v>
      </c>
      <c r="C7238">
        <v>0</v>
      </c>
      <c r="D7238" s="111">
        <v>0</v>
      </c>
      <c r="E7238" s="111" t="s">
        <v>42775</v>
      </c>
    </row>
    <row r="7239" spans="1:5">
      <c r="A7239">
        <v>0</v>
      </c>
      <c r="B7239" t="s">
        <v>55839</v>
      </c>
      <c r="C7239">
        <v>0</v>
      </c>
      <c r="D7239" s="111">
        <v>0</v>
      </c>
      <c r="E7239" s="111" t="s">
        <v>42775</v>
      </c>
    </row>
    <row r="7240" spans="1:5">
      <c r="A7240">
        <v>0</v>
      </c>
      <c r="B7240" t="s">
        <v>20589</v>
      </c>
      <c r="C7240" t="s">
        <v>20590</v>
      </c>
      <c r="D7240" s="111" t="s">
        <v>33</v>
      </c>
      <c r="E7240" s="111" t="s">
        <v>55840</v>
      </c>
    </row>
    <row r="7241" spans="1:5">
      <c r="A7241">
        <v>0</v>
      </c>
      <c r="B7241" t="s">
        <v>20591</v>
      </c>
      <c r="C7241" t="s">
        <v>20592</v>
      </c>
      <c r="D7241" s="111" t="s">
        <v>33</v>
      </c>
      <c r="E7241" s="111" t="s">
        <v>55841</v>
      </c>
    </row>
    <row r="7242" spans="1:5">
      <c r="A7242">
        <v>0</v>
      </c>
      <c r="B7242" t="s">
        <v>20593</v>
      </c>
      <c r="C7242" t="s">
        <v>20594</v>
      </c>
      <c r="D7242" s="111" t="s">
        <v>33</v>
      </c>
      <c r="E7242" s="111" t="s">
        <v>55842</v>
      </c>
    </row>
    <row r="7243" spans="1:5">
      <c r="A7243">
        <v>0</v>
      </c>
      <c r="B7243" t="s">
        <v>20595</v>
      </c>
      <c r="C7243" t="s">
        <v>55843</v>
      </c>
      <c r="D7243" s="111" t="s">
        <v>40</v>
      </c>
      <c r="E7243" s="111" t="s">
        <v>55844</v>
      </c>
    </row>
    <row r="7244" spans="1:5">
      <c r="A7244">
        <v>0</v>
      </c>
      <c r="B7244" t="s">
        <v>20596</v>
      </c>
      <c r="C7244" t="s">
        <v>55845</v>
      </c>
      <c r="D7244" s="111" t="s">
        <v>40</v>
      </c>
      <c r="E7244" s="111" t="s">
        <v>55846</v>
      </c>
    </row>
    <row r="7245" spans="1:5">
      <c r="A7245">
        <v>0</v>
      </c>
      <c r="B7245" t="s">
        <v>20597</v>
      </c>
      <c r="C7245" t="s">
        <v>55847</v>
      </c>
      <c r="D7245" s="111" t="s">
        <v>40</v>
      </c>
      <c r="E7245" s="111" t="s">
        <v>55848</v>
      </c>
    </row>
    <row r="7246" spans="1:5">
      <c r="A7246">
        <v>0</v>
      </c>
      <c r="B7246" t="s">
        <v>20598</v>
      </c>
      <c r="C7246" t="s">
        <v>55849</v>
      </c>
      <c r="D7246" s="111" t="s">
        <v>40</v>
      </c>
      <c r="E7246" s="111" t="s">
        <v>55850</v>
      </c>
    </row>
    <row r="7247" spans="1:5">
      <c r="A7247">
        <v>0</v>
      </c>
      <c r="B7247" t="s">
        <v>20599</v>
      </c>
      <c r="C7247" t="s">
        <v>55851</v>
      </c>
      <c r="D7247" s="111" t="s">
        <v>40</v>
      </c>
      <c r="E7247" s="111" t="s">
        <v>55852</v>
      </c>
    </row>
    <row r="7248" spans="1:5">
      <c r="A7248">
        <v>0</v>
      </c>
      <c r="B7248" t="s">
        <v>20600</v>
      </c>
      <c r="C7248" t="s">
        <v>55853</v>
      </c>
      <c r="D7248" s="111" t="s">
        <v>40</v>
      </c>
      <c r="E7248" s="111" t="s">
        <v>47663</v>
      </c>
    </row>
    <row r="7249" spans="1:5">
      <c r="A7249">
        <v>0</v>
      </c>
      <c r="B7249" t="s">
        <v>20601</v>
      </c>
      <c r="C7249" t="s">
        <v>55854</v>
      </c>
      <c r="D7249" s="111" t="s">
        <v>40</v>
      </c>
      <c r="E7249" s="111" t="s">
        <v>55855</v>
      </c>
    </row>
    <row r="7250" spans="1:5">
      <c r="A7250">
        <v>0</v>
      </c>
      <c r="B7250" t="s">
        <v>20602</v>
      </c>
      <c r="C7250" t="s">
        <v>55856</v>
      </c>
      <c r="D7250" s="111" t="s">
        <v>40</v>
      </c>
      <c r="E7250" s="111" t="s">
        <v>55857</v>
      </c>
    </row>
    <row r="7251" spans="1:5">
      <c r="A7251">
        <v>0</v>
      </c>
      <c r="B7251" t="s">
        <v>20603</v>
      </c>
      <c r="C7251" t="s">
        <v>55858</v>
      </c>
      <c r="D7251" s="111" t="s">
        <v>40</v>
      </c>
      <c r="E7251" s="111" t="s">
        <v>55859</v>
      </c>
    </row>
    <row r="7252" spans="1:5">
      <c r="A7252">
        <v>0</v>
      </c>
      <c r="B7252" t="s">
        <v>20604</v>
      </c>
      <c r="C7252" t="s">
        <v>55860</v>
      </c>
      <c r="D7252" s="111" t="s">
        <v>40</v>
      </c>
      <c r="E7252" s="111" t="s">
        <v>55861</v>
      </c>
    </row>
    <row r="7253" spans="1:5">
      <c r="A7253">
        <v>0</v>
      </c>
      <c r="B7253" t="s">
        <v>20605</v>
      </c>
      <c r="C7253" t="s">
        <v>55862</v>
      </c>
      <c r="D7253" s="111" t="s">
        <v>24</v>
      </c>
      <c r="E7253" s="111" t="s">
        <v>55863</v>
      </c>
    </row>
    <row r="7254" spans="1:5">
      <c r="A7254">
        <v>0</v>
      </c>
      <c r="B7254" t="s">
        <v>20606</v>
      </c>
      <c r="C7254" t="s">
        <v>55864</v>
      </c>
      <c r="D7254" s="111" t="s">
        <v>40</v>
      </c>
      <c r="E7254" s="111" t="s">
        <v>55865</v>
      </c>
    </row>
    <row r="7255" spans="1:5">
      <c r="A7255">
        <v>0</v>
      </c>
      <c r="B7255" t="s">
        <v>20607</v>
      </c>
      <c r="C7255" t="s">
        <v>55866</v>
      </c>
      <c r="D7255" s="111" t="s">
        <v>33</v>
      </c>
      <c r="E7255" s="111" t="s">
        <v>55867</v>
      </c>
    </row>
    <row r="7256" spans="1:5">
      <c r="A7256">
        <v>0</v>
      </c>
      <c r="B7256" t="s">
        <v>20608</v>
      </c>
      <c r="C7256" t="s">
        <v>55868</v>
      </c>
      <c r="D7256" s="111" t="s">
        <v>33</v>
      </c>
      <c r="E7256" s="111" t="s">
        <v>54620</v>
      </c>
    </row>
    <row r="7257" spans="1:5">
      <c r="A7257">
        <v>0</v>
      </c>
      <c r="B7257" t="s">
        <v>20609</v>
      </c>
      <c r="C7257" t="s">
        <v>55869</v>
      </c>
      <c r="D7257" s="111" t="s">
        <v>33</v>
      </c>
      <c r="E7257" s="111" t="s">
        <v>48831</v>
      </c>
    </row>
    <row r="7258" spans="1:5">
      <c r="A7258">
        <v>0</v>
      </c>
      <c r="B7258" t="s">
        <v>20610</v>
      </c>
      <c r="C7258" t="s">
        <v>55870</v>
      </c>
      <c r="D7258" s="111" t="s">
        <v>33</v>
      </c>
      <c r="E7258" s="111" t="s">
        <v>55871</v>
      </c>
    </row>
    <row r="7259" spans="1:5">
      <c r="A7259">
        <v>0</v>
      </c>
      <c r="B7259" t="s">
        <v>20611</v>
      </c>
      <c r="C7259" t="s">
        <v>55872</v>
      </c>
      <c r="D7259" s="111" t="s">
        <v>33</v>
      </c>
      <c r="E7259" s="111" t="s">
        <v>55873</v>
      </c>
    </row>
    <row r="7260" spans="1:5">
      <c r="A7260">
        <v>0</v>
      </c>
      <c r="B7260" t="s">
        <v>20612</v>
      </c>
      <c r="C7260" t="s">
        <v>55874</v>
      </c>
      <c r="D7260" s="111" t="s">
        <v>33</v>
      </c>
      <c r="E7260" s="111" t="s">
        <v>55875</v>
      </c>
    </row>
    <row r="7261" spans="1:5">
      <c r="A7261">
        <v>0</v>
      </c>
      <c r="B7261" t="s">
        <v>55876</v>
      </c>
      <c r="C7261">
        <v>0</v>
      </c>
      <c r="D7261" s="111">
        <v>0</v>
      </c>
      <c r="E7261" s="111" t="s">
        <v>42775</v>
      </c>
    </row>
    <row r="7262" spans="1:5">
      <c r="A7262">
        <v>0</v>
      </c>
      <c r="B7262" t="s">
        <v>20613</v>
      </c>
      <c r="C7262" t="s">
        <v>55877</v>
      </c>
      <c r="D7262" s="111" t="s">
        <v>40</v>
      </c>
      <c r="E7262" s="111" t="s">
        <v>55878</v>
      </c>
    </row>
    <row r="7263" spans="1:5">
      <c r="A7263">
        <v>0</v>
      </c>
      <c r="B7263" t="s">
        <v>20614</v>
      </c>
      <c r="C7263" t="s">
        <v>55879</v>
      </c>
      <c r="D7263" s="111" t="s">
        <v>40</v>
      </c>
      <c r="E7263" s="111" t="s">
        <v>55880</v>
      </c>
    </row>
    <row r="7264" spans="1:5">
      <c r="A7264">
        <v>0</v>
      </c>
      <c r="B7264" t="s">
        <v>20615</v>
      </c>
      <c r="C7264" t="s">
        <v>55881</v>
      </c>
      <c r="D7264" s="111" t="s">
        <v>40</v>
      </c>
      <c r="E7264" s="111" t="s">
        <v>55882</v>
      </c>
    </row>
    <row r="7265" spans="1:5">
      <c r="A7265">
        <v>0</v>
      </c>
      <c r="B7265" t="s">
        <v>20616</v>
      </c>
      <c r="C7265" t="s">
        <v>55883</v>
      </c>
      <c r="D7265" s="111" t="s">
        <v>40</v>
      </c>
      <c r="E7265" s="111" t="s">
        <v>45290</v>
      </c>
    </row>
    <row r="7266" spans="1:5">
      <c r="A7266" t="s">
        <v>55884</v>
      </c>
      <c r="B7266">
        <v>0</v>
      </c>
      <c r="C7266">
        <v>0</v>
      </c>
      <c r="D7266" s="111">
        <v>0</v>
      </c>
      <c r="E7266" s="111" t="s">
        <v>42775</v>
      </c>
    </row>
    <row r="7267" spans="1:5">
      <c r="A7267">
        <v>0</v>
      </c>
      <c r="B7267" t="s">
        <v>55885</v>
      </c>
      <c r="C7267">
        <v>0</v>
      </c>
      <c r="D7267" s="111">
        <v>0</v>
      </c>
      <c r="E7267" s="111" t="s">
        <v>42775</v>
      </c>
    </row>
    <row r="7268" spans="1:5">
      <c r="A7268">
        <v>0</v>
      </c>
      <c r="B7268" t="s">
        <v>20617</v>
      </c>
      <c r="C7268" t="s">
        <v>55886</v>
      </c>
      <c r="D7268" s="111" t="s">
        <v>33</v>
      </c>
      <c r="E7268" s="111" t="s">
        <v>55887</v>
      </c>
    </row>
    <row r="7269" spans="1:5">
      <c r="A7269">
        <v>0</v>
      </c>
      <c r="B7269" t="s">
        <v>20618</v>
      </c>
      <c r="C7269" t="s">
        <v>55888</v>
      </c>
      <c r="D7269" s="111" t="s">
        <v>33</v>
      </c>
      <c r="E7269" s="111" t="s">
        <v>55889</v>
      </c>
    </row>
    <row r="7270" spans="1:5">
      <c r="A7270">
        <v>0</v>
      </c>
      <c r="B7270" t="s">
        <v>20619</v>
      </c>
      <c r="C7270" t="s">
        <v>55890</v>
      </c>
      <c r="D7270" s="111" t="s">
        <v>33</v>
      </c>
      <c r="E7270" s="111" t="s">
        <v>55891</v>
      </c>
    </row>
    <row r="7271" spans="1:5">
      <c r="A7271">
        <v>0</v>
      </c>
      <c r="B7271" t="s">
        <v>20620</v>
      </c>
      <c r="C7271" t="s">
        <v>55892</v>
      </c>
      <c r="D7271" s="111" t="s">
        <v>33</v>
      </c>
      <c r="E7271" s="111" t="s">
        <v>55893</v>
      </c>
    </row>
    <row r="7272" spans="1:5">
      <c r="A7272">
        <v>0</v>
      </c>
      <c r="B7272" t="s">
        <v>20621</v>
      </c>
      <c r="C7272" t="s">
        <v>55894</v>
      </c>
      <c r="D7272" s="111" t="s">
        <v>33</v>
      </c>
      <c r="E7272" s="111" t="s">
        <v>55895</v>
      </c>
    </row>
    <row r="7273" spans="1:5">
      <c r="A7273">
        <v>0</v>
      </c>
      <c r="B7273" t="s">
        <v>55896</v>
      </c>
      <c r="C7273">
        <v>0</v>
      </c>
      <c r="D7273" s="111">
        <v>0</v>
      </c>
      <c r="E7273" s="111" t="s">
        <v>42775</v>
      </c>
    </row>
    <row r="7274" spans="1:5">
      <c r="A7274">
        <v>0</v>
      </c>
      <c r="B7274" t="s">
        <v>20622</v>
      </c>
      <c r="C7274" t="s">
        <v>55897</v>
      </c>
      <c r="D7274" s="111" t="s">
        <v>24</v>
      </c>
      <c r="E7274" s="111" t="s">
        <v>55898</v>
      </c>
    </row>
    <row r="7275" spans="1:5">
      <c r="A7275" t="s">
        <v>55899</v>
      </c>
      <c r="B7275">
        <v>0</v>
      </c>
      <c r="C7275">
        <v>0</v>
      </c>
      <c r="D7275" s="111">
        <v>0</v>
      </c>
      <c r="E7275" s="111" t="s">
        <v>42775</v>
      </c>
    </row>
    <row r="7276" spans="1:5">
      <c r="A7276">
        <v>0</v>
      </c>
      <c r="B7276" t="s">
        <v>55900</v>
      </c>
      <c r="C7276">
        <v>0</v>
      </c>
      <c r="D7276" s="111">
        <v>0</v>
      </c>
      <c r="E7276" s="111" t="s">
        <v>42775</v>
      </c>
    </row>
    <row r="7277" spans="1:5">
      <c r="A7277">
        <v>0</v>
      </c>
      <c r="B7277" t="s">
        <v>20623</v>
      </c>
      <c r="C7277" t="s">
        <v>55901</v>
      </c>
      <c r="D7277" s="111" t="s">
        <v>24</v>
      </c>
      <c r="E7277" s="111" t="s">
        <v>55902</v>
      </c>
    </row>
    <row r="7278" spans="1:5">
      <c r="A7278">
        <v>0</v>
      </c>
      <c r="B7278" t="s">
        <v>20624</v>
      </c>
      <c r="C7278" t="s">
        <v>55903</v>
      </c>
      <c r="D7278" s="111" t="s">
        <v>24</v>
      </c>
      <c r="E7278" s="111" t="s">
        <v>46853</v>
      </c>
    </row>
    <row r="7279" spans="1:5">
      <c r="A7279">
        <v>0</v>
      </c>
      <c r="B7279" t="s">
        <v>20625</v>
      </c>
      <c r="C7279" t="s">
        <v>55904</v>
      </c>
      <c r="D7279" s="111" t="s">
        <v>24</v>
      </c>
      <c r="E7279" s="111" t="s">
        <v>51532</v>
      </c>
    </row>
    <row r="7280" spans="1:5">
      <c r="A7280">
        <v>0</v>
      </c>
      <c r="B7280" t="s">
        <v>20626</v>
      </c>
      <c r="C7280" t="s">
        <v>55905</v>
      </c>
      <c r="D7280" s="111" t="s">
        <v>24</v>
      </c>
      <c r="E7280" s="111" t="s">
        <v>55906</v>
      </c>
    </row>
    <row r="7281" spans="1:5">
      <c r="A7281">
        <v>0</v>
      </c>
      <c r="B7281" t="s">
        <v>20627</v>
      </c>
      <c r="C7281" t="s">
        <v>55907</v>
      </c>
      <c r="D7281" s="111" t="s">
        <v>24</v>
      </c>
      <c r="E7281" s="111" t="s">
        <v>45317</v>
      </c>
    </row>
    <row r="7282" spans="1:5">
      <c r="A7282">
        <v>0</v>
      </c>
      <c r="B7282" t="s">
        <v>20628</v>
      </c>
      <c r="C7282" t="s">
        <v>55908</v>
      </c>
      <c r="D7282" s="111" t="s">
        <v>24</v>
      </c>
      <c r="E7282" s="111" t="s">
        <v>45319</v>
      </c>
    </row>
    <row r="7283" spans="1:5">
      <c r="A7283">
        <v>0</v>
      </c>
      <c r="B7283" t="s">
        <v>20629</v>
      </c>
      <c r="C7283" t="s">
        <v>55909</v>
      </c>
      <c r="D7283" s="111" t="s">
        <v>24</v>
      </c>
      <c r="E7283" s="111" t="s">
        <v>45321</v>
      </c>
    </row>
    <row r="7284" spans="1:5">
      <c r="A7284">
        <v>0</v>
      </c>
      <c r="B7284" t="s">
        <v>20630</v>
      </c>
      <c r="C7284" t="s">
        <v>55910</v>
      </c>
      <c r="D7284" s="111" t="s">
        <v>24</v>
      </c>
      <c r="E7284" s="111" t="s">
        <v>45323</v>
      </c>
    </row>
    <row r="7285" spans="1:5">
      <c r="A7285">
        <v>0</v>
      </c>
      <c r="B7285" t="s">
        <v>20631</v>
      </c>
      <c r="C7285" t="s">
        <v>55911</v>
      </c>
      <c r="D7285" s="111" t="s">
        <v>24</v>
      </c>
      <c r="E7285" s="111" t="s">
        <v>45325</v>
      </c>
    </row>
    <row r="7286" spans="1:5">
      <c r="A7286">
        <v>0</v>
      </c>
      <c r="B7286" t="s">
        <v>20632</v>
      </c>
      <c r="C7286" t="s">
        <v>55912</v>
      </c>
      <c r="D7286" s="111" t="s">
        <v>24</v>
      </c>
      <c r="E7286" s="111" t="s">
        <v>44281</v>
      </c>
    </row>
    <row r="7287" spans="1:5">
      <c r="A7287" t="s">
        <v>55913</v>
      </c>
      <c r="B7287">
        <v>0</v>
      </c>
      <c r="C7287">
        <v>0</v>
      </c>
      <c r="D7287" s="111">
        <v>0</v>
      </c>
      <c r="E7287" s="111" t="s">
        <v>42775</v>
      </c>
    </row>
    <row r="7288" spans="1:5">
      <c r="A7288">
        <v>0</v>
      </c>
      <c r="B7288" t="s">
        <v>55914</v>
      </c>
      <c r="C7288">
        <v>0</v>
      </c>
      <c r="D7288" s="111">
        <v>0</v>
      </c>
      <c r="E7288" s="111" t="s">
        <v>42775</v>
      </c>
    </row>
    <row r="7289" spans="1:5">
      <c r="A7289">
        <v>0</v>
      </c>
      <c r="B7289" t="s">
        <v>20633</v>
      </c>
      <c r="C7289" t="s">
        <v>55915</v>
      </c>
      <c r="D7289" s="111" t="s">
        <v>24</v>
      </c>
      <c r="E7289" s="111" t="s">
        <v>55916</v>
      </c>
    </row>
    <row r="7290" spans="1:5">
      <c r="A7290" t="s">
        <v>55917</v>
      </c>
      <c r="B7290">
        <v>0</v>
      </c>
      <c r="C7290">
        <v>0</v>
      </c>
      <c r="D7290" s="111">
        <v>0</v>
      </c>
      <c r="E7290" s="111" t="s">
        <v>42775</v>
      </c>
    </row>
    <row r="7291" spans="1:5">
      <c r="A7291">
        <v>0</v>
      </c>
      <c r="B7291" t="s">
        <v>55918</v>
      </c>
      <c r="C7291">
        <v>0</v>
      </c>
      <c r="D7291" s="111">
        <v>0</v>
      </c>
      <c r="E7291" s="111" t="s">
        <v>42775</v>
      </c>
    </row>
    <row r="7292" spans="1:5">
      <c r="A7292">
        <v>0</v>
      </c>
      <c r="B7292" t="s">
        <v>20634</v>
      </c>
      <c r="C7292" t="s">
        <v>55919</v>
      </c>
      <c r="D7292" s="111" t="s">
        <v>40</v>
      </c>
      <c r="E7292" s="111" t="s">
        <v>55920</v>
      </c>
    </row>
    <row r="7293" spans="1:5">
      <c r="A7293">
        <v>0</v>
      </c>
      <c r="B7293" t="s">
        <v>20635</v>
      </c>
      <c r="C7293" t="s">
        <v>55921</v>
      </c>
      <c r="D7293" s="111" t="s">
        <v>40</v>
      </c>
      <c r="E7293" s="111" t="s">
        <v>55922</v>
      </c>
    </row>
    <row r="7294" spans="1:5">
      <c r="A7294">
        <v>0</v>
      </c>
      <c r="B7294" t="s">
        <v>20636</v>
      </c>
      <c r="C7294" t="s">
        <v>55923</v>
      </c>
      <c r="D7294" s="111" t="s">
        <v>40</v>
      </c>
      <c r="E7294" s="111" t="s">
        <v>55924</v>
      </c>
    </row>
    <row r="7295" spans="1:5">
      <c r="A7295">
        <v>0</v>
      </c>
      <c r="B7295" t="s">
        <v>20637</v>
      </c>
      <c r="C7295" t="s">
        <v>55925</v>
      </c>
      <c r="D7295" s="111" t="s">
        <v>40</v>
      </c>
      <c r="E7295" s="111" t="s">
        <v>55926</v>
      </c>
    </row>
    <row r="7296" spans="1:5">
      <c r="A7296">
        <v>0</v>
      </c>
      <c r="B7296" t="s">
        <v>20638</v>
      </c>
      <c r="C7296" t="s">
        <v>55927</v>
      </c>
      <c r="D7296" s="111" t="s">
        <v>40</v>
      </c>
      <c r="E7296" s="111" t="s">
        <v>55928</v>
      </c>
    </row>
    <row r="7297" spans="1:5">
      <c r="A7297">
        <v>0</v>
      </c>
      <c r="B7297" t="s">
        <v>20639</v>
      </c>
      <c r="C7297" t="s">
        <v>55929</v>
      </c>
      <c r="D7297" s="111" t="s">
        <v>40</v>
      </c>
      <c r="E7297" s="111" t="s">
        <v>55930</v>
      </c>
    </row>
    <row r="7298" spans="1:5">
      <c r="A7298">
        <v>0</v>
      </c>
      <c r="B7298" t="s">
        <v>20640</v>
      </c>
      <c r="C7298" t="s">
        <v>55931</v>
      </c>
      <c r="D7298" s="111" t="s">
        <v>40</v>
      </c>
      <c r="E7298" s="111" t="s">
        <v>55932</v>
      </c>
    </row>
    <row r="7299" spans="1:5">
      <c r="A7299">
        <v>0</v>
      </c>
      <c r="B7299" t="s">
        <v>20641</v>
      </c>
      <c r="C7299" t="s">
        <v>55933</v>
      </c>
      <c r="D7299" s="111" t="s">
        <v>40</v>
      </c>
      <c r="E7299" s="111" t="s">
        <v>55934</v>
      </c>
    </row>
    <row r="7300" spans="1:5">
      <c r="A7300">
        <v>0</v>
      </c>
      <c r="B7300" t="s">
        <v>20642</v>
      </c>
      <c r="C7300" t="s">
        <v>55935</v>
      </c>
      <c r="D7300" s="111" t="s">
        <v>40</v>
      </c>
      <c r="E7300" s="111" t="s">
        <v>55936</v>
      </c>
    </row>
    <row r="7301" spans="1:5">
      <c r="A7301">
        <v>0</v>
      </c>
      <c r="B7301" t="s">
        <v>20643</v>
      </c>
      <c r="C7301" t="s">
        <v>55937</v>
      </c>
      <c r="D7301" s="111" t="s">
        <v>40</v>
      </c>
      <c r="E7301" s="111" t="s">
        <v>55938</v>
      </c>
    </row>
    <row r="7302" spans="1:5">
      <c r="A7302">
        <v>0</v>
      </c>
      <c r="B7302" t="s">
        <v>20644</v>
      </c>
      <c r="C7302" t="s">
        <v>55939</v>
      </c>
      <c r="D7302" s="111" t="s">
        <v>40</v>
      </c>
      <c r="E7302" s="111" t="s">
        <v>55940</v>
      </c>
    </row>
    <row r="7303" spans="1:5">
      <c r="A7303">
        <v>0</v>
      </c>
      <c r="B7303">
        <v>0</v>
      </c>
      <c r="C7303">
        <v>0</v>
      </c>
      <c r="D7303" s="111">
        <v>0</v>
      </c>
      <c r="E7303" s="111" t="s">
        <v>42775</v>
      </c>
    </row>
    <row r="7304" spans="1:5">
      <c r="A7304">
        <v>0</v>
      </c>
      <c r="B7304">
        <v>0</v>
      </c>
      <c r="C7304">
        <v>0</v>
      </c>
      <c r="D7304" s="111">
        <v>0</v>
      </c>
      <c r="E7304" s="111" t="s">
        <v>42775</v>
      </c>
    </row>
    <row r="7305" spans="1:5">
      <c r="A7305" t="s">
        <v>55941</v>
      </c>
      <c r="B7305">
        <v>0</v>
      </c>
      <c r="C7305">
        <v>0</v>
      </c>
      <c r="D7305" s="111">
        <v>0</v>
      </c>
      <c r="E7305" s="111" t="s">
        <v>42775</v>
      </c>
    </row>
    <row r="7306" spans="1:5">
      <c r="A7306">
        <v>0</v>
      </c>
      <c r="B7306" t="s">
        <v>55942</v>
      </c>
      <c r="C7306">
        <v>0</v>
      </c>
      <c r="D7306" s="111">
        <v>0</v>
      </c>
      <c r="E7306" s="111" t="s">
        <v>42775</v>
      </c>
    </row>
    <row r="7307" spans="1:5">
      <c r="A7307">
        <v>0</v>
      </c>
      <c r="B7307" t="s">
        <v>20645</v>
      </c>
      <c r="C7307" t="s">
        <v>55943</v>
      </c>
      <c r="D7307" s="111" t="s">
        <v>4135</v>
      </c>
      <c r="E7307" s="111" t="s">
        <v>55944</v>
      </c>
    </row>
    <row r="7308" spans="1:5">
      <c r="A7308">
        <v>0</v>
      </c>
      <c r="B7308" t="s">
        <v>20646</v>
      </c>
      <c r="C7308" t="s">
        <v>55945</v>
      </c>
      <c r="D7308" s="111" t="s">
        <v>4135</v>
      </c>
      <c r="E7308" s="111" t="s">
        <v>55946</v>
      </c>
    </row>
    <row r="7309" spans="1:5">
      <c r="A7309">
        <v>0</v>
      </c>
      <c r="B7309" t="s">
        <v>20647</v>
      </c>
      <c r="C7309" t="s">
        <v>55947</v>
      </c>
      <c r="D7309" s="111" t="s">
        <v>4135</v>
      </c>
      <c r="E7309" s="111" t="s">
        <v>55948</v>
      </c>
    </row>
    <row r="7310" spans="1:5">
      <c r="A7310">
        <v>0</v>
      </c>
      <c r="B7310" t="s">
        <v>20648</v>
      </c>
      <c r="C7310" t="s">
        <v>55949</v>
      </c>
      <c r="D7310" s="111" t="s">
        <v>42876</v>
      </c>
      <c r="E7310" s="111" t="s">
        <v>55950</v>
      </c>
    </row>
    <row r="7311" spans="1:5">
      <c r="A7311">
        <v>0</v>
      </c>
      <c r="B7311" t="s">
        <v>20649</v>
      </c>
      <c r="C7311" t="s">
        <v>55951</v>
      </c>
      <c r="D7311" s="111" t="s">
        <v>4135</v>
      </c>
      <c r="E7311" s="111" t="s">
        <v>55952</v>
      </c>
    </row>
    <row r="7312" spans="1:5">
      <c r="A7312">
        <v>0</v>
      </c>
      <c r="B7312" t="s">
        <v>20650</v>
      </c>
      <c r="C7312" t="s">
        <v>55953</v>
      </c>
      <c r="D7312" s="111" t="s">
        <v>4135</v>
      </c>
      <c r="E7312" s="111" t="s">
        <v>52999</v>
      </c>
    </row>
    <row r="7313" spans="1:5">
      <c r="A7313">
        <v>0</v>
      </c>
      <c r="B7313" t="s">
        <v>20651</v>
      </c>
      <c r="C7313" t="s">
        <v>55954</v>
      </c>
      <c r="D7313" s="111" t="s">
        <v>4135</v>
      </c>
      <c r="E7313" s="111" t="s">
        <v>55955</v>
      </c>
    </row>
    <row r="7314" spans="1:5">
      <c r="A7314">
        <v>0</v>
      </c>
      <c r="B7314" t="s">
        <v>20652</v>
      </c>
      <c r="C7314" t="s">
        <v>55956</v>
      </c>
      <c r="D7314" s="111" t="s">
        <v>4135</v>
      </c>
      <c r="E7314" s="111" t="s">
        <v>55957</v>
      </c>
    </row>
    <row r="7315" spans="1:5">
      <c r="A7315">
        <v>0</v>
      </c>
      <c r="B7315" t="s">
        <v>20653</v>
      </c>
      <c r="C7315" t="s">
        <v>55958</v>
      </c>
      <c r="D7315" s="111" t="s">
        <v>4135</v>
      </c>
      <c r="E7315" s="111" t="s">
        <v>55959</v>
      </c>
    </row>
    <row r="7316" spans="1:5">
      <c r="A7316">
        <v>0</v>
      </c>
      <c r="B7316" t="s">
        <v>20654</v>
      </c>
      <c r="C7316" t="s">
        <v>55960</v>
      </c>
      <c r="D7316" s="111" t="s">
        <v>42876</v>
      </c>
      <c r="E7316" s="111" t="s">
        <v>55961</v>
      </c>
    </row>
    <row r="7317" spans="1:5">
      <c r="A7317">
        <v>0</v>
      </c>
      <c r="B7317" t="s">
        <v>20655</v>
      </c>
      <c r="C7317" t="s">
        <v>55962</v>
      </c>
      <c r="D7317" s="111" t="s">
        <v>4135</v>
      </c>
      <c r="E7317" s="111" t="s">
        <v>55963</v>
      </c>
    </row>
    <row r="7318" spans="1:5">
      <c r="A7318">
        <v>0</v>
      </c>
      <c r="B7318" t="s">
        <v>20656</v>
      </c>
      <c r="C7318" t="s">
        <v>55964</v>
      </c>
      <c r="D7318" s="111" t="s">
        <v>4135</v>
      </c>
      <c r="E7318" s="111" t="s">
        <v>55965</v>
      </c>
    </row>
    <row r="7319" spans="1:5">
      <c r="A7319">
        <v>0</v>
      </c>
      <c r="B7319" t="s">
        <v>20657</v>
      </c>
      <c r="C7319" t="s">
        <v>55966</v>
      </c>
      <c r="D7319" s="111" t="s">
        <v>4135</v>
      </c>
      <c r="E7319" s="111" t="s">
        <v>55967</v>
      </c>
    </row>
    <row r="7320" spans="1:5">
      <c r="A7320">
        <v>0</v>
      </c>
      <c r="B7320" t="s">
        <v>20658</v>
      </c>
      <c r="C7320" t="s">
        <v>55968</v>
      </c>
      <c r="D7320" s="111" t="s">
        <v>4135</v>
      </c>
      <c r="E7320" s="111" t="s">
        <v>48872</v>
      </c>
    </row>
    <row r="7321" spans="1:5">
      <c r="A7321">
        <v>0</v>
      </c>
      <c r="B7321" t="s">
        <v>20659</v>
      </c>
      <c r="C7321" t="s">
        <v>55969</v>
      </c>
      <c r="D7321" s="111" t="s">
        <v>4135</v>
      </c>
      <c r="E7321" s="111" t="s">
        <v>55970</v>
      </c>
    </row>
    <row r="7322" spans="1:5">
      <c r="A7322">
        <v>0</v>
      </c>
      <c r="B7322" t="s">
        <v>20660</v>
      </c>
      <c r="C7322" t="s">
        <v>55971</v>
      </c>
      <c r="D7322" s="111" t="s">
        <v>4135</v>
      </c>
      <c r="E7322" s="111" t="s">
        <v>55972</v>
      </c>
    </row>
    <row r="7323" spans="1:5">
      <c r="A7323">
        <v>0</v>
      </c>
      <c r="B7323" t="s">
        <v>20661</v>
      </c>
      <c r="C7323" t="s">
        <v>55973</v>
      </c>
      <c r="D7323" s="111" t="s">
        <v>42876</v>
      </c>
      <c r="E7323" s="111" t="s">
        <v>55974</v>
      </c>
    </row>
    <row r="7324" spans="1:5">
      <c r="A7324">
        <v>0</v>
      </c>
      <c r="B7324" t="s">
        <v>20662</v>
      </c>
      <c r="C7324" t="s">
        <v>55975</v>
      </c>
      <c r="D7324" s="111" t="s">
        <v>4135</v>
      </c>
      <c r="E7324" s="111" t="s">
        <v>55976</v>
      </c>
    </row>
    <row r="7325" spans="1:5">
      <c r="A7325">
        <v>0</v>
      </c>
      <c r="B7325" t="s">
        <v>20663</v>
      </c>
      <c r="C7325" t="s">
        <v>55977</v>
      </c>
      <c r="D7325" s="111" t="s">
        <v>4135</v>
      </c>
      <c r="E7325" s="111" t="s">
        <v>55978</v>
      </c>
    </row>
    <row r="7326" spans="1:5">
      <c r="A7326">
        <v>0</v>
      </c>
      <c r="B7326" t="s">
        <v>20664</v>
      </c>
      <c r="C7326" t="s">
        <v>55979</v>
      </c>
      <c r="D7326" s="111" t="s">
        <v>4135</v>
      </c>
      <c r="E7326" s="111" t="s">
        <v>55980</v>
      </c>
    </row>
    <row r="7327" spans="1:5">
      <c r="A7327">
        <v>0</v>
      </c>
      <c r="B7327" t="s">
        <v>20665</v>
      </c>
      <c r="C7327" t="s">
        <v>55981</v>
      </c>
      <c r="D7327" s="111" t="s">
        <v>42876</v>
      </c>
      <c r="E7327" s="111" t="s">
        <v>55982</v>
      </c>
    </row>
    <row r="7328" spans="1:5">
      <c r="A7328">
        <v>0</v>
      </c>
      <c r="B7328" t="s">
        <v>20666</v>
      </c>
      <c r="C7328" t="s">
        <v>55983</v>
      </c>
      <c r="D7328" s="111" t="s">
        <v>4135</v>
      </c>
      <c r="E7328" s="111" t="s">
        <v>55984</v>
      </c>
    </row>
    <row r="7329" spans="1:5">
      <c r="A7329">
        <v>0</v>
      </c>
      <c r="B7329" t="s">
        <v>20667</v>
      </c>
      <c r="C7329" t="s">
        <v>55985</v>
      </c>
      <c r="D7329" s="111" t="s">
        <v>4135</v>
      </c>
      <c r="E7329" s="111" t="s">
        <v>55986</v>
      </c>
    </row>
    <row r="7330" spans="1:5">
      <c r="A7330">
        <v>0</v>
      </c>
      <c r="B7330" t="s">
        <v>20668</v>
      </c>
      <c r="C7330" t="s">
        <v>55987</v>
      </c>
      <c r="D7330" s="111" t="s">
        <v>4135</v>
      </c>
      <c r="E7330" s="111" t="s">
        <v>55988</v>
      </c>
    </row>
    <row r="7331" spans="1:5">
      <c r="A7331">
        <v>0</v>
      </c>
      <c r="B7331" t="s">
        <v>20669</v>
      </c>
      <c r="C7331" t="s">
        <v>55989</v>
      </c>
      <c r="D7331" s="111" t="s">
        <v>4135</v>
      </c>
      <c r="E7331" s="111" t="s">
        <v>55990</v>
      </c>
    </row>
    <row r="7332" spans="1:5">
      <c r="A7332">
        <v>0</v>
      </c>
      <c r="B7332" t="s">
        <v>20670</v>
      </c>
      <c r="C7332" t="s">
        <v>55991</v>
      </c>
      <c r="D7332" s="111" t="s">
        <v>4135</v>
      </c>
      <c r="E7332" s="111" t="s">
        <v>50842</v>
      </c>
    </row>
    <row r="7333" spans="1:5">
      <c r="A7333">
        <v>0</v>
      </c>
      <c r="B7333" t="s">
        <v>20671</v>
      </c>
      <c r="C7333" t="s">
        <v>55992</v>
      </c>
      <c r="D7333" s="111" t="s">
        <v>42876</v>
      </c>
      <c r="E7333" s="111" t="s">
        <v>55993</v>
      </c>
    </row>
    <row r="7334" spans="1:5">
      <c r="A7334">
        <v>0</v>
      </c>
      <c r="B7334" t="s">
        <v>20672</v>
      </c>
      <c r="C7334" t="s">
        <v>55994</v>
      </c>
      <c r="D7334" s="111" t="s">
        <v>4135</v>
      </c>
      <c r="E7334" s="111" t="s">
        <v>55995</v>
      </c>
    </row>
    <row r="7335" spans="1:5">
      <c r="A7335">
        <v>0</v>
      </c>
      <c r="B7335" t="s">
        <v>20673</v>
      </c>
      <c r="C7335" t="s">
        <v>55996</v>
      </c>
      <c r="D7335" s="111" t="s">
        <v>4135</v>
      </c>
      <c r="E7335" s="111" t="s">
        <v>55997</v>
      </c>
    </row>
    <row r="7336" spans="1:5">
      <c r="A7336">
        <v>0</v>
      </c>
      <c r="B7336" t="s">
        <v>20674</v>
      </c>
      <c r="C7336" t="s">
        <v>55998</v>
      </c>
      <c r="D7336" s="111" t="s">
        <v>4135</v>
      </c>
      <c r="E7336" s="111" t="s">
        <v>55999</v>
      </c>
    </row>
    <row r="7337" spans="1:5">
      <c r="A7337">
        <v>0</v>
      </c>
      <c r="B7337" t="s">
        <v>20675</v>
      </c>
      <c r="C7337" t="s">
        <v>56000</v>
      </c>
      <c r="D7337" s="111" t="s">
        <v>4135</v>
      </c>
      <c r="E7337" s="111" t="s">
        <v>56001</v>
      </c>
    </row>
    <row r="7338" spans="1:5">
      <c r="A7338">
        <v>0</v>
      </c>
      <c r="B7338" t="s">
        <v>20676</v>
      </c>
      <c r="C7338" t="s">
        <v>56002</v>
      </c>
      <c r="D7338" s="111" t="s">
        <v>4135</v>
      </c>
      <c r="E7338" s="111" t="s">
        <v>56003</v>
      </c>
    </row>
    <row r="7339" spans="1:5">
      <c r="A7339">
        <v>0</v>
      </c>
      <c r="B7339" t="s">
        <v>20677</v>
      </c>
      <c r="C7339" t="s">
        <v>56004</v>
      </c>
      <c r="D7339" s="111" t="s">
        <v>4135</v>
      </c>
      <c r="E7339" s="111" t="s">
        <v>56005</v>
      </c>
    </row>
    <row r="7340" spans="1:5">
      <c r="A7340">
        <v>0</v>
      </c>
      <c r="B7340" t="s">
        <v>20678</v>
      </c>
      <c r="C7340" t="s">
        <v>56006</v>
      </c>
      <c r="D7340" s="111" t="s">
        <v>4135</v>
      </c>
      <c r="E7340" s="111" t="s">
        <v>56007</v>
      </c>
    </row>
    <row r="7341" spans="1:5">
      <c r="A7341">
        <v>0</v>
      </c>
      <c r="B7341" t="s">
        <v>20679</v>
      </c>
      <c r="C7341" t="s">
        <v>56008</v>
      </c>
      <c r="D7341" s="111" t="s">
        <v>4135</v>
      </c>
      <c r="E7341" s="111" t="s">
        <v>46579</v>
      </c>
    </row>
    <row r="7342" spans="1:5">
      <c r="A7342">
        <v>0</v>
      </c>
      <c r="B7342" t="s">
        <v>20680</v>
      </c>
      <c r="C7342" t="s">
        <v>56009</v>
      </c>
      <c r="D7342" s="111" t="s">
        <v>4135</v>
      </c>
      <c r="E7342" s="111" t="s">
        <v>56010</v>
      </c>
    </row>
    <row r="7343" spans="1:5">
      <c r="A7343">
        <v>0</v>
      </c>
      <c r="B7343" t="s">
        <v>20681</v>
      </c>
      <c r="C7343" t="s">
        <v>56011</v>
      </c>
      <c r="D7343" s="111" t="s">
        <v>4135</v>
      </c>
      <c r="E7343" s="111" t="s">
        <v>56012</v>
      </c>
    </row>
    <row r="7344" spans="1:5">
      <c r="A7344">
        <v>0</v>
      </c>
      <c r="B7344" t="s">
        <v>20682</v>
      </c>
      <c r="C7344" t="s">
        <v>56013</v>
      </c>
      <c r="D7344" s="111" t="s">
        <v>42876</v>
      </c>
      <c r="E7344" s="111" t="s">
        <v>56014</v>
      </c>
    </row>
    <row r="7345" spans="1:5">
      <c r="A7345">
        <v>0</v>
      </c>
      <c r="B7345" t="s">
        <v>20683</v>
      </c>
      <c r="C7345" t="s">
        <v>56015</v>
      </c>
      <c r="D7345" s="111" t="s">
        <v>4135</v>
      </c>
      <c r="E7345" s="111" t="s">
        <v>45434</v>
      </c>
    </row>
    <row r="7346" spans="1:5">
      <c r="A7346">
        <v>0</v>
      </c>
      <c r="B7346" t="s">
        <v>20684</v>
      </c>
      <c r="C7346" t="s">
        <v>56016</v>
      </c>
      <c r="D7346" s="111" t="s">
        <v>4135</v>
      </c>
      <c r="E7346" s="111" t="s">
        <v>56017</v>
      </c>
    </row>
    <row r="7347" spans="1:5">
      <c r="A7347">
        <v>0</v>
      </c>
      <c r="B7347" t="s">
        <v>20685</v>
      </c>
      <c r="C7347" t="s">
        <v>56018</v>
      </c>
      <c r="D7347" s="111" t="s">
        <v>4135</v>
      </c>
      <c r="E7347" s="111" t="s">
        <v>44631</v>
      </c>
    </row>
    <row r="7348" spans="1:5">
      <c r="A7348">
        <v>0</v>
      </c>
      <c r="B7348" t="s">
        <v>20686</v>
      </c>
      <c r="C7348" t="s">
        <v>56019</v>
      </c>
      <c r="D7348" s="111" t="s">
        <v>4135</v>
      </c>
      <c r="E7348" s="111" t="s">
        <v>56020</v>
      </c>
    </row>
    <row r="7349" spans="1:5">
      <c r="A7349">
        <v>0</v>
      </c>
      <c r="B7349" t="s">
        <v>20687</v>
      </c>
      <c r="C7349" t="s">
        <v>56021</v>
      </c>
      <c r="D7349" s="111" t="s">
        <v>4135</v>
      </c>
      <c r="E7349" s="111" t="s">
        <v>56022</v>
      </c>
    </row>
    <row r="7350" spans="1:5">
      <c r="A7350">
        <v>0</v>
      </c>
      <c r="B7350" t="s">
        <v>20688</v>
      </c>
      <c r="C7350" t="s">
        <v>56023</v>
      </c>
      <c r="D7350" s="111" t="s">
        <v>4135</v>
      </c>
      <c r="E7350" s="111" t="s">
        <v>48590</v>
      </c>
    </row>
    <row r="7351" spans="1:5">
      <c r="A7351">
        <v>0</v>
      </c>
      <c r="B7351" t="s">
        <v>20689</v>
      </c>
      <c r="C7351" t="s">
        <v>56024</v>
      </c>
      <c r="D7351" s="111" t="s">
        <v>4135</v>
      </c>
      <c r="E7351" s="111" t="s">
        <v>56025</v>
      </c>
    </row>
    <row r="7352" spans="1:5">
      <c r="A7352">
        <v>0</v>
      </c>
      <c r="B7352" t="s">
        <v>20690</v>
      </c>
      <c r="C7352" t="s">
        <v>56026</v>
      </c>
      <c r="D7352" s="111" t="s">
        <v>4135</v>
      </c>
      <c r="E7352" s="111" t="s">
        <v>45447</v>
      </c>
    </row>
    <row r="7353" spans="1:5">
      <c r="A7353">
        <v>0</v>
      </c>
      <c r="B7353" t="s">
        <v>20691</v>
      </c>
      <c r="C7353" t="s">
        <v>56027</v>
      </c>
      <c r="D7353" s="111" t="s">
        <v>4135</v>
      </c>
      <c r="E7353" s="111" t="s">
        <v>43425</v>
      </c>
    </row>
    <row r="7354" spans="1:5">
      <c r="A7354">
        <v>0</v>
      </c>
      <c r="B7354" t="s">
        <v>20692</v>
      </c>
      <c r="C7354" t="s">
        <v>56028</v>
      </c>
      <c r="D7354" s="111" t="s">
        <v>4135</v>
      </c>
      <c r="E7354" s="111" t="s">
        <v>56029</v>
      </c>
    </row>
    <row r="7355" spans="1:5">
      <c r="A7355">
        <v>0</v>
      </c>
      <c r="B7355" t="s">
        <v>20693</v>
      </c>
      <c r="C7355" t="s">
        <v>56030</v>
      </c>
      <c r="D7355" s="111" t="s">
        <v>4135</v>
      </c>
      <c r="E7355" s="111" t="s">
        <v>56031</v>
      </c>
    </row>
    <row r="7356" spans="1:5">
      <c r="A7356">
        <v>0</v>
      </c>
      <c r="B7356" t="s">
        <v>20694</v>
      </c>
      <c r="C7356" t="s">
        <v>56032</v>
      </c>
      <c r="D7356" s="111" t="s">
        <v>4135</v>
      </c>
      <c r="E7356" s="111" t="s">
        <v>56033</v>
      </c>
    </row>
    <row r="7357" spans="1:5">
      <c r="A7357">
        <v>0</v>
      </c>
      <c r="B7357" t="s">
        <v>20695</v>
      </c>
      <c r="C7357" t="s">
        <v>56034</v>
      </c>
      <c r="D7357" s="111" t="s">
        <v>4135</v>
      </c>
      <c r="E7357" s="111" t="s">
        <v>56035</v>
      </c>
    </row>
    <row r="7358" spans="1:5">
      <c r="A7358">
        <v>0</v>
      </c>
      <c r="B7358" t="s">
        <v>20696</v>
      </c>
      <c r="C7358" t="s">
        <v>56036</v>
      </c>
      <c r="D7358" s="111" t="s">
        <v>4135</v>
      </c>
      <c r="E7358" s="111" t="s">
        <v>56037</v>
      </c>
    </row>
    <row r="7359" spans="1:5">
      <c r="A7359">
        <v>0</v>
      </c>
      <c r="B7359" t="s">
        <v>20697</v>
      </c>
      <c r="C7359" t="s">
        <v>56038</v>
      </c>
      <c r="D7359" s="111" t="s">
        <v>4135</v>
      </c>
      <c r="E7359" s="111" t="s">
        <v>56039</v>
      </c>
    </row>
    <row r="7360" spans="1:5">
      <c r="A7360">
        <v>0</v>
      </c>
      <c r="B7360" t="s">
        <v>20698</v>
      </c>
      <c r="C7360" t="s">
        <v>56040</v>
      </c>
      <c r="D7360" s="111" t="s">
        <v>4135</v>
      </c>
      <c r="E7360" s="111" t="s">
        <v>56041</v>
      </c>
    </row>
    <row r="7361" spans="1:5">
      <c r="A7361">
        <v>0</v>
      </c>
      <c r="B7361" t="s">
        <v>20699</v>
      </c>
      <c r="C7361" t="s">
        <v>56042</v>
      </c>
      <c r="D7361" s="111" t="s">
        <v>4135</v>
      </c>
      <c r="E7361" s="111" t="s">
        <v>56043</v>
      </c>
    </row>
    <row r="7362" spans="1:5">
      <c r="A7362">
        <v>0</v>
      </c>
      <c r="B7362" t="s">
        <v>20700</v>
      </c>
      <c r="C7362" t="s">
        <v>56044</v>
      </c>
      <c r="D7362" s="111" t="s">
        <v>4135</v>
      </c>
      <c r="E7362" s="111" t="s">
        <v>56045</v>
      </c>
    </row>
    <row r="7363" spans="1:5">
      <c r="A7363">
        <v>0</v>
      </c>
      <c r="B7363" t="s">
        <v>20701</v>
      </c>
      <c r="C7363" t="s">
        <v>56046</v>
      </c>
      <c r="D7363" s="111" t="s">
        <v>4135</v>
      </c>
      <c r="E7363" s="111" t="s">
        <v>56047</v>
      </c>
    </row>
    <row r="7364" spans="1:5">
      <c r="A7364">
        <v>0</v>
      </c>
      <c r="B7364" t="s">
        <v>20702</v>
      </c>
      <c r="C7364" t="s">
        <v>56048</v>
      </c>
      <c r="D7364" s="111" t="s">
        <v>4135</v>
      </c>
      <c r="E7364" s="111" t="s">
        <v>52679</v>
      </c>
    </row>
    <row r="7365" spans="1:5">
      <c r="A7365">
        <v>0</v>
      </c>
      <c r="B7365" t="s">
        <v>20703</v>
      </c>
      <c r="C7365" t="s">
        <v>56049</v>
      </c>
      <c r="D7365" s="111" t="s">
        <v>4135</v>
      </c>
      <c r="E7365" s="111" t="s">
        <v>45471</v>
      </c>
    </row>
    <row r="7366" spans="1:5">
      <c r="A7366">
        <v>0</v>
      </c>
      <c r="B7366" t="s">
        <v>20704</v>
      </c>
      <c r="C7366" t="s">
        <v>56050</v>
      </c>
      <c r="D7366" s="111" t="s">
        <v>4135</v>
      </c>
      <c r="E7366" s="111" t="s">
        <v>45473</v>
      </c>
    </row>
    <row r="7367" spans="1:5">
      <c r="A7367">
        <v>0</v>
      </c>
      <c r="B7367" t="s">
        <v>20705</v>
      </c>
      <c r="C7367" t="s">
        <v>56051</v>
      </c>
      <c r="D7367" s="111" t="s">
        <v>4135</v>
      </c>
      <c r="E7367" s="111" t="s">
        <v>45475</v>
      </c>
    </row>
    <row r="7368" spans="1:5">
      <c r="A7368">
        <v>0</v>
      </c>
      <c r="B7368" t="s">
        <v>20706</v>
      </c>
      <c r="C7368" t="s">
        <v>56052</v>
      </c>
      <c r="D7368" s="111" t="s">
        <v>4135</v>
      </c>
      <c r="E7368" s="111" t="s">
        <v>45477</v>
      </c>
    </row>
    <row r="7369" spans="1:5">
      <c r="A7369">
        <v>0</v>
      </c>
      <c r="B7369" t="s">
        <v>56053</v>
      </c>
      <c r="C7369">
        <v>0</v>
      </c>
      <c r="D7369" s="111">
        <v>0</v>
      </c>
      <c r="E7369" s="111" t="s">
        <v>42775</v>
      </c>
    </row>
    <row r="7370" spans="1:5">
      <c r="A7370">
        <v>0</v>
      </c>
      <c r="B7370" t="s">
        <v>20707</v>
      </c>
      <c r="C7370" t="s">
        <v>56054</v>
      </c>
      <c r="D7370" s="111" t="s">
        <v>4135</v>
      </c>
      <c r="E7370" s="111" t="s">
        <v>56055</v>
      </c>
    </row>
    <row r="7371" spans="1:5">
      <c r="A7371">
        <v>0</v>
      </c>
      <c r="B7371" t="s">
        <v>20708</v>
      </c>
      <c r="C7371" t="s">
        <v>56056</v>
      </c>
      <c r="D7371" s="111" t="s">
        <v>4135</v>
      </c>
      <c r="E7371" s="111" t="s">
        <v>56057</v>
      </c>
    </row>
    <row r="7372" spans="1:5">
      <c r="A7372">
        <v>0</v>
      </c>
      <c r="B7372" t="s">
        <v>20709</v>
      </c>
      <c r="C7372" t="s">
        <v>56058</v>
      </c>
      <c r="D7372" s="111" t="s">
        <v>4135</v>
      </c>
      <c r="E7372" s="111" t="s">
        <v>56059</v>
      </c>
    </row>
    <row r="7373" spans="1:5">
      <c r="A7373">
        <v>0</v>
      </c>
      <c r="B7373" t="s">
        <v>20710</v>
      </c>
      <c r="C7373" t="s">
        <v>56060</v>
      </c>
      <c r="D7373" s="111" t="s">
        <v>4135</v>
      </c>
      <c r="E7373" s="111" t="s">
        <v>56061</v>
      </c>
    </row>
    <row r="7374" spans="1:5">
      <c r="A7374">
        <v>0</v>
      </c>
      <c r="B7374" t="s">
        <v>20711</v>
      </c>
      <c r="C7374" t="s">
        <v>56062</v>
      </c>
      <c r="D7374" s="111" t="s">
        <v>4135</v>
      </c>
      <c r="E7374" s="111" t="s">
        <v>56063</v>
      </c>
    </row>
    <row r="7375" spans="1:5">
      <c r="A7375">
        <v>0</v>
      </c>
      <c r="B7375" t="s">
        <v>20712</v>
      </c>
      <c r="C7375" t="s">
        <v>56064</v>
      </c>
      <c r="D7375" s="111" t="s">
        <v>4135</v>
      </c>
      <c r="E7375" s="111" t="s">
        <v>56065</v>
      </c>
    </row>
    <row r="7376" spans="1:5">
      <c r="A7376">
        <v>0</v>
      </c>
      <c r="B7376" t="s">
        <v>20713</v>
      </c>
      <c r="C7376" t="s">
        <v>56066</v>
      </c>
      <c r="D7376" s="111" t="s">
        <v>4135</v>
      </c>
      <c r="E7376" s="111" t="s">
        <v>56067</v>
      </c>
    </row>
    <row r="7377" spans="1:5">
      <c r="A7377">
        <v>0</v>
      </c>
      <c r="B7377" t="s">
        <v>20714</v>
      </c>
      <c r="C7377" t="s">
        <v>56068</v>
      </c>
      <c r="D7377" s="111" t="s">
        <v>4135</v>
      </c>
      <c r="E7377" s="111" t="s">
        <v>56069</v>
      </c>
    </row>
    <row r="7378" spans="1:5">
      <c r="A7378">
        <v>0</v>
      </c>
      <c r="B7378" t="s">
        <v>20715</v>
      </c>
      <c r="C7378" t="s">
        <v>56070</v>
      </c>
      <c r="D7378" s="111" t="s">
        <v>4135</v>
      </c>
      <c r="E7378" s="111" t="s">
        <v>56071</v>
      </c>
    </row>
    <row r="7379" spans="1:5">
      <c r="A7379">
        <v>0</v>
      </c>
      <c r="B7379" t="s">
        <v>56072</v>
      </c>
      <c r="C7379">
        <v>0</v>
      </c>
      <c r="D7379" s="111">
        <v>0</v>
      </c>
      <c r="E7379" s="111" t="s">
        <v>42775</v>
      </c>
    </row>
    <row r="7380" spans="1:5">
      <c r="A7380">
        <v>0</v>
      </c>
      <c r="B7380" t="s">
        <v>20716</v>
      </c>
      <c r="C7380" t="s">
        <v>56073</v>
      </c>
      <c r="D7380" s="111" t="s">
        <v>42876</v>
      </c>
      <c r="E7380" s="111" t="s">
        <v>45498</v>
      </c>
    </row>
    <row r="7381" spans="1:5">
      <c r="A7381" t="s">
        <v>56074</v>
      </c>
      <c r="B7381">
        <v>0</v>
      </c>
      <c r="C7381">
        <v>0</v>
      </c>
      <c r="D7381" s="111">
        <v>0</v>
      </c>
      <c r="E7381" s="111" t="s">
        <v>42775</v>
      </c>
    </row>
    <row r="7382" spans="1:5">
      <c r="A7382">
        <v>0</v>
      </c>
      <c r="B7382" t="s">
        <v>56075</v>
      </c>
      <c r="C7382">
        <v>0</v>
      </c>
      <c r="D7382" s="111">
        <v>0</v>
      </c>
      <c r="E7382" s="111" t="s">
        <v>42775</v>
      </c>
    </row>
    <row r="7383" spans="1:5">
      <c r="A7383">
        <v>0</v>
      </c>
      <c r="B7383" t="s">
        <v>20717</v>
      </c>
      <c r="C7383" t="s">
        <v>56076</v>
      </c>
      <c r="D7383" s="111" t="s">
        <v>4135</v>
      </c>
      <c r="E7383" s="111" t="s">
        <v>45502</v>
      </c>
    </row>
    <row r="7384" spans="1:5">
      <c r="A7384">
        <v>0</v>
      </c>
      <c r="B7384" t="s">
        <v>20718</v>
      </c>
      <c r="C7384" t="s">
        <v>56077</v>
      </c>
      <c r="D7384" s="111" t="s">
        <v>4135</v>
      </c>
      <c r="E7384" s="111" t="s">
        <v>45504</v>
      </c>
    </row>
    <row r="7385" spans="1:5">
      <c r="A7385" t="s">
        <v>56078</v>
      </c>
      <c r="B7385">
        <v>0</v>
      </c>
      <c r="C7385">
        <v>0</v>
      </c>
      <c r="D7385" s="111">
        <v>0</v>
      </c>
      <c r="E7385" s="111" t="s">
        <v>42775</v>
      </c>
    </row>
    <row r="7386" spans="1:5">
      <c r="A7386">
        <v>0</v>
      </c>
      <c r="B7386" t="s">
        <v>56079</v>
      </c>
      <c r="C7386">
        <v>0</v>
      </c>
      <c r="D7386" s="111">
        <v>0</v>
      </c>
      <c r="E7386" s="111" t="s">
        <v>42775</v>
      </c>
    </row>
    <row r="7387" spans="1:5">
      <c r="A7387">
        <v>0</v>
      </c>
      <c r="B7387" t="s">
        <v>20719</v>
      </c>
      <c r="C7387" t="s">
        <v>56080</v>
      </c>
      <c r="D7387" s="111" t="s">
        <v>4135</v>
      </c>
      <c r="E7387" s="111" t="s">
        <v>56081</v>
      </c>
    </row>
    <row r="7388" spans="1:5">
      <c r="A7388">
        <v>0</v>
      </c>
      <c r="B7388" t="s">
        <v>20720</v>
      </c>
      <c r="C7388" t="s">
        <v>56082</v>
      </c>
      <c r="D7388" s="111" t="s">
        <v>4135</v>
      </c>
      <c r="E7388" s="111" t="s">
        <v>43213</v>
      </c>
    </row>
    <row r="7389" spans="1:5">
      <c r="A7389">
        <v>0</v>
      </c>
      <c r="B7389" t="s">
        <v>20721</v>
      </c>
      <c r="C7389" t="s">
        <v>56083</v>
      </c>
      <c r="D7389" s="111" t="s">
        <v>4135</v>
      </c>
      <c r="E7389" s="111" t="s">
        <v>56084</v>
      </c>
    </row>
    <row r="7390" spans="1:5">
      <c r="A7390">
        <v>0</v>
      </c>
      <c r="B7390" t="s">
        <v>20722</v>
      </c>
      <c r="C7390" t="s">
        <v>56085</v>
      </c>
      <c r="D7390" s="111" t="s">
        <v>4135</v>
      </c>
      <c r="E7390" s="111" t="s">
        <v>56086</v>
      </c>
    </row>
    <row r="7391" spans="1:5">
      <c r="A7391">
        <v>0</v>
      </c>
      <c r="B7391" t="s">
        <v>20723</v>
      </c>
      <c r="C7391" t="s">
        <v>56087</v>
      </c>
      <c r="D7391" s="111" t="s">
        <v>4135</v>
      </c>
      <c r="E7391" s="111" t="s">
        <v>56088</v>
      </c>
    </row>
    <row r="7392" spans="1:5">
      <c r="A7392">
        <v>0</v>
      </c>
      <c r="B7392" t="s">
        <v>20724</v>
      </c>
      <c r="C7392" t="s">
        <v>56089</v>
      </c>
      <c r="D7392" s="111" t="s">
        <v>4135</v>
      </c>
      <c r="E7392" s="111" t="s">
        <v>56090</v>
      </c>
    </row>
    <row r="7393" spans="1:5">
      <c r="A7393">
        <v>0</v>
      </c>
      <c r="B7393" t="s">
        <v>20725</v>
      </c>
      <c r="C7393" t="s">
        <v>56091</v>
      </c>
      <c r="D7393" s="111" t="s">
        <v>4135</v>
      </c>
      <c r="E7393" s="111" t="s">
        <v>56092</v>
      </c>
    </row>
    <row r="7394" spans="1:5">
      <c r="A7394">
        <v>0</v>
      </c>
      <c r="B7394" t="s">
        <v>20726</v>
      </c>
      <c r="C7394" t="s">
        <v>56093</v>
      </c>
      <c r="D7394" s="111" t="s">
        <v>4135</v>
      </c>
      <c r="E7394" s="111" t="s">
        <v>45522</v>
      </c>
    </row>
    <row r="7395" spans="1:5">
      <c r="A7395">
        <v>0</v>
      </c>
      <c r="B7395" t="s">
        <v>20727</v>
      </c>
      <c r="C7395" t="s">
        <v>56094</v>
      </c>
      <c r="D7395" s="111" t="s">
        <v>4135</v>
      </c>
      <c r="E7395" s="111" t="s">
        <v>45524</v>
      </c>
    </row>
    <row r="7396" spans="1:5">
      <c r="A7396">
        <v>0</v>
      </c>
      <c r="B7396" t="s">
        <v>20728</v>
      </c>
      <c r="C7396" t="s">
        <v>56095</v>
      </c>
      <c r="D7396" s="111" t="s">
        <v>4135</v>
      </c>
      <c r="E7396" s="111" t="s">
        <v>56096</v>
      </c>
    </row>
    <row r="7397" spans="1:5">
      <c r="A7397">
        <v>0</v>
      </c>
      <c r="B7397" t="s">
        <v>20729</v>
      </c>
      <c r="C7397" t="s">
        <v>56097</v>
      </c>
      <c r="D7397" s="111" t="s">
        <v>4135</v>
      </c>
      <c r="E7397" s="111" t="s">
        <v>48632</v>
      </c>
    </row>
    <row r="7398" spans="1:5">
      <c r="A7398">
        <v>0</v>
      </c>
      <c r="B7398" t="s">
        <v>20730</v>
      </c>
      <c r="C7398" t="s">
        <v>56098</v>
      </c>
      <c r="D7398" s="111" t="s">
        <v>4135</v>
      </c>
      <c r="E7398" s="111" t="s">
        <v>56099</v>
      </c>
    </row>
    <row r="7399" spans="1:5">
      <c r="A7399">
        <v>0</v>
      </c>
      <c r="B7399" t="s">
        <v>20731</v>
      </c>
      <c r="C7399" t="s">
        <v>56100</v>
      </c>
      <c r="D7399" s="111" t="s">
        <v>4135</v>
      </c>
      <c r="E7399" s="111" t="s">
        <v>56101</v>
      </c>
    </row>
    <row r="7400" spans="1:5">
      <c r="A7400">
        <v>0</v>
      </c>
      <c r="B7400" t="s">
        <v>20732</v>
      </c>
      <c r="C7400" t="s">
        <v>56102</v>
      </c>
      <c r="D7400" s="111" t="s">
        <v>4135</v>
      </c>
      <c r="E7400" s="111" t="s">
        <v>56103</v>
      </c>
    </row>
    <row r="7401" spans="1:5">
      <c r="A7401">
        <v>0</v>
      </c>
      <c r="B7401" t="s">
        <v>20733</v>
      </c>
      <c r="C7401" t="s">
        <v>56104</v>
      </c>
      <c r="D7401" s="111" t="s">
        <v>4135</v>
      </c>
      <c r="E7401" s="111" t="s">
        <v>56105</v>
      </c>
    </row>
    <row r="7402" spans="1:5">
      <c r="A7402">
        <v>0</v>
      </c>
      <c r="B7402" t="s">
        <v>20734</v>
      </c>
      <c r="C7402" t="s">
        <v>56106</v>
      </c>
      <c r="D7402" s="111" t="s">
        <v>4135</v>
      </c>
      <c r="E7402" s="111" t="s">
        <v>53037</v>
      </c>
    </row>
    <row r="7403" spans="1:5">
      <c r="A7403">
        <v>0</v>
      </c>
      <c r="B7403" t="s">
        <v>20735</v>
      </c>
      <c r="C7403" t="s">
        <v>56107</v>
      </c>
      <c r="D7403" s="111" t="s">
        <v>4135</v>
      </c>
      <c r="E7403" s="111" t="s">
        <v>56108</v>
      </c>
    </row>
    <row r="7404" spans="1:5">
      <c r="A7404">
        <v>0</v>
      </c>
      <c r="B7404" t="s">
        <v>20736</v>
      </c>
      <c r="C7404" t="s">
        <v>56109</v>
      </c>
      <c r="D7404" s="111" t="s">
        <v>4135</v>
      </c>
      <c r="E7404" s="111" t="s">
        <v>56110</v>
      </c>
    </row>
    <row r="7405" spans="1:5">
      <c r="A7405">
        <v>0</v>
      </c>
      <c r="B7405" t="s">
        <v>20737</v>
      </c>
      <c r="C7405" t="s">
        <v>56111</v>
      </c>
      <c r="D7405" s="111" t="s">
        <v>4135</v>
      </c>
      <c r="E7405" s="111" t="s">
        <v>56112</v>
      </c>
    </row>
    <row r="7406" spans="1:5">
      <c r="A7406">
        <v>0</v>
      </c>
      <c r="B7406" t="s">
        <v>20738</v>
      </c>
      <c r="C7406" t="s">
        <v>56113</v>
      </c>
      <c r="D7406" s="111" t="s">
        <v>4135</v>
      </c>
      <c r="E7406" s="111" t="s">
        <v>56114</v>
      </c>
    </row>
    <row r="7407" spans="1:5">
      <c r="A7407">
        <v>0</v>
      </c>
      <c r="B7407" t="s">
        <v>20739</v>
      </c>
      <c r="C7407" t="s">
        <v>56115</v>
      </c>
      <c r="D7407" s="111" t="s">
        <v>4135</v>
      </c>
      <c r="E7407" s="111" t="s">
        <v>56116</v>
      </c>
    </row>
    <row r="7408" spans="1:5">
      <c r="A7408">
        <v>0</v>
      </c>
      <c r="B7408" t="s">
        <v>20740</v>
      </c>
      <c r="C7408" t="s">
        <v>56117</v>
      </c>
      <c r="D7408" s="111" t="s">
        <v>4135</v>
      </c>
      <c r="E7408" s="111" t="s">
        <v>56118</v>
      </c>
    </row>
    <row r="7409" spans="1:5">
      <c r="A7409">
        <v>0</v>
      </c>
      <c r="B7409" t="s">
        <v>20741</v>
      </c>
      <c r="C7409" t="s">
        <v>56119</v>
      </c>
      <c r="D7409" s="111" t="s">
        <v>4135</v>
      </c>
      <c r="E7409" s="111" t="s">
        <v>56120</v>
      </c>
    </row>
    <row r="7410" spans="1:5">
      <c r="A7410">
        <v>0</v>
      </c>
      <c r="B7410" t="s">
        <v>20742</v>
      </c>
      <c r="C7410" t="s">
        <v>56121</v>
      </c>
      <c r="D7410" s="111" t="s">
        <v>4135</v>
      </c>
      <c r="E7410" s="111" t="s">
        <v>45552</v>
      </c>
    </row>
    <row r="7411" spans="1:5">
      <c r="A7411">
        <v>0</v>
      </c>
      <c r="B7411" t="s">
        <v>20743</v>
      </c>
      <c r="C7411" t="s">
        <v>56122</v>
      </c>
      <c r="D7411" s="111" t="s">
        <v>4135</v>
      </c>
      <c r="E7411" s="111" t="s">
        <v>45554</v>
      </c>
    </row>
    <row r="7412" spans="1:5">
      <c r="A7412">
        <v>0</v>
      </c>
      <c r="B7412" t="s">
        <v>20744</v>
      </c>
      <c r="C7412" t="s">
        <v>56123</v>
      </c>
      <c r="D7412" s="111" t="s">
        <v>4135</v>
      </c>
      <c r="E7412" s="111" t="s">
        <v>45556</v>
      </c>
    </row>
    <row r="7413" spans="1:5">
      <c r="A7413">
        <v>0</v>
      </c>
      <c r="B7413" t="s">
        <v>20745</v>
      </c>
      <c r="C7413" t="s">
        <v>56124</v>
      </c>
      <c r="D7413" s="111" t="s">
        <v>4135</v>
      </c>
      <c r="E7413" s="111" t="s">
        <v>56125</v>
      </c>
    </row>
    <row r="7414" spans="1:5">
      <c r="A7414">
        <v>0</v>
      </c>
      <c r="B7414" t="s">
        <v>20746</v>
      </c>
      <c r="C7414" t="s">
        <v>56126</v>
      </c>
      <c r="D7414" s="111" t="s">
        <v>4135</v>
      </c>
      <c r="E7414" s="111" t="s">
        <v>56127</v>
      </c>
    </row>
    <row r="7415" spans="1:5">
      <c r="A7415">
        <v>0</v>
      </c>
      <c r="B7415" t="s">
        <v>20747</v>
      </c>
      <c r="C7415" t="s">
        <v>56128</v>
      </c>
      <c r="D7415" s="111" t="s">
        <v>4135</v>
      </c>
      <c r="E7415" s="111" t="s">
        <v>56129</v>
      </c>
    </row>
    <row r="7416" spans="1:5">
      <c r="A7416">
        <v>0</v>
      </c>
      <c r="B7416" t="s">
        <v>20748</v>
      </c>
      <c r="C7416" t="s">
        <v>56130</v>
      </c>
      <c r="D7416" s="111" t="s">
        <v>4135</v>
      </c>
      <c r="E7416" s="111" t="s">
        <v>56131</v>
      </c>
    </row>
    <row r="7417" spans="1:5">
      <c r="A7417">
        <v>0</v>
      </c>
      <c r="B7417" t="s">
        <v>20749</v>
      </c>
      <c r="C7417" t="s">
        <v>56132</v>
      </c>
      <c r="D7417" s="111" t="s">
        <v>4135</v>
      </c>
      <c r="E7417" s="111" t="s">
        <v>56133</v>
      </c>
    </row>
    <row r="7418" spans="1:5">
      <c r="A7418">
        <v>0</v>
      </c>
      <c r="B7418" t="s">
        <v>20750</v>
      </c>
      <c r="C7418" t="s">
        <v>56134</v>
      </c>
      <c r="D7418" s="111" t="s">
        <v>4135</v>
      </c>
      <c r="E7418" s="111" t="s">
        <v>56135</v>
      </c>
    </row>
    <row r="7419" spans="1:5">
      <c r="A7419">
        <v>0</v>
      </c>
      <c r="B7419" t="s">
        <v>20751</v>
      </c>
      <c r="C7419" t="s">
        <v>56136</v>
      </c>
      <c r="D7419" s="111" t="s">
        <v>4135</v>
      </c>
      <c r="E7419" s="111" t="s">
        <v>56137</v>
      </c>
    </row>
    <row r="7420" spans="1:5">
      <c r="A7420">
        <v>0</v>
      </c>
      <c r="B7420" t="s">
        <v>20752</v>
      </c>
      <c r="C7420" t="s">
        <v>56138</v>
      </c>
      <c r="D7420" s="111" t="s">
        <v>4135</v>
      </c>
      <c r="E7420" s="111" t="s">
        <v>45388</v>
      </c>
    </row>
    <row r="7421" spans="1:5">
      <c r="A7421">
        <v>0</v>
      </c>
      <c r="B7421" t="s">
        <v>20753</v>
      </c>
      <c r="C7421" t="s">
        <v>56139</v>
      </c>
      <c r="D7421" s="111" t="s">
        <v>4135</v>
      </c>
      <c r="E7421" s="111" t="s">
        <v>56140</v>
      </c>
    </row>
    <row r="7422" spans="1:5">
      <c r="A7422" t="s">
        <v>56141</v>
      </c>
      <c r="B7422">
        <v>0</v>
      </c>
      <c r="C7422">
        <v>0</v>
      </c>
      <c r="D7422" s="111">
        <v>0</v>
      </c>
      <c r="E7422" s="111" t="s">
        <v>42775</v>
      </c>
    </row>
    <row r="7423" spans="1:5">
      <c r="A7423">
        <v>0</v>
      </c>
      <c r="B7423" t="s">
        <v>56142</v>
      </c>
      <c r="C7423">
        <v>0</v>
      </c>
      <c r="D7423" s="111">
        <v>0</v>
      </c>
      <c r="E7423" s="111" t="s">
        <v>42775</v>
      </c>
    </row>
    <row r="7424" spans="1:5">
      <c r="A7424">
        <v>0</v>
      </c>
      <c r="B7424" t="s">
        <v>20754</v>
      </c>
      <c r="C7424" t="s">
        <v>56143</v>
      </c>
      <c r="D7424" s="111" t="s">
        <v>4135</v>
      </c>
      <c r="E7424" s="111" t="s">
        <v>56144</v>
      </c>
    </row>
    <row r="7425" spans="1:5">
      <c r="A7425">
        <v>0</v>
      </c>
      <c r="B7425" t="s">
        <v>20755</v>
      </c>
      <c r="C7425" t="s">
        <v>56145</v>
      </c>
      <c r="D7425" s="111" t="s">
        <v>4135</v>
      </c>
      <c r="E7425" s="111" t="s">
        <v>56146</v>
      </c>
    </row>
    <row r="7426" spans="1:5">
      <c r="A7426">
        <v>0</v>
      </c>
      <c r="B7426" t="s">
        <v>20756</v>
      </c>
      <c r="C7426" t="s">
        <v>56147</v>
      </c>
      <c r="D7426" s="111" t="s">
        <v>4135</v>
      </c>
      <c r="E7426" s="111" t="s">
        <v>56148</v>
      </c>
    </row>
    <row r="7427" spans="1:5">
      <c r="A7427">
        <v>0</v>
      </c>
      <c r="B7427" t="s">
        <v>20757</v>
      </c>
      <c r="C7427" t="s">
        <v>56149</v>
      </c>
      <c r="D7427" s="111" t="s">
        <v>4135</v>
      </c>
      <c r="E7427" s="111" t="s">
        <v>43523</v>
      </c>
    </row>
    <row r="7428" spans="1:5">
      <c r="A7428">
        <v>0</v>
      </c>
      <c r="B7428" t="s">
        <v>20758</v>
      </c>
      <c r="C7428" t="s">
        <v>56150</v>
      </c>
      <c r="D7428" s="111" t="s">
        <v>42876</v>
      </c>
      <c r="E7428" s="111" t="s">
        <v>56151</v>
      </c>
    </row>
    <row r="7429" spans="1:5">
      <c r="A7429">
        <v>0</v>
      </c>
      <c r="B7429" t="s">
        <v>20759</v>
      </c>
      <c r="C7429" t="s">
        <v>56152</v>
      </c>
      <c r="D7429" s="111" t="s">
        <v>4135</v>
      </c>
      <c r="E7429" s="111" t="s">
        <v>56153</v>
      </c>
    </row>
    <row r="7430" spans="1:5">
      <c r="A7430">
        <v>0</v>
      </c>
      <c r="B7430" t="s">
        <v>20760</v>
      </c>
      <c r="C7430" t="s">
        <v>56154</v>
      </c>
      <c r="D7430" s="111" t="s">
        <v>4135</v>
      </c>
      <c r="E7430" s="111" t="s">
        <v>56155</v>
      </c>
    </row>
    <row r="7431" spans="1:5">
      <c r="A7431">
        <v>0</v>
      </c>
      <c r="B7431" t="s">
        <v>20761</v>
      </c>
      <c r="C7431" t="s">
        <v>56156</v>
      </c>
      <c r="D7431" s="111" t="s">
        <v>4135</v>
      </c>
      <c r="E7431" s="111" t="s">
        <v>56157</v>
      </c>
    </row>
    <row r="7432" spans="1:5">
      <c r="A7432">
        <v>0</v>
      </c>
      <c r="B7432" t="s">
        <v>20762</v>
      </c>
      <c r="C7432" t="s">
        <v>56158</v>
      </c>
      <c r="D7432" s="111" t="s">
        <v>4135</v>
      </c>
      <c r="E7432" s="111" t="s">
        <v>56159</v>
      </c>
    </row>
    <row r="7433" spans="1:5">
      <c r="A7433">
        <v>0</v>
      </c>
      <c r="B7433" t="s">
        <v>20763</v>
      </c>
      <c r="C7433" t="s">
        <v>56160</v>
      </c>
      <c r="D7433" s="111" t="s">
        <v>4135</v>
      </c>
      <c r="E7433" s="111" t="s">
        <v>43279</v>
      </c>
    </row>
    <row r="7434" spans="1:5">
      <c r="A7434">
        <v>0</v>
      </c>
      <c r="B7434" t="s">
        <v>20764</v>
      </c>
      <c r="C7434" t="s">
        <v>56161</v>
      </c>
      <c r="D7434" s="111" t="s">
        <v>42876</v>
      </c>
      <c r="E7434" s="111" t="s">
        <v>56162</v>
      </c>
    </row>
    <row r="7435" spans="1:5">
      <c r="A7435">
        <v>0</v>
      </c>
      <c r="B7435" t="s">
        <v>20765</v>
      </c>
      <c r="C7435" t="s">
        <v>56163</v>
      </c>
      <c r="D7435" s="111" t="s">
        <v>4135</v>
      </c>
      <c r="E7435" s="111" t="s">
        <v>45600</v>
      </c>
    </row>
    <row r="7436" spans="1:5">
      <c r="A7436">
        <v>0</v>
      </c>
      <c r="B7436" t="s">
        <v>20766</v>
      </c>
      <c r="C7436" t="s">
        <v>56164</v>
      </c>
      <c r="D7436" s="111" t="s">
        <v>4135</v>
      </c>
      <c r="E7436" s="111" t="s">
        <v>45602</v>
      </c>
    </row>
    <row r="7437" spans="1:5">
      <c r="A7437">
        <v>0</v>
      </c>
      <c r="B7437" t="s">
        <v>20767</v>
      </c>
      <c r="C7437" t="s">
        <v>56165</v>
      </c>
      <c r="D7437" s="111" t="s">
        <v>4135</v>
      </c>
      <c r="E7437" s="111" t="s">
        <v>56166</v>
      </c>
    </row>
    <row r="7438" spans="1:5">
      <c r="A7438">
        <v>0</v>
      </c>
      <c r="B7438" t="s">
        <v>20768</v>
      </c>
      <c r="C7438" t="s">
        <v>56167</v>
      </c>
      <c r="D7438" s="111" t="s">
        <v>4135</v>
      </c>
      <c r="E7438" s="111" t="s">
        <v>56168</v>
      </c>
    </row>
    <row r="7439" spans="1:5">
      <c r="A7439">
        <v>0</v>
      </c>
      <c r="B7439" t="s">
        <v>20769</v>
      </c>
      <c r="C7439" t="s">
        <v>56169</v>
      </c>
      <c r="D7439" s="111" t="s">
        <v>4135</v>
      </c>
      <c r="E7439" s="111" t="s">
        <v>56170</v>
      </c>
    </row>
    <row r="7440" spans="1:5">
      <c r="A7440">
        <v>0</v>
      </c>
      <c r="B7440" t="s">
        <v>20770</v>
      </c>
      <c r="C7440" t="s">
        <v>56171</v>
      </c>
      <c r="D7440" s="111" t="s">
        <v>4135</v>
      </c>
      <c r="E7440" s="111" t="s">
        <v>56172</v>
      </c>
    </row>
    <row r="7441" spans="1:5">
      <c r="A7441">
        <v>0</v>
      </c>
      <c r="B7441" t="s">
        <v>20771</v>
      </c>
      <c r="C7441" t="s">
        <v>56173</v>
      </c>
      <c r="D7441" s="111" t="s">
        <v>4135</v>
      </c>
      <c r="E7441" s="111" t="s">
        <v>56174</v>
      </c>
    </row>
    <row r="7442" spans="1:5">
      <c r="A7442">
        <v>0</v>
      </c>
      <c r="B7442" t="s">
        <v>20772</v>
      </c>
      <c r="C7442" t="s">
        <v>56175</v>
      </c>
      <c r="D7442" s="111" t="s">
        <v>4135</v>
      </c>
      <c r="E7442" s="111" t="s">
        <v>56176</v>
      </c>
    </row>
    <row r="7443" spans="1:5">
      <c r="A7443">
        <v>0</v>
      </c>
      <c r="B7443" t="s">
        <v>20773</v>
      </c>
      <c r="C7443" t="s">
        <v>56177</v>
      </c>
      <c r="D7443" s="111" t="s">
        <v>4135</v>
      </c>
      <c r="E7443" s="111" t="s">
        <v>56178</v>
      </c>
    </row>
    <row r="7444" spans="1:5">
      <c r="A7444">
        <v>0</v>
      </c>
      <c r="B7444" t="s">
        <v>20774</v>
      </c>
      <c r="C7444" t="s">
        <v>56179</v>
      </c>
      <c r="D7444" s="111" t="s">
        <v>4135</v>
      </c>
      <c r="E7444" s="111" t="s">
        <v>56180</v>
      </c>
    </row>
    <row r="7445" spans="1:5">
      <c r="A7445">
        <v>0</v>
      </c>
      <c r="B7445" t="s">
        <v>20775</v>
      </c>
      <c r="C7445" t="s">
        <v>56181</v>
      </c>
      <c r="D7445" s="111" t="s">
        <v>42876</v>
      </c>
      <c r="E7445" s="111" t="s">
        <v>56182</v>
      </c>
    </row>
    <row r="7446" spans="1:5">
      <c r="A7446">
        <v>0</v>
      </c>
      <c r="B7446" t="s">
        <v>20776</v>
      </c>
      <c r="C7446" t="s">
        <v>56183</v>
      </c>
      <c r="D7446" s="111" t="s">
        <v>4135</v>
      </c>
      <c r="E7446" s="111" t="s">
        <v>56184</v>
      </c>
    </row>
    <row r="7447" spans="1:5">
      <c r="A7447">
        <v>0</v>
      </c>
      <c r="B7447" t="s">
        <v>20777</v>
      </c>
      <c r="C7447" t="s">
        <v>56185</v>
      </c>
      <c r="D7447" s="111" t="s">
        <v>4135</v>
      </c>
      <c r="E7447" s="111" t="s">
        <v>56186</v>
      </c>
    </row>
    <row r="7448" spans="1:5">
      <c r="A7448">
        <v>0</v>
      </c>
      <c r="B7448" t="s">
        <v>20778</v>
      </c>
      <c r="C7448" t="s">
        <v>56187</v>
      </c>
      <c r="D7448" s="111" t="s">
        <v>4135</v>
      </c>
      <c r="E7448" s="111" t="s">
        <v>47673</v>
      </c>
    </row>
    <row r="7449" spans="1:5">
      <c r="A7449">
        <v>0</v>
      </c>
      <c r="B7449" t="s">
        <v>20779</v>
      </c>
      <c r="C7449" t="s">
        <v>56188</v>
      </c>
      <c r="D7449" s="111" t="s">
        <v>4135</v>
      </c>
      <c r="E7449" s="111" t="s">
        <v>56189</v>
      </c>
    </row>
    <row r="7450" spans="1:5">
      <c r="A7450">
        <v>0</v>
      </c>
      <c r="B7450" t="s">
        <v>20780</v>
      </c>
      <c r="C7450" t="s">
        <v>56190</v>
      </c>
      <c r="D7450" s="111" t="s">
        <v>4135</v>
      </c>
      <c r="E7450" s="111" t="s">
        <v>56191</v>
      </c>
    </row>
    <row r="7451" spans="1:5">
      <c r="A7451">
        <v>0</v>
      </c>
      <c r="B7451" t="s">
        <v>20781</v>
      </c>
      <c r="C7451" t="s">
        <v>56192</v>
      </c>
      <c r="D7451" s="111" t="s">
        <v>4135</v>
      </c>
      <c r="E7451" s="111" t="s">
        <v>56193</v>
      </c>
    </row>
    <row r="7452" spans="1:5">
      <c r="A7452">
        <v>0</v>
      </c>
      <c r="B7452" t="s">
        <v>20782</v>
      </c>
      <c r="C7452" t="s">
        <v>56194</v>
      </c>
      <c r="D7452" s="111" t="s">
        <v>42876</v>
      </c>
      <c r="E7452" s="111" t="s">
        <v>56195</v>
      </c>
    </row>
    <row r="7453" spans="1:5">
      <c r="A7453">
        <v>0</v>
      </c>
      <c r="B7453" t="s">
        <v>20783</v>
      </c>
      <c r="C7453" t="s">
        <v>56196</v>
      </c>
      <c r="D7453" s="111" t="s">
        <v>4135</v>
      </c>
      <c r="E7453" s="111" t="s">
        <v>45636</v>
      </c>
    </row>
    <row r="7454" spans="1:5">
      <c r="A7454">
        <v>0</v>
      </c>
      <c r="B7454" t="s">
        <v>20784</v>
      </c>
      <c r="C7454" t="s">
        <v>56197</v>
      </c>
      <c r="D7454" s="111" t="s">
        <v>4135</v>
      </c>
      <c r="E7454" s="111" t="s">
        <v>45638</v>
      </c>
    </row>
    <row r="7455" spans="1:5">
      <c r="A7455">
        <v>0</v>
      </c>
      <c r="B7455" t="s">
        <v>20785</v>
      </c>
      <c r="C7455" t="s">
        <v>56198</v>
      </c>
      <c r="D7455" s="111" t="s">
        <v>4135</v>
      </c>
      <c r="E7455" s="111" t="s">
        <v>56199</v>
      </c>
    </row>
    <row r="7456" spans="1:5">
      <c r="A7456">
        <v>0</v>
      </c>
      <c r="B7456" t="s">
        <v>20786</v>
      </c>
      <c r="C7456" t="s">
        <v>56200</v>
      </c>
      <c r="D7456" s="111" t="s">
        <v>4135</v>
      </c>
      <c r="E7456" s="111" t="s">
        <v>56201</v>
      </c>
    </row>
    <row r="7457" spans="1:5">
      <c r="A7457">
        <v>0</v>
      </c>
      <c r="B7457" t="s">
        <v>20787</v>
      </c>
      <c r="C7457" t="s">
        <v>56202</v>
      </c>
      <c r="D7457" s="111" t="s">
        <v>4135</v>
      </c>
      <c r="E7457" s="111" t="s">
        <v>56203</v>
      </c>
    </row>
    <row r="7458" spans="1:5">
      <c r="A7458">
        <v>0</v>
      </c>
      <c r="B7458" t="s">
        <v>20788</v>
      </c>
      <c r="C7458" t="s">
        <v>56204</v>
      </c>
      <c r="D7458" s="111" t="s">
        <v>4135</v>
      </c>
      <c r="E7458" s="111" t="s">
        <v>56205</v>
      </c>
    </row>
    <row r="7459" spans="1:5">
      <c r="A7459">
        <v>0</v>
      </c>
      <c r="B7459" t="s">
        <v>20789</v>
      </c>
      <c r="C7459" t="s">
        <v>56206</v>
      </c>
      <c r="D7459" s="111" t="s">
        <v>4135</v>
      </c>
      <c r="E7459" s="111" t="s">
        <v>56207</v>
      </c>
    </row>
    <row r="7460" spans="1:5">
      <c r="A7460">
        <v>0</v>
      </c>
      <c r="B7460" t="s">
        <v>20790</v>
      </c>
      <c r="C7460" t="s">
        <v>56208</v>
      </c>
      <c r="D7460" s="111" t="s">
        <v>4135</v>
      </c>
      <c r="E7460" s="111" t="s">
        <v>56209</v>
      </c>
    </row>
    <row r="7461" spans="1:5">
      <c r="A7461">
        <v>0</v>
      </c>
      <c r="B7461" t="s">
        <v>20791</v>
      </c>
      <c r="C7461" t="s">
        <v>56210</v>
      </c>
      <c r="D7461" s="111" t="s">
        <v>4135</v>
      </c>
      <c r="E7461" s="111" t="s">
        <v>45652</v>
      </c>
    </row>
    <row r="7462" spans="1:5">
      <c r="A7462">
        <v>0</v>
      </c>
      <c r="B7462" t="s">
        <v>20792</v>
      </c>
      <c r="C7462" t="s">
        <v>56211</v>
      </c>
      <c r="D7462" s="111" t="s">
        <v>4135</v>
      </c>
      <c r="E7462" s="111" t="s">
        <v>45654</v>
      </c>
    </row>
    <row r="7463" spans="1:5">
      <c r="A7463">
        <v>0</v>
      </c>
      <c r="B7463" t="s">
        <v>20793</v>
      </c>
      <c r="C7463" t="s">
        <v>56212</v>
      </c>
      <c r="D7463" s="111" t="s">
        <v>4135</v>
      </c>
      <c r="E7463" s="111" t="s">
        <v>56213</v>
      </c>
    </row>
    <row r="7464" spans="1:5">
      <c r="A7464">
        <v>0</v>
      </c>
      <c r="B7464" t="s">
        <v>20794</v>
      </c>
      <c r="C7464" t="s">
        <v>56214</v>
      </c>
      <c r="D7464" s="111" t="s">
        <v>4135</v>
      </c>
      <c r="E7464" s="111" t="s">
        <v>56215</v>
      </c>
    </row>
    <row r="7465" spans="1:5">
      <c r="A7465">
        <v>0</v>
      </c>
      <c r="B7465" t="s">
        <v>20795</v>
      </c>
      <c r="C7465" t="s">
        <v>56216</v>
      </c>
      <c r="D7465" s="111" t="s">
        <v>4135</v>
      </c>
      <c r="E7465" s="111" t="s">
        <v>56217</v>
      </c>
    </row>
    <row r="7466" spans="1:5">
      <c r="A7466">
        <v>0</v>
      </c>
      <c r="B7466" t="s">
        <v>20796</v>
      </c>
      <c r="C7466" t="s">
        <v>56218</v>
      </c>
      <c r="D7466" s="111" t="s">
        <v>4135</v>
      </c>
      <c r="E7466" s="111" t="s">
        <v>56219</v>
      </c>
    </row>
    <row r="7467" spans="1:5">
      <c r="A7467">
        <v>0</v>
      </c>
      <c r="B7467" t="s">
        <v>20797</v>
      </c>
      <c r="C7467" t="s">
        <v>56220</v>
      </c>
      <c r="D7467" s="111" t="s">
        <v>4135</v>
      </c>
      <c r="E7467" s="111" t="s">
        <v>45664</v>
      </c>
    </row>
    <row r="7468" spans="1:5">
      <c r="A7468">
        <v>0</v>
      </c>
      <c r="B7468" t="s">
        <v>20798</v>
      </c>
      <c r="C7468" t="s">
        <v>56221</v>
      </c>
      <c r="D7468" s="111" t="s">
        <v>4135</v>
      </c>
      <c r="E7468" s="111" t="s">
        <v>45666</v>
      </c>
    </row>
    <row r="7469" spans="1:5">
      <c r="A7469">
        <v>0</v>
      </c>
      <c r="B7469" t="s">
        <v>20799</v>
      </c>
      <c r="C7469" t="s">
        <v>56222</v>
      </c>
      <c r="D7469" s="111" t="s">
        <v>4135</v>
      </c>
      <c r="E7469" s="111" t="s">
        <v>56223</v>
      </c>
    </row>
    <row r="7470" spans="1:5">
      <c r="A7470">
        <v>0</v>
      </c>
      <c r="B7470" t="s">
        <v>20800</v>
      </c>
      <c r="C7470" t="s">
        <v>56224</v>
      </c>
      <c r="D7470" s="111" t="s">
        <v>4135</v>
      </c>
      <c r="E7470" s="111" t="s">
        <v>56225</v>
      </c>
    </row>
    <row r="7471" spans="1:5">
      <c r="A7471">
        <v>0</v>
      </c>
      <c r="B7471" t="s">
        <v>20801</v>
      </c>
      <c r="C7471" t="s">
        <v>56226</v>
      </c>
      <c r="D7471" s="111" t="s">
        <v>4135</v>
      </c>
      <c r="E7471" s="111" t="s">
        <v>56227</v>
      </c>
    </row>
    <row r="7472" spans="1:5">
      <c r="A7472">
        <v>0</v>
      </c>
      <c r="B7472" t="s">
        <v>20802</v>
      </c>
      <c r="C7472" t="s">
        <v>56228</v>
      </c>
      <c r="D7472" s="111" t="s">
        <v>4135</v>
      </c>
      <c r="E7472" s="111" t="s">
        <v>56229</v>
      </c>
    </row>
    <row r="7473" spans="1:5">
      <c r="A7473">
        <v>0</v>
      </c>
      <c r="B7473" t="s">
        <v>20803</v>
      </c>
      <c r="C7473" t="s">
        <v>56230</v>
      </c>
      <c r="D7473" s="111" t="s">
        <v>4135</v>
      </c>
      <c r="E7473" s="111" t="s">
        <v>56231</v>
      </c>
    </row>
    <row r="7474" spans="1:5">
      <c r="A7474">
        <v>0</v>
      </c>
      <c r="B7474" t="s">
        <v>20804</v>
      </c>
      <c r="C7474" t="s">
        <v>56232</v>
      </c>
      <c r="D7474" s="111" t="s">
        <v>4135</v>
      </c>
      <c r="E7474" s="111" t="s">
        <v>56233</v>
      </c>
    </row>
    <row r="7475" spans="1:5">
      <c r="A7475">
        <v>0</v>
      </c>
      <c r="B7475" t="s">
        <v>20805</v>
      </c>
      <c r="C7475" t="s">
        <v>56234</v>
      </c>
      <c r="D7475" s="111" t="s">
        <v>42876</v>
      </c>
      <c r="E7475" s="111" t="s">
        <v>56235</v>
      </c>
    </row>
    <row r="7476" spans="1:5">
      <c r="A7476">
        <v>0</v>
      </c>
      <c r="B7476" t="s">
        <v>20806</v>
      </c>
      <c r="C7476" t="s">
        <v>56236</v>
      </c>
      <c r="D7476" s="111" t="s">
        <v>4135</v>
      </c>
      <c r="E7476" s="111" t="s">
        <v>45682</v>
      </c>
    </row>
    <row r="7477" spans="1:5">
      <c r="A7477">
        <v>0</v>
      </c>
      <c r="B7477" t="s">
        <v>20807</v>
      </c>
      <c r="C7477" t="s">
        <v>56237</v>
      </c>
      <c r="D7477" s="111" t="s">
        <v>4135</v>
      </c>
      <c r="E7477" s="111" t="s">
        <v>56238</v>
      </c>
    </row>
    <row r="7478" spans="1:5">
      <c r="A7478">
        <v>0</v>
      </c>
      <c r="B7478" t="s">
        <v>20808</v>
      </c>
      <c r="C7478" t="s">
        <v>56239</v>
      </c>
      <c r="D7478" s="111" t="s">
        <v>4135</v>
      </c>
      <c r="E7478" s="111" t="s">
        <v>46944</v>
      </c>
    </row>
    <row r="7479" spans="1:5">
      <c r="A7479" t="s">
        <v>56240</v>
      </c>
      <c r="B7479">
        <v>0</v>
      </c>
      <c r="C7479">
        <v>0</v>
      </c>
      <c r="D7479" s="111">
        <v>0</v>
      </c>
      <c r="E7479" s="111" t="s">
        <v>42775</v>
      </c>
    </row>
    <row r="7480" spans="1:5">
      <c r="A7480">
        <v>0</v>
      </c>
      <c r="B7480" t="s">
        <v>56241</v>
      </c>
      <c r="C7480">
        <v>0</v>
      </c>
      <c r="D7480" s="111">
        <v>0</v>
      </c>
      <c r="E7480" s="111" t="s">
        <v>42775</v>
      </c>
    </row>
    <row r="7481" spans="1:5">
      <c r="A7481">
        <v>0</v>
      </c>
      <c r="B7481" t="s">
        <v>20809</v>
      </c>
      <c r="C7481" t="s">
        <v>56242</v>
      </c>
      <c r="D7481" s="111" t="s">
        <v>4135</v>
      </c>
      <c r="E7481" s="111" t="s">
        <v>56243</v>
      </c>
    </row>
    <row r="7482" spans="1:5">
      <c r="A7482">
        <v>0</v>
      </c>
      <c r="B7482" t="s">
        <v>20810</v>
      </c>
      <c r="C7482" t="s">
        <v>56244</v>
      </c>
      <c r="D7482" s="111" t="s">
        <v>4135</v>
      </c>
      <c r="E7482" s="111" t="s">
        <v>44175</v>
      </c>
    </row>
    <row r="7483" spans="1:5">
      <c r="A7483">
        <v>0</v>
      </c>
      <c r="B7483" t="s">
        <v>20811</v>
      </c>
      <c r="C7483" t="s">
        <v>56245</v>
      </c>
      <c r="D7483" s="111" t="s">
        <v>4135</v>
      </c>
      <c r="E7483" s="111" t="s">
        <v>56246</v>
      </c>
    </row>
    <row r="7484" spans="1:5">
      <c r="A7484">
        <v>0</v>
      </c>
      <c r="B7484" t="s">
        <v>20812</v>
      </c>
      <c r="C7484" t="s">
        <v>56247</v>
      </c>
      <c r="D7484" s="111" t="s">
        <v>4135</v>
      </c>
      <c r="E7484" s="111" t="s">
        <v>56248</v>
      </c>
    </row>
    <row r="7485" spans="1:5">
      <c r="A7485">
        <v>0</v>
      </c>
      <c r="B7485" t="s">
        <v>20813</v>
      </c>
      <c r="C7485" t="s">
        <v>56249</v>
      </c>
      <c r="D7485" s="111" t="s">
        <v>4135</v>
      </c>
      <c r="E7485" s="111" t="s">
        <v>56250</v>
      </c>
    </row>
    <row r="7486" spans="1:5">
      <c r="A7486">
        <v>0</v>
      </c>
      <c r="B7486" t="s">
        <v>20814</v>
      </c>
      <c r="C7486" t="s">
        <v>56251</v>
      </c>
      <c r="D7486" s="111" t="s">
        <v>4135</v>
      </c>
      <c r="E7486" s="111" t="s">
        <v>56252</v>
      </c>
    </row>
    <row r="7487" spans="1:5">
      <c r="A7487">
        <v>0</v>
      </c>
      <c r="B7487" t="s">
        <v>20815</v>
      </c>
      <c r="C7487" t="s">
        <v>56253</v>
      </c>
      <c r="D7487" s="111" t="s">
        <v>4135</v>
      </c>
      <c r="E7487" s="111" t="s">
        <v>56254</v>
      </c>
    </row>
    <row r="7488" spans="1:5">
      <c r="A7488">
        <v>0</v>
      </c>
      <c r="B7488" t="s">
        <v>20816</v>
      </c>
      <c r="C7488" t="s">
        <v>56255</v>
      </c>
      <c r="D7488" s="111" t="s">
        <v>4135</v>
      </c>
      <c r="E7488" s="111" t="s">
        <v>56256</v>
      </c>
    </row>
    <row r="7489" spans="1:5">
      <c r="A7489">
        <v>0</v>
      </c>
      <c r="B7489" t="s">
        <v>20817</v>
      </c>
      <c r="C7489" t="s">
        <v>56257</v>
      </c>
      <c r="D7489" s="111" t="s">
        <v>4135</v>
      </c>
      <c r="E7489" s="111" t="s">
        <v>56258</v>
      </c>
    </row>
    <row r="7490" spans="1:5">
      <c r="A7490">
        <v>0</v>
      </c>
      <c r="B7490" t="s">
        <v>20818</v>
      </c>
      <c r="C7490" t="s">
        <v>56259</v>
      </c>
      <c r="D7490" s="111" t="s">
        <v>4135</v>
      </c>
      <c r="E7490" s="111" t="s">
        <v>56260</v>
      </c>
    </row>
    <row r="7491" spans="1:5">
      <c r="A7491">
        <v>0</v>
      </c>
      <c r="B7491" t="s">
        <v>20819</v>
      </c>
      <c r="C7491" t="s">
        <v>56261</v>
      </c>
      <c r="D7491" s="111" t="s">
        <v>4135</v>
      </c>
      <c r="E7491" s="111" t="s">
        <v>56262</v>
      </c>
    </row>
    <row r="7492" spans="1:5">
      <c r="A7492">
        <v>0</v>
      </c>
      <c r="B7492" t="s">
        <v>20820</v>
      </c>
      <c r="C7492" t="s">
        <v>56263</v>
      </c>
      <c r="D7492" s="111" t="s">
        <v>4135</v>
      </c>
      <c r="E7492" s="111" t="s">
        <v>56264</v>
      </c>
    </row>
    <row r="7493" spans="1:5">
      <c r="A7493">
        <v>0</v>
      </c>
      <c r="B7493" t="s">
        <v>20821</v>
      </c>
      <c r="C7493" t="s">
        <v>56265</v>
      </c>
      <c r="D7493" s="111" t="s">
        <v>4135</v>
      </c>
      <c r="E7493" s="111" t="s">
        <v>56266</v>
      </c>
    </row>
    <row r="7494" spans="1:5">
      <c r="A7494">
        <v>0</v>
      </c>
      <c r="B7494" t="s">
        <v>20822</v>
      </c>
      <c r="C7494" t="s">
        <v>56267</v>
      </c>
      <c r="D7494" s="111" t="s">
        <v>4135</v>
      </c>
      <c r="E7494" s="111" t="s">
        <v>56268</v>
      </c>
    </row>
    <row r="7495" spans="1:5">
      <c r="A7495">
        <v>0</v>
      </c>
      <c r="B7495" t="s">
        <v>20823</v>
      </c>
      <c r="C7495" t="s">
        <v>56269</v>
      </c>
      <c r="D7495" s="111" t="s">
        <v>4135</v>
      </c>
      <c r="E7495" s="111" t="s">
        <v>56270</v>
      </c>
    </row>
    <row r="7496" spans="1:5">
      <c r="A7496">
        <v>0</v>
      </c>
      <c r="B7496" t="s">
        <v>20824</v>
      </c>
      <c r="C7496" t="s">
        <v>56271</v>
      </c>
      <c r="D7496" s="111" t="s">
        <v>4135</v>
      </c>
      <c r="E7496" s="111" t="s">
        <v>45720</v>
      </c>
    </row>
    <row r="7497" spans="1:5">
      <c r="A7497">
        <v>0</v>
      </c>
      <c r="B7497" t="s">
        <v>20825</v>
      </c>
      <c r="C7497" t="s">
        <v>56272</v>
      </c>
      <c r="D7497" s="111" t="s">
        <v>4135</v>
      </c>
      <c r="E7497" s="111" t="s">
        <v>45722</v>
      </c>
    </row>
    <row r="7498" spans="1:5">
      <c r="A7498" t="s">
        <v>56273</v>
      </c>
      <c r="B7498">
        <v>0</v>
      </c>
      <c r="C7498">
        <v>0</v>
      </c>
      <c r="D7498" s="111">
        <v>0</v>
      </c>
      <c r="E7498" s="111" t="s">
        <v>42775</v>
      </c>
    </row>
    <row r="7499" spans="1:5">
      <c r="A7499">
        <v>0</v>
      </c>
      <c r="B7499" t="s">
        <v>56274</v>
      </c>
      <c r="C7499">
        <v>0</v>
      </c>
      <c r="D7499" s="111">
        <v>0</v>
      </c>
      <c r="E7499" s="111" t="s">
        <v>42775</v>
      </c>
    </row>
    <row r="7500" spans="1:5">
      <c r="A7500">
        <v>0</v>
      </c>
      <c r="B7500" t="s">
        <v>20826</v>
      </c>
      <c r="C7500" t="s">
        <v>56275</v>
      </c>
      <c r="D7500" s="111" t="s">
        <v>4135</v>
      </c>
      <c r="E7500" s="111" t="s">
        <v>45726</v>
      </c>
    </row>
    <row r="7501" spans="1:5">
      <c r="A7501">
        <v>0</v>
      </c>
      <c r="B7501" t="s">
        <v>20827</v>
      </c>
      <c r="C7501" t="s">
        <v>56276</v>
      </c>
      <c r="D7501" s="111" t="s">
        <v>4135</v>
      </c>
      <c r="E7501" s="111" t="s">
        <v>45728</v>
      </c>
    </row>
    <row r="7502" spans="1:5">
      <c r="A7502">
        <v>0</v>
      </c>
      <c r="B7502" t="s">
        <v>20828</v>
      </c>
      <c r="C7502" t="s">
        <v>56277</v>
      </c>
      <c r="D7502" s="111" t="s">
        <v>4135</v>
      </c>
      <c r="E7502" s="111" t="s">
        <v>45730</v>
      </c>
    </row>
    <row r="7503" spans="1:5">
      <c r="A7503">
        <v>0</v>
      </c>
      <c r="B7503" t="s">
        <v>20829</v>
      </c>
      <c r="C7503" t="s">
        <v>56278</v>
      </c>
      <c r="D7503" s="111" t="s">
        <v>4135</v>
      </c>
      <c r="E7503" s="111" t="s">
        <v>45732</v>
      </c>
    </row>
    <row r="7504" spans="1:5">
      <c r="A7504">
        <v>0</v>
      </c>
      <c r="B7504" t="s">
        <v>20830</v>
      </c>
      <c r="C7504" t="s">
        <v>56279</v>
      </c>
      <c r="D7504" s="111" t="s">
        <v>4135</v>
      </c>
      <c r="E7504" s="111" t="s">
        <v>45734</v>
      </c>
    </row>
    <row r="7505" spans="1:5">
      <c r="A7505">
        <v>0</v>
      </c>
      <c r="B7505" t="s">
        <v>20831</v>
      </c>
      <c r="C7505" t="s">
        <v>56280</v>
      </c>
      <c r="D7505" s="111" t="s">
        <v>4135</v>
      </c>
      <c r="E7505" s="111" t="s">
        <v>45736</v>
      </c>
    </row>
    <row r="7506" spans="1:5">
      <c r="A7506">
        <v>0</v>
      </c>
      <c r="B7506" t="s">
        <v>20832</v>
      </c>
      <c r="C7506" t="s">
        <v>56281</v>
      </c>
      <c r="D7506" s="111" t="s">
        <v>4135</v>
      </c>
      <c r="E7506" s="111" t="s">
        <v>45738</v>
      </c>
    </row>
    <row r="7507" spans="1:5">
      <c r="A7507">
        <v>0</v>
      </c>
      <c r="B7507" t="s">
        <v>20833</v>
      </c>
      <c r="C7507" t="s">
        <v>56282</v>
      </c>
      <c r="D7507" s="111" t="s">
        <v>4135</v>
      </c>
      <c r="E7507" s="111" t="s">
        <v>44031</v>
      </c>
    </row>
    <row r="7508" spans="1:5">
      <c r="A7508">
        <v>0</v>
      </c>
      <c r="B7508" t="s">
        <v>20834</v>
      </c>
      <c r="C7508" t="s">
        <v>56283</v>
      </c>
      <c r="D7508" s="111" t="s">
        <v>4135</v>
      </c>
      <c r="E7508" s="111" t="s">
        <v>45741</v>
      </c>
    </row>
    <row r="7509" spans="1:5">
      <c r="A7509">
        <v>0</v>
      </c>
      <c r="B7509" t="s">
        <v>20835</v>
      </c>
      <c r="C7509" t="s">
        <v>56284</v>
      </c>
      <c r="D7509" s="111" t="s">
        <v>4135</v>
      </c>
      <c r="E7509" s="111" t="s">
        <v>45743</v>
      </c>
    </row>
    <row r="7510" spans="1:5">
      <c r="A7510">
        <v>0</v>
      </c>
      <c r="B7510" t="s">
        <v>20836</v>
      </c>
      <c r="C7510" t="s">
        <v>56285</v>
      </c>
      <c r="D7510" s="111" t="s">
        <v>4135</v>
      </c>
      <c r="E7510" s="111" t="s">
        <v>43474</v>
      </c>
    </row>
    <row r="7511" spans="1:5">
      <c r="A7511">
        <v>0</v>
      </c>
      <c r="B7511" t="s">
        <v>20837</v>
      </c>
      <c r="C7511" t="s">
        <v>56286</v>
      </c>
      <c r="D7511" s="111" t="s">
        <v>4135</v>
      </c>
      <c r="E7511" s="111" t="s">
        <v>45746</v>
      </c>
    </row>
    <row r="7512" spans="1:5">
      <c r="A7512" t="s">
        <v>56287</v>
      </c>
      <c r="B7512">
        <v>0</v>
      </c>
      <c r="C7512">
        <v>0</v>
      </c>
      <c r="D7512" s="111">
        <v>0</v>
      </c>
      <c r="E7512" s="111" t="s">
        <v>42775</v>
      </c>
    </row>
    <row r="7513" spans="1:5">
      <c r="A7513">
        <v>0</v>
      </c>
      <c r="B7513" t="s">
        <v>56288</v>
      </c>
      <c r="C7513">
        <v>0</v>
      </c>
      <c r="D7513" s="111">
        <v>0</v>
      </c>
      <c r="E7513" s="111" t="s">
        <v>42775</v>
      </c>
    </row>
    <row r="7514" spans="1:5">
      <c r="A7514">
        <v>0</v>
      </c>
      <c r="B7514" t="s">
        <v>20840</v>
      </c>
      <c r="C7514" t="s">
        <v>56289</v>
      </c>
      <c r="D7514" s="111" t="s">
        <v>4135</v>
      </c>
      <c r="E7514" s="111" t="s">
        <v>56290</v>
      </c>
    </row>
    <row r="7515" spans="1:5">
      <c r="A7515">
        <v>0</v>
      </c>
      <c r="B7515" t="s">
        <v>20841</v>
      </c>
      <c r="C7515" t="s">
        <v>56291</v>
      </c>
      <c r="D7515" s="111" t="s">
        <v>4135</v>
      </c>
      <c r="E7515" s="111" t="s">
        <v>56292</v>
      </c>
    </row>
    <row r="7516" spans="1:5">
      <c r="A7516">
        <v>0</v>
      </c>
      <c r="B7516" t="s">
        <v>20842</v>
      </c>
      <c r="C7516" t="s">
        <v>56293</v>
      </c>
      <c r="D7516" s="111" t="s">
        <v>4135</v>
      </c>
      <c r="E7516" s="111" t="s">
        <v>56294</v>
      </c>
    </row>
    <row r="7517" spans="1:5">
      <c r="A7517">
        <v>0</v>
      </c>
      <c r="B7517" t="s">
        <v>56295</v>
      </c>
      <c r="C7517">
        <v>0</v>
      </c>
      <c r="D7517" s="111">
        <v>0</v>
      </c>
      <c r="E7517" s="111" t="s">
        <v>42775</v>
      </c>
    </row>
    <row r="7518" spans="1:5">
      <c r="A7518">
        <v>0</v>
      </c>
      <c r="B7518" t="s">
        <v>20843</v>
      </c>
      <c r="C7518" t="s">
        <v>56296</v>
      </c>
      <c r="D7518" s="111" t="s">
        <v>4130</v>
      </c>
      <c r="E7518" s="111" t="s">
        <v>56297</v>
      </c>
    </row>
    <row r="7519" spans="1:5">
      <c r="A7519">
        <v>0</v>
      </c>
      <c r="B7519" t="s">
        <v>20844</v>
      </c>
      <c r="C7519" t="s">
        <v>56298</v>
      </c>
      <c r="D7519" s="111" t="s">
        <v>4130</v>
      </c>
      <c r="E7519" s="111" t="s">
        <v>56299</v>
      </c>
    </row>
    <row r="7520" spans="1:5">
      <c r="A7520">
        <v>0</v>
      </c>
      <c r="B7520" t="s">
        <v>20845</v>
      </c>
      <c r="C7520" t="s">
        <v>56300</v>
      </c>
      <c r="D7520" s="111" t="s">
        <v>4130</v>
      </c>
      <c r="E7520" s="111" t="s">
        <v>56301</v>
      </c>
    </row>
    <row r="7521" spans="1:5">
      <c r="A7521">
        <v>0</v>
      </c>
      <c r="B7521" t="s">
        <v>20846</v>
      </c>
      <c r="C7521" t="s">
        <v>56302</v>
      </c>
      <c r="D7521" s="111" t="s">
        <v>4135</v>
      </c>
      <c r="E7521" s="111" t="s">
        <v>44291</v>
      </c>
    </row>
    <row r="7522" spans="1:5">
      <c r="A7522">
        <v>0</v>
      </c>
      <c r="B7522" t="s">
        <v>20847</v>
      </c>
      <c r="C7522" t="s">
        <v>56303</v>
      </c>
      <c r="D7522" s="111" t="s">
        <v>4135</v>
      </c>
      <c r="E7522" s="111" t="s">
        <v>45764</v>
      </c>
    </row>
    <row r="7523" spans="1:5">
      <c r="A7523">
        <v>0</v>
      </c>
      <c r="B7523" t="s">
        <v>20848</v>
      </c>
      <c r="C7523" t="s">
        <v>56304</v>
      </c>
      <c r="D7523" s="111" t="s">
        <v>4130</v>
      </c>
      <c r="E7523" s="111" t="s">
        <v>56305</v>
      </c>
    </row>
    <row r="7524" spans="1:5">
      <c r="A7524">
        <v>0</v>
      </c>
      <c r="B7524" t="s">
        <v>20849</v>
      </c>
      <c r="C7524" t="s">
        <v>56306</v>
      </c>
      <c r="D7524" s="111" t="s">
        <v>4130</v>
      </c>
      <c r="E7524" s="111" t="s">
        <v>45768</v>
      </c>
    </row>
    <row r="7525" spans="1:5">
      <c r="A7525">
        <v>0</v>
      </c>
      <c r="B7525" t="s">
        <v>20850</v>
      </c>
      <c r="C7525" t="s">
        <v>56307</v>
      </c>
      <c r="D7525" s="111" t="s">
        <v>4130</v>
      </c>
      <c r="E7525" s="111" t="s">
        <v>45770</v>
      </c>
    </row>
    <row r="7526" spans="1:5">
      <c r="A7526">
        <v>0</v>
      </c>
      <c r="B7526" t="s">
        <v>20851</v>
      </c>
      <c r="C7526" t="s">
        <v>56308</v>
      </c>
      <c r="D7526" s="111" t="s">
        <v>4130</v>
      </c>
      <c r="E7526" s="111" t="s">
        <v>45772</v>
      </c>
    </row>
    <row r="7527" spans="1:5">
      <c r="A7527">
        <v>0</v>
      </c>
      <c r="B7527" t="s">
        <v>20852</v>
      </c>
      <c r="C7527" t="s">
        <v>56309</v>
      </c>
      <c r="D7527" s="111" t="s">
        <v>4130</v>
      </c>
      <c r="E7527" s="111" t="s">
        <v>45774</v>
      </c>
    </row>
    <row r="7528" spans="1:5">
      <c r="A7528">
        <v>0</v>
      </c>
      <c r="B7528" t="s">
        <v>56310</v>
      </c>
      <c r="C7528" t="s">
        <v>56311</v>
      </c>
      <c r="D7528" s="111" t="s">
        <v>4135</v>
      </c>
      <c r="E7528" s="111" t="s">
        <v>45777</v>
      </c>
    </row>
    <row r="7529" spans="1:5">
      <c r="A7529">
        <v>0</v>
      </c>
      <c r="B7529" t="s">
        <v>56312</v>
      </c>
      <c r="C7529" t="s">
        <v>56313</v>
      </c>
      <c r="D7529" s="111" t="s">
        <v>4135</v>
      </c>
      <c r="E7529" s="111" t="s">
        <v>45315</v>
      </c>
    </row>
    <row r="7530" spans="1:5">
      <c r="A7530">
        <v>0</v>
      </c>
      <c r="B7530" t="s">
        <v>20853</v>
      </c>
      <c r="C7530" t="s">
        <v>56314</v>
      </c>
      <c r="D7530" s="111" t="s">
        <v>4130</v>
      </c>
      <c r="E7530" s="111" t="s">
        <v>45781</v>
      </c>
    </row>
    <row r="7531" spans="1:5">
      <c r="A7531">
        <v>0</v>
      </c>
      <c r="B7531" t="s">
        <v>20854</v>
      </c>
      <c r="C7531" t="s">
        <v>56315</v>
      </c>
      <c r="D7531" s="111" t="s">
        <v>4130</v>
      </c>
      <c r="E7531" s="111" t="s">
        <v>45783</v>
      </c>
    </row>
    <row r="7532" spans="1:5">
      <c r="A7532">
        <v>0</v>
      </c>
      <c r="B7532" t="s">
        <v>20855</v>
      </c>
      <c r="C7532" t="s">
        <v>56316</v>
      </c>
      <c r="D7532" s="111" t="s">
        <v>4130</v>
      </c>
      <c r="E7532" s="111" t="s">
        <v>45785</v>
      </c>
    </row>
    <row r="7533" spans="1:5">
      <c r="A7533">
        <v>0</v>
      </c>
      <c r="B7533" t="s">
        <v>20856</v>
      </c>
      <c r="C7533" t="s">
        <v>56317</v>
      </c>
      <c r="D7533" s="111" t="s">
        <v>4130</v>
      </c>
      <c r="E7533" s="111" t="s">
        <v>45787</v>
      </c>
    </row>
    <row r="7534" spans="1:5">
      <c r="A7534">
        <v>0</v>
      </c>
      <c r="B7534" t="s">
        <v>20857</v>
      </c>
      <c r="C7534" t="s">
        <v>56318</v>
      </c>
      <c r="D7534" s="111" t="s">
        <v>4130</v>
      </c>
      <c r="E7534" s="111" t="s">
        <v>56319</v>
      </c>
    </row>
    <row r="7535" spans="1:5">
      <c r="A7535">
        <v>0</v>
      </c>
      <c r="B7535" t="s">
        <v>20858</v>
      </c>
      <c r="C7535" t="s">
        <v>56320</v>
      </c>
      <c r="D7535" s="111" t="s">
        <v>4130</v>
      </c>
      <c r="E7535" s="111" t="s">
        <v>45791</v>
      </c>
    </row>
    <row r="7536" spans="1:5">
      <c r="A7536">
        <v>0</v>
      </c>
      <c r="B7536" t="s">
        <v>20859</v>
      </c>
      <c r="C7536" t="s">
        <v>56321</v>
      </c>
      <c r="D7536" s="111" t="s">
        <v>4130</v>
      </c>
      <c r="E7536" s="111" t="s">
        <v>56322</v>
      </c>
    </row>
    <row r="7537" spans="1:5">
      <c r="A7537">
        <v>0</v>
      </c>
      <c r="B7537" t="s">
        <v>20860</v>
      </c>
      <c r="C7537" t="s">
        <v>56323</v>
      </c>
      <c r="D7537" s="111" t="s">
        <v>4130</v>
      </c>
      <c r="E7537" s="111" t="s">
        <v>45795</v>
      </c>
    </row>
    <row r="7538" spans="1:5">
      <c r="A7538">
        <v>0</v>
      </c>
      <c r="B7538" t="s">
        <v>20861</v>
      </c>
      <c r="C7538" t="s">
        <v>56324</v>
      </c>
      <c r="D7538" s="111" t="s">
        <v>4135</v>
      </c>
      <c r="E7538" s="111" t="s">
        <v>45797</v>
      </c>
    </row>
    <row r="7539" spans="1:5">
      <c r="A7539">
        <v>0</v>
      </c>
      <c r="B7539" t="s">
        <v>20862</v>
      </c>
      <c r="C7539" t="s">
        <v>56325</v>
      </c>
      <c r="D7539" s="111" t="s">
        <v>4135</v>
      </c>
      <c r="E7539" s="111" t="s">
        <v>45799</v>
      </c>
    </row>
    <row r="7540" spans="1:5">
      <c r="A7540">
        <v>0</v>
      </c>
      <c r="B7540" t="s">
        <v>20863</v>
      </c>
      <c r="C7540" t="s">
        <v>56326</v>
      </c>
      <c r="D7540" s="111" t="s">
        <v>4135</v>
      </c>
      <c r="E7540" s="111" t="s">
        <v>45801</v>
      </c>
    </row>
    <row r="7541" spans="1:5">
      <c r="A7541">
        <v>0</v>
      </c>
      <c r="B7541" t="s">
        <v>20864</v>
      </c>
      <c r="C7541" t="s">
        <v>56327</v>
      </c>
      <c r="D7541" s="111" t="s">
        <v>4135</v>
      </c>
      <c r="E7541" s="111" t="s">
        <v>45803</v>
      </c>
    </row>
    <row r="7542" spans="1:5">
      <c r="A7542">
        <v>0</v>
      </c>
      <c r="B7542" t="s">
        <v>20865</v>
      </c>
      <c r="C7542" t="s">
        <v>56328</v>
      </c>
      <c r="D7542" s="111" t="s">
        <v>4130</v>
      </c>
      <c r="E7542" s="111" t="s">
        <v>45805</v>
      </c>
    </row>
    <row r="7543" spans="1:5">
      <c r="A7543">
        <v>0</v>
      </c>
      <c r="B7543" t="s">
        <v>20866</v>
      </c>
      <c r="C7543" t="s">
        <v>56329</v>
      </c>
      <c r="D7543" s="111" t="s">
        <v>4130</v>
      </c>
      <c r="E7543" s="111" t="s">
        <v>45807</v>
      </c>
    </row>
    <row r="7544" spans="1:5">
      <c r="A7544">
        <v>0</v>
      </c>
      <c r="B7544" t="s">
        <v>20867</v>
      </c>
      <c r="C7544" t="s">
        <v>56330</v>
      </c>
      <c r="D7544" s="111" t="s">
        <v>4130</v>
      </c>
      <c r="E7544" s="111" t="s">
        <v>45809</v>
      </c>
    </row>
    <row r="7545" spans="1:5">
      <c r="A7545">
        <v>0</v>
      </c>
      <c r="B7545" t="s">
        <v>20868</v>
      </c>
      <c r="C7545" t="s">
        <v>56331</v>
      </c>
      <c r="D7545" s="111" t="s">
        <v>4130</v>
      </c>
      <c r="E7545" s="111" t="s">
        <v>45811</v>
      </c>
    </row>
    <row r="7546" spans="1:5">
      <c r="A7546">
        <v>0</v>
      </c>
      <c r="B7546" t="s">
        <v>20869</v>
      </c>
      <c r="C7546" t="s">
        <v>56332</v>
      </c>
      <c r="D7546" s="111" t="s">
        <v>4130</v>
      </c>
      <c r="E7546" s="111" t="s">
        <v>45813</v>
      </c>
    </row>
    <row r="7547" spans="1:5">
      <c r="A7547">
        <v>0</v>
      </c>
      <c r="B7547" t="s">
        <v>20870</v>
      </c>
      <c r="C7547" t="s">
        <v>56333</v>
      </c>
      <c r="D7547" s="111" t="s">
        <v>4130</v>
      </c>
      <c r="E7547" s="111" t="s">
        <v>45815</v>
      </c>
    </row>
    <row r="7548" spans="1:5">
      <c r="A7548">
        <v>0</v>
      </c>
      <c r="B7548" t="s">
        <v>20871</v>
      </c>
      <c r="C7548" t="s">
        <v>56334</v>
      </c>
      <c r="D7548" s="111" t="s">
        <v>4130</v>
      </c>
      <c r="E7548" s="111" t="s">
        <v>45817</v>
      </c>
    </row>
    <row r="7549" spans="1:5">
      <c r="A7549">
        <v>0</v>
      </c>
      <c r="B7549" t="s">
        <v>20872</v>
      </c>
      <c r="C7549" t="s">
        <v>56335</v>
      </c>
      <c r="D7549" s="111" t="s">
        <v>4130</v>
      </c>
      <c r="E7549" s="111" t="s">
        <v>45819</v>
      </c>
    </row>
    <row r="7550" spans="1:5">
      <c r="A7550">
        <v>0</v>
      </c>
      <c r="B7550" t="s">
        <v>20873</v>
      </c>
      <c r="C7550" t="s">
        <v>56336</v>
      </c>
      <c r="D7550" s="111" t="s">
        <v>4130</v>
      </c>
      <c r="E7550" s="111" t="s">
        <v>45821</v>
      </c>
    </row>
    <row r="7551" spans="1:5">
      <c r="A7551">
        <v>0</v>
      </c>
      <c r="B7551" t="s">
        <v>20874</v>
      </c>
      <c r="C7551" t="s">
        <v>56337</v>
      </c>
      <c r="D7551" s="111" t="s">
        <v>4130</v>
      </c>
      <c r="E7551" s="111" t="s">
        <v>45823</v>
      </c>
    </row>
    <row r="7552" spans="1:5">
      <c r="A7552">
        <v>0</v>
      </c>
      <c r="B7552" t="s">
        <v>20875</v>
      </c>
      <c r="C7552" t="s">
        <v>56338</v>
      </c>
      <c r="D7552" s="111" t="s">
        <v>4130</v>
      </c>
      <c r="E7552" s="111" t="s">
        <v>45825</v>
      </c>
    </row>
    <row r="7553" spans="1:5">
      <c r="A7553">
        <v>0</v>
      </c>
      <c r="B7553" t="s">
        <v>20876</v>
      </c>
      <c r="C7553" t="s">
        <v>56339</v>
      </c>
      <c r="D7553" s="111" t="s">
        <v>4130</v>
      </c>
      <c r="E7553" s="111" t="s">
        <v>45827</v>
      </c>
    </row>
    <row r="7554" spans="1:5">
      <c r="A7554">
        <v>0</v>
      </c>
      <c r="B7554" t="s">
        <v>20877</v>
      </c>
      <c r="C7554" t="s">
        <v>56340</v>
      </c>
      <c r="D7554" s="111" t="s">
        <v>4130</v>
      </c>
      <c r="E7554" s="111" t="s">
        <v>45829</v>
      </c>
    </row>
    <row r="7555" spans="1:5">
      <c r="A7555">
        <v>0</v>
      </c>
      <c r="B7555" t="s">
        <v>20878</v>
      </c>
      <c r="C7555" t="s">
        <v>56341</v>
      </c>
      <c r="D7555" s="111" t="s">
        <v>4130</v>
      </c>
      <c r="E7555" s="111" t="s">
        <v>45831</v>
      </c>
    </row>
    <row r="7556" spans="1:5">
      <c r="A7556">
        <v>0</v>
      </c>
      <c r="B7556" t="s">
        <v>20879</v>
      </c>
      <c r="C7556" t="s">
        <v>56342</v>
      </c>
      <c r="D7556" s="111" t="s">
        <v>4130</v>
      </c>
      <c r="E7556" s="111" t="s">
        <v>45833</v>
      </c>
    </row>
    <row r="7557" spans="1:5">
      <c r="A7557">
        <v>0</v>
      </c>
      <c r="B7557" t="s">
        <v>20880</v>
      </c>
      <c r="C7557" t="s">
        <v>56343</v>
      </c>
      <c r="D7557" s="111" t="s">
        <v>4130</v>
      </c>
      <c r="E7557" s="111" t="s">
        <v>45835</v>
      </c>
    </row>
    <row r="7558" spans="1:5">
      <c r="A7558">
        <v>0</v>
      </c>
      <c r="B7558" t="s">
        <v>56344</v>
      </c>
      <c r="C7558">
        <v>0</v>
      </c>
      <c r="D7558" s="111">
        <v>0</v>
      </c>
      <c r="E7558" s="111" t="s">
        <v>42775</v>
      </c>
    </row>
    <row r="7559" spans="1:5">
      <c r="A7559">
        <v>0</v>
      </c>
      <c r="B7559" t="s">
        <v>20881</v>
      </c>
      <c r="C7559" t="s">
        <v>56345</v>
      </c>
      <c r="D7559" s="111" t="s">
        <v>4130</v>
      </c>
      <c r="E7559" s="111" t="s">
        <v>56346</v>
      </c>
    </row>
    <row r="7560" spans="1:5">
      <c r="A7560">
        <v>0</v>
      </c>
      <c r="B7560" t="s">
        <v>20882</v>
      </c>
      <c r="C7560" t="s">
        <v>56347</v>
      </c>
      <c r="D7560" s="111" t="s">
        <v>4130</v>
      </c>
      <c r="E7560" s="111" t="s">
        <v>56348</v>
      </c>
    </row>
    <row r="7561" spans="1:5">
      <c r="A7561">
        <v>0</v>
      </c>
      <c r="B7561" t="s">
        <v>20883</v>
      </c>
      <c r="C7561" t="s">
        <v>56349</v>
      </c>
      <c r="D7561" s="111" t="s">
        <v>4130</v>
      </c>
      <c r="E7561" s="111" t="s">
        <v>45842</v>
      </c>
    </row>
    <row r="7562" spans="1:5">
      <c r="A7562">
        <v>0</v>
      </c>
      <c r="B7562" t="s">
        <v>20884</v>
      </c>
      <c r="C7562" t="s">
        <v>56350</v>
      </c>
      <c r="D7562" s="111" t="s">
        <v>4130</v>
      </c>
      <c r="E7562" s="111" t="s">
        <v>56351</v>
      </c>
    </row>
    <row r="7563" spans="1:5">
      <c r="A7563">
        <v>0</v>
      </c>
      <c r="B7563" t="s">
        <v>20885</v>
      </c>
      <c r="C7563" t="s">
        <v>56352</v>
      </c>
      <c r="D7563" s="111" t="s">
        <v>4130</v>
      </c>
      <c r="E7563" s="111" t="s">
        <v>56353</v>
      </c>
    </row>
    <row r="7564" spans="1:5">
      <c r="A7564">
        <v>0</v>
      </c>
      <c r="B7564" t="s">
        <v>20886</v>
      </c>
      <c r="C7564" t="s">
        <v>56354</v>
      </c>
      <c r="D7564" s="111" t="s">
        <v>4130</v>
      </c>
      <c r="E7564" s="111" t="s">
        <v>56355</v>
      </c>
    </row>
    <row r="7565" spans="1:5">
      <c r="A7565">
        <v>0</v>
      </c>
      <c r="B7565" t="s">
        <v>20887</v>
      </c>
      <c r="C7565" t="s">
        <v>56356</v>
      </c>
      <c r="D7565" s="111" t="s">
        <v>4130</v>
      </c>
      <c r="E7565" s="111" t="s">
        <v>56357</v>
      </c>
    </row>
    <row r="7566" spans="1:5">
      <c r="A7566">
        <v>0</v>
      </c>
      <c r="B7566" t="s">
        <v>20888</v>
      </c>
      <c r="C7566" t="s">
        <v>56358</v>
      </c>
      <c r="D7566" s="111" t="s">
        <v>4130</v>
      </c>
      <c r="E7566" s="111" t="s">
        <v>56359</v>
      </c>
    </row>
    <row r="7567" spans="1:5">
      <c r="A7567">
        <v>0</v>
      </c>
      <c r="B7567" t="s">
        <v>20889</v>
      </c>
      <c r="C7567" t="s">
        <v>56360</v>
      </c>
      <c r="D7567" s="111" t="s">
        <v>4130</v>
      </c>
      <c r="E7567" s="111" t="s">
        <v>56361</v>
      </c>
    </row>
    <row r="7568" spans="1:5">
      <c r="A7568">
        <v>0</v>
      </c>
      <c r="B7568" t="s">
        <v>20890</v>
      </c>
      <c r="C7568" t="s">
        <v>56362</v>
      </c>
      <c r="D7568" s="111" t="s">
        <v>4130</v>
      </c>
      <c r="E7568" s="111" t="s">
        <v>56363</v>
      </c>
    </row>
    <row r="7569" spans="1:5">
      <c r="A7569">
        <v>0</v>
      </c>
      <c r="B7569" t="s">
        <v>20891</v>
      </c>
      <c r="C7569" t="s">
        <v>56364</v>
      </c>
      <c r="D7569" s="111" t="s">
        <v>4130</v>
      </c>
      <c r="E7569" s="111" t="s">
        <v>45858</v>
      </c>
    </row>
    <row r="7570" spans="1:5">
      <c r="A7570">
        <v>0</v>
      </c>
      <c r="B7570" t="s">
        <v>20892</v>
      </c>
      <c r="C7570" t="s">
        <v>56365</v>
      </c>
      <c r="D7570" s="111" t="s">
        <v>4130</v>
      </c>
      <c r="E7570" s="111" t="s">
        <v>45860</v>
      </c>
    </row>
    <row r="7571" spans="1:5">
      <c r="A7571">
        <v>0</v>
      </c>
      <c r="B7571" t="s">
        <v>20893</v>
      </c>
      <c r="C7571" t="s">
        <v>56366</v>
      </c>
      <c r="D7571" s="111" t="s">
        <v>4130</v>
      </c>
      <c r="E7571" s="111" t="s">
        <v>45862</v>
      </c>
    </row>
    <row r="7572" spans="1:5">
      <c r="A7572">
        <v>0</v>
      </c>
      <c r="B7572" t="s">
        <v>20894</v>
      </c>
      <c r="C7572" t="s">
        <v>56367</v>
      </c>
      <c r="D7572" s="111" t="s">
        <v>4130</v>
      </c>
      <c r="E7572" s="111" t="s">
        <v>45864</v>
      </c>
    </row>
    <row r="7573" spans="1:5">
      <c r="A7573">
        <v>0</v>
      </c>
      <c r="B7573" t="s">
        <v>20895</v>
      </c>
      <c r="C7573" t="s">
        <v>56368</v>
      </c>
      <c r="D7573" s="111" t="s">
        <v>4130</v>
      </c>
      <c r="E7573" s="111" t="s">
        <v>45866</v>
      </c>
    </row>
    <row r="7574" spans="1:5">
      <c r="A7574">
        <v>0</v>
      </c>
      <c r="B7574" t="s">
        <v>20896</v>
      </c>
      <c r="C7574" t="s">
        <v>56369</v>
      </c>
      <c r="D7574" s="111" t="s">
        <v>4130</v>
      </c>
      <c r="E7574" s="111" t="s">
        <v>45868</v>
      </c>
    </row>
    <row r="7575" spans="1:5">
      <c r="A7575" t="s">
        <v>56370</v>
      </c>
      <c r="B7575">
        <v>0</v>
      </c>
      <c r="C7575">
        <v>0</v>
      </c>
      <c r="D7575" s="111">
        <v>0</v>
      </c>
      <c r="E7575" s="111" t="s">
        <v>42775</v>
      </c>
    </row>
    <row r="7576" spans="1:5">
      <c r="A7576">
        <v>0</v>
      </c>
      <c r="B7576" t="s">
        <v>56371</v>
      </c>
      <c r="C7576">
        <v>0</v>
      </c>
      <c r="D7576" s="111">
        <v>0</v>
      </c>
      <c r="E7576" s="111" t="s">
        <v>42775</v>
      </c>
    </row>
    <row r="7577" spans="1:5">
      <c r="A7577">
        <v>0</v>
      </c>
      <c r="B7577" t="s">
        <v>20897</v>
      </c>
      <c r="C7577" t="s">
        <v>56372</v>
      </c>
      <c r="D7577" s="111" t="s">
        <v>4135</v>
      </c>
      <c r="E7577" s="111" t="s">
        <v>56373</v>
      </c>
    </row>
    <row r="7578" spans="1:5">
      <c r="A7578">
        <v>0</v>
      </c>
      <c r="B7578" t="s">
        <v>20898</v>
      </c>
      <c r="C7578" t="s">
        <v>56374</v>
      </c>
      <c r="D7578" s="111" t="s">
        <v>4135</v>
      </c>
      <c r="E7578" s="111" t="s">
        <v>56375</v>
      </c>
    </row>
    <row r="7579" spans="1:5">
      <c r="A7579">
        <v>0</v>
      </c>
      <c r="B7579" t="s">
        <v>20899</v>
      </c>
      <c r="C7579" t="s">
        <v>56376</v>
      </c>
      <c r="D7579" s="111" t="s">
        <v>4135</v>
      </c>
      <c r="E7579" s="111" t="s">
        <v>56377</v>
      </c>
    </row>
    <row r="7580" spans="1:5">
      <c r="A7580">
        <v>0</v>
      </c>
      <c r="B7580" t="s">
        <v>20900</v>
      </c>
      <c r="C7580" t="s">
        <v>56378</v>
      </c>
      <c r="D7580" s="111" t="s">
        <v>4135</v>
      </c>
      <c r="E7580" s="111" t="s">
        <v>45878</v>
      </c>
    </row>
    <row r="7581" spans="1:5">
      <c r="A7581">
        <v>0</v>
      </c>
      <c r="B7581" t="s">
        <v>20901</v>
      </c>
      <c r="C7581" t="s">
        <v>56379</v>
      </c>
      <c r="D7581" s="111" t="s">
        <v>4135</v>
      </c>
      <c r="E7581" s="111" t="s">
        <v>45880</v>
      </c>
    </row>
    <row r="7582" spans="1:5">
      <c r="A7582">
        <v>0</v>
      </c>
      <c r="B7582" t="s">
        <v>20902</v>
      </c>
      <c r="C7582" t="s">
        <v>56380</v>
      </c>
      <c r="D7582" s="111" t="s">
        <v>4135</v>
      </c>
      <c r="E7582" s="111" t="s">
        <v>45882</v>
      </c>
    </row>
    <row r="7583" spans="1:5">
      <c r="A7583">
        <v>0</v>
      </c>
      <c r="B7583" t="s">
        <v>20903</v>
      </c>
      <c r="C7583" t="s">
        <v>56381</v>
      </c>
      <c r="D7583" s="111" t="s">
        <v>4135</v>
      </c>
      <c r="E7583" s="111" t="s">
        <v>45884</v>
      </c>
    </row>
    <row r="7584" spans="1:5">
      <c r="A7584">
        <v>0</v>
      </c>
      <c r="B7584" t="s">
        <v>20904</v>
      </c>
      <c r="C7584" t="s">
        <v>56382</v>
      </c>
      <c r="D7584" s="111" t="s">
        <v>4135</v>
      </c>
      <c r="E7584" s="111" t="s">
        <v>45886</v>
      </c>
    </row>
    <row r="7585" spans="1:5">
      <c r="A7585" t="s">
        <v>56383</v>
      </c>
      <c r="B7585">
        <v>0</v>
      </c>
      <c r="C7585">
        <v>0</v>
      </c>
      <c r="D7585" s="111">
        <v>0</v>
      </c>
      <c r="E7585" s="111" t="s">
        <v>42775</v>
      </c>
    </row>
    <row r="7586" spans="1:5">
      <c r="A7586">
        <v>0</v>
      </c>
      <c r="B7586" t="s">
        <v>56384</v>
      </c>
      <c r="C7586">
        <v>0</v>
      </c>
      <c r="D7586" s="111">
        <v>0</v>
      </c>
      <c r="E7586" s="111" t="s">
        <v>42775</v>
      </c>
    </row>
    <row r="7587" spans="1:5">
      <c r="A7587">
        <v>0</v>
      </c>
      <c r="B7587" t="s">
        <v>20905</v>
      </c>
      <c r="C7587" t="s">
        <v>56385</v>
      </c>
      <c r="D7587" s="111" t="s">
        <v>4135</v>
      </c>
      <c r="E7587" s="111" t="s">
        <v>45890</v>
      </c>
    </row>
    <row r="7588" spans="1:5">
      <c r="A7588">
        <v>0</v>
      </c>
      <c r="B7588" t="s">
        <v>20906</v>
      </c>
      <c r="C7588" t="s">
        <v>56386</v>
      </c>
      <c r="D7588" s="111" t="s">
        <v>4135</v>
      </c>
      <c r="E7588" s="111" t="s">
        <v>43443</v>
      </c>
    </row>
    <row r="7589" spans="1:5">
      <c r="A7589">
        <v>0</v>
      </c>
      <c r="B7589" t="s">
        <v>20907</v>
      </c>
      <c r="C7589" t="s">
        <v>56387</v>
      </c>
      <c r="D7589" s="111" t="s">
        <v>4135</v>
      </c>
      <c r="E7589" s="111" t="s">
        <v>45893</v>
      </c>
    </row>
    <row r="7590" spans="1:5">
      <c r="A7590">
        <v>0</v>
      </c>
      <c r="B7590" t="s">
        <v>20908</v>
      </c>
      <c r="C7590" t="s">
        <v>56388</v>
      </c>
      <c r="D7590" s="111" t="s">
        <v>4143</v>
      </c>
      <c r="E7590" s="111" t="s">
        <v>45895</v>
      </c>
    </row>
    <row r="7591" spans="1:5">
      <c r="A7591">
        <v>0</v>
      </c>
      <c r="B7591" t="s">
        <v>20909</v>
      </c>
      <c r="C7591" t="s">
        <v>56389</v>
      </c>
      <c r="D7591" s="111" t="s">
        <v>4135</v>
      </c>
      <c r="E7591" s="111" t="s">
        <v>45897</v>
      </c>
    </row>
    <row r="7592" spans="1:5">
      <c r="A7592">
        <v>0</v>
      </c>
      <c r="B7592" t="s">
        <v>20910</v>
      </c>
      <c r="C7592" t="s">
        <v>56390</v>
      </c>
      <c r="D7592" s="111" t="s">
        <v>4135</v>
      </c>
      <c r="E7592" s="111" t="s">
        <v>45899</v>
      </c>
    </row>
    <row r="7593" spans="1:5">
      <c r="A7593">
        <v>0</v>
      </c>
      <c r="B7593" t="s">
        <v>20911</v>
      </c>
      <c r="C7593" t="s">
        <v>56391</v>
      </c>
      <c r="D7593" s="111" t="s">
        <v>4135</v>
      </c>
      <c r="E7593" s="111" t="s">
        <v>42983</v>
      </c>
    </row>
    <row r="7594" spans="1:5">
      <c r="A7594">
        <v>0</v>
      </c>
      <c r="B7594" t="s">
        <v>20912</v>
      </c>
      <c r="C7594" t="s">
        <v>56392</v>
      </c>
      <c r="D7594" s="111" t="s">
        <v>4135</v>
      </c>
      <c r="E7594" s="111" t="s">
        <v>45902</v>
      </c>
    </row>
    <row r="7595" spans="1:5">
      <c r="A7595">
        <v>0</v>
      </c>
      <c r="B7595" t="s">
        <v>20913</v>
      </c>
      <c r="C7595" t="s">
        <v>56393</v>
      </c>
      <c r="D7595" s="111" t="s">
        <v>4135</v>
      </c>
      <c r="E7595" s="111" t="s">
        <v>45904</v>
      </c>
    </row>
    <row r="7596" spans="1:5">
      <c r="A7596">
        <v>0</v>
      </c>
      <c r="B7596" t="s">
        <v>20914</v>
      </c>
      <c r="C7596" t="s">
        <v>56394</v>
      </c>
      <c r="D7596" s="111" t="s">
        <v>4135</v>
      </c>
      <c r="E7596" s="111" t="s">
        <v>45906</v>
      </c>
    </row>
    <row r="7597" spans="1:5">
      <c r="A7597">
        <v>0</v>
      </c>
      <c r="B7597" t="s">
        <v>20915</v>
      </c>
      <c r="C7597" t="s">
        <v>56395</v>
      </c>
      <c r="D7597" s="111" t="s">
        <v>4135</v>
      </c>
      <c r="E7597" s="111" t="s">
        <v>45908</v>
      </c>
    </row>
    <row r="7598" spans="1:5">
      <c r="A7598">
        <v>0</v>
      </c>
      <c r="B7598" t="s">
        <v>20916</v>
      </c>
      <c r="C7598" t="s">
        <v>4144</v>
      </c>
      <c r="D7598" s="111" t="s">
        <v>4135</v>
      </c>
      <c r="E7598" s="111" t="s">
        <v>45909</v>
      </c>
    </row>
    <row r="7599" spans="1:5">
      <c r="A7599">
        <v>0</v>
      </c>
      <c r="B7599" t="s">
        <v>20917</v>
      </c>
      <c r="C7599" t="s">
        <v>4145</v>
      </c>
      <c r="D7599" s="111" t="s">
        <v>4135</v>
      </c>
      <c r="E7599" s="111" t="s">
        <v>45910</v>
      </c>
    </row>
    <row r="7600" spans="1:5">
      <c r="A7600">
        <v>0</v>
      </c>
      <c r="B7600" t="s">
        <v>20918</v>
      </c>
      <c r="C7600" t="s">
        <v>56396</v>
      </c>
      <c r="D7600" s="111" t="s">
        <v>4135</v>
      </c>
      <c r="E7600" s="111" t="s">
        <v>45912</v>
      </c>
    </row>
    <row r="7601" spans="1:5">
      <c r="A7601">
        <v>0</v>
      </c>
      <c r="B7601" t="s">
        <v>20919</v>
      </c>
      <c r="C7601" t="s">
        <v>56397</v>
      </c>
      <c r="D7601" s="111" t="s">
        <v>4135</v>
      </c>
      <c r="E7601" s="111" t="s">
        <v>45914</v>
      </c>
    </row>
    <row r="7602" spans="1:5">
      <c r="A7602">
        <v>0</v>
      </c>
      <c r="B7602" t="s">
        <v>20920</v>
      </c>
      <c r="C7602" t="s">
        <v>45915</v>
      </c>
      <c r="D7602" s="111" t="s">
        <v>4135</v>
      </c>
      <c r="E7602" s="111" t="s">
        <v>45916</v>
      </c>
    </row>
    <row r="7603" spans="1:5">
      <c r="A7603">
        <v>0</v>
      </c>
      <c r="B7603" t="s">
        <v>20921</v>
      </c>
      <c r="C7603" t="s">
        <v>56398</v>
      </c>
      <c r="D7603" s="111" t="s">
        <v>4135</v>
      </c>
      <c r="E7603" s="111" t="s">
        <v>45918</v>
      </c>
    </row>
    <row r="7604" spans="1:5">
      <c r="A7604">
        <v>0</v>
      </c>
      <c r="B7604" t="s">
        <v>20922</v>
      </c>
      <c r="C7604" t="s">
        <v>56399</v>
      </c>
      <c r="D7604" s="111" t="s">
        <v>4135</v>
      </c>
      <c r="E7604" s="111" t="s">
        <v>45920</v>
      </c>
    </row>
    <row r="7605" spans="1:5">
      <c r="A7605">
        <v>0</v>
      </c>
      <c r="B7605" t="s">
        <v>56400</v>
      </c>
      <c r="C7605">
        <v>0</v>
      </c>
      <c r="D7605" s="111">
        <v>0</v>
      </c>
      <c r="E7605" s="111" t="s">
        <v>42775</v>
      </c>
    </row>
    <row r="7606" spans="1:5">
      <c r="A7606">
        <v>0</v>
      </c>
      <c r="B7606" t="s">
        <v>20923</v>
      </c>
      <c r="C7606" t="s">
        <v>56401</v>
      </c>
      <c r="D7606" s="111" t="s">
        <v>4135</v>
      </c>
      <c r="E7606" s="111" t="s">
        <v>42983</v>
      </c>
    </row>
    <row r="7607" spans="1:5">
      <c r="A7607">
        <v>0</v>
      </c>
      <c r="B7607" t="s">
        <v>20924</v>
      </c>
      <c r="C7607" t="s">
        <v>56402</v>
      </c>
      <c r="D7607" s="111" t="s">
        <v>4135</v>
      </c>
      <c r="E7607" s="111" t="s">
        <v>45924</v>
      </c>
    </row>
    <row r="7608" spans="1:5">
      <c r="A7608">
        <v>0</v>
      </c>
      <c r="B7608" t="s">
        <v>20925</v>
      </c>
      <c r="C7608" t="s">
        <v>56403</v>
      </c>
      <c r="D7608" s="111" t="s">
        <v>4135</v>
      </c>
      <c r="E7608" s="111" t="s">
        <v>45926</v>
      </c>
    </row>
    <row r="7609" spans="1:5">
      <c r="A7609">
        <v>0</v>
      </c>
      <c r="B7609" t="s">
        <v>20926</v>
      </c>
      <c r="C7609" t="s">
        <v>56404</v>
      </c>
      <c r="D7609" s="111" t="s">
        <v>4135</v>
      </c>
      <c r="E7609" s="111" t="s">
        <v>45928</v>
      </c>
    </row>
    <row r="7610" spans="1:5">
      <c r="A7610">
        <v>0</v>
      </c>
      <c r="B7610" t="s">
        <v>20927</v>
      </c>
      <c r="C7610" t="s">
        <v>56405</v>
      </c>
      <c r="D7610" s="111" t="s">
        <v>4135</v>
      </c>
      <c r="E7610" s="111" t="s">
        <v>45930</v>
      </c>
    </row>
    <row r="7611" spans="1:5">
      <c r="A7611">
        <v>0</v>
      </c>
      <c r="B7611" t="s">
        <v>20928</v>
      </c>
      <c r="C7611" t="s">
        <v>56406</v>
      </c>
      <c r="D7611" s="111" t="s">
        <v>4135</v>
      </c>
      <c r="E7611" s="111" t="s">
        <v>45932</v>
      </c>
    </row>
    <row r="7612" spans="1:5">
      <c r="A7612">
        <v>0</v>
      </c>
      <c r="B7612" t="s">
        <v>20929</v>
      </c>
      <c r="C7612" t="s">
        <v>56407</v>
      </c>
      <c r="D7612" s="111" t="s">
        <v>4135</v>
      </c>
      <c r="E7612" s="111" t="s">
        <v>45934</v>
      </c>
    </row>
    <row r="7613" spans="1:5">
      <c r="A7613">
        <v>0</v>
      </c>
      <c r="B7613" t="s">
        <v>56408</v>
      </c>
      <c r="C7613">
        <v>0</v>
      </c>
      <c r="D7613" s="111">
        <v>0</v>
      </c>
      <c r="E7613" s="111" t="s">
        <v>42775</v>
      </c>
    </row>
    <row r="7614" spans="1:5">
      <c r="A7614">
        <v>0</v>
      </c>
      <c r="B7614" t="s">
        <v>20930</v>
      </c>
      <c r="C7614" t="s">
        <v>56409</v>
      </c>
      <c r="D7614" s="111" t="s">
        <v>4135</v>
      </c>
      <c r="E7614" s="111" t="s">
        <v>45937</v>
      </c>
    </row>
    <row r="7615" spans="1:5">
      <c r="A7615" t="s">
        <v>56410</v>
      </c>
      <c r="B7615">
        <v>0</v>
      </c>
      <c r="C7615">
        <v>0</v>
      </c>
      <c r="D7615" s="111">
        <v>0</v>
      </c>
      <c r="E7615" s="111" t="s">
        <v>42775</v>
      </c>
    </row>
    <row r="7616" spans="1:5">
      <c r="A7616">
        <v>0</v>
      </c>
      <c r="B7616" t="s">
        <v>56411</v>
      </c>
      <c r="C7616">
        <v>0</v>
      </c>
      <c r="D7616" s="111">
        <v>0</v>
      </c>
      <c r="E7616" s="111" t="s">
        <v>42775</v>
      </c>
    </row>
    <row r="7617" spans="1:5">
      <c r="A7617">
        <v>0</v>
      </c>
      <c r="B7617" t="s">
        <v>20931</v>
      </c>
      <c r="C7617" t="s">
        <v>56412</v>
      </c>
      <c r="D7617" s="111" t="s">
        <v>4135</v>
      </c>
      <c r="E7617" s="111" t="s">
        <v>56413</v>
      </c>
    </row>
    <row r="7618" spans="1:5">
      <c r="A7618">
        <v>0</v>
      </c>
      <c r="B7618" t="s">
        <v>20932</v>
      </c>
      <c r="C7618" t="s">
        <v>56414</v>
      </c>
      <c r="D7618" s="111" t="s">
        <v>4135</v>
      </c>
      <c r="E7618" s="111" t="s">
        <v>56415</v>
      </c>
    </row>
    <row r="7619" spans="1:5">
      <c r="A7619">
        <v>0</v>
      </c>
      <c r="B7619" t="s">
        <v>20933</v>
      </c>
      <c r="C7619" t="s">
        <v>56416</v>
      </c>
      <c r="D7619" s="111" t="s">
        <v>4135</v>
      </c>
      <c r="E7619" s="111" t="s">
        <v>51126</v>
      </c>
    </row>
    <row r="7620" spans="1:5">
      <c r="A7620" t="s">
        <v>56417</v>
      </c>
      <c r="B7620">
        <v>0</v>
      </c>
      <c r="C7620">
        <v>0</v>
      </c>
      <c r="D7620" s="111">
        <v>0</v>
      </c>
      <c r="E7620" s="111" t="s">
        <v>42775</v>
      </c>
    </row>
    <row r="7621" spans="1:5">
      <c r="A7621">
        <v>0</v>
      </c>
      <c r="B7621" t="s">
        <v>56418</v>
      </c>
      <c r="C7621">
        <v>0</v>
      </c>
      <c r="D7621" s="111">
        <v>0</v>
      </c>
      <c r="E7621" s="111" t="s">
        <v>42775</v>
      </c>
    </row>
    <row r="7622" spans="1:5">
      <c r="A7622">
        <v>0</v>
      </c>
      <c r="B7622" t="s">
        <v>20934</v>
      </c>
      <c r="C7622" t="s">
        <v>56419</v>
      </c>
      <c r="D7622" s="111" t="s">
        <v>4135</v>
      </c>
      <c r="E7622" s="111" t="s">
        <v>45949</v>
      </c>
    </row>
    <row r="7623" spans="1:5">
      <c r="A7623">
        <v>0</v>
      </c>
      <c r="B7623" t="s">
        <v>56420</v>
      </c>
      <c r="C7623">
        <v>0</v>
      </c>
      <c r="D7623" s="111">
        <v>0</v>
      </c>
      <c r="E7623" s="111" t="s">
        <v>42775</v>
      </c>
    </row>
    <row r="7624" spans="1:5">
      <c r="A7624">
        <v>0</v>
      </c>
      <c r="B7624" t="s">
        <v>20935</v>
      </c>
      <c r="C7624" t="s">
        <v>56421</v>
      </c>
      <c r="D7624" s="111" t="s">
        <v>4135</v>
      </c>
      <c r="E7624" s="111" t="s">
        <v>45952</v>
      </c>
    </row>
    <row r="7625" spans="1:5">
      <c r="A7625">
        <v>0</v>
      </c>
      <c r="B7625" t="s">
        <v>20936</v>
      </c>
      <c r="C7625" t="s">
        <v>56422</v>
      </c>
      <c r="D7625" s="111" t="s">
        <v>4135</v>
      </c>
      <c r="E7625" s="111" t="s">
        <v>45954</v>
      </c>
    </row>
    <row r="7626" spans="1:5">
      <c r="A7626">
        <v>0</v>
      </c>
      <c r="B7626" t="s">
        <v>20937</v>
      </c>
      <c r="C7626" t="s">
        <v>56423</v>
      </c>
      <c r="D7626" s="111" t="s">
        <v>4135</v>
      </c>
      <c r="E7626" s="111" t="s">
        <v>45956</v>
      </c>
    </row>
    <row r="7627" spans="1:5">
      <c r="A7627">
        <v>0</v>
      </c>
      <c r="B7627" t="s">
        <v>20938</v>
      </c>
      <c r="C7627" t="s">
        <v>56424</v>
      </c>
      <c r="D7627" s="111" t="s">
        <v>4135</v>
      </c>
      <c r="E7627" s="111" t="s">
        <v>45958</v>
      </c>
    </row>
    <row r="7628" spans="1:5">
      <c r="A7628">
        <v>0</v>
      </c>
      <c r="B7628" t="s">
        <v>20939</v>
      </c>
      <c r="C7628" t="s">
        <v>56425</v>
      </c>
      <c r="D7628" s="111" t="s">
        <v>4135</v>
      </c>
      <c r="E7628" s="111" t="s">
        <v>45960</v>
      </c>
    </row>
    <row r="7629" spans="1:5">
      <c r="A7629">
        <v>0</v>
      </c>
      <c r="B7629" t="s">
        <v>56426</v>
      </c>
      <c r="C7629">
        <v>0</v>
      </c>
      <c r="D7629" s="111">
        <v>0</v>
      </c>
      <c r="E7629" s="111" t="s">
        <v>42775</v>
      </c>
    </row>
    <row r="7630" spans="1:5">
      <c r="A7630">
        <v>0</v>
      </c>
      <c r="B7630" t="s">
        <v>20940</v>
      </c>
      <c r="C7630" t="s">
        <v>56427</v>
      </c>
      <c r="D7630" s="111" t="s">
        <v>40</v>
      </c>
      <c r="E7630" s="111" t="s">
        <v>45963</v>
      </c>
    </row>
    <row r="7631" spans="1:5">
      <c r="A7631">
        <v>0</v>
      </c>
      <c r="B7631" t="s">
        <v>20941</v>
      </c>
      <c r="C7631" t="s">
        <v>56428</v>
      </c>
      <c r="D7631" s="111" t="s">
        <v>4135</v>
      </c>
      <c r="E7631" s="111" t="s">
        <v>56429</v>
      </c>
    </row>
    <row r="7632" spans="1:5">
      <c r="A7632">
        <v>0</v>
      </c>
      <c r="B7632" t="s">
        <v>20942</v>
      </c>
      <c r="C7632" t="s">
        <v>56430</v>
      </c>
      <c r="D7632" s="111" t="s">
        <v>4135</v>
      </c>
      <c r="E7632" s="111" t="s">
        <v>45967</v>
      </c>
    </row>
    <row r="7633" spans="1:5">
      <c r="A7633">
        <v>0</v>
      </c>
      <c r="B7633" t="s">
        <v>20943</v>
      </c>
      <c r="C7633" t="s">
        <v>56431</v>
      </c>
      <c r="D7633" s="111" t="s">
        <v>4135</v>
      </c>
      <c r="E7633" s="111" t="s">
        <v>45969</v>
      </c>
    </row>
    <row r="7634" spans="1:5">
      <c r="A7634">
        <v>0</v>
      </c>
      <c r="B7634" t="s">
        <v>20944</v>
      </c>
      <c r="C7634" t="s">
        <v>56432</v>
      </c>
      <c r="D7634" s="111" t="s">
        <v>4135</v>
      </c>
      <c r="E7634" s="111" t="s">
        <v>45971</v>
      </c>
    </row>
    <row r="7635" spans="1:5">
      <c r="A7635">
        <v>0</v>
      </c>
      <c r="B7635" t="s">
        <v>20945</v>
      </c>
      <c r="C7635" t="s">
        <v>56433</v>
      </c>
      <c r="D7635" s="111" t="s">
        <v>4135</v>
      </c>
      <c r="E7635" s="111" t="s">
        <v>44367</v>
      </c>
    </row>
    <row r="7636" spans="1:5">
      <c r="A7636">
        <v>0</v>
      </c>
      <c r="B7636" t="s">
        <v>20946</v>
      </c>
      <c r="C7636" t="s">
        <v>56434</v>
      </c>
      <c r="D7636" s="111" t="s">
        <v>4135</v>
      </c>
      <c r="E7636" s="111" t="s">
        <v>45974</v>
      </c>
    </row>
    <row r="7637" spans="1:5">
      <c r="A7637">
        <v>0</v>
      </c>
      <c r="B7637">
        <v>0</v>
      </c>
      <c r="C7637">
        <v>0</v>
      </c>
      <c r="D7637" s="111">
        <v>0</v>
      </c>
      <c r="E7637" s="111" t="s">
        <v>42775</v>
      </c>
    </row>
    <row r="7638" spans="1:5">
      <c r="A7638">
        <v>0</v>
      </c>
      <c r="B7638">
        <v>0</v>
      </c>
      <c r="C7638">
        <v>0</v>
      </c>
      <c r="D7638" s="111">
        <v>0</v>
      </c>
      <c r="E7638" s="111" t="s">
        <v>42775</v>
      </c>
    </row>
    <row r="7639" spans="1:5">
      <c r="A7639" t="s">
        <v>56435</v>
      </c>
      <c r="B7639">
        <v>0</v>
      </c>
      <c r="C7639">
        <v>0</v>
      </c>
      <c r="D7639" s="111">
        <v>0</v>
      </c>
      <c r="E7639" s="111" t="s">
        <v>42775</v>
      </c>
    </row>
    <row r="7640" spans="1:5">
      <c r="A7640">
        <v>0</v>
      </c>
      <c r="B7640" t="s">
        <v>56436</v>
      </c>
      <c r="C7640">
        <v>0</v>
      </c>
      <c r="D7640" s="111">
        <v>0</v>
      </c>
      <c r="E7640" s="111" t="s">
        <v>42775</v>
      </c>
    </row>
    <row r="7641" spans="1:5">
      <c r="A7641">
        <v>0</v>
      </c>
      <c r="B7641" t="s">
        <v>20947</v>
      </c>
      <c r="C7641" t="s">
        <v>56437</v>
      </c>
      <c r="D7641" s="111" t="s">
        <v>24</v>
      </c>
      <c r="E7641" s="111" t="s">
        <v>45978</v>
      </c>
    </row>
    <row r="7642" spans="1:5">
      <c r="A7642">
        <v>0</v>
      </c>
      <c r="B7642" t="s">
        <v>20948</v>
      </c>
      <c r="C7642" t="s">
        <v>56438</v>
      </c>
      <c r="D7642" s="111" t="s">
        <v>4130</v>
      </c>
      <c r="E7642" s="111" t="s">
        <v>56439</v>
      </c>
    </row>
    <row r="7643" spans="1:5">
      <c r="A7643">
        <v>0</v>
      </c>
      <c r="B7643" t="s">
        <v>20949</v>
      </c>
      <c r="C7643" t="s">
        <v>56440</v>
      </c>
      <c r="D7643" s="111" t="s">
        <v>24</v>
      </c>
      <c r="E7643" s="111" t="s">
        <v>45982</v>
      </c>
    </row>
    <row r="7644" spans="1:5">
      <c r="A7644">
        <v>0</v>
      </c>
      <c r="B7644" t="s">
        <v>20950</v>
      </c>
      <c r="C7644" t="s">
        <v>56441</v>
      </c>
      <c r="D7644" s="111" t="s">
        <v>24</v>
      </c>
      <c r="E7644" s="111" t="s">
        <v>56442</v>
      </c>
    </row>
    <row r="7645" spans="1:5">
      <c r="A7645">
        <v>0</v>
      </c>
      <c r="B7645" t="s">
        <v>20951</v>
      </c>
      <c r="C7645" t="s">
        <v>56443</v>
      </c>
      <c r="D7645" s="111" t="s">
        <v>4130</v>
      </c>
      <c r="E7645" s="111" t="s">
        <v>45986</v>
      </c>
    </row>
    <row r="7646" spans="1:5">
      <c r="A7646">
        <v>0</v>
      </c>
      <c r="B7646" t="s">
        <v>20952</v>
      </c>
      <c r="C7646" t="s">
        <v>56444</v>
      </c>
      <c r="D7646" s="111" t="s">
        <v>4130</v>
      </c>
      <c r="E7646" s="111" t="s">
        <v>45988</v>
      </c>
    </row>
    <row r="7647" spans="1:5">
      <c r="A7647">
        <v>0</v>
      </c>
      <c r="B7647" t="s">
        <v>20953</v>
      </c>
      <c r="C7647" t="s">
        <v>56445</v>
      </c>
      <c r="D7647" s="111" t="s">
        <v>24</v>
      </c>
      <c r="E7647" s="111" t="s">
        <v>45990</v>
      </c>
    </row>
    <row r="7648" spans="1:5">
      <c r="A7648">
        <v>0</v>
      </c>
      <c r="B7648" t="s">
        <v>56446</v>
      </c>
      <c r="C7648">
        <v>0</v>
      </c>
      <c r="D7648" s="111">
        <v>0</v>
      </c>
      <c r="E7648" s="111" t="s">
        <v>42775</v>
      </c>
    </row>
    <row r="7649" spans="1:5">
      <c r="A7649">
        <v>0</v>
      </c>
      <c r="B7649" t="s">
        <v>20954</v>
      </c>
      <c r="C7649" t="s">
        <v>56447</v>
      </c>
      <c r="D7649" s="111" t="s">
        <v>4130</v>
      </c>
      <c r="E7649" s="111" t="s">
        <v>56448</v>
      </c>
    </row>
    <row r="7650" spans="1:5">
      <c r="A7650">
        <v>0</v>
      </c>
      <c r="B7650" t="s">
        <v>56449</v>
      </c>
      <c r="C7650">
        <v>0</v>
      </c>
      <c r="D7650" s="111">
        <v>0</v>
      </c>
      <c r="E7650" s="111" t="s">
        <v>42775</v>
      </c>
    </row>
    <row r="7651" spans="1:5">
      <c r="A7651">
        <v>0</v>
      </c>
      <c r="B7651" t="s">
        <v>20955</v>
      </c>
      <c r="C7651" t="s">
        <v>56450</v>
      </c>
      <c r="D7651" s="111" t="s">
        <v>24</v>
      </c>
      <c r="E7651" s="111" t="s">
        <v>56451</v>
      </c>
    </row>
    <row r="7652" spans="1:5">
      <c r="A7652">
        <v>0</v>
      </c>
      <c r="B7652" t="s">
        <v>20956</v>
      </c>
      <c r="C7652" t="s">
        <v>56452</v>
      </c>
      <c r="D7652" s="111" t="s">
        <v>24</v>
      </c>
      <c r="E7652" s="111" t="s">
        <v>45997</v>
      </c>
    </row>
    <row r="7653" spans="1:5">
      <c r="A7653">
        <v>0</v>
      </c>
      <c r="B7653" t="s">
        <v>20957</v>
      </c>
      <c r="C7653" t="s">
        <v>56453</v>
      </c>
      <c r="D7653" s="111" t="s">
        <v>24</v>
      </c>
      <c r="E7653" s="111" t="s">
        <v>56454</v>
      </c>
    </row>
    <row r="7654" spans="1:5">
      <c r="A7654">
        <v>0</v>
      </c>
      <c r="B7654" t="s">
        <v>20958</v>
      </c>
      <c r="C7654" t="s">
        <v>56455</v>
      </c>
      <c r="D7654" s="111" t="s">
        <v>24</v>
      </c>
      <c r="E7654" s="111" t="s">
        <v>45997</v>
      </c>
    </row>
    <row r="7655" spans="1:5">
      <c r="A7655">
        <v>0</v>
      </c>
      <c r="B7655" t="s">
        <v>20959</v>
      </c>
      <c r="C7655" t="s">
        <v>56456</v>
      </c>
      <c r="D7655" s="111" t="s">
        <v>4130</v>
      </c>
      <c r="E7655" s="111" t="s">
        <v>56457</v>
      </c>
    </row>
    <row r="7656" spans="1:5">
      <c r="A7656">
        <v>0</v>
      </c>
      <c r="B7656" t="s">
        <v>20960</v>
      </c>
      <c r="C7656" t="s">
        <v>56458</v>
      </c>
      <c r="D7656" s="111" t="s">
        <v>4130</v>
      </c>
      <c r="E7656" s="111" t="s">
        <v>56459</v>
      </c>
    </row>
    <row r="7657" spans="1:5">
      <c r="A7657">
        <v>0</v>
      </c>
      <c r="B7657" t="s">
        <v>20961</v>
      </c>
      <c r="C7657" t="s">
        <v>56460</v>
      </c>
      <c r="D7657" s="111" t="s">
        <v>4130</v>
      </c>
      <c r="E7657" s="111" t="s">
        <v>56461</v>
      </c>
    </row>
    <row r="7658" spans="1:5">
      <c r="A7658">
        <v>0</v>
      </c>
      <c r="B7658" t="s">
        <v>20962</v>
      </c>
      <c r="C7658" t="s">
        <v>56462</v>
      </c>
      <c r="D7658" s="111" t="s">
        <v>4130</v>
      </c>
      <c r="E7658" s="111" t="s">
        <v>56463</v>
      </c>
    </row>
    <row r="7659" spans="1:5">
      <c r="A7659">
        <v>0</v>
      </c>
      <c r="B7659" t="s">
        <v>20963</v>
      </c>
      <c r="C7659" t="s">
        <v>56464</v>
      </c>
      <c r="D7659" s="111" t="s">
        <v>4130</v>
      </c>
      <c r="E7659" s="111" t="s">
        <v>56465</v>
      </c>
    </row>
    <row r="7660" spans="1:5">
      <c r="A7660">
        <v>0</v>
      </c>
      <c r="B7660" t="s">
        <v>20964</v>
      </c>
      <c r="C7660" t="s">
        <v>56466</v>
      </c>
      <c r="D7660" s="111" t="s">
        <v>4130</v>
      </c>
      <c r="E7660" s="111" t="s">
        <v>56467</v>
      </c>
    </row>
    <row r="7661" spans="1:5">
      <c r="A7661">
        <v>0</v>
      </c>
      <c r="B7661" t="s">
        <v>20965</v>
      </c>
      <c r="C7661" t="s">
        <v>56468</v>
      </c>
      <c r="D7661" s="111" t="s">
        <v>24</v>
      </c>
      <c r="E7661" s="111" t="s">
        <v>56469</v>
      </c>
    </row>
    <row r="7662" spans="1:5">
      <c r="A7662">
        <v>0</v>
      </c>
      <c r="B7662" t="s">
        <v>20966</v>
      </c>
      <c r="C7662" t="s">
        <v>56470</v>
      </c>
      <c r="D7662" s="111" t="s">
        <v>4130</v>
      </c>
      <c r="E7662" s="111" t="s">
        <v>56471</v>
      </c>
    </row>
    <row r="7663" spans="1:5">
      <c r="A7663">
        <v>0</v>
      </c>
      <c r="B7663" t="s">
        <v>20967</v>
      </c>
      <c r="C7663" t="s">
        <v>56472</v>
      </c>
      <c r="D7663" s="111" t="s">
        <v>4130</v>
      </c>
      <c r="E7663" s="111" t="s">
        <v>56473</v>
      </c>
    </row>
    <row r="7664" spans="1:5">
      <c r="A7664">
        <v>0</v>
      </c>
      <c r="B7664" t="s">
        <v>20968</v>
      </c>
      <c r="C7664" t="s">
        <v>56474</v>
      </c>
      <c r="D7664" s="111" t="s">
        <v>24</v>
      </c>
      <c r="E7664" s="111" t="s">
        <v>46020</v>
      </c>
    </row>
    <row r="7665" spans="1:5">
      <c r="A7665">
        <v>0</v>
      </c>
      <c r="B7665" t="s">
        <v>56475</v>
      </c>
      <c r="C7665">
        <v>0</v>
      </c>
      <c r="D7665" s="111">
        <v>0</v>
      </c>
      <c r="E7665" s="111" t="s">
        <v>42775</v>
      </c>
    </row>
    <row r="7666" spans="1:5">
      <c r="A7666">
        <v>0</v>
      </c>
      <c r="B7666" t="s">
        <v>20969</v>
      </c>
      <c r="C7666" t="s">
        <v>56476</v>
      </c>
      <c r="D7666" s="111" t="s">
        <v>24</v>
      </c>
      <c r="E7666" s="111" t="s">
        <v>46023</v>
      </c>
    </row>
    <row r="7667" spans="1:5">
      <c r="A7667">
        <v>0</v>
      </c>
      <c r="B7667" t="s">
        <v>20970</v>
      </c>
      <c r="C7667" t="s">
        <v>56477</v>
      </c>
      <c r="D7667" s="111" t="s">
        <v>4130</v>
      </c>
      <c r="E7667" s="111" t="s">
        <v>56478</v>
      </c>
    </row>
    <row r="7668" spans="1:5">
      <c r="A7668">
        <v>0</v>
      </c>
      <c r="B7668" t="s">
        <v>20971</v>
      </c>
      <c r="C7668" t="s">
        <v>56479</v>
      </c>
      <c r="D7668" s="111" t="s">
        <v>4130</v>
      </c>
      <c r="E7668" s="111" t="s">
        <v>56480</v>
      </c>
    </row>
    <row r="7669" spans="1:5">
      <c r="A7669">
        <v>0</v>
      </c>
      <c r="B7669" t="s">
        <v>20972</v>
      </c>
      <c r="C7669" t="s">
        <v>56481</v>
      </c>
      <c r="D7669" s="111" t="s">
        <v>4130</v>
      </c>
      <c r="E7669" s="111" t="s">
        <v>56482</v>
      </c>
    </row>
    <row r="7670" spans="1:5">
      <c r="A7670">
        <v>0</v>
      </c>
      <c r="B7670" t="s">
        <v>20973</v>
      </c>
      <c r="C7670" t="s">
        <v>56483</v>
      </c>
      <c r="D7670" s="111" t="s">
        <v>24</v>
      </c>
      <c r="E7670" s="111" t="s">
        <v>56484</v>
      </c>
    </row>
    <row r="7671" spans="1:5">
      <c r="A7671">
        <v>0</v>
      </c>
      <c r="B7671" t="s">
        <v>56485</v>
      </c>
      <c r="C7671">
        <v>0</v>
      </c>
      <c r="D7671" s="111">
        <v>0</v>
      </c>
      <c r="E7671" s="111" t="s">
        <v>42775</v>
      </c>
    </row>
    <row r="7672" spans="1:5">
      <c r="A7672">
        <v>0</v>
      </c>
      <c r="B7672" t="s">
        <v>20974</v>
      </c>
      <c r="C7672" t="s">
        <v>56486</v>
      </c>
      <c r="D7672" s="111" t="s">
        <v>4146</v>
      </c>
      <c r="E7672" s="111" t="s">
        <v>56487</v>
      </c>
    </row>
    <row r="7673" spans="1:5">
      <c r="A7673">
        <v>0</v>
      </c>
      <c r="B7673" t="s">
        <v>20975</v>
      </c>
      <c r="C7673" t="s">
        <v>56488</v>
      </c>
      <c r="D7673" s="111" t="s">
        <v>24</v>
      </c>
      <c r="E7673" s="111" t="s">
        <v>56489</v>
      </c>
    </row>
    <row r="7674" spans="1:5">
      <c r="A7674">
        <v>0</v>
      </c>
      <c r="B7674" t="s">
        <v>20976</v>
      </c>
      <c r="C7674" t="s">
        <v>56490</v>
      </c>
      <c r="D7674" s="111" t="s">
        <v>24</v>
      </c>
      <c r="E7674" s="111" t="s">
        <v>46038</v>
      </c>
    </row>
    <row r="7675" spans="1:5">
      <c r="A7675">
        <v>0</v>
      </c>
      <c r="B7675" t="s">
        <v>20977</v>
      </c>
      <c r="C7675" t="s">
        <v>56491</v>
      </c>
      <c r="D7675" s="111" t="s">
        <v>24</v>
      </c>
      <c r="E7675" s="111" t="s">
        <v>56492</v>
      </c>
    </row>
    <row r="7676" spans="1:5">
      <c r="A7676">
        <v>0</v>
      </c>
      <c r="B7676" t="s">
        <v>20978</v>
      </c>
      <c r="C7676" t="s">
        <v>56493</v>
      </c>
      <c r="D7676" s="111" t="s">
        <v>4146</v>
      </c>
      <c r="E7676" s="111" t="s">
        <v>56494</v>
      </c>
    </row>
    <row r="7677" spans="1:5">
      <c r="A7677">
        <v>0</v>
      </c>
      <c r="B7677" t="s">
        <v>20979</v>
      </c>
      <c r="C7677" t="s">
        <v>56495</v>
      </c>
      <c r="D7677" s="111" t="s">
        <v>4146</v>
      </c>
      <c r="E7677" s="111" t="s">
        <v>56496</v>
      </c>
    </row>
    <row r="7678" spans="1:5">
      <c r="A7678">
        <v>0</v>
      </c>
      <c r="B7678" t="s">
        <v>20980</v>
      </c>
      <c r="C7678" t="s">
        <v>56497</v>
      </c>
      <c r="D7678" s="111" t="s">
        <v>4146</v>
      </c>
      <c r="E7678" s="111" t="s">
        <v>56498</v>
      </c>
    </row>
    <row r="7679" spans="1:5">
      <c r="A7679">
        <v>0</v>
      </c>
      <c r="B7679" t="s">
        <v>20981</v>
      </c>
      <c r="C7679" t="s">
        <v>56499</v>
      </c>
      <c r="D7679" s="111" t="s">
        <v>4130</v>
      </c>
      <c r="E7679" s="111" t="s">
        <v>56500</v>
      </c>
    </row>
    <row r="7680" spans="1:5">
      <c r="A7680">
        <v>0</v>
      </c>
      <c r="B7680" t="s">
        <v>20982</v>
      </c>
      <c r="C7680" t="s">
        <v>56501</v>
      </c>
      <c r="D7680" s="111" t="s">
        <v>40</v>
      </c>
      <c r="E7680" s="111" t="s">
        <v>56502</v>
      </c>
    </row>
    <row r="7681" spans="1:5">
      <c r="A7681">
        <v>0</v>
      </c>
      <c r="B7681" t="s">
        <v>20983</v>
      </c>
      <c r="C7681" t="s">
        <v>56503</v>
      </c>
      <c r="D7681" s="111" t="s">
        <v>40</v>
      </c>
      <c r="E7681" s="111" t="s">
        <v>46051</v>
      </c>
    </row>
    <row r="7682" spans="1:5">
      <c r="A7682">
        <v>0</v>
      </c>
      <c r="B7682" t="s">
        <v>20984</v>
      </c>
      <c r="C7682" t="s">
        <v>56504</v>
      </c>
      <c r="D7682" s="111" t="s">
        <v>40</v>
      </c>
      <c r="E7682" s="111" t="s">
        <v>56505</v>
      </c>
    </row>
    <row r="7683" spans="1:5">
      <c r="A7683">
        <v>0</v>
      </c>
      <c r="B7683" t="s">
        <v>20985</v>
      </c>
      <c r="C7683" t="s">
        <v>56506</v>
      </c>
      <c r="D7683" s="111" t="s">
        <v>40</v>
      </c>
      <c r="E7683" s="111" t="s">
        <v>56507</v>
      </c>
    </row>
    <row r="7684" spans="1:5">
      <c r="A7684">
        <v>0</v>
      </c>
      <c r="B7684" t="s">
        <v>20986</v>
      </c>
      <c r="C7684" t="s">
        <v>56508</v>
      </c>
      <c r="D7684" s="111" t="s">
        <v>24</v>
      </c>
      <c r="E7684" s="111" t="s">
        <v>56509</v>
      </c>
    </row>
    <row r="7685" spans="1:5">
      <c r="A7685">
        <v>0</v>
      </c>
      <c r="B7685" t="s">
        <v>20987</v>
      </c>
      <c r="C7685" t="s">
        <v>56510</v>
      </c>
      <c r="D7685" s="111" t="s">
        <v>24</v>
      </c>
      <c r="E7685" s="111" t="s">
        <v>46059</v>
      </c>
    </row>
    <row r="7686" spans="1:5">
      <c r="A7686">
        <v>0</v>
      </c>
      <c r="B7686" t="s">
        <v>20988</v>
      </c>
      <c r="C7686" t="s">
        <v>56511</v>
      </c>
      <c r="D7686" s="111" t="s">
        <v>4146</v>
      </c>
      <c r="E7686" s="111" t="s">
        <v>56512</v>
      </c>
    </row>
    <row r="7687" spans="1:5">
      <c r="A7687">
        <v>0</v>
      </c>
      <c r="B7687" t="s">
        <v>20989</v>
      </c>
      <c r="C7687" t="s">
        <v>56513</v>
      </c>
      <c r="D7687" s="111" t="s">
        <v>4146</v>
      </c>
      <c r="E7687" s="111" t="s">
        <v>56514</v>
      </c>
    </row>
    <row r="7688" spans="1:5">
      <c r="A7688">
        <v>0</v>
      </c>
      <c r="B7688" t="s">
        <v>20990</v>
      </c>
      <c r="C7688" t="s">
        <v>56515</v>
      </c>
      <c r="D7688" s="111" t="s">
        <v>4146</v>
      </c>
      <c r="E7688" s="111" t="s">
        <v>56516</v>
      </c>
    </row>
    <row r="7689" spans="1:5">
      <c r="A7689">
        <v>0</v>
      </c>
      <c r="B7689" t="s">
        <v>20991</v>
      </c>
      <c r="C7689" t="s">
        <v>56517</v>
      </c>
      <c r="D7689" s="111" t="s">
        <v>4146</v>
      </c>
      <c r="E7689" s="111" t="s">
        <v>56518</v>
      </c>
    </row>
    <row r="7690" spans="1:5">
      <c r="A7690">
        <v>0</v>
      </c>
      <c r="B7690" t="s">
        <v>20992</v>
      </c>
      <c r="C7690" t="s">
        <v>56519</v>
      </c>
      <c r="D7690" s="111" t="s">
        <v>4130</v>
      </c>
      <c r="E7690" s="111" t="s">
        <v>56520</v>
      </c>
    </row>
    <row r="7691" spans="1:5">
      <c r="A7691">
        <v>0</v>
      </c>
      <c r="B7691" t="s">
        <v>20993</v>
      </c>
      <c r="C7691" t="s">
        <v>56521</v>
      </c>
      <c r="D7691" s="111" t="s">
        <v>4146</v>
      </c>
      <c r="E7691" s="111" t="s">
        <v>56522</v>
      </c>
    </row>
    <row r="7692" spans="1:5">
      <c r="A7692">
        <v>0</v>
      </c>
      <c r="B7692" t="s">
        <v>20994</v>
      </c>
      <c r="C7692" t="s">
        <v>56523</v>
      </c>
      <c r="D7692" s="111" t="s">
        <v>4146</v>
      </c>
      <c r="E7692" s="111" t="s">
        <v>56524</v>
      </c>
    </row>
    <row r="7693" spans="1:5">
      <c r="A7693">
        <v>0</v>
      </c>
      <c r="B7693" t="s">
        <v>20995</v>
      </c>
      <c r="C7693" t="s">
        <v>56525</v>
      </c>
      <c r="D7693" s="111" t="s">
        <v>40</v>
      </c>
      <c r="E7693" s="111" t="s">
        <v>56526</v>
      </c>
    </row>
    <row r="7694" spans="1:5">
      <c r="A7694">
        <v>0</v>
      </c>
      <c r="B7694" t="s">
        <v>20996</v>
      </c>
      <c r="C7694" t="s">
        <v>56527</v>
      </c>
      <c r="D7694" s="111" t="s">
        <v>24</v>
      </c>
      <c r="E7694" s="111" t="s">
        <v>56528</v>
      </c>
    </row>
    <row r="7695" spans="1:5">
      <c r="A7695">
        <v>0</v>
      </c>
      <c r="B7695" t="s">
        <v>20997</v>
      </c>
      <c r="C7695" t="s">
        <v>56529</v>
      </c>
      <c r="D7695" s="111" t="s">
        <v>24</v>
      </c>
      <c r="E7695" s="111" t="s">
        <v>56530</v>
      </c>
    </row>
    <row r="7696" spans="1:5">
      <c r="A7696">
        <v>0</v>
      </c>
      <c r="B7696" t="s">
        <v>20998</v>
      </c>
      <c r="C7696" t="s">
        <v>56531</v>
      </c>
      <c r="D7696" s="111" t="s">
        <v>24</v>
      </c>
      <c r="E7696" s="111" t="s">
        <v>56532</v>
      </c>
    </row>
    <row r="7697" spans="1:5">
      <c r="A7697">
        <v>0</v>
      </c>
      <c r="B7697" t="s">
        <v>20999</v>
      </c>
      <c r="C7697" t="s">
        <v>56533</v>
      </c>
      <c r="D7697" s="111" t="s">
        <v>24</v>
      </c>
      <c r="E7697" s="111" t="s">
        <v>56534</v>
      </c>
    </row>
    <row r="7698" spans="1:5">
      <c r="A7698">
        <v>0</v>
      </c>
      <c r="B7698" t="s">
        <v>21000</v>
      </c>
      <c r="C7698" t="s">
        <v>56535</v>
      </c>
      <c r="D7698" s="111" t="s">
        <v>24</v>
      </c>
      <c r="E7698" s="111" t="s">
        <v>56536</v>
      </c>
    </row>
    <row r="7699" spans="1:5">
      <c r="A7699">
        <v>0</v>
      </c>
      <c r="B7699" t="s">
        <v>21001</v>
      </c>
      <c r="C7699" t="s">
        <v>56537</v>
      </c>
      <c r="D7699" s="111" t="s">
        <v>24</v>
      </c>
      <c r="E7699" s="111" t="s">
        <v>56538</v>
      </c>
    </row>
    <row r="7700" spans="1:5">
      <c r="A7700">
        <v>0</v>
      </c>
      <c r="B7700" t="s">
        <v>21002</v>
      </c>
      <c r="C7700" t="s">
        <v>56539</v>
      </c>
      <c r="D7700" s="111" t="s">
        <v>4130</v>
      </c>
      <c r="E7700" s="111" t="s">
        <v>56540</v>
      </c>
    </row>
    <row r="7701" spans="1:5">
      <c r="A7701">
        <v>0</v>
      </c>
      <c r="B7701" t="s">
        <v>21003</v>
      </c>
      <c r="C7701" t="s">
        <v>56541</v>
      </c>
      <c r="D7701" s="111" t="s">
        <v>4130</v>
      </c>
      <c r="E7701" s="111" t="s">
        <v>56542</v>
      </c>
    </row>
    <row r="7702" spans="1:5">
      <c r="A7702">
        <v>0</v>
      </c>
      <c r="B7702" t="s">
        <v>21004</v>
      </c>
      <c r="C7702" t="s">
        <v>56543</v>
      </c>
      <c r="D7702" s="111" t="s">
        <v>4130</v>
      </c>
      <c r="E7702" s="111" t="s">
        <v>56544</v>
      </c>
    </row>
    <row r="7703" spans="1:5">
      <c r="A7703">
        <v>0</v>
      </c>
      <c r="B7703" t="s">
        <v>56545</v>
      </c>
      <c r="C7703">
        <v>0</v>
      </c>
      <c r="D7703" s="111">
        <v>0</v>
      </c>
      <c r="E7703" s="111" t="s">
        <v>42775</v>
      </c>
    </row>
    <row r="7704" spans="1:5">
      <c r="A7704">
        <v>0</v>
      </c>
      <c r="B7704" t="s">
        <v>21005</v>
      </c>
      <c r="C7704" t="s">
        <v>56546</v>
      </c>
      <c r="D7704" s="111" t="s">
        <v>4147</v>
      </c>
      <c r="E7704" s="111" t="s">
        <v>46096</v>
      </c>
    </row>
    <row r="7705" spans="1:5">
      <c r="A7705">
        <v>0</v>
      </c>
      <c r="B7705" t="s">
        <v>21006</v>
      </c>
      <c r="C7705" t="s">
        <v>56547</v>
      </c>
      <c r="D7705" s="111" t="s">
        <v>4147</v>
      </c>
      <c r="E7705" s="111" t="s">
        <v>46098</v>
      </c>
    </row>
    <row r="7706" spans="1:5">
      <c r="A7706">
        <v>0</v>
      </c>
      <c r="B7706" t="s">
        <v>56548</v>
      </c>
      <c r="C7706">
        <v>0</v>
      </c>
      <c r="D7706" s="111">
        <v>0</v>
      </c>
      <c r="E7706" s="111" t="s">
        <v>42775</v>
      </c>
    </row>
    <row r="7707" spans="1:5">
      <c r="A7707">
        <v>0</v>
      </c>
      <c r="B7707" t="s">
        <v>21007</v>
      </c>
      <c r="C7707" t="s">
        <v>56549</v>
      </c>
      <c r="D7707" s="111" t="s">
        <v>40</v>
      </c>
      <c r="E7707" s="111" t="s">
        <v>51095</v>
      </c>
    </row>
    <row r="7708" spans="1:5">
      <c r="A7708">
        <v>0</v>
      </c>
      <c r="B7708" t="s">
        <v>21008</v>
      </c>
      <c r="C7708" t="s">
        <v>56550</v>
      </c>
      <c r="D7708" s="111" t="s">
        <v>40</v>
      </c>
      <c r="E7708" s="111" t="s">
        <v>56551</v>
      </c>
    </row>
    <row r="7709" spans="1:5">
      <c r="A7709">
        <v>0</v>
      </c>
      <c r="B7709" t="s">
        <v>21009</v>
      </c>
      <c r="C7709" t="s">
        <v>56552</v>
      </c>
      <c r="D7709" s="111" t="s">
        <v>40</v>
      </c>
      <c r="E7709" s="111" t="s">
        <v>56553</v>
      </c>
    </row>
    <row r="7710" spans="1:5">
      <c r="A7710">
        <v>0</v>
      </c>
      <c r="B7710" t="s">
        <v>21010</v>
      </c>
      <c r="C7710" t="s">
        <v>56554</v>
      </c>
      <c r="D7710" s="111" t="s">
        <v>40</v>
      </c>
      <c r="E7710" s="111" t="s">
        <v>56555</v>
      </c>
    </row>
    <row r="7711" spans="1:5">
      <c r="A7711">
        <v>0</v>
      </c>
      <c r="B7711" t="s">
        <v>21011</v>
      </c>
      <c r="C7711" t="s">
        <v>56556</v>
      </c>
      <c r="D7711" s="111" t="s">
        <v>40</v>
      </c>
      <c r="E7711" s="111" t="s">
        <v>56557</v>
      </c>
    </row>
    <row r="7712" spans="1:5">
      <c r="A7712">
        <v>0</v>
      </c>
      <c r="B7712" t="s">
        <v>21012</v>
      </c>
      <c r="C7712" t="s">
        <v>56558</v>
      </c>
      <c r="D7712" s="111" t="s">
        <v>4130</v>
      </c>
      <c r="E7712" s="111" t="s">
        <v>56559</v>
      </c>
    </row>
    <row r="7713" spans="1:5">
      <c r="A7713">
        <v>0</v>
      </c>
      <c r="B7713" t="s">
        <v>21013</v>
      </c>
      <c r="C7713" t="s">
        <v>56560</v>
      </c>
      <c r="D7713" s="111" t="s">
        <v>24</v>
      </c>
      <c r="E7713" s="111" t="s">
        <v>56561</v>
      </c>
    </row>
    <row r="7714" spans="1:5">
      <c r="A7714">
        <v>0</v>
      </c>
      <c r="B7714" t="s">
        <v>21014</v>
      </c>
      <c r="C7714" t="s">
        <v>56562</v>
      </c>
      <c r="D7714" s="111" t="s">
        <v>40</v>
      </c>
      <c r="E7714" s="111" t="s">
        <v>56563</v>
      </c>
    </row>
    <row r="7715" spans="1:5">
      <c r="A7715">
        <v>0</v>
      </c>
      <c r="B7715" t="s">
        <v>21015</v>
      </c>
      <c r="C7715" t="s">
        <v>56564</v>
      </c>
      <c r="D7715" s="111" t="s">
        <v>4146</v>
      </c>
      <c r="E7715" s="111" t="s">
        <v>56565</v>
      </c>
    </row>
    <row r="7716" spans="1:5">
      <c r="A7716">
        <v>0</v>
      </c>
      <c r="B7716" t="s">
        <v>21016</v>
      </c>
      <c r="C7716" t="s">
        <v>56566</v>
      </c>
      <c r="D7716" s="111" t="s">
        <v>4146</v>
      </c>
      <c r="E7716" s="111" t="s">
        <v>56567</v>
      </c>
    </row>
    <row r="7717" spans="1:5">
      <c r="A7717">
        <v>0</v>
      </c>
      <c r="B7717" t="s">
        <v>56568</v>
      </c>
      <c r="C7717">
        <v>0</v>
      </c>
      <c r="D7717" s="111">
        <v>0</v>
      </c>
      <c r="E7717" s="111" t="s">
        <v>42775</v>
      </c>
    </row>
    <row r="7718" spans="1:5">
      <c r="A7718">
        <v>0</v>
      </c>
      <c r="B7718" t="s">
        <v>21017</v>
      </c>
      <c r="C7718" t="s">
        <v>56569</v>
      </c>
      <c r="D7718" s="111" t="s">
        <v>4130</v>
      </c>
      <c r="E7718" s="111" t="s">
        <v>56570</v>
      </c>
    </row>
    <row r="7719" spans="1:5">
      <c r="A7719">
        <v>0</v>
      </c>
      <c r="B7719" t="s">
        <v>21018</v>
      </c>
      <c r="C7719" t="s">
        <v>56571</v>
      </c>
      <c r="D7719" s="111" t="s">
        <v>40</v>
      </c>
      <c r="E7719" s="111" t="s">
        <v>56572</v>
      </c>
    </row>
    <row r="7720" spans="1:5">
      <c r="A7720">
        <v>0</v>
      </c>
      <c r="B7720" t="s">
        <v>56573</v>
      </c>
      <c r="C7720">
        <v>0</v>
      </c>
      <c r="D7720" s="111">
        <v>0</v>
      </c>
      <c r="E7720" s="111" t="s">
        <v>42775</v>
      </c>
    </row>
    <row r="7721" spans="1:5">
      <c r="A7721">
        <v>0</v>
      </c>
      <c r="B7721" t="s">
        <v>21019</v>
      </c>
      <c r="C7721" t="s">
        <v>56574</v>
      </c>
      <c r="D7721" s="111" t="s">
        <v>4130</v>
      </c>
      <c r="E7721" s="111" t="s">
        <v>56575</v>
      </c>
    </row>
    <row r="7722" spans="1:5">
      <c r="A7722">
        <v>0</v>
      </c>
      <c r="B7722" t="s">
        <v>21020</v>
      </c>
      <c r="C7722" t="s">
        <v>56576</v>
      </c>
      <c r="D7722" s="111" t="s">
        <v>40</v>
      </c>
      <c r="E7722" s="111" t="s">
        <v>56577</v>
      </c>
    </row>
    <row r="7723" spans="1:5">
      <c r="A7723">
        <v>0</v>
      </c>
      <c r="B7723" t="s">
        <v>21021</v>
      </c>
      <c r="C7723" t="s">
        <v>56578</v>
      </c>
      <c r="D7723" s="111" t="s">
        <v>4146</v>
      </c>
      <c r="E7723" s="111" t="s">
        <v>56579</v>
      </c>
    </row>
    <row r="7724" spans="1:5">
      <c r="A7724">
        <v>0</v>
      </c>
      <c r="B7724" t="s">
        <v>21022</v>
      </c>
      <c r="C7724" t="s">
        <v>56580</v>
      </c>
      <c r="D7724" s="111" t="s">
        <v>4146</v>
      </c>
      <c r="E7724" s="111" t="s">
        <v>56581</v>
      </c>
    </row>
    <row r="7725" spans="1:5">
      <c r="A7725">
        <v>0</v>
      </c>
      <c r="B7725" t="s">
        <v>21023</v>
      </c>
      <c r="C7725" t="s">
        <v>56582</v>
      </c>
      <c r="D7725" s="111" t="s">
        <v>4130</v>
      </c>
      <c r="E7725" s="111" t="s">
        <v>56583</v>
      </c>
    </row>
    <row r="7726" spans="1:5">
      <c r="A7726">
        <v>0</v>
      </c>
      <c r="B7726" t="s">
        <v>21024</v>
      </c>
      <c r="C7726" t="s">
        <v>56584</v>
      </c>
      <c r="D7726" s="111" t="s">
        <v>4130</v>
      </c>
      <c r="E7726" s="111" t="s">
        <v>56585</v>
      </c>
    </row>
    <row r="7727" spans="1:5">
      <c r="A7727">
        <v>0</v>
      </c>
      <c r="B7727" t="s">
        <v>21025</v>
      </c>
      <c r="C7727" t="s">
        <v>56586</v>
      </c>
      <c r="D7727" s="111" t="s">
        <v>4130</v>
      </c>
      <c r="E7727" s="111" t="s">
        <v>46139</v>
      </c>
    </row>
    <row r="7728" spans="1:5">
      <c r="A7728">
        <v>0</v>
      </c>
      <c r="B7728" t="s">
        <v>21026</v>
      </c>
      <c r="C7728" t="s">
        <v>56587</v>
      </c>
      <c r="D7728" s="111" t="s">
        <v>4130</v>
      </c>
      <c r="E7728" s="111" t="s">
        <v>56588</v>
      </c>
    </row>
    <row r="7729" spans="1:5">
      <c r="A7729">
        <v>0</v>
      </c>
      <c r="B7729" t="s">
        <v>21027</v>
      </c>
      <c r="C7729" t="s">
        <v>56589</v>
      </c>
      <c r="D7729" s="111" t="s">
        <v>4130</v>
      </c>
      <c r="E7729" s="111" t="s">
        <v>56590</v>
      </c>
    </row>
    <row r="7730" spans="1:5">
      <c r="A7730">
        <v>0</v>
      </c>
      <c r="B7730" t="s">
        <v>21028</v>
      </c>
      <c r="C7730" t="s">
        <v>56591</v>
      </c>
      <c r="D7730" s="111" t="s">
        <v>4130</v>
      </c>
      <c r="E7730" s="111" t="s">
        <v>56592</v>
      </c>
    </row>
    <row r="7731" spans="1:5">
      <c r="A7731">
        <v>0</v>
      </c>
      <c r="B7731" t="s">
        <v>21029</v>
      </c>
      <c r="C7731" t="s">
        <v>56593</v>
      </c>
      <c r="D7731" s="111" t="s">
        <v>4130</v>
      </c>
      <c r="E7731" s="111" t="s">
        <v>56594</v>
      </c>
    </row>
    <row r="7732" spans="1:5">
      <c r="A7732">
        <v>0</v>
      </c>
      <c r="B7732" t="s">
        <v>21030</v>
      </c>
      <c r="C7732" t="s">
        <v>56595</v>
      </c>
      <c r="D7732" s="111" t="s">
        <v>4130</v>
      </c>
      <c r="E7732" s="111" t="s">
        <v>56596</v>
      </c>
    </row>
    <row r="7733" spans="1:5">
      <c r="A7733">
        <v>0</v>
      </c>
      <c r="B7733" t="s">
        <v>21031</v>
      </c>
      <c r="C7733" t="s">
        <v>56597</v>
      </c>
      <c r="D7733" s="111" t="s">
        <v>4130</v>
      </c>
      <c r="E7733" s="111" t="s">
        <v>56598</v>
      </c>
    </row>
    <row r="7734" spans="1:5">
      <c r="A7734">
        <v>0</v>
      </c>
      <c r="B7734" t="s">
        <v>21032</v>
      </c>
      <c r="C7734" t="s">
        <v>56599</v>
      </c>
      <c r="D7734" s="111" t="s">
        <v>24</v>
      </c>
      <c r="E7734" s="111" t="s">
        <v>56600</v>
      </c>
    </row>
    <row r="7735" spans="1:5">
      <c r="A7735">
        <v>0</v>
      </c>
      <c r="B7735" t="s">
        <v>21033</v>
      </c>
      <c r="C7735" t="s">
        <v>56601</v>
      </c>
      <c r="D7735" s="111" t="s">
        <v>24</v>
      </c>
      <c r="E7735" s="111" t="s">
        <v>56602</v>
      </c>
    </row>
    <row r="7736" spans="1:5">
      <c r="A7736" t="s">
        <v>56603</v>
      </c>
      <c r="B7736">
        <v>0</v>
      </c>
      <c r="C7736">
        <v>0</v>
      </c>
      <c r="D7736" s="111">
        <v>0</v>
      </c>
      <c r="E7736" s="111" t="s">
        <v>42775</v>
      </c>
    </row>
    <row r="7737" spans="1:5">
      <c r="A7737">
        <v>0</v>
      </c>
      <c r="B7737" t="s">
        <v>56604</v>
      </c>
      <c r="C7737">
        <v>0</v>
      </c>
      <c r="D7737" s="111">
        <v>0</v>
      </c>
      <c r="E7737" s="111" t="s">
        <v>42775</v>
      </c>
    </row>
    <row r="7738" spans="1:5">
      <c r="A7738">
        <v>0</v>
      </c>
      <c r="B7738" t="s">
        <v>21034</v>
      </c>
      <c r="C7738" t="s">
        <v>56605</v>
      </c>
      <c r="D7738" s="111" t="s">
        <v>40</v>
      </c>
      <c r="E7738" s="111" t="s">
        <v>56606</v>
      </c>
    </row>
    <row r="7739" spans="1:5">
      <c r="A7739">
        <v>0</v>
      </c>
      <c r="B7739" t="s">
        <v>21035</v>
      </c>
      <c r="C7739" t="s">
        <v>56607</v>
      </c>
      <c r="D7739" s="111" t="s">
        <v>40</v>
      </c>
      <c r="E7739" s="111" t="s">
        <v>56608</v>
      </c>
    </row>
    <row r="7740" spans="1:5">
      <c r="A7740">
        <v>0</v>
      </c>
      <c r="B7740" t="s">
        <v>21036</v>
      </c>
      <c r="C7740" t="s">
        <v>56609</v>
      </c>
      <c r="D7740" s="111" t="s">
        <v>40</v>
      </c>
      <c r="E7740" s="111" t="s">
        <v>56610</v>
      </c>
    </row>
    <row r="7741" spans="1:5">
      <c r="A7741">
        <v>0</v>
      </c>
      <c r="B7741" t="s">
        <v>21037</v>
      </c>
      <c r="C7741" t="s">
        <v>56611</v>
      </c>
      <c r="D7741" s="111" t="s">
        <v>40</v>
      </c>
      <c r="E7741" s="111" t="s">
        <v>56612</v>
      </c>
    </row>
    <row r="7742" spans="1:5">
      <c r="A7742">
        <v>0</v>
      </c>
      <c r="B7742" t="s">
        <v>56613</v>
      </c>
      <c r="C7742">
        <v>0</v>
      </c>
      <c r="D7742" s="111">
        <v>0</v>
      </c>
      <c r="E7742" s="111" t="s">
        <v>42775</v>
      </c>
    </row>
    <row r="7743" spans="1:5">
      <c r="A7743">
        <v>0</v>
      </c>
      <c r="B7743" t="s">
        <v>21038</v>
      </c>
      <c r="C7743" t="s">
        <v>56614</v>
      </c>
      <c r="D7743" s="111" t="s">
        <v>24</v>
      </c>
      <c r="E7743" s="111" t="s">
        <v>56615</v>
      </c>
    </row>
    <row r="7744" spans="1:5">
      <c r="A7744">
        <v>0</v>
      </c>
      <c r="B7744" t="s">
        <v>21039</v>
      </c>
      <c r="C7744" t="s">
        <v>56616</v>
      </c>
      <c r="D7744" s="111" t="s">
        <v>4130</v>
      </c>
      <c r="E7744" s="111" t="s">
        <v>56617</v>
      </c>
    </row>
    <row r="7745" spans="1:5">
      <c r="A7745">
        <v>0</v>
      </c>
      <c r="B7745" t="s">
        <v>21040</v>
      </c>
      <c r="C7745" t="s">
        <v>56618</v>
      </c>
      <c r="D7745" s="111" t="s">
        <v>4130</v>
      </c>
      <c r="E7745" s="111" t="s">
        <v>56617</v>
      </c>
    </row>
    <row r="7746" spans="1:5">
      <c r="A7746">
        <v>0</v>
      </c>
      <c r="B7746" t="s">
        <v>21041</v>
      </c>
      <c r="C7746" t="s">
        <v>56619</v>
      </c>
      <c r="D7746" s="111" t="s">
        <v>4130</v>
      </c>
      <c r="E7746" s="111" t="s">
        <v>56620</v>
      </c>
    </row>
    <row r="7747" spans="1:5">
      <c r="A7747">
        <v>0</v>
      </c>
      <c r="B7747" t="s">
        <v>21042</v>
      </c>
      <c r="C7747" t="s">
        <v>56621</v>
      </c>
      <c r="D7747" s="111" t="s">
        <v>4130</v>
      </c>
      <c r="E7747" s="111" t="s">
        <v>56622</v>
      </c>
    </row>
    <row r="7748" spans="1:5">
      <c r="A7748">
        <v>0</v>
      </c>
      <c r="B7748" t="s">
        <v>21043</v>
      </c>
      <c r="C7748" t="s">
        <v>56623</v>
      </c>
      <c r="D7748" s="111" t="s">
        <v>4130</v>
      </c>
      <c r="E7748" s="111" t="s">
        <v>56624</v>
      </c>
    </row>
    <row r="7749" spans="1:5">
      <c r="A7749">
        <v>0</v>
      </c>
      <c r="B7749" t="s">
        <v>21044</v>
      </c>
      <c r="C7749" t="s">
        <v>56625</v>
      </c>
      <c r="D7749" s="111" t="s">
        <v>4130</v>
      </c>
      <c r="E7749" s="111" t="s">
        <v>56626</v>
      </c>
    </row>
    <row r="7750" spans="1:5">
      <c r="A7750">
        <v>0</v>
      </c>
      <c r="B7750" t="s">
        <v>21045</v>
      </c>
      <c r="C7750" t="s">
        <v>56627</v>
      </c>
      <c r="D7750" s="111" t="s">
        <v>4130</v>
      </c>
      <c r="E7750" s="111" t="s">
        <v>56628</v>
      </c>
    </row>
    <row r="7751" spans="1:5">
      <c r="A7751">
        <v>0</v>
      </c>
      <c r="B7751" t="s">
        <v>21046</v>
      </c>
      <c r="C7751" t="s">
        <v>56629</v>
      </c>
      <c r="D7751" s="111" t="s">
        <v>4130</v>
      </c>
      <c r="E7751" s="111" t="s">
        <v>56630</v>
      </c>
    </row>
    <row r="7752" spans="1:5">
      <c r="A7752">
        <v>0</v>
      </c>
      <c r="B7752" t="s">
        <v>21047</v>
      </c>
      <c r="C7752" t="s">
        <v>56631</v>
      </c>
      <c r="D7752" s="111" t="s">
        <v>4130</v>
      </c>
      <c r="E7752" s="111" t="s">
        <v>56632</v>
      </c>
    </row>
    <row r="7753" spans="1:5">
      <c r="A7753">
        <v>0</v>
      </c>
      <c r="B7753" t="s">
        <v>21048</v>
      </c>
      <c r="C7753" t="s">
        <v>56633</v>
      </c>
      <c r="D7753" s="111" t="s">
        <v>4130</v>
      </c>
      <c r="E7753" s="111" t="s">
        <v>56634</v>
      </c>
    </row>
    <row r="7754" spans="1:5">
      <c r="A7754">
        <v>0</v>
      </c>
      <c r="B7754" t="s">
        <v>21049</v>
      </c>
      <c r="C7754" t="s">
        <v>56635</v>
      </c>
      <c r="D7754" s="111" t="s">
        <v>4130</v>
      </c>
      <c r="E7754" s="111" t="s">
        <v>56636</v>
      </c>
    </row>
    <row r="7755" spans="1:5">
      <c r="A7755">
        <v>0</v>
      </c>
      <c r="B7755" t="s">
        <v>21050</v>
      </c>
      <c r="C7755" t="s">
        <v>56637</v>
      </c>
      <c r="D7755" s="111" t="s">
        <v>4130</v>
      </c>
      <c r="E7755" s="111" t="s">
        <v>56638</v>
      </c>
    </row>
    <row r="7756" spans="1:5">
      <c r="A7756">
        <v>0</v>
      </c>
      <c r="B7756" t="s">
        <v>21051</v>
      </c>
      <c r="C7756" t="s">
        <v>56639</v>
      </c>
      <c r="D7756" s="111" t="s">
        <v>4130</v>
      </c>
      <c r="E7756" s="111" t="s">
        <v>56640</v>
      </c>
    </row>
    <row r="7757" spans="1:5">
      <c r="A7757">
        <v>0</v>
      </c>
      <c r="B7757" t="s">
        <v>21052</v>
      </c>
      <c r="C7757" t="s">
        <v>56641</v>
      </c>
      <c r="D7757" s="111" t="s">
        <v>4130</v>
      </c>
      <c r="E7757" s="111" t="s">
        <v>56642</v>
      </c>
    </row>
    <row r="7758" spans="1:5">
      <c r="A7758">
        <v>0</v>
      </c>
      <c r="B7758" t="s">
        <v>21053</v>
      </c>
      <c r="C7758" t="s">
        <v>56643</v>
      </c>
      <c r="D7758" s="111" t="s">
        <v>4130</v>
      </c>
      <c r="E7758" s="111" t="s">
        <v>56644</v>
      </c>
    </row>
    <row r="7759" spans="1:5">
      <c r="A7759">
        <v>0</v>
      </c>
      <c r="B7759" t="s">
        <v>21054</v>
      </c>
      <c r="C7759" t="s">
        <v>56645</v>
      </c>
      <c r="D7759" s="111" t="s">
        <v>4130</v>
      </c>
      <c r="E7759" s="111" t="s">
        <v>56646</v>
      </c>
    </row>
    <row r="7760" spans="1:5">
      <c r="A7760">
        <v>0</v>
      </c>
      <c r="B7760" t="s">
        <v>21055</v>
      </c>
      <c r="C7760" t="s">
        <v>56647</v>
      </c>
      <c r="D7760" s="111" t="s">
        <v>24</v>
      </c>
      <c r="E7760" s="111" t="s">
        <v>56648</v>
      </c>
    </row>
    <row r="7761" spans="1:5">
      <c r="A7761">
        <v>0</v>
      </c>
      <c r="B7761" t="s">
        <v>56649</v>
      </c>
      <c r="C7761">
        <v>0</v>
      </c>
      <c r="D7761" s="111">
        <v>0</v>
      </c>
      <c r="E7761" s="111" t="s">
        <v>42775</v>
      </c>
    </row>
    <row r="7762" spans="1:5">
      <c r="A7762">
        <v>0</v>
      </c>
      <c r="B7762" t="s">
        <v>21056</v>
      </c>
      <c r="C7762" t="s">
        <v>56650</v>
      </c>
      <c r="D7762" s="111" t="s">
        <v>4130</v>
      </c>
      <c r="E7762" s="111" t="s">
        <v>56651</v>
      </c>
    </row>
    <row r="7763" spans="1:5">
      <c r="A7763">
        <v>0</v>
      </c>
      <c r="B7763" t="s">
        <v>21057</v>
      </c>
      <c r="C7763" t="s">
        <v>56652</v>
      </c>
      <c r="D7763" s="111" t="s">
        <v>4130</v>
      </c>
      <c r="E7763" s="111" t="s">
        <v>56653</v>
      </c>
    </row>
    <row r="7764" spans="1:5">
      <c r="A7764">
        <v>0</v>
      </c>
      <c r="B7764" t="s">
        <v>21058</v>
      </c>
      <c r="C7764" t="s">
        <v>56654</v>
      </c>
      <c r="D7764" s="111" t="s">
        <v>4130</v>
      </c>
      <c r="E7764" s="111" t="s">
        <v>56655</v>
      </c>
    </row>
    <row r="7765" spans="1:5">
      <c r="A7765">
        <v>0</v>
      </c>
      <c r="B7765" t="s">
        <v>21059</v>
      </c>
      <c r="C7765" t="s">
        <v>56656</v>
      </c>
      <c r="D7765" s="111" t="s">
        <v>4130</v>
      </c>
      <c r="E7765" s="111" t="s">
        <v>56657</v>
      </c>
    </row>
    <row r="7766" spans="1:5">
      <c r="A7766">
        <v>0</v>
      </c>
      <c r="B7766" t="s">
        <v>21060</v>
      </c>
      <c r="C7766" t="s">
        <v>56658</v>
      </c>
      <c r="D7766" s="111" t="s">
        <v>4130</v>
      </c>
      <c r="E7766" s="111" t="s">
        <v>56659</v>
      </c>
    </row>
    <row r="7767" spans="1:5">
      <c r="A7767">
        <v>0</v>
      </c>
      <c r="B7767" t="s">
        <v>21061</v>
      </c>
      <c r="C7767" t="s">
        <v>56660</v>
      </c>
      <c r="D7767" s="111" t="s">
        <v>4130</v>
      </c>
      <c r="E7767" s="111" t="s">
        <v>56661</v>
      </c>
    </row>
    <row r="7768" spans="1:5">
      <c r="A7768">
        <v>0</v>
      </c>
      <c r="B7768" t="s">
        <v>56662</v>
      </c>
      <c r="C7768">
        <v>0</v>
      </c>
      <c r="D7768" s="111">
        <v>0</v>
      </c>
      <c r="E7768" s="111" t="s">
        <v>42775</v>
      </c>
    </row>
    <row r="7769" spans="1:5">
      <c r="A7769">
        <v>0</v>
      </c>
      <c r="B7769" t="s">
        <v>21062</v>
      </c>
      <c r="C7769" t="s">
        <v>56663</v>
      </c>
      <c r="D7769" s="111" t="s">
        <v>4130</v>
      </c>
      <c r="E7769" s="111" t="s">
        <v>56664</v>
      </c>
    </row>
    <row r="7770" spans="1:5">
      <c r="A7770">
        <v>0</v>
      </c>
      <c r="B7770" t="s">
        <v>21063</v>
      </c>
      <c r="C7770" t="s">
        <v>56665</v>
      </c>
      <c r="D7770" s="111" t="s">
        <v>4130</v>
      </c>
      <c r="E7770" s="111" t="s">
        <v>56666</v>
      </c>
    </row>
    <row r="7771" spans="1:5">
      <c r="A7771">
        <v>0</v>
      </c>
      <c r="B7771" t="s">
        <v>21064</v>
      </c>
      <c r="C7771" t="s">
        <v>56667</v>
      </c>
      <c r="D7771" s="111" t="s">
        <v>4130</v>
      </c>
      <c r="E7771" s="111" t="s">
        <v>56668</v>
      </c>
    </row>
    <row r="7772" spans="1:5">
      <c r="A7772">
        <v>0</v>
      </c>
      <c r="B7772" t="s">
        <v>21065</v>
      </c>
      <c r="C7772" t="s">
        <v>56669</v>
      </c>
      <c r="D7772" s="111" t="s">
        <v>4130</v>
      </c>
      <c r="E7772" s="111" t="s">
        <v>56670</v>
      </c>
    </row>
    <row r="7773" spans="1:5">
      <c r="A7773">
        <v>0</v>
      </c>
      <c r="B7773" t="s">
        <v>21066</v>
      </c>
      <c r="C7773" t="s">
        <v>56671</v>
      </c>
      <c r="D7773" s="111" t="s">
        <v>4130</v>
      </c>
      <c r="E7773" s="111" t="s">
        <v>56672</v>
      </c>
    </row>
    <row r="7774" spans="1:5">
      <c r="A7774">
        <v>0</v>
      </c>
      <c r="B7774" t="s">
        <v>21067</v>
      </c>
      <c r="C7774" t="s">
        <v>56673</v>
      </c>
      <c r="D7774" s="111" t="s">
        <v>4130</v>
      </c>
      <c r="E7774" s="111" t="s">
        <v>56674</v>
      </c>
    </row>
    <row r="7775" spans="1:5">
      <c r="A7775">
        <v>0</v>
      </c>
      <c r="B7775" t="s">
        <v>21068</v>
      </c>
      <c r="C7775" t="s">
        <v>56675</v>
      </c>
      <c r="D7775" s="111" t="s">
        <v>4130</v>
      </c>
      <c r="E7775" s="111" t="s">
        <v>56676</v>
      </c>
    </row>
    <row r="7776" spans="1:5">
      <c r="A7776">
        <v>0</v>
      </c>
      <c r="B7776" t="s">
        <v>21069</v>
      </c>
      <c r="C7776" t="s">
        <v>56677</v>
      </c>
      <c r="D7776" s="111" t="s">
        <v>4130</v>
      </c>
      <c r="E7776" s="111" t="s">
        <v>56678</v>
      </c>
    </row>
    <row r="7777" spans="1:5">
      <c r="A7777">
        <v>0</v>
      </c>
      <c r="B7777" t="s">
        <v>21070</v>
      </c>
      <c r="C7777" t="s">
        <v>56679</v>
      </c>
      <c r="D7777" s="111" t="s">
        <v>4130</v>
      </c>
      <c r="E7777" s="111" t="s">
        <v>56680</v>
      </c>
    </row>
    <row r="7778" spans="1:5">
      <c r="A7778">
        <v>0</v>
      </c>
      <c r="B7778" t="s">
        <v>21071</v>
      </c>
      <c r="C7778" t="s">
        <v>56681</v>
      </c>
      <c r="D7778" s="111" t="s">
        <v>4130</v>
      </c>
      <c r="E7778" s="111" t="s">
        <v>56682</v>
      </c>
    </row>
    <row r="7779" spans="1:5">
      <c r="A7779">
        <v>0</v>
      </c>
      <c r="B7779" t="s">
        <v>21072</v>
      </c>
      <c r="C7779" t="s">
        <v>56683</v>
      </c>
      <c r="D7779" s="111" t="s">
        <v>4130</v>
      </c>
      <c r="E7779" s="111" t="s">
        <v>56684</v>
      </c>
    </row>
    <row r="7780" spans="1:5">
      <c r="A7780">
        <v>0</v>
      </c>
      <c r="B7780" t="s">
        <v>56685</v>
      </c>
      <c r="C7780">
        <v>0</v>
      </c>
      <c r="D7780" s="111">
        <v>0</v>
      </c>
      <c r="E7780" s="111" t="s">
        <v>42775</v>
      </c>
    </row>
    <row r="7781" spans="1:5">
      <c r="A7781">
        <v>0</v>
      </c>
      <c r="B7781" t="s">
        <v>21073</v>
      </c>
      <c r="C7781" t="s">
        <v>56686</v>
      </c>
      <c r="D7781" s="111" t="s">
        <v>24</v>
      </c>
      <c r="E7781" s="111" t="s">
        <v>46240</v>
      </c>
    </row>
    <row r="7782" spans="1:5">
      <c r="A7782">
        <v>0</v>
      </c>
      <c r="B7782" t="s">
        <v>21074</v>
      </c>
      <c r="C7782" t="s">
        <v>56687</v>
      </c>
      <c r="D7782" s="111" t="s">
        <v>24</v>
      </c>
      <c r="E7782" s="111" t="s">
        <v>46242</v>
      </c>
    </row>
    <row r="7783" spans="1:5">
      <c r="A7783">
        <v>0</v>
      </c>
      <c r="B7783" t="s">
        <v>21075</v>
      </c>
      <c r="C7783" t="s">
        <v>56688</v>
      </c>
      <c r="D7783" s="111" t="s">
        <v>24</v>
      </c>
      <c r="E7783" s="111" t="s">
        <v>46244</v>
      </c>
    </row>
    <row r="7784" spans="1:5">
      <c r="A7784">
        <v>0</v>
      </c>
      <c r="B7784" t="s">
        <v>21076</v>
      </c>
      <c r="C7784" t="s">
        <v>56689</v>
      </c>
      <c r="D7784" s="111" t="s">
        <v>24</v>
      </c>
      <c r="E7784" s="111" t="s">
        <v>46246</v>
      </c>
    </row>
    <row r="7785" spans="1:5">
      <c r="A7785">
        <v>0</v>
      </c>
      <c r="B7785" t="s">
        <v>21077</v>
      </c>
      <c r="C7785" t="s">
        <v>56690</v>
      </c>
      <c r="D7785" s="111" t="s">
        <v>24</v>
      </c>
      <c r="E7785" s="111" t="s">
        <v>46248</v>
      </c>
    </row>
    <row r="7786" spans="1:5">
      <c r="A7786">
        <v>0</v>
      </c>
      <c r="B7786" t="s">
        <v>21078</v>
      </c>
      <c r="C7786" t="s">
        <v>56691</v>
      </c>
      <c r="D7786" s="111" t="s">
        <v>24</v>
      </c>
      <c r="E7786" s="111" t="s">
        <v>44561</v>
      </c>
    </row>
    <row r="7787" spans="1:5">
      <c r="A7787">
        <v>0</v>
      </c>
      <c r="B7787" t="s">
        <v>21079</v>
      </c>
      <c r="C7787" t="s">
        <v>56692</v>
      </c>
      <c r="D7787" s="111" t="s">
        <v>24</v>
      </c>
      <c r="E7787" s="111" t="s">
        <v>46251</v>
      </c>
    </row>
    <row r="7788" spans="1:5">
      <c r="A7788">
        <v>0</v>
      </c>
      <c r="B7788" t="s">
        <v>21080</v>
      </c>
      <c r="C7788" t="s">
        <v>56693</v>
      </c>
      <c r="D7788" s="111" t="s">
        <v>40</v>
      </c>
      <c r="E7788" s="111" t="s">
        <v>46253</v>
      </c>
    </row>
    <row r="7789" spans="1:5">
      <c r="A7789">
        <v>0</v>
      </c>
      <c r="B7789" t="s">
        <v>21081</v>
      </c>
      <c r="C7789" t="s">
        <v>56694</v>
      </c>
      <c r="D7789" s="111" t="s">
        <v>40</v>
      </c>
      <c r="E7789" s="111" t="s">
        <v>46255</v>
      </c>
    </row>
    <row r="7790" spans="1:5">
      <c r="A7790">
        <v>0</v>
      </c>
      <c r="B7790" t="s">
        <v>21082</v>
      </c>
      <c r="C7790" t="s">
        <v>56695</v>
      </c>
      <c r="D7790" s="111" t="s">
        <v>40</v>
      </c>
      <c r="E7790" s="111" t="s">
        <v>46257</v>
      </c>
    </row>
    <row r="7791" spans="1:5">
      <c r="A7791">
        <v>0</v>
      </c>
      <c r="B7791" t="s">
        <v>21083</v>
      </c>
      <c r="C7791" t="s">
        <v>56696</v>
      </c>
      <c r="D7791" s="111" t="s">
        <v>40</v>
      </c>
      <c r="E7791" s="111" t="s">
        <v>46259</v>
      </c>
    </row>
    <row r="7792" spans="1:5">
      <c r="A7792">
        <v>0</v>
      </c>
      <c r="B7792" t="s">
        <v>21084</v>
      </c>
      <c r="C7792" t="s">
        <v>56697</v>
      </c>
      <c r="D7792" s="111" t="s">
        <v>40</v>
      </c>
      <c r="E7792" s="111" t="s">
        <v>45636</v>
      </c>
    </row>
    <row r="7793" spans="1:5">
      <c r="A7793">
        <v>0</v>
      </c>
      <c r="B7793" t="s">
        <v>21085</v>
      </c>
      <c r="C7793" t="s">
        <v>56698</v>
      </c>
      <c r="D7793" s="111" t="s">
        <v>40</v>
      </c>
      <c r="E7793" s="111" t="s">
        <v>46262</v>
      </c>
    </row>
    <row r="7794" spans="1:5">
      <c r="A7794">
        <v>0</v>
      </c>
      <c r="B7794" t="s">
        <v>21086</v>
      </c>
      <c r="C7794" t="s">
        <v>56699</v>
      </c>
      <c r="D7794" s="111" t="s">
        <v>40</v>
      </c>
      <c r="E7794" s="111" t="s">
        <v>44307</v>
      </c>
    </row>
    <row r="7795" spans="1:5">
      <c r="A7795">
        <v>0</v>
      </c>
      <c r="B7795" t="s">
        <v>21087</v>
      </c>
      <c r="C7795" t="s">
        <v>56700</v>
      </c>
      <c r="D7795" s="111" t="s">
        <v>40</v>
      </c>
      <c r="E7795" s="111" t="s">
        <v>46265</v>
      </c>
    </row>
    <row r="7796" spans="1:5">
      <c r="A7796">
        <v>0</v>
      </c>
      <c r="B7796" t="s">
        <v>21088</v>
      </c>
      <c r="C7796" t="s">
        <v>56701</v>
      </c>
      <c r="D7796" s="111" t="s">
        <v>40</v>
      </c>
      <c r="E7796" s="111" t="s">
        <v>46267</v>
      </c>
    </row>
    <row r="7797" spans="1:5">
      <c r="A7797">
        <v>0</v>
      </c>
      <c r="B7797" t="s">
        <v>21089</v>
      </c>
      <c r="C7797" t="s">
        <v>56702</v>
      </c>
      <c r="D7797" s="111" t="s">
        <v>40</v>
      </c>
      <c r="E7797" s="111" t="s">
        <v>46269</v>
      </c>
    </row>
    <row r="7798" spans="1:5">
      <c r="A7798">
        <v>0</v>
      </c>
      <c r="B7798" t="s">
        <v>21090</v>
      </c>
      <c r="C7798" t="s">
        <v>56703</v>
      </c>
      <c r="D7798" s="111" t="s">
        <v>40</v>
      </c>
      <c r="E7798" s="111" t="s">
        <v>46262</v>
      </c>
    </row>
    <row r="7799" spans="1:5">
      <c r="A7799">
        <v>0</v>
      </c>
      <c r="B7799" t="s">
        <v>56704</v>
      </c>
      <c r="C7799">
        <v>0</v>
      </c>
      <c r="D7799" s="111">
        <v>0</v>
      </c>
      <c r="E7799" s="111" t="s">
        <v>42775</v>
      </c>
    </row>
    <row r="7800" spans="1:5">
      <c r="A7800">
        <v>0</v>
      </c>
      <c r="B7800" t="s">
        <v>21091</v>
      </c>
      <c r="C7800" t="s">
        <v>56705</v>
      </c>
      <c r="D7800" s="111" t="s">
        <v>40</v>
      </c>
      <c r="E7800" s="111" t="s">
        <v>56706</v>
      </c>
    </row>
    <row r="7801" spans="1:5">
      <c r="A7801">
        <v>0</v>
      </c>
      <c r="B7801" t="s">
        <v>21092</v>
      </c>
      <c r="C7801" t="s">
        <v>56707</v>
      </c>
      <c r="D7801" s="111" t="s">
        <v>40</v>
      </c>
      <c r="E7801" s="111" t="s">
        <v>56708</v>
      </c>
    </row>
    <row r="7802" spans="1:5">
      <c r="A7802">
        <v>0</v>
      </c>
      <c r="B7802" t="s">
        <v>21093</v>
      </c>
      <c r="C7802" t="s">
        <v>56709</v>
      </c>
      <c r="D7802" s="111" t="s">
        <v>40</v>
      </c>
      <c r="E7802" s="111" t="s">
        <v>56710</v>
      </c>
    </row>
    <row r="7803" spans="1:5">
      <c r="A7803">
        <v>0</v>
      </c>
      <c r="B7803" t="s">
        <v>21094</v>
      </c>
      <c r="C7803" t="s">
        <v>56711</v>
      </c>
      <c r="D7803" s="111" t="s">
        <v>40</v>
      </c>
      <c r="E7803" s="111" t="s">
        <v>56712</v>
      </c>
    </row>
    <row r="7804" spans="1:5">
      <c r="A7804">
        <v>0</v>
      </c>
      <c r="B7804" t="s">
        <v>21095</v>
      </c>
      <c r="C7804" t="s">
        <v>56713</v>
      </c>
      <c r="D7804" s="111" t="s">
        <v>40</v>
      </c>
      <c r="E7804" s="111" t="s">
        <v>56714</v>
      </c>
    </row>
    <row r="7805" spans="1:5">
      <c r="A7805">
        <v>0</v>
      </c>
      <c r="B7805" t="s">
        <v>21096</v>
      </c>
      <c r="C7805" t="s">
        <v>56715</v>
      </c>
      <c r="D7805" s="111" t="s">
        <v>40</v>
      </c>
      <c r="E7805" s="111" t="s">
        <v>56716</v>
      </c>
    </row>
    <row r="7806" spans="1:5">
      <c r="A7806">
        <v>0</v>
      </c>
      <c r="B7806" t="s">
        <v>21097</v>
      </c>
      <c r="C7806" t="s">
        <v>56717</v>
      </c>
      <c r="D7806" s="111" t="s">
        <v>40</v>
      </c>
      <c r="E7806" s="111" t="s">
        <v>56718</v>
      </c>
    </row>
    <row r="7807" spans="1:5">
      <c r="A7807">
        <v>0</v>
      </c>
      <c r="B7807" t="s">
        <v>56719</v>
      </c>
      <c r="C7807">
        <v>0</v>
      </c>
      <c r="D7807" s="111">
        <v>0</v>
      </c>
      <c r="E7807" s="111" t="s">
        <v>42775</v>
      </c>
    </row>
    <row r="7808" spans="1:5">
      <c r="A7808">
        <v>0</v>
      </c>
      <c r="B7808" t="s">
        <v>21098</v>
      </c>
      <c r="C7808" t="s">
        <v>56720</v>
      </c>
      <c r="D7808" s="111" t="s">
        <v>4130</v>
      </c>
      <c r="E7808" s="111" t="s">
        <v>56721</v>
      </c>
    </row>
    <row r="7809" spans="1:5">
      <c r="A7809">
        <v>0</v>
      </c>
      <c r="B7809" t="s">
        <v>21099</v>
      </c>
      <c r="C7809" t="s">
        <v>56722</v>
      </c>
      <c r="D7809" s="111" t="s">
        <v>24</v>
      </c>
      <c r="E7809" s="111" t="s">
        <v>56723</v>
      </c>
    </row>
    <row r="7810" spans="1:5">
      <c r="A7810">
        <v>0</v>
      </c>
      <c r="B7810" t="s">
        <v>21100</v>
      </c>
      <c r="C7810" t="s">
        <v>56724</v>
      </c>
      <c r="D7810" s="111" t="s">
        <v>4130</v>
      </c>
      <c r="E7810" s="111" t="s">
        <v>56725</v>
      </c>
    </row>
    <row r="7811" spans="1:5">
      <c r="A7811">
        <v>0</v>
      </c>
      <c r="B7811" t="s">
        <v>56726</v>
      </c>
      <c r="C7811">
        <v>0</v>
      </c>
      <c r="D7811" s="111">
        <v>0</v>
      </c>
      <c r="E7811" s="111" t="s">
        <v>42775</v>
      </c>
    </row>
    <row r="7812" spans="1:5">
      <c r="A7812">
        <v>0</v>
      </c>
      <c r="B7812" t="s">
        <v>21101</v>
      </c>
      <c r="C7812" t="s">
        <v>56727</v>
      </c>
      <c r="D7812" s="111" t="s">
        <v>4130</v>
      </c>
      <c r="E7812" s="111" t="s">
        <v>56728</v>
      </c>
    </row>
    <row r="7813" spans="1:5">
      <c r="A7813">
        <v>0</v>
      </c>
      <c r="B7813" t="s">
        <v>21102</v>
      </c>
      <c r="C7813" t="s">
        <v>56729</v>
      </c>
      <c r="D7813" s="111" t="s">
        <v>40</v>
      </c>
      <c r="E7813" s="111" t="s">
        <v>56730</v>
      </c>
    </row>
    <row r="7814" spans="1:5">
      <c r="A7814">
        <v>0</v>
      </c>
      <c r="B7814" t="s">
        <v>21103</v>
      </c>
      <c r="C7814" t="s">
        <v>56731</v>
      </c>
      <c r="D7814" s="111" t="s">
        <v>24</v>
      </c>
      <c r="E7814" s="111" t="s">
        <v>56732</v>
      </c>
    </row>
    <row r="7815" spans="1:5">
      <c r="A7815">
        <v>0</v>
      </c>
      <c r="B7815" t="s">
        <v>21104</v>
      </c>
      <c r="C7815" t="s">
        <v>56733</v>
      </c>
      <c r="D7815" s="111" t="s">
        <v>24</v>
      </c>
      <c r="E7815" s="111" t="s">
        <v>56734</v>
      </c>
    </row>
    <row r="7816" spans="1:5">
      <c r="A7816">
        <v>0</v>
      </c>
      <c r="B7816" t="s">
        <v>21105</v>
      </c>
      <c r="C7816" t="s">
        <v>56735</v>
      </c>
      <c r="D7816" s="111" t="s">
        <v>24</v>
      </c>
      <c r="E7816" s="111" t="s">
        <v>56736</v>
      </c>
    </row>
    <row r="7817" spans="1:5">
      <c r="A7817">
        <v>0</v>
      </c>
      <c r="B7817" t="s">
        <v>21106</v>
      </c>
      <c r="C7817" t="s">
        <v>56737</v>
      </c>
      <c r="D7817" s="111" t="s">
        <v>4146</v>
      </c>
      <c r="E7817" s="111" t="s">
        <v>56738</v>
      </c>
    </row>
    <row r="7818" spans="1:5">
      <c r="A7818">
        <v>0</v>
      </c>
      <c r="B7818" t="s">
        <v>21107</v>
      </c>
      <c r="C7818" t="s">
        <v>56739</v>
      </c>
      <c r="D7818" s="111" t="s">
        <v>40</v>
      </c>
      <c r="E7818" s="111" t="s">
        <v>56740</v>
      </c>
    </row>
    <row r="7819" spans="1:5">
      <c r="A7819">
        <v>0</v>
      </c>
      <c r="B7819" t="s">
        <v>21108</v>
      </c>
      <c r="C7819" t="s">
        <v>56741</v>
      </c>
      <c r="D7819" s="111" t="s">
        <v>24</v>
      </c>
      <c r="E7819" s="111" t="s">
        <v>56742</v>
      </c>
    </row>
    <row r="7820" spans="1:5">
      <c r="A7820">
        <v>0</v>
      </c>
      <c r="B7820" t="s">
        <v>21109</v>
      </c>
      <c r="C7820" t="s">
        <v>56743</v>
      </c>
      <c r="D7820" s="111" t="s">
        <v>24</v>
      </c>
      <c r="E7820" s="111" t="s">
        <v>56744</v>
      </c>
    </row>
    <row r="7821" spans="1:5">
      <c r="A7821">
        <v>0</v>
      </c>
      <c r="B7821" t="s">
        <v>21110</v>
      </c>
      <c r="C7821" t="s">
        <v>56745</v>
      </c>
      <c r="D7821" s="111" t="s">
        <v>24</v>
      </c>
      <c r="E7821" s="111" t="s">
        <v>56746</v>
      </c>
    </row>
    <row r="7822" spans="1:5">
      <c r="A7822">
        <v>0</v>
      </c>
      <c r="B7822" t="s">
        <v>21111</v>
      </c>
      <c r="C7822" t="s">
        <v>56747</v>
      </c>
      <c r="D7822" s="111" t="s">
        <v>24</v>
      </c>
      <c r="E7822" s="111" t="s">
        <v>56748</v>
      </c>
    </row>
    <row r="7823" spans="1:5">
      <c r="A7823">
        <v>0</v>
      </c>
      <c r="B7823" t="s">
        <v>21112</v>
      </c>
      <c r="C7823" t="s">
        <v>56749</v>
      </c>
      <c r="D7823" s="111" t="s">
        <v>40</v>
      </c>
      <c r="E7823" s="111" t="s">
        <v>56750</v>
      </c>
    </row>
    <row r="7824" spans="1:5">
      <c r="A7824">
        <v>0</v>
      </c>
      <c r="B7824" t="s">
        <v>21113</v>
      </c>
      <c r="C7824" t="s">
        <v>56751</v>
      </c>
      <c r="D7824" s="111" t="s">
        <v>40</v>
      </c>
      <c r="E7824" s="111" t="s">
        <v>50275</v>
      </c>
    </row>
    <row r="7825" spans="1:5">
      <c r="A7825">
        <v>0</v>
      </c>
      <c r="B7825" t="s">
        <v>21114</v>
      </c>
      <c r="C7825" t="s">
        <v>56752</v>
      </c>
      <c r="D7825" s="111" t="s">
        <v>40</v>
      </c>
      <c r="E7825" s="111" t="s">
        <v>56753</v>
      </c>
    </row>
    <row r="7826" spans="1:5">
      <c r="A7826">
        <v>0</v>
      </c>
      <c r="B7826" t="s">
        <v>21115</v>
      </c>
      <c r="C7826" t="s">
        <v>56754</v>
      </c>
      <c r="D7826" s="111" t="s">
        <v>4130</v>
      </c>
      <c r="E7826" s="111" t="s">
        <v>56755</v>
      </c>
    </row>
    <row r="7827" spans="1:5">
      <c r="A7827">
        <v>0</v>
      </c>
      <c r="B7827" t="s">
        <v>21116</v>
      </c>
      <c r="C7827" t="s">
        <v>56756</v>
      </c>
      <c r="D7827" s="111" t="s">
        <v>4130</v>
      </c>
      <c r="E7827" s="111" t="s">
        <v>46325</v>
      </c>
    </row>
    <row r="7828" spans="1:5">
      <c r="A7828">
        <v>0</v>
      </c>
      <c r="B7828" t="s">
        <v>21117</v>
      </c>
      <c r="C7828" t="s">
        <v>56757</v>
      </c>
      <c r="D7828" s="111" t="s">
        <v>4130</v>
      </c>
      <c r="E7828" s="111" t="s">
        <v>46327</v>
      </c>
    </row>
    <row r="7829" spans="1:5">
      <c r="A7829">
        <v>0</v>
      </c>
      <c r="B7829" t="s">
        <v>21118</v>
      </c>
      <c r="C7829" t="s">
        <v>56758</v>
      </c>
      <c r="D7829" s="111" t="s">
        <v>4130</v>
      </c>
      <c r="E7829" s="111" t="s">
        <v>46329</v>
      </c>
    </row>
    <row r="7830" spans="1:5">
      <c r="A7830" t="s">
        <v>56759</v>
      </c>
      <c r="B7830">
        <v>0</v>
      </c>
      <c r="C7830">
        <v>0</v>
      </c>
      <c r="D7830" s="111">
        <v>0</v>
      </c>
      <c r="E7830" s="111" t="s">
        <v>42775</v>
      </c>
    </row>
    <row r="7831" spans="1:5">
      <c r="A7831">
        <v>0</v>
      </c>
      <c r="B7831" t="s">
        <v>56760</v>
      </c>
      <c r="C7831">
        <v>0</v>
      </c>
      <c r="D7831" s="111">
        <v>0</v>
      </c>
      <c r="E7831" s="111" t="s">
        <v>42775</v>
      </c>
    </row>
    <row r="7832" spans="1:5">
      <c r="A7832">
        <v>0</v>
      </c>
      <c r="B7832" t="s">
        <v>21119</v>
      </c>
      <c r="C7832" t="s">
        <v>56761</v>
      </c>
      <c r="D7832" s="111" t="s">
        <v>24</v>
      </c>
      <c r="E7832" s="111" t="s">
        <v>56762</v>
      </c>
    </row>
    <row r="7833" spans="1:5">
      <c r="A7833">
        <v>0</v>
      </c>
      <c r="B7833" t="s">
        <v>21120</v>
      </c>
      <c r="C7833" t="s">
        <v>56763</v>
      </c>
      <c r="D7833" s="111" t="s">
        <v>24</v>
      </c>
      <c r="E7833" s="111" t="s">
        <v>56764</v>
      </c>
    </row>
    <row r="7834" spans="1:5">
      <c r="A7834">
        <v>0</v>
      </c>
      <c r="B7834" t="s">
        <v>21121</v>
      </c>
      <c r="C7834" t="s">
        <v>56765</v>
      </c>
      <c r="D7834" s="111" t="s">
        <v>24</v>
      </c>
      <c r="E7834" s="111" t="s">
        <v>46337</v>
      </c>
    </row>
    <row r="7835" spans="1:5">
      <c r="A7835">
        <v>0</v>
      </c>
      <c r="B7835" t="s">
        <v>21122</v>
      </c>
      <c r="C7835" t="s">
        <v>56766</v>
      </c>
      <c r="D7835" s="111" t="s">
        <v>24</v>
      </c>
      <c r="E7835" s="111" t="s">
        <v>56767</v>
      </c>
    </row>
    <row r="7836" spans="1:5">
      <c r="A7836">
        <v>0</v>
      </c>
      <c r="B7836" t="s">
        <v>56768</v>
      </c>
      <c r="C7836">
        <v>0</v>
      </c>
      <c r="D7836" s="111">
        <v>0</v>
      </c>
      <c r="E7836" s="111" t="s">
        <v>42775</v>
      </c>
    </row>
    <row r="7837" spans="1:5">
      <c r="A7837">
        <v>0</v>
      </c>
      <c r="B7837" t="s">
        <v>21123</v>
      </c>
      <c r="C7837" t="s">
        <v>56769</v>
      </c>
      <c r="D7837" s="111" t="s">
        <v>24</v>
      </c>
      <c r="E7837" s="111" t="s">
        <v>56770</v>
      </c>
    </row>
    <row r="7838" spans="1:5">
      <c r="A7838">
        <v>0</v>
      </c>
      <c r="B7838" t="s">
        <v>21124</v>
      </c>
      <c r="C7838" t="s">
        <v>56771</v>
      </c>
      <c r="D7838" s="111" t="s">
        <v>24</v>
      </c>
      <c r="E7838" s="111" t="s">
        <v>56772</v>
      </c>
    </row>
    <row r="7839" spans="1:5">
      <c r="A7839">
        <v>0</v>
      </c>
      <c r="B7839" t="s">
        <v>21125</v>
      </c>
      <c r="C7839" t="s">
        <v>56773</v>
      </c>
      <c r="D7839" s="111" t="s">
        <v>24</v>
      </c>
      <c r="E7839" s="111" t="s">
        <v>56774</v>
      </c>
    </row>
    <row r="7840" spans="1:5">
      <c r="A7840">
        <v>0</v>
      </c>
      <c r="B7840" t="s">
        <v>21126</v>
      </c>
      <c r="C7840" t="s">
        <v>56775</v>
      </c>
      <c r="D7840" s="111" t="s">
        <v>24</v>
      </c>
      <c r="E7840" s="111" t="s">
        <v>56776</v>
      </c>
    </row>
    <row r="7841" spans="1:5">
      <c r="A7841">
        <v>0</v>
      </c>
      <c r="B7841" t="s">
        <v>21127</v>
      </c>
      <c r="C7841" t="s">
        <v>56777</v>
      </c>
      <c r="D7841" s="111" t="s">
        <v>24</v>
      </c>
      <c r="E7841" s="111" t="s">
        <v>46350</v>
      </c>
    </row>
    <row r="7842" spans="1:5">
      <c r="A7842">
        <v>0</v>
      </c>
      <c r="B7842" t="s">
        <v>21128</v>
      </c>
      <c r="C7842" t="s">
        <v>56778</v>
      </c>
      <c r="D7842" s="111" t="s">
        <v>24</v>
      </c>
      <c r="E7842" s="111" t="s">
        <v>46352</v>
      </c>
    </row>
    <row r="7843" spans="1:5">
      <c r="A7843">
        <v>0</v>
      </c>
      <c r="B7843" t="s">
        <v>21129</v>
      </c>
      <c r="C7843" t="s">
        <v>56779</v>
      </c>
      <c r="D7843" s="111" t="s">
        <v>24</v>
      </c>
      <c r="E7843" s="111" t="s">
        <v>46354</v>
      </c>
    </row>
    <row r="7844" spans="1:5">
      <c r="A7844">
        <v>0</v>
      </c>
      <c r="B7844" t="s">
        <v>21130</v>
      </c>
      <c r="C7844" t="s">
        <v>56780</v>
      </c>
      <c r="D7844" s="111" t="s">
        <v>24</v>
      </c>
      <c r="E7844" s="111" t="s">
        <v>46356</v>
      </c>
    </row>
    <row r="7845" spans="1:5">
      <c r="A7845">
        <v>0</v>
      </c>
      <c r="B7845" t="s">
        <v>21131</v>
      </c>
      <c r="C7845" t="s">
        <v>56781</v>
      </c>
      <c r="D7845" s="111" t="s">
        <v>24</v>
      </c>
      <c r="E7845" s="111" t="s">
        <v>46356</v>
      </c>
    </row>
    <row r="7846" spans="1:5">
      <c r="A7846">
        <v>0</v>
      </c>
      <c r="B7846" t="s">
        <v>21132</v>
      </c>
      <c r="C7846" t="s">
        <v>56782</v>
      </c>
      <c r="D7846" s="111" t="s">
        <v>24</v>
      </c>
      <c r="E7846" s="111" t="s">
        <v>46359</v>
      </c>
    </row>
    <row r="7847" spans="1:5">
      <c r="A7847">
        <v>0</v>
      </c>
      <c r="B7847" t="s">
        <v>21133</v>
      </c>
      <c r="C7847" t="s">
        <v>56783</v>
      </c>
      <c r="D7847" s="111" t="s">
        <v>24</v>
      </c>
      <c r="E7847" s="111" t="s">
        <v>46361</v>
      </c>
    </row>
    <row r="7848" spans="1:5">
      <c r="A7848">
        <v>0</v>
      </c>
      <c r="B7848" t="s">
        <v>21134</v>
      </c>
      <c r="C7848" t="s">
        <v>56784</v>
      </c>
      <c r="D7848" s="111" t="s">
        <v>4130</v>
      </c>
      <c r="E7848" s="111" t="s">
        <v>56785</v>
      </c>
    </row>
    <row r="7849" spans="1:5">
      <c r="A7849">
        <v>0</v>
      </c>
      <c r="B7849" t="s">
        <v>21135</v>
      </c>
      <c r="C7849" t="s">
        <v>56786</v>
      </c>
      <c r="D7849" s="111" t="s">
        <v>4130</v>
      </c>
      <c r="E7849" s="111" t="s">
        <v>56787</v>
      </c>
    </row>
    <row r="7850" spans="1:5">
      <c r="A7850">
        <v>0</v>
      </c>
      <c r="B7850" t="s">
        <v>21136</v>
      </c>
      <c r="C7850" t="s">
        <v>56788</v>
      </c>
      <c r="D7850" s="111" t="s">
        <v>4130</v>
      </c>
      <c r="E7850" s="111" t="s">
        <v>56789</v>
      </c>
    </row>
    <row r="7851" spans="1:5">
      <c r="A7851">
        <v>0</v>
      </c>
      <c r="B7851" t="s">
        <v>21137</v>
      </c>
      <c r="C7851" t="s">
        <v>56790</v>
      </c>
      <c r="D7851" s="111" t="s">
        <v>4130</v>
      </c>
      <c r="E7851" s="111" t="s">
        <v>56791</v>
      </c>
    </row>
    <row r="7852" spans="1:5">
      <c r="A7852">
        <v>0</v>
      </c>
      <c r="B7852" t="s">
        <v>56792</v>
      </c>
      <c r="C7852">
        <v>0</v>
      </c>
      <c r="D7852" s="111">
        <v>0</v>
      </c>
      <c r="E7852" s="111" t="s">
        <v>42775</v>
      </c>
    </row>
    <row r="7853" spans="1:5">
      <c r="A7853">
        <v>0</v>
      </c>
      <c r="B7853" t="s">
        <v>21138</v>
      </c>
      <c r="C7853" t="s">
        <v>56793</v>
      </c>
      <c r="D7853" s="111" t="s">
        <v>24</v>
      </c>
      <c r="E7853" s="111" t="s">
        <v>56794</v>
      </c>
    </row>
    <row r="7854" spans="1:5">
      <c r="A7854">
        <v>0</v>
      </c>
      <c r="B7854" t="s">
        <v>21139</v>
      </c>
      <c r="C7854" t="s">
        <v>56795</v>
      </c>
      <c r="D7854" s="111" t="s">
        <v>24</v>
      </c>
      <c r="E7854" s="111" t="s">
        <v>56796</v>
      </c>
    </row>
    <row r="7855" spans="1:5">
      <c r="A7855">
        <v>0</v>
      </c>
      <c r="B7855" t="s">
        <v>21140</v>
      </c>
      <c r="C7855" t="s">
        <v>56797</v>
      </c>
      <c r="D7855" s="111" t="s">
        <v>4130</v>
      </c>
      <c r="E7855" s="111" t="s">
        <v>56798</v>
      </c>
    </row>
    <row r="7856" spans="1:5">
      <c r="A7856">
        <v>0</v>
      </c>
      <c r="B7856" t="s">
        <v>21141</v>
      </c>
      <c r="C7856" t="s">
        <v>56799</v>
      </c>
      <c r="D7856" s="111" t="s">
        <v>40</v>
      </c>
      <c r="E7856" s="111" t="s">
        <v>56800</v>
      </c>
    </row>
    <row r="7857" spans="1:5">
      <c r="A7857" t="s">
        <v>56801</v>
      </c>
      <c r="B7857">
        <v>0</v>
      </c>
      <c r="C7857">
        <v>0</v>
      </c>
      <c r="D7857" s="111">
        <v>0</v>
      </c>
      <c r="E7857" s="111" t="s">
        <v>42775</v>
      </c>
    </row>
    <row r="7858" spans="1:5">
      <c r="A7858">
        <v>0</v>
      </c>
      <c r="B7858" t="s">
        <v>56802</v>
      </c>
      <c r="C7858">
        <v>0</v>
      </c>
      <c r="D7858" s="111">
        <v>0</v>
      </c>
      <c r="E7858" s="111" t="s">
        <v>42775</v>
      </c>
    </row>
    <row r="7859" spans="1:5">
      <c r="A7859">
        <v>0</v>
      </c>
      <c r="B7859" t="s">
        <v>21142</v>
      </c>
      <c r="C7859" t="s">
        <v>56803</v>
      </c>
      <c r="D7859" s="111" t="s">
        <v>4130</v>
      </c>
      <c r="E7859" s="111" t="s">
        <v>56804</v>
      </c>
    </row>
    <row r="7860" spans="1:5">
      <c r="A7860">
        <v>0</v>
      </c>
      <c r="B7860" t="s">
        <v>21143</v>
      </c>
      <c r="C7860" t="s">
        <v>56805</v>
      </c>
      <c r="D7860" s="111" t="s">
        <v>4130</v>
      </c>
      <c r="E7860" s="111" t="s">
        <v>56806</v>
      </c>
    </row>
    <row r="7861" spans="1:5">
      <c r="A7861">
        <v>0</v>
      </c>
      <c r="B7861" t="s">
        <v>21144</v>
      </c>
      <c r="C7861" t="s">
        <v>56807</v>
      </c>
      <c r="D7861" s="111" t="s">
        <v>4130</v>
      </c>
      <c r="E7861" s="111" t="s">
        <v>56808</v>
      </c>
    </row>
    <row r="7862" spans="1:5">
      <c r="A7862">
        <v>0</v>
      </c>
      <c r="B7862" t="s">
        <v>21145</v>
      </c>
      <c r="C7862" t="s">
        <v>56809</v>
      </c>
      <c r="D7862" s="111" t="s">
        <v>4130</v>
      </c>
      <c r="E7862" s="111" t="s">
        <v>56810</v>
      </c>
    </row>
    <row r="7863" spans="1:5">
      <c r="A7863">
        <v>0</v>
      </c>
      <c r="B7863" t="s">
        <v>21146</v>
      </c>
      <c r="C7863" t="s">
        <v>56811</v>
      </c>
      <c r="D7863" s="111" t="s">
        <v>4130</v>
      </c>
      <c r="E7863" s="111" t="s">
        <v>56812</v>
      </c>
    </row>
    <row r="7864" spans="1:5">
      <c r="A7864">
        <v>0</v>
      </c>
      <c r="B7864" t="s">
        <v>21147</v>
      </c>
      <c r="C7864" t="s">
        <v>56813</v>
      </c>
      <c r="D7864" s="111" t="s">
        <v>4130</v>
      </c>
      <c r="E7864" s="111" t="s">
        <v>56814</v>
      </c>
    </row>
    <row r="7865" spans="1:5">
      <c r="A7865">
        <v>0</v>
      </c>
      <c r="B7865" t="s">
        <v>21148</v>
      </c>
      <c r="C7865" t="s">
        <v>56815</v>
      </c>
      <c r="D7865" s="111" t="s">
        <v>4130</v>
      </c>
      <c r="E7865" s="111" t="s">
        <v>56816</v>
      </c>
    </row>
    <row r="7866" spans="1:5">
      <c r="A7866">
        <v>0</v>
      </c>
      <c r="B7866" t="s">
        <v>21149</v>
      </c>
      <c r="C7866" t="s">
        <v>56817</v>
      </c>
      <c r="D7866" s="111" t="s">
        <v>4130</v>
      </c>
      <c r="E7866" s="111" t="s">
        <v>56818</v>
      </c>
    </row>
    <row r="7867" spans="1:5">
      <c r="A7867">
        <v>0</v>
      </c>
      <c r="B7867" t="s">
        <v>21150</v>
      </c>
      <c r="C7867" t="s">
        <v>56819</v>
      </c>
      <c r="D7867" s="111" t="s">
        <v>4130</v>
      </c>
      <c r="E7867" s="111" t="s">
        <v>56820</v>
      </c>
    </row>
    <row r="7868" spans="1:5">
      <c r="A7868">
        <v>0</v>
      </c>
      <c r="B7868" t="s">
        <v>56821</v>
      </c>
      <c r="C7868">
        <v>0</v>
      </c>
      <c r="D7868" s="111">
        <v>0</v>
      </c>
      <c r="E7868" s="111" t="s">
        <v>42775</v>
      </c>
    </row>
    <row r="7869" spans="1:5">
      <c r="A7869">
        <v>0</v>
      </c>
      <c r="B7869" t="s">
        <v>21151</v>
      </c>
      <c r="C7869" t="s">
        <v>56822</v>
      </c>
      <c r="D7869" s="111" t="s">
        <v>4130</v>
      </c>
      <c r="E7869" s="111" t="s">
        <v>56823</v>
      </c>
    </row>
    <row r="7870" spans="1:5">
      <c r="A7870">
        <v>0</v>
      </c>
      <c r="B7870" t="s">
        <v>21152</v>
      </c>
      <c r="C7870" t="s">
        <v>56824</v>
      </c>
      <c r="D7870" s="111" t="s">
        <v>4130</v>
      </c>
      <c r="E7870" s="111" t="s">
        <v>56825</v>
      </c>
    </row>
    <row r="7871" spans="1:5">
      <c r="A7871">
        <v>0</v>
      </c>
      <c r="B7871" t="s">
        <v>21153</v>
      </c>
      <c r="C7871" t="s">
        <v>56826</v>
      </c>
      <c r="D7871" s="111" t="s">
        <v>4130</v>
      </c>
      <c r="E7871" s="111" t="s">
        <v>50296</v>
      </c>
    </row>
    <row r="7872" spans="1:5">
      <c r="A7872">
        <v>0</v>
      </c>
      <c r="B7872" t="s">
        <v>21154</v>
      </c>
      <c r="C7872" t="s">
        <v>56827</v>
      </c>
      <c r="D7872" s="111" t="s">
        <v>4130</v>
      </c>
      <c r="E7872" s="111" t="s">
        <v>49895</v>
      </c>
    </row>
    <row r="7873" spans="1:5">
      <c r="A7873">
        <v>0</v>
      </c>
      <c r="B7873" t="s">
        <v>21155</v>
      </c>
      <c r="C7873" t="s">
        <v>56828</v>
      </c>
      <c r="D7873" s="111" t="s">
        <v>4130</v>
      </c>
      <c r="E7873" s="111" t="s">
        <v>46419</v>
      </c>
    </row>
    <row r="7874" spans="1:5">
      <c r="A7874">
        <v>0</v>
      </c>
      <c r="B7874" t="s">
        <v>21156</v>
      </c>
      <c r="C7874" t="s">
        <v>56829</v>
      </c>
      <c r="D7874" s="111" t="s">
        <v>4130</v>
      </c>
      <c r="E7874" s="111" t="s">
        <v>56830</v>
      </c>
    </row>
    <row r="7875" spans="1:5">
      <c r="A7875">
        <v>0</v>
      </c>
      <c r="B7875" t="s">
        <v>21157</v>
      </c>
      <c r="C7875" t="s">
        <v>56831</v>
      </c>
      <c r="D7875" s="111" t="s">
        <v>4130</v>
      </c>
      <c r="E7875" s="111" t="s">
        <v>56832</v>
      </c>
    </row>
    <row r="7876" spans="1:5">
      <c r="A7876">
        <v>0</v>
      </c>
      <c r="B7876" t="s">
        <v>21158</v>
      </c>
      <c r="C7876" t="s">
        <v>56833</v>
      </c>
      <c r="D7876" s="111" t="s">
        <v>4130</v>
      </c>
      <c r="E7876" s="111" t="s">
        <v>56834</v>
      </c>
    </row>
    <row r="7877" spans="1:5">
      <c r="A7877">
        <v>0</v>
      </c>
      <c r="B7877" t="s">
        <v>21159</v>
      </c>
      <c r="C7877" t="s">
        <v>56835</v>
      </c>
      <c r="D7877" s="111" t="s">
        <v>4130</v>
      </c>
      <c r="E7877" s="111" t="s">
        <v>56836</v>
      </c>
    </row>
    <row r="7878" spans="1:5">
      <c r="A7878">
        <v>0</v>
      </c>
      <c r="B7878" t="s">
        <v>21160</v>
      </c>
      <c r="C7878" t="s">
        <v>56837</v>
      </c>
      <c r="D7878" s="111" t="s">
        <v>4130</v>
      </c>
      <c r="E7878" s="111" t="s">
        <v>56838</v>
      </c>
    </row>
    <row r="7879" spans="1:5">
      <c r="A7879">
        <v>0</v>
      </c>
      <c r="B7879" t="s">
        <v>21161</v>
      </c>
      <c r="C7879" t="s">
        <v>56839</v>
      </c>
      <c r="D7879" s="111" t="s">
        <v>4130</v>
      </c>
      <c r="E7879" s="111" t="s">
        <v>56840</v>
      </c>
    </row>
    <row r="7880" spans="1:5">
      <c r="A7880">
        <v>0</v>
      </c>
      <c r="B7880" t="s">
        <v>21162</v>
      </c>
      <c r="C7880" t="s">
        <v>56841</v>
      </c>
      <c r="D7880" s="111" t="s">
        <v>4130</v>
      </c>
      <c r="E7880" s="111" t="s">
        <v>56842</v>
      </c>
    </row>
    <row r="7881" spans="1:5">
      <c r="A7881">
        <v>0</v>
      </c>
      <c r="B7881" t="s">
        <v>21163</v>
      </c>
      <c r="C7881" t="s">
        <v>56843</v>
      </c>
      <c r="D7881" s="111" t="s">
        <v>4130</v>
      </c>
      <c r="E7881" s="111" t="s">
        <v>56844</v>
      </c>
    </row>
    <row r="7882" spans="1:5">
      <c r="A7882">
        <v>0</v>
      </c>
      <c r="B7882" t="s">
        <v>21164</v>
      </c>
      <c r="C7882" t="s">
        <v>56845</v>
      </c>
      <c r="D7882" s="111" t="s">
        <v>4130</v>
      </c>
      <c r="E7882" s="111" t="s">
        <v>56846</v>
      </c>
    </row>
    <row r="7883" spans="1:5">
      <c r="A7883">
        <v>0</v>
      </c>
      <c r="B7883" t="s">
        <v>21165</v>
      </c>
      <c r="C7883" t="s">
        <v>56847</v>
      </c>
      <c r="D7883" s="111" t="s">
        <v>4130</v>
      </c>
      <c r="E7883" s="111" t="s">
        <v>56848</v>
      </c>
    </row>
    <row r="7884" spans="1:5">
      <c r="A7884">
        <v>0</v>
      </c>
      <c r="B7884" t="s">
        <v>21166</v>
      </c>
      <c r="C7884" t="s">
        <v>56849</v>
      </c>
      <c r="D7884" s="111" t="s">
        <v>4130</v>
      </c>
      <c r="E7884" s="111" t="s">
        <v>56850</v>
      </c>
    </row>
    <row r="7885" spans="1:5">
      <c r="A7885">
        <v>0</v>
      </c>
      <c r="B7885" t="s">
        <v>21167</v>
      </c>
      <c r="C7885" t="s">
        <v>56851</v>
      </c>
      <c r="D7885" s="111" t="s">
        <v>4130</v>
      </c>
      <c r="E7885" s="111" t="s">
        <v>56852</v>
      </c>
    </row>
    <row r="7886" spans="1:5">
      <c r="A7886">
        <v>0</v>
      </c>
      <c r="B7886" t="s">
        <v>21168</v>
      </c>
      <c r="C7886" t="s">
        <v>56853</v>
      </c>
      <c r="D7886" s="111" t="s">
        <v>4130</v>
      </c>
      <c r="E7886" s="111" t="s">
        <v>56854</v>
      </c>
    </row>
    <row r="7887" spans="1:5">
      <c r="A7887">
        <v>0</v>
      </c>
      <c r="B7887" t="s">
        <v>21169</v>
      </c>
      <c r="C7887" t="s">
        <v>56855</v>
      </c>
      <c r="D7887" s="111" t="s">
        <v>4130</v>
      </c>
      <c r="E7887" s="111" t="s">
        <v>56856</v>
      </c>
    </row>
    <row r="7888" spans="1:5">
      <c r="A7888">
        <v>0</v>
      </c>
      <c r="B7888" t="s">
        <v>21170</v>
      </c>
      <c r="C7888" t="s">
        <v>56857</v>
      </c>
      <c r="D7888" s="111" t="s">
        <v>4130</v>
      </c>
      <c r="E7888" s="111" t="s">
        <v>56858</v>
      </c>
    </row>
    <row r="7889" spans="1:5">
      <c r="A7889">
        <v>0</v>
      </c>
      <c r="B7889" t="s">
        <v>21171</v>
      </c>
      <c r="C7889" t="s">
        <v>56859</v>
      </c>
      <c r="D7889" s="111" t="s">
        <v>4130</v>
      </c>
      <c r="E7889" s="111" t="s">
        <v>56860</v>
      </c>
    </row>
    <row r="7890" spans="1:5">
      <c r="A7890">
        <v>0</v>
      </c>
      <c r="B7890" t="s">
        <v>21172</v>
      </c>
      <c r="C7890" t="s">
        <v>56861</v>
      </c>
      <c r="D7890" s="111" t="s">
        <v>4130</v>
      </c>
      <c r="E7890" s="111" t="s">
        <v>56862</v>
      </c>
    </row>
    <row r="7891" spans="1:5">
      <c r="A7891">
        <v>0</v>
      </c>
      <c r="B7891" t="s">
        <v>21173</v>
      </c>
      <c r="C7891" t="s">
        <v>56863</v>
      </c>
      <c r="D7891" s="111" t="s">
        <v>4130</v>
      </c>
      <c r="E7891" s="111" t="s">
        <v>55891</v>
      </c>
    </row>
    <row r="7892" spans="1:5">
      <c r="A7892">
        <v>0</v>
      </c>
      <c r="B7892" t="s">
        <v>21174</v>
      </c>
      <c r="C7892" t="s">
        <v>56864</v>
      </c>
      <c r="D7892" s="111" t="s">
        <v>4130</v>
      </c>
      <c r="E7892" s="111" t="s">
        <v>56865</v>
      </c>
    </row>
    <row r="7893" spans="1:5">
      <c r="A7893">
        <v>0</v>
      </c>
      <c r="B7893" t="s">
        <v>21175</v>
      </c>
      <c r="C7893" t="s">
        <v>56866</v>
      </c>
      <c r="D7893" s="111" t="s">
        <v>4130</v>
      </c>
      <c r="E7893" s="111" t="s">
        <v>56867</v>
      </c>
    </row>
    <row r="7894" spans="1:5">
      <c r="A7894">
        <v>0</v>
      </c>
      <c r="B7894" t="s">
        <v>21176</v>
      </c>
      <c r="C7894" t="s">
        <v>56868</v>
      </c>
      <c r="D7894" s="111" t="s">
        <v>4130</v>
      </c>
      <c r="E7894" s="111" t="s">
        <v>46692</v>
      </c>
    </row>
    <row r="7895" spans="1:5">
      <c r="A7895">
        <v>0</v>
      </c>
      <c r="B7895" t="s">
        <v>21177</v>
      </c>
      <c r="C7895" t="s">
        <v>56869</v>
      </c>
      <c r="D7895" s="111" t="s">
        <v>4130</v>
      </c>
      <c r="E7895" s="111" t="s">
        <v>56870</v>
      </c>
    </row>
    <row r="7896" spans="1:5">
      <c r="A7896">
        <v>0</v>
      </c>
      <c r="B7896" t="s">
        <v>21178</v>
      </c>
      <c r="C7896" t="s">
        <v>56871</v>
      </c>
      <c r="D7896" s="111" t="s">
        <v>4130</v>
      </c>
      <c r="E7896" s="111" t="s">
        <v>56872</v>
      </c>
    </row>
    <row r="7897" spans="1:5">
      <c r="A7897">
        <v>0</v>
      </c>
      <c r="B7897" t="s">
        <v>21179</v>
      </c>
      <c r="C7897" t="s">
        <v>56873</v>
      </c>
      <c r="D7897" s="111" t="s">
        <v>4130</v>
      </c>
      <c r="E7897" s="111" t="s">
        <v>56874</v>
      </c>
    </row>
    <row r="7898" spans="1:5">
      <c r="A7898">
        <v>0</v>
      </c>
      <c r="B7898" t="s">
        <v>21180</v>
      </c>
      <c r="C7898" t="s">
        <v>56875</v>
      </c>
      <c r="D7898" s="111" t="s">
        <v>4130</v>
      </c>
      <c r="E7898" s="111" t="s">
        <v>56876</v>
      </c>
    </row>
    <row r="7899" spans="1:5">
      <c r="A7899">
        <v>0</v>
      </c>
      <c r="B7899" t="s">
        <v>21181</v>
      </c>
      <c r="C7899" t="s">
        <v>56877</v>
      </c>
      <c r="D7899" s="111" t="s">
        <v>4130</v>
      </c>
      <c r="E7899" s="111" t="s">
        <v>56878</v>
      </c>
    </row>
    <row r="7900" spans="1:5">
      <c r="A7900">
        <v>0</v>
      </c>
      <c r="B7900" t="s">
        <v>21182</v>
      </c>
      <c r="C7900" t="s">
        <v>56879</v>
      </c>
      <c r="D7900" s="111" t="s">
        <v>4130</v>
      </c>
      <c r="E7900" s="111" t="s">
        <v>56880</v>
      </c>
    </row>
    <row r="7901" spans="1:5">
      <c r="A7901">
        <v>0</v>
      </c>
      <c r="B7901" t="s">
        <v>21183</v>
      </c>
      <c r="C7901" t="s">
        <v>56881</v>
      </c>
      <c r="D7901" s="111" t="s">
        <v>4130</v>
      </c>
      <c r="E7901" s="111" t="s">
        <v>56882</v>
      </c>
    </row>
    <row r="7902" spans="1:5">
      <c r="A7902">
        <v>0</v>
      </c>
      <c r="B7902" t="s">
        <v>21184</v>
      </c>
      <c r="C7902" t="s">
        <v>56883</v>
      </c>
      <c r="D7902" s="111" t="s">
        <v>4130</v>
      </c>
      <c r="E7902" s="111" t="s">
        <v>56884</v>
      </c>
    </row>
    <row r="7903" spans="1:5">
      <c r="A7903">
        <v>0</v>
      </c>
      <c r="B7903" t="s">
        <v>21185</v>
      </c>
      <c r="C7903" t="s">
        <v>56885</v>
      </c>
      <c r="D7903" s="111" t="s">
        <v>4130</v>
      </c>
      <c r="E7903" s="111" t="s">
        <v>56886</v>
      </c>
    </row>
    <row r="7904" spans="1:5">
      <c r="A7904" t="s">
        <v>56887</v>
      </c>
      <c r="B7904">
        <v>0</v>
      </c>
      <c r="C7904">
        <v>0</v>
      </c>
      <c r="D7904" s="111">
        <v>0</v>
      </c>
      <c r="E7904" s="111" t="s">
        <v>42775</v>
      </c>
    </row>
    <row r="7905" spans="1:5">
      <c r="A7905">
        <v>0</v>
      </c>
      <c r="B7905" t="s">
        <v>56888</v>
      </c>
      <c r="C7905">
        <v>0</v>
      </c>
      <c r="D7905" s="111">
        <v>0</v>
      </c>
      <c r="E7905" s="111" t="s">
        <v>42775</v>
      </c>
    </row>
    <row r="7906" spans="1:5">
      <c r="A7906">
        <v>0</v>
      </c>
      <c r="B7906" t="s">
        <v>56889</v>
      </c>
      <c r="C7906" t="s">
        <v>56890</v>
      </c>
      <c r="D7906" s="111" t="s">
        <v>4130</v>
      </c>
      <c r="E7906" s="111" t="s">
        <v>56891</v>
      </c>
    </row>
    <row r="7907" spans="1:5">
      <c r="A7907">
        <v>0</v>
      </c>
      <c r="B7907" t="s">
        <v>56892</v>
      </c>
      <c r="C7907" t="s">
        <v>56893</v>
      </c>
      <c r="D7907" s="111" t="s">
        <v>4130</v>
      </c>
      <c r="E7907" s="111" t="s">
        <v>56894</v>
      </c>
    </row>
    <row r="7908" spans="1:5">
      <c r="A7908">
        <v>0</v>
      </c>
      <c r="B7908" t="s">
        <v>56895</v>
      </c>
      <c r="C7908" t="s">
        <v>56896</v>
      </c>
      <c r="D7908" s="111" t="s">
        <v>4130</v>
      </c>
      <c r="E7908" s="111" t="s">
        <v>56897</v>
      </c>
    </row>
    <row r="7909" spans="1:5">
      <c r="A7909">
        <v>0</v>
      </c>
      <c r="B7909" t="s">
        <v>56898</v>
      </c>
      <c r="C7909" t="s">
        <v>56899</v>
      </c>
      <c r="D7909" s="111" t="s">
        <v>4130</v>
      </c>
      <c r="E7909" s="111" t="s">
        <v>56900</v>
      </c>
    </row>
    <row r="7910" spans="1:5">
      <c r="A7910">
        <v>0</v>
      </c>
      <c r="B7910" t="s">
        <v>56901</v>
      </c>
      <c r="C7910">
        <v>0</v>
      </c>
      <c r="D7910" s="111">
        <v>0</v>
      </c>
      <c r="E7910" s="111" t="s">
        <v>42775</v>
      </c>
    </row>
    <row r="7911" spans="1:5">
      <c r="A7911">
        <v>0</v>
      </c>
      <c r="B7911" t="s">
        <v>56902</v>
      </c>
      <c r="C7911" t="s">
        <v>56903</v>
      </c>
      <c r="D7911" s="111" t="s">
        <v>24</v>
      </c>
      <c r="E7911" s="111" t="s">
        <v>56904</v>
      </c>
    </row>
    <row r="7912" spans="1:5">
      <c r="A7912" t="s">
        <v>56905</v>
      </c>
      <c r="B7912">
        <v>0</v>
      </c>
      <c r="C7912">
        <v>0</v>
      </c>
      <c r="D7912" s="111">
        <v>0</v>
      </c>
      <c r="E7912" s="111" t="s">
        <v>42775</v>
      </c>
    </row>
    <row r="7913" spans="1:5">
      <c r="A7913">
        <v>0</v>
      </c>
      <c r="B7913" t="s">
        <v>56906</v>
      </c>
      <c r="C7913">
        <v>0</v>
      </c>
      <c r="D7913" s="111">
        <v>0</v>
      </c>
      <c r="E7913" s="111" t="s">
        <v>42775</v>
      </c>
    </row>
    <row r="7914" spans="1:5">
      <c r="A7914">
        <v>0</v>
      </c>
      <c r="B7914" t="s">
        <v>56907</v>
      </c>
      <c r="C7914" t="s">
        <v>56908</v>
      </c>
      <c r="D7914" s="111" t="s">
        <v>40</v>
      </c>
      <c r="E7914" s="111" t="s">
        <v>56909</v>
      </c>
    </row>
    <row r="7915" spans="1:5">
      <c r="A7915">
        <v>0</v>
      </c>
      <c r="B7915" t="s">
        <v>56910</v>
      </c>
      <c r="C7915">
        <v>0</v>
      </c>
      <c r="D7915" s="111">
        <v>0</v>
      </c>
      <c r="E7915" s="111" t="s">
        <v>42775</v>
      </c>
    </row>
    <row r="7916" spans="1:5">
      <c r="A7916">
        <v>0</v>
      </c>
      <c r="B7916" t="s">
        <v>56911</v>
      </c>
      <c r="C7916" t="s">
        <v>56912</v>
      </c>
      <c r="D7916" s="111" t="s">
        <v>24</v>
      </c>
      <c r="E7916" s="111" t="s">
        <v>56913</v>
      </c>
    </row>
    <row r="7917" spans="1:5">
      <c r="A7917" t="s">
        <v>56914</v>
      </c>
      <c r="B7917">
        <v>0</v>
      </c>
      <c r="C7917">
        <v>0</v>
      </c>
      <c r="D7917" s="111">
        <v>0</v>
      </c>
      <c r="E7917" s="111" t="s">
        <v>42775</v>
      </c>
    </row>
    <row r="7918" spans="1:5">
      <c r="A7918">
        <v>0</v>
      </c>
      <c r="B7918" t="s">
        <v>56915</v>
      </c>
      <c r="C7918">
        <v>0</v>
      </c>
      <c r="D7918" s="111">
        <v>0</v>
      </c>
      <c r="E7918" s="111" t="s">
        <v>42775</v>
      </c>
    </row>
    <row r="7919" spans="1:5">
      <c r="A7919">
        <v>0</v>
      </c>
      <c r="B7919" t="s">
        <v>56916</v>
      </c>
      <c r="C7919" t="s">
        <v>56917</v>
      </c>
      <c r="D7919" s="111" t="s">
        <v>4130</v>
      </c>
      <c r="E7919" s="111" t="s">
        <v>46503</v>
      </c>
    </row>
    <row r="7920" spans="1:5">
      <c r="A7920">
        <v>0</v>
      </c>
      <c r="B7920" t="s">
        <v>56918</v>
      </c>
      <c r="C7920" t="s">
        <v>56919</v>
      </c>
      <c r="D7920" s="111" t="s">
        <v>4146</v>
      </c>
      <c r="E7920" s="111" t="s">
        <v>56920</v>
      </c>
    </row>
    <row r="7921" spans="1:5">
      <c r="A7921">
        <v>0</v>
      </c>
      <c r="B7921" t="s">
        <v>56921</v>
      </c>
      <c r="C7921" t="s">
        <v>56922</v>
      </c>
      <c r="D7921" s="111" t="s">
        <v>24</v>
      </c>
      <c r="E7921" s="111" t="s">
        <v>46509</v>
      </c>
    </row>
    <row r="7922" spans="1:5">
      <c r="A7922">
        <v>0</v>
      </c>
      <c r="B7922" t="s">
        <v>56923</v>
      </c>
      <c r="C7922" t="s">
        <v>56924</v>
      </c>
      <c r="D7922" s="111" t="s">
        <v>24</v>
      </c>
      <c r="E7922" s="111" t="s">
        <v>46512</v>
      </c>
    </row>
    <row r="7923" spans="1:5">
      <c r="A7923">
        <v>0</v>
      </c>
      <c r="B7923" t="s">
        <v>56925</v>
      </c>
      <c r="C7923" t="s">
        <v>56926</v>
      </c>
      <c r="D7923" s="111" t="s">
        <v>4130</v>
      </c>
      <c r="E7923" s="111" t="s">
        <v>46515</v>
      </c>
    </row>
    <row r="7924" spans="1:5">
      <c r="A7924">
        <v>0</v>
      </c>
      <c r="B7924" t="s">
        <v>56927</v>
      </c>
      <c r="C7924" t="s">
        <v>56928</v>
      </c>
      <c r="D7924" s="111" t="s">
        <v>24</v>
      </c>
      <c r="E7924" s="111" t="s">
        <v>46518</v>
      </c>
    </row>
    <row r="7925" spans="1:5">
      <c r="A7925">
        <v>0</v>
      </c>
      <c r="B7925" t="s">
        <v>56929</v>
      </c>
      <c r="C7925" t="s">
        <v>56930</v>
      </c>
      <c r="D7925" s="111" t="s">
        <v>24</v>
      </c>
      <c r="E7925" s="111" t="s">
        <v>46521</v>
      </c>
    </row>
    <row r="7926" spans="1:5">
      <c r="A7926">
        <v>0</v>
      </c>
      <c r="B7926" t="s">
        <v>56931</v>
      </c>
      <c r="C7926" t="s">
        <v>56932</v>
      </c>
      <c r="D7926" s="111" t="s">
        <v>24</v>
      </c>
      <c r="E7926" s="111" t="s">
        <v>46524</v>
      </c>
    </row>
    <row r="7927" spans="1:5">
      <c r="A7927">
        <v>0</v>
      </c>
      <c r="B7927" t="s">
        <v>56933</v>
      </c>
      <c r="C7927" t="s">
        <v>56934</v>
      </c>
      <c r="D7927" s="111" t="s">
        <v>40</v>
      </c>
      <c r="E7927" s="111" t="s">
        <v>56935</v>
      </c>
    </row>
    <row r="7928" spans="1:5">
      <c r="A7928">
        <v>0</v>
      </c>
      <c r="B7928" t="s">
        <v>56936</v>
      </c>
      <c r="C7928" t="s">
        <v>56937</v>
      </c>
      <c r="D7928" s="111" t="s">
        <v>40</v>
      </c>
      <c r="E7928" s="111" t="s">
        <v>56938</v>
      </c>
    </row>
    <row r="7929" spans="1:5">
      <c r="A7929">
        <v>0</v>
      </c>
      <c r="B7929" t="s">
        <v>56939</v>
      </c>
      <c r="C7929" t="s">
        <v>56940</v>
      </c>
      <c r="D7929" s="111" t="s">
        <v>40</v>
      </c>
      <c r="E7929" s="111" t="s">
        <v>56941</v>
      </c>
    </row>
    <row r="7930" spans="1:5">
      <c r="A7930">
        <v>0</v>
      </c>
      <c r="B7930" t="s">
        <v>56942</v>
      </c>
      <c r="C7930" t="s">
        <v>56943</v>
      </c>
      <c r="D7930" s="111" t="s">
        <v>40</v>
      </c>
      <c r="E7930" s="111" t="s">
        <v>56944</v>
      </c>
    </row>
    <row r="7931" spans="1:5">
      <c r="A7931">
        <v>0</v>
      </c>
      <c r="B7931" t="s">
        <v>56945</v>
      </c>
      <c r="C7931" t="s">
        <v>56946</v>
      </c>
      <c r="D7931" s="111" t="s">
        <v>40</v>
      </c>
      <c r="E7931" s="111" t="s">
        <v>56947</v>
      </c>
    </row>
    <row r="7932" spans="1:5">
      <c r="A7932">
        <v>0</v>
      </c>
      <c r="B7932" t="s">
        <v>56948</v>
      </c>
      <c r="C7932" t="s">
        <v>56949</v>
      </c>
      <c r="D7932" s="111" t="s">
        <v>4130</v>
      </c>
      <c r="E7932" s="111" t="s">
        <v>56950</v>
      </c>
    </row>
    <row r="7933" spans="1:5">
      <c r="A7933" t="s">
        <v>56951</v>
      </c>
      <c r="B7933">
        <v>0</v>
      </c>
      <c r="C7933">
        <v>0</v>
      </c>
      <c r="D7933" s="111">
        <v>0</v>
      </c>
      <c r="E7933" s="111" t="s">
        <v>42775</v>
      </c>
    </row>
    <row r="7934" spans="1:5">
      <c r="A7934">
        <v>0</v>
      </c>
      <c r="B7934" t="s">
        <v>56952</v>
      </c>
      <c r="C7934">
        <v>0</v>
      </c>
      <c r="D7934" s="111">
        <v>0</v>
      </c>
      <c r="E7934" s="111" t="s">
        <v>42775</v>
      </c>
    </row>
    <row r="7935" spans="1:5">
      <c r="A7935">
        <v>0</v>
      </c>
      <c r="B7935" t="s">
        <v>56953</v>
      </c>
      <c r="C7935" t="s">
        <v>56954</v>
      </c>
      <c r="D7935" s="111" t="s">
        <v>4130</v>
      </c>
      <c r="E7935" s="111" t="s">
        <v>46547</v>
      </c>
    </row>
    <row r="7936" spans="1:5">
      <c r="A7936">
        <v>0</v>
      </c>
      <c r="B7936" t="s">
        <v>56955</v>
      </c>
      <c r="C7936" t="s">
        <v>56956</v>
      </c>
      <c r="D7936" s="111" t="s">
        <v>4130</v>
      </c>
      <c r="E7936" s="111" t="s">
        <v>46550</v>
      </c>
    </row>
    <row r="7937" spans="1:5">
      <c r="A7937">
        <v>0</v>
      </c>
      <c r="B7937" t="s">
        <v>56957</v>
      </c>
      <c r="C7937" t="s">
        <v>56958</v>
      </c>
      <c r="D7937" s="111" t="s">
        <v>4130</v>
      </c>
      <c r="E7937" s="111" t="s">
        <v>46553</v>
      </c>
    </row>
    <row r="7938" spans="1:5">
      <c r="A7938">
        <v>0</v>
      </c>
      <c r="B7938" t="s">
        <v>56959</v>
      </c>
      <c r="C7938" t="s">
        <v>56960</v>
      </c>
      <c r="D7938" s="111" t="s">
        <v>4130</v>
      </c>
      <c r="E7938" s="111" t="s">
        <v>46556</v>
      </c>
    </row>
    <row r="7939" spans="1:5">
      <c r="A7939">
        <v>0</v>
      </c>
      <c r="B7939" t="s">
        <v>56961</v>
      </c>
      <c r="C7939" t="s">
        <v>56962</v>
      </c>
      <c r="D7939" s="111" t="s">
        <v>4130</v>
      </c>
      <c r="E7939" s="111" t="s">
        <v>46559</v>
      </c>
    </row>
    <row r="7940" spans="1:5">
      <c r="A7940">
        <v>0</v>
      </c>
      <c r="B7940" t="s">
        <v>56963</v>
      </c>
      <c r="C7940" t="s">
        <v>56964</v>
      </c>
      <c r="D7940" s="111" t="s">
        <v>4130</v>
      </c>
      <c r="E7940" s="111" t="s">
        <v>46562</v>
      </c>
    </row>
    <row r="7941" spans="1:5">
      <c r="A7941">
        <v>0</v>
      </c>
      <c r="B7941" t="s">
        <v>56965</v>
      </c>
      <c r="C7941" t="s">
        <v>56966</v>
      </c>
      <c r="D7941" s="111" t="s">
        <v>4130</v>
      </c>
      <c r="E7941" s="111" t="s">
        <v>46550</v>
      </c>
    </row>
    <row r="7942" spans="1:5">
      <c r="A7942">
        <v>0</v>
      </c>
      <c r="B7942" t="s">
        <v>56967</v>
      </c>
      <c r="C7942" t="s">
        <v>56968</v>
      </c>
      <c r="D7942" s="111" t="s">
        <v>4130</v>
      </c>
      <c r="E7942" s="111" t="s">
        <v>46567</v>
      </c>
    </row>
    <row r="7943" spans="1:5">
      <c r="A7943">
        <v>0</v>
      </c>
      <c r="B7943" t="s">
        <v>56969</v>
      </c>
      <c r="C7943" t="s">
        <v>56970</v>
      </c>
      <c r="D7943" s="111" t="s">
        <v>4130</v>
      </c>
      <c r="E7943" s="111" t="s">
        <v>46570</v>
      </c>
    </row>
    <row r="7944" spans="1:5">
      <c r="A7944">
        <v>0</v>
      </c>
      <c r="B7944" t="s">
        <v>56971</v>
      </c>
      <c r="C7944" t="s">
        <v>56972</v>
      </c>
      <c r="D7944" s="111" t="s">
        <v>4130</v>
      </c>
      <c r="E7944" s="111" t="s">
        <v>46573</v>
      </c>
    </row>
    <row r="7945" spans="1:5">
      <c r="A7945">
        <v>0</v>
      </c>
      <c r="B7945" t="s">
        <v>56973</v>
      </c>
      <c r="C7945" t="s">
        <v>56974</v>
      </c>
      <c r="D7945" s="111" t="s">
        <v>4130</v>
      </c>
      <c r="E7945" s="111" t="s">
        <v>46576</v>
      </c>
    </row>
    <row r="7946" spans="1:5">
      <c r="A7946">
        <v>0</v>
      </c>
      <c r="B7946" t="s">
        <v>56975</v>
      </c>
      <c r="C7946" t="s">
        <v>56976</v>
      </c>
      <c r="D7946" s="111" t="s">
        <v>4130</v>
      </c>
      <c r="E7946" s="111" t="s">
        <v>46579</v>
      </c>
    </row>
    <row r="7947" spans="1:5">
      <c r="A7947">
        <v>0</v>
      </c>
      <c r="B7947" t="s">
        <v>56977</v>
      </c>
      <c r="C7947" t="s">
        <v>56978</v>
      </c>
      <c r="D7947" s="111" t="s">
        <v>4130</v>
      </c>
      <c r="E7947" s="111" t="s">
        <v>46582</v>
      </c>
    </row>
    <row r="7948" spans="1:5">
      <c r="A7948">
        <v>0</v>
      </c>
      <c r="B7948" t="s">
        <v>56979</v>
      </c>
      <c r="C7948" t="s">
        <v>56980</v>
      </c>
      <c r="D7948" s="111" t="s">
        <v>4130</v>
      </c>
      <c r="E7948" s="111" t="s">
        <v>46585</v>
      </c>
    </row>
    <row r="7949" spans="1:5">
      <c r="A7949">
        <v>0</v>
      </c>
      <c r="B7949" t="s">
        <v>56981</v>
      </c>
      <c r="C7949" t="s">
        <v>56982</v>
      </c>
      <c r="D7949" s="111" t="s">
        <v>4130</v>
      </c>
      <c r="E7949" s="111" t="s">
        <v>46588</v>
      </c>
    </row>
    <row r="7950" spans="1:5">
      <c r="A7950">
        <v>0</v>
      </c>
      <c r="B7950" t="s">
        <v>56983</v>
      </c>
      <c r="C7950" t="s">
        <v>56984</v>
      </c>
      <c r="D7950" s="111" t="s">
        <v>4130</v>
      </c>
      <c r="E7950" s="111" t="s">
        <v>46591</v>
      </c>
    </row>
    <row r="7951" spans="1:5">
      <c r="A7951">
        <v>0</v>
      </c>
      <c r="B7951" t="s">
        <v>56985</v>
      </c>
      <c r="C7951" t="s">
        <v>56986</v>
      </c>
      <c r="D7951" s="111" t="s">
        <v>4130</v>
      </c>
      <c r="E7951" s="111" t="s">
        <v>43051</v>
      </c>
    </row>
    <row r="7952" spans="1:5">
      <c r="A7952">
        <v>0</v>
      </c>
      <c r="B7952" t="s">
        <v>56987</v>
      </c>
      <c r="C7952" t="s">
        <v>56988</v>
      </c>
      <c r="D7952" s="111" t="s">
        <v>4130</v>
      </c>
      <c r="E7952" s="111" t="s">
        <v>45730</v>
      </c>
    </row>
    <row r="7953" spans="1:5">
      <c r="A7953">
        <v>0</v>
      </c>
      <c r="B7953" t="s">
        <v>56989</v>
      </c>
      <c r="C7953" t="s">
        <v>56990</v>
      </c>
      <c r="D7953" s="111" t="s">
        <v>4130</v>
      </c>
      <c r="E7953" s="111" t="s">
        <v>46598</v>
      </c>
    </row>
    <row r="7954" spans="1:5">
      <c r="A7954">
        <v>0</v>
      </c>
      <c r="B7954" t="s">
        <v>56991</v>
      </c>
      <c r="C7954" t="s">
        <v>56992</v>
      </c>
      <c r="D7954" s="111" t="s">
        <v>4130</v>
      </c>
      <c r="E7954" s="111" t="s">
        <v>46601</v>
      </c>
    </row>
    <row r="7955" spans="1:5">
      <c r="A7955">
        <v>0</v>
      </c>
      <c r="B7955" t="s">
        <v>56993</v>
      </c>
      <c r="C7955" t="s">
        <v>56994</v>
      </c>
      <c r="D7955" s="111" t="s">
        <v>4130</v>
      </c>
      <c r="E7955" s="111" t="s">
        <v>45694</v>
      </c>
    </row>
    <row r="7956" spans="1:5">
      <c r="A7956">
        <v>0</v>
      </c>
      <c r="B7956" t="s">
        <v>56995</v>
      </c>
      <c r="C7956" t="s">
        <v>56996</v>
      </c>
      <c r="D7956" s="111" t="s">
        <v>4130</v>
      </c>
      <c r="E7956" s="111" t="s">
        <v>56997</v>
      </c>
    </row>
    <row r="7957" spans="1:5">
      <c r="A7957">
        <v>0</v>
      </c>
      <c r="B7957" t="s">
        <v>56998</v>
      </c>
      <c r="C7957" t="s">
        <v>56999</v>
      </c>
      <c r="D7957" s="111" t="s">
        <v>4130</v>
      </c>
      <c r="E7957" s="111" t="s">
        <v>46610</v>
      </c>
    </row>
    <row r="7958" spans="1:5">
      <c r="A7958">
        <v>0</v>
      </c>
      <c r="B7958" t="s">
        <v>57000</v>
      </c>
      <c r="C7958" t="s">
        <v>57001</v>
      </c>
      <c r="D7958" s="111" t="s">
        <v>4130</v>
      </c>
      <c r="E7958" s="111" t="s">
        <v>46613</v>
      </c>
    </row>
    <row r="7959" spans="1:5">
      <c r="A7959">
        <v>0</v>
      </c>
      <c r="B7959" t="s">
        <v>57002</v>
      </c>
      <c r="C7959" t="s">
        <v>57003</v>
      </c>
      <c r="D7959" s="111" t="s">
        <v>4130</v>
      </c>
      <c r="E7959" s="111" t="s">
        <v>46616</v>
      </c>
    </row>
    <row r="7960" spans="1:5">
      <c r="A7960">
        <v>0</v>
      </c>
      <c r="B7960" t="s">
        <v>57004</v>
      </c>
      <c r="C7960" t="s">
        <v>57005</v>
      </c>
      <c r="D7960" s="111" t="s">
        <v>4130</v>
      </c>
      <c r="E7960" s="111" t="s">
        <v>46619</v>
      </c>
    </row>
    <row r="7961" spans="1:5">
      <c r="A7961">
        <v>0</v>
      </c>
      <c r="B7961" t="s">
        <v>57006</v>
      </c>
      <c r="C7961" t="s">
        <v>57007</v>
      </c>
      <c r="D7961" s="111" t="s">
        <v>4130</v>
      </c>
      <c r="E7961" s="111" t="s">
        <v>46622</v>
      </c>
    </row>
    <row r="7962" spans="1:5">
      <c r="A7962">
        <v>0</v>
      </c>
      <c r="B7962" t="s">
        <v>57008</v>
      </c>
      <c r="C7962" t="s">
        <v>57009</v>
      </c>
      <c r="D7962" s="111" t="s">
        <v>4130</v>
      </c>
      <c r="E7962" s="111" t="s">
        <v>46625</v>
      </c>
    </row>
    <row r="7963" spans="1:5">
      <c r="A7963">
        <v>0</v>
      </c>
      <c r="B7963" t="s">
        <v>57010</v>
      </c>
      <c r="C7963" t="s">
        <v>57011</v>
      </c>
      <c r="D7963" s="111" t="s">
        <v>4130</v>
      </c>
      <c r="E7963" s="111" t="s">
        <v>46628</v>
      </c>
    </row>
    <row r="7964" spans="1:5">
      <c r="A7964">
        <v>0</v>
      </c>
      <c r="B7964" t="s">
        <v>57012</v>
      </c>
      <c r="C7964" t="s">
        <v>57013</v>
      </c>
      <c r="D7964" s="111" t="s">
        <v>4130</v>
      </c>
      <c r="E7964" s="111" t="s">
        <v>46631</v>
      </c>
    </row>
    <row r="7965" spans="1:5">
      <c r="A7965">
        <v>0</v>
      </c>
      <c r="B7965" t="s">
        <v>57014</v>
      </c>
      <c r="C7965" t="s">
        <v>57015</v>
      </c>
      <c r="D7965" s="111" t="s">
        <v>4130</v>
      </c>
      <c r="E7965" s="111" t="s">
        <v>46634</v>
      </c>
    </row>
    <row r="7966" spans="1:5">
      <c r="A7966">
        <v>0</v>
      </c>
      <c r="B7966" t="s">
        <v>57016</v>
      </c>
      <c r="C7966" t="s">
        <v>57017</v>
      </c>
      <c r="D7966" s="111" t="s">
        <v>4130</v>
      </c>
      <c r="E7966" s="111" t="s">
        <v>46637</v>
      </c>
    </row>
    <row r="7967" spans="1:5">
      <c r="A7967">
        <v>0</v>
      </c>
      <c r="B7967" t="s">
        <v>57018</v>
      </c>
      <c r="C7967" t="s">
        <v>57019</v>
      </c>
      <c r="D7967" s="111" t="s">
        <v>4130</v>
      </c>
      <c r="E7967" s="111" t="s">
        <v>56997</v>
      </c>
    </row>
    <row r="7968" spans="1:5">
      <c r="A7968">
        <v>0</v>
      </c>
      <c r="B7968" t="s">
        <v>57020</v>
      </c>
      <c r="C7968">
        <v>0</v>
      </c>
      <c r="D7968" s="111">
        <v>0</v>
      </c>
      <c r="E7968" s="111" t="s">
        <v>42775</v>
      </c>
    </row>
    <row r="7969" spans="1:5">
      <c r="A7969">
        <v>0</v>
      </c>
      <c r="B7969" t="s">
        <v>57021</v>
      </c>
      <c r="C7969" t="s">
        <v>57022</v>
      </c>
      <c r="D7969" s="111" t="s">
        <v>4130</v>
      </c>
      <c r="E7969" s="111" t="s">
        <v>43968</v>
      </c>
    </row>
    <row r="7970" spans="1:5">
      <c r="A7970">
        <v>0</v>
      </c>
      <c r="B7970" t="s">
        <v>57023</v>
      </c>
      <c r="C7970" t="s">
        <v>57024</v>
      </c>
      <c r="D7970" s="111" t="s">
        <v>4130</v>
      </c>
      <c r="E7970" s="111" t="s">
        <v>46645</v>
      </c>
    </row>
    <row r="7971" spans="1:5">
      <c r="A7971">
        <v>0</v>
      </c>
      <c r="B7971" t="s">
        <v>57025</v>
      </c>
      <c r="C7971" t="s">
        <v>57026</v>
      </c>
      <c r="D7971" s="111" t="s">
        <v>4130</v>
      </c>
      <c r="E7971" s="111" t="s">
        <v>46648</v>
      </c>
    </row>
    <row r="7972" spans="1:5">
      <c r="A7972">
        <v>0</v>
      </c>
      <c r="B7972" t="s">
        <v>57027</v>
      </c>
      <c r="C7972">
        <v>0</v>
      </c>
      <c r="D7972" s="111">
        <v>0</v>
      </c>
      <c r="E7972" s="111" t="s">
        <v>42775</v>
      </c>
    </row>
    <row r="7973" spans="1:5">
      <c r="A7973">
        <v>0</v>
      </c>
      <c r="B7973" t="s">
        <v>57028</v>
      </c>
      <c r="C7973" t="s">
        <v>57029</v>
      </c>
      <c r="D7973" s="111" t="s">
        <v>4130</v>
      </c>
      <c r="E7973" s="111" t="s">
        <v>46652</v>
      </c>
    </row>
    <row r="7974" spans="1:5">
      <c r="A7974">
        <v>0</v>
      </c>
      <c r="B7974" t="s">
        <v>57030</v>
      </c>
      <c r="C7974" t="s">
        <v>57031</v>
      </c>
      <c r="D7974" s="111" t="s">
        <v>4130</v>
      </c>
      <c r="E7974" s="111" t="s">
        <v>46655</v>
      </c>
    </row>
    <row r="7975" spans="1:5">
      <c r="A7975">
        <v>0</v>
      </c>
      <c r="B7975" t="s">
        <v>57032</v>
      </c>
      <c r="C7975" t="s">
        <v>57033</v>
      </c>
      <c r="D7975" s="111" t="s">
        <v>4130</v>
      </c>
      <c r="E7975" s="111" t="s">
        <v>46658</v>
      </c>
    </row>
    <row r="7976" spans="1:5">
      <c r="A7976" t="s">
        <v>57034</v>
      </c>
      <c r="B7976">
        <v>0</v>
      </c>
      <c r="C7976">
        <v>0</v>
      </c>
      <c r="D7976" s="111">
        <v>0</v>
      </c>
      <c r="E7976" s="111" t="s">
        <v>42775</v>
      </c>
    </row>
    <row r="7977" spans="1:5">
      <c r="A7977">
        <v>0</v>
      </c>
      <c r="B7977" t="s">
        <v>57035</v>
      </c>
      <c r="C7977">
        <v>0</v>
      </c>
      <c r="D7977" s="111">
        <v>0</v>
      </c>
      <c r="E7977" s="111" t="s">
        <v>42775</v>
      </c>
    </row>
    <row r="7978" spans="1:5">
      <c r="A7978">
        <v>0</v>
      </c>
      <c r="B7978" t="s">
        <v>57036</v>
      </c>
      <c r="C7978" t="s">
        <v>57037</v>
      </c>
      <c r="D7978" s="111" t="s">
        <v>24</v>
      </c>
      <c r="E7978" s="111" t="s">
        <v>57038</v>
      </c>
    </row>
    <row r="7979" spans="1:5">
      <c r="A7979">
        <v>0</v>
      </c>
      <c r="B7979" t="s">
        <v>57039</v>
      </c>
      <c r="C7979" t="s">
        <v>57040</v>
      </c>
      <c r="D7979" s="111" t="s">
        <v>24</v>
      </c>
      <c r="E7979" s="111" t="s">
        <v>57041</v>
      </c>
    </row>
    <row r="7980" spans="1:5">
      <c r="A7980">
        <v>0</v>
      </c>
      <c r="B7980" t="s">
        <v>57042</v>
      </c>
      <c r="C7980" t="s">
        <v>57043</v>
      </c>
      <c r="D7980" s="111" t="s">
        <v>24</v>
      </c>
      <c r="E7980" s="111" t="s">
        <v>42926</v>
      </c>
    </row>
    <row r="7981" spans="1:5">
      <c r="A7981">
        <v>0</v>
      </c>
      <c r="B7981" t="s">
        <v>57044</v>
      </c>
      <c r="C7981" t="s">
        <v>57045</v>
      </c>
      <c r="D7981" s="111" t="s">
        <v>24</v>
      </c>
      <c r="E7981" s="111" t="s">
        <v>46671</v>
      </c>
    </row>
    <row r="7982" spans="1:5">
      <c r="A7982">
        <v>0</v>
      </c>
      <c r="B7982" t="s">
        <v>57046</v>
      </c>
      <c r="C7982" t="s">
        <v>57047</v>
      </c>
      <c r="D7982" s="111" t="s">
        <v>24</v>
      </c>
      <c r="E7982" s="111" t="s">
        <v>46674</v>
      </c>
    </row>
    <row r="7983" spans="1:5">
      <c r="A7983">
        <v>0</v>
      </c>
      <c r="B7983" t="s">
        <v>57048</v>
      </c>
      <c r="C7983" t="s">
        <v>57049</v>
      </c>
      <c r="D7983" s="111" t="s">
        <v>24</v>
      </c>
      <c r="E7983" s="111" t="s">
        <v>57050</v>
      </c>
    </row>
    <row r="7984" spans="1:5">
      <c r="A7984">
        <v>0</v>
      </c>
      <c r="B7984" t="s">
        <v>57051</v>
      </c>
      <c r="C7984" t="s">
        <v>57052</v>
      </c>
      <c r="D7984" s="111" t="s">
        <v>24</v>
      </c>
      <c r="E7984" s="111" t="s">
        <v>45400</v>
      </c>
    </row>
    <row r="7985" spans="1:5">
      <c r="A7985">
        <v>0</v>
      </c>
      <c r="B7985" t="s">
        <v>57053</v>
      </c>
      <c r="C7985" t="s">
        <v>57054</v>
      </c>
      <c r="D7985" s="111" t="s">
        <v>24</v>
      </c>
      <c r="E7985" s="111" t="s">
        <v>57055</v>
      </c>
    </row>
    <row r="7986" spans="1:5">
      <c r="A7986">
        <v>0</v>
      </c>
      <c r="B7986" t="s">
        <v>57056</v>
      </c>
      <c r="C7986" t="s">
        <v>57057</v>
      </c>
      <c r="D7986" s="111" t="s">
        <v>24</v>
      </c>
      <c r="E7986" s="111" t="s">
        <v>57058</v>
      </c>
    </row>
    <row r="7987" spans="1:5">
      <c r="A7987">
        <v>0</v>
      </c>
      <c r="B7987" t="s">
        <v>57059</v>
      </c>
      <c r="C7987" t="s">
        <v>57060</v>
      </c>
      <c r="D7987" s="111" t="s">
        <v>24</v>
      </c>
      <c r="E7987" s="111" t="s">
        <v>46688</v>
      </c>
    </row>
    <row r="7988" spans="1:5">
      <c r="A7988">
        <v>0</v>
      </c>
      <c r="B7988" t="s">
        <v>57061</v>
      </c>
      <c r="C7988">
        <v>0</v>
      </c>
      <c r="D7988" s="111">
        <v>0</v>
      </c>
      <c r="E7988" s="111" t="s">
        <v>42775</v>
      </c>
    </row>
    <row r="7989" spans="1:5">
      <c r="A7989">
        <v>0</v>
      </c>
      <c r="B7989" t="s">
        <v>57062</v>
      </c>
      <c r="C7989" t="s">
        <v>57063</v>
      </c>
      <c r="D7989" s="111" t="s">
        <v>24</v>
      </c>
      <c r="E7989" s="111" t="s">
        <v>57064</v>
      </c>
    </row>
    <row r="7990" spans="1:5">
      <c r="A7990">
        <v>0</v>
      </c>
      <c r="B7990" t="s">
        <v>57065</v>
      </c>
      <c r="C7990">
        <v>0</v>
      </c>
      <c r="D7990" s="111">
        <v>0</v>
      </c>
      <c r="E7990" s="111" t="s">
        <v>42775</v>
      </c>
    </row>
    <row r="7991" spans="1:5">
      <c r="A7991">
        <v>0</v>
      </c>
      <c r="B7991" t="s">
        <v>57066</v>
      </c>
      <c r="C7991" t="s">
        <v>57067</v>
      </c>
      <c r="D7991" s="111" t="s">
        <v>4130</v>
      </c>
      <c r="E7991" s="111" t="s">
        <v>46696</v>
      </c>
    </row>
    <row r="7992" spans="1:5">
      <c r="A7992">
        <v>0</v>
      </c>
      <c r="B7992" t="s">
        <v>57068</v>
      </c>
      <c r="C7992">
        <v>0</v>
      </c>
      <c r="D7992" s="111">
        <v>0</v>
      </c>
      <c r="E7992" s="111" t="s">
        <v>42775</v>
      </c>
    </row>
    <row r="7993" spans="1:5">
      <c r="A7993">
        <v>0</v>
      </c>
      <c r="B7993" t="s">
        <v>57069</v>
      </c>
      <c r="C7993" t="s">
        <v>57070</v>
      </c>
      <c r="D7993" s="111" t="s">
        <v>24</v>
      </c>
      <c r="E7993" s="111" t="s">
        <v>46700</v>
      </c>
    </row>
    <row r="7994" spans="1:5">
      <c r="A7994">
        <v>0</v>
      </c>
      <c r="B7994" t="s">
        <v>57071</v>
      </c>
      <c r="C7994" t="s">
        <v>57072</v>
      </c>
      <c r="D7994" s="111" t="s">
        <v>24</v>
      </c>
      <c r="E7994" s="111" t="s">
        <v>46703</v>
      </c>
    </row>
    <row r="7995" spans="1:5">
      <c r="A7995">
        <v>0</v>
      </c>
      <c r="B7995" t="s">
        <v>57073</v>
      </c>
      <c r="C7995" t="s">
        <v>57074</v>
      </c>
      <c r="D7995" s="111" t="s">
        <v>24</v>
      </c>
      <c r="E7995" s="111" t="s">
        <v>46706</v>
      </c>
    </row>
    <row r="7996" spans="1:5">
      <c r="A7996">
        <v>0</v>
      </c>
      <c r="B7996" t="s">
        <v>57075</v>
      </c>
      <c r="C7996" t="s">
        <v>57076</v>
      </c>
      <c r="D7996" s="111" t="s">
        <v>24</v>
      </c>
      <c r="E7996" s="111" t="s">
        <v>46709</v>
      </c>
    </row>
    <row r="7997" spans="1:5">
      <c r="A7997">
        <v>0</v>
      </c>
      <c r="B7997" t="s">
        <v>57077</v>
      </c>
      <c r="C7997">
        <v>0</v>
      </c>
      <c r="D7997" s="111">
        <v>0</v>
      </c>
      <c r="E7997" s="111" t="s">
        <v>42775</v>
      </c>
    </row>
    <row r="7998" spans="1:5">
      <c r="A7998">
        <v>0</v>
      </c>
      <c r="B7998" t="s">
        <v>57078</v>
      </c>
      <c r="C7998" t="s">
        <v>57079</v>
      </c>
      <c r="D7998" s="111" t="s">
        <v>24</v>
      </c>
      <c r="E7998" s="111" t="s">
        <v>57080</v>
      </c>
    </row>
    <row r="7999" spans="1:5">
      <c r="A7999" t="s">
        <v>57081</v>
      </c>
      <c r="B7999">
        <v>0</v>
      </c>
      <c r="C7999">
        <v>0</v>
      </c>
      <c r="D7999" s="111">
        <v>0</v>
      </c>
      <c r="E7999" s="111" t="s">
        <v>42775</v>
      </c>
    </row>
    <row r="8000" spans="1:5">
      <c r="A8000">
        <v>0</v>
      </c>
      <c r="B8000" t="s">
        <v>57082</v>
      </c>
      <c r="C8000">
        <v>0</v>
      </c>
      <c r="D8000" s="111">
        <v>0</v>
      </c>
      <c r="E8000" s="111" t="s">
        <v>42775</v>
      </c>
    </row>
    <row r="8001" spans="1:5">
      <c r="A8001">
        <v>0</v>
      </c>
      <c r="B8001" t="s">
        <v>57083</v>
      </c>
      <c r="C8001" t="s">
        <v>57084</v>
      </c>
      <c r="D8001" s="111" t="s">
        <v>4130</v>
      </c>
      <c r="E8001" s="111" t="s">
        <v>57085</v>
      </c>
    </row>
    <row r="8002" spans="1:5">
      <c r="A8002">
        <v>0</v>
      </c>
      <c r="B8002" t="s">
        <v>57086</v>
      </c>
      <c r="C8002" t="s">
        <v>57087</v>
      </c>
      <c r="D8002" s="111" t="s">
        <v>4130</v>
      </c>
      <c r="E8002" s="111" t="s">
        <v>57088</v>
      </c>
    </row>
    <row r="8003" spans="1:5">
      <c r="A8003" t="s">
        <v>57089</v>
      </c>
      <c r="B8003">
        <v>0</v>
      </c>
      <c r="C8003">
        <v>0</v>
      </c>
      <c r="D8003" s="111">
        <v>0</v>
      </c>
      <c r="E8003" s="111" t="s">
        <v>42775</v>
      </c>
    </row>
    <row r="8004" spans="1:5">
      <c r="A8004">
        <v>0</v>
      </c>
      <c r="B8004" t="s">
        <v>57090</v>
      </c>
      <c r="C8004">
        <v>0</v>
      </c>
      <c r="D8004" s="111">
        <v>0</v>
      </c>
      <c r="E8004" s="111" t="s">
        <v>42775</v>
      </c>
    </row>
    <row r="8005" spans="1:5">
      <c r="A8005">
        <v>0</v>
      </c>
      <c r="B8005" t="s">
        <v>57091</v>
      </c>
      <c r="C8005" t="s">
        <v>57092</v>
      </c>
      <c r="D8005" s="111" t="s">
        <v>4130</v>
      </c>
      <c r="E8005" s="111" t="s">
        <v>46726</v>
      </c>
    </row>
    <row r="8006" spans="1:5">
      <c r="A8006">
        <v>0</v>
      </c>
      <c r="B8006" t="s">
        <v>57093</v>
      </c>
      <c r="C8006" t="s">
        <v>57094</v>
      </c>
      <c r="D8006" s="111" t="s">
        <v>4130</v>
      </c>
      <c r="E8006" s="111" t="s">
        <v>43774</v>
      </c>
    </row>
    <row r="8007" spans="1:5">
      <c r="A8007">
        <v>0</v>
      </c>
      <c r="B8007" t="s">
        <v>57095</v>
      </c>
      <c r="C8007" t="s">
        <v>57096</v>
      </c>
      <c r="D8007" s="111" t="s">
        <v>4130</v>
      </c>
      <c r="E8007" s="111" t="s">
        <v>46731</v>
      </c>
    </row>
    <row r="8008" spans="1:5">
      <c r="A8008">
        <v>0</v>
      </c>
      <c r="B8008" t="s">
        <v>57097</v>
      </c>
      <c r="C8008" t="s">
        <v>57098</v>
      </c>
      <c r="D8008" s="111" t="s">
        <v>24</v>
      </c>
      <c r="E8008" s="111" t="s">
        <v>57099</v>
      </c>
    </row>
    <row r="8009" spans="1:5">
      <c r="A8009">
        <v>0</v>
      </c>
      <c r="B8009" t="s">
        <v>57100</v>
      </c>
      <c r="C8009" t="s">
        <v>57101</v>
      </c>
      <c r="D8009" s="111" t="s">
        <v>24</v>
      </c>
      <c r="E8009" s="111" t="s">
        <v>57102</v>
      </c>
    </row>
    <row r="8010" spans="1:5">
      <c r="A8010">
        <v>0</v>
      </c>
      <c r="B8010" t="s">
        <v>57103</v>
      </c>
      <c r="C8010" t="s">
        <v>57104</v>
      </c>
      <c r="D8010" s="111" t="s">
        <v>4130</v>
      </c>
      <c r="E8010" s="111" t="s">
        <v>56997</v>
      </c>
    </row>
    <row r="8011" spans="1:5">
      <c r="A8011">
        <v>0</v>
      </c>
      <c r="B8011" t="s">
        <v>57105</v>
      </c>
      <c r="C8011" t="s">
        <v>57106</v>
      </c>
      <c r="D8011" s="111" t="s">
        <v>4130</v>
      </c>
      <c r="E8011" s="111" t="s">
        <v>57107</v>
      </c>
    </row>
    <row r="8012" spans="1:5">
      <c r="A8012">
        <v>0</v>
      </c>
      <c r="B8012" t="s">
        <v>57108</v>
      </c>
      <c r="C8012" t="s">
        <v>57109</v>
      </c>
      <c r="D8012" s="111" t="s">
        <v>4130</v>
      </c>
      <c r="E8012" s="111" t="s">
        <v>46745</v>
      </c>
    </row>
    <row r="8013" spans="1:5">
      <c r="A8013">
        <v>0</v>
      </c>
      <c r="B8013" t="s">
        <v>57110</v>
      </c>
      <c r="C8013" t="s">
        <v>57111</v>
      </c>
      <c r="D8013" s="111" t="s">
        <v>4130</v>
      </c>
      <c r="E8013" s="111" t="s">
        <v>46748</v>
      </c>
    </row>
    <row r="8014" spans="1:5">
      <c r="A8014">
        <v>0</v>
      </c>
      <c r="B8014" t="s">
        <v>57112</v>
      </c>
      <c r="C8014" t="s">
        <v>57113</v>
      </c>
      <c r="D8014" s="111" t="s">
        <v>4130</v>
      </c>
      <c r="E8014" s="111" t="s">
        <v>46751</v>
      </c>
    </row>
    <row r="8015" spans="1:5">
      <c r="A8015">
        <v>0</v>
      </c>
      <c r="B8015" t="s">
        <v>57114</v>
      </c>
      <c r="C8015" t="s">
        <v>57115</v>
      </c>
      <c r="D8015" s="111" t="s">
        <v>4130</v>
      </c>
      <c r="E8015" s="111" t="s">
        <v>46754</v>
      </c>
    </row>
    <row r="8016" spans="1:5">
      <c r="A8016">
        <v>0</v>
      </c>
      <c r="B8016" t="s">
        <v>57116</v>
      </c>
      <c r="C8016" t="s">
        <v>57117</v>
      </c>
      <c r="D8016" s="111" t="s">
        <v>4148</v>
      </c>
      <c r="E8016" s="111" t="s">
        <v>46757</v>
      </c>
    </row>
    <row r="8017" spans="1:5">
      <c r="A8017">
        <v>0</v>
      </c>
      <c r="B8017" t="s">
        <v>57118</v>
      </c>
      <c r="C8017" t="s">
        <v>57119</v>
      </c>
      <c r="D8017" s="111" t="s">
        <v>4130</v>
      </c>
      <c r="E8017" s="111" t="s">
        <v>46760</v>
      </c>
    </row>
    <row r="8018" spans="1:5">
      <c r="A8018">
        <v>0</v>
      </c>
      <c r="B8018" t="s">
        <v>57120</v>
      </c>
      <c r="C8018" t="s">
        <v>57121</v>
      </c>
      <c r="D8018" s="111" t="s">
        <v>4130</v>
      </c>
      <c r="E8018" s="111" t="s">
        <v>57122</v>
      </c>
    </row>
    <row r="8019" spans="1:5">
      <c r="A8019">
        <v>0</v>
      </c>
      <c r="B8019">
        <v>0</v>
      </c>
      <c r="C8019">
        <v>0</v>
      </c>
      <c r="D8019" s="111">
        <v>0</v>
      </c>
      <c r="E8019" s="111" t="s">
        <v>42775</v>
      </c>
    </row>
    <row r="8020" spans="1:5">
      <c r="A8020">
        <v>0</v>
      </c>
      <c r="B8020">
        <v>0</v>
      </c>
      <c r="C8020">
        <v>0</v>
      </c>
      <c r="D8020" s="111">
        <v>0</v>
      </c>
      <c r="E8020" s="111" t="s">
        <v>42775</v>
      </c>
    </row>
    <row r="8021" spans="1:5">
      <c r="A8021" t="s">
        <v>57123</v>
      </c>
      <c r="B8021">
        <v>0</v>
      </c>
      <c r="C8021">
        <v>0</v>
      </c>
      <c r="D8021" s="111">
        <v>0</v>
      </c>
      <c r="E8021" s="111" t="s">
        <v>42775</v>
      </c>
    </row>
    <row r="8022" spans="1:5">
      <c r="A8022">
        <v>0</v>
      </c>
      <c r="B8022" t="s">
        <v>57124</v>
      </c>
      <c r="C8022">
        <v>0</v>
      </c>
      <c r="D8022" s="111">
        <v>0</v>
      </c>
      <c r="E8022" s="111" t="s">
        <v>42775</v>
      </c>
    </row>
    <row r="8023" spans="1:5">
      <c r="A8023">
        <v>0</v>
      </c>
      <c r="B8023" t="s">
        <v>21186</v>
      </c>
      <c r="C8023" t="s">
        <v>57125</v>
      </c>
      <c r="D8023" s="111" t="s">
        <v>33</v>
      </c>
      <c r="E8023" s="111" t="s">
        <v>46767</v>
      </c>
    </row>
    <row r="8024" spans="1:5">
      <c r="A8024">
        <v>0</v>
      </c>
      <c r="B8024" t="s">
        <v>21187</v>
      </c>
      <c r="C8024" t="s">
        <v>57126</v>
      </c>
      <c r="D8024" s="111" t="s">
        <v>33</v>
      </c>
      <c r="E8024" s="111" t="s">
        <v>46769</v>
      </c>
    </row>
    <row r="8025" spans="1:5">
      <c r="A8025">
        <v>0</v>
      </c>
      <c r="B8025" t="s">
        <v>21188</v>
      </c>
      <c r="C8025" t="s">
        <v>57127</v>
      </c>
      <c r="D8025" s="111" t="s">
        <v>33</v>
      </c>
      <c r="E8025" s="111" t="s">
        <v>46771</v>
      </c>
    </row>
    <row r="8026" spans="1:5">
      <c r="A8026">
        <v>0</v>
      </c>
      <c r="B8026" t="s">
        <v>21189</v>
      </c>
      <c r="C8026" t="s">
        <v>57128</v>
      </c>
      <c r="D8026" s="111" t="s">
        <v>33</v>
      </c>
      <c r="E8026" s="111" t="s">
        <v>46773</v>
      </c>
    </row>
    <row r="8027" spans="1:5">
      <c r="A8027">
        <v>0</v>
      </c>
      <c r="B8027" t="s">
        <v>21190</v>
      </c>
      <c r="C8027" t="s">
        <v>57129</v>
      </c>
      <c r="D8027" s="111" t="s">
        <v>33</v>
      </c>
      <c r="E8027" s="111" t="s">
        <v>46775</v>
      </c>
    </row>
    <row r="8028" spans="1:5">
      <c r="A8028">
        <v>0</v>
      </c>
      <c r="B8028" t="s">
        <v>21191</v>
      </c>
      <c r="C8028" t="s">
        <v>57130</v>
      </c>
      <c r="D8028" s="111" t="s">
        <v>33</v>
      </c>
      <c r="E8028" s="111" t="s">
        <v>46777</v>
      </c>
    </row>
    <row r="8029" spans="1:5">
      <c r="A8029">
        <v>0</v>
      </c>
      <c r="B8029" t="s">
        <v>21192</v>
      </c>
      <c r="C8029" t="s">
        <v>57131</v>
      </c>
      <c r="D8029" s="111" t="s">
        <v>33</v>
      </c>
      <c r="E8029" s="111" t="s">
        <v>46779</v>
      </c>
    </row>
    <row r="8030" spans="1:5">
      <c r="A8030">
        <v>0</v>
      </c>
      <c r="B8030" t="s">
        <v>21193</v>
      </c>
      <c r="C8030" t="s">
        <v>57132</v>
      </c>
      <c r="D8030" s="111" t="s">
        <v>33</v>
      </c>
      <c r="E8030" s="111" t="s">
        <v>46781</v>
      </c>
    </row>
    <row r="8031" spans="1:5">
      <c r="A8031">
        <v>0</v>
      </c>
      <c r="B8031" t="s">
        <v>21194</v>
      </c>
      <c r="C8031" t="s">
        <v>57133</v>
      </c>
      <c r="D8031" s="111" t="s">
        <v>33</v>
      </c>
      <c r="E8031" s="111" t="s">
        <v>46783</v>
      </c>
    </row>
    <row r="8032" spans="1:5">
      <c r="A8032">
        <v>0</v>
      </c>
      <c r="B8032" t="s">
        <v>21195</v>
      </c>
      <c r="C8032" t="s">
        <v>57134</v>
      </c>
      <c r="D8032" s="111" t="s">
        <v>33</v>
      </c>
      <c r="E8032" s="111" t="s">
        <v>46785</v>
      </c>
    </row>
    <row r="8033" spans="1:5">
      <c r="A8033">
        <v>0</v>
      </c>
      <c r="B8033" t="s">
        <v>21196</v>
      </c>
      <c r="C8033" t="s">
        <v>57135</v>
      </c>
      <c r="D8033" s="111" t="s">
        <v>33</v>
      </c>
      <c r="E8033" s="111" t="s">
        <v>46787</v>
      </c>
    </row>
    <row r="8034" spans="1:5">
      <c r="A8034">
        <v>0</v>
      </c>
      <c r="B8034" t="s">
        <v>21197</v>
      </c>
      <c r="C8034" t="s">
        <v>57136</v>
      </c>
      <c r="D8034" s="111" t="s">
        <v>33</v>
      </c>
      <c r="E8034" s="111" t="s">
        <v>46789</v>
      </c>
    </row>
    <row r="8035" spans="1:5">
      <c r="A8035">
        <v>0</v>
      </c>
      <c r="B8035" t="s">
        <v>57137</v>
      </c>
      <c r="C8035">
        <v>0</v>
      </c>
      <c r="D8035" s="111">
        <v>0</v>
      </c>
      <c r="E8035" s="111" t="s">
        <v>42775</v>
      </c>
    </row>
    <row r="8036" spans="1:5">
      <c r="A8036">
        <v>0</v>
      </c>
      <c r="B8036" t="s">
        <v>21198</v>
      </c>
      <c r="C8036" t="s">
        <v>57138</v>
      </c>
      <c r="D8036" s="111" t="s">
        <v>33</v>
      </c>
      <c r="E8036" s="111" t="s">
        <v>46792</v>
      </c>
    </row>
    <row r="8037" spans="1:5">
      <c r="A8037">
        <v>0</v>
      </c>
      <c r="B8037" t="s">
        <v>57139</v>
      </c>
      <c r="C8037">
        <v>0</v>
      </c>
      <c r="D8037" s="111">
        <v>0</v>
      </c>
      <c r="E8037" s="111" t="s">
        <v>42775</v>
      </c>
    </row>
    <row r="8038" spans="1:5">
      <c r="A8038">
        <v>0</v>
      </c>
      <c r="B8038" t="s">
        <v>21199</v>
      </c>
      <c r="C8038" t="s">
        <v>57140</v>
      </c>
      <c r="D8038" s="111" t="s">
        <v>33</v>
      </c>
      <c r="E8038" s="111" t="s">
        <v>46795</v>
      </c>
    </row>
    <row r="8039" spans="1:5">
      <c r="A8039">
        <v>0</v>
      </c>
      <c r="B8039" t="s">
        <v>57141</v>
      </c>
      <c r="C8039">
        <v>0</v>
      </c>
      <c r="D8039" s="111">
        <v>0</v>
      </c>
      <c r="E8039" s="111" t="s">
        <v>42775</v>
      </c>
    </row>
    <row r="8040" spans="1:5">
      <c r="A8040">
        <v>0</v>
      </c>
      <c r="B8040" t="s">
        <v>21200</v>
      </c>
      <c r="C8040" t="s">
        <v>21201</v>
      </c>
      <c r="D8040" s="111" t="s">
        <v>33</v>
      </c>
      <c r="E8040" s="111" t="s">
        <v>57142</v>
      </c>
    </row>
    <row r="8041" spans="1:5">
      <c r="A8041">
        <v>0</v>
      </c>
      <c r="B8041" t="s">
        <v>21202</v>
      </c>
      <c r="C8041" t="s">
        <v>57143</v>
      </c>
      <c r="D8041" s="111" t="s">
        <v>33</v>
      </c>
      <c r="E8041" s="111" t="s">
        <v>51215</v>
      </c>
    </row>
    <row r="8042" spans="1:5">
      <c r="A8042">
        <v>0</v>
      </c>
      <c r="B8042" t="s">
        <v>21203</v>
      </c>
      <c r="C8042" t="s">
        <v>57144</v>
      </c>
      <c r="D8042" s="111" t="s">
        <v>33</v>
      </c>
      <c r="E8042" s="111" t="s">
        <v>57145</v>
      </c>
    </row>
    <row r="8043" spans="1:5">
      <c r="A8043">
        <v>0</v>
      </c>
      <c r="B8043" t="s">
        <v>57146</v>
      </c>
      <c r="C8043">
        <v>0</v>
      </c>
      <c r="D8043" s="111">
        <v>0</v>
      </c>
      <c r="E8043" s="111" t="s">
        <v>42775</v>
      </c>
    </row>
    <row r="8044" spans="1:5">
      <c r="A8044">
        <v>0</v>
      </c>
      <c r="B8044" t="s">
        <v>21204</v>
      </c>
      <c r="C8044" t="s">
        <v>57147</v>
      </c>
      <c r="D8044" s="111" t="s">
        <v>33</v>
      </c>
      <c r="E8044" s="111" t="s">
        <v>42916</v>
      </c>
    </row>
    <row r="8045" spans="1:5">
      <c r="A8045">
        <v>0</v>
      </c>
      <c r="B8045" t="s">
        <v>21205</v>
      </c>
      <c r="C8045" t="s">
        <v>57148</v>
      </c>
      <c r="D8045" s="111" t="s">
        <v>33</v>
      </c>
      <c r="E8045" s="111" t="s">
        <v>55902</v>
      </c>
    </row>
    <row r="8046" spans="1:5">
      <c r="A8046">
        <v>0</v>
      </c>
      <c r="B8046" t="s">
        <v>21206</v>
      </c>
      <c r="C8046" t="s">
        <v>57149</v>
      </c>
      <c r="D8046" s="111" t="s">
        <v>33</v>
      </c>
      <c r="E8046" s="111" t="s">
        <v>57150</v>
      </c>
    </row>
    <row r="8047" spans="1:5">
      <c r="A8047">
        <v>0</v>
      </c>
      <c r="B8047" t="s">
        <v>21207</v>
      </c>
      <c r="C8047" t="s">
        <v>57151</v>
      </c>
      <c r="D8047" s="111" t="s">
        <v>33</v>
      </c>
      <c r="E8047" s="111" t="s">
        <v>57152</v>
      </c>
    </row>
    <row r="8048" spans="1:5">
      <c r="A8048">
        <v>0</v>
      </c>
      <c r="B8048" t="s">
        <v>57153</v>
      </c>
      <c r="C8048">
        <v>0</v>
      </c>
      <c r="D8048" s="111">
        <v>0</v>
      </c>
      <c r="E8048" s="111" t="s">
        <v>42775</v>
      </c>
    </row>
    <row r="8049" spans="1:5">
      <c r="A8049">
        <v>0</v>
      </c>
      <c r="B8049" t="s">
        <v>21208</v>
      </c>
      <c r="C8049" t="s">
        <v>57154</v>
      </c>
      <c r="D8049" s="111" t="s">
        <v>33</v>
      </c>
      <c r="E8049" s="111" t="s">
        <v>57155</v>
      </c>
    </row>
    <row r="8050" spans="1:5">
      <c r="A8050">
        <v>0</v>
      </c>
      <c r="B8050" t="s">
        <v>57156</v>
      </c>
      <c r="C8050">
        <v>0</v>
      </c>
      <c r="D8050" s="111">
        <v>0</v>
      </c>
      <c r="E8050" s="111" t="s">
        <v>42775</v>
      </c>
    </row>
    <row r="8051" spans="1:5">
      <c r="A8051">
        <v>0</v>
      </c>
      <c r="B8051" t="s">
        <v>21209</v>
      </c>
      <c r="C8051" t="s">
        <v>57157</v>
      </c>
      <c r="D8051" s="111" t="s">
        <v>33</v>
      </c>
      <c r="E8051" s="111" t="s">
        <v>57158</v>
      </c>
    </row>
    <row r="8052" spans="1:5">
      <c r="A8052">
        <v>0</v>
      </c>
      <c r="B8052" t="s">
        <v>57159</v>
      </c>
      <c r="C8052">
        <v>0</v>
      </c>
      <c r="D8052" s="111">
        <v>0</v>
      </c>
      <c r="E8052" s="111" t="s">
        <v>42775</v>
      </c>
    </row>
    <row r="8053" spans="1:5">
      <c r="A8053">
        <v>0</v>
      </c>
      <c r="B8053" t="s">
        <v>21210</v>
      </c>
      <c r="C8053" t="s">
        <v>57160</v>
      </c>
      <c r="D8053" s="111" t="s">
        <v>33</v>
      </c>
      <c r="E8053" s="111" t="s">
        <v>57161</v>
      </c>
    </row>
    <row r="8054" spans="1:5">
      <c r="A8054">
        <v>0</v>
      </c>
      <c r="B8054" t="s">
        <v>21211</v>
      </c>
      <c r="C8054" t="s">
        <v>57162</v>
      </c>
      <c r="D8054" s="111" t="s">
        <v>33</v>
      </c>
      <c r="E8054" s="111" t="s">
        <v>57163</v>
      </c>
    </row>
    <row r="8055" spans="1:5">
      <c r="A8055">
        <v>0</v>
      </c>
      <c r="B8055" t="s">
        <v>57164</v>
      </c>
      <c r="C8055">
        <v>0</v>
      </c>
      <c r="D8055" s="111">
        <v>0</v>
      </c>
      <c r="E8055" s="111" t="s">
        <v>42775</v>
      </c>
    </row>
    <row r="8056" spans="1:5">
      <c r="A8056">
        <v>0</v>
      </c>
      <c r="B8056" t="s">
        <v>21212</v>
      </c>
      <c r="C8056" t="s">
        <v>57165</v>
      </c>
      <c r="D8056" s="111" t="s">
        <v>40</v>
      </c>
      <c r="E8056" s="111" t="s">
        <v>57166</v>
      </c>
    </row>
    <row r="8057" spans="1:5">
      <c r="A8057">
        <v>0</v>
      </c>
      <c r="B8057" t="s">
        <v>21213</v>
      </c>
      <c r="C8057" t="s">
        <v>21214</v>
      </c>
      <c r="D8057" s="111" t="s">
        <v>33</v>
      </c>
      <c r="E8057" s="111" t="s">
        <v>57167</v>
      </c>
    </row>
    <row r="8058" spans="1:5">
      <c r="A8058">
        <v>0</v>
      </c>
      <c r="B8058" t="s">
        <v>57168</v>
      </c>
      <c r="C8058">
        <v>0</v>
      </c>
      <c r="D8058" s="111">
        <v>0</v>
      </c>
      <c r="E8058" s="111" t="s">
        <v>42775</v>
      </c>
    </row>
    <row r="8059" spans="1:5">
      <c r="A8059">
        <v>0</v>
      </c>
      <c r="B8059" t="s">
        <v>21215</v>
      </c>
      <c r="C8059" t="s">
        <v>57169</v>
      </c>
      <c r="D8059" s="111" t="s">
        <v>24</v>
      </c>
      <c r="E8059" s="111" t="s">
        <v>50200</v>
      </c>
    </row>
    <row r="8060" spans="1:5">
      <c r="A8060">
        <v>0</v>
      </c>
      <c r="B8060" t="s">
        <v>57170</v>
      </c>
      <c r="C8060">
        <v>0</v>
      </c>
      <c r="D8060" s="111">
        <v>0</v>
      </c>
      <c r="E8060" s="111" t="s">
        <v>42775</v>
      </c>
    </row>
    <row r="8061" spans="1:5">
      <c r="A8061">
        <v>0</v>
      </c>
      <c r="B8061" t="s">
        <v>21216</v>
      </c>
      <c r="C8061" t="s">
        <v>57171</v>
      </c>
      <c r="D8061" s="111" t="s">
        <v>33</v>
      </c>
      <c r="E8061" s="111" t="s">
        <v>57172</v>
      </c>
    </row>
    <row r="8062" spans="1:5">
      <c r="A8062">
        <v>0</v>
      </c>
      <c r="B8062" t="s">
        <v>21217</v>
      </c>
      <c r="C8062" t="s">
        <v>57173</v>
      </c>
      <c r="D8062" s="111" t="s">
        <v>33</v>
      </c>
      <c r="E8062" s="111" t="s">
        <v>57174</v>
      </c>
    </row>
    <row r="8063" spans="1:5">
      <c r="A8063">
        <v>0</v>
      </c>
      <c r="B8063" t="s">
        <v>21218</v>
      </c>
      <c r="C8063" t="s">
        <v>57175</v>
      </c>
      <c r="D8063" s="111" t="s">
        <v>33</v>
      </c>
      <c r="E8063" s="111" t="s">
        <v>57176</v>
      </c>
    </row>
    <row r="8064" spans="1:5">
      <c r="A8064">
        <v>0</v>
      </c>
      <c r="B8064" t="s">
        <v>57177</v>
      </c>
      <c r="C8064">
        <v>0</v>
      </c>
      <c r="D8064" s="111">
        <v>0</v>
      </c>
      <c r="E8064" s="111" t="s">
        <v>42775</v>
      </c>
    </row>
    <row r="8065" spans="1:5">
      <c r="A8065">
        <v>0</v>
      </c>
      <c r="B8065" t="s">
        <v>21219</v>
      </c>
      <c r="C8065" t="s">
        <v>57178</v>
      </c>
      <c r="D8065" s="111" t="s">
        <v>40</v>
      </c>
      <c r="E8065" s="111" t="s">
        <v>57179</v>
      </c>
    </row>
    <row r="8066" spans="1:5">
      <c r="A8066">
        <v>0</v>
      </c>
      <c r="B8066" t="s">
        <v>21220</v>
      </c>
      <c r="C8066" t="s">
        <v>21221</v>
      </c>
      <c r="D8066" s="111" t="s">
        <v>40</v>
      </c>
      <c r="E8066" s="111" t="s">
        <v>57180</v>
      </c>
    </row>
    <row r="8067" spans="1:5">
      <c r="A8067">
        <v>0</v>
      </c>
      <c r="B8067" t="s">
        <v>21222</v>
      </c>
      <c r="C8067" t="s">
        <v>57181</v>
      </c>
      <c r="D8067" s="111" t="s">
        <v>40</v>
      </c>
      <c r="E8067" s="111" t="s">
        <v>57182</v>
      </c>
    </row>
    <row r="8068" spans="1:5">
      <c r="A8068">
        <v>0</v>
      </c>
      <c r="B8068" t="s">
        <v>57183</v>
      </c>
      <c r="C8068">
        <v>0</v>
      </c>
      <c r="D8068" s="111">
        <v>0</v>
      </c>
      <c r="E8068" s="111" t="s">
        <v>42775</v>
      </c>
    </row>
    <row r="8069" spans="1:5">
      <c r="A8069">
        <v>0</v>
      </c>
      <c r="B8069" t="s">
        <v>21223</v>
      </c>
      <c r="C8069" t="s">
        <v>57184</v>
      </c>
      <c r="D8069" s="111" t="s">
        <v>40</v>
      </c>
      <c r="E8069" s="111" t="s">
        <v>57185</v>
      </c>
    </row>
    <row r="8070" spans="1:5">
      <c r="A8070">
        <v>0</v>
      </c>
      <c r="B8070" t="s">
        <v>21224</v>
      </c>
      <c r="C8070" t="s">
        <v>57186</v>
      </c>
      <c r="D8070" s="111" t="s">
        <v>40</v>
      </c>
      <c r="E8070" s="111" t="s">
        <v>57187</v>
      </c>
    </row>
    <row r="8071" spans="1:5">
      <c r="A8071" t="s">
        <v>57188</v>
      </c>
      <c r="B8071">
        <v>0</v>
      </c>
      <c r="C8071">
        <v>0</v>
      </c>
      <c r="D8071" s="111">
        <v>0</v>
      </c>
      <c r="E8071" s="111" t="s">
        <v>42775</v>
      </c>
    </row>
    <row r="8072" spans="1:5">
      <c r="A8072">
        <v>0</v>
      </c>
      <c r="B8072" t="s">
        <v>57189</v>
      </c>
      <c r="C8072">
        <v>0</v>
      </c>
      <c r="D8072" s="111">
        <v>0</v>
      </c>
      <c r="E8072" s="111" t="s">
        <v>42775</v>
      </c>
    </row>
    <row r="8073" spans="1:5">
      <c r="A8073">
        <v>0</v>
      </c>
      <c r="B8073" t="s">
        <v>21225</v>
      </c>
      <c r="C8073" t="s">
        <v>57190</v>
      </c>
      <c r="D8073" s="111" t="s">
        <v>4148</v>
      </c>
      <c r="E8073" s="111" t="s">
        <v>46849</v>
      </c>
    </row>
    <row r="8074" spans="1:5">
      <c r="A8074">
        <v>0</v>
      </c>
      <c r="B8074" t="s">
        <v>21226</v>
      </c>
      <c r="C8074" t="s">
        <v>57191</v>
      </c>
      <c r="D8074" s="111" t="s">
        <v>4148</v>
      </c>
      <c r="E8074" s="111" t="s">
        <v>46851</v>
      </c>
    </row>
    <row r="8075" spans="1:5">
      <c r="A8075">
        <v>0</v>
      </c>
      <c r="B8075" t="s">
        <v>21227</v>
      </c>
      <c r="C8075" t="s">
        <v>57192</v>
      </c>
      <c r="D8075" s="111" t="s">
        <v>4148</v>
      </c>
      <c r="E8075" s="111" t="s">
        <v>46853</v>
      </c>
    </row>
    <row r="8076" spans="1:5">
      <c r="A8076">
        <v>0</v>
      </c>
      <c r="B8076" t="s">
        <v>21228</v>
      </c>
      <c r="C8076" t="s">
        <v>57193</v>
      </c>
      <c r="D8076" s="111" t="s">
        <v>4148</v>
      </c>
      <c r="E8076" s="111" t="s">
        <v>46855</v>
      </c>
    </row>
    <row r="8077" spans="1:5">
      <c r="A8077">
        <v>0</v>
      </c>
      <c r="B8077" t="s">
        <v>21229</v>
      </c>
      <c r="C8077" t="s">
        <v>57194</v>
      </c>
      <c r="D8077" s="111" t="s">
        <v>4148</v>
      </c>
      <c r="E8077" s="111" t="s">
        <v>46857</v>
      </c>
    </row>
    <row r="8078" spans="1:5">
      <c r="A8078">
        <v>0</v>
      </c>
      <c r="B8078" t="s">
        <v>21230</v>
      </c>
      <c r="C8078" t="s">
        <v>57195</v>
      </c>
      <c r="D8078" s="111" t="s">
        <v>4148</v>
      </c>
      <c r="E8078" s="111" t="s">
        <v>46859</v>
      </c>
    </row>
    <row r="8079" spans="1:5">
      <c r="A8079">
        <v>0</v>
      </c>
      <c r="B8079" t="s">
        <v>21231</v>
      </c>
      <c r="C8079" t="s">
        <v>57196</v>
      </c>
      <c r="D8079" s="111" t="s">
        <v>4148</v>
      </c>
      <c r="E8079" s="111" t="s">
        <v>46859</v>
      </c>
    </row>
    <row r="8080" spans="1:5">
      <c r="A8080">
        <v>0</v>
      </c>
      <c r="B8080" t="s">
        <v>21232</v>
      </c>
      <c r="C8080" t="s">
        <v>57197</v>
      </c>
      <c r="D8080" s="111" t="s">
        <v>4148</v>
      </c>
      <c r="E8080" s="111" t="s">
        <v>46862</v>
      </c>
    </row>
    <row r="8081" spans="1:5">
      <c r="A8081">
        <v>0</v>
      </c>
      <c r="B8081" t="s">
        <v>21233</v>
      </c>
      <c r="C8081" t="s">
        <v>57198</v>
      </c>
      <c r="D8081" s="111" t="s">
        <v>4148</v>
      </c>
      <c r="E8081" s="111" t="s">
        <v>46862</v>
      </c>
    </row>
    <row r="8082" spans="1:5">
      <c r="A8082">
        <v>0</v>
      </c>
      <c r="B8082" t="s">
        <v>21234</v>
      </c>
      <c r="C8082" t="s">
        <v>57199</v>
      </c>
      <c r="D8082" s="111" t="s">
        <v>4148</v>
      </c>
      <c r="E8082" s="111" t="s">
        <v>46849</v>
      </c>
    </row>
    <row r="8083" spans="1:5">
      <c r="A8083">
        <v>0</v>
      </c>
      <c r="B8083" t="s">
        <v>21235</v>
      </c>
      <c r="C8083" t="s">
        <v>57200</v>
      </c>
      <c r="D8083" s="111" t="s">
        <v>4148</v>
      </c>
      <c r="E8083" s="111" t="s">
        <v>46857</v>
      </c>
    </row>
    <row r="8084" spans="1:5">
      <c r="A8084">
        <v>0</v>
      </c>
      <c r="B8084" t="s">
        <v>21236</v>
      </c>
      <c r="C8084" t="s">
        <v>57201</v>
      </c>
      <c r="D8084" s="111" t="s">
        <v>4148</v>
      </c>
      <c r="E8084" s="111" t="s">
        <v>46867</v>
      </c>
    </row>
    <row r="8085" spans="1:5">
      <c r="A8085">
        <v>0</v>
      </c>
      <c r="B8085" t="s">
        <v>21237</v>
      </c>
      <c r="C8085" t="s">
        <v>57202</v>
      </c>
      <c r="D8085" s="111" t="s">
        <v>4148</v>
      </c>
      <c r="E8085" s="111" t="s">
        <v>46869</v>
      </c>
    </row>
    <row r="8086" spans="1:5">
      <c r="A8086">
        <v>0</v>
      </c>
      <c r="B8086" t="s">
        <v>21238</v>
      </c>
      <c r="C8086" t="s">
        <v>57203</v>
      </c>
      <c r="D8086" s="111" t="s">
        <v>4148</v>
      </c>
      <c r="E8086" s="111" t="s">
        <v>46862</v>
      </c>
    </row>
    <row r="8087" spans="1:5">
      <c r="A8087">
        <v>0</v>
      </c>
      <c r="B8087" t="s">
        <v>21239</v>
      </c>
      <c r="C8087" t="s">
        <v>57204</v>
      </c>
      <c r="D8087" s="111" t="s">
        <v>4148</v>
      </c>
      <c r="E8087" s="111" t="s">
        <v>46862</v>
      </c>
    </row>
    <row r="8088" spans="1:5">
      <c r="A8088">
        <v>0</v>
      </c>
      <c r="B8088" t="s">
        <v>21240</v>
      </c>
      <c r="C8088" t="s">
        <v>57205</v>
      </c>
      <c r="D8088" s="111" t="s">
        <v>4148</v>
      </c>
      <c r="E8088" s="111" t="s">
        <v>46873</v>
      </c>
    </row>
    <row r="8089" spans="1:5">
      <c r="A8089">
        <v>0</v>
      </c>
      <c r="B8089" t="s">
        <v>21241</v>
      </c>
      <c r="C8089" t="s">
        <v>57206</v>
      </c>
      <c r="D8089" s="111" t="s">
        <v>4148</v>
      </c>
      <c r="E8089" s="111" t="s">
        <v>46875</v>
      </c>
    </row>
    <row r="8090" spans="1:5">
      <c r="A8090">
        <v>0</v>
      </c>
      <c r="B8090" t="s">
        <v>21242</v>
      </c>
      <c r="C8090" t="s">
        <v>57207</v>
      </c>
      <c r="D8090" s="111" t="s">
        <v>4148</v>
      </c>
      <c r="E8090" s="111" t="s">
        <v>46877</v>
      </c>
    </row>
    <row r="8091" spans="1:5">
      <c r="A8091">
        <v>0</v>
      </c>
      <c r="B8091" t="s">
        <v>21243</v>
      </c>
      <c r="C8091" t="s">
        <v>57208</v>
      </c>
      <c r="D8091" s="111" t="s">
        <v>4148</v>
      </c>
      <c r="E8091" s="111" t="s">
        <v>46879</v>
      </c>
    </row>
    <row r="8092" spans="1:5">
      <c r="A8092">
        <v>0</v>
      </c>
      <c r="B8092" t="s">
        <v>21244</v>
      </c>
      <c r="C8092" t="s">
        <v>57209</v>
      </c>
      <c r="D8092" s="111" t="s">
        <v>4148</v>
      </c>
      <c r="E8092" s="111" t="s">
        <v>46877</v>
      </c>
    </row>
    <row r="8093" spans="1:5">
      <c r="A8093">
        <v>0</v>
      </c>
      <c r="B8093" t="s">
        <v>21245</v>
      </c>
      <c r="C8093" t="s">
        <v>57210</v>
      </c>
      <c r="D8093" s="111" t="s">
        <v>4148</v>
      </c>
      <c r="E8093" s="111" t="s">
        <v>46877</v>
      </c>
    </row>
    <row r="8094" spans="1:5">
      <c r="A8094">
        <v>0</v>
      </c>
      <c r="B8094" t="s">
        <v>21246</v>
      </c>
      <c r="C8094" t="s">
        <v>57211</v>
      </c>
      <c r="D8094" s="111" t="s">
        <v>4148</v>
      </c>
      <c r="E8094" s="111" t="s">
        <v>46883</v>
      </c>
    </row>
    <row r="8095" spans="1:5">
      <c r="A8095">
        <v>0</v>
      </c>
      <c r="B8095" t="s">
        <v>21247</v>
      </c>
      <c r="C8095" t="s">
        <v>57212</v>
      </c>
      <c r="D8095" s="111" t="s">
        <v>4148</v>
      </c>
      <c r="E8095" s="111" t="s">
        <v>46877</v>
      </c>
    </row>
    <row r="8096" spans="1:5">
      <c r="A8096">
        <v>0</v>
      </c>
      <c r="B8096" t="s">
        <v>21248</v>
      </c>
      <c r="C8096" t="s">
        <v>57213</v>
      </c>
      <c r="D8096" s="111" t="s">
        <v>4148</v>
      </c>
      <c r="E8096" s="111" t="s">
        <v>46886</v>
      </c>
    </row>
    <row r="8097" spans="1:5">
      <c r="A8097">
        <v>0</v>
      </c>
      <c r="B8097" t="s">
        <v>21249</v>
      </c>
      <c r="C8097" t="s">
        <v>57214</v>
      </c>
      <c r="D8097" s="111" t="s">
        <v>4148</v>
      </c>
      <c r="E8097" s="111" t="s">
        <v>45652</v>
      </c>
    </row>
    <row r="8098" spans="1:5">
      <c r="A8098">
        <v>0</v>
      </c>
      <c r="B8098" t="s">
        <v>21250</v>
      </c>
      <c r="C8098" t="s">
        <v>57215</v>
      </c>
      <c r="D8098" s="111" t="s">
        <v>40</v>
      </c>
      <c r="E8098" s="111" t="s">
        <v>46889</v>
      </c>
    </row>
    <row r="8099" spans="1:5">
      <c r="A8099">
        <v>0</v>
      </c>
      <c r="B8099" t="s">
        <v>21251</v>
      </c>
      <c r="C8099" t="s">
        <v>57216</v>
      </c>
      <c r="D8099" s="111" t="s">
        <v>40</v>
      </c>
      <c r="E8099" s="111" t="s">
        <v>46891</v>
      </c>
    </row>
    <row r="8100" spans="1:5">
      <c r="A8100">
        <v>0</v>
      </c>
      <c r="B8100" t="s">
        <v>57217</v>
      </c>
      <c r="C8100">
        <v>0</v>
      </c>
      <c r="D8100" s="111">
        <v>0</v>
      </c>
      <c r="E8100" s="111" t="s">
        <v>42775</v>
      </c>
    </row>
    <row r="8101" spans="1:5">
      <c r="A8101">
        <v>0</v>
      </c>
      <c r="B8101" t="s">
        <v>21252</v>
      </c>
      <c r="C8101" t="s">
        <v>57218</v>
      </c>
      <c r="D8101" s="111" t="s">
        <v>4148</v>
      </c>
      <c r="E8101" s="111" t="s">
        <v>57219</v>
      </c>
    </row>
    <row r="8102" spans="1:5">
      <c r="A8102">
        <v>0</v>
      </c>
      <c r="B8102" t="s">
        <v>21253</v>
      </c>
      <c r="C8102" t="s">
        <v>57220</v>
      </c>
      <c r="D8102" s="111" t="s">
        <v>4148</v>
      </c>
      <c r="E8102" s="111" t="s">
        <v>57221</v>
      </c>
    </row>
    <row r="8103" spans="1:5">
      <c r="A8103">
        <v>0</v>
      </c>
      <c r="B8103" t="s">
        <v>21254</v>
      </c>
      <c r="C8103" t="s">
        <v>57222</v>
      </c>
      <c r="D8103" s="111" t="s">
        <v>4148</v>
      </c>
      <c r="E8103" s="111" t="s">
        <v>57223</v>
      </c>
    </row>
    <row r="8104" spans="1:5">
      <c r="A8104">
        <v>0</v>
      </c>
      <c r="B8104" t="s">
        <v>21255</v>
      </c>
      <c r="C8104" t="s">
        <v>57224</v>
      </c>
      <c r="D8104" s="111" t="s">
        <v>4148</v>
      </c>
      <c r="E8104" s="111" t="s">
        <v>57219</v>
      </c>
    </row>
    <row r="8105" spans="1:5">
      <c r="A8105">
        <v>0</v>
      </c>
      <c r="B8105" t="s">
        <v>21256</v>
      </c>
      <c r="C8105" t="s">
        <v>57225</v>
      </c>
      <c r="D8105" s="111" t="s">
        <v>4148</v>
      </c>
      <c r="E8105" s="111" t="s">
        <v>57226</v>
      </c>
    </row>
    <row r="8106" spans="1:5">
      <c r="A8106">
        <v>0</v>
      </c>
      <c r="B8106" t="s">
        <v>21257</v>
      </c>
      <c r="C8106" t="s">
        <v>57227</v>
      </c>
      <c r="D8106" s="111" t="s">
        <v>4148</v>
      </c>
      <c r="E8106" s="111" t="s">
        <v>57228</v>
      </c>
    </row>
    <row r="8107" spans="1:5">
      <c r="A8107">
        <v>0</v>
      </c>
      <c r="B8107" t="s">
        <v>21258</v>
      </c>
      <c r="C8107" t="s">
        <v>57229</v>
      </c>
      <c r="D8107" s="111" t="s">
        <v>4148</v>
      </c>
      <c r="E8107" s="111" t="s">
        <v>48595</v>
      </c>
    </row>
    <row r="8108" spans="1:5">
      <c r="A8108">
        <v>0</v>
      </c>
      <c r="B8108" t="s">
        <v>21259</v>
      </c>
      <c r="C8108" t="s">
        <v>57230</v>
      </c>
      <c r="D8108" s="111" t="s">
        <v>4148</v>
      </c>
      <c r="E8108" s="111" t="s">
        <v>57219</v>
      </c>
    </row>
    <row r="8109" spans="1:5">
      <c r="A8109" t="s">
        <v>57231</v>
      </c>
      <c r="B8109">
        <v>0</v>
      </c>
      <c r="C8109">
        <v>0</v>
      </c>
      <c r="D8109" s="111">
        <v>0</v>
      </c>
      <c r="E8109" s="111" t="s">
        <v>42775</v>
      </c>
    </row>
    <row r="8110" spans="1:5">
      <c r="A8110">
        <v>0</v>
      </c>
      <c r="B8110" t="s">
        <v>57232</v>
      </c>
      <c r="C8110">
        <v>0</v>
      </c>
      <c r="D8110" s="111">
        <v>0</v>
      </c>
      <c r="E8110" s="111" t="s">
        <v>42775</v>
      </c>
    </row>
    <row r="8111" spans="1:5">
      <c r="A8111">
        <v>0</v>
      </c>
      <c r="B8111" t="s">
        <v>21260</v>
      </c>
      <c r="C8111" t="s">
        <v>57233</v>
      </c>
      <c r="D8111" s="111" t="s">
        <v>24</v>
      </c>
      <c r="E8111" s="111" t="s">
        <v>57234</v>
      </c>
    </row>
    <row r="8112" spans="1:5">
      <c r="A8112">
        <v>0</v>
      </c>
      <c r="B8112" t="s">
        <v>57235</v>
      </c>
      <c r="C8112">
        <v>0</v>
      </c>
      <c r="D8112" s="111">
        <v>0</v>
      </c>
      <c r="E8112" s="111" t="s">
        <v>42775</v>
      </c>
    </row>
    <row r="8113" spans="1:5">
      <c r="A8113">
        <v>0</v>
      </c>
      <c r="B8113" t="s">
        <v>21261</v>
      </c>
      <c r="C8113" t="s">
        <v>57236</v>
      </c>
      <c r="D8113" s="111" t="s">
        <v>24</v>
      </c>
      <c r="E8113" s="111" t="s">
        <v>57237</v>
      </c>
    </row>
    <row r="8114" spans="1:5">
      <c r="A8114">
        <v>0</v>
      </c>
      <c r="B8114" t="s">
        <v>21262</v>
      </c>
      <c r="C8114" t="s">
        <v>57238</v>
      </c>
      <c r="D8114" s="111" t="s">
        <v>24</v>
      </c>
      <c r="E8114" s="111" t="s">
        <v>51176</v>
      </c>
    </row>
    <row r="8115" spans="1:5">
      <c r="A8115">
        <v>0</v>
      </c>
      <c r="B8115" t="s">
        <v>21263</v>
      </c>
      <c r="C8115" t="s">
        <v>57239</v>
      </c>
      <c r="D8115" s="111" t="s">
        <v>24</v>
      </c>
      <c r="E8115" s="111" t="s">
        <v>57240</v>
      </c>
    </row>
    <row r="8116" spans="1:5">
      <c r="A8116">
        <v>0</v>
      </c>
      <c r="B8116" t="s">
        <v>21264</v>
      </c>
      <c r="C8116" t="s">
        <v>57241</v>
      </c>
      <c r="D8116" s="111" t="s">
        <v>24</v>
      </c>
      <c r="E8116" s="111" t="s">
        <v>57242</v>
      </c>
    </row>
    <row r="8117" spans="1:5">
      <c r="A8117">
        <v>0</v>
      </c>
      <c r="B8117" t="s">
        <v>21265</v>
      </c>
      <c r="C8117" t="s">
        <v>57243</v>
      </c>
      <c r="D8117" s="111" t="s">
        <v>24</v>
      </c>
      <c r="E8117" s="111" t="s">
        <v>57244</v>
      </c>
    </row>
    <row r="8118" spans="1:5">
      <c r="A8118">
        <v>0</v>
      </c>
      <c r="B8118" t="s">
        <v>21266</v>
      </c>
      <c r="C8118" t="s">
        <v>57245</v>
      </c>
      <c r="D8118" s="111" t="s">
        <v>24</v>
      </c>
      <c r="E8118" s="111" t="s">
        <v>57246</v>
      </c>
    </row>
    <row r="8119" spans="1:5">
      <c r="A8119">
        <v>0</v>
      </c>
      <c r="B8119" t="s">
        <v>21267</v>
      </c>
      <c r="C8119" t="s">
        <v>57247</v>
      </c>
      <c r="D8119" s="111" t="s">
        <v>24</v>
      </c>
      <c r="E8119" s="111" t="s">
        <v>57248</v>
      </c>
    </row>
    <row r="8120" spans="1:5">
      <c r="A8120">
        <v>0</v>
      </c>
      <c r="B8120" t="s">
        <v>21268</v>
      </c>
      <c r="C8120" t="s">
        <v>57249</v>
      </c>
      <c r="D8120" s="111" t="s">
        <v>24</v>
      </c>
      <c r="E8120" s="111" t="s">
        <v>57250</v>
      </c>
    </row>
    <row r="8121" spans="1:5">
      <c r="A8121">
        <v>0</v>
      </c>
      <c r="B8121" t="s">
        <v>21269</v>
      </c>
      <c r="C8121" t="s">
        <v>57251</v>
      </c>
      <c r="D8121" s="111" t="s">
        <v>24</v>
      </c>
      <c r="E8121" s="111" t="s">
        <v>57252</v>
      </c>
    </row>
    <row r="8122" spans="1:5">
      <c r="A8122">
        <v>0</v>
      </c>
      <c r="B8122" t="s">
        <v>21270</v>
      </c>
      <c r="C8122" t="s">
        <v>21271</v>
      </c>
      <c r="D8122" s="111" t="s">
        <v>24</v>
      </c>
      <c r="E8122" s="111" t="s">
        <v>57253</v>
      </c>
    </row>
    <row r="8123" spans="1:5">
      <c r="A8123">
        <v>0</v>
      </c>
      <c r="B8123" t="s">
        <v>57254</v>
      </c>
      <c r="C8123">
        <v>0</v>
      </c>
      <c r="D8123" s="111">
        <v>0</v>
      </c>
      <c r="E8123" s="111" t="s">
        <v>42775</v>
      </c>
    </row>
    <row r="8124" spans="1:5">
      <c r="A8124">
        <v>0</v>
      </c>
      <c r="B8124" t="s">
        <v>21272</v>
      </c>
      <c r="C8124" t="s">
        <v>57255</v>
      </c>
      <c r="D8124" s="111" t="s">
        <v>24</v>
      </c>
      <c r="E8124" s="111" t="s">
        <v>57256</v>
      </c>
    </row>
    <row r="8125" spans="1:5">
      <c r="A8125">
        <v>0</v>
      </c>
      <c r="B8125" t="s">
        <v>21273</v>
      </c>
      <c r="C8125" t="s">
        <v>57257</v>
      </c>
      <c r="D8125" s="111" t="s">
        <v>24</v>
      </c>
      <c r="E8125" s="111" t="s">
        <v>57258</v>
      </c>
    </row>
    <row r="8126" spans="1:5">
      <c r="A8126">
        <v>0</v>
      </c>
      <c r="B8126" t="s">
        <v>21274</v>
      </c>
      <c r="C8126" t="s">
        <v>57259</v>
      </c>
      <c r="D8126" s="111" t="s">
        <v>24</v>
      </c>
      <c r="E8126" s="111" t="s">
        <v>53654</v>
      </c>
    </row>
    <row r="8127" spans="1:5">
      <c r="A8127">
        <v>0</v>
      </c>
      <c r="B8127" t="s">
        <v>21275</v>
      </c>
      <c r="C8127" t="s">
        <v>57260</v>
      </c>
      <c r="D8127" s="111" t="s">
        <v>24</v>
      </c>
      <c r="E8127" s="111" t="s">
        <v>57261</v>
      </c>
    </row>
    <row r="8128" spans="1:5">
      <c r="A8128">
        <v>0</v>
      </c>
      <c r="B8128" t="s">
        <v>57262</v>
      </c>
      <c r="C8128">
        <v>0</v>
      </c>
      <c r="D8128" s="111">
        <v>0</v>
      </c>
      <c r="E8128" s="111" t="s">
        <v>42775</v>
      </c>
    </row>
    <row r="8129" spans="1:5">
      <c r="A8129">
        <v>0</v>
      </c>
      <c r="B8129" t="s">
        <v>21276</v>
      </c>
      <c r="C8129" t="s">
        <v>57263</v>
      </c>
      <c r="D8129" s="111" t="s">
        <v>24</v>
      </c>
      <c r="E8129" s="111" t="s">
        <v>57264</v>
      </c>
    </row>
    <row r="8130" spans="1:5">
      <c r="A8130">
        <v>0</v>
      </c>
      <c r="B8130" t="s">
        <v>21277</v>
      </c>
      <c r="C8130" t="s">
        <v>57265</v>
      </c>
      <c r="D8130" s="111" t="s">
        <v>24</v>
      </c>
      <c r="E8130" s="111" t="s">
        <v>57266</v>
      </c>
    </row>
    <row r="8131" spans="1:5">
      <c r="A8131">
        <v>0</v>
      </c>
      <c r="B8131" t="s">
        <v>21278</v>
      </c>
      <c r="C8131" t="s">
        <v>57267</v>
      </c>
      <c r="D8131" s="111" t="s">
        <v>24</v>
      </c>
      <c r="E8131" s="111" t="s">
        <v>57268</v>
      </c>
    </row>
    <row r="8132" spans="1:5">
      <c r="A8132">
        <v>0</v>
      </c>
      <c r="B8132" t="s">
        <v>21279</v>
      </c>
      <c r="C8132" t="s">
        <v>57269</v>
      </c>
      <c r="D8132" s="111" t="s">
        <v>24</v>
      </c>
      <c r="E8132" s="111" t="s">
        <v>57270</v>
      </c>
    </row>
    <row r="8133" spans="1:5">
      <c r="A8133">
        <v>0</v>
      </c>
      <c r="B8133" t="s">
        <v>21280</v>
      </c>
      <c r="C8133" t="s">
        <v>57271</v>
      </c>
      <c r="D8133" s="111" t="s">
        <v>24</v>
      </c>
      <c r="E8133" s="111" t="s">
        <v>57272</v>
      </c>
    </row>
    <row r="8134" spans="1:5">
      <c r="A8134" t="s">
        <v>57273</v>
      </c>
      <c r="B8134">
        <v>0</v>
      </c>
      <c r="C8134">
        <v>0</v>
      </c>
      <c r="D8134" s="111">
        <v>0</v>
      </c>
      <c r="E8134" s="111" t="s">
        <v>42775</v>
      </c>
    </row>
    <row r="8135" spans="1:5">
      <c r="A8135">
        <v>0</v>
      </c>
      <c r="B8135" t="s">
        <v>57274</v>
      </c>
      <c r="C8135">
        <v>0</v>
      </c>
      <c r="D8135" s="111">
        <v>0</v>
      </c>
      <c r="E8135" s="111" t="s">
        <v>42775</v>
      </c>
    </row>
    <row r="8136" spans="1:5">
      <c r="A8136">
        <v>0</v>
      </c>
      <c r="B8136" t="s">
        <v>21281</v>
      </c>
      <c r="C8136" t="s">
        <v>57275</v>
      </c>
      <c r="D8136" s="111" t="s">
        <v>33</v>
      </c>
      <c r="E8136" s="111" t="s">
        <v>57276</v>
      </c>
    </row>
    <row r="8137" spans="1:5">
      <c r="A8137">
        <v>0</v>
      </c>
      <c r="B8137" t="s">
        <v>57277</v>
      </c>
      <c r="C8137">
        <v>0</v>
      </c>
      <c r="D8137" s="111">
        <v>0</v>
      </c>
      <c r="E8137" s="111" t="s">
        <v>42775</v>
      </c>
    </row>
    <row r="8138" spans="1:5">
      <c r="A8138">
        <v>0</v>
      </c>
      <c r="B8138" t="s">
        <v>21282</v>
      </c>
      <c r="C8138" t="s">
        <v>57278</v>
      </c>
      <c r="D8138" s="111" t="s">
        <v>44327</v>
      </c>
      <c r="E8138" s="111" t="s">
        <v>44328</v>
      </c>
    </row>
    <row r="8139" spans="1:5">
      <c r="A8139">
        <v>0</v>
      </c>
      <c r="B8139" t="s">
        <v>21283</v>
      </c>
      <c r="C8139" t="s">
        <v>57279</v>
      </c>
      <c r="D8139" s="111" t="s">
        <v>33</v>
      </c>
      <c r="E8139" s="111" t="s">
        <v>57280</v>
      </c>
    </row>
    <row r="8140" spans="1:5">
      <c r="A8140">
        <v>0</v>
      </c>
      <c r="B8140" t="s">
        <v>57281</v>
      </c>
      <c r="C8140">
        <v>0</v>
      </c>
      <c r="D8140" s="111">
        <v>0</v>
      </c>
      <c r="E8140" s="111" t="s">
        <v>42775</v>
      </c>
    </row>
    <row r="8141" spans="1:5">
      <c r="A8141">
        <v>0</v>
      </c>
      <c r="B8141" t="s">
        <v>21284</v>
      </c>
      <c r="C8141" t="s">
        <v>57282</v>
      </c>
      <c r="D8141" s="111" t="s">
        <v>33</v>
      </c>
      <c r="E8141" s="111" t="s">
        <v>57283</v>
      </c>
    </row>
    <row r="8142" spans="1:5">
      <c r="A8142">
        <v>0</v>
      </c>
      <c r="B8142" t="s">
        <v>21285</v>
      </c>
      <c r="C8142" t="s">
        <v>57284</v>
      </c>
      <c r="D8142" s="111" t="s">
        <v>33</v>
      </c>
      <c r="E8142" s="111" t="s">
        <v>57285</v>
      </c>
    </row>
    <row r="8143" spans="1:5">
      <c r="A8143">
        <v>0</v>
      </c>
      <c r="B8143" t="s">
        <v>21286</v>
      </c>
      <c r="C8143" t="s">
        <v>57286</v>
      </c>
      <c r="D8143" s="111" t="s">
        <v>33</v>
      </c>
      <c r="E8143" s="111" t="s">
        <v>57287</v>
      </c>
    </row>
    <row r="8144" spans="1:5">
      <c r="A8144">
        <v>0</v>
      </c>
      <c r="B8144" t="s">
        <v>57288</v>
      </c>
      <c r="C8144">
        <v>0</v>
      </c>
      <c r="D8144" s="111">
        <v>0</v>
      </c>
      <c r="E8144" s="111" t="s">
        <v>42775</v>
      </c>
    </row>
    <row r="8145" spans="1:5">
      <c r="A8145">
        <v>0</v>
      </c>
      <c r="B8145" t="s">
        <v>21287</v>
      </c>
      <c r="C8145" t="s">
        <v>57289</v>
      </c>
      <c r="D8145" s="111" t="s">
        <v>24</v>
      </c>
      <c r="E8145" s="111" t="s">
        <v>57290</v>
      </c>
    </row>
    <row r="8146" spans="1:5">
      <c r="A8146">
        <v>0</v>
      </c>
      <c r="B8146" t="s">
        <v>57291</v>
      </c>
      <c r="C8146">
        <v>0</v>
      </c>
      <c r="D8146" s="111">
        <v>0</v>
      </c>
      <c r="E8146" s="111" t="s">
        <v>42775</v>
      </c>
    </row>
    <row r="8147" spans="1:5">
      <c r="A8147">
        <v>0</v>
      </c>
      <c r="B8147" t="s">
        <v>21288</v>
      </c>
      <c r="C8147" t="s">
        <v>57292</v>
      </c>
      <c r="D8147" s="111" t="s">
        <v>24</v>
      </c>
      <c r="E8147" s="111" t="s">
        <v>50193</v>
      </c>
    </row>
    <row r="8148" spans="1:5">
      <c r="A8148">
        <v>0</v>
      </c>
      <c r="B8148" t="s">
        <v>21289</v>
      </c>
      <c r="C8148" t="s">
        <v>57293</v>
      </c>
      <c r="D8148" s="111" t="s">
        <v>24</v>
      </c>
      <c r="E8148" s="111" t="s">
        <v>57294</v>
      </c>
    </row>
    <row r="8149" spans="1:5">
      <c r="A8149">
        <v>0</v>
      </c>
      <c r="B8149" t="s">
        <v>21290</v>
      </c>
      <c r="C8149" t="s">
        <v>57295</v>
      </c>
      <c r="D8149" s="111" t="s">
        <v>24</v>
      </c>
      <c r="E8149" s="111" t="s">
        <v>57296</v>
      </c>
    </row>
    <row r="8150" spans="1:5">
      <c r="A8150">
        <v>0</v>
      </c>
      <c r="B8150" t="s">
        <v>21291</v>
      </c>
      <c r="C8150" t="s">
        <v>57297</v>
      </c>
      <c r="D8150" s="111" t="s">
        <v>24</v>
      </c>
      <c r="E8150" s="111" t="s">
        <v>57298</v>
      </c>
    </row>
    <row r="8151" spans="1:5">
      <c r="A8151">
        <v>0</v>
      </c>
      <c r="B8151" t="s">
        <v>21292</v>
      </c>
      <c r="C8151" t="s">
        <v>57299</v>
      </c>
      <c r="D8151" s="111" t="s">
        <v>24</v>
      </c>
      <c r="E8151" s="111" t="s">
        <v>57300</v>
      </c>
    </row>
    <row r="8152" spans="1:5">
      <c r="A8152">
        <v>0</v>
      </c>
      <c r="B8152" t="s">
        <v>21293</v>
      </c>
      <c r="C8152" t="s">
        <v>57301</v>
      </c>
      <c r="D8152" s="111" t="s">
        <v>24</v>
      </c>
      <c r="E8152" s="111" t="s">
        <v>57302</v>
      </c>
    </row>
    <row r="8153" spans="1:5">
      <c r="A8153" t="s">
        <v>57303</v>
      </c>
      <c r="B8153">
        <v>0</v>
      </c>
      <c r="C8153">
        <v>0</v>
      </c>
      <c r="D8153" s="111">
        <v>0</v>
      </c>
      <c r="E8153" s="111" t="s">
        <v>42775</v>
      </c>
    </row>
    <row r="8154" spans="1:5">
      <c r="A8154">
        <v>0</v>
      </c>
      <c r="B8154" t="s">
        <v>57304</v>
      </c>
      <c r="C8154">
        <v>0</v>
      </c>
      <c r="D8154" s="111">
        <v>0</v>
      </c>
      <c r="E8154" s="111" t="s">
        <v>42775</v>
      </c>
    </row>
    <row r="8155" spans="1:5">
      <c r="A8155">
        <v>0</v>
      </c>
      <c r="B8155" t="s">
        <v>21294</v>
      </c>
      <c r="C8155" t="s">
        <v>57305</v>
      </c>
      <c r="D8155" s="111" t="s">
        <v>40</v>
      </c>
      <c r="E8155" s="111" t="s">
        <v>57306</v>
      </c>
    </row>
    <row r="8156" spans="1:5">
      <c r="A8156">
        <v>0</v>
      </c>
      <c r="B8156" t="s">
        <v>21295</v>
      </c>
      <c r="C8156" t="s">
        <v>57307</v>
      </c>
      <c r="D8156" s="111" t="s">
        <v>24</v>
      </c>
      <c r="E8156" s="111" t="s">
        <v>57308</v>
      </c>
    </row>
    <row r="8157" spans="1:5">
      <c r="A8157">
        <v>0</v>
      </c>
      <c r="B8157" t="s">
        <v>21296</v>
      </c>
      <c r="C8157" t="s">
        <v>57309</v>
      </c>
      <c r="D8157" s="111" t="s">
        <v>40</v>
      </c>
      <c r="E8157" s="111" t="s">
        <v>57310</v>
      </c>
    </row>
    <row r="8158" spans="1:5">
      <c r="A8158">
        <v>0</v>
      </c>
      <c r="B8158" t="s">
        <v>21297</v>
      </c>
      <c r="C8158" t="s">
        <v>57311</v>
      </c>
      <c r="D8158" s="111" t="s">
        <v>40</v>
      </c>
      <c r="E8158" s="111" t="s">
        <v>57312</v>
      </c>
    </row>
    <row r="8159" spans="1:5">
      <c r="A8159">
        <v>0</v>
      </c>
      <c r="B8159" t="s">
        <v>21298</v>
      </c>
      <c r="C8159" t="s">
        <v>57313</v>
      </c>
      <c r="D8159" s="111" t="s">
        <v>24</v>
      </c>
      <c r="E8159" s="111" t="s">
        <v>57314</v>
      </c>
    </row>
    <row r="8160" spans="1:5">
      <c r="A8160">
        <v>0</v>
      </c>
      <c r="B8160" t="s">
        <v>21299</v>
      </c>
      <c r="C8160" t="s">
        <v>57315</v>
      </c>
      <c r="D8160" s="111" t="s">
        <v>40</v>
      </c>
      <c r="E8160" s="111" t="s">
        <v>57316</v>
      </c>
    </row>
    <row r="8161" spans="1:5">
      <c r="A8161">
        <v>0</v>
      </c>
      <c r="B8161" t="s">
        <v>21300</v>
      </c>
      <c r="C8161" t="s">
        <v>57317</v>
      </c>
      <c r="D8161" s="111" t="s">
        <v>24</v>
      </c>
      <c r="E8161" s="111" t="s">
        <v>57318</v>
      </c>
    </row>
    <row r="8162" spans="1:5">
      <c r="A8162">
        <v>0</v>
      </c>
      <c r="B8162" t="s">
        <v>21301</v>
      </c>
      <c r="C8162" t="s">
        <v>57319</v>
      </c>
      <c r="D8162" s="111" t="s">
        <v>4148</v>
      </c>
      <c r="E8162" s="111" t="s">
        <v>44033</v>
      </c>
    </row>
    <row r="8163" spans="1:5">
      <c r="A8163">
        <v>0</v>
      </c>
      <c r="B8163" t="s">
        <v>21302</v>
      </c>
      <c r="C8163" t="s">
        <v>57320</v>
      </c>
      <c r="D8163" s="111" t="s">
        <v>24</v>
      </c>
      <c r="E8163" s="111" t="s">
        <v>57321</v>
      </c>
    </row>
    <row r="8164" spans="1:5">
      <c r="A8164">
        <v>0</v>
      </c>
      <c r="B8164" t="s">
        <v>21303</v>
      </c>
      <c r="C8164" t="s">
        <v>57322</v>
      </c>
      <c r="D8164" s="111" t="s">
        <v>24</v>
      </c>
      <c r="E8164" s="111" t="s">
        <v>57323</v>
      </c>
    </row>
    <row r="8165" spans="1:5">
      <c r="A8165">
        <v>0</v>
      </c>
      <c r="B8165" t="s">
        <v>21304</v>
      </c>
      <c r="C8165" t="s">
        <v>57324</v>
      </c>
      <c r="D8165" s="111" t="s">
        <v>24</v>
      </c>
      <c r="E8165" s="111" t="s">
        <v>57325</v>
      </c>
    </row>
    <row r="8166" spans="1:5">
      <c r="A8166">
        <v>0</v>
      </c>
      <c r="B8166" t="s">
        <v>21305</v>
      </c>
      <c r="C8166" t="s">
        <v>57326</v>
      </c>
      <c r="D8166" s="111" t="s">
        <v>4131</v>
      </c>
      <c r="E8166" s="111" t="s">
        <v>47005</v>
      </c>
    </row>
    <row r="8167" spans="1:5">
      <c r="A8167">
        <v>0</v>
      </c>
      <c r="B8167" t="s">
        <v>21306</v>
      </c>
      <c r="C8167" t="s">
        <v>57327</v>
      </c>
      <c r="D8167" s="111" t="s">
        <v>4131</v>
      </c>
      <c r="E8167" s="111" t="s">
        <v>57328</v>
      </c>
    </row>
    <row r="8168" spans="1:5">
      <c r="A8168">
        <v>0</v>
      </c>
      <c r="B8168" t="s">
        <v>21307</v>
      </c>
      <c r="C8168" t="s">
        <v>57329</v>
      </c>
      <c r="D8168" s="111" t="s">
        <v>24</v>
      </c>
      <c r="E8168" s="111" t="s">
        <v>47009</v>
      </c>
    </row>
    <row r="8169" spans="1:5">
      <c r="A8169">
        <v>0</v>
      </c>
      <c r="B8169" t="s">
        <v>21308</v>
      </c>
      <c r="C8169" t="s">
        <v>57330</v>
      </c>
      <c r="D8169" s="111" t="s">
        <v>4148</v>
      </c>
      <c r="E8169" s="111" t="s">
        <v>57331</v>
      </c>
    </row>
    <row r="8170" spans="1:5">
      <c r="A8170">
        <v>0</v>
      </c>
      <c r="B8170" t="s">
        <v>21309</v>
      </c>
      <c r="C8170" t="s">
        <v>57332</v>
      </c>
      <c r="D8170" s="111" t="s">
        <v>4148</v>
      </c>
      <c r="E8170" s="111" t="s">
        <v>57333</v>
      </c>
    </row>
    <row r="8171" spans="1:5">
      <c r="A8171">
        <v>0</v>
      </c>
      <c r="B8171" t="s">
        <v>21310</v>
      </c>
      <c r="C8171" t="s">
        <v>57334</v>
      </c>
      <c r="D8171" s="111" t="s">
        <v>4148</v>
      </c>
      <c r="E8171" s="111" t="s">
        <v>57335</v>
      </c>
    </row>
    <row r="8172" spans="1:5">
      <c r="A8172">
        <v>0</v>
      </c>
      <c r="B8172" t="s">
        <v>21311</v>
      </c>
      <c r="C8172" t="s">
        <v>57336</v>
      </c>
      <c r="D8172" s="111" t="s">
        <v>40</v>
      </c>
      <c r="E8172" s="111" t="s">
        <v>57337</v>
      </c>
    </row>
    <row r="8173" spans="1:5">
      <c r="A8173">
        <v>0</v>
      </c>
      <c r="B8173" t="s">
        <v>21312</v>
      </c>
      <c r="C8173" t="s">
        <v>57338</v>
      </c>
      <c r="D8173" s="111" t="s">
        <v>4148</v>
      </c>
      <c r="E8173" s="111" t="s">
        <v>57339</v>
      </c>
    </row>
    <row r="8174" spans="1:5">
      <c r="A8174" t="s">
        <v>57340</v>
      </c>
      <c r="B8174">
        <v>0</v>
      </c>
      <c r="C8174">
        <v>0</v>
      </c>
      <c r="D8174" s="111">
        <v>0</v>
      </c>
      <c r="E8174" s="111" t="s">
        <v>42775</v>
      </c>
    </row>
    <row r="8175" spans="1:5">
      <c r="A8175">
        <v>0</v>
      </c>
      <c r="B8175" t="s">
        <v>57341</v>
      </c>
      <c r="C8175">
        <v>0</v>
      </c>
      <c r="D8175" s="111">
        <v>0</v>
      </c>
      <c r="E8175" s="111" t="s">
        <v>42775</v>
      </c>
    </row>
    <row r="8176" spans="1:5">
      <c r="A8176">
        <v>0</v>
      </c>
      <c r="B8176" t="s">
        <v>21313</v>
      </c>
      <c r="C8176" t="s">
        <v>57342</v>
      </c>
      <c r="D8176" s="111" t="s">
        <v>4148</v>
      </c>
      <c r="E8176" s="111" t="s">
        <v>57343</v>
      </c>
    </row>
    <row r="8177" spans="1:5">
      <c r="A8177">
        <v>0</v>
      </c>
      <c r="B8177" t="s">
        <v>57344</v>
      </c>
      <c r="C8177">
        <v>0</v>
      </c>
      <c r="D8177" s="111">
        <v>0</v>
      </c>
      <c r="E8177" s="111" t="s">
        <v>42775</v>
      </c>
    </row>
    <row r="8178" spans="1:5">
      <c r="A8178">
        <v>0</v>
      </c>
      <c r="B8178" t="s">
        <v>21314</v>
      </c>
      <c r="C8178" t="s">
        <v>57345</v>
      </c>
      <c r="D8178" s="111" t="s">
        <v>24</v>
      </c>
      <c r="E8178" s="111" t="s">
        <v>57346</v>
      </c>
    </row>
    <row r="8179" spans="1:5">
      <c r="A8179">
        <v>0</v>
      </c>
      <c r="B8179" t="s">
        <v>21315</v>
      </c>
      <c r="C8179" t="s">
        <v>57347</v>
      </c>
      <c r="D8179" s="111" t="s">
        <v>40</v>
      </c>
      <c r="E8179" s="111" t="s">
        <v>57348</v>
      </c>
    </row>
    <row r="8180" spans="1:5">
      <c r="A8180">
        <v>0</v>
      </c>
      <c r="B8180" t="s">
        <v>21316</v>
      </c>
      <c r="C8180" t="s">
        <v>57349</v>
      </c>
      <c r="D8180" s="111" t="s">
        <v>33</v>
      </c>
      <c r="E8180" s="111" t="s">
        <v>47030</v>
      </c>
    </row>
    <row r="8181" spans="1:5">
      <c r="A8181">
        <v>0</v>
      </c>
      <c r="B8181" t="s">
        <v>21317</v>
      </c>
      <c r="C8181" t="s">
        <v>57350</v>
      </c>
      <c r="D8181" s="111" t="s">
        <v>40</v>
      </c>
      <c r="E8181" s="111" t="s">
        <v>47032</v>
      </c>
    </row>
    <row r="8182" spans="1:5">
      <c r="A8182">
        <v>0</v>
      </c>
      <c r="B8182" t="s">
        <v>21318</v>
      </c>
      <c r="C8182" t="s">
        <v>57351</v>
      </c>
      <c r="D8182" s="111" t="s">
        <v>40</v>
      </c>
      <c r="E8182" s="111" t="s">
        <v>47034</v>
      </c>
    </row>
    <row r="8183" spans="1:5">
      <c r="A8183">
        <v>0</v>
      </c>
      <c r="B8183" t="s">
        <v>21319</v>
      </c>
      <c r="C8183" t="s">
        <v>57352</v>
      </c>
      <c r="D8183" s="111" t="s">
        <v>40</v>
      </c>
      <c r="E8183" s="111" t="s">
        <v>47036</v>
      </c>
    </row>
    <row r="8184" spans="1:5">
      <c r="A8184">
        <v>0</v>
      </c>
      <c r="B8184" t="s">
        <v>21320</v>
      </c>
      <c r="C8184" t="s">
        <v>57353</v>
      </c>
      <c r="D8184" s="111" t="s">
        <v>40</v>
      </c>
      <c r="E8184" s="111" t="s">
        <v>47038</v>
      </c>
    </row>
    <row r="8185" spans="1:5">
      <c r="A8185">
        <v>0</v>
      </c>
      <c r="B8185" t="s">
        <v>21321</v>
      </c>
      <c r="C8185" t="s">
        <v>57354</v>
      </c>
      <c r="D8185" s="111" t="s">
        <v>40</v>
      </c>
      <c r="E8185" s="111" t="s">
        <v>42928</v>
      </c>
    </row>
    <row r="8186" spans="1:5">
      <c r="A8186">
        <v>0</v>
      </c>
      <c r="B8186" t="s">
        <v>21322</v>
      </c>
      <c r="C8186" t="s">
        <v>57355</v>
      </c>
      <c r="D8186" s="111" t="s">
        <v>40</v>
      </c>
      <c r="E8186" s="111" t="s">
        <v>47041</v>
      </c>
    </row>
    <row r="8187" spans="1:5">
      <c r="A8187">
        <v>0</v>
      </c>
      <c r="B8187" t="s">
        <v>21323</v>
      </c>
      <c r="C8187" t="s">
        <v>57356</v>
      </c>
      <c r="D8187" s="111" t="s">
        <v>40</v>
      </c>
      <c r="E8187" s="111" t="s">
        <v>57357</v>
      </c>
    </row>
    <row r="8188" spans="1:5">
      <c r="A8188">
        <v>0</v>
      </c>
      <c r="B8188" t="s">
        <v>21324</v>
      </c>
      <c r="C8188" t="s">
        <v>57358</v>
      </c>
      <c r="D8188" s="111" t="s">
        <v>40</v>
      </c>
      <c r="E8188" s="111" t="s">
        <v>57359</v>
      </c>
    </row>
    <row r="8189" spans="1:5">
      <c r="A8189">
        <v>0</v>
      </c>
      <c r="B8189" t="s">
        <v>57360</v>
      </c>
      <c r="C8189">
        <v>0</v>
      </c>
      <c r="D8189" s="111">
        <v>0</v>
      </c>
      <c r="E8189" s="111" t="s">
        <v>42775</v>
      </c>
    </row>
    <row r="8190" spans="1:5">
      <c r="A8190">
        <v>0</v>
      </c>
      <c r="B8190" t="s">
        <v>21325</v>
      </c>
      <c r="C8190" t="s">
        <v>57361</v>
      </c>
      <c r="D8190" s="111" t="s">
        <v>4130</v>
      </c>
      <c r="E8190" s="111" t="s">
        <v>57362</v>
      </c>
    </row>
    <row r="8191" spans="1:5">
      <c r="A8191" t="s">
        <v>57363</v>
      </c>
      <c r="B8191">
        <v>0</v>
      </c>
      <c r="C8191">
        <v>0</v>
      </c>
      <c r="D8191" s="111">
        <v>0</v>
      </c>
      <c r="E8191" s="111" t="s">
        <v>42775</v>
      </c>
    </row>
    <row r="8192" spans="1:5">
      <c r="A8192">
        <v>0</v>
      </c>
      <c r="B8192" t="s">
        <v>57364</v>
      </c>
      <c r="C8192">
        <v>0</v>
      </c>
      <c r="D8192" s="111">
        <v>0</v>
      </c>
      <c r="E8192" s="111" t="s">
        <v>42775</v>
      </c>
    </row>
    <row r="8193" spans="1:5">
      <c r="A8193">
        <v>0</v>
      </c>
      <c r="B8193">
        <v>0</v>
      </c>
      <c r="C8193">
        <v>0</v>
      </c>
      <c r="D8193" s="111">
        <v>0</v>
      </c>
      <c r="E8193" s="111" t="s">
        <v>42775</v>
      </c>
    </row>
    <row r="8194" spans="1:5">
      <c r="A8194">
        <v>0</v>
      </c>
      <c r="B8194" t="s">
        <v>21326</v>
      </c>
      <c r="C8194" t="s">
        <v>57365</v>
      </c>
      <c r="D8194" s="111" t="s">
        <v>4130</v>
      </c>
      <c r="E8194" s="111" t="s">
        <v>57366</v>
      </c>
    </row>
    <row r="8195" spans="1:5">
      <c r="A8195">
        <v>0</v>
      </c>
      <c r="B8195" t="s">
        <v>21327</v>
      </c>
      <c r="C8195" t="s">
        <v>57367</v>
      </c>
      <c r="D8195" s="111" t="s">
        <v>4130</v>
      </c>
      <c r="E8195" s="111" t="s">
        <v>57368</v>
      </c>
    </row>
    <row r="8196" spans="1:5">
      <c r="A8196">
        <v>0</v>
      </c>
      <c r="B8196" t="s">
        <v>21328</v>
      </c>
      <c r="C8196" t="s">
        <v>57369</v>
      </c>
      <c r="D8196" s="111" t="s">
        <v>4130</v>
      </c>
      <c r="E8196" s="111" t="s">
        <v>57370</v>
      </c>
    </row>
    <row r="8197" spans="1:5">
      <c r="A8197">
        <v>0</v>
      </c>
      <c r="B8197" t="s">
        <v>21329</v>
      </c>
      <c r="C8197" t="s">
        <v>57371</v>
      </c>
      <c r="D8197" s="111" t="s">
        <v>4130</v>
      </c>
      <c r="E8197" s="111" t="s">
        <v>57372</v>
      </c>
    </row>
    <row r="8198" spans="1:5">
      <c r="A8198">
        <v>0</v>
      </c>
      <c r="B8198" t="s">
        <v>21330</v>
      </c>
      <c r="C8198" t="s">
        <v>57373</v>
      </c>
      <c r="D8198" s="111" t="s">
        <v>4130</v>
      </c>
      <c r="E8198" s="111" t="s">
        <v>57374</v>
      </c>
    </row>
    <row r="8199" spans="1:5">
      <c r="A8199">
        <v>0</v>
      </c>
      <c r="B8199" t="s">
        <v>21331</v>
      </c>
      <c r="C8199" t="s">
        <v>57375</v>
      </c>
      <c r="D8199" s="111" t="s">
        <v>4149</v>
      </c>
      <c r="E8199" s="111" t="s">
        <v>57376</v>
      </c>
    </row>
    <row r="8200" spans="1:5">
      <c r="A8200">
        <v>0</v>
      </c>
      <c r="B8200" t="s">
        <v>21332</v>
      </c>
      <c r="C8200" t="s">
        <v>57377</v>
      </c>
      <c r="D8200" s="111" t="s">
        <v>40</v>
      </c>
      <c r="E8200" s="111" t="s">
        <v>57378</v>
      </c>
    </row>
    <row r="8201" spans="1:5">
      <c r="A8201">
        <v>0</v>
      </c>
      <c r="B8201" t="s">
        <v>21333</v>
      </c>
      <c r="C8201" t="s">
        <v>57379</v>
      </c>
      <c r="D8201" s="111" t="s">
        <v>40</v>
      </c>
      <c r="E8201" s="111" t="s">
        <v>57380</v>
      </c>
    </row>
    <row r="8202" spans="1:5">
      <c r="A8202">
        <v>0</v>
      </c>
      <c r="B8202" t="s">
        <v>21334</v>
      </c>
      <c r="C8202" t="s">
        <v>57381</v>
      </c>
      <c r="D8202" s="111" t="s">
        <v>4130</v>
      </c>
      <c r="E8202" s="111" t="s">
        <v>57382</v>
      </c>
    </row>
    <row r="8203" spans="1:5">
      <c r="A8203">
        <v>0</v>
      </c>
      <c r="B8203" t="s">
        <v>57383</v>
      </c>
      <c r="C8203">
        <v>0</v>
      </c>
      <c r="D8203" s="111">
        <v>0</v>
      </c>
      <c r="E8203" s="111" t="s">
        <v>42775</v>
      </c>
    </row>
    <row r="8204" spans="1:5">
      <c r="A8204">
        <v>0</v>
      </c>
      <c r="B8204" t="s">
        <v>21335</v>
      </c>
      <c r="C8204" t="s">
        <v>57384</v>
      </c>
      <c r="D8204" s="111" t="s">
        <v>40</v>
      </c>
      <c r="E8204" s="111" t="s">
        <v>57385</v>
      </c>
    </row>
    <row r="8205" spans="1:5">
      <c r="A8205">
        <v>0</v>
      </c>
      <c r="B8205" t="s">
        <v>57386</v>
      </c>
      <c r="C8205">
        <v>0</v>
      </c>
      <c r="D8205" s="111">
        <v>0</v>
      </c>
      <c r="E8205" s="111" t="s">
        <v>42775</v>
      </c>
    </row>
    <row r="8206" spans="1:5">
      <c r="A8206">
        <v>0</v>
      </c>
      <c r="B8206" t="s">
        <v>21336</v>
      </c>
      <c r="C8206" t="s">
        <v>57387</v>
      </c>
      <c r="D8206" s="111" t="s">
        <v>4148</v>
      </c>
      <c r="E8206" s="111" t="s">
        <v>47074</v>
      </c>
    </row>
    <row r="8207" spans="1:5">
      <c r="A8207">
        <v>0</v>
      </c>
      <c r="B8207" t="s">
        <v>21337</v>
      </c>
      <c r="C8207" t="s">
        <v>57388</v>
      </c>
      <c r="D8207" s="111" t="s">
        <v>4148</v>
      </c>
      <c r="E8207" s="111" t="s">
        <v>47076</v>
      </c>
    </row>
    <row r="8208" spans="1:5">
      <c r="A8208">
        <v>0</v>
      </c>
      <c r="B8208" t="s">
        <v>21338</v>
      </c>
      <c r="C8208" t="s">
        <v>57389</v>
      </c>
      <c r="D8208" s="111" t="s">
        <v>4148</v>
      </c>
      <c r="E8208" s="111" t="s">
        <v>43411</v>
      </c>
    </row>
    <row r="8209" spans="1:5">
      <c r="A8209">
        <v>0</v>
      </c>
      <c r="B8209" t="s">
        <v>21339</v>
      </c>
      <c r="C8209" t="s">
        <v>57390</v>
      </c>
      <c r="D8209" s="111" t="s">
        <v>40</v>
      </c>
      <c r="E8209" s="111" t="s">
        <v>57391</v>
      </c>
    </row>
    <row r="8210" spans="1:5">
      <c r="A8210">
        <v>0</v>
      </c>
      <c r="B8210" t="s">
        <v>21340</v>
      </c>
      <c r="C8210" t="s">
        <v>57392</v>
      </c>
      <c r="D8210" s="111" t="s">
        <v>40</v>
      </c>
      <c r="E8210" s="111" t="s">
        <v>57393</v>
      </c>
    </row>
    <row r="8211" spans="1:5">
      <c r="A8211">
        <v>0</v>
      </c>
      <c r="B8211" t="s">
        <v>21341</v>
      </c>
      <c r="C8211" t="s">
        <v>57394</v>
      </c>
      <c r="D8211" s="111" t="s">
        <v>40</v>
      </c>
      <c r="E8211" s="111" t="s">
        <v>57395</v>
      </c>
    </row>
    <row r="8212" spans="1:5">
      <c r="A8212">
        <v>0</v>
      </c>
      <c r="B8212" t="s">
        <v>57396</v>
      </c>
      <c r="C8212">
        <v>0</v>
      </c>
      <c r="D8212" s="111">
        <v>0</v>
      </c>
      <c r="E8212" s="111" t="s">
        <v>42775</v>
      </c>
    </row>
    <row r="8213" spans="1:5">
      <c r="A8213">
        <v>0</v>
      </c>
      <c r="B8213" t="s">
        <v>21342</v>
      </c>
      <c r="C8213" t="s">
        <v>57397</v>
      </c>
      <c r="D8213" s="111" t="s">
        <v>4130</v>
      </c>
      <c r="E8213" s="111" t="s">
        <v>57398</v>
      </c>
    </row>
    <row r="8214" spans="1:5">
      <c r="A8214">
        <v>0</v>
      </c>
      <c r="B8214" t="s">
        <v>21343</v>
      </c>
      <c r="C8214" t="s">
        <v>57399</v>
      </c>
      <c r="D8214" s="111" t="s">
        <v>40</v>
      </c>
      <c r="E8214" s="111" t="s">
        <v>57400</v>
      </c>
    </row>
    <row r="8215" spans="1:5">
      <c r="A8215">
        <v>0</v>
      </c>
      <c r="B8215" t="s">
        <v>21344</v>
      </c>
      <c r="C8215" t="s">
        <v>57401</v>
      </c>
      <c r="D8215" s="111" t="s">
        <v>40</v>
      </c>
      <c r="E8215" s="111" t="s">
        <v>57402</v>
      </c>
    </row>
    <row r="8216" spans="1:5">
      <c r="A8216">
        <v>0</v>
      </c>
      <c r="B8216" t="s">
        <v>21345</v>
      </c>
      <c r="C8216" t="s">
        <v>57403</v>
      </c>
      <c r="D8216" s="111" t="s">
        <v>40</v>
      </c>
      <c r="E8216" s="111" t="s">
        <v>57404</v>
      </c>
    </row>
    <row r="8217" spans="1:5">
      <c r="A8217">
        <v>0</v>
      </c>
      <c r="B8217" t="s">
        <v>21346</v>
      </c>
      <c r="C8217" t="s">
        <v>57405</v>
      </c>
      <c r="D8217" s="111" t="s">
        <v>40</v>
      </c>
      <c r="E8217" s="111" t="s">
        <v>57406</v>
      </c>
    </row>
    <row r="8218" spans="1:5">
      <c r="A8218">
        <v>0</v>
      </c>
      <c r="B8218" t="s">
        <v>57407</v>
      </c>
      <c r="C8218">
        <v>0</v>
      </c>
      <c r="D8218" s="111">
        <v>0</v>
      </c>
      <c r="E8218" s="111" t="s">
        <v>42775</v>
      </c>
    </row>
    <row r="8219" spans="1:5">
      <c r="A8219">
        <v>0</v>
      </c>
      <c r="B8219" t="s">
        <v>21347</v>
      </c>
      <c r="C8219" t="s">
        <v>57408</v>
      </c>
      <c r="D8219" s="111" t="s">
        <v>4130</v>
      </c>
      <c r="E8219" s="111" t="s">
        <v>57409</v>
      </c>
    </row>
    <row r="8220" spans="1:5">
      <c r="A8220">
        <v>0</v>
      </c>
      <c r="B8220" t="s">
        <v>21348</v>
      </c>
      <c r="C8220" t="s">
        <v>57410</v>
      </c>
      <c r="D8220" s="111" t="s">
        <v>4130</v>
      </c>
      <c r="E8220" s="111" t="s">
        <v>57411</v>
      </c>
    </row>
    <row r="8221" spans="1:5">
      <c r="A8221">
        <v>0</v>
      </c>
      <c r="B8221" t="s">
        <v>57412</v>
      </c>
      <c r="C8221">
        <v>0</v>
      </c>
      <c r="D8221" s="111">
        <v>0</v>
      </c>
      <c r="E8221" s="111" t="s">
        <v>42775</v>
      </c>
    </row>
    <row r="8222" spans="1:5">
      <c r="A8222">
        <v>0</v>
      </c>
      <c r="B8222" t="s">
        <v>21349</v>
      </c>
      <c r="C8222" t="s">
        <v>57413</v>
      </c>
      <c r="D8222" s="111" t="s">
        <v>4130</v>
      </c>
      <c r="E8222" s="111" t="s">
        <v>57414</v>
      </c>
    </row>
    <row r="8223" spans="1:5">
      <c r="A8223">
        <v>0</v>
      </c>
      <c r="B8223" t="s">
        <v>21350</v>
      </c>
      <c r="C8223" t="s">
        <v>57415</v>
      </c>
      <c r="D8223" s="111" t="s">
        <v>4130</v>
      </c>
      <c r="E8223" s="111" t="s">
        <v>57416</v>
      </c>
    </row>
    <row r="8224" spans="1:5">
      <c r="A8224">
        <v>0</v>
      </c>
      <c r="B8224" t="s">
        <v>21351</v>
      </c>
      <c r="C8224" t="s">
        <v>57417</v>
      </c>
      <c r="D8224" s="111" t="s">
        <v>4130</v>
      </c>
      <c r="E8224" s="111" t="s">
        <v>57418</v>
      </c>
    </row>
    <row r="8225" spans="1:5">
      <c r="A8225" t="s">
        <v>57419</v>
      </c>
      <c r="B8225">
        <v>0</v>
      </c>
      <c r="C8225">
        <v>0</v>
      </c>
      <c r="D8225" s="111">
        <v>0</v>
      </c>
      <c r="E8225" s="111" t="s">
        <v>42775</v>
      </c>
    </row>
    <row r="8226" spans="1:5">
      <c r="A8226">
        <v>0</v>
      </c>
      <c r="B8226" t="s">
        <v>57420</v>
      </c>
      <c r="C8226">
        <v>0</v>
      </c>
      <c r="D8226" s="111">
        <v>0</v>
      </c>
      <c r="E8226" s="111" t="s">
        <v>42775</v>
      </c>
    </row>
    <row r="8227" spans="1:5">
      <c r="A8227">
        <v>0</v>
      </c>
      <c r="B8227" t="s">
        <v>21357</v>
      </c>
      <c r="C8227" t="s">
        <v>57421</v>
      </c>
      <c r="D8227" s="111" t="s">
        <v>24</v>
      </c>
      <c r="E8227" s="111" t="s">
        <v>47110</v>
      </c>
    </row>
    <row r="8228" spans="1:5">
      <c r="A8228">
        <v>0</v>
      </c>
      <c r="B8228" t="s">
        <v>21358</v>
      </c>
      <c r="C8228" t="s">
        <v>57422</v>
      </c>
      <c r="D8228" s="111" t="s">
        <v>24</v>
      </c>
      <c r="E8228" s="111" t="s">
        <v>47112</v>
      </c>
    </row>
    <row r="8229" spans="1:5">
      <c r="A8229">
        <v>0</v>
      </c>
      <c r="B8229" t="s">
        <v>21359</v>
      </c>
      <c r="C8229" t="s">
        <v>57423</v>
      </c>
      <c r="D8229" s="111" t="s">
        <v>24</v>
      </c>
      <c r="E8229" s="111" t="s">
        <v>57424</v>
      </c>
    </row>
    <row r="8230" spans="1:5">
      <c r="A8230">
        <v>0</v>
      </c>
      <c r="B8230" t="s">
        <v>21360</v>
      </c>
      <c r="C8230" t="s">
        <v>57425</v>
      </c>
      <c r="D8230" s="111" t="s">
        <v>24</v>
      </c>
      <c r="E8230" s="111" t="s">
        <v>47116</v>
      </c>
    </row>
    <row r="8231" spans="1:5">
      <c r="A8231">
        <v>0</v>
      </c>
      <c r="B8231" t="s">
        <v>21361</v>
      </c>
      <c r="C8231" t="s">
        <v>57426</v>
      </c>
      <c r="D8231" s="111" t="s">
        <v>24</v>
      </c>
      <c r="E8231" s="111" t="s">
        <v>44487</v>
      </c>
    </row>
    <row r="8232" spans="1:5">
      <c r="A8232">
        <v>0</v>
      </c>
      <c r="B8232" t="s">
        <v>21362</v>
      </c>
      <c r="C8232" t="s">
        <v>57427</v>
      </c>
      <c r="D8232" s="111" t="s">
        <v>24</v>
      </c>
      <c r="E8232" s="111" t="s">
        <v>57428</v>
      </c>
    </row>
    <row r="8233" spans="1:5">
      <c r="A8233">
        <v>0</v>
      </c>
      <c r="B8233" t="s">
        <v>21363</v>
      </c>
      <c r="C8233" t="s">
        <v>57429</v>
      </c>
      <c r="D8233" s="111" t="s">
        <v>24</v>
      </c>
      <c r="E8233" s="111" t="s">
        <v>57430</v>
      </c>
    </row>
    <row r="8234" spans="1:5">
      <c r="A8234">
        <v>0</v>
      </c>
      <c r="B8234" t="s">
        <v>21364</v>
      </c>
      <c r="C8234" t="s">
        <v>57431</v>
      </c>
      <c r="D8234" s="111" t="s">
        <v>24</v>
      </c>
      <c r="E8234" s="111" t="s">
        <v>57432</v>
      </c>
    </row>
    <row r="8235" spans="1:5">
      <c r="A8235">
        <v>0</v>
      </c>
      <c r="B8235" t="s">
        <v>21365</v>
      </c>
      <c r="C8235" t="s">
        <v>57433</v>
      </c>
      <c r="D8235" s="111" t="s">
        <v>24</v>
      </c>
      <c r="E8235" s="111" t="s">
        <v>57434</v>
      </c>
    </row>
    <row r="8236" spans="1:5">
      <c r="A8236">
        <v>0</v>
      </c>
      <c r="B8236" t="s">
        <v>21366</v>
      </c>
      <c r="C8236" t="s">
        <v>57435</v>
      </c>
      <c r="D8236" s="111" t="s">
        <v>24</v>
      </c>
      <c r="E8236" s="111" t="s">
        <v>57436</v>
      </c>
    </row>
    <row r="8237" spans="1:5">
      <c r="A8237">
        <v>0</v>
      </c>
      <c r="B8237" t="s">
        <v>21367</v>
      </c>
      <c r="C8237" t="s">
        <v>57437</v>
      </c>
      <c r="D8237" s="111" t="s">
        <v>24</v>
      </c>
      <c r="E8237" s="111" t="s">
        <v>47848</v>
      </c>
    </row>
    <row r="8238" spans="1:5">
      <c r="A8238">
        <v>0</v>
      </c>
      <c r="B8238" t="s">
        <v>21368</v>
      </c>
      <c r="C8238" t="s">
        <v>57438</v>
      </c>
      <c r="D8238" s="111" t="s">
        <v>24</v>
      </c>
      <c r="E8238" s="111" t="s">
        <v>47132</v>
      </c>
    </row>
    <row r="8239" spans="1:5">
      <c r="A8239">
        <v>0</v>
      </c>
      <c r="B8239" t="s">
        <v>21369</v>
      </c>
      <c r="C8239" t="s">
        <v>57439</v>
      </c>
      <c r="D8239" s="111" t="s">
        <v>24</v>
      </c>
      <c r="E8239" s="111" t="s">
        <v>57440</v>
      </c>
    </row>
    <row r="8240" spans="1:5">
      <c r="A8240">
        <v>0</v>
      </c>
      <c r="B8240" t="s">
        <v>21370</v>
      </c>
      <c r="C8240" t="s">
        <v>57441</v>
      </c>
      <c r="D8240" s="111" t="s">
        <v>24</v>
      </c>
      <c r="E8240" s="111" t="s">
        <v>57442</v>
      </c>
    </row>
    <row r="8241" spans="1:5">
      <c r="A8241">
        <v>0</v>
      </c>
      <c r="B8241" t="s">
        <v>21371</v>
      </c>
      <c r="C8241" t="s">
        <v>57443</v>
      </c>
      <c r="D8241" s="111" t="s">
        <v>24</v>
      </c>
      <c r="E8241" s="111" t="s">
        <v>47138</v>
      </c>
    </row>
    <row r="8242" spans="1:5">
      <c r="A8242">
        <v>0</v>
      </c>
      <c r="B8242" t="s">
        <v>21372</v>
      </c>
      <c r="C8242" t="s">
        <v>57444</v>
      </c>
      <c r="D8242" s="111" t="s">
        <v>24</v>
      </c>
      <c r="E8242" s="111" t="s">
        <v>45969</v>
      </c>
    </row>
    <row r="8243" spans="1:5">
      <c r="A8243" t="s">
        <v>57445</v>
      </c>
      <c r="B8243">
        <v>0</v>
      </c>
      <c r="C8243">
        <v>0</v>
      </c>
      <c r="D8243" s="111">
        <v>0</v>
      </c>
      <c r="E8243" s="111" t="s">
        <v>42775</v>
      </c>
    </row>
    <row r="8244" spans="1:5">
      <c r="A8244">
        <v>0</v>
      </c>
      <c r="B8244" t="s">
        <v>57446</v>
      </c>
      <c r="C8244">
        <v>0</v>
      </c>
      <c r="D8244" s="111">
        <v>0</v>
      </c>
      <c r="E8244" s="111" t="s">
        <v>42775</v>
      </c>
    </row>
    <row r="8245" spans="1:5">
      <c r="A8245">
        <v>0</v>
      </c>
      <c r="B8245" t="s">
        <v>21373</v>
      </c>
      <c r="C8245" t="s">
        <v>57447</v>
      </c>
      <c r="D8245" s="111" t="s">
        <v>33</v>
      </c>
      <c r="E8245" s="111" t="s">
        <v>57448</v>
      </c>
    </row>
    <row r="8246" spans="1:5">
      <c r="A8246">
        <v>0</v>
      </c>
      <c r="B8246" t="s">
        <v>21374</v>
      </c>
      <c r="C8246" t="s">
        <v>57449</v>
      </c>
      <c r="D8246" s="111" t="s">
        <v>24</v>
      </c>
      <c r="E8246" s="111" t="s">
        <v>57450</v>
      </c>
    </row>
    <row r="8247" spans="1:5">
      <c r="A8247">
        <v>0</v>
      </c>
      <c r="B8247" t="s">
        <v>57451</v>
      </c>
      <c r="C8247">
        <v>0</v>
      </c>
      <c r="D8247" s="111">
        <v>0</v>
      </c>
      <c r="E8247" s="111" t="s">
        <v>42775</v>
      </c>
    </row>
    <row r="8248" spans="1:5">
      <c r="A8248">
        <v>0</v>
      </c>
      <c r="B8248" t="s">
        <v>21375</v>
      </c>
      <c r="C8248" t="s">
        <v>57452</v>
      </c>
      <c r="D8248" s="111" t="s">
        <v>33</v>
      </c>
      <c r="E8248" s="111" t="s">
        <v>57453</v>
      </c>
    </row>
    <row r="8249" spans="1:5">
      <c r="A8249">
        <v>0</v>
      </c>
      <c r="B8249" t="s">
        <v>21376</v>
      </c>
      <c r="C8249" t="s">
        <v>57454</v>
      </c>
      <c r="D8249" s="111" t="s">
        <v>33</v>
      </c>
      <c r="E8249" s="111" t="s">
        <v>57455</v>
      </c>
    </row>
    <row r="8250" spans="1:5">
      <c r="A8250">
        <v>0</v>
      </c>
      <c r="B8250" t="s">
        <v>21377</v>
      </c>
      <c r="C8250" t="s">
        <v>57456</v>
      </c>
      <c r="D8250" s="111" t="s">
        <v>33</v>
      </c>
      <c r="E8250" s="111" t="s">
        <v>57457</v>
      </c>
    </row>
    <row r="8251" spans="1:5">
      <c r="A8251">
        <v>0</v>
      </c>
      <c r="B8251" t="s">
        <v>21378</v>
      </c>
      <c r="C8251" t="s">
        <v>57458</v>
      </c>
      <c r="D8251" s="111" t="s">
        <v>33</v>
      </c>
      <c r="E8251" s="111" t="s">
        <v>57459</v>
      </c>
    </row>
    <row r="8252" spans="1:5">
      <c r="A8252">
        <v>0</v>
      </c>
      <c r="B8252" t="s">
        <v>21379</v>
      </c>
      <c r="C8252" t="s">
        <v>57460</v>
      </c>
      <c r="D8252" s="111" t="s">
        <v>33</v>
      </c>
      <c r="E8252" s="111" t="s">
        <v>57461</v>
      </c>
    </row>
    <row r="8253" spans="1:5">
      <c r="A8253">
        <v>0</v>
      </c>
      <c r="B8253" t="s">
        <v>21380</v>
      </c>
      <c r="C8253" t="s">
        <v>57462</v>
      </c>
      <c r="D8253" s="111" t="s">
        <v>33</v>
      </c>
      <c r="E8253" s="111" t="s">
        <v>57463</v>
      </c>
    </row>
    <row r="8254" spans="1:5">
      <c r="A8254">
        <v>0</v>
      </c>
      <c r="B8254" t="s">
        <v>21381</v>
      </c>
      <c r="C8254" t="s">
        <v>57464</v>
      </c>
      <c r="D8254" s="111" t="s">
        <v>33</v>
      </c>
      <c r="E8254" s="111" t="s">
        <v>57465</v>
      </c>
    </row>
    <row r="8255" spans="1:5">
      <c r="A8255">
        <v>0</v>
      </c>
      <c r="B8255" t="s">
        <v>21382</v>
      </c>
      <c r="C8255" t="s">
        <v>57466</v>
      </c>
      <c r="D8255" s="111" t="s">
        <v>33</v>
      </c>
      <c r="E8255" s="111" t="s">
        <v>57467</v>
      </c>
    </row>
    <row r="8256" spans="1:5">
      <c r="A8256" t="s">
        <v>57468</v>
      </c>
      <c r="B8256">
        <v>0</v>
      </c>
      <c r="C8256">
        <v>0</v>
      </c>
      <c r="D8256" s="111">
        <v>0</v>
      </c>
      <c r="E8256" s="111" t="s">
        <v>42775</v>
      </c>
    </row>
    <row r="8257" spans="1:5">
      <c r="A8257">
        <v>0</v>
      </c>
      <c r="B8257" t="s">
        <v>57469</v>
      </c>
      <c r="C8257">
        <v>0</v>
      </c>
      <c r="D8257" s="111">
        <v>0</v>
      </c>
      <c r="E8257" s="111" t="s">
        <v>42775</v>
      </c>
    </row>
    <row r="8258" spans="1:5">
      <c r="A8258">
        <v>0</v>
      </c>
      <c r="B8258" t="s">
        <v>21383</v>
      </c>
      <c r="C8258" t="s">
        <v>57470</v>
      </c>
      <c r="D8258" s="111" t="s">
        <v>24</v>
      </c>
      <c r="E8258" s="111" t="s">
        <v>57471</v>
      </c>
    </row>
    <row r="8259" spans="1:5">
      <c r="A8259">
        <v>0</v>
      </c>
      <c r="B8259" t="s">
        <v>21384</v>
      </c>
      <c r="C8259" t="s">
        <v>57472</v>
      </c>
      <c r="D8259" s="111" t="s">
        <v>24</v>
      </c>
      <c r="E8259" s="111" t="s">
        <v>47169</v>
      </c>
    </row>
    <row r="8260" spans="1:5">
      <c r="A8260">
        <v>0</v>
      </c>
      <c r="B8260" t="s">
        <v>21385</v>
      </c>
      <c r="C8260" t="s">
        <v>57473</v>
      </c>
      <c r="D8260" s="111" t="s">
        <v>24</v>
      </c>
      <c r="E8260" s="111" t="s">
        <v>57474</v>
      </c>
    </row>
    <row r="8261" spans="1:5">
      <c r="A8261" t="s">
        <v>57475</v>
      </c>
      <c r="B8261">
        <v>0</v>
      </c>
      <c r="C8261">
        <v>0</v>
      </c>
      <c r="D8261" s="111">
        <v>0</v>
      </c>
      <c r="E8261" s="111" t="s">
        <v>42775</v>
      </c>
    </row>
    <row r="8262" spans="1:5">
      <c r="A8262">
        <v>0</v>
      </c>
      <c r="B8262" t="s">
        <v>57476</v>
      </c>
      <c r="C8262">
        <v>0</v>
      </c>
      <c r="D8262" s="111">
        <v>0</v>
      </c>
      <c r="E8262" s="111" t="s">
        <v>42775</v>
      </c>
    </row>
    <row r="8263" spans="1:5">
      <c r="A8263">
        <v>0</v>
      </c>
      <c r="B8263" t="s">
        <v>21386</v>
      </c>
      <c r="C8263" t="s">
        <v>57477</v>
      </c>
      <c r="D8263" s="111" t="s">
        <v>24</v>
      </c>
      <c r="E8263" s="111" t="s">
        <v>57478</v>
      </c>
    </row>
    <row r="8264" spans="1:5">
      <c r="A8264">
        <v>0</v>
      </c>
      <c r="B8264" t="s">
        <v>21387</v>
      </c>
      <c r="C8264" t="s">
        <v>57479</v>
      </c>
      <c r="D8264" s="111" t="s">
        <v>24</v>
      </c>
      <c r="E8264" s="111" t="s">
        <v>57480</v>
      </c>
    </row>
    <row r="8265" spans="1:5">
      <c r="A8265">
        <v>0</v>
      </c>
      <c r="B8265" t="s">
        <v>21388</v>
      </c>
      <c r="C8265" t="s">
        <v>57481</v>
      </c>
      <c r="D8265" s="111" t="s">
        <v>24</v>
      </c>
      <c r="E8265" s="111" t="s">
        <v>57482</v>
      </c>
    </row>
    <row r="8266" spans="1:5">
      <c r="A8266">
        <v>0</v>
      </c>
      <c r="B8266" t="s">
        <v>21389</v>
      </c>
      <c r="C8266" t="s">
        <v>57483</v>
      </c>
      <c r="D8266" s="111" t="s">
        <v>24</v>
      </c>
      <c r="E8266" s="111" t="s">
        <v>54412</v>
      </c>
    </row>
    <row r="8267" spans="1:5">
      <c r="A8267">
        <v>0</v>
      </c>
      <c r="B8267" t="s">
        <v>21390</v>
      </c>
      <c r="C8267" t="s">
        <v>57484</v>
      </c>
      <c r="D8267" s="111" t="s">
        <v>24</v>
      </c>
      <c r="E8267" s="111" t="s">
        <v>57485</v>
      </c>
    </row>
    <row r="8268" spans="1:5">
      <c r="A8268">
        <v>0</v>
      </c>
      <c r="B8268" t="s">
        <v>21391</v>
      </c>
      <c r="C8268" t="s">
        <v>57486</v>
      </c>
      <c r="D8268" s="111" t="s">
        <v>24</v>
      </c>
      <c r="E8268" s="111" t="s">
        <v>57487</v>
      </c>
    </row>
    <row r="8269" spans="1:5">
      <c r="A8269">
        <v>0</v>
      </c>
      <c r="B8269" t="s">
        <v>21392</v>
      </c>
      <c r="C8269" t="s">
        <v>57488</v>
      </c>
      <c r="D8269" s="111" t="s">
        <v>24</v>
      </c>
      <c r="E8269" s="111" t="s">
        <v>57489</v>
      </c>
    </row>
    <row r="8270" spans="1:5">
      <c r="A8270">
        <v>0</v>
      </c>
      <c r="B8270" t="s">
        <v>21393</v>
      </c>
      <c r="C8270" t="s">
        <v>57490</v>
      </c>
      <c r="D8270" s="111" t="s">
        <v>24</v>
      </c>
      <c r="E8270" s="111" t="s">
        <v>57491</v>
      </c>
    </row>
    <row r="8271" spans="1:5">
      <c r="A8271">
        <v>0</v>
      </c>
      <c r="B8271" t="s">
        <v>57492</v>
      </c>
      <c r="C8271">
        <v>0</v>
      </c>
      <c r="D8271" s="111">
        <v>0</v>
      </c>
      <c r="E8271" s="111" t="s">
        <v>42775</v>
      </c>
    </row>
    <row r="8272" spans="1:5">
      <c r="A8272">
        <v>0</v>
      </c>
      <c r="B8272" t="s">
        <v>21394</v>
      </c>
      <c r="C8272" t="s">
        <v>57493</v>
      </c>
      <c r="D8272" s="111" t="s">
        <v>4130</v>
      </c>
      <c r="E8272" s="111" t="s">
        <v>47192</v>
      </c>
    </row>
    <row r="8273" spans="1:5">
      <c r="A8273">
        <v>0</v>
      </c>
      <c r="B8273" t="s">
        <v>21395</v>
      </c>
      <c r="C8273" t="s">
        <v>57494</v>
      </c>
      <c r="D8273" s="111" t="s">
        <v>4130</v>
      </c>
      <c r="E8273" s="111" t="s">
        <v>47194</v>
      </c>
    </row>
    <row r="8274" spans="1:5">
      <c r="A8274">
        <v>0</v>
      </c>
      <c r="B8274" t="s">
        <v>21396</v>
      </c>
      <c r="C8274" t="s">
        <v>57495</v>
      </c>
      <c r="D8274" s="111" t="s">
        <v>24</v>
      </c>
      <c r="E8274" s="111" t="s">
        <v>57496</v>
      </c>
    </row>
    <row r="8275" spans="1:5">
      <c r="A8275">
        <v>0</v>
      </c>
      <c r="B8275" t="s">
        <v>21397</v>
      </c>
      <c r="C8275" t="s">
        <v>57497</v>
      </c>
      <c r="D8275" s="111" t="s">
        <v>24</v>
      </c>
      <c r="E8275" s="111" t="s">
        <v>57498</v>
      </c>
    </row>
    <row r="8276" spans="1:5">
      <c r="A8276">
        <v>0</v>
      </c>
      <c r="B8276" t="s">
        <v>21398</v>
      </c>
      <c r="C8276" t="s">
        <v>57499</v>
      </c>
      <c r="D8276" s="111" t="s">
        <v>40</v>
      </c>
      <c r="E8276" s="111" t="s">
        <v>57500</v>
      </c>
    </row>
    <row r="8277" spans="1:5">
      <c r="A8277">
        <v>0</v>
      </c>
      <c r="B8277" t="s">
        <v>21399</v>
      </c>
      <c r="C8277" t="s">
        <v>57501</v>
      </c>
      <c r="D8277" s="111" t="s">
        <v>40</v>
      </c>
      <c r="E8277" s="111" t="s">
        <v>57502</v>
      </c>
    </row>
    <row r="8278" spans="1:5">
      <c r="A8278">
        <v>0</v>
      </c>
      <c r="B8278" t="s">
        <v>21400</v>
      </c>
      <c r="C8278" t="s">
        <v>57503</v>
      </c>
      <c r="D8278" s="111" t="s">
        <v>40</v>
      </c>
      <c r="E8278" s="111" t="s">
        <v>57504</v>
      </c>
    </row>
    <row r="8279" spans="1:5">
      <c r="A8279">
        <v>0</v>
      </c>
      <c r="B8279" t="s">
        <v>21401</v>
      </c>
      <c r="C8279" t="s">
        <v>57505</v>
      </c>
      <c r="D8279" s="111" t="s">
        <v>40</v>
      </c>
      <c r="E8279" s="111" t="s">
        <v>57506</v>
      </c>
    </row>
    <row r="8280" spans="1:5">
      <c r="A8280">
        <v>0</v>
      </c>
      <c r="B8280" t="s">
        <v>21402</v>
      </c>
      <c r="C8280" t="s">
        <v>57507</v>
      </c>
      <c r="D8280" s="111" t="s">
        <v>40</v>
      </c>
      <c r="E8280" s="111" t="s">
        <v>57508</v>
      </c>
    </row>
    <row r="8281" spans="1:5">
      <c r="A8281">
        <v>0</v>
      </c>
      <c r="B8281" t="s">
        <v>21403</v>
      </c>
      <c r="C8281" t="s">
        <v>57509</v>
      </c>
      <c r="D8281" s="111" t="s">
        <v>40</v>
      </c>
      <c r="E8281" s="111" t="s">
        <v>57510</v>
      </c>
    </row>
    <row r="8282" spans="1:5">
      <c r="A8282">
        <v>0</v>
      </c>
      <c r="B8282" t="s">
        <v>21404</v>
      </c>
      <c r="C8282" t="s">
        <v>57511</v>
      </c>
      <c r="D8282" s="111" t="s">
        <v>40</v>
      </c>
      <c r="E8282" s="111" t="s">
        <v>57512</v>
      </c>
    </row>
    <row r="8283" spans="1:5">
      <c r="A8283">
        <v>0</v>
      </c>
      <c r="B8283" t="s">
        <v>21405</v>
      </c>
      <c r="C8283" t="s">
        <v>57513</v>
      </c>
      <c r="D8283" s="111" t="s">
        <v>40</v>
      </c>
      <c r="E8283" s="111" t="s">
        <v>57514</v>
      </c>
    </row>
    <row r="8284" spans="1:5">
      <c r="A8284">
        <v>0</v>
      </c>
      <c r="B8284" t="s">
        <v>21406</v>
      </c>
      <c r="C8284" t="s">
        <v>57515</v>
      </c>
      <c r="D8284" s="111" t="s">
        <v>40</v>
      </c>
      <c r="E8284" s="111" t="s">
        <v>57516</v>
      </c>
    </row>
    <row r="8285" spans="1:5">
      <c r="A8285">
        <v>0</v>
      </c>
      <c r="B8285" t="s">
        <v>21407</v>
      </c>
      <c r="C8285" t="s">
        <v>57517</v>
      </c>
      <c r="D8285" s="111" t="s">
        <v>40</v>
      </c>
      <c r="E8285" s="111" t="s">
        <v>57518</v>
      </c>
    </row>
    <row r="8286" spans="1:5">
      <c r="A8286">
        <v>0</v>
      </c>
      <c r="B8286" t="s">
        <v>21408</v>
      </c>
      <c r="C8286" t="s">
        <v>57519</v>
      </c>
      <c r="D8286" s="111" t="s">
        <v>40</v>
      </c>
      <c r="E8286" s="111" t="s">
        <v>57520</v>
      </c>
    </row>
    <row r="8287" spans="1:5">
      <c r="A8287">
        <v>0</v>
      </c>
      <c r="B8287" t="s">
        <v>21409</v>
      </c>
      <c r="C8287" t="s">
        <v>57521</v>
      </c>
      <c r="D8287" s="111" t="s">
        <v>40</v>
      </c>
      <c r="E8287" s="111" t="s">
        <v>57522</v>
      </c>
    </row>
    <row r="8288" spans="1:5">
      <c r="A8288">
        <v>0</v>
      </c>
      <c r="B8288" t="s">
        <v>21410</v>
      </c>
      <c r="C8288" t="s">
        <v>57523</v>
      </c>
      <c r="D8288" s="111" t="s">
        <v>40</v>
      </c>
      <c r="E8288" s="111" t="s">
        <v>57524</v>
      </c>
    </row>
    <row r="8289" spans="1:5">
      <c r="A8289">
        <v>0</v>
      </c>
      <c r="B8289" t="s">
        <v>21411</v>
      </c>
      <c r="C8289" t="s">
        <v>57525</v>
      </c>
      <c r="D8289" s="111" t="s">
        <v>40</v>
      </c>
      <c r="E8289" s="111" t="s">
        <v>57526</v>
      </c>
    </row>
    <row r="8290" spans="1:5">
      <c r="A8290">
        <v>0</v>
      </c>
      <c r="B8290" t="s">
        <v>21412</v>
      </c>
      <c r="C8290" t="s">
        <v>57527</v>
      </c>
      <c r="D8290" s="111" t="s">
        <v>40</v>
      </c>
      <c r="E8290" s="111" t="s">
        <v>57528</v>
      </c>
    </row>
    <row r="8291" spans="1:5">
      <c r="A8291">
        <v>0</v>
      </c>
      <c r="B8291" t="s">
        <v>57529</v>
      </c>
      <c r="C8291">
        <v>0</v>
      </c>
      <c r="D8291" s="111">
        <v>0</v>
      </c>
      <c r="E8291" s="111" t="s">
        <v>42775</v>
      </c>
    </row>
    <row r="8292" spans="1:5">
      <c r="A8292">
        <v>0</v>
      </c>
      <c r="B8292" t="s">
        <v>21413</v>
      </c>
      <c r="C8292" t="s">
        <v>57530</v>
      </c>
      <c r="D8292" s="111" t="s">
        <v>24</v>
      </c>
      <c r="E8292" s="111" t="s">
        <v>57531</v>
      </c>
    </row>
    <row r="8293" spans="1:5">
      <c r="A8293">
        <v>0</v>
      </c>
      <c r="B8293" t="s">
        <v>21414</v>
      </c>
      <c r="C8293" t="s">
        <v>57532</v>
      </c>
      <c r="D8293" s="111" t="s">
        <v>24</v>
      </c>
      <c r="E8293" s="111" t="s">
        <v>57533</v>
      </c>
    </row>
    <row r="8294" spans="1:5">
      <c r="A8294" t="s">
        <v>57534</v>
      </c>
      <c r="B8294">
        <v>0</v>
      </c>
      <c r="C8294">
        <v>0</v>
      </c>
      <c r="D8294" s="111">
        <v>0</v>
      </c>
      <c r="E8294" s="111" t="s">
        <v>42775</v>
      </c>
    </row>
    <row r="8295" spans="1:5">
      <c r="A8295">
        <v>0</v>
      </c>
      <c r="B8295" t="s">
        <v>57535</v>
      </c>
      <c r="C8295">
        <v>0</v>
      </c>
      <c r="D8295" s="111">
        <v>0</v>
      </c>
      <c r="E8295" s="111" t="s">
        <v>42775</v>
      </c>
    </row>
    <row r="8296" spans="1:5">
      <c r="A8296">
        <v>0</v>
      </c>
      <c r="B8296" t="s">
        <v>21415</v>
      </c>
      <c r="C8296" t="s">
        <v>57536</v>
      </c>
      <c r="D8296" s="111" t="s">
        <v>33</v>
      </c>
      <c r="E8296" s="111" t="s">
        <v>47237</v>
      </c>
    </row>
    <row r="8297" spans="1:5">
      <c r="A8297">
        <v>0</v>
      </c>
      <c r="B8297" t="s">
        <v>21416</v>
      </c>
      <c r="C8297" t="s">
        <v>57537</v>
      </c>
      <c r="D8297" s="111" t="s">
        <v>33</v>
      </c>
      <c r="E8297" s="111" t="s">
        <v>47239</v>
      </c>
    </row>
    <row r="8298" spans="1:5">
      <c r="A8298">
        <v>0</v>
      </c>
      <c r="B8298" t="s">
        <v>21417</v>
      </c>
      <c r="C8298" t="s">
        <v>57538</v>
      </c>
      <c r="D8298" s="111" t="s">
        <v>33</v>
      </c>
      <c r="E8298" s="111" t="s">
        <v>47241</v>
      </c>
    </row>
    <row r="8299" spans="1:5">
      <c r="A8299">
        <v>0</v>
      </c>
      <c r="B8299" t="s">
        <v>21418</v>
      </c>
      <c r="C8299" t="s">
        <v>57539</v>
      </c>
      <c r="D8299" s="111" t="s">
        <v>33</v>
      </c>
      <c r="E8299" s="111" t="s">
        <v>47243</v>
      </c>
    </row>
    <row r="8300" spans="1:5">
      <c r="A8300">
        <v>0</v>
      </c>
      <c r="B8300" t="s">
        <v>21419</v>
      </c>
      <c r="C8300" t="s">
        <v>57540</v>
      </c>
      <c r="D8300" s="111" t="s">
        <v>33</v>
      </c>
      <c r="E8300" s="111" t="s">
        <v>47245</v>
      </c>
    </row>
    <row r="8301" spans="1:5">
      <c r="A8301">
        <v>0</v>
      </c>
      <c r="B8301" t="s">
        <v>21420</v>
      </c>
      <c r="C8301" t="s">
        <v>57541</v>
      </c>
      <c r="D8301" s="111" t="s">
        <v>33</v>
      </c>
      <c r="E8301" s="111" t="s">
        <v>47247</v>
      </c>
    </row>
    <row r="8302" spans="1:5">
      <c r="A8302">
        <v>0</v>
      </c>
      <c r="B8302" t="s">
        <v>21421</v>
      </c>
      <c r="C8302" t="s">
        <v>57542</v>
      </c>
      <c r="D8302" s="111" t="s">
        <v>33</v>
      </c>
      <c r="E8302" s="111" t="s">
        <v>47249</v>
      </c>
    </row>
    <row r="8303" spans="1:5">
      <c r="A8303">
        <v>0</v>
      </c>
      <c r="B8303" t="s">
        <v>21422</v>
      </c>
      <c r="C8303" t="s">
        <v>57543</v>
      </c>
      <c r="D8303" s="111" t="s">
        <v>33</v>
      </c>
      <c r="E8303" s="111" t="s">
        <v>47251</v>
      </c>
    </row>
    <row r="8304" spans="1:5">
      <c r="A8304">
        <v>0</v>
      </c>
      <c r="B8304" t="s">
        <v>21423</v>
      </c>
      <c r="C8304" t="s">
        <v>57544</v>
      </c>
      <c r="D8304" s="111" t="s">
        <v>33</v>
      </c>
      <c r="E8304" s="111" t="s">
        <v>47253</v>
      </c>
    </row>
    <row r="8305" spans="1:5">
      <c r="A8305">
        <v>0</v>
      </c>
      <c r="B8305" t="s">
        <v>21424</v>
      </c>
      <c r="C8305" t="s">
        <v>57545</v>
      </c>
      <c r="D8305" s="111" t="s">
        <v>33</v>
      </c>
      <c r="E8305" s="111" t="s">
        <v>47255</v>
      </c>
    </row>
    <row r="8306" spans="1:5">
      <c r="A8306">
        <v>0</v>
      </c>
      <c r="B8306" t="s">
        <v>57546</v>
      </c>
      <c r="C8306">
        <v>0</v>
      </c>
      <c r="D8306" s="111">
        <v>0</v>
      </c>
      <c r="E8306" s="111" t="s">
        <v>42775</v>
      </c>
    </row>
    <row r="8307" spans="1:5">
      <c r="A8307">
        <v>0</v>
      </c>
      <c r="B8307" t="s">
        <v>21425</v>
      </c>
      <c r="C8307" t="s">
        <v>57547</v>
      </c>
      <c r="D8307" s="111" t="s">
        <v>33</v>
      </c>
      <c r="E8307" s="111" t="s">
        <v>47249</v>
      </c>
    </row>
    <row r="8308" spans="1:5">
      <c r="A8308">
        <v>0</v>
      </c>
      <c r="B8308" t="s">
        <v>21426</v>
      </c>
      <c r="C8308" t="s">
        <v>57548</v>
      </c>
      <c r="D8308" s="111" t="s">
        <v>33</v>
      </c>
      <c r="E8308" s="111" t="s">
        <v>47259</v>
      </c>
    </row>
    <row r="8309" spans="1:5">
      <c r="A8309">
        <v>0</v>
      </c>
      <c r="B8309" t="s">
        <v>57549</v>
      </c>
      <c r="C8309">
        <v>0</v>
      </c>
      <c r="D8309" s="111">
        <v>0</v>
      </c>
      <c r="E8309" s="111" t="s">
        <v>42775</v>
      </c>
    </row>
    <row r="8310" spans="1:5">
      <c r="A8310">
        <v>0</v>
      </c>
      <c r="B8310" t="s">
        <v>21427</v>
      </c>
      <c r="C8310" t="s">
        <v>21428</v>
      </c>
      <c r="D8310" s="111" t="s">
        <v>33</v>
      </c>
      <c r="E8310" s="111" t="s">
        <v>47261</v>
      </c>
    </row>
    <row r="8311" spans="1:5">
      <c r="A8311" t="s">
        <v>57550</v>
      </c>
      <c r="B8311">
        <v>0</v>
      </c>
      <c r="C8311">
        <v>0</v>
      </c>
      <c r="D8311" s="111">
        <v>0</v>
      </c>
      <c r="E8311" s="111" t="s">
        <v>42775</v>
      </c>
    </row>
    <row r="8312" spans="1:5">
      <c r="A8312">
        <v>0</v>
      </c>
      <c r="B8312" t="s">
        <v>57551</v>
      </c>
      <c r="C8312">
        <v>0</v>
      </c>
      <c r="D8312" s="111">
        <v>0</v>
      </c>
      <c r="E8312" s="111" t="s">
        <v>42775</v>
      </c>
    </row>
    <row r="8313" spans="1:5">
      <c r="A8313">
        <v>0</v>
      </c>
      <c r="B8313" t="s">
        <v>21429</v>
      </c>
      <c r="C8313" t="s">
        <v>57552</v>
      </c>
      <c r="D8313" s="111" t="s">
        <v>24</v>
      </c>
      <c r="E8313" s="111" t="s">
        <v>57553</v>
      </c>
    </row>
    <row r="8314" spans="1:5">
      <c r="A8314">
        <v>0</v>
      </c>
      <c r="B8314" t="s">
        <v>21430</v>
      </c>
      <c r="C8314" t="s">
        <v>57554</v>
      </c>
      <c r="D8314" s="111" t="s">
        <v>4148</v>
      </c>
      <c r="E8314" s="111" t="s">
        <v>57555</v>
      </c>
    </row>
    <row r="8315" spans="1:5">
      <c r="A8315">
        <v>0</v>
      </c>
      <c r="B8315" t="s">
        <v>21431</v>
      </c>
      <c r="C8315" t="s">
        <v>57556</v>
      </c>
      <c r="D8315" s="111" t="s">
        <v>4148</v>
      </c>
      <c r="E8315" s="111" t="s">
        <v>57557</v>
      </c>
    </row>
    <row r="8316" spans="1:5">
      <c r="A8316">
        <v>0</v>
      </c>
      <c r="B8316" t="s">
        <v>21432</v>
      </c>
      <c r="C8316" t="s">
        <v>57558</v>
      </c>
      <c r="D8316" s="111" t="s">
        <v>24</v>
      </c>
      <c r="E8316" s="111" t="s">
        <v>57559</v>
      </c>
    </row>
    <row r="8317" spans="1:5">
      <c r="A8317">
        <v>0</v>
      </c>
      <c r="B8317" t="s">
        <v>21433</v>
      </c>
      <c r="C8317" t="s">
        <v>57560</v>
      </c>
      <c r="D8317" s="111" t="s">
        <v>24</v>
      </c>
      <c r="E8317" s="111" t="s">
        <v>57561</v>
      </c>
    </row>
    <row r="8318" spans="1:5">
      <c r="A8318">
        <v>0</v>
      </c>
      <c r="B8318" t="s">
        <v>21434</v>
      </c>
      <c r="C8318" t="s">
        <v>21435</v>
      </c>
      <c r="D8318" s="111" t="s">
        <v>24</v>
      </c>
      <c r="E8318" s="111" t="s">
        <v>57562</v>
      </c>
    </row>
    <row r="8319" spans="1:5">
      <c r="A8319" t="s">
        <v>57563</v>
      </c>
      <c r="B8319">
        <v>0</v>
      </c>
      <c r="C8319">
        <v>0</v>
      </c>
      <c r="D8319" s="111">
        <v>0</v>
      </c>
      <c r="E8319" s="111" t="s">
        <v>42775</v>
      </c>
    </row>
    <row r="8320" spans="1:5">
      <c r="A8320">
        <v>0</v>
      </c>
      <c r="B8320" t="s">
        <v>57564</v>
      </c>
      <c r="C8320">
        <v>0</v>
      </c>
      <c r="D8320" s="111">
        <v>0</v>
      </c>
      <c r="E8320" s="111" t="s">
        <v>42775</v>
      </c>
    </row>
    <row r="8321" spans="1:5">
      <c r="A8321">
        <v>0</v>
      </c>
      <c r="B8321" t="s">
        <v>21436</v>
      </c>
      <c r="C8321" t="s">
        <v>57565</v>
      </c>
      <c r="D8321" s="111" t="s">
        <v>4130</v>
      </c>
      <c r="E8321" s="111" t="s">
        <v>57566</v>
      </c>
    </row>
    <row r="8322" spans="1:5">
      <c r="A8322" t="s">
        <v>57567</v>
      </c>
      <c r="B8322">
        <v>0</v>
      </c>
      <c r="C8322">
        <v>0</v>
      </c>
      <c r="D8322" s="111">
        <v>0</v>
      </c>
      <c r="E8322" s="111" t="s">
        <v>42775</v>
      </c>
    </row>
    <row r="8323" spans="1:5">
      <c r="A8323">
        <v>0</v>
      </c>
      <c r="B8323" t="s">
        <v>57568</v>
      </c>
      <c r="C8323">
        <v>0</v>
      </c>
      <c r="D8323" s="111">
        <v>0</v>
      </c>
      <c r="E8323" s="111" t="s">
        <v>42775</v>
      </c>
    </row>
    <row r="8324" spans="1:5">
      <c r="A8324">
        <v>0</v>
      </c>
      <c r="B8324" t="s">
        <v>21437</v>
      </c>
      <c r="C8324" t="s">
        <v>57569</v>
      </c>
      <c r="D8324" s="111" t="s">
        <v>33</v>
      </c>
      <c r="E8324" s="111" t="s">
        <v>57570</v>
      </c>
    </row>
    <row r="8325" spans="1:5">
      <c r="A8325">
        <v>0</v>
      </c>
      <c r="B8325" t="s">
        <v>21438</v>
      </c>
      <c r="C8325" t="s">
        <v>57571</v>
      </c>
      <c r="D8325" s="111" t="s">
        <v>4148</v>
      </c>
      <c r="E8325" s="111" t="s">
        <v>57572</v>
      </c>
    </row>
    <row r="8326" spans="1:5">
      <c r="A8326">
        <v>0</v>
      </c>
      <c r="B8326" t="s">
        <v>21439</v>
      </c>
      <c r="C8326" t="s">
        <v>57573</v>
      </c>
      <c r="D8326" s="111" t="s">
        <v>33</v>
      </c>
      <c r="E8326" s="111" t="s">
        <v>57574</v>
      </c>
    </row>
    <row r="8327" spans="1:5">
      <c r="A8327">
        <v>0</v>
      </c>
      <c r="B8327" t="s">
        <v>21440</v>
      </c>
      <c r="C8327" t="s">
        <v>57575</v>
      </c>
      <c r="D8327" s="111" t="s">
        <v>4150</v>
      </c>
      <c r="E8327" s="111" t="s">
        <v>57576</v>
      </c>
    </row>
    <row r="8328" spans="1:5">
      <c r="A8328">
        <v>0</v>
      </c>
      <c r="B8328" t="s">
        <v>21441</v>
      </c>
      <c r="C8328" t="s">
        <v>57577</v>
      </c>
      <c r="D8328" s="111" t="s">
        <v>4150</v>
      </c>
      <c r="E8328" s="111" t="s">
        <v>57578</v>
      </c>
    </row>
    <row r="8329" spans="1:5">
      <c r="A8329">
        <v>0</v>
      </c>
      <c r="B8329" t="s">
        <v>21442</v>
      </c>
      <c r="C8329" t="s">
        <v>57579</v>
      </c>
      <c r="D8329" s="111" t="s">
        <v>4150</v>
      </c>
      <c r="E8329" s="111" t="s">
        <v>57580</v>
      </c>
    </row>
    <row r="8330" spans="1:5">
      <c r="A8330">
        <v>0</v>
      </c>
      <c r="B8330" t="s">
        <v>21443</v>
      </c>
      <c r="C8330" t="s">
        <v>57581</v>
      </c>
      <c r="D8330" s="111" t="s">
        <v>4150</v>
      </c>
      <c r="E8330" s="111" t="s">
        <v>57582</v>
      </c>
    </row>
    <row r="8331" spans="1:5">
      <c r="A8331">
        <v>0</v>
      </c>
      <c r="B8331" t="s">
        <v>21444</v>
      </c>
      <c r="C8331" t="s">
        <v>57583</v>
      </c>
      <c r="D8331" s="111" t="s">
        <v>40</v>
      </c>
      <c r="E8331" s="111" t="s">
        <v>57584</v>
      </c>
    </row>
    <row r="8332" spans="1:5">
      <c r="A8332">
        <v>0</v>
      </c>
      <c r="B8332" t="s">
        <v>21445</v>
      </c>
      <c r="C8332" t="s">
        <v>57585</v>
      </c>
      <c r="D8332" s="111" t="s">
        <v>24</v>
      </c>
      <c r="E8332" s="111" t="s">
        <v>54907</v>
      </c>
    </row>
    <row r="8333" spans="1:5">
      <c r="A8333" t="s">
        <v>57586</v>
      </c>
      <c r="B8333">
        <v>0</v>
      </c>
      <c r="C8333">
        <v>0</v>
      </c>
      <c r="D8333" s="111">
        <v>0</v>
      </c>
      <c r="E8333" s="111" t="s">
        <v>42775</v>
      </c>
    </row>
    <row r="8334" spans="1:5">
      <c r="A8334">
        <v>0</v>
      </c>
      <c r="B8334" t="s">
        <v>57587</v>
      </c>
      <c r="C8334">
        <v>0</v>
      </c>
      <c r="D8334" s="111">
        <v>0</v>
      </c>
      <c r="E8334" s="111" t="s">
        <v>42775</v>
      </c>
    </row>
    <row r="8335" spans="1:5">
      <c r="A8335">
        <v>0</v>
      </c>
      <c r="B8335" t="s">
        <v>21446</v>
      </c>
      <c r="C8335" t="s">
        <v>57588</v>
      </c>
      <c r="D8335" s="111" t="s">
        <v>33</v>
      </c>
      <c r="E8335" s="111" t="s">
        <v>57589</v>
      </c>
    </row>
    <row r="8336" spans="1:5">
      <c r="A8336">
        <v>0</v>
      </c>
      <c r="B8336" t="s">
        <v>21447</v>
      </c>
      <c r="C8336" t="s">
        <v>57590</v>
      </c>
      <c r="D8336" s="111" t="s">
        <v>24</v>
      </c>
      <c r="E8336" s="111" t="s">
        <v>51592</v>
      </c>
    </row>
    <row r="8337" spans="1:5">
      <c r="A8337">
        <v>0</v>
      </c>
      <c r="B8337" t="s">
        <v>21448</v>
      </c>
      <c r="C8337" t="s">
        <v>57591</v>
      </c>
      <c r="D8337" s="111" t="s">
        <v>33</v>
      </c>
      <c r="E8337" s="111" t="s">
        <v>57592</v>
      </c>
    </row>
    <row r="8338" spans="1:5">
      <c r="A8338">
        <v>0</v>
      </c>
      <c r="B8338" t="s">
        <v>21449</v>
      </c>
      <c r="C8338" t="s">
        <v>57593</v>
      </c>
      <c r="D8338" s="111" t="s">
        <v>33</v>
      </c>
      <c r="E8338" s="111" t="s">
        <v>57594</v>
      </c>
    </row>
    <row r="8339" spans="1:5">
      <c r="A8339">
        <v>0</v>
      </c>
      <c r="B8339" t="s">
        <v>21450</v>
      </c>
      <c r="C8339" t="s">
        <v>57595</v>
      </c>
      <c r="D8339" s="111" t="s">
        <v>4148</v>
      </c>
      <c r="E8339" s="111" t="s">
        <v>47308</v>
      </c>
    </row>
    <row r="8340" spans="1:5">
      <c r="A8340" t="s">
        <v>57596</v>
      </c>
      <c r="B8340">
        <v>0</v>
      </c>
      <c r="C8340">
        <v>0</v>
      </c>
      <c r="D8340" s="111">
        <v>0</v>
      </c>
      <c r="E8340" s="111" t="s">
        <v>42775</v>
      </c>
    </row>
    <row r="8341" spans="1:5">
      <c r="A8341">
        <v>0</v>
      </c>
      <c r="B8341" t="s">
        <v>57597</v>
      </c>
      <c r="C8341">
        <v>0</v>
      </c>
      <c r="D8341" s="111">
        <v>0</v>
      </c>
      <c r="E8341" s="111" t="s">
        <v>42775</v>
      </c>
    </row>
    <row r="8342" spans="1:5">
      <c r="A8342">
        <v>0</v>
      </c>
      <c r="B8342" t="s">
        <v>21451</v>
      </c>
      <c r="C8342" t="s">
        <v>57598</v>
      </c>
      <c r="D8342" s="111" t="s">
        <v>24</v>
      </c>
      <c r="E8342" s="111" t="s">
        <v>57599</v>
      </c>
    </row>
    <row r="8343" spans="1:5">
      <c r="A8343">
        <v>0</v>
      </c>
      <c r="B8343" t="s">
        <v>21452</v>
      </c>
      <c r="C8343" t="s">
        <v>57600</v>
      </c>
      <c r="D8343" s="111" t="s">
        <v>24</v>
      </c>
      <c r="E8343" s="111" t="s">
        <v>57601</v>
      </c>
    </row>
    <row r="8344" spans="1:5">
      <c r="A8344">
        <v>0</v>
      </c>
      <c r="B8344" t="s">
        <v>21453</v>
      </c>
      <c r="C8344" t="s">
        <v>57602</v>
      </c>
      <c r="D8344" s="111" t="s">
        <v>24</v>
      </c>
      <c r="E8344" s="111" t="s">
        <v>57603</v>
      </c>
    </row>
    <row r="8345" spans="1:5">
      <c r="A8345" t="s">
        <v>57604</v>
      </c>
      <c r="B8345">
        <v>0</v>
      </c>
      <c r="C8345">
        <v>0</v>
      </c>
      <c r="D8345" s="111">
        <v>0</v>
      </c>
      <c r="E8345" s="111" t="s">
        <v>42775</v>
      </c>
    </row>
    <row r="8346" spans="1:5">
      <c r="A8346">
        <v>0</v>
      </c>
      <c r="B8346" t="s">
        <v>57605</v>
      </c>
      <c r="C8346">
        <v>0</v>
      </c>
      <c r="D8346" s="111">
        <v>0</v>
      </c>
      <c r="E8346" s="111" t="s">
        <v>42775</v>
      </c>
    </row>
    <row r="8347" spans="1:5">
      <c r="A8347">
        <v>0</v>
      </c>
      <c r="B8347" t="s">
        <v>21454</v>
      </c>
      <c r="C8347" t="s">
        <v>57606</v>
      </c>
      <c r="D8347" s="111" t="s">
        <v>40</v>
      </c>
      <c r="E8347" s="111" t="s">
        <v>57607</v>
      </c>
    </row>
    <row r="8348" spans="1:5">
      <c r="A8348">
        <v>0</v>
      </c>
      <c r="B8348" t="s">
        <v>57608</v>
      </c>
      <c r="C8348">
        <v>0</v>
      </c>
      <c r="D8348" s="111">
        <v>0</v>
      </c>
      <c r="E8348" s="111" t="s">
        <v>42775</v>
      </c>
    </row>
    <row r="8349" spans="1:5">
      <c r="A8349">
        <v>0</v>
      </c>
      <c r="B8349" t="s">
        <v>21455</v>
      </c>
      <c r="C8349" t="s">
        <v>57609</v>
      </c>
      <c r="D8349" s="111" t="s">
        <v>24</v>
      </c>
      <c r="E8349" s="111" t="s">
        <v>57610</v>
      </c>
    </row>
    <row r="8350" spans="1:5">
      <c r="A8350" t="s">
        <v>57611</v>
      </c>
      <c r="B8350">
        <v>0</v>
      </c>
      <c r="C8350">
        <v>0</v>
      </c>
      <c r="D8350" s="111">
        <v>0</v>
      </c>
      <c r="E8350" s="111" t="s">
        <v>42775</v>
      </c>
    </row>
    <row r="8351" spans="1:5">
      <c r="A8351">
        <v>0</v>
      </c>
      <c r="B8351" t="s">
        <v>57612</v>
      </c>
      <c r="C8351">
        <v>0</v>
      </c>
      <c r="D8351" s="111">
        <v>0</v>
      </c>
      <c r="E8351" s="111" t="s">
        <v>42775</v>
      </c>
    </row>
    <row r="8352" spans="1:5">
      <c r="A8352">
        <v>0</v>
      </c>
      <c r="B8352" t="s">
        <v>21456</v>
      </c>
      <c r="C8352" t="s">
        <v>21457</v>
      </c>
      <c r="D8352" s="111" t="s">
        <v>24</v>
      </c>
      <c r="E8352" s="111" t="s">
        <v>57613</v>
      </c>
    </row>
    <row r="8353" spans="1:5">
      <c r="A8353">
        <v>0</v>
      </c>
      <c r="B8353">
        <v>0</v>
      </c>
      <c r="C8353">
        <v>0</v>
      </c>
      <c r="D8353" s="111">
        <v>0</v>
      </c>
      <c r="E8353" s="111" t="s">
        <v>42775</v>
      </c>
    </row>
    <row r="8354" spans="1:5">
      <c r="A8354">
        <v>0</v>
      </c>
      <c r="B8354">
        <v>0</v>
      </c>
      <c r="C8354">
        <v>0</v>
      </c>
      <c r="D8354" s="111">
        <v>0</v>
      </c>
      <c r="E8354" s="111" t="s">
        <v>42775</v>
      </c>
    </row>
    <row r="8355" spans="1:5">
      <c r="A8355" t="s">
        <v>57614</v>
      </c>
      <c r="B8355">
        <v>0</v>
      </c>
      <c r="C8355">
        <v>0</v>
      </c>
      <c r="D8355" s="111">
        <v>0</v>
      </c>
      <c r="E8355" s="111" t="s">
        <v>42775</v>
      </c>
    </row>
    <row r="8356" spans="1:5">
      <c r="A8356">
        <v>0</v>
      </c>
      <c r="B8356" t="s">
        <v>57615</v>
      </c>
      <c r="C8356">
        <v>0</v>
      </c>
      <c r="D8356" s="111">
        <v>0</v>
      </c>
      <c r="E8356" s="111" t="s">
        <v>42775</v>
      </c>
    </row>
    <row r="8357" spans="1:5">
      <c r="A8357">
        <v>0</v>
      </c>
      <c r="B8357" t="s">
        <v>21458</v>
      </c>
      <c r="C8357" t="s">
        <v>57616</v>
      </c>
      <c r="D8357" s="111" t="s">
        <v>40</v>
      </c>
      <c r="E8357" s="111" t="s">
        <v>57617</v>
      </c>
    </row>
    <row r="8358" spans="1:5">
      <c r="A8358">
        <v>0</v>
      </c>
      <c r="B8358" t="s">
        <v>21459</v>
      </c>
      <c r="C8358" t="s">
        <v>57618</v>
      </c>
      <c r="D8358" s="111" t="s">
        <v>40</v>
      </c>
      <c r="E8358" s="111" t="s">
        <v>57619</v>
      </c>
    </row>
    <row r="8359" spans="1:5">
      <c r="A8359">
        <v>0</v>
      </c>
      <c r="B8359" t="s">
        <v>21460</v>
      </c>
      <c r="C8359" t="s">
        <v>57620</v>
      </c>
      <c r="D8359" s="111" t="s">
        <v>40</v>
      </c>
      <c r="E8359" s="111" t="s">
        <v>57621</v>
      </c>
    </row>
    <row r="8360" spans="1:5">
      <c r="A8360">
        <v>0</v>
      </c>
      <c r="B8360" t="s">
        <v>21461</v>
      </c>
      <c r="C8360" t="s">
        <v>57622</v>
      </c>
      <c r="D8360" s="111" t="s">
        <v>40</v>
      </c>
      <c r="E8360" s="111" t="s">
        <v>57623</v>
      </c>
    </row>
    <row r="8361" spans="1:5">
      <c r="A8361">
        <v>0</v>
      </c>
      <c r="B8361" t="s">
        <v>57624</v>
      </c>
      <c r="C8361">
        <v>0</v>
      </c>
      <c r="D8361" s="111">
        <v>0</v>
      </c>
      <c r="E8361" s="111" t="s">
        <v>42775</v>
      </c>
    </row>
    <row r="8362" spans="1:5">
      <c r="A8362">
        <v>0</v>
      </c>
      <c r="B8362" t="s">
        <v>21462</v>
      </c>
      <c r="C8362" t="s">
        <v>57625</v>
      </c>
      <c r="D8362" s="111" t="s">
        <v>40</v>
      </c>
      <c r="E8362" s="111" t="s">
        <v>57626</v>
      </c>
    </row>
    <row r="8363" spans="1:5">
      <c r="A8363">
        <v>0</v>
      </c>
      <c r="B8363" t="s">
        <v>21463</v>
      </c>
      <c r="C8363" t="s">
        <v>57627</v>
      </c>
      <c r="D8363" s="111" t="s">
        <v>40</v>
      </c>
      <c r="E8363" s="111" t="s">
        <v>57628</v>
      </c>
    </row>
    <row r="8364" spans="1:5">
      <c r="A8364">
        <v>0</v>
      </c>
      <c r="B8364" t="s">
        <v>21464</v>
      </c>
      <c r="C8364" t="s">
        <v>57629</v>
      </c>
      <c r="D8364" s="111" t="s">
        <v>40</v>
      </c>
      <c r="E8364" s="111" t="s">
        <v>57630</v>
      </c>
    </row>
    <row r="8365" spans="1:5">
      <c r="A8365">
        <v>0</v>
      </c>
      <c r="B8365" t="s">
        <v>21465</v>
      </c>
      <c r="C8365" t="s">
        <v>57631</v>
      </c>
      <c r="D8365" s="111" t="s">
        <v>4130</v>
      </c>
      <c r="E8365" s="111" t="s">
        <v>57632</v>
      </c>
    </row>
    <row r="8366" spans="1:5">
      <c r="A8366">
        <v>0</v>
      </c>
      <c r="B8366" t="s">
        <v>21466</v>
      </c>
      <c r="C8366" t="s">
        <v>57633</v>
      </c>
      <c r="D8366" s="111" t="s">
        <v>4130</v>
      </c>
      <c r="E8366" s="111" t="s">
        <v>57634</v>
      </c>
    </row>
    <row r="8367" spans="1:5">
      <c r="A8367">
        <v>0</v>
      </c>
      <c r="B8367" t="s">
        <v>21467</v>
      </c>
      <c r="C8367" t="s">
        <v>57635</v>
      </c>
      <c r="D8367" s="111" t="s">
        <v>4130</v>
      </c>
      <c r="E8367" s="111" t="s">
        <v>48334</v>
      </c>
    </row>
    <row r="8368" spans="1:5">
      <c r="A8368">
        <v>0</v>
      </c>
      <c r="B8368" t="s">
        <v>21468</v>
      </c>
      <c r="C8368" t="s">
        <v>57636</v>
      </c>
      <c r="D8368" s="111" t="s">
        <v>4130</v>
      </c>
      <c r="E8368" s="111" t="s">
        <v>47350</v>
      </c>
    </row>
    <row r="8369" spans="1:5">
      <c r="A8369">
        <v>0</v>
      </c>
      <c r="B8369" t="s">
        <v>21469</v>
      </c>
      <c r="C8369" t="s">
        <v>57637</v>
      </c>
      <c r="D8369" s="111" t="s">
        <v>40</v>
      </c>
      <c r="E8369" s="111" t="s">
        <v>57638</v>
      </c>
    </row>
    <row r="8370" spans="1:5">
      <c r="A8370">
        <v>0</v>
      </c>
      <c r="B8370" t="s">
        <v>21470</v>
      </c>
      <c r="C8370" t="s">
        <v>57639</v>
      </c>
      <c r="D8370" s="111" t="s">
        <v>40</v>
      </c>
      <c r="E8370" s="111" t="s">
        <v>57640</v>
      </c>
    </row>
    <row r="8371" spans="1:5">
      <c r="A8371">
        <v>0</v>
      </c>
      <c r="B8371" t="s">
        <v>57641</v>
      </c>
      <c r="C8371">
        <v>0</v>
      </c>
      <c r="D8371" s="111">
        <v>0</v>
      </c>
      <c r="E8371" s="111" t="s">
        <v>42775</v>
      </c>
    </row>
    <row r="8372" spans="1:5">
      <c r="A8372">
        <v>0</v>
      </c>
      <c r="B8372" t="s">
        <v>21471</v>
      </c>
      <c r="C8372" t="s">
        <v>57642</v>
      </c>
      <c r="D8372" s="111" t="s">
        <v>40</v>
      </c>
      <c r="E8372" s="111" t="s">
        <v>57643</v>
      </c>
    </row>
    <row r="8373" spans="1:5">
      <c r="A8373">
        <v>0</v>
      </c>
      <c r="B8373" t="s">
        <v>21472</v>
      </c>
      <c r="C8373" t="s">
        <v>57644</v>
      </c>
      <c r="D8373" s="111" t="s">
        <v>40</v>
      </c>
      <c r="E8373" s="111" t="s">
        <v>57645</v>
      </c>
    </row>
    <row r="8374" spans="1:5">
      <c r="A8374">
        <v>0</v>
      </c>
      <c r="B8374" t="s">
        <v>57646</v>
      </c>
      <c r="C8374">
        <v>0</v>
      </c>
      <c r="D8374" s="111">
        <v>0</v>
      </c>
      <c r="E8374" s="111" t="s">
        <v>42775</v>
      </c>
    </row>
    <row r="8375" spans="1:5">
      <c r="A8375">
        <v>0</v>
      </c>
      <c r="B8375" t="s">
        <v>21473</v>
      </c>
      <c r="C8375" t="s">
        <v>57647</v>
      </c>
      <c r="D8375" s="111" t="s">
        <v>40</v>
      </c>
      <c r="E8375" s="111" t="s">
        <v>57648</v>
      </c>
    </row>
    <row r="8376" spans="1:5">
      <c r="A8376">
        <v>0</v>
      </c>
      <c r="B8376" t="s">
        <v>21474</v>
      </c>
      <c r="C8376" t="s">
        <v>57649</v>
      </c>
      <c r="D8376" s="111" t="s">
        <v>40</v>
      </c>
      <c r="E8376" s="111" t="s">
        <v>57650</v>
      </c>
    </row>
    <row r="8377" spans="1:5">
      <c r="A8377">
        <v>0</v>
      </c>
      <c r="B8377" t="s">
        <v>57651</v>
      </c>
      <c r="C8377">
        <v>0</v>
      </c>
      <c r="D8377" s="111">
        <v>0</v>
      </c>
      <c r="E8377" s="111" t="s">
        <v>42775</v>
      </c>
    </row>
    <row r="8378" spans="1:5">
      <c r="A8378">
        <v>0</v>
      </c>
      <c r="B8378" t="s">
        <v>21475</v>
      </c>
      <c r="C8378" t="s">
        <v>57652</v>
      </c>
      <c r="D8378" s="111" t="s">
        <v>40</v>
      </c>
      <c r="E8378" s="111" t="s">
        <v>57653</v>
      </c>
    </row>
    <row r="8379" spans="1:5">
      <c r="A8379">
        <v>0</v>
      </c>
      <c r="B8379" t="s">
        <v>21476</v>
      </c>
      <c r="C8379" t="s">
        <v>57654</v>
      </c>
      <c r="D8379" s="111" t="s">
        <v>40</v>
      </c>
      <c r="E8379" s="111" t="s">
        <v>57655</v>
      </c>
    </row>
    <row r="8380" spans="1:5">
      <c r="A8380">
        <v>0</v>
      </c>
      <c r="B8380" t="s">
        <v>21477</v>
      </c>
      <c r="C8380" t="s">
        <v>57656</v>
      </c>
      <c r="D8380" s="111" t="s">
        <v>40</v>
      </c>
      <c r="E8380" s="111" t="s">
        <v>57657</v>
      </c>
    </row>
    <row r="8381" spans="1:5">
      <c r="A8381">
        <v>0</v>
      </c>
      <c r="B8381" t="s">
        <v>57658</v>
      </c>
      <c r="C8381">
        <v>0</v>
      </c>
      <c r="D8381" s="111">
        <v>0</v>
      </c>
      <c r="E8381" s="111" t="s">
        <v>42775</v>
      </c>
    </row>
    <row r="8382" spans="1:5">
      <c r="A8382">
        <v>0</v>
      </c>
      <c r="B8382" t="s">
        <v>21478</v>
      </c>
      <c r="C8382" t="s">
        <v>57659</v>
      </c>
      <c r="D8382" s="111" t="s">
        <v>40</v>
      </c>
      <c r="E8382" s="111" t="s">
        <v>57660</v>
      </c>
    </row>
    <row r="8383" spans="1:5">
      <c r="A8383">
        <v>0</v>
      </c>
      <c r="B8383" t="s">
        <v>21479</v>
      </c>
      <c r="C8383" t="s">
        <v>57661</v>
      </c>
      <c r="D8383" s="111" t="s">
        <v>40</v>
      </c>
      <c r="E8383" s="111" t="s">
        <v>57662</v>
      </c>
    </row>
    <row r="8384" spans="1:5">
      <c r="A8384">
        <v>0</v>
      </c>
      <c r="B8384" t="s">
        <v>21480</v>
      </c>
      <c r="C8384" t="s">
        <v>57663</v>
      </c>
      <c r="D8384" s="111" t="s">
        <v>40</v>
      </c>
      <c r="E8384" s="111" t="s">
        <v>57664</v>
      </c>
    </row>
    <row r="8385" spans="1:5">
      <c r="A8385">
        <v>0</v>
      </c>
      <c r="B8385" t="s">
        <v>21481</v>
      </c>
      <c r="C8385" t="s">
        <v>57665</v>
      </c>
      <c r="D8385" s="111" t="s">
        <v>33</v>
      </c>
      <c r="E8385" s="111" t="s">
        <v>57666</v>
      </c>
    </row>
    <row r="8386" spans="1:5">
      <c r="A8386">
        <v>0</v>
      </c>
      <c r="B8386" t="s">
        <v>21482</v>
      </c>
      <c r="C8386" t="s">
        <v>57667</v>
      </c>
      <c r="D8386" s="111" t="s">
        <v>40</v>
      </c>
      <c r="E8386" s="111" t="s">
        <v>57668</v>
      </c>
    </row>
    <row r="8387" spans="1:5">
      <c r="A8387">
        <v>0</v>
      </c>
      <c r="B8387" t="s">
        <v>21483</v>
      </c>
      <c r="C8387" t="s">
        <v>57669</v>
      </c>
      <c r="D8387" s="111" t="s">
        <v>40</v>
      </c>
      <c r="E8387" s="111" t="s">
        <v>57670</v>
      </c>
    </row>
    <row r="8388" spans="1:5">
      <c r="A8388">
        <v>0</v>
      </c>
      <c r="B8388" t="s">
        <v>21484</v>
      </c>
      <c r="C8388" t="s">
        <v>57671</v>
      </c>
      <c r="D8388" s="111" t="s">
        <v>40</v>
      </c>
      <c r="E8388" s="111" t="s">
        <v>57672</v>
      </c>
    </row>
    <row r="8389" spans="1:5">
      <c r="A8389">
        <v>0</v>
      </c>
      <c r="B8389" t="s">
        <v>57673</v>
      </c>
      <c r="C8389">
        <v>0</v>
      </c>
      <c r="D8389" s="111">
        <v>0</v>
      </c>
      <c r="E8389" s="111" t="s">
        <v>42775</v>
      </c>
    </row>
    <row r="8390" spans="1:5">
      <c r="A8390">
        <v>0</v>
      </c>
      <c r="B8390" t="s">
        <v>21485</v>
      </c>
      <c r="C8390" t="s">
        <v>57674</v>
      </c>
      <c r="D8390" s="111" t="s">
        <v>33</v>
      </c>
      <c r="E8390" s="111" t="s">
        <v>57675</v>
      </c>
    </row>
    <row r="8391" spans="1:5">
      <c r="A8391">
        <v>0</v>
      </c>
      <c r="B8391" t="s">
        <v>57676</v>
      </c>
      <c r="C8391">
        <v>0</v>
      </c>
      <c r="D8391" s="111">
        <v>0</v>
      </c>
      <c r="E8391" s="111" t="s">
        <v>42775</v>
      </c>
    </row>
    <row r="8392" spans="1:5">
      <c r="A8392">
        <v>0</v>
      </c>
      <c r="B8392" t="s">
        <v>21486</v>
      </c>
      <c r="C8392" t="s">
        <v>57677</v>
      </c>
      <c r="D8392" s="111" t="s">
        <v>4130</v>
      </c>
      <c r="E8392" s="111" t="s">
        <v>57678</v>
      </c>
    </row>
    <row r="8393" spans="1:5">
      <c r="A8393">
        <v>0</v>
      </c>
      <c r="B8393" t="s">
        <v>21487</v>
      </c>
      <c r="C8393" t="s">
        <v>57679</v>
      </c>
      <c r="D8393" s="111" t="s">
        <v>4130</v>
      </c>
      <c r="E8393" s="111" t="s">
        <v>57680</v>
      </c>
    </row>
    <row r="8394" spans="1:5">
      <c r="A8394">
        <v>0</v>
      </c>
      <c r="B8394" t="s">
        <v>21488</v>
      </c>
      <c r="C8394" t="s">
        <v>57681</v>
      </c>
      <c r="D8394" s="111" t="s">
        <v>4130</v>
      </c>
      <c r="E8394" s="111" t="s">
        <v>57682</v>
      </c>
    </row>
    <row r="8395" spans="1:5">
      <c r="A8395">
        <v>0</v>
      </c>
      <c r="B8395" t="s">
        <v>21489</v>
      </c>
      <c r="C8395" t="s">
        <v>57683</v>
      </c>
      <c r="D8395" s="111" t="s">
        <v>4130</v>
      </c>
      <c r="E8395" s="111" t="s">
        <v>57684</v>
      </c>
    </row>
    <row r="8396" spans="1:5">
      <c r="A8396">
        <v>0</v>
      </c>
      <c r="B8396" t="s">
        <v>21490</v>
      </c>
      <c r="C8396" t="s">
        <v>57685</v>
      </c>
      <c r="D8396" s="111" t="s">
        <v>4148</v>
      </c>
      <c r="E8396" s="111" t="s">
        <v>47400</v>
      </c>
    </row>
    <row r="8397" spans="1:5">
      <c r="A8397">
        <v>0</v>
      </c>
      <c r="B8397" t="s">
        <v>21491</v>
      </c>
      <c r="C8397" t="s">
        <v>57686</v>
      </c>
      <c r="D8397" s="111" t="s">
        <v>4148</v>
      </c>
      <c r="E8397" s="111" t="s">
        <v>47400</v>
      </c>
    </row>
    <row r="8398" spans="1:5">
      <c r="A8398">
        <v>0</v>
      </c>
      <c r="B8398" t="s">
        <v>57687</v>
      </c>
      <c r="C8398">
        <v>0</v>
      </c>
      <c r="D8398" s="111">
        <v>0</v>
      </c>
      <c r="E8398" s="111" t="s">
        <v>42775</v>
      </c>
    </row>
    <row r="8399" spans="1:5">
      <c r="A8399">
        <v>0</v>
      </c>
      <c r="B8399" t="s">
        <v>21492</v>
      </c>
      <c r="C8399" t="s">
        <v>57688</v>
      </c>
      <c r="D8399" s="111" t="s">
        <v>4130</v>
      </c>
      <c r="E8399" s="111" t="s">
        <v>57689</v>
      </c>
    </row>
    <row r="8400" spans="1:5">
      <c r="A8400">
        <v>0</v>
      </c>
      <c r="B8400" t="s">
        <v>21493</v>
      </c>
      <c r="C8400" t="s">
        <v>57690</v>
      </c>
      <c r="D8400" s="111" t="s">
        <v>4130</v>
      </c>
      <c r="E8400" s="111" t="s">
        <v>57691</v>
      </c>
    </row>
    <row r="8401" spans="1:5">
      <c r="A8401">
        <v>0</v>
      </c>
      <c r="B8401" t="s">
        <v>21494</v>
      </c>
      <c r="C8401" t="s">
        <v>57692</v>
      </c>
      <c r="D8401" s="111" t="s">
        <v>4130</v>
      </c>
      <c r="E8401" s="111" t="s">
        <v>57693</v>
      </c>
    </row>
    <row r="8402" spans="1:5">
      <c r="A8402">
        <v>0</v>
      </c>
      <c r="B8402" t="s">
        <v>21495</v>
      </c>
      <c r="C8402" t="s">
        <v>57694</v>
      </c>
      <c r="D8402" s="111" t="s">
        <v>4130</v>
      </c>
      <c r="E8402" s="111" t="s">
        <v>57695</v>
      </c>
    </row>
    <row r="8403" spans="1:5">
      <c r="A8403">
        <v>0</v>
      </c>
      <c r="B8403" t="s">
        <v>57696</v>
      </c>
      <c r="C8403">
        <v>0</v>
      </c>
      <c r="D8403" s="111">
        <v>0</v>
      </c>
      <c r="E8403" s="111" t="s">
        <v>42775</v>
      </c>
    </row>
    <row r="8404" spans="1:5">
      <c r="A8404">
        <v>0</v>
      </c>
      <c r="B8404" t="s">
        <v>21496</v>
      </c>
      <c r="C8404" t="s">
        <v>57697</v>
      </c>
      <c r="D8404" s="111" t="s">
        <v>4130</v>
      </c>
      <c r="E8404" s="111" t="s">
        <v>43203</v>
      </c>
    </row>
    <row r="8405" spans="1:5">
      <c r="A8405">
        <v>0</v>
      </c>
      <c r="B8405" t="s">
        <v>57698</v>
      </c>
      <c r="C8405">
        <v>0</v>
      </c>
      <c r="D8405" s="111">
        <v>0</v>
      </c>
      <c r="E8405" s="111" t="s">
        <v>42775</v>
      </c>
    </row>
    <row r="8406" spans="1:5">
      <c r="A8406">
        <v>0</v>
      </c>
      <c r="B8406" t="s">
        <v>21497</v>
      </c>
      <c r="C8406" t="s">
        <v>57699</v>
      </c>
      <c r="D8406" s="111" t="s">
        <v>40</v>
      </c>
      <c r="E8406" s="111" t="s">
        <v>57700</v>
      </c>
    </row>
    <row r="8407" spans="1:5">
      <c r="A8407">
        <v>0</v>
      </c>
      <c r="B8407" t="s">
        <v>57701</v>
      </c>
      <c r="C8407">
        <v>0</v>
      </c>
      <c r="D8407" s="111">
        <v>0</v>
      </c>
      <c r="E8407" s="111" t="s">
        <v>42775</v>
      </c>
    </row>
    <row r="8408" spans="1:5">
      <c r="A8408">
        <v>0</v>
      </c>
      <c r="B8408" t="s">
        <v>21498</v>
      </c>
      <c r="C8408" t="s">
        <v>57702</v>
      </c>
      <c r="D8408" s="111" t="s">
        <v>24</v>
      </c>
      <c r="E8408" s="111" t="s">
        <v>57703</v>
      </c>
    </row>
    <row r="8409" spans="1:5">
      <c r="A8409">
        <v>0</v>
      </c>
      <c r="B8409" t="s">
        <v>57704</v>
      </c>
      <c r="C8409">
        <v>0</v>
      </c>
      <c r="D8409" s="111">
        <v>0</v>
      </c>
      <c r="E8409" s="111" t="s">
        <v>42775</v>
      </c>
    </row>
    <row r="8410" spans="1:5">
      <c r="A8410">
        <v>0</v>
      </c>
      <c r="B8410" t="s">
        <v>21499</v>
      </c>
      <c r="C8410" t="s">
        <v>57705</v>
      </c>
      <c r="D8410" s="111" t="s">
        <v>40</v>
      </c>
      <c r="E8410" s="111" t="s">
        <v>47422</v>
      </c>
    </row>
    <row r="8411" spans="1:5">
      <c r="A8411">
        <v>0</v>
      </c>
      <c r="B8411" t="s">
        <v>57706</v>
      </c>
      <c r="C8411" t="s">
        <v>57707</v>
      </c>
      <c r="D8411" s="111" t="s">
        <v>40</v>
      </c>
      <c r="E8411" s="111" t="s">
        <v>57708</v>
      </c>
    </row>
    <row r="8412" spans="1:5">
      <c r="A8412">
        <v>0</v>
      </c>
      <c r="B8412" t="s">
        <v>57709</v>
      </c>
      <c r="C8412" t="s">
        <v>57710</v>
      </c>
      <c r="D8412" s="111" t="s">
        <v>40</v>
      </c>
      <c r="E8412" s="111" t="s">
        <v>57711</v>
      </c>
    </row>
    <row r="8413" spans="1:5">
      <c r="A8413">
        <v>0</v>
      </c>
      <c r="B8413" t="s">
        <v>57712</v>
      </c>
      <c r="C8413" t="s">
        <v>57713</v>
      </c>
      <c r="D8413" s="111" t="s">
        <v>40</v>
      </c>
      <c r="E8413" s="111" t="s">
        <v>55015</v>
      </c>
    </row>
    <row r="8414" spans="1:5">
      <c r="A8414">
        <v>0</v>
      </c>
      <c r="B8414" t="s">
        <v>21500</v>
      </c>
      <c r="C8414" t="s">
        <v>57714</v>
      </c>
      <c r="D8414" s="111" t="s">
        <v>40</v>
      </c>
      <c r="E8414" s="111" t="s">
        <v>47433</v>
      </c>
    </row>
    <row r="8415" spans="1:5">
      <c r="A8415">
        <v>0</v>
      </c>
      <c r="B8415" t="s">
        <v>57715</v>
      </c>
      <c r="C8415" t="s">
        <v>57716</v>
      </c>
      <c r="D8415" s="111" t="s">
        <v>40</v>
      </c>
      <c r="E8415" s="111" t="s">
        <v>57717</v>
      </c>
    </row>
    <row r="8416" spans="1:5">
      <c r="A8416">
        <v>0</v>
      </c>
      <c r="B8416" t="s">
        <v>57718</v>
      </c>
      <c r="C8416" t="s">
        <v>57719</v>
      </c>
      <c r="D8416" s="111" t="s">
        <v>40</v>
      </c>
      <c r="E8416" s="111" t="s">
        <v>57720</v>
      </c>
    </row>
    <row r="8417" spans="1:5">
      <c r="A8417">
        <v>0</v>
      </c>
      <c r="B8417" t="s">
        <v>57721</v>
      </c>
      <c r="C8417" t="s">
        <v>57722</v>
      </c>
      <c r="D8417" s="111" t="s">
        <v>40</v>
      </c>
      <c r="E8417" s="111" t="s">
        <v>57723</v>
      </c>
    </row>
    <row r="8418" spans="1:5">
      <c r="A8418">
        <v>0</v>
      </c>
      <c r="B8418" t="s">
        <v>21501</v>
      </c>
      <c r="C8418" t="s">
        <v>57724</v>
      </c>
      <c r="D8418" s="111" t="s">
        <v>40</v>
      </c>
      <c r="E8418" s="111" t="s">
        <v>47444</v>
      </c>
    </row>
    <row r="8419" spans="1:5">
      <c r="A8419">
        <v>0</v>
      </c>
      <c r="B8419" t="s">
        <v>57725</v>
      </c>
      <c r="C8419" t="s">
        <v>57726</v>
      </c>
      <c r="D8419" s="111" t="s">
        <v>40</v>
      </c>
      <c r="E8419" s="111" t="s">
        <v>57727</v>
      </c>
    </row>
    <row r="8420" spans="1:5">
      <c r="A8420">
        <v>0</v>
      </c>
      <c r="B8420" t="s">
        <v>57728</v>
      </c>
      <c r="C8420" t="s">
        <v>57729</v>
      </c>
      <c r="D8420" s="111" t="s">
        <v>40</v>
      </c>
      <c r="E8420" s="111" t="s">
        <v>57730</v>
      </c>
    </row>
    <row r="8421" spans="1:5">
      <c r="A8421">
        <v>0</v>
      </c>
      <c r="B8421" t="s">
        <v>57731</v>
      </c>
      <c r="C8421" t="s">
        <v>57732</v>
      </c>
      <c r="D8421" s="111" t="s">
        <v>40</v>
      </c>
      <c r="E8421" s="111" t="s">
        <v>57733</v>
      </c>
    </row>
    <row r="8422" spans="1:5">
      <c r="A8422">
        <v>0</v>
      </c>
      <c r="B8422" t="s">
        <v>21502</v>
      </c>
      <c r="C8422" t="s">
        <v>57734</v>
      </c>
      <c r="D8422" s="111" t="s">
        <v>40</v>
      </c>
      <c r="E8422" s="111" t="s">
        <v>47455</v>
      </c>
    </row>
    <row r="8423" spans="1:5">
      <c r="A8423">
        <v>0</v>
      </c>
      <c r="B8423" t="s">
        <v>57735</v>
      </c>
      <c r="C8423" t="s">
        <v>57736</v>
      </c>
      <c r="D8423" s="111" t="s">
        <v>40</v>
      </c>
      <c r="E8423" s="111" t="s">
        <v>57737</v>
      </c>
    </row>
    <row r="8424" spans="1:5">
      <c r="A8424">
        <v>0</v>
      </c>
      <c r="B8424" t="s">
        <v>57738</v>
      </c>
      <c r="C8424" t="s">
        <v>57739</v>
      </c>
      <c r="D8424" s="111" t="s">
        <v>40</v>
      </c>
      <c r="E8424" s="111" t="s">
        <v>57740</v>
      </c>
    </row>
    <row r="8425" spans="1:5">
      <c r="A8425">
        <v>0</v>
      </c>
      <c r="B8425" t="s">
        <v>57741</v>
      </c>
      <c r="C8425" t="s">
        <v>57742</v>
      </c>
      <c r="D8425" s="111" t="s">
        <v>40</v>
      </c>
      <c r="E8425" s="111" t="s">
        <v>57743</v>
      </c>
    </row>
    <row r="8426" spans="1:5">
      <c r="A8426">
        <v>0</v>
      </c>
      <c r="B8426" t="s">
        <v>57744</v>
      </c>
      <c r="C8426" t="s">
        <v>57745</v>
      </c>
      <c r="D8426" s="111" t="s">
        <v>33</v>
      </c>
      <c r="E8426" s="111" t="s">
        <v>57746</v>
      </c>
    </row>
    <row r="8427" spans="1:5">
      <c r="A8427" t="s">
        <v>57747</v>
      </c>
      <c r="B8427">
        <v>0</v>
      </c>
      <c r="C8427">
        <v>0</v>
      </c>
      <c r="D8427" s="111">
        <v>0</v>
      </c>
      <c r="E8427" s="111" t="s">
        <v>42775</v>
      </c>
    </row>
    <row r="8428" spans="1:5">
      <c r="A8428">
        <v>0</v>
      </c>
      <c r="B8428" t="s">
        <v>57748</v>
      </c>
      <c r="C8428">
        <v>0</v>
      </c>
      <c r="D8428" s="111">
        <v>0</v>
      </c>
      <c r="E8428" s="111" t="s">
        <v>42775</v>
      </c>
    </row>
    <row r="8429" spans="1:5">
      <c r="A8429">
        <v>0</v>
      </c>
      <c r="B8429" t="s">
        <v>21503</v>
      </c>
      <c r="C8429" t="s">
        <v>57749</v>
      </c>
      <c r="D8429" s="111" t="s">
        <v>24</v>
      </c>
      <c r="E8429" s="111" t="s">
        <v>57750</v>
      </c>
    </row>
    <row r="8430" spans="1:5">
      <c r="A8430">
        <v>0</v>
      </c>
      <c r="B8430" t="s">
        <v>21504</v>
      </c>
      <c r="C8430" t="s">
        <v>57751</v>
      </c>
      <c r="D8430" s="111" t="s">
        <v>24</v>
      </c>
      <c r="E8430" s="111" t="s">
        <v>57752</v>
      </c>
    </row>
    <row r="8431" spans="1:5">
      <c r="A8431">
        <v>0</v>
      </c>
      <c r="B8431" t="s">
        <v>57753</v>
      </c>
      <c r="C8431">
        <v>0</v>
      </c>
      <c r="D8431" s="111">
        <v>0</v>
      </c>
      <c r="E8431" s="111" t="s">
        <v>42775</v>
      </c>
    </row>
    <row r="8432" spans="1:5">
      <c r="A8432">
        <v>0</v>
      </c>
      <c r="B8432" t="s">
        <v>21505</v>
      </c>
      <c r="C8432" t="s">
        <v>57754</v>
      </c>
      <c r="D8432" s="111" t="s">
        <v>24</v>
      </c>
      <c r="E8432" s="111" t="s">
        <v>57755</v>
      </c>
    </row>
    <row r="8433" spans="1:5">
      <c r="A8433">
        <v>0</v>
      </c>
      <c r="B8433" t="s">
        <v>21506</v>
      </c>
      <c r="C8433" t="s">
        <v>57756</v>
      </c>
      <c r="D8433" s="111" t="s">
        <v>24</v>
      </c>
      <c r="E8433" s="111" t="s">
        <v>57757</v>
      </c>
    </row>
    <row r="8434" spans="1:5">
      <c r="A8434">
        <v>0</v>
      </c>
      <c r="B8434" t="s">
        <v>57758</v>
      </c>
      <c r="C8434">
        <v>0</v>
      </c>
      <c r="D8434" s="111">
        <v>0</v>
      </c>
      <c r="E8434" s="111" t="s">
        <v>42775</v>
      </c>
    </row>
    <row r="8435" spans="1:5">
      <c r="A8435">
        <v>0</v>
      </c>
      <c r="B8435" t="s">
        <v>21507</v>
      </c>
      <c r="C8435" t="s">
        <v>57759</v>
      </c>
      <c r="D8435" s="111" t="s">
        <v>24</v>
      </c>
      <c r="E8435" s="111" t="s">
        <v>57760</v>
      </c>
    </row>
    <row r="8436" spans="1:5">
      <c r="A8436">
        <v>0</v>
      </c>
      <c r="B8436" t="s">
        <v>57761</v>
      </c>
      <c r="C8436">
        <v>0</v>
      </c>
      <c r="D8436" s="111">
        <v>0</v>
      </c>
      <c r="E8436" s="111" t="s">
        <v>42775</v>
      </c>
    </row>
    <row r="8437" spans="1:5">
      <c r="A8437">
        <v>0</v>
      </c>
      <c r="B8437" t="s">
        <v>21508</v>
      </c>
      <c r="C8437" t="s">
        <v>57762</v>
      </c>
      <c r="D8437" s="111" t="s">
        <v>4130</v>
      </c>
      <c r="E8437" s="111" t="s">
        <v>57763</v>
      </c>
    </row>
    <row r="8438" spans="1:5">
      <c r="A8438">
        <v>0</v>
      </c>
      <c r="B8438" t="s">
        <v>57764</v>
      </c>
      <c r="C8438">
        <v>0</v>
      </c>
      <c r="D8438" s="111">
        <v>0</v>
      </c>
      <c r="E8438" s="111" t="s">
        <v>42775</v>
      </c>
    </row>
    <row r="8439" spans="1:5">
      <c r="A8439">
        <v>0</v>
      </c>
      <c r="B8439" t="s">
        <v>21509</v>
      </c>
      <c r="C8439" t="s">
        <v>57765</v>
      </c>
      <c r="D8439" s="111" t="s">
        <v>24</v>
      </c>
      <c r="E8439" s="111" t="s">
        <v>57766</v>
      </c>
    </row>
    <row r="8440" spans="1:5">
      <c r="A8440">
        <v>0</v>
      </c>
      <c r="B8440" t="s">
        <v>57767</v>
      </c>
      <c r="C8440">
        <v>0</v>
      </c>
      <c r="D8440" s="111">
        <v>0</v>
      </c>
      <c r="E8440" s="111" t="s">
        <v>42775</v>
      </c>
    </row>
    <row r="8441" spans="1:5">
      <c r="A8441">
        <v>0</v>
      </c>
      <c r="B8441" t="s">
        <v>21510</v>
      </c>
      <c r="C8441" t="s">
        <v>57768</v>
      </c>
      <c r="D8441" s="111" t="s">
        <v>4130</v>
      </c>
      <c r="E8441" s="111" t="s">
        <v>57769</v>
      </c>
    </row>
    <row r="8442" spans="1:5">
      <c r="A8442">
        <v>0</v>
      </c>
      <c r="B8442" t="s">
        <v>21511</v>
      </c>
      <c r="C8442" t="s">
        <v>57770</v>
      </c>
      <c r="D8442" s="111" t="s">
        <v>4130</v>
      </c>
      <c r="E8442" s="111" t="s">
        <v>57771</v>
      </c>
    </row>
    <row r="8443" spans="1:5">
      <c r="A8443">
        <v>0</v>
      </c>
      <c r="B8443" t="s">
        <v>21512</v>
      </c>
      <c r="C8443" t="s">
        <v>57772</v>
      </c>
      <c r="D8443" s="111" t="s">
        <v>40</v>
      </c>
      <c r="E8443" s="111" t="s">
        <v>57773</v>
      </c>
    </row>
    <row r="8444" spans="1:5">
      <c r="A8444" t="s">
        <v>57774</v>
      </c>
      <c r="B8444">
        <v>0</v>
      </c>
      <c r="C8444">
        <v>0</v>
      </c>
      <c r="D8444" s="111">
        <v>0</v>
      </c>
      <c r="E8444" s="111" t="s">
        <v>42775</v>
      </c>
    </row>
    <row r="8445" spans="1:5">
      <c r="A8445">
        <v>0</v>
      </c>
      <c r="B8445" t="s">
        <v>57775</v>
      </c>
      <c r="C8445">
        <v>0</v>
      </c>
      <c r="D8445" s="111">
        <v>0</v>
      </c>
      <c r="E8445" s="111" t="s">
        <v>42775</v>
      </c>
    </row>
    <row r="8446" spans="1:5">
      <c r="A8446">
        <v>0</v>
      </c>
      <c r="B8446" t="s">
        <v>21514</v>
      </c>
      <c r="C8446" t="s">
        <v>57776</v>
      </c>
      <c r="D8446" s="111" t="s">
        <v>24</v>
      </c>
      <c r="E8446" s="111" t="s">
        <v>57777</v>
      </c>
    </row>
    <row r="8447" spans="1:5">
      <c r="A8447">
        <v>0</v>
      </c>
      <c r="B8447" t="s">
        <v>21515</v>
      </c>
      <c r="C8447" t="s">
        <v>57778</v>
      </c>
      <c r="D8447" s="111" t="s">
        <v>4148</v>
      </c>
      <c r="E8447" s="111" t="s">
        <v>57779</v>
      </c>
    </row>
    <row r="8448" spans="1:5">
      <c r="A8448" t="s">
        <v>57780</v>
      </c>
      <c r="B8448">
        <v>0</v>
      </c>
      <c r="C8448">
        <v>0</v>
      </c>
      <c r="D8448" s="111">
        <v>0</v>
      </c>
      <c r="E8448" s="111" t="s">
        <v>42775</v>
      </c>
    </row>
    <row r="8449" spans="1:5">
      <c r="A8449">
        <v>0</v>
      </c>
      <c r="B8449" t="s">
        <v>57781</v>
      </c>
      <c r="C8449">
        <v>0</v>
      </c>
      <c r="D8449" s="111">
        <v>0</v>
      </c>
      <c r="E8449" s="111" t="s">
        <v>42775</v>
      </c>
    </row>
    <row r="8450" spans="1:5">
      <c r="A8450">
        <v>0</v>
      </c>
      <c r="B8450" t="s">
        <v>21516</v>
      </c>
      <c r="C8450" t="s">
        <v>57782</v>
      </c>
      <c r="D8450" s="111" t="s">
        <v>33</v>
      </c>
      <c r="E8450" s="111" t="s">
        <v>57783</v>
      </c>
    </row>
    <row r="8451" spans="1:5">
      <c r="A8451">
        <v>0</v>
      </c>
      <c r="B8451" t="s">
        <v>21517</v>
      </c>
      <c r="C8451" t="s">
        <v>57784</v>
      </c>
      <c r="D8451" s="111" t="s">
        <v>33</v>
      </c>
      <c r="E8451" s="111" t="s">
        <v>57785</v>
      </c>
    </row>
    <row r="8452" spans="1:5">
      <c r="A8452">
        <v>0</v>
      </c>
      <c r="B8452">
        <v>0</v>
      </c>
      <c r="C8452">
        <v>0</v>
      </c>
      <c r="D8452" s="111">
        <v>0</v>
      </c>
      <c r="E8452" s="111" t="s">
        <v>42775</v>
      </c>
    </row>
    <row r="8453" spans="1:5">
      <c r="A8453">
        <v>0</v>
      </c>
      <c r="B8453">
        <v>0</v>
      </c>
      <c r="C8453">
        <v>0</v>
      </c>
      <c r="D8453" s="111">
        <v>0</v>
      </c>
      <c r="E8453" s="111" t="s">
        <v>42775</v>
      </c>
    </row>
    <row r="8454" spans="1:5">
      <c r="A8454" t="s">
        <v>57786</v>
      </c>
      <c r="B8454">
        <v>0</v>
      </c>
      <c r="C8454">
        <v>0</v>
      </c>
      <c r="D8454" s="111">
        <v>0</v>
      </c>
      <c r="E8454" s="111" t="s">
        <v>42775</v>
      </c>
    </row>
    <row r="8455" spans="1:5">
      <c r="A8455">
        <v>0</v>
      </c>
      <c r="B8455" t="s">
        <v>57787</v>
      </c>
      <c r="C8455">
        <v>0</v>
      </c>
      <c r="D8455" s="111">
        <v>0</v>
      </c>
      <c r="E8455" s="111" t="s">
        <v>42775</v>
      </c>
    </row>
    <row r="8456" spans="1:5">
      <c r="A8456">
        <v>0</v>
      </c>
      <c r="B8456" t="s">
        <v>21518</v>
      </c>
      <c r="C8456" t="s">
        <v>57788</v>
      </c>
      <c r="D8456" s="111" t="s">
        <v>4130</v>
      </c>
      <c r="E8456" s="111" t="s">
        <v>47508</v>
      </c>
    </row>
    <row r="8457" spans="1:5">
      <c r="A8457">
        <v>0</v>
      </c>
      <c r="B8457" t="s">
        <v>21519</v>
      </c>
      <c r="C8457" t="s">
        <v>57789</v>
      </c>
      <c r="D8457" s="111" t="s">
        <v>4130</v>
      </c>
      <c r="E8457" s="111" t="s">
        <v>47510</v>
      </c>
    </row>
    <row r="8458" spans="1:5">
      <c r="A8458">
        <v>0</v>
      </c>
      <c r="B8458" t="s">
        <v>21520</v>
      </c>
      <c r="C8458" t="s">
        <v>57790</v>
      </c>
      <c r="D8458" s="111" t="s">
        <v>4130</v>
      </c>
      <c r="E8458" s="111" t="s">
        <v>47512</v>
      </c>
    </row>
    <row r="8459" spans="1:5">
      <c r="A8459">
        <v>0</v>
      </c>
      <c r="B8459" t="s">
        <v>21521</v>
      </c>
      <c r="C8459" t="s">
        <v>57791</v>
      </c>
      <c r="D8459" s="111" t="s">
        <v>4130</v>
      </c>
      <c r="E8459" s="111" t="s">
        <v>47514</v>
      </c>
    </row>
    <row r="8460" spans="1:5">
      <c r="A8460">
        <v>0</v>
      </c>
      <c r="B8460" t="s">
        <v>21522</v>
      </c>
      <c r="C8460" t="s">
        <v>57792</v>
      </c>
      <c r="D8460" s="111" t="s">
        <v>4130</v>
      </c>
      <c r="E8460" s="111" t="s">
        <v>47516</v>
      </c>
    </row>
    <row r="8461" spans="1:5">
      <c r="A8461">
        <v>0</v>
      </c>
      <c r="B8461" t="s">
        <v>21523</v>
      </c>
      <c r="C8461" t="s">
        <v>57793</v>
      </c>
      <c r="D8461" s="111" t="s">
        <v>4130</v>
      </c>
      <c r="E8461" s="111" t="s">
        <v>47518</v>
      </c>
    </row>
    <row r="8462" spans="1:5">
      <c r="A8462">
        <v>0</v>
      </c>
      <c r="B8462" t="s">
        <v>21524</v>
      </c>
      <c r="C8462" t="s">
        <v>57794</v>
      </c>
      <c r="D8462" s="111" t="s">
        <v>4130</v>
      </c>
      <c r="E8462" s="111" t="s">
        <v>47520</v>
      </c>
    </row>
    <row r="8463" spans="1:5">
      <c r="A8463">
        <v>0</v>
      </c>
      <c r="B8463" t="s">
        <v>21525</v>
      </c>
      <c r="C8463" t="s">
        <v>57795</v>
      </c>
      <c r="D8463" s="111" t="s">
        <v>4130</v>
      </c>
      <c r="E8463" s="111" t="s">
        <v>47522</v>
      </c>
    </row>
    <row r="8464" spans="1:5">
      <c r="A8464">
        <v>0</v>
      </c>
      <c r="B8464" t="s">
        <v>57796</v>
      </c>
      <c r="C8464">
        <v>0</v>
      </c>
      <c r="D8464" s="111">
        <v>0</v>
      </c>
      <c r="E8464" s="111" t="s">
        <v>42775</v>
      </c>
    </row>
    <row r="8465" spans="1:5">
      <c r="A8465">
        <v>0</v>
      </c>
      <c r="B8465" t="s">
        <v>21526</v>
      </c>
      <c r="C8465" t="s">
        <v>57797</v>
      </c>
      <c r="D8465" s="111" t="s">
        <v>4130</v>
      </c>
      <c r="E8465" s="111" t="s">
        <v>43598</v>
      </c>
    </row>
    <row r="8466" spans="1:5">
      <c r="A8466">
        <v>0</v>
      </c>
      <c r="B8466" t="s">
        <v>21527</v>
      </c>
      <c r="C8466" t="s">
        <v>57798</v>
      </c>
      <c r="D8466" s="111" t="s">
        <v>4130</v>
      </c>
      <c r="E8466" s="111" t="s">
        <v>47526</v>
      </c>
    </row>
    <row r="8467" spans="1:5">
      <c r="A8467">
        <v>0</v>
      </c>
      <c r="B8467" t="s">
        <v>21528</v>
      </c>
      <c r="C8467" t="s">
        <v>57799</v>
      </c>
      <c r="D8467" s="111" t="s">
        <v>4130</v>
      </c>
      <c r="E8467" s="111" t="s">
        <v>47422</v>
      </c>
    </row>
    <row r="8468" spans="1:5">
      <c r="A8468">
        <v>0</v>
      </c>
      <c r="B8468" t="s">
        <v>21529</v>
      </c>
      <c r="C8468" t="s">
        <v>57800</v>
      </c>
      <c r="D8468" s="111" t="s">
        <v>4130</v>
      </c>
      <c r="E8468" s="111" t="s">
        <v>47529</v>
      </c>
    </row>
    <row r="8469" spans="1:5">
      <c r="A8469">
        <v>0</v>
      </c>
      <c r="B8469" t="s">
        <v>21530</v>
      </c>
      <c r="C8469" t="s">
        <v>57801</v>
      </c>
      <c r="D8469" s="111" t="s">
        <v>4130</v>
      </c>
      <c r="E8469" s="111" t="s">
        <v>47531</v>
      </c>
    </row>
    <row r="8470" spans="1:5">
      <c r="A8470">
        <v>0</v>
      </c>
      <c r="B8470" t="s">
        <v>21531</v>
      </c>
      <c r="C8470" t="s">
        <v>57802</v>
      </c>
      <c r="D8470" s="111" t="s">
        <v>4130</v>
      </c>
      <c r="E8470" s="111" t="s">
        <v>47533</v>
      </c>
    </row>
    <row r="8471" spans="1:5">
      <c r="A8471">
        <v>0</v>
      </c>
      <c r="B8471" t="s">
        <v>21532</v>
      </c>
      <c r="C8471" t="s">
        <v>57803</v>
      </c>
      <c r="D8471" s="111" t="s">
        <v>4130</v>
      </c>
      <c r="E8471" s="111" t="s">
        <v>47535</v>
      </c>
    </row>
    <row r="8472" spans="1:5">
      <c r="A8472">
        <v>0</v>
      </c>
      <c r="B8472" t="s">
        <v>21533</v>
      </c>
      <c r="C8472" t="s">
        <v>57804</v>
      </c>
      <c r="D8472" s="111" t="s">
        <v>4130</v>
      </c>
      <c r="E8472" s="111" t="s">
        <v>47537</v>
      </c>
    </row>
    <row r="8473" spans="1:5">
      <c r="A8473">
        <v>0</v>
      </c>
      <c r="B8473" t="s">
        <v>21534</v>
      </c>
      <c r="C8473" t="s">
        <v>57805</v>
      </c>
      <c r="D8473" s="111" t="s">
        <v>4130</v>
      </c>
      <c r="E8473" s="111" t="s">
        <v>47539</v>
      </c>
    </row>
    <row r="8474" spans="1:5">
      <c r="A8474">
        <v>0</v>
      </c>
      <c r="B8474" t="s">
        <v>21535</v>
      </c>
      <c r="C8474" t="s">
        <v>57806</v>
      </c>
      <c r="D8474" s="111" t="s">
        <v>4130</v>
      </c>
      <c r="E8474" s="111" t="s">
        <v>47541</v>
      </c>
    </row>
    <row r="8475" spans="1:5">
      <c r="A8475">
        <v>0</v>
      </c>
      <c r="B8475" t="s">
        <v>21536</v>
      </c>
      <c r="C8475" t="s">
        <v>57807</v>
      </c>
      <c r="D8475" s="111" t="s">
        <v>4130</v>
      </c>
      <c r="E8475" s="111" t="s">
        <v>47543</v>
      </c>
    </row>
    <row r="8476" spans="1:5">
      <c r="A8476">
        <v>0</v>
      </c>
      <c r="B8476" t="s">
        <v>21537</v>
      </c>
      <c r="C8476" t="s">
        <v>57808</v>
      </c>
      <c r="D8476" s="111" t="s">
        <v>4130</v>
      </c>
      <c r="E8476" s="111" t="s">
        <v>47545</v>
      </c>
    </row>
    <row r="8477" spans="1:5">
      <c r="A8477">
        <v>0</v>
      </c>
      <c r="B8477" t="s">
        <v>21538</v>
      </c>
      <c r="C8477" t="s">
        <v>57809</v>
      </c>
      <c r="D8477" s="111" t="s">
        <v>4130</v>
      </c>
      <c r="E8477" s="111" t="s">
        <v>47547</v>
      </c>
    </row>
    <row r="8478" spans="1:5">
      <c r="A8478">
        <v>0</v>
      </c>
      <c r="B8478" t="s">
        <v>57810</v>
      </c>
      <c r="C8478">
        <v>0</v>
      </c>
      <c r="D8478" s="111">
        <v>0</v>
      </c>
      <c r="E8478" s="111" t="s">
        <v>42775</v>
      </c>
    </row>
    <row r="8479" spans="1:5">
      <c r="A8479">
        <v>0</v>
      </c>
      <c r="B8479" t="s">
        <v>21539</v>
      </c>
      <c r="C8479" t="s">
        <v>57811</v>
      </c>
      <c r="D8479" s="111" t="s">
        <v>4130</v>
      </c>
      <c r="E8479" s="111" t="s">
        <v>57812</v>
      </c>
    </row>
    <row r="8480" spans="1:5">
      <c r="A8480">
        <v>0</v>
      </c>
      <c r="B8480" t="s">
        <v>21540</v>
      </c>
      <c r="C8480" t="s">
        <v>57813</v>
      </c>
      <c r="D8480" s="111" t="s">
        <v>4130</v>
      </c>
      <c r="E8480" s="111" t="s">
        <v>57814</v>
      </c>
    </row>
    <row r="8481" spans="1:5">
      <c r="A8481">
        <v>0</v>
      </c>
      <c r="B8481" t="s">
        <v>21541</v>
      </c>
      <c r="C8481" t="s">
        <v>57815</v>
      </c>
      <c r="D8481" s="111" t="s">
        <v>4130</v>
      </c>
      <c r="E8481" s="111" t="s">
        <v>57816</v>
      </c>
    </row>
    <row r="8482" spans="1:5">
      <c r="A8482">
        <v>0</v>
      </c>
      <c r="B8482" t="s">
        <v>21542</v>
      </c>
      <c r="C8482" t="s">
        <v>57817</v>
      </c>
      <c r="D8482" s="111" t="s">
        <v>4130</v>
      </c>
      <c r="E8482" s="111" t="s">
        <v>57818</v>
      </c>
    </row>
    <row r="8483" spans="1:5">
      <c r="A8483">
        <v>0</v>
      </c>
      <c r="B8483" t="s">
        <v>21543</v>
      </c>
      <c r="C8483" t="s">
        <v>57819</v>
      </c>
      <c r="D8483" s="111" t="s">
        <v>4130</v>
      </c>
      <c r="E8483" s="111" t="s">
        <v>57820</v>
      </c>
    </row>
    <row r="8484" spans="1:5">
      <c r="A8484">
        <v>0</v>
      </c>
      <c r="B8484" t="s">
        <v>21544</v>
      </c>
      <c r="C8484" t="s">
        <v>57821</v>
      </c>
      <c r="D8484" s="111" t="s">
        <v>4130</v>
      </c>
      <c r="E8484" s="111" t="s">
        <v>57822</v>
      </c>
    </row>
    <row r="8485" spans="1:5">
      <c r="A8485">
        <v>0</v>
      </c>
      <c r="B8485" t="s">
        <v>21545</v>
      </c>
      <c r="C8485" t="s">
        <v>57823</v>
      </c>
      <c r="D8485" s="111" t="s">
        <v>4130</v>
      </c>
      <c r="E8485" s="111" t="s">
        <v>57824</v>
      </c>
    </row>
    <row r="8486" spans="1:5">
      <c r="A8486">
        <v>0</v>
      </c>
      <c r="B8486" t="s">
        <v>21546</v>
      </c>
      <c r="C8486" t="s">
        <v>57825</v>
      </c>
      <c r="D8486" s="111" t="s">
        <v>4130</v>
      </c>
      <c r="E8486" s="111" t="s">
        <v>57826</v>
      </c>
    </row>
    <row r="8487" spans="1:5">
      <c r="A8487">
        <v>0</v>
      </c>
      <c r="B8487" t="s">
        <v>21547</v>
      </c>
      <c r="C8487" t="s">
        <v>57827</v>
      </c>
      <c r="D8487" s="111" t="s">
        <v>4130</v>
      </c>
      <c r="E8487" s="111" t="s">
        <v>57828</v>
      </c>
    </row>
    <row r="8488" spans="1:5">
      <c r="A8488">
        <v>0</v>
      </c>
      <c r="B8488" t="s">
        <v>21548</v>
      </c>
      <c r="C8488" t="s">
        <v>57829</v>
      </c>
      <c r="D8488" s="111" t="s">
        <v>4130</v>
      </c>
      <c r="E8488" s="111" t="s">
        <v>57830</v>
      </c>
    </row>
    <row r="8489" spans="1:5">
      <c r="A8489">
        <v>0</v>
      </c>
      <c r="B8489" t="s">
        <v>57831</v>
      </c>
      <c r="C8489">
        <v>0</v>
      </c>
      <c r="D8489" s="111">
        <v>0</v>
      </c>
      <c r="E8489" s="111" t="s">
        <v>42775</v>
      </c>
    </row>
    <row r="8490" spans="1:5">
      <c r="A8490">
        <v>0</v>
      </c>
      <c r="B8490" t="s">
        <v>21549</v>
      </c>
      <c r="C8490" t="s">
        <v>57832</v>
      </c>
      <c r="D8490" s="111" t="s">
        <v>4130</v>
      </c>
      <c r="E8490" s="111" t="s">
        <v>57833</v>
      </c>
    </row>
    <row r="8491" spans="1:5">
      <c r="A8491">
        <v>0</v>
      </c>
      <c r="B8491" t="s">
        <v>21550</v>
      </c>
      <c r="C8491" t="s">
        <v>57834</v>
      </c>
      <c r="D8491" s="111" t="s">
        <v>4130</v>
      </c>
      <c r="E8491" s="111" t="s">
        <v>57835</v>
      </c>
    </row>
    <row r="8492" spans="1:5">
      <c r="A8492">
        <v>0</v>
      </c>
      <c r="B8492" t="s">
        <v>21551</v>
      </c>
      <c r="C8492" t="s">
        <v>57836</v>
      </c>
      <c r="D8492" s="111" t="s">
        <v>4130</v>
      </c>
      <c r="E8492" s="111" t="s">
        <v>57837</v>
      </c>
    </row>
    <row r="8493" spans="1:5">
      <c r="A8493">
        <v>0</v>
      </c>
      <c r="B8493" t="s">
        <v>21552</v>
      </c>
      <c r="C8493" t="s">
        <v>57838</v>
      </c>
      <c r="D8493" s="111" t="s">
        <v>4130</v>
      </c>
      <c r="E8493" s="111" t="s">
        <v>57839</v>
      </c>
    </row>
    <row r="8494" spans="1:5">
      <c r="A8494">
        <v>0</v>
      </c>
      <c r="B8494" t="s">
        <v>21553</v>
      </c>
      <c r="C8494" t="s">
        <v>57840</v>
      </c>
      <c r="D8494" s="111" t="s">
        <v>4130</v>
      </c>
      <c r="E8494" s="111" t="s">
        <v>57841</v>
      </c>
    </row>
    <row r="8495" spans="1:5">
      <c r="A8495">
        <v>0</v>
      </c>
      <c r="B8495" t="s">
        <v>21554</v>
      </c>
      <c r="C8495" t="s">
        <v>57842</v>
      </c>
      <c r="D8495" s="111" t="s">
        <v>4130</v>
      </c>
      <c r="E8495" s="111" t="s">
        <v>57839</v>
      </c>
    </row>
    <row r="8496" spans="1:5">
      <c r="A8496">
        <v>0</v>
      </c>
      <c r="B8496" t="s">
        <v>21555</v>
      </c>
      <c r="C8496" t="s">
        <v>57843</v>
      </c>
      <c r="D8496" s="111" t="s">
        <v>4130</v>
      </c>
      <c r="E8496" s="111" t="s">
        <v>57844</v>
      </c>
    </row>
    <row r="8497" spans="1:5">
      <c r="A8497">
        <v>0</v>
      </c>
      <c r="B8497" t="s">
        <v>21556</v>
      </c>
      <c r="C8497" t="s">
        <v>57845</v>
      </c>
      <c r="D8497" s="111" t="s">
        <v>40</v>
      </c>
      <c r="E8497" s="111" t="s">
        <v>57846</v>
      </c>
    </row>
    <row r="8498" spans="1:5">
      <c r="A8498">
        <v>0</v>
      </c>
      <c r="B8498" t="s">
        <v>21557</v>
      </c>
      <c r="C8498" t="s">
        <v>57847</v>
      </c>
      <c r="D8498" s="111" t="s">
        <v>4130</v>
      </c>
      <c r="E8498" s="111" t="s">
        <v>57848</v>
      </c>
    </row>
    <row r="8499" spans="1:5">
      <c r="A8499">
        <v>0</v>
      </c>
      <c r="B8499" t="s">
        <v>21558</v>
      </c>
      <c r="C8499" t="s">
        <v>57849</v>
      </c>
      <c r="D8499" s="111" t="s">
        <v>4130</v>
      </c>
      <c r="E8499" s="111" t="s">
        <v>57850</v>
      </c>
    </row>
    <row r="8500" spans="1:5">
      <c r="A8500">
        <v>0</v>
      </c>
      <c r="B8500" t="s">
        <v>21559</v>
      </c>
      <c r="C8500" t="s">
        <v>57851</v>
      </c>
      <c r="D8500" s="111" t="s">
        <v>4130</v>
      </c>
      <c r="E8500" s="111" t="s">
        <v>57852</v>
      </c>
    </row>
    <row r="8501" spans="1:5">
      <c r="A8501">
        <v>0</v>
      </c>
      <c r="B8501" t="s">
        <v>21560</v>
      </c>
      <c r="C8501" t="s">
        <v>57853</v>
      </c>
      <c r="D8501" s="111" t="s">
        <v>4130</v>
      </c>
      <c r="E8501" s="111" t="s">
        <v>57854</v>
      </c>
    </row>
    <row r="8502" spans="1:5">
      <c r="A8502">
        <v>0</v>
      </c>
      <c r="B8502" t="s">
        <v>21561</v>
      </c>
      <c r="C8502" t="s">
        <v>57855</v>
      </c>
      <c r="D8502" s="111" t="s">
        <v>4130</v>
      </c>
      <c r="E8502" s="111" t="s">
        <v>57856</v>
      </c>
    </row>
    <row r="8503" spans="1:5">
      <c r="A8503">
        <v>0</v>
      </c>
      <c r="B8503" t="s">
        <v>21562</v>
      </c>
      <c r="C8503" t="s">
        <v>57857</v>
      </c>
      <c r="D8503" s="111" t="s">
        <v>4130</v>
      </c>
      <c r="E8503" s="111" t="s">
        <v>53852</v>
      </c>
    </row>
    <row r="8504" spans="1:5">
      <c r="A8504">
        <v>0</v>
      </c>
      <c r="B8504" t="s">
        <v>21563</v>
      </c>
      <c r="C8504" t="s">
        <v>57858</v>
      </c>
      <c r="D8504" s="111" t="s">
        <v>4130</v>
      </c>
      <c r="E8504" s="111" t="s">
        <v>57859</v>
      </c>
    </row>
    <row r="8505" spans="1:5">
      <c r="A8505">
        <v>0</v>
      </c>
      <c r="B8505" t="s">
        <v>21564</v>
      </c>
      <c r="C8505" t="s">
        <v>57860</v>
      </c>
      <c r="D8505" s="111" t="s">
        <v>4130</v>
      </c>
      <c r="E8505" s="111" t="s">
        <v>57861</v>
      </c>
    </row>
    <row r="8506" spans="1:5">
      <c r="A8506">
        <v>0</v>
      </c>
      <c r="B8506" t="s">
        <v>21565</v>
      </c>
      <c r="C8506" t="s">
        <v>57862</v>
      </c>
      <c r="D8506" s="111" t="s">
        <v>4130</v>
      </c>
      <c r="E8506" s="111" t="s">
        <v>57863</v>
      </c>
    </row>
    <row r="8507" spans="1:5">
      <c r="A8507">
        <v>0</v>
      </c>
      <c r="B8507" t="s">
        <v>21566</v>
      </c>
      <c r="C8507" t="s">
        <v>57864</v>
      </c>
      <c r="D8507" s="111" t="s">
        <v>4130</v>
      </c>
      <c r="E8507" s="111" t="s">
        <v>57865</v>
      </c>
    </row>
    <row r="8508" spans="1:5">
      <c r="A8508">
        <v>0</v>
      </c>
      <c r="B8508" t="s">
        <v>21567</v>
      </c>
      <c r="C8508" t="s">
        <v>57866</v>
      </c>
      <c r="D8508" s="111" t="s">
        <v>4130</v>
      </c>
      <c r="E8508" s="111" t="s">
        <v>57867</v>
      </c>
    </row>
    <row r="8509" spans="1:5">
      <c r="A8509">
        <v>0</v>
      </c>
      <c r="B8509" t="s">
        <v>57868</v>
      </c>
      <c r="C8509">
        <v>0</v>
      </c>
      <c r="D8509" s="111">
        <v>0</v>
      </c>
      <c r="E8509" s="111" t="s">
        <v>42775</v>
      </c>
    </row>
    <row r="8510" spans="1:5">
      <c r="A8510">
        <v>0</v>
      </c>
      <c r="B8510" t="s">
        <v>21568</v>
      </c>
      <c r="C8510" t="s">
        <v>57869</v>
      </c>
      <c r="D8510" s="111" t="s">
        <v>4130</v>
      </c>
      <c r="E8510" s="111" t="s">
        <v>57833</v>
      </c>
    </row>
    <row r="8511" spans="1:5">
      <c r="A8511">
        <v>0</v>
      </c>
      <c r="B8511" t="s">
        <v>21569</v>
      </c>
      <c r="C8511" t="s">
        <v>57870</v>
      </c>
      <c r="D8511" s="111" t="s">
        <v>4130</v>
      </c>
      <c r="E8511" s="111" t="s">
        <v>51367</v>
      </c>
    </row>
    <row r="8512" spans="1:5">
      <c r="A8512">
        <v>0</v>
      </c>
      <c r="B8512" t="s">
        <v>21570</v>
      </c>
      <c r="C8512" t="s">
        <v>57871</v>
      </c>
      <c r="D8512" s="111" t="s">
        <v>4130</v>
      </c>
      <c r="E8512" s="111" t="s">
        <v>57846</v>
      </c>
    </row>
    <row r="8513" spans="1:5">
      <c r="A8513">
        <v>0</v>
      </c>
      <c r="B8513" t="s">
        <v>21571</v>
      </c>
      <c r="C8513" t="s">
        <v>57872</v>
      </c>
      <c r="D8513" s="111" t="s">
        <v>4130</v>
      </c>
      <c r="E8513" s="111" t="s">
        <v>57833</v>
      </c>
    </row>
    <row r="8514" spans="1:5">
      <c r="A8514">
        <v>0</v>
      </c>
      <c r="B8514" t="s">
        <v>21572</v>
      </c>
      <c r="C8514" t="s">
        <v>57873</v>
      </c>
      <c r="D8514" s="111" t="s">
        <v>4130</v>
      </c>
      <c r="E8514" s="111" t="s">
        <v>57867</v>
      </c>
    </row>
    <row r="8515" spans="1:5">
      <c r="A8515">
        <v>0</v>
      </c>
      <c r="B8515" t="s">
        <v>21573</v>
      </c>
      <c r="C8515" t="s">
        <v>57874</v>
      </c>
      <c r="D8515" s="111" t="s">
        <v>4130</v>
      </c>
      <c r="E8515" s="111" t="s">
        <v>57875</v>
      </c>
    </row>
    <row r="8516" spans="1:5">
      <c r="A8516">
        <v>0</v>
      </c>
      <c r="B8516" t="s">
        <v>21574</v>
      </c>
      <c r="C8516" t="s">
        <v>57876</v>
      </c>
      <c r="D8516" s="111" t="s">
        <v>4130</v>
      </c>
      <c r="E8516" s="111" t="s">
        <v>57877</v>
      </c>
    </row>
    <row r="8517" spans="1:5">
      <c r="A8517">
        <v>0</v>
      </c>
      <c r="B8517" t="s">
        <v>57878</v>
      </c>
      <c r="C8517">
        <v>0</v>
      </c>
      <c r="D8517" s="111">
        <v>0</v>
      </c>
      <c r="E8517" s="111" t="s">
        <v>42775</v>
      </c>
    </row>
    <row r="8518" spans="1:5">
      <c r="A8518">
        <v>0</v>
      </c>
      <c r="B8518" t="s">
        <v>21575</v>
      </c>
      <c r="C8518" t="s">
        <v>57879</v>
      </c>
      <c r="D8518" s="111" t="s">
        <v>4130</v>
      </c>
      <c r="E8518" s="111" t="s">
        <v>57880</v>
      </c>
    </row>
    <row r="8519" spans="1:5">
      <c r="A8519">
        <v>0</v>
      </c>
      <c r="B8519" t="s">
        <v>21576</v>
      </c>
      <c r="C8519" t="s">
        <v>57881</v>
      </c>
      <c r="D8519" s="111" t="s">
        <v>4130</v>
      </c>
      <c r="E8519" s="111" t="s">
        <v>44194</v>
      </c>
    </row>
    <row r="8520" spans="1:5">
      <c r="A8520">
        <v>0</v>
      </c>
      <c r="B8520" t="s">
        <v>21577</v>
      </c>
      <c r="C8520" t="s">
        <v>57882</v>
      </c>
      <c r="D8520" s="111" t="s">
        <v>4130</v>
      </c>
      <c r="E8520" s="111" t="s">
        <v>57883</v>
      </c>
    </row>
    <row r="8521" spans="1:5">
      <c r="A8521">
        <v>0</v>
      </c>
      <c r="B8521" t="s">
        <v>21578</v>
      </c>
      <c r="C8521" t="s">
        <v>57884</v>
      </c>
      <c r="D8521" s="111" t="s">
        <v>4130</v>
      </c>
      <c r="E8521" s="111" t="s">
        <v>57883</v>
      </c>
    </row>
    <row r="8522" spans="1:5">
      <c r="A8522">
        <v>0</v>
      </c>
      <c r="B8522" t="s">
        <v>21579</v>
      </c>
      <c r="C8522" t="s">
        <v>57885</v>
      </c>
      <c r="D8522" s="111" t="s">
        <v>4130</v>
      </c>
      <c r="E8522" s="111" t="s">
        <v>57886</v>
      </c>
    </row>
    <row r="8523" spans="1:5">
      <c r="A8523">
        <v>0</v>
      </c>
      <c r="B8523" t="s">
        <v>21580</v>
      </c>
      <c r="C8523" t="s">
        <v>57887</v>
      </c>
      <c r="D8523" s="111" t="s">
        <v>4130</v>
      </c>
      <c r="E8523" s="111" t="s">
        <v>57888</v>
      </c>
    </row>
    <row r="8524" spans="1:5">
      <c r="A8524">
        <v>0</v>
      </c>
      <c r="B8524" t="s">
        <v>21581</v>
      </c>
      <c r="C8524" t="s">
        <v>57889</v>
      </c>
      <c r="D8524" s="111" t="s">
        <v>4130</v>
      </c>
      <c r="E8524" s="111" t="s">
        <v>57883</v>
      </c>
    </row>
    <row r="8525" spans="1:5">
      <c r="A8525">
        <v>0</v>
      </c>
      <c r="B8525" t="s">
        <v>21582</v>
      </c>
      <c r="C8525" t="s">
        <v>57890</v>
      </c>
      <c r="D8525" s="111" t="s">
        <v>4130</v>
      </c>
      <c r="E8525" s="111" t="s">
        <v>57886</v>
      </c>
    </row>
    <row r="8526" spans="1:5">
      <c r="A8526">
        <v>0</v>
      </c>
      <c r="B8526" t="s">
        <v>57891</v>
      </c>
      <c r="C8526">
        <v>0</v>
      </c>
      <c r="D8526" s="111">
        <v>0</v>
      </c>
      <c r="E8526" s="111" t="s">
        <v>42775</v>
      </c>
    </row>
    <row r="8527" spans="1:5">
      <c r="A8527">
        <v>0</v>
      </c>
      <c r="B8527" t="s">
        <v>21583</v>
      </c>
      <c r="C8527" t="s">
        <v>57892</v>
      </c>
      <c r="D8527" s="111" t="s">
        <v>4130</v>
      </c>
      <c r="E8527" s="111" t="s">
        <v>57893</v>
      </c>
    </row>
    <row r="8528" spans="1:5">
      <c r="A8528">
        <v>0</v>
      </c>
      <c r="B8528" t="s">
        <v>21584</v>
      </c>
      <c r="C8528" t="s">
        <v>57894</v>
      </c>
      <c r="D8528" s="111" t="s">
        <v>4130</v>
      </c>
      <c r="E8528" s="111" t="s">
        <v>57895</v>
      </c>
    </row>
    <row r="8529" spans="1:5">
      <c r="A8529">
        <v>0</v>
      </c>
      <c r="B8529" t="s">
        <v>21585</v>
      </c>
      <c r="C8529" t="s">
        <v>57896</v>
      </c>
      <c r="D8529" s="111" t="s">
        <v>4130</v>
      </c>
      <c r="E8529" s="111" t="s">
        <v>57897</v>
      </c>
    </row>
    <row r="8530" spans="1:5">
      <c r="A8530">
        <v>0</v>
      </c>
      <c r="B8530" t="s">
        <v>21586</v>
      </c>
      <c r="C8530" t="s">
        <v>57898</v>
      </c>
      <c r="D8530" s="111" t="s">
        <v>4130</v>
      </c>
      <c r="E8530" s="111" t="s">
        <v>57899</v>
      </c>
    </row>
    <row r="8531" spans="1:5">
      <c r="A8531">
        <v>0</v>
      </c>
      <c r="B8531" t="s">
        <v>21587</v>
      </c>
      <c r="C8531" t="s">
        <v>57900</v>
      </c>
      <c r="D8531" s="111" t="s">
        <v>4130</v>
      </c>
      <c r="E8531" s="111" t="s">
        <v>57901</v>
      </c>
    </row>
    <row r="8532" spans="1:5">
      <c r="A8532">
        <v>0</v>
      </c>
      <c r="B8532" t="s">
        <v>21588</v>
      </c>
      <c r="C8532" t="s">
        <v>57902</v>
      </c>
      <c r="D8532" s="111" t="s">
        <v>4130</v>
      </c>
      <c r="E8532" s="111" t="s">
        <v>57903</v>
      </c>
    </row>
    <row r="8533" spans="1:5">
      <c r="A8533">
        <v>0</v>
      </c>
      <c r="B8533" t="s">
        <v>21589</v>
      </c>
      <c r="C8533" t="s">
        <v>57904</v>
      </c>
      <c r="D8533" s="111" t="s">
        <v>4130</v>
      </c>
      <c r="E8533" s="111" t="s">
        <v>57905</v>
      </c>
    </row>
    <row r="8534" spans="1:5">
      <c r="A8534">
        <v>0</v>
      </c>
      <c r="B8534" t="s">
        <v>57906</v>
      </c>
      <c r="C8534">
        <v>0</v>
      </c>
      <c r="D8534" s="111">
        <v>0</v>
      </c>
      <c r="E8534" s="111" t="s">
        <v>42775</v>
      </c>
    </row>
    <row r="8535" spans="1:5">
      <c r="A8535">
        <v>0</v>
      </c>
      <c r="B8535" t="s">
        <v>57907</v>
      </c>
      <c r="C8535">
        <v>0</v>
      </c>
      <c r="D8535" s="111">
        <v>0</v>
      </c>
      <c r="E8535" s="111" t="s">
        <v>42775</v>
      </c>
    </row>
    <row r="8536" spans="1:5">
      <c r="A8536">
        <v>0</v>
      </c>
      <c r="B8536" t="s">
        <v>21590</v>
      </c>
      <c r="C8536" t="s">
        <v>57908</v>
      </c>
      <c r="D8536" s="111" t="s">
        <v>4130</v>
      </c>
      <c r="E8536" s="111" t="s">
        <v>57909</v>
      </c>
    </row>
    <row r="8537" spans="1:5">
      <c r="A8537">
        <v>0</v>
      </c>
      <c r="B8537" t="s">
        <v>21591</v>
      </c>
      <c r="C8537" t="s">
        <v>57910</v>
      </c>
      <c r="D8537" s="111" t="s">
        <v>4130</v>
      </c>
      <c r="E8537" s="111" t="s">
        <v>57911</v>
      </c>
    </row>
    <row r="8538" spans="1:5">
      <c r="A8538">
        <v>0</v>
      </c>
      <c r="B8538" t="s">
        <v>21592</v>
      </c>
      <c r="C8538" t="s">
        <v>57912</v>
      </c>
      <c r="D8538" s="111" t="s">
        <v>4130</v>
      </c>
      <c r="E8538" s="111" t="s">
        <v>47654</v>
      </c>
    </row>
    <row r="8539" spans="1:5">
      <c r="A8539">
        <v>0</v>
      </c>
      <c r="B8539" t="s">
        <v>21593</v>
      </c>
      <c r="C8539" t="s">
        <v>57913</v>
      </c>
      <c r="D8539" s="111" t="s">
        <v>4130</v>
      </c>
      <c r="E8539" s="111" t="s">
        <v>47656</v>
      </c>
    </row>
    <row r="8540" spans="1:5">
      <c r="A8540">
        <v>0</v>
      </c>
      <c r="B8540" t="s">
        <v>21594</v>
      </c>
      <c r="C8540" t="s">
        <v>57914</v>
      </c>
      <c r="D8540" s="111" t="s">
        <v>4130</v>
      </c>
      <c r="E8540" s="111" t="s">
        <v>47658</v>
      </c>
    </row>
    <row r="8541" spans="1:5">
      <c r="A8541">
        <v>0</v>
      </c>
      <c r="B8541" t="s">
        <v>21595</v>
      </c>
      <c r="C8541" t="s">
        <v>57915</v>
      </c>
      <c r="D8541" s="111" t="s">
        <v>4130</v>
      </c>
      <c r="E8541" s="111" t="s">
        <v>47660</v>
      </c>
    </row>
    <row r="8542" spans="1:5">
      <c r="A8542">
        <v>0</v>
      </c>
      <c r="B8542" t="s">
        <v>57916</v>
      </c>
      <c r="C8542">
        <v>0</v>
      </c>
      <c r="D8542" s="111">
        <v>0</v>
      </c>
      <c r="E8542" s="111" t="s">
        <v>42775</v>
      </c>
    </row>
    <row r="8543" spans="1:5">
      <c r="A8543">
        <v>0</v>
      </c>
      <c r="B8543" t="s">
        <v>21596</v>
      </c>
      <c r="C8543" t="s">
        <v>57917</v>
      </c>
      <c r="D8543" s="111" t="s">
        <v>4130</v>
      </c>
      <c r="E8543" s="111" t="s">
        <v>42840</v>
      </c>
    </row>
    <row r="8544" spans="1:5">
      <c r="A8544">
        <v>0</v>
      </c>
      <c r="B8544" t="s">
        <v>21597</v>
      </c>
      <c r="C8544" t="s">
        <v>57918</v>
      </c>
      <c r="D8544" s="111" t="s">
        <v>4130</v>
      </c>
      <c r="E8544" s="111" t="s">
        <v>57919</v>
      </c>
    </row>
    <row r="8545" spans="1:5">
      <c r="A8545">
        <v>0</v>
      </c>
      <c r="B8545" t="s">
        <v>21598</v>
      </c>
      <c r="C8545" t="s">
        <v>57920</v>
      </c>
      <c r="D8545" s="111" t="s">
        <v>4130</v>
      </c>
      <c r="E8545" s="111" t="s">
        <v>57921</v>
      </c>
    </row>
    <row r="8546" spans="1:5">
      <c r="A8546">
        <v>0</v>
      </c>
      <c r="B8546" t="s">
        <v>21599</v>
      </c>
      <c r="C8546" t="s">
        <v>57922</v>
      </c>
      <c r="D8546" s="111" t="s">
        <v>4130</v>
      </c>
      <c r="E8546" s="111" t="s">
        <v>57923</v>
      </c>
    </row>
    <row r="8547" spans="1:5">
      <c r="A8547">
        <v>0</v>
      </c>
      <c r="B8547" t="s">
        <v>21600</v>
      </c>
      <c r="C8547" t="s">
        <v>57924</v>
      </c>
      <c r="D8547" s="111" t="s">
        <v>4130</v>
      </c>
      <c r="E8547" s="111" t="s">
        <v>57925</v>
      </c>
    </row>
    <row r="8548" spans="1:5">
      <c r="A8548">
        <v>0</v>
      </c>
      <c r="B8548" t="s">
        <v>57926</v>
      </c>
      <c r="C8548">
        <v>0</v>
      </c>
      <c r="D8548" s="111">
        <v>0</v>
      </c>
      <c r="E8548" s="111" t="s">
        <v>42775</v>
      </c>
    </row>
    <row r="8549" spans="1:5">
      <c r="A8549">
        <v>0</v>
      </c>
      <c r="B8549" t="s">
        <v>21601</v>
      </c>
      <c r="C8549" t="s">
        <v>57927</v>
      </c>
      <c r="D8549" s="111" t="s">
        <v>4130</v>
      </c>
      <c r="E8549" s="111" t="s">
        <v>57928</v>
      </c>
    </row>
    <row r="8550" spans="1:5">
      <c r="A8550">
        <v>0</v>
      </c>
      <c r="B8550" t="s">
        <v>21602</v>
      </c>
      <c r="C8550" t="s">
        <v>57929</v>
      </c>
      <c r="D8550" s="111" t="s">
        <v>4130</v>
      </c>
      <c r="E8550" s="111" t="s">
        <v>57930</v>
      </c>
    </row>
    <row r="8551" spans="1:5">
      <c r="A8551">
        <v>0</v>
      </c>
      <c r="B8551" t="s">
        <v>21603</v>
      </c>
      <c r="C8551" t="s">
        <v>57931</v>
      </c>
      <c r="D8551" s="111" t="s">
        <v>4130</v>
      </c>
      <c r="E8551" s="111" t="s">
        <v>57932</v>
      </c>
    </row>
    <row r="8552" spans="1:5">
      <c r="A8552">
        <v>0</v>
      </c>
      <c r="B8552" t="s">
        <v>21604</v>
      </c>
      <c r="C8552" t="s">
        <v>57933</v>
      </c>
      <c r="D8552" s="111" t="s">
        <v>4130</v>
      </c>
      <c r="E8552" s="111" t="s">
        <v>57934</v>
      </c>
    </row>
    <row r="8553" spans="1:5">
      <c r="A8553">
        <v>0</v>
      </c>
      <c r="B8553" t="s">
        <v>21605</v>
      </c>
      <c r="C8553" t="s">
        <v>57935</v>
      </c>
      <c r="D8553" s="111" t="s">
        <v>4130</v>
      </c>
      <c r="E8553" s="111" t="s">
        <v>57936</v>
      </c>
    </row>
    <row r="8554" spans="1:5">
      <c r="A8554">
        <v>0</v>
      </c>
      <c r="B8554" t="s">
        <v>21606</v>
      </c>
      <c r="C8554" t="s">
        <v>57937</v>
      </c>
      <c r="D8554" s="111" t="s">
        <v>4130</v>
      </c>
      <c r="E8554" s="111" t="s">
        <v>57938</v>
      </c>
    </row>
    <row r="8555" spans="1:5">
      <c r="A8555" t="s">
        <v>57939</v>
      </c>
      <c r="B8555">
        <v>0</v>
      </c>
      <c r="C8555">
        <v>0</v>
      </c>
      <c r="D8555" s="111">
        <v>0</v>
      </c>
      <c r="E8555" s="111" t="s">
        <v>42775</v>
      </c>
    </row>
    <row r="8556" spans="1:5">
      <c r="A8556">
        <v>0</v>
      </c>
      <c r="B8556" t="s">
        <v>57940</v>
      </c>
      <c r="C8556">
        <v>0</v>
      </c>
      <c r="D8556" s="111">
        <v>0</v>
      </c>
      <c r="E8556" s="111" t="s">
        <v>42775</v>
      </c>
    </row>
    <row r="8557" spans="1:5">
      <c r="A8557">
        <v>0</v>
      </c>
      <c r="B8557" t="s">
        <v>57941</v>
      </c>
      <c r="C8557">
        <v>0</v>
      </c>
      <c r="D8557" s="111">
        <v>0</v>
      </c>
      <c r="E8557" s="111" t="s">
        <v>42775</v>
      </c>
    </row>
    <row r="8558" spans="1:5">
      <c r="A8558">
        <v>0</v>
      </c>
      <c r="B8558" t="s">
        <v>57942</v>
      </c>
      <c r="C8558" t="s">
        <v>57943</v>
      </c>
      <c r="D8558" s="111" t="s">
        <v>4130</v>
      </c>
      <c r="E8558" s="111" t="s">
        <v>47689</v>
      </c>
    </row>
    <row r="8559" spans="1:5">
      <c r="A8559" t="s">
        <v>57944</v>
      </c>
      <c r="B8559">
        <v>0</v>
      </c>
      <c r="C8559">
        <v>0</v>
      </c>
      <c r="D8559" s="111">
        <v>0</v>
      </c>
      <c r="E8559" s="111" t="s">
        <v>42775</v>
      </c>
    </row>
    <row r="8560" spans="1:5">
      <c r="A8560">
        <v>0</v>
      </c>
      <c r="B8560" t="s">
        <v>57945</v>
      </c>
      <c r="C8560">
        <v>0</v>
      </c>
      <c r="D8560" s="111">
        <v>0</v>
      </c>
      <c r="E8560" s="111" t="s">
        <v>42775</v>
      </c>
    </row>
    <row r="8561" spans="1:5">
      <c r="A8561">
        <v>0</v>
      </c>
      <c r="B8561" t="s">
        <v>21607</v>
      </c>
      <c r="C8561" t="s">
        <v>57946</v>
      </c>
      <c r="D8561" s="111" t="s">
        <v>4130</v>
      </c>
      <c r="E8561" s="111" t="s">
        <v>54969</v>
      </c>
    </row>
    <row r="8562" spans="1:5">
      <c r="A8562">
        <v>0</v>
      </c>
      <c r="B8562" t="s">
        <v>21608</v>
      </c>
      <c r="C8562" t="s">
        <v>57947</v>
      </c>
      <c r="D8562" s="111" t="s">
        <v>4130</v>
      </c>
      <c r="E8562" s="111" t="s">
        <v>47694</v>
      </c>
    </row>
    <row r="8563" spans="1:5">
      <c r="A8563">
        <v>0</v>
      </c>
      <c r="B8563" t="s">
        <v>21609</v>
      </c>
      <c r="C8563" t="s">
        <v>57948</v>
      </c>
      <c r="D8563" s="111" t="s">
        <v>4130</v>
      </c>
      <c r="E8563" s="111" t="s">
        <v>47696</v>
      </c>
    </row>
    <row r="8564" spans="1:5">
      <c r="A8564">
        <v>0</v>
      </c>
      <c r="B8564" t="s">
        <v>21610</v>
      </c>
      <c r="C8564" t="s">
        <v>57949</v>
      </c>
      <c r="D8564" s="111" t="s">
        <v>4130</v>
      </c>
      <c r="E8564" s="111" t="s">
        <v>57950</v>
      </c>
    </row>
    <row r="8565" spans="1:5">
      <c r="A8565">
        <v>0</v>
      </c>
      <c r="B8565" t="s">
        <v>21611</v>
      </c>
      <c r="C8565" t="s">
        <v>57951</v>
      </c>
      <c r="D8565" s="111" t="s">
        <v>4130</v>
      </c>
      <c r="E8565" s="111" t="s">
        <v>57952</v>
      </c>
    </row>
    <row r="8566" spans="1:5">
      <c r="A8566">
        <v>0</v>
      </c>
      <c r="B8566" t="s">
        <v>57953</v>
      </c>
      <c r="C8566">
        <v>0</v>
      </c>
      <c r="D8566" s="111">
        <v>0</v>
      </c>
      <c r="E8566" s="111" t="s">
        <v>42775</v>
      </c>
    </row>
    <row r="8567" spans="1:5">
      <c r="A8567">
        <v>0</v>
      </c>
      <c r="B8567" t="s">
        <v>21612</v>
      </c>
      <c r="C8567" t="s">
        <v>57954</v>
      </c>
      <c r="D8567" s="111" t="s">
        <v>4130</v>
      </c>
      <c r="E8567" s="111" t="s">
        <v>57955</v>
      </c>
    </row>
    <row r="8568" spans="1:5">
      <c r="A8568">
        <v>0</v>
      </c>
      <c r="B8568" t="s">
        <v>21613</v>
      </c>
      <c r="C8568" t="s">
        <v>57956</v>
      </c>
      <c r="D8568" s="111" t="s">
        <v>4130</v>
      </c>
      <c r="E8568" s="111" t="s">
        <v>57957</v>
      </c>
    </row>
    <row r="8569" spans="1:5">
      <c r="A8569">
        <v>0</v>
      </c>
      <c r="B8569" t="s">
        <v>21614</v>
      </c>
      <c r="C8569" t="s">
        <v>57958</v>
      </c>
      <c r="D8569" s="111" t="s">
        <v>4130</v>
      </c>
      <c r="E8569" s="111" t="s">
        <v>57959</v>
      </c>
    </row>
    <row r="8570" spans="1:5">
      <c r="A8570">
        <v>0</v>
      </c>
      <c r="B8570" t="s">
        <v>21615</v>
      </c>
      <c r="C8570" t="s">
        <v>57960</v>
      </c>
      <c r="D8570" s="111" t="s">
        <v>4130</v>
      </c>
      <c r="E8570" s="111" t="s">
        <v>57961</v>
      </c>
    </row>
    <row r="8571" spans="1:5">
      <c r="A8571">
        <v>0</v>
      </c>
      <c r="B8571" t="s">
        <v>21616</v>
      </c>
      <c r="C8571" t="s">
        <v>57962</v>
      </c>
      <c r="D8571" s="111" t="s">
        <v>4130</v>
      </c>
      <c r="E8571" s="111" t="s">
        <v>57865</v>
      </c>
    </row>
    <row r="8572" spans="1:5">
      <c r="A8572">
        <v>0</v>
      </c>
      <c r="B8572" t="s">
        <v>21617</v>
      </c>
      <c r="C8572" t="s">
        <v>57963</v>
      </c>
      <c r="D8572" s="111" t="s">
        <v>4130</v>
      </c>
      <c r="E8572" s="111" t="s">
        <v>57955</v>
      </c>
    </row>
    <row r="8573" spans="1:5">
      <c r="A8573">
        <v>0</v>
      </c>
      <c r="B8573" t="s">
        <v>21618</v>
      </c>
      <c r="C8573" t="s">
        <v>57964</v>
      </c>
      <c r="D8573" s="111" t="s">
        <v>4130</v>
      </c>
      <c r="E8573" s="111" t="s">
        <v>57965</v>
      </c>
    </row>
    <row r="8574" spans="1:5">
      <c r="A8574">
        <v>0</v>
      </c>
      <c r="B8574" t="s">
        <v>57966</v>
      </c>
      <c r="C8574">
        <v>0</v>
      </c>
      <c r="D8574" s="111">
        <v>0</v>
      </c>
      <c r="E8574" s="111" t="s">
        <v>42775</v>
      </c>
    </row>
    <row r="8575" spans="1:5">
      <c r="A8575">
        <v>0</v>
      </c>
      <c r="B8575" t="s">
        <v>21619</v>
      </c>
      <c r="C8575" t="s">
        <v>57967</v>
      </c>
      <c r="D8575" s="111" t="s">
        <v>4130</v>
      </c>
      <c r="E8575" s="111" t="s">
        <v>57955</v>
      </c>
    </row>
    <row r="8576" spans="1:5">
      <c r="A8576">
        <v>0</v>
      </c>
      <c r="B8576" t="s">
        <v>57968</v>
      </c>
      <c r="C8576">
        <v>0</v>
      </c>
      <c r="D8576" s="111">
        <v>0</v>
      </c>
      <c r="E8576" s="111" t="s">
        <v>42775</v>
      </c>
    </row>
    <row r="8577" spans="1:5">
      <c r="A8577">
        <v>0</v>
      </c>
      <c r="B8577" t="s">
        <v>21620</v>
      </c>
      <c r="C8577" t="s">
        <v>57969</v>
      </c>
      <c r="D8577" s="111" t="s">
        <v>4130</v>
      </c>
      <c r="E8577" s="111" t="s">
        <v>57970</v>
      </c>
    </row>
    <row r="8578" spans="1:5">
      <c r="A8578">
        <v>0</v>
      </c>
      <c r="B8578" t="s">
        <v>21621</v>
      </c>
      <c r="C8578" t="s">
        <v>57971</v>
      </c>
      <c r="D8578" s="111" t="s">
        <v>4130</v>
      </c>
      <c r="E8578" s="111" t="s">
        <v>57955</v>
      </c>
    </row>
    <row r="8579" spans="1:5">
      <c r="A8579">
        <v>0</v>
      </c>
      <c r="B8579" t="s">
        <v>57972</v>
      </c>
      <c r="C8579">
        <v>0</v>
      </c>
      <c r="D8579" s="111">
        <v>0</v>
      </c>
      <c r="E8579" s="111" t="s">
        <v>42775</v>
      </c>
    </row>
    <row r="8580" spans="1:5">
      <c r="A8580">
        <v>0</v>
      </c>
      <c r="B8580" t="s">
        <v>21622</v>
      </c>
      <c r="C8580" t="s">
        <v>57973</v>
      </c>
      <c r="D8580" s="111" t="s">
        <v>4130</v>
      </c>
      <c r="E8580" s="111" t="s">
        <v>57974</v>
      </c>
    </row>
    <row r="8581" spans="1:5">
      <c r="A8581">
        <v>0</v>
      </c>
      <c r="B8581" t="s">
        <v>21623</v>
      </c>
      <c r="C8581" t="s">
        <v>57975</v>
      </c>
      <c r="D8581" s="111" t="s">
        <v>4130</v>
      </c>
      <c r="E8581" s="111" t="s">
        <v>57976</v>
      </c>
    </row>
    <row r="8582" spans="1:5">
      <c r="A8582">
        <v>0</v>
      </c>
      <c r="B8582" t="s">
        <v>21624</v>
      </c>
      <c r="C8582" t="s">
        <v>57977</v>
      </c>
      <c r="D8582" s="111" t="s">
        <v>4130</v>
      </c>
      <c r="E8582" s="111" t="s">
        <v>57978</v>
      </c>
    </row>
    <row r="8583" spans="1:5">
      <c r="A8583">
        <v>0</v>
      </c>
      <c r="B8583" t="s">
        <v>21625</v>
      </c>
      <c r="C8583" t="s">
        <v>57979</v>
      </c>
      <c r="D8583" s="111" t="s">
        <v>4130</v>
      </c>
      <c r="E8583" s="111" t="s">
        <v>51823</v>
      </c>
    </row>
    <row r="8584" spans="1:5">
      <c r="A8584">
        <v>0</v>
      </c>
      <c r="B8584" t="s">
        <v>21626</v>
      </c>
      <c r="C8584" t="s">
        <v>57980</v>
      </c>
      <c r="D8584" s="111" t="s">
        <v>4130</v>
      </c>
      <c r="E8584" s="111" t="s">
        <v>44305</v>
      </c>
    </row>
    <row r="8585" spans="1:5">
      <c r="A8585">
        <v>0</v>
      </c>
      <c r="B8585" t="s">
        <v>57981</v>
      </c>
      <c r="C8585">
        <v>0</v>
      </c>
      <c r="D8585" s="111">
        <v>0</v>
      </c>
      <c r="E8585" s="111" t="s">
        <v>42775</v>
      </c>
    </row>
    <row r="8586" spans="1:5">
      <c r="A8586">
        <v>0</v>
      </c>
      <c r="B8586" t="s">
        <v>21627</v>
      </c>
      <c r="C8586" t="s">
        <v>57982</v>
      </c>
      <c r="D8586" s="111" t="s">
        <v>4130</v>
      </c>
      <c r="E8586" s="111" t="s">
        <v>44043</v>
      </c>
    </row>
    <row r="8587" spans="1:5">
      <c r="A8587">
        <v>0</v>
      </c>
      <c r="B8587" t="s">
        <v>21628</v>
      </c>
      <c r="C8587" t="s">
        <v>57983</v>
      </c>
      <c r="D8587" s="111" t="s">
        <v>4130</v>
      </c>
      <c r="E8587" s="111" t="s">
        <v>47733</v>
      </c>
    </row>
    <row r="8588" spans="1:5">
      <c r="A8588">
        <v>0</v>
      </c>
      <c r="B8588" t="s">
        <v>21629</v>
      </c>
      <c r="C8588" t="s">
        <v>57984</v>
      </c>
      <c r="D8588" s="111" t="s">
        <v>4130</v>
      </c>
      <c r="E8588" s="111" t="s">
        <v>57985</v>
      </c>
    </row>
    <row r="8589" spans="1:5">
      <c r="A8589">
        <v>0</v>
      </c>
      <c r="B8589" t="s">
        <v>21630</v>
      </c>
      <c r="C8589" t="s">
        <v>57986</v>
      </c>
      <c r="D8589" s="111" t="s">
        <v>4130</v>
      </c>
      <c r="E8589" s="111" t="s">
        <v>47737</v>
      </c>
    </row>
    <row r="8590" spans="1:5">
      <c r="A8590">
        <v>0</v>
      </c>
      <c r="B8590" t="s">
        <v>21631</v>
      </c>
      <c r="C8590" t="s">
        <v>57987</v>
      </c>
      <c r="D8590" s="111" t="s">
        <v>4130</v>
      </c>
      <c r="E8590" s="111" t="s">
        <v>57988</v>
      </c>
    </row>
    <row r="8591" spans="1:5">
      <c r="A8591">
        <v>0</v>
      </c>
      <c r="B8591" t="s">
        <v>21632</v>
      </c>
      <c r="C8591" t="s">
        <v>57989</v>
      </c>
      <c r="D8591" s="111" t="s">
        <v>4130</v>
      </c>
      <c r="E8591" s="111" t="s">
        <v>47741</v>
      </c>
    </row>
    <row r="8592" spans="1:5">
      <c r="A8592">
        <v>0</v>
      </c>
      <c r="B8592" t="s">
        <v>21633</v>
      </c>
      <c r="C8592" t="s">
        <v>57990</v>
      </c>
      <c r="D8592" s="111" t="s">
        <v>4130</v>
      </c>
      <c r="E8592" s="111" t="s">
        <v>47848</v>
      </c>
    </row>
    <row r="8593" spans="1:5">
      <c r="A8593">
        <v>0</v>
      </c>
      <c r="B8593" t="s">
        <v>21634</v>
      </c>
      <c r="C8593" t="s">
        <v>57991</v>
      </c>
      <c r="D8593" s="111" t="s">
        <v>4130</v>
      </c>
      <c r="E8593" s="111" t="s">
        <v>50088</v>
      </c>
    </row>
    <row r="8594" spans="1:5">
      <c r="A8594">
        <v>0</v>
      </c>
      <c r="B8594" t="s">
        <v>21635</v>
      </c>
      <c r="C8594" t="s">
        <v>57992</v>
      </c>
      <c r="D8594" s="111" t="s">
        <v>4130</v>
      </c>
      <c r="E8594" s="111" t="s">
        <v>57993</v>
      </c>
    </row>
    <row r="8595" spans="1:5">
      <c r="A8595">
        <v>0</v>
      </c>
      <c r="B8595" t="s">
        <v>21636</v>
      </c>
      <c r="C8595" t="s">
        <v>57994</v>
      </c>
      <c r="D8595" s="111" t="s">
        <v>4130</v>
      </c>
      <c r="E8595" s="111" t="s">
        <v>57995</v>
      </c>
    </row>
    <row r="8596" spans="1:5">
      <c r="A8596">
        <v>0</v>
      </c>
      <c r="B8596" t="s">
        <v>21637</v>
      </c>
      <c r="C8596" t="s">
        <v>57996</v>
      </c>
      <c r="D8596" s="111" t="s">
        <v>4130</v>
      </c>
      <c r="E8596" s="111" t="s">
        <v>57997</v>
      </c>
    </row>
    <row r="8597" spans="1:5">
      <c r="A8597">
        <v>0</v>
      </c>
      <c r="B8597" t="s">
        <v>21638</v>
      </c>
      <c r="C8597" t="s">
        <v>57998</v>
      </c>
      <c r="D8597" s="111" t="s">
        <v>4130</v>
      </c>
      <c r="E8597" s="111" t="s">
        <v>57999</v>
      </c>
    </row>
    <row r="8598" spans="1:5">
      <c r="A8598">
        <v>0</v>
      </c>
      <c r="B8598" t="s">
        <v>21639</v>
      </c>
      <c r="C8598" t="s">
        <v>58000</v>
      </c>
      <c r="D8598" s="111" t="s">
        <v>4130</v>
      </c>
      <c r="E8598" s="111" t="s">
        <v>58001</v>
      </c>
    </row>
    <row r="8599" spans="1:5">
      <c r="A8599">
        <v>0</v>
      </c>
      <c r="B8599" t="s">
        <v>21640</v>
      </c>
      <c r="C8599" t="s">
        <v>58002</v>
      </c>
      <c r="D8599" s="111" t="s">
        <v>4130</v>
      </c>
      <c r="E8599" s="111" t="s">
        <v>58003</v>
      </c>
    </row>
    <row r="8600" spans="1:5">
      <c r="A8600">
        <v>0</v>
      </c>
      <c r="B8600" t="s">
        <v>21641</v>
      </c>
      <c r="C8600" t="s">
        <v>58004</v>
      </c>
      <c r="D8600" s="111" t="s">
        <v>4130</v>
      </c>
      <c r="E8600" s="111" t="s">
        <v>57993</v>
      </c>
    </row>
    <row r="8601" spans="1:5">
      <c r="A8601">
        <v>0</v>
      </c>
      <c r="B8601" t="s">
        <v>21642</v>
      </c>
      <c r="C8601" t="s">
        <v>58005</v>
      </c>
      <c r="D8601" s="111" t="s">
        <v>4130</v>
      </c>
      <c r="E8601" s="111" t="s">
        <v>47296</v>
      </c>
    </row>
    <row r="8602" spans="1:5">
      <c r="A8602">
        <v>0</v>
      </c>
      <c r="B8602" t="s">
        <v>21643</v>
      </c>
      <c r="C8602" t="s">
        <v>58006</v>
      </c>
      <c r="D8602" s="111" t="s">
        <v>4130</v>
      </c>
      <c r="E8602" s="111" t="s">
        <v>58007</v>
      </c>
    </row>
    <row r="8603" spans="1:5">
      <c r="A8603">
        <v>0</v>
      </c>
      <c r="B8603" t="s">
        <v>21644</v>
      </c>
      <c r="C8603" t="s">
        <v>58008</v>
      </c>
      <c r="D8603" s="111" t="s">
        <v>4130</v>
      </c>
      <c r="E8603" s="111" t="s">
        <v>57988</v>
      </c>
    </row>
    <row r="8604" spans="1:5">
      <c r="A8604">
        <v>0</v>
      </c>
      <c r="B8604" t="s">
        <v>21645</v>
      </c>
      <c r="C8604" t="s">
        <v>58009</v>
      </c>
      <c r="D8604" s="111" t="s">
        <v>4130</v>
      </c>
      <c r="E8604" s="111" t="s">
        <v>54647</v>
      </c>
    </row>
    <row r="8605" spans="1:5">
      <c r="A8605">
        <v>0</v>
      </c>
      <c r="B8605" t="s">
        <v>21646</v>
      </c>
      <c r="C8605" t="s">
        <v>58010</v>
      </c>
      <c r="D8605" s="111" t="s">
        <v>4130</v>
      </c>
      <c r="E8605" s="111" t="s">
        <v>50203</v>
      </c>
    </row>
    <row r="8606" spans="1:5">
      <c r="A8606">
        <v>0</v>
      </c>
      <c r="B8606" t="s">
        <v>21647</v>
      </c>
      <c r="C8606" t="s">
        <v>58011</v>
      </c>
      <c r="D8606" s="111" t="s">
        <v>4130</v>
      </c>
      <c r="E8606" s="111" t="s">
        <v>47768</v>
      </c>
    </row>
    <row r="8607" spans="1:5">
      <c r="A8607">
        <v>0</v>
      </c>
      <c r="B8607" t="s">
        <v>21648</v>
      </c>
      <c r="C8607" t="s">
        <v>58012</v>
      </c>
      <c r="D8607" s="111" t="s">
        <v>4130</v>
      </c>
      <c r="E8607" s="111" t="s">
        <v>47770</v>
      </c>
    </row>
    <row r="8608" spans="1:5">
      <c r="A8608">
        <v>0</v>
      </c>
      <c r="B8608" t="s">
        <v>21649</v>
      </c>
      <c r="C8608" t="s">
        <v>58013</v>
      </c>
      <c r="D8608" s="111" t="s">
        <v>4130</v>
      </c>
      <c r="E8608" s="111" t="s">
        <v>47770</v>
      </c>
    </row>
    <row r="8609" spans="1:5">
      <c r="A8609">
        <v>0</v>
      </c>
      <c r="B8609" t="s">
        <v>21650</v>
      </c>
      <c r="C8609" t="s">
        <v>58014</v>
      </c>
      <c r="D8609" s="111" t="s">
        <v>4130</v>
      </c>
      <c r="E8609" s="111" t="s">
        <v>47773</v>
      </c>
    </row>
    <row r="8610" spans="1:5">
      <c r="A8610">
        <v>0</v>
      </c>
      <c r="B8610" t="s">
        <v>21651</v>
      </c>
      <c r="C8610" t="s">
        <v>58015</v>
      </c>
      <c r="D8610" s="111" t="s">
        <v>4130</v>
      </c>
      <c r="E8610" s="111" t="s">
        <v>50200</v>
      </c>
    </row>
    <row r="8611" spans="1:5">
      <c r="A8611">
        <v>0</v>
      </c>
      <c r="B8611" t="s">
        <v>21652</v>
      </c>
      <c r="C8611" t="s">
        <v>58016</v>
      </c>
      <c r="D8611" s="111" t="s">
        <v>4130</v>
      </c>
      <c r="E8611" s="111" t="s">
        <v>58017</v>
      </c>
    </row>
    <row r="8612" spans="1:5">
      <c r="A8612">
        <v>0</v>
      </c>
      <c r="B8612" t="s">
        <v>21653</v>
      </c>
      <c r="C8612" t="s">
        <v>58018</v>
      </c>
      <c r="D8612" s="111" t="s">
        <v>4130</v>
      </c>
      <c r="E8612" s="111" t="s">
        <v>47779</v>
      </c>
    </row>
    <row r="8613" spans="1:5">
      <c r="A8613">
        <v>0</v>
      </c>
      <c r="B8613" t="s">
        <v>58019</v>
      </c>
      <c r="C8613">
        <v>0</v>
      </c>
      <c r="D8613" s="111">
        <v>0</v>
      </c>
      <c r="E8613" s="111" t="s">
        <v>42775</v>
      </c>
    </row>
    <row r="8614" spans="1:5">
      <c r="A8614">
        <v>0</v>
      </c>
      <c r="B8614" t="s">
        <v>21654</v>
      </c>
      <c r="C8614" t="s">
        <v>58020</v>
      </c>
      <c r="D8614" s="111" t="s">
        <v>4130</v>
      </c>
      <c r="E8614" s="111" t="s">
        <v>47782</v>
      </c>
    </row>
    <row r="8615" spans="1:5">
      <c r="A8615">
        <v>0</v>
      </c>
      <c r="B8615" t="s">
        <v>21655</v>
      </c>
      <c r="C8615" t="s">
        <v>58021</v>
      </c>
      <c r="D8615" s="111" t="s">
        <v>4130</v>
      </c>
      <c r="E8615" s="111" t="s">
        <v>47784</v>
      </c>
    </row>
    <row r="8616" spans="1:5">
      <c r="A8616">
        <v>0</v>
      </c>
      <c r="B8616" t="s">
        <v>21656</v>
      </c>
      <c r="C8616" t="s">
        <v>58022</v>
      </c>
      <c r="D8616" s="111" t="s">
        <v>4130</v>
      </c>
      <c r="E8616" s="111" t="s">
        <v>47786</v>
      </c>
    </row>
    <row r="8617" spans="1:5">
      <c r="A8617">
        <v>0</v>
      </c>
      <c r="B8617" t="s">
        <v>21657</v>
      </c>
      <c r="C8617" t="s">
        <v>58023</v>
      </c>
      <c r="D8617" s="111" t="s">
        <v>4130</v>
      </c>
      <c r="E8617" s="111" t="s">
        <v>44225</v>
      </c>
    </row>
    <row r="8618" spans="1:5">
      <c r="A8618">
        <v>0</v>
      </c>
      <c r="B8618" t="s">
        <v>21658</v>
      </c>
      <c r="C8618" t="s">
        <v>58024</v>
      </c>
      <c r="D8618" s="111" t="s">
        <v>4130</v>
      </c>
      <c r="E8618" s="111" t="s">
        <v>43881</v>
      </c>
    </row>
    <row r="8619" spans="1:5">
      <c r="A8619">
        <v>0</v>
      </c>
      <c r="B8619" t="s">
        <v>21659</v>
      </c>
      <c r="C8619" t="s">
        <v>58025</v>
      </c>
      <c r="D8619" s="111" t="s">
        <v>4130</v>
      </c>
      <c r="E8619" s="111" t="s">
        <v>47792</v>
      </c>
    </row>
    <row r="8620" spans="1:5">
      <c r="A8620">
        <v>0</v>
      </c>
      <c r="B8620" t="s">
        <v>21660</v>
      </c>
      <c r="C8620" t="s">
        <v>58026</v>
      </c>
      <c r="D8620" s="111" t="s">
        <v>4130</v>
      </c>
      <c r="E8620" s="111" t="s">
        <v>58027</v>
      </c>
    </row>
    <row r="8621" spans="1:5">
      <c r="A8621">
        <v>0</v>
      </c>
      <c r="B8621" t="s">
        <v>58028</v>
      </c>
      <c r="C8621">
        <v>0</v>
      </c>
      <c r="D8621" s="111">
        <v>0</v>
      </c>
      <c r="E8621" s="111" t="s">
        <v>42775</v>
      </c>
    </row>
    <row r="8622" spans="1:5">
      <c r="A8622">
        <v>0</v>
      </c>
      <c r="B8622" t="s">
        <v>21661</v>
      </c>
      <c r="C8622" t="s">
        <v>58029</v>
      </c>
      <c r="D8622" s="111" t="s">
        <v>4130</v>
      </c>
      <c r="E8622" s="111" t="s">
        <v>58030</v>
      </c>
    </row>
    <row r="8623" spans="1:5">
      <c r="A8623">
        <v>0</v>
      </c>
      <c r="B8623" t="s">
        <v>21662</v>
      </c>
      <c r="C8623" t="s">
        <v>58031</v>
      </c>
      <c r="D8623" s="111" t="s">
        <v>4130</v>
      </c>
      <c r="E8623" s="111" t="s">
        <v>50083</v>
      </c>
    </row>
    <row r="8624" spans="1:5">
      <c r="A8624" t="s">
        <v>58032</v>
      </c>
      <c r="B8624">
        <v>0</v>
      </c>
      <c r="C8624">
        <v>0</v>
      </c>
      <c r="D8624" s="111">
        <v>0</v>
      </c>
      <c r="E8624" s="111" t="s">
        <v>42775</v>
      </c>
    </row>
    <row r="8625" spans="1:5">
      <c r="A8625">
        <v>0</v>
      </c>
      <c r="B8625" t="s">
        <v>58033</v>
      </c>
      <c r="C8625">
        <v>0</v>
      </c>
      <c r="D8625" s="111">
        <v>0</v>
      </c>
      <c r="E8625" s="111" t="s">
        <v>42775</v>
      </c>
    </row>
    <row r="8626" spans="1:5">
      <c r="A8626">
        <v>0</v>
      </c>
      <c r="B8626" t="s">
        <v>21663</v>
      </c>
      <c r="C8626" t="s">
        <v>58034</v>
      </c>
      <c r="D8626" s="111" t="s">
        <v>4130</v>
      </c>
      <c r="E8626" s="111" t="s">
        <v>42840</v>
      </c>
    </row>
    <row r="8627" spans="1:5">
      <c r="A8627">
        <v>0</v>
      </c>
      <c r="B8627" t="s">
        <v>21664</v>
      </c>
      <c r="C8627" t="s">
        <v>58035</v>
      </c>
      <c r="D8627" s="111" t="s">
        <v>4130</v>
      </c>
      <c r="E8627" s="111" t="s">
        <v>57925</v>
      </c>
    </row>
    <row r="8628" spans="1:5">
      <c r="A8628">
        <v>0</v>
      </c>
      <c r="B8628" t="s">
        <v>21665</v>
      </c>
      <c r="C8628" t="s">
        <v>58036</v>
      </c>
      <c r="D8628" s="111" t="s">
        <v>4130</v>
      </c>
      <c r="E8628" s="111" t="s">
        <v>58037</v>
      </c>
    </row>
    <row r="8629" spans="1:5">
      <c r="A8629">
        <v>0</v>
      </c>
      <c r="B8629" t="s">
        <v>21666</v>
      </c>
      <c r="C8629" t="s">
        <v>58038</v>
      </c>
      <c r="D8629" s="111" t="s">
        <v>4130</v>
      </c>
      <c r="E8629" s="111" t="s">
        <v>58039</v>
      </c>
    </row>
    <row r="8630" spans="1:5">
      <c r="A8630">
        <v>0</v>
      </c>
      <c r="B8630" t="s">
        <v>21667</v>
      </c>
      <c r="C8630" t="s">
        <v>58040</v>
      </c>
      <c r="D8630" s="111" t="s">
        <v>4130</v>
      </c>
      <c r="E8630" s="111" t="s">
        <v>57970</v>
      </c>
    </row>
    <row r="8631" spans="1:5">
      <c r="A8631">
        <v>0</v>
      </c>
      <c r="B8631" t="s">
        <v>21668</v>
      </c>
      <c r="C8631" t="s">
        <v>58041</v>
      </c>
      <c r="D8631" s="111" t="s">
        <v>4130</v>
      </c>
      <c r="E8631" s="111" t="s">
        <v>58042</v>
      </c>
    </row>
    <row r="8632" spans="1:5">
      <c r="A8632">
        <v>0</v>
      </c>
      <c r="B8632" t="s">
        <v>21669</v>
      </c>
      <c r="C8632" t="s">
        <v>58043</v>
      </c>
      <c r="D8632" s="111" t="s">
        <v>4130</v>
      </c>
      <c r="E8632" s="111" t="s">
        <v>57833</v>
      </c>
    </row>
    <row r="8633" spans="1:5">
      <c r="A8633">
        <v>0</v>
      </c>
      <c r="B8633" t="s">
        <v>58044</v>
      </c>
      <c r="C8633">
        <v>0</v>
      </c>
      <c r="D8633" s="111">
        <v>0</v>
      </c>
      <c r="E8633" s="111" t="s">
        <v>42775</v>
      </c>
    </row>
    <row r="8634" spans="1:5">
      <c r="A8634">
        <v>0</v>
      </c>
      <c r="B8634" t="s">
        <v>21670</v>
      </c>
      <c r="C8634" t="s">
        <v>58045</v>
      </c>
      <c r="D8634" s="111" t="s">
        <v>4130</v>
      </c>
      <c r="E8634" s="111" t="s">
        <v>58046</v>
      </c>
    </row>
    <row r="8635" spans="1:5">
      <c r="A8635">
        <v>0</v>
      </c>
      <c r="B8635" t="s">
        <v>21671</v>
      </c>
      <c r="C8635" t="s">
        <v>58047</v>
      </c>
      <c r="D8635" s="111" t="s">
        <v>4130</v>
      </c>
      <c r="E8635" s="111" t="s">
        <v>57955</v>
      </c>
    </row>
    <row r="8636" spans="1:5">
      <c r="A8636">
        <v>0</v>
      </c>
      <c r="B8636" t="s">
        <v>21672</v>
      </c>
      <c r="C8636" t="s">
        <v>58048</v>
      </c>
      <c r="D8636" s="111" t="s">
        <v>4130</v>
      </c>
      <c r="E8636" s="111" t="s">
        <v>57865</v>
      </c>
    </row>
    <row r="8637" spans="1:5">
      <c r="A8637">
        <v>0</v>
      </c>
      <c r="B8637" t="s">
        <v>21673</v>
      </c>
      <c r="C8637" t="s">
        <v>58049</v>
      </c>
      <c r="D8637" s="111" t="s">
        <v>4130</v>
      </c>
      <c r="E8637" s="111" t="s">
        <v>57867</v>
      </c>
    </row>
    <row r="8638" spans="1:5">
      <c r="A8638">
        <v>0</v>
      </c>
      <c r="B8638" t="s">
        <v>21674</v>
      </c>
      <c r="C8638" t="s">
        <v>58050</v>
      </c>
      <c r="D8638" s="111" t="s">
        <v>4130</v>
      </c>
      <c r="E8638" s="111" t="s">
        <v>57833</v>
      </c>
    </row>
    <row r="8639" spans="1:5">
      <c r="A8639">
        <v>0</v>
      </c>
      <c r="B8639" t="s">
        <v>58051</v>
      </c>
      <c r="C8639">
        <v>0</v>
      </c>
      <c r="D8639" s="111">
        <v>0</v>
      </c>
      <c r="E8639" s="111" t="s">
        <v>42775</v>
      </c>
    </row>
    <row r="8640" spans="1:5">
      <c r="A8640">
        <v>0</v>
      </c>
      <c r="B8640" t="s">
        <v>21675</v>
      </c>
      <c r="C8640" t="s">
        <v>58052</v>
      </c>
      <c r="D8640" s="111" t="s">
        <v>4130</v>
      </c>
      <c r="E8640" s="111" t="s">
        <v>47821</v>
      </c>
    </row>
    <row r="8641" spans="1:5">
      <c r="A8641">
        <v>0</v>
      </c>
      <c r="B8641" t="s">
        <v>21676</v>
      </c>
      <c r="C8641" t="s">
        <v>58053</v>
      </c>
      <c r="D8641" s="111" t="s">
        <v>4130</v>
      </c>
      <c r="E8641" s="111" t="s">
        <v>47823</v>
      </c>
    </row>
    <row r="8642" spans="1:5">
      <c r="A8642">
        <v>0</v>
      </c>
      <c r="B8642" t="s">
        <v>58054</v>
      </c>
      <c r="C8642">
        <v>0</v>
      </c>
      <c r="D8642" s="111">
        <v>0</v>
      </c>
      <c r="E8642" s="111" t="s">
        <v>42775</v>
      </c>
    </row>
    <row r="8643" spans="1:5">
      <c r="A8643">
        <v>0</v>
      </c>
      <c r="B8643" t="s">
        <v>21677</v>
      </c>
      <c r="C8643" t="s">
        <v>58055</v>
      </c>
      <c r="D8643" s="111" t="s">
        <v>4130</v>
      </c>
      <c r="E8643" s="111" t="s">
        <v>58056</v>
      </c>
    </row>
    <row r="8644" spans="1:5">
      <c r="A8644">
        <v>0</v>
      </c>
      <c r="B8644" t="s">
        <v>58057</v>
      </c>
      <c r="C8644">
        <v>0</v>
      </c>
      <c r="D8644" s="111">
        <v>0</v>
      </c>
      <c r="E8644" s="111" t="s">
        <v>42775</v>
      </c>
    </row>
    <row r="8645" spans="1:5">
      <c r="A8645">
        <v>0</v>
      </c>
      <c r="B8645" t="s">
        <v>21678</v>
      </c>
      <c r="C8645" t="s">
        <v>58058</v>
      </c>
      <c r="D8645" s="111" t="s">
        <v>4148</v>
      </c>
      <c r="E8645" s="111" t="s">
        <v>47829</v>
      </c>
    </row>
    <row r="8646" spans="1:5">
      <c r="A8646">
        <v>0</v>
      </c>
      <c r="B8646" t="s">
        <v>21679</v>
      </c>
      <c r="C8646" t="s">
        <v>58059</v>
      </c>
      <c r="D8646" s="111" t="s">
        <v>4148</v>
      </c>
      <c r="E8646" s="111" t="s">
        <v>47831</v>
      </c>
    </row>
    <row r="8647" spans="1:5">
      <c r="A8647">
        <v>0</v>
      </c>
      <c r="B8647" t="s">
        <v>21680</v>
      </c>
      <c r="C8647" t="s">
        <v>58060</v>
      </c>
      <c r="D8647" s="111" t="s">
        <v>4148</v>
      </c>
      <c r="E8647" s="111" t="s">
        <v>47833</v>
      </c>
    </row>
    <row r="8648" spans="1:5">
      <c r="A8648">
        <v>0</v>
      </c>
      <c r="B8648" t="s">
        <v>58061</v>
      </c>
      <c r="C8648">
        <v>0</v>
      </c>
      <c r="D8648" s="111">
        <v>0</v>
      </c>
      <c r="E8648" s="111" t="s">
        <v>42775</v>
      </c>
    </row>
    <row r="8649" spans="1:5">
      <c r="A8649">
        <v>0</v>
      </c>
      <c r="B8649" t="s">
        <v>21681</v>
      </c>
      <c r="C8649" t="s">
        <v>58062</v>
      </c>
      <c r="D8649" s="111" t="s">
        <v>40</v>
      </c>
      <c r="E8649" s="111" t="s">
        <v>47836</v>
      </c>
    </row>
    <row r="8650" spans="1:5">
      <c r="A8650">
        <v>0</v>
      </c>
      <c r="B8650" t="s">
        <v>21682</v>
      </c>
      <c r="C8650" t="s">
        <v>58063</v>
      </c>
      <c r="D8650" s="111" t="s">
        <v>40</v>
      </c>
      <c r="E8650" s="111" t="s">
        <v>47838</v>
      </c>
    </row>
    <row r="8651" spans="1:5">
      <c r="A8651">
        <v>0</v>
      </c>
      <c r="B8651" t="s">
        <v>21683</v>
      </c>
      <c r="C8651" t="s">
        <v>58064</v>
      </c>
      <c r="D8651" s="111" t="s">
        <v>40</v>
      </c>
      <c r="E8651" s="111" t="s">
        <v>47840</v>
      </c>
    </row>
    <row r="8652" spans="1:5">
      <c r="A8652">
        <v>0</v>
      </c>
      <c r="B8652" t="s">
        <v>21684</v>
      </c>
      <c r="C8652" t="s">
        <v>58065</v>
      </c>
      <c r="D8652" s="111" t="s">
        <v>40</v>
      </c>
      <c r="E8652" s="111" t="s">
        <v>50112</v>
      </c>
    </row>
    <row r="8653" spans="1:5">
      <c r="A8653">
        <v>0</v>
      </c>
      <c r="B8653" t="s">
        <v>21685</v>
      </c>
      <c r="C8653" t="s">
        <v>58066</v>
      </c>
      <c r="D8653" s="111" t="s">
        <v>40</v>
      </c>
      <c r="E8653" s="111" t="s">
        <v>47844</v>
      </c>
    </row>
    <row r="8654" spans="1:5">
      <c r="A8654">
        <v>0</v>
      </c>
      <c r="B8654" t="s">
        <v>21686</v>
      </c>
      <c r="C8654" t="s">
        <v>58067</v>
      </c>
      <c r="D8654" s="111" t="s">
        <v>40</v>
      </c>
      <c r="E8654" s="111" t="s">
        <v>47846</v>
      </c>
    </row>
    <row r="8655" spans="1:5">
      <c r="A8655">
        <v>0</v>
      </c>
      <c r="B8655" t="s">
        <v>21687</v>
      </c>
      <c r="C8655" t="s">
        <v>58068</v>
      </c>
      <c r="D8655" s="111" t="s">
        <v>40</v>
      </c>
      <c r="E8655" s="111" t="s">
        <v>47848</v>
      </c>
    </row>
    <row r="8656" spans="1:5">
      <c r="A8656">
        <v>0</v>
      </c>
      <c r="B8656" t="s">
        <v>21688</v>
      </c>
      <c r="C8656" t="s">
        <v>58069</v>
      </c>
      <c r="D8656" s="111" t="s">
        <v>40</v>
      </c>
      <c r="E8656" s="111" t="s">
        <v>45447</v>
      </c>
    </row>
    <row r="8657" spans="1:5">
      <c r="A8657">
        <v>0</v>
      </c>
      <c r="B8657" t="s">
        <v>21689</v>
      </c>
      <c r="C8657" t="s">
        <v>58070</v>
      </c>
      <c r="D8657" s="111" t="s">
        <v>40</v>
      </c>
      <c r="E8657" s="111" t="s">
        <v>47851</v>
      </c>
    </row>
    <row r="8658" spans="1:5">
      <c r="A8658">
        <v>0</v>
      </c>
      <c r="B8658" t="s">
        <v>21690</v>
      </c>
      <c r="C8658" t="s">
        <v>58071</v>
      </c>
      <c r="D8658" s="111" t="s">
        <v>40</v>
      </c>
      <c r="E8658" s="111" t="s">
        <v>47853</v>
      </c>
    </row>
    <row r="8659" spans="1:5">
      <c r="A8659">
        <v>0</v>
      </c>
      <c r="B8659" t="s">
        <v>21691</v>
      </c>
      <c r="C8659" t="s">
        <v>58072</v>
      </c>
      <c r="D8659" s="111" t="s">
        <v>40</v>
      </c>
      <c r="E8659" s="111" t="s">
        <v>47768</v>
      </c>
    </row>
    <row r="8660" spans="1:5">
      <c r="A8660">
        <v>0</v>
      </c>
      <c r="B8660" t="s">
        <v>21692</v>
      </c>
      <c r="C8660" t="s">
        <v>58073</v>
      </c>
      <c r="D8660" s="111" t="s">
        <v>40</v>
      </c>
      <c r="E8660" s="111" t="s">
        <v>47856</v>
      </c>
    </row>
    <row r="8661" spans="1:5">
      <c r="A8661">
        <v>0</v>
      </c>
      <c r="B8661" t="s">
        <v>21693</v>
      </c>
      <c r="C8661" t="s">
        <v>58074</v>
      </c>
      <c r="D8661" s="111" t="s">
        <v>40</v>
      </c>
      <c r="E8661" s="111" t="s">
        <v>47858</v>
      </c>
    </row>
    <row r="8662" spans="1:5">
      <c r="A8662">
        <v>0</v>
      </c>
      <c r="B8662" t="s">
        <v>21694</v>
      </c>
      <c r="C8662" t="s">
        <v>58075</v>
      </c>
      <c r="D8662" s="111" t="s">
        <v>40</v>
      </c>
      <c r="E8662" s="111" t="s">
        <v>47860</v>
      </c>
    </row>
    <row r="8663" spans="1:5">
      <c r="A8663">
        <v>0</v>
      </c>
      <c r="B8663" t="s">
        <v>58076</v>
      </c>
      <c r="C8663">
        <v>0</v>
      </c>
      <c r="D8663" s="111">
        <v>0</v>
      </c>
      <c r="E8663" s="111" t="s">
        <v>42775</v>
      </c>
    </row>
    <row r="8664" spans="1:5">
      <c r="A8664">
        <v>0</v>
      </c>
      <c r="B8664" t="s">
        <v>21695</v>
      </c>
      <c r="C8664" t="s">
        <v>58077</v>
      </c>
      <c r="D8664" s="111" t="s">
        <v>40</v>
      </c>
      <c r="E8664" s="111" t="s">
        <v>47863</v>
      </c>
    </row>
    <row r="8665" spans="1:5">
      <c r="A8665">
        <v>0</v>
      </c>
      <c r="B8665" t="s">
        <v>21696</v>
      </c>
      <c r="C8665" t="s">
        <v>58078</v>
      </c>
      <c r="D8665" s="111" t="s">
        <v>40</v>
      </c>
      <c r="E8665" s="111" t="s">
        <v>47865</v>
      </c>
    </row>
    <row r="8666" spans="1:5">
      <c r="A8666">
        <v>0</v>
      </c>
      <c r="B8666" t="s">
        <v>21697</v>
      </c>
      <c r="C8666" t="s">
        <v>58079</v>
      </c>
      <c r="D8666" s="111" t="s">
        <v>40</v>
      </c>
      <c r="E8666" s="111" t="s">
        <v>47867</v>
      </c>
    </row>
    <row r="8667" spans="1:5">
      <c r="A8667">
        <v>0</v>
      </c>
      <c r="B8667" t="s">
        <v>21698</v>
      </c>
      <c r="C8667" t="s">
        <v>58080</v>
      </c>
      <c r="D8667" s="111" t="s">
        <v>40</v>
      </c>
      <c r="E8667" s="111" t="s">
        <v>47869</v>
      </c>
    </row>
    <row r="8668" spans="1:5">
      <c r="A8668">
        <v>0</v>
      </c>
      <c r="B8668" t="s">
        <v>21699</v>
      </c>
      <c r="C8668" t="s">
        <v>58081</v>
      </c>
      <c r="D8668" s="111" t="s">
        <v>40</v>
      </c>
      <c r="E8668" s="111" t="s">
        <v>47871</v>
      </c>
    </row>
    <row r="8669" spans="1:5">
      <c r="A8669">
        <v>0</v>
      </c>
      <c r="B8669" t="s">
        <v>21700</v>
      </c>
      <c r="C8669" t="s">
        <v>58082</v>
      </c>
      <c r="D8669" s="111" t="s">
        <v>40</v>
      </c>
      <c r="E8669" s="111" t="s">
        <v>47873</v>
      </c>
    </row>
    <row r="8670" spans="1:5">
      <c r="A8670">
        <v>0</v>
      </c>
      <c r="B8670" t="s">
        <v>21701</v>
      </c>
      <c r="C8670" t="s">
        <v>58083</v>
      </c>
      <c r="D8670" s="111" t="s">
        <v>40</v>
      </c>
      <c r="E8670" s="111" t="s">
        <v>47875</v>
      </c>
    </row>
    <row r="8671" spans="1:5">
      <c r="A8671">
        <v>0</v>
      </c>
      <c r="B8671" t="s">
        <v>21702</v>
      </c>
      <c r="C8671" t="s">
        <v>58084</v>
      </c>
      <c r="D8671" s="111" t="s">
        <v>40</v>
      </c>
      <c r="E8671" s="111" t="s">
        <v>47877</v>
      </c>
    </row>
    <row r="8672" spans="1:5">
      <c r="A8672">
        <v>0</v>
      </c>
      <c r="B8672" t="s">
        <v>21703</v>
      </c>
      <c r="C8672" t="s">
        <v>58085</v>
      </c>
      <c r="D8672" s="111" t="s">
        <v>40</v>
      </c>
      <c r="E8672" s="111" t="s">
        <v>47879</v>
      </c>
    </row>
    <row r="8673" spans="1:5">
      <c r="A8673">
        <v>0</v>
      </c>
      <c r="B8673" t="s">
        <v>21704</v>
      </c>
      <c r="C8673" t="s">
        <v>58086</v>
      </c>
      <c r="D8673" s="111" t="s">
        <v>40</v>
      </c>
      <c r="E8673" s="111" t="s">
        <v>47881</v>
      </c>
    </row>
    <row r="8674" spans="1:5">
      <c r="A8674">
        <v>0</v>
      </c>
      <c r="B8674" t="s">
        <v>21705</v>
      </c>
      <c r="C8674" t="s">
        <v>58087</v>
      </c>
      <c r="D8674" s="111" t="s">
        <v>40</v>
      </c>
      <c r="E8674" s="111" t="s">
        <v>47881</v>
      </c>
    </row>
    <row r="8675" spans="1:5">
      <c r="A8675">
        <v>0</v>
      </c>
      <c r="B8675" t="s">
        <v>21706</v>
      </c>
      <c r="C8675" t="s">
        <v>58088</v>
      </c>
      <c r="D8675" s="111" t="s">
        <v>40</v>
      </c>
      <c r="E8675" s="111" t="s">
        <v>47884</v>
      </c>
    </row>
    <row r="8676" spans="1:5">
      <c r="A8676">
        <v>0</v>
      </c>
      <c r="B8676" t="s">
        <v>21707</v>
      </c>
      <c r="C8676" t="s">
        <v>58089</v>
      </c>
      <c r="D8676" s="111" t="s">
        <v>40</v>
      </c>
      <c r="E8676" s="111" t="s">
        <v>47886</v>
      </c>
    </row>
    <row r="8677" spans="1:5">
      <c r="A8677">
        <v>0</v>
      </c>
      <c r="B8677" t="s">
        <v>58090</v>
      </c>
      <c r="C8677">
        <v>0</v>
      </c>
      <c r="D8677" s="111">
        <v>0</v>
      </c>
      <c r="E8677" s="111" t="s">
        <v>42775</v>
      </c>
    </row>
    <row r="8678" spans="1:5">
      <c r="A8678">
        <v>0</v>
      </c>
      <c r="B8678" t="s">
        <v>21708</v>
      </c>
      <c r="C8678" t="s">
        <v>58091</v>
      </c>
      <c r="D8678" s="111" t="s">
        <v>40</v>
      </c>
      <c r="E8678" s="111" t="s">
        <v>47889</v>
      </c>
    </row>
    <row r="8679" spans="1:5">
      <c r="A8679">
        <v>0</v>
      </c>
      <c r="B8679" t="s">
        <v>21709</v>
      </c>
      <c r="C8679" t="s">
        <v>58092</v>
      </c>
      <c r="D8679" s="111" t="s">
        <v>40</v>
      </c>
      <c r="E8679" s="111" t="s">
        <v>47891</v>
      </c>
    </row>
    <row r="8680" spans="1:5">
      <c r="A8680">
        <v>0</v>
      </c>
      <c r="B8680" t="s">
        <v>21710</v>
      </c>
      <c r="C8680" t="s">
        <v>58093</v>
      </c>
      <c r="D8680" s="111" t="s">
        <v>40</v>
      </c>
      <c r="E8680" s="111" t="s">
        <v>47893</v>
      </c>
    </row>
    <row r="8681" spans="1:5">
      <c r="A8681">
        <v>0</v>
      </c>
      <c r="B8681" t="s">
        <v>21711</v>
      </c>
      <c r="C8681" t="s">
        <v>58094</v>
      </c>
      <c r="D8681" s="111" t="s">
        <v>40</v>
      </c>
      <c r="E8681" s="111" t="s">
        <v>47895</v>
      </c>
    </row>
    <row r="8682" spans="1:5">
      <c r="A8682">
        <v>0</v>
      </c>
      <c r="B8682" t="s">
        <v>21712</v>
      </c>
      <c r="C8682" t="s">
        <v>58095</v>
      </c>
      <c r="D8682" s="111" t="s">
        <v>40</v>
      </c>
      <c r="E8682" s="111" t="s">
        <v>43823</v>
      </c>
    </row>
    <row r="8683" spans="1:5">
      <c r="A8683">
        <v>0</v>
      </c>
      <c r="B8683" t="s">
        <v>21713</v>
      </c>
      <c r="C8683" t="s">
        <v>58096</v>
      </c>
      <c r="D8683" s="111" t="s">
        <v>40</v>
      </c>
      <c r="E8683" s="111" t="s">
        <v>47898</v>
      </c>
    </row>
    <row r="8684" spans="1:5">
      <c r="A8684">
        <v>0</v>
      </c>
      <c r="B8684" t="s">
        <v>21714</v>
      </c>
      <c r="C8684" t="s">
        <v>58097</v>
      </c>
      <c r="D8684" s="111" t="s">
        <v>40</v>
      </c>
      <c r="E8684" s="111" t="s">
        <v>47900</v>
      </c>
    </row>
    <row r="8685" spans="1:5">
      <c r="A8685">
        <v>0</v>
      </c>
      <c r="B8685" t="s">
        <v>21715</v>
      </c>
      <c r="C8685" t="s">
        <v>58098</v>
      </c>
      <c r="D8685" s="111" t="s">
        <v>40</v>
      </c>
      <c r="E8685" s="111" t="s">
        <v>46903</v>
      </c>
    </row>
    <row r="8686" spans="1:5">
      <c r="A8686">
        <v>0</v>
      </c>
      <c r="B8686" t="s">
        <v>21716</v>
      </c>
      <c r="C8686" t="s">
        <v>58099</v>
      </c>
      <c r="D8686" s="111" t="s">
        <v>40</v>
      </c>
      <c r="E8686" s="111" t="s">
        <v>47903</v>
      </c>
    </row>
    <row r="8687" spans="1:5">
      <c r="A8687">
        <v>0</v>
      </c>
      <c r="B8687" t="s">
        <v>58100</v>
      </c>
      <c r="C8687">
        <v>0</v>
      </c>
      <c r="D8687" s="111">
        <v>0</v>
      </c>
      <c r="E8687" s="111" t="s">
        <v>42775</v>
      </c>
    </row>
    <row r="8688" spans="1:5">
      <c r="A8688">
        <v>0</v>
      </c>
      <c r="B8688" t="s">
        <v>21717</v>
      </c>
      <c r="C8688" t="s">
        <v>58101</v>
      </c>
      <c r="D8688" s="111" t="s">
        <v>40</v>
      </c>
      <c r="E8688" s="111" t="s">
        <v>47906</v>
      </c>
    </row>
    <row r="8689" spans="1:5">
      <c r="A8689">
        <v>0</v>
      </c>
      <c r="B8689" t="s">
        <v>21718</v>
      </c>
      <c r="C8689" t="s">
        <v>58102</v>
      </c>
      <c r="D8689" s="111" t="s">
        <v>40</v>
      </c>
      <c r="E8689" s="111" t="s">
        <v>47908</v>
      </c>
    </row>
    <row r="8690" spans="1:5">
      <c r="A8690">
        <v>0</v>
      </c>
      <c r="B8690" t="s">
        <v>58103</v>
      </c>
      <c r="C8690">
        <v>0</v>
      </c>
      <c r="D8690" s="111">
        <v>0</v>
      </c>
      <c r="E8690" s="111" t="s">
        <v>42775</v>
      </c>
    </row>
    <row r="8691" spans="1:5">
      <c r="A8691">
        <v>0</v>
      </c>
      <c r="B8691" t="s">
        <v>21719</v>
      </c>
      <c r="C8691" t="s">
        <v>58104</v>
      </c>
      <c r="D8691" s="111" t="s">
        <v>40</v>
      </c>
      <c r="E8691" s="111" t="s">
        <v>58105</v>
      </c>
    </row>
    <row r="8692" spans="1:5">
      <c r="A8692">
        <v>0</v>
      </c>
      <c r="B8692" t="s">
        <v>21720</v>
      </c>
      <c r="C8692" t="s">
        <v>58106</v>
      </c>
      <c r="D8692" s="111" t="s">
        <v>40</v>
      </c>
      <c r="E8692" s="111" t="s">
        <v>58107</v>
      </c>
    </row>
    <row r="8693" spans="1:5">
      <c r="A8693">
        <v>0</v>
      </c>
      <c r="B8693" t="s">
        <v>21721</v>
      </c>
      <c r="C8693" t="s">
        <v>58108</v>
      </c>
      <c r="D8693" s="111" t="s">
        <v>40</v>
      </c>
      <c r="E8693" s="111" t="s">
        <v>50200</v>
      </c>
    </row>
    <row r="8694" spans="1:5">
      <c r="A8694">
        <v>0</v>
      </c>
      <c r="B8694" t="s">
        <v>21722</v>
      </c>
      <c r="C8694" t="s">
        <v>58109</v>
      </c>
      <c r="D8694" s="111" t="s">
        <v>40</v>
      </c>
      <c r="E8694" s="111" t="s">
        <v>58110</v>
      </c>
    </row>
    <row r="8695" spans="1:5">
      <c r="A8695">
        <v>0</v>
      </c>
      <c r="B8695" t="s">
        <v>21723</v>
      </c>
      <c r="C8695" t="s">
        <v>58111</v>
      </c>
      <c r="D8695" s="111" t="s">
        <v>40</v>
      </c>
      <c r="E8695" s="111" t="s">
        <v>58112</v>
      </c>
    </row>
    <row r="8696" spans="1:5">
      <c r="A8696">
        <v>0</v>
      </c>
      <c r="B8696" t="s">
        <v>21724</v>
      </c>
      <c r="C8696" t="s">
        <v>58113</v>
      </c>
      <c r="D8696" s="111" t="s">
        <v>40</v>
      </c>
      <c r="E8696" s="111" t="s">
        <v>50200</v>
      </c>
    </row>
    <row r="8697" spans="1:5">
      <c r="A8697">
        <v>0</v>
      </c>
      <c r="B8697" t="s">
        <v>21725</v>
      </c>
      <c r="C8697" t="s">
        <v>58114</v>
      </c>
      <c r="D8697" s="111" t="s">
        <v>40</v>
      </c>
      <c r="E8697" s="111" t="s">
        <v>50200</v>
      </c>
    </row>
    <row r="8698" spans="1:5">
      <c r="A8698">
        <v>0</v>
      </c>
      <c r="B8698" t="s">
        <v>21726</v>
      </c>
      <c r="C8698" t="s">
        <v>58115</v>
      </c>
      <c r="D8698" s="111" t="s">
        <v>40</v>
      </c>
      <c r="E8698" s="111" t="s">
        <v>50200</v>
      </c>
    </row>
    <row r="8699" spans="1:5">
      <c r="A8699">
        <v>0</v>
      </c>
      <c r="B8699" t="s">
        <v>58116</v>
      </c>
      <c r="C8699">
        <v>0</v>
      </c>
      <c r="D8699" s="111">
        <v>0</v>
      </c>
      <c r="E8699" s="111" t="s">
        <v>42775</v>
      </c>
    </row>
    <row r="8700" spans="1:5">
      <c r="A8700">
        <v>0</v>
      </c>
      <c r="B8700" t="s">
        <v>21727</v>
      </c>
      <c r="C8700" t="s">
        <v>58117</v>
      </c>
      <c r="D8700" s="111" t="s">
        <v>4130</v>
      </c>
      <c r="E8700" s="111" t="s">
        <v>47924</v>
      </c>
    </row>
    <row r="8701" spans="1:5">
      <c r="A8701">
        <v>0</v>
      </c>
      <c r="B8701" t="s">
        <v>21728</v>
      </c>
      <c r="C8701" t="s">
        <v>58118</v>
      </c>
      <c r="D8701" s="111" t="s">
        <v>4130</v>
      </c>
      <c r="E8701" s="111" t="s">
        <v>46754</v>
      </c>
    </row>
    <row r="8702" spans="1:5">
      <c r="A8702">
        <v>0</v>
      </c>
      <c r="B8702" t="s">
        <v>58119</v>
      </c>
      <c r="C8702">
        <v>0</v>
      </c>
      <c r="D8702" s="111">
        <v>0</v>
      </c>
      <c r="E8702" s="111" t="s">
        <v>42775</v>
      </c>
    </row>
    <row r="8703" spans="1:5">
      <c r="A8703">
        <v>0</v>
      </c>
      <c r="B8703" t="s">
        <v>21729</v>
      </c>
      <c r="C8703" t="s">
        <v>58120</v>
      </c>
      <c r="D8703" s="111" t="s">
        <v>4130</v>
      </c>
      <c r="E8703" s="111" t="s">
        <v>47928</v>
      </c>
    </row>
    <row r="8704" spans="1:5">
      <c r="A8704">
        <v>0</v>
      </c>
      <c r="B8704" t="s">
        <v>21730</v>
      </c>
      <c r="C8704" t="s">
        <v>58121</v>
      </c>
      <c r="D8704" s="111" t="s">
        <v>4130</v>
      </c>
      <c r="E8704" s="111" t="s">
        <v>47930</v>
      </c>
    </row>
    <row r="8705" spans="1:5">
      <c r="A8705">
        <v>0</v>
      </c>
      <c r="B8705" t="s">
        <v>21731</v>
      </c>
      <c r="C8705" t="s">
        <v>58122</v>
      </c>
      <c r="D8705" s="111" t="s">
        <v>4130</v>
      </c>
      <c r="E8705" s="111" t="s">
        <v>47932</v>
      </c>
    </row>
    <row r="8706" spans="1:5">
      <c r="A8706">
        <v>0</v>
      </c>
      <c r="B8706" t="s">
        <v>21732</v>
      </c>
      <c r="C8706" t="s">
        <v>58123</v>
      </c>
      <c r="D8706" s="111" t="s">
        <v>4130</v>
      </c>
      <c r="E8706" s="111" t="s">
        <v>47934</v>
      </c>
    </row>
    <row r="8707" spans="1:5">
      <c r="A8707">
        <v>0</v>
      </c>
      <c r="B8707" t="s">
        <v>21733</v>
      </c>
      <c r="C8707" t="s">
        <v>58124</v>
      </c>
      <c r="D8707" s="111" t="s">
        <v>4130</v>
      </c>
      <c r="E8707" s="111" t="s">
        <v>47936</v>
      </c>
    </row>
    <row r="8708" spans="1:5">
      <c r="A8708">
        <v>0</v>
      </c>
      <c r="B8708" t="s">
        <v>21734</v>
      </c>
      <c r="C8708" t="s">
        <v>58125</v>
      </c>
      <c r="D8708" s="111" t="s">
        <v>4130</v>
      </c>
      <c r="E8708" s="111" t="s">
        <v>47938</v>
      </c>
    </row>
    <row r="8709" spans="1:5">
      <c r="A8709">
        <v>0</v>
      </c>
      <c r="B8709" t="s">
        <v>21735</v>
      </c>
      <c r="C8709" t="s">
        <v>58126</v>
      </c>
      <c r="D8709" s="111" t="s">
        <v>4130</v>
      </c>
      <c r="E8709" s="111" t="s">
        <v>47938</v>
      </c>
    </row>
    <row r="8710" spans="1:5">
      <c r="A8710">
        <v>0</v>
      </c>
      <c r="B8710" t="s">
        <v>21736</v>
      </c>
      <c r="C8710" t="s">
        <v>58127</v>
      </c>
      <c r="D8710" s="111" t="s">
        <v>4130</v>
      </c>
      <c r="E8710" s="111" t="s">
        <v>47941</v>
      </c>
    </row>
    <row r="8711" spans="1:5">
      <c r="A8711">
        <v>0</v>
      </c>
      <c r="B8711" t="s">
        <v>58128</v>
      </c>
      <c r="C8711">
        <v>0</v>
      </c>
      <c r="D8711" s="111">
        <v>0</v>
      </c>
      <c r="E8711" s="111" t="s">
        <v>42775</v>
      </c>
    </row>
    <row r="8712" spans="1:5">
      <c r="A8712">
        <v>0</v>
      </c>
      <c r="B8712" t="s">
        <v>21737</v>
      </c>
      <c r="C8712" t="s">
        <v>58129</v>
      </c>
      <c r="D8712" s="111" t="s">
        <v>4130</v>
      </c>
      <c r="E8712" s="111" t="s">
        <v>57875</v>
      </c>
    </row>
    <row r="8713" spans="1:5">
      <c r="A8713" t="s">
        <v>58130</v>
      </c>
      <c r="B8713">
        <v>0</v>
      </c>
      <c r="C8713">
        <v>0</v>
      </c>
      <c r="D8713" s="111">
        <v>0</v>
      </c>
      <c r="E8713" s="111" t="s">
        <v>42775</v>
      </c>
    </row>
    <row r="8714" spans="1:5">
      <c r="A8714">
        <v>0</v>
      </c>
      <c r="B8714" t="s">
        <v>58131</v>
      </c>
      <c r="C8714">
        <v>0</v>
      </c>
      <c r="D8714" s="111">
        <v>0</v>
      </c>
      <c r="E8714" s="111" t="s">
        <v>42775</v>
      </c>
    </row>
    <row r="8715" spans="1:5">
      <c r="A8715">
        <v>0</v>
      </c>
      <c r="B8715" t="s">
        <v>21738</v>
      </c>
      <c r="C8715" t="s">
        <v>21739</v>
      </c>
      <c r="D8715" s="111" t="s">
        <v>4130</v>
      </c>
      <c r="E8715" s="111" t="s">
        <v>58132</v>
      </c>
    </row>
    <row r="8716" spans="1:5">
      <c r="A8716">
        <v>0</v>
      </c>
      <c r="B8716" t="s">
        <v>21740</v>
      </c>
      <c r="C8716" t="s">
        <v>58133</v>
      </c>
      <c r="D8716" s="111" t="s">
        <v>4130</v>
      </c>
      <c r="E8716" s="111" t="s">
        <v>58134</v>
      </c>
    </row>
    <row r="8717" spans="1:5">
      <c r="A8717">
        <v>0</v>
      </c>
      <c r="B8717" t="s">
        <v>21741</v>
      </c>
      <c r="C8717" t="s">
        <v>58135</v>
      </c>
      <c r="D8717" s="111" t="s">
        <v>4130</v>
      </c>
      <c r="E8717" s="111" t="s">
        <v>58136</v>
      </c>
    </row>
    <row r="8718" spans="1:5">
      <c r="A8718">
        <v>0</v>
      </c>
      <c r="B8718" t="s">
        <v>21742</v>
      </c>
      <c r="C8718" t="s">
        <v>58137</v>
      </c>
      <c r="D8718" s="111" t="s">
        <v>4130</v>
      </c>
      <c r="E8718" s="111" t="s">
        <v>47957</v>
      </c>
    </row>
    <row r="8719" spans="1:5">
      <c r="A8719">
        <v>0</v>
      </c>
      <c r="B8719" t="s">
        <v>21743</v>
      </c>
      <c r="C8719" t="s">
        <v>58138</v>
      </c>
      <c r="D8719" s="111" t="s">
        <v>4130</v>
      </c>
      <c r="E8719" s="111" t="s">
        <v>58112</v>
      </c>
    </row>
    <row r="8720" spans="1:5">
      <c r="A8720">
        <v>0</v>
      </c>
      <c r="B8720" t="s">
        <v>21744</v>
      </c>
      <c r="C8720" t="s">
        <v>58139</v>
      </c>
      <c r="D8720" s="111" t="s">
        <v>4130</v>
      </c>
      <c r="E8720" s="111" t="s">
        <v>58140</v>
      </c>
    </row>
    <row r="8721" spans="1:5">
      <c r="A8721">
        <v>0</v>
      </c>
      <c r="B8721" t="s">
        <v>21745</v>
      </c>
      <c r="C8721" t="s">
        <v>58141</v>
      </c>
      <c r="D8721" s="111" t="s">
        <v>4130</v>
      </c>
      <c r="E8721" s="111" t="s">
        <v>58142</v>
      </c>
    </row>
    <row r="8722" spans="1:5">
      <c r="A8722">
        <v>0</v>
      </c>
      <c r="B8722" t="s">
        <v>21746</v>
      </c>
      <c r="C8722" t="s">
        <v>58143</v>
      </c>
      <c r="D8722" s="111" t="s">
        <v>4130</v>
      </c>
      <c r="E8722" s="111" t="s">
        <v>58144</v>
      </c>
    </row>
    <row r="8723" spans="1:5">
      <c r="A8723">
        <v>0</v>
      </c>
      <c r="B8723" t="s">
        <v>21747</v>
      </c>
      <c r="C8723" t="s">
        <v>58145</v>
      </c>
      <c r="D8723" s="111" t="s">
        <v>4130</v>
      </c>
      <c r="E8723" s="111" t="s">
        <v>58146</v>
      </c>
    </row>
    <row r="8724" spans="1:5">
      <c r="A8724">
        <v>0</v>
      </c>
      <c r="B8724" t="s">
        <v>21748</v>
      </c>
      <c r="C8724" t="s">
        <v>58147</v>
      </c>
      <c r="D8724" s="111" t="s">
        <v>4130</v>
      </c>
      <c r="E8724" s="111" t="s">
        <v>58148</v>
      </c>
    </row>
    <row r="8725" spans="1:5">
      <c r="A8725">
        <v>0</v>
      </c>
      <c r="B8725" t="s">
        <v>58149</v>
      </c>
      <c r="C8725" t="s">
        <v>58150</v>
      </c>
      <c r="D8725" s="111" t="s">
        <v>4130</v>
      </c>
      <c r="E8725" s="111" t="s">
        <v>57970</v>
      </c>
    </row>
    <row r="8726" spans="1:5">
      <c r="A8726">
        <v>0</v>
      </c>
      <c r="B8726" t="s">
        <v>58151</v>
      </c>
      <c r="C8726" t="s">
        <v>58152</v>
      </c>
      <c r="D8726" s="111" t="s">
        <v>40</v>
      </c>
      <c r="E8726" s="111" t="s">
        <v>47979</v>
      </c>
    </row>
    <row r="8727" spans="1:5">
      <c r="A8727">
        <v>0</v>
      </c>
      <c r="B8727" t="s">
        <v>58153</v>
      </c>
      <c r="C8727" t="s">
        <v>58154</v>
      </c>
      <c r="D8727" s="111" t="s">
        <v>40</v>
      </c>
      <c r="E8727" s="111" t="s">
        <v>44344</v>
      </c>
    </row>
    <row r="8728" spans="1:5">
      <c r="A8728" t="s">
        <v>58155</v>
      </c>
      <c r="B8728">
        <v>0</v>
      </c>
      <c r="C8728">
        <v>0</v>
      </c>
      <c r="D8728" s="111">
        <v>0</v>
      </c>
      <c r="E8728" s="111" t="s">
        <v>42775</v>
      </c>
    </row>
    <row r="8729" spans="1:5">
      <c r="A8729">
        <v>0</v>
      </c>
      <c r="B8729" t="s">
        <v>58156</v>
      </c>
      <c r="C8729">
        <v>0</v>
      </c>
      <c r="D8729" s="111">
        <v>0</v>
      </c>
      <c r="E8729" s="111" t="s">
        <v>42775</v>
      </c>
    </row>
    <row r="8730" spans="1:5">
      <c r="A8730">
        <v>0</v>
      </c>
      <c r="B8730" t="s">
        <v>58157</v>
      </c>
      <c r="C8730" t="s">
        <v>58158</v>
      </c>
      <c r="D8730" s="111" t="s">
        <v>4130</v>
      </c>
      <c r="E8730" s="111" t="s">
        <v>47986</v>
      </c>
    </row>
    <row r="8731" spans="1:5">
      <c r="A8731">
        <v>0</v>
      </c>
      <c r="B8731" t="s">
        <v>58159</v>
      </c>
      <c r="C8731" t="s">
        <v>58160</v>
      </c>
      <c r="D8731" s="111" t="s">
        <v>4130</v>
      </c>
      <c r="E8731" s="111" t="s">
        <v>47989</v>
      </c>
    </row>
    <row r="8732" spans="1:5">
      <c r="A8732">
        <v>0</v>
      </c>
      <c r="B8732" t="s">
        <v>58161</v>
      </c>
      <c r="C8732" t="s">
        <v>58162</v>
      </c>
      <c r="D8732" s="111" t="s">
        <v>4130</v>
      </c>
      <c r="E8732" s="111" t="s">
        <v>58163</v>
      </c>
    </row>
    <row r="8733" spans="1:5">
      <c r="A8733">
        <v>0</v>
      </c>
      <c r="B8733" t="s">
        <v>58164</v>
      </c>
      <c r="C8733">
        <v>0</v>
      </c>
      <c r="D8733" s="111">
        <v>0</v>
      </c>
      <c r="E8733" s="111" t="s">
        <v>42775</v>
      </c>
    </row>
    <row r="8734" spans="1:5">
      <c r="A8734">
        <v>0</v>
      </c>
      <c r="B8734" t="s">
        <v>58165</v>
      </c>
      <c r="C8734" t="s">
        <v>58166</v>
      </c>
      <c r="D8734" s="111" t="s">
        <v>4130</v>
      </c>
      <c r="E8734" s="111" t="s">
        <v>58167</v>
      </c>
    </row>
    <row r="8735" spans="1:5">
      <c r="A8735">
        <v>0</v>
      </c>
      <c r="B8735" t="s">
        <v>58168</v>
      </c>
      <c r="C8735" t="s">
        <v>58169</v>
      </c>
      <c r="D8735" s="111" t="s">
        <v>4130</v>
      </c>
      <c r="E8735" s="111" t="s">
        <v>58170</v>
      </c>
    </row>
    <row r="8736" spans="1:5">
      <c r="A8736">
        <v>0</v>
      </c>
      <c r="B8736" t="s">
        <v>58171</v>
      </c>
      <c r="C8736" t="s">
        <v>58172</v>
      </c>
      <c r="D8736" s="111" t="s">
        <v>4130</v>
      </c>
      <c r="E8736" s="111" t="s">
        <v>58173</v>
      </c>
    </row>
    <row r="8737" spans="1:5">
      <c r="A8737">
        <v>0</v>
      </c>
      <c r="B8737" t="s">
        <v>58174</v>
      </c>
      <c r="C8737" t="s">
        <v>58175</v>
      </c>
      <c r="D8737" s="111" t="s">
        <v>4130</v>
      </c>
      <c r="E8737" s="111" t="s">
        <v>58176</v>
      </c>
    </row>
    <row r="8738" spans="1:5">
      <c r="A8738">
        <v>0</v>
      </c>
      <c r="B8738" t="s">
        <v>58177</v>
      </c>
      <c r="C8738" t="s">
        <v>58178</v>
      </c>
      <c r="D8738" s="111" t="s">
        <v>4130</v>
      </c>
      <c r="E8738" s="111" t="s">
        <v>57955</v>
      </c>
    </row>
    <row r="8739" spans="1:5">
      <c r="A8739">
        <v>0</v>
      </c>
      <c r="B8739" t="s">
        <v>58179</v>
      </c>
      <c r="C8739" t="s">
        <v>58180</v>
      </c>
      <c r="D8739" s="111" t="s">
        <v>4130</v>
      </c>
      <c r="E8739" s="111" t="s">
        <v>58181</v>
      </c>
    </row>
    <row r="8740" spans="1:5">
      <c r="A8740">
        <v>0</v>
      </c>
      <c r="B8740" t="s">
        <v>58182</v>
      </c>
      <c r="C8740" t="s">
        <v>58183</v>
      </c>
      <c r="D8740" s="111" t="s">
        <v>4130</v>
      </c>
      <c r="E8740" s="111" t="s">
        <v>57970</v>
      </c>
    </row>
    <row r="8741" spans="1:5">
      <c r="A8741">
        <v>0</v>
      </c>
      <c r="B8741" t="s">
        <v>58184</v>
      </c>
      <c r="C8741" t="s">
        <v>58185</v>
      </c>
      <c r="D8741" s="111" t="s">
        <v>4130</v>
      </c>
      <c r="E8741" s="111" t="s">
        <v>57833</v>
      </c>
    </row>
    <row r="8742" spans="1:5">
      <c r="A8742">
        <v>0</v>
      </c>
      <c r="B8742" t="s">
        <v>58186</v>
      </c>
      <c r="C8742" t="s">
        <v>58187</v>
      </c>
      <c r="D8742" s="111" t="s">
        <v>4130</v>
      </c>
      <c r="E8742" s="111" t="s">
        <v>58188</v>
      </c>
    </row>
    <row r="8743" spans="1:5">
      <c r="A8743">
        <v>0</v>
      </c>
      <c r="B8743" t="s">
        <v>58189</v>
      </c>
      <c r="C8743" t="s">
        <v>58190</v>
      </c>
      <c r="D8743" s="111" t="s">
        <v>4130</v>
      </c>
      <c r="E8743" s="111" t="s">
        <v>58191</v>
      </c>
    </row>
    <row r="8744" spans="1:5">
      <c r="A8744">
        <v>0</v>
      </c>
      <c r="B8744" t="s">
        <v>58192</v>
      </c>
      <c r="C8744" t="s">
        <v>58193</v>
      </c>
      <c r="D8744" s="111" t="s">
        <v>4130</v>
      </c>
      <c r="E8744" s="111" t="s">
        <v>58194</v>
      </c>
    </row>
    <row r="8745" spans="1:5">
      <c r="A8745">
        <v>0</v>
      </c>
      <c r="B8745" t="s">
        <v>58195</v>
      </c>
      <c r="C8745" t="s">
        <v>58196</v>
      </c>
      <c r="D8745" s="111" t="s">
        <v>4130</v>
      </c>
      <c r="E8745" s="111" t="s">
        <v>57970</v>
      </c>
    </row>
    <row r="8746" spans="1:5">
      <c r="A8746">
        <v>0</v>
      </c>
      <c r="B8746" t="s">
        <v>58197</v>
      </c>
      <c r="C8746" t="s">
        <v>58198</v>
      </c>
      <c r="D8746" s="111" t="s">
        <v>4130</v>
      </c>
      <c r="E8746" s="111" t="s">
        <v>58199</v>
      </c>
    </row>
    <row r="8747" spans="1:5">
      <c r="A8747">
        <v>0</v>
      </c>
      <c r="B8747" t="s">
        <v>58200</v>
      </c>
      <c r="C8747" t="s">
        <v>58201</v>
      </c>
      <c r="D8747" s="111" t="s">
        <v>4130</v>
      </c>
      <c r="E8747" s="111" t="s">
        <v>58202</v>
      </c>
    </row>
    <row r="8748" spans="1:5">
      <c r="A8748">
        <v>0</v>
      </c>
      <c r="B8748" t="s">
        <v>58203</v>
      </c>
      <c r="C8748" t="s">
        <v>58204</v>
      </c>
      <c r="D8748" s="111" t="s">
        <v>4130</v>
      </c>
      <c r="E8748" s="111" t="s">
        <v>58205</v>
      </c>
    </row>
    <row r="8749" spans="1:5">
      <c r="A8749">
        <v>0</v>
      </c>
      <c r="B8749" t="s">
        <v>58206</v>
      </c>
      <c r="C8749">
        <v>0</v>
      </c>
      <c r="D8749" s="111">
        <v>0</v>
      </c>
      <c r="E8749" s="111" t="s">
        <v>42775</v>
      </c>
    </row>
    <row r="8750" spans="1:5">
      <c r="A8750">
        <v>0</v>
      </c>
      <c r="B8750" t="s">
        <v>58207</v>
      </c>
      <c r="C8750" t="s">
        <v>58208</v>
      </c>
      <c r="D8750" s="111" t="s">
        <v>4130</v>
      </c>
      <c r="E8750" s="111" t="s">
        <v>54969</v>
      </c>
    </row>
    <row r="8751" spans="1:5">
      <c r="A8751">
        <v>0</v>
      </c>
      <c r="B8751" t="s">
        <v>58209</v>
      </c>
      <c r="C8751">
        <v>0</v>
      </c>
      <c r="D8751" s="111">
        <v>0</v>
      </c>
      <c r="E8751" s="111" t="s">
        <v>42775</v>
      </c>
    </row>
    <row r="8752" spans="1:5">
      <c r="A8752">
        <v>0</v>
      </c>
      <c r="B8752" t="s">
        <v>58210</v>
      </c>
      <c r="C8752" t="s">
        <v>58211</v>
      </c>
      <c r="D8752" s="111" t="s">
        <v>4130</v>
      </c>
      <c r="E8752" s="111" t="s">
        <v>48041</v>
      </c>
    </row>
    <row r="8753" spans="1:5">
      <c r="A8753">
        <v>0</v>
      </c>
      <c r="B8753" t="s">
        <v>58212</v>
      </c>
      <c r="C8753" t="s">
        <v>58213</v>
      </c>
      <c r="D8753" s="111" t="s">
        <v>4130</v>
      </c>
      <c r="E8753" s="111" t="s">
        <v>48044</v>
      </c>
    </row>
    <row r="8754" spans="1:5">
      <c r="A8754">
        <v>0</v>
      </c>
      <c r="B8754" t="s">
        <v>58214</v>
      </c>
      <c r="C8754" t="s">
        <v>58215</v>
      </c>
      <c r="D8754" s="111" t="s">
        <v>4130</v>
      </c>
      <c r="E8754" s="111" t="s">
        <v>48047</v>
      </c>
    </row>
    <row r="8755" spans="1:5">
      <c r="A8755">
        <v>0</v>
      </c>
      <c r="B8755" t="s">
        <v>58216</v>
      </c>
      <c r="C8755" t="s">
        <v>58217</v>
      </c>
      <c r="D8755" s="111" t="s">
        <v>4130</v>
      </c>
      <c r="E8755" s="111" t="s">
        <v>48050</v>
      </c>
    </row>
    <row r="8756" spans="1:5">
      <c r="A8756">
        <v>0</v>
      </c>
      <c r="B8756" t="s">
        <v>58218</v>
      </c>
      <c r="C8756" t="s">
        <v>58219</v>
      </c>
      <c r="D8756" s="111" t="s">
        <v>4130</v>
      </c>
      <c r="E8756" s="111" t="s">
        <v>48053</v>
      </c>
    </row>
    <row r="8757" spans="1:5">
      <c r="A8757">
        <v>0</v>
      </c>
      <c r="B8757" t="s">
        <v>58220</v>
      </c>
      <c r="C8757" t="s">
        <v>58221</v>
      </c>
      <c r="D8757" s="111" t="s">
        <v>4130</v>
      </c>
      <c r="E8757" s="111" t="s">
        <v>42928</v>
      </c>
    </row>
    <row r="8758" spans="1:5">
      <c r="A8758">
        <v>0</v>
      </c>
      <c r="B8758" t="s">
        <v>58222</v>
      </c>
      <c r="C8758" t="s">
        <v>58223</v>
      </c>
      <c r="D8758" s="111" t="s">
        <v>4130</v>
      </c>
      <c r="E8758" s="111" t="s">
        <v>48058</v>
      </c>
    </row>
    <row r="8759" spans="1:5">
      <c r="A8759">
        <v>0</v>
      </c>
      <c r="B8759" t="s">
        <v>58224</v>
      </c>
      <c r="C8759" t="s">
        <v>58225</v>
      </c>
      <c r="D8759" s="111" t="s">
        <v>4130</v>
      </c>
      <c r="E8759" s="111" t="s">
        <v>47879</v>
      </c>
    </row>
    <row r="8760" spans="1:5">
      <c r="A8760" t="s">
        <v>58226</v>
      </c>
      <c r="B8760">
        <v>0</v>
      </c>
      <c r="C8760">
        <v>0</v>
      </c>
      <c r="D8760" s="111">
        <v>0</v>
      </c>
      <c r="E8760" s="111" t="s">
        <v>42775</v>
      </c>
    </row>
    <row r="8761" spans="1:5">
      <c r="A8761">
        <v>0</v>
      </c>
      <c r="B8761" t="s">
        <v>58227</v>
      </c>
      <c r="C8761">
        <v>0</v>
      </c>
      <c r="D8761" s="111">
        <v>0</v>
      </c>
      <c r="E8761" s="111" t="s">
        <v>42775</v>
      </c>
    </row>
    <row r="8762" spans="1:5">
      <c r="A8762">
        <v>0</v>
      </c>
      <c r="B8762" t="s">
        <v>58228</v>
      </c>
      <c r="C8762" t="s">
        <v>58229</v>
      </c>
      <c r="D8762" s="111" t="s">
        <v>40</v>
      </c>
      <c r="E8762" s="111" t="s">
        <v>48065</v>
      </c>
    </row>
    <row r="8763" spans="1:5">
      <c r="A8763">
        <v>0</v>
      </c>
      <c r="B8763" t="s">
        <v>58230</v>
      </c>
      <c r="C8763" t="s">
        <v>58231</v>
      </c>
      <c r="D8763" s="111" t="s">
        <v>40</v>
      </c>
      <c r="E8763" s="111" t="s">
        <v>48068</v>
      </c>
    </row>
    <row r="8764" spans="1:5">
      <c r="A8764">
        <v>0</v>
      </c>
      <c r="B8764" t="s">
        <v>58232</v>
      </c>
      <c r="C8764" t="s">
        <v>58233</v>
      </c>
      <c r="D8764" s="111" t="s">
        <v>40</v>
      </c>
      <c r="E8764" s="111" t="s">
        <v>48071</v>
      </c>
    </row>
    <row r="8765" spans="1:5">
      <c r="A8765">
        <v>0</v>
      </c>
      <c r="B8765" t="s">
        <v>58234</v>
      </c>
      <c r="C8765" t="s">
        <v>58235</v>
      </c>
      <c r="D8765" s="111" t="s">
        <v>40</v>
      </c>
      <c r="E8765" s="111" t="s">
        <v>48074</v>
      </c>
    </row>
    <row r="8766" spans="1:5">
      <c r="A8766">
        <v>0</v>
      </c>
      <c r="B8766" t="s">
        <v>58236</v>
      </c>
      <c r="C8766">
        <v>0</v>
      </c>
      <c r="D8766" s="111">
        <v>0</v>
      </c>
      <c r="E8766" s="111" t="s">
        <v>42775</v>
      </c>
    </row>
    <row r="8767" spans="1:5">
      <c r="A8767">
        <v>0</v>
      </c>
      <c r="B8767" t="s">
        <v>58237</v>
      </c>
      <c r="C8767" t="s">
        <v>58238</v>
      </c>
      <c r="D8767" s="111" t="s">
        <v>4130</v>
      </c>
      <c r="E8767" s="111" t="s">
        <v>48078</v>
      </c>
    </row>
    <row r="8768" spans="1:5">
      <c r="A8768">
        <v>0</v>
      </c>
      <c r="B8768" t="s">
        <v>58239</v>
      </c>
      <c r="C8768" t="s">
        <v>58240</v>
      </c>
      <c r="D8768" s="111" t="s">
        <v>4130</v>
      </c>
      <c r="E8768" s="111" t="s">
        <v>48081</v>
      </c>
    </row>
    <row r="8769" spans="1:5">
      <c r="A8769">
        <v>0</v>
      </c>
      <c r="B8769" t="s">
        <v>58241</v>
      </c>
      <c r="C8769" t="s">
        <v>58242</v>
      </c>
      <c r="D8769" s="111" t="s">
        <v>4130</v>
      </c>
      <c r="E8769" s="111" t="s">
        <v>48084</v>
      </c>
    </row>
    <row r="8770" spans="1:5">
      <c r="A8770">
        <v>0</v>
      </c>
      <c r="B8770" t="s">
        <v>58243</v>
      </c>
      <c r="C8770" t="s">
        <v>58244</v>
      </c>
      <c r="D8770" s="111" t="s">
        <v>4130</v>
      </c>
      <c r="E8770" s="111" t="s">
        <v>48087</v>
      </c>
    </row>
    <row r="8771" spans="1:5">
      <c r="A8771">
        <v>0</v>
      </c>
      <c r="B8771" t="s">
        <v>58245</v>
      </c>
      <c r="C8771" t="s">
        <v>58246</v>
      </c>
      <c r="D8771" s="111" t="s">
        <v>4130</v>
      </c>
      <c r="E8771" s="111" t="s">
        <v>48090</v>
      </c>
    </row>
    <row r="8772" spans="1:5">
      <c r="A8772">
        <v>0</v>
      </c>
      <c r="B8772" t="s">
        <v>58247</v>
      </c>
      <c r="C8772" t="s">
        <v>58248</v>
      </c>
      <c r="D8772" s="111" t="s">
        <v>4130</v>
      </c>
      <c r="E8772" s="111" t="s">
        <v>45445</v>
      </c>
    </row>
    <row r="8773" spans="1:5">
      <c r="A8773">
        <v>0</v>
      </c>
      <c r="B8773" t="s">
        <v>58249</v>
      </c>
      <c r="C8773" t="s">
        <v>58250</v>
      </c>
      <c r="D8773" s="111" t="s">
        <v>4130</v>
      </c>
      <c r="E8773" s="111" t="s">
        <v>48095</v>
      </c>
    </row>
    <row r="8774" spans="1:5">
      <c r="A8774">
        <v>0</v>
      </c>
      <c r="B8774" t="s">
        <v>58251</v>
      </c>
      <c r="C8774">
        <v>0</v>
      </c>
      <c r="D8774" s="111">
        <v>0</v>
      </c>
      <c r="E8774" s="111" t="s">
        <v>42775</v>
      </c>
    </row>
    <row r="8775" spans="1:5">
      <c r="A8775">
        <v>0</v>
      </c>
      <c r="B8775" t="s">
        <v>58252</v>
      </c>
      <c r="C8775" t="s">
        <v>58253</v>
      </c>
      <c r="D8775" s="111" t="s">
        <v>40</v>
      </c>
      <c r="E8775" s="111" t="s">
        <v>48099</v>
      </c>
    </row>
    <row r="8776" spans="1:5">
      <c r="A8776">
        <v>0</v>
      </c>
      <c r="B8776" t="s">
        <v>58254</v>
      </c>
      <c r="C8776" t="s">
        <v>58255</v>
      </c>
      <c r="D8776" s="111" t="s">
        <v>40</v>
      </c>
      <c r="E8776" s="111" t="s">
        <v>48102</v>
      </c>
    </row>
    <row r="8777" spans="1:5">
      <c r="A8777">
        <v>0</v>
      </c>
      <c r="B8777" t="s">
        <v>58256</v>
      </c>
      <c r="C8777" t="s">
        <v>58257</v>
      </c>
      <c r="D8777" s="111" t="s">
        <v>40</v>
      </c>
      <c r="E8777" s="111" t="s">
        <v>48105</v>
      </c>
    </row>
    <row r="8778" spans="1:5">
      <c r="A8778">
        <v>0</v>
      </c>
      <c r="B8778" t="s">
        <v>58258</v>
      </c>
      <c r="C8778">
        <v>0</v>
      </c>
      <c r="D8778" s="111">
        <v>0</v>
      </c>
      <c r="E8778" s="111" t="s">
        <v>42775</v>
      </c>
    </row>
    <row r="8779" spans="1:5">
      <c r="A8779">
        <v>0</v>
      </c>
      <c r="B8779" t="s">
        <v>58259</v>
      </c>
      <c r="C8779" t="s">
        <v>58260</v>
      </c>
      <c r="D8779" s="111" t="s">
        <v>4130</v>
      </c>
      <c r="E8779" s="111" t="s">
        <v>48109</v>
      </c>
    </row>
    <row r="8780" spans="1:5">
      <c r="A8780">
        <v>0</v>
      </c>
      <c r="B8780" t="s">
        <v>58261</v>
      </c>
      <c r="C8780" t="s">
        <v>58262</v>
      </c>
      <c r="D8780" s="111" t="s">
        <v>4130</v>
      </c>
      <c r="E8780" s="111" t="s">
        <v>48112</v>
      </c>
    </row>
    <row r="8781" spans="1:5">
      <c r="A8781">
        <v>0</v>
      </c>
      <c r="B8781" t="s">
        <v>58263</v>
      </c>
      <c r="C8781" t="s">
        <v>58264</v>
      </c>
      <c r="D8781" s="111" t="s">
        <v>4130</v>
      </c>
      <c r="E8781" s="111" t="s">
        <v>48115</v>
      </c>
    </row>
    <row r="8782" spans="1:5">
      <c r="A8782">
        <v>0</v>
      </c>
      <c r="B8782" t="s">
        <v>58265</v>
      </c>
      <c r="C8782" t="s">
        <v>58266</v>
      </c>
      <c r="D8782" s="111" t="s">
        <v>4130</v>
      </c>
      <c r="E8782" s="111" t="s">
        <v>48118</v>
      </c>
    </row>
    <row r="8783" spans="1:5">
      <c r="A8783">
        <v>0</v>
      </c>
      <c r="B8783" t="s">
        <v>58267</v>
      </c>
      <c r="C8783" t="s">
        <v>58268</v>
      </c>
      <c r="D8783" s="111" t="s">
        <v>4130</v>
      </c>
      <c r="E8783" s="111" t="s">
        <v>48121</v>
      </c>
    </row>
    <row r="8784" spans="1:5">
      <c r="A8784">
        <v>0</v>
      </c>
      <c r="B8784" t="s">
        <v>58269</v>
      </c>
      <c r="C8784" t="s">
        <v>58270</v>
      </c>
      <c r="D8784" s="111" t="s">
        <v>4130</v>
      </c>
      <c r="E8784" s="111" t="s">
        <v>45967</v>
      </c>
    </row>
    <row r="8785" spans="1:5">
      <c r="A8785">
        <v>0</v>
      </c>
      <c r="B8785" t="s">
        <v>58271</v>
      </c>
      <c r="C8785" t="s">
        <v>58272</v>
      </c>
      <c r="D8785" s="111" t="s">
        <v>4130</v>
      </c>
      <c r="E8785" s="111" t="s">
        <v>48126</v>
      </c>
    </row>
    <row r="8786" spans="1:5">
      <c r="A8786">
        <v>0</v>
      </c>
      <c r="B8786" t="s">
        <v>58273</v>
      </c>
      <c r="C8786" t="s">
        <v>58274</v>
      </c>
      <c r="D8786" s="111" t="s">
        <v>4130</v>
      </c>
      <c r="E8786" s="111" t="s">
        <v>48129</v>
      </c>
    </row>
    <row r="8787" spans="1:5">
      <c r="A8787">
        <v>0</v>
      </c>
      <c r="B8787" t="s">
        <v>58275</v>
      </c>
      <c r="C8787" t="s">
        <v>58276</v>
      </c>
      <c r="D8787" s="111" t="s">
        <v>4130</v>
      </c>
      <c r="E8787" s="111" t="s">
        <v>48132</v>
      </c>
    </row>
    <row r="8788" spans="1:5">
      <c r="A8788">
        <v>0</v>
      </c>
      <c r="B8788" t="s">
        <v>58277</v>
      </c>
      <c r="C8788">
        <v>0</v>
      </c>
      <c r="D8788" s="111">
        <v>0</v>
      </c>
      <c r="E8788" s="111" t="s">
        <v>42775</v>
      </c>
    </row>
    <row r="8789" spans="1:5">
      <c r="A8789">
        <v>0</v>
      </c>
      <c r="B8789" t="s">
        <v>58278</v>
      </c>
      <c r="C8789" t="s">
        <v>58279</v>
      </c>
      <c r="D8789" s="111" t="s">
        <v>40</v>
      </c>
      <c r="E8789" s="111" t="s">
        <v>58280</v>
      </c>
    </row>
    <row r="8790" spans="1:5">
      <c r="A8790">
        <v>0</v>
      </c>
      <c r="B8790" t="s">
        <v>58281</v>
      </c>
      <c r="C8790">
        <v>0</v>
      </c>
      <c r="D8790" s="111">
        <v>0</v>
      </c>
      <c r="E8790" s="111" t="s">
        <v>42775</v>
      </c>
    </row>
    <row r="8791" spans="1:5">
      <c r="A8791">
        <v>0</v>
      </c>
      <c r="B8791" t="s">
        <v>58282</v>
      </c>
      <c r="C8791" t="s">
        <v>58283</v>
      </c>
      <c r="D8791" s="111" t="s">
        <v>4130</v>
      </c>
      <c r="E8791" s="111" t="s">
        <v>45906</v>
      </c>
    </row>
    <row r="8792" spans="1:5">
      <c r="A8792">
        <v>0</v>
      </c>
      <c r="B8792" t="s">
        <v>58284</v>
      </c>
      <c r="C8792" t="s">
        <v>58285</v>
      </c>
      <c r="D8792" s="111" t="s">
        <v>4130</v>
      </c>
      <c r="E8792" s="111" t="s">
        <v>48142</v>
      </c>
    </row>
    <row r="8793" spans="1:5">
      <c r="A8793">
        <v>0</v>
      </c>
      <c r="B8793" t="s">
        <v>58286</v>
      </c>
      <c r="C8793" t="s">
        <v>58287</v>
      </c>
      <c r="D8793" s="111" t="s">
        <v>4130</v>
      </c>
      <c r="E8793" s="111" t="s">
        <v>48145</v>
      </c>
    </row>
    <row r="8794" spans="1:5">
      <c r="A8794" t="s">
        <v>58288</v>
      </c>
      <c r="B8794">
        <v>0</v>
      </c>
      <c r="C8794">
        <v>0</v>
      </c>
      <c r="D8794" s="111">
        <v>0</v>
      </c>
      <c r="E8794" s="111" t="s">
        <v>42775</v>
      </c>
    </row>
    <row r="8795" spans="1:5">
      <c r="A8795">
        <v>0</v>
      </c>
      <c r="B8795" t="s">
        <v>58289</v>
      </c>
      <c r="C8795">
        <v>0</v>
      </c>
      <c r="D8795" s="111">
        <v>0</v>
      </c>
      <c r="E8795" s="111" t="s">
        <v>42775</v>
      </c>
    </row>
    <row r="8796" spans="1:5">
      <c r="A8796">
        <v>0</v>
      </c>
      <c r="B8796" t="s">
        <v>58290</v>
      </c>
      <c r="C8796" t="s">
        <v>58291</v>
      </c>
      <c r="D8796" s="111" t="s">
        <v>4148</v>
      </c>
      <c r="E8796" s="111" t="s">
        <v>48150</v>
      </c>
    </row>
    <row r="8797" spans="1:5">
      <c r="A8797">
        <v>0</v>
      </c>
      <c r="B8797" t="s">
        <v>58292</v>
      </c>
      <c r="C8797">
        <v>0</v>
      </c>
      <c r="D8797" s="111">
        <v>0</v>
      </c>
      <c r="E8797" s="111" t="s">
        <v>42775</v>
      </c>
    </row>
    <row r="8798" spans="1:5">
      <c r="A8798">
        <v>0</v>
      </c>
      <c r="B8798" t="s">
        <v>58293</v>
      </c>
      <c r="C8798" t="s">
        <v>58294</v>
      </c>
      <c r="D8798" s="111" t="s">
        <v>4130</v>
      </c>
      <c r="E8798" s="111" t="s">
        <v>48154</v>
      </c>
    </row>
    <row r="8799" spans="1:5">
      <c r="A8799">
        <v>0</v>
      </c>
      <c r="B8799" t="s">
        <v>58295</v>
      </c>
      <c r="C8799" t="s">
        <v>58296</v>
      </c>
      <c r="D8799" s="111" t="s">
        <v>4130</v>
      </c>
      <c r="E8799" s="111" t="s">
        <v>48157</v>
      </c>
    </row>
    <row r="8800" spans="1:5">
      <c r="A8800">
        <v>0</v>
      </c>
      <c r="B8800" t="s">
        <v>58297</v>
      </c>
      <c r="C8800" t="s">
        <v>58298</v>
      </c>
      <c r="D8800" s="111" t="s">
        <v>4130</v>
      </c>
      <c r="E8800" s="111" t="s">
        <v>48160</v>
      </c>
    </row>
    <row r="8801" spans="1:5">
      <c r="A8801">
        <v>0</v>
      </c>
      <c r="B8801" t="s">
        <v>58299</v>
      </c>
      <c r="C8801">
        <v>0</v>
      </c>
      <c r="D8801" s="111">
        <v>0</v>
      </c>
      <c r="E8801" s="111" t="s">
        <v>42775</v>
      </c>
    </row>
    <row r="8802" spans="1:5">
      <c r="A8802">
        <v>0</v>
      </c>
      <c r="B8802" t="s">
        <v>58300</v>
      </c>
      <c r="C8802" t="s">
        <v>58301</v>
      </c>
      <c r="D8802" s="111" t="s">
        <v>4130</v>
      </c>
      <c r="E8802" s="111" t="s">
        <v>57865</v>
      </c>
    </row>
    <row r="8803" spans="1:5">
      <c r="A8803">
        <v>0</v>
      </c>
      <c r="B8803" t="s">
        <v>58302</v>
      </c>
      <c r="C8803" t="s">
        <v>58303</v>
      </c>
      <c r="D8803" s="111" t="s">
        <v>4130</v>
      </c>
      <c r="E8803" s="111" t="s">
        <v>58304</v>
      </c>
    </row>
    <row r="8804" spans="1:5">
      <c r="A8804">
        <v>0</v>
      </c>
      <c r="B8804" t="s">
        <v>58305</v>
      </c>
      <c r="C8804" t="s">
        <v>58306</v>
      </c>
      <c r="D8804" s="111" t="s">
        <v>4130</v>
      </c>
      <c r="E8804" s="111" t="s">
        <v>48169</v>
      </c>
    </row>
    <row r="8805" spans="1:5">
      <c r="A8805">
        <v>0</v>
      </c>
      <c r="B8805" t="s">
        <v>58307</v>
      </c>
      <c r="C8805" t="s">
        <v>58308</v>
      </c>
      <c r="D8805" s="111" t="s">
        <v>4130</v>
      </c>
      <c r="E8805" s="111" t="s">
        <v>48172</v>
      </c>
    </row>
    <row r="8806" spans="1:5">
      <c r="A8806" t="s">
        <v>58309</v>
      </c>
      <c r="B8806">
        <v>0</v>
      </c>
      <c r="C8806">
        <v>0</v>
      </c>
      <c r="D8806" s="111">
        <v>0</v>
      </c>
      <c r="E8806" s="111" t="s">
        <v>42775</v>
      </c>
    </row>
    <row r="8807" spans="1:5">
      <c r="A8807">
        <v>0</v>
      </c>
      <c r="B8807" t="s">
        <v>58310</v>
      </c>
      <c r="C8807">
        <v>0</v>
      </c>
      <c r="D8807" s="111">
        <v>0</v>
      </c>
      <c r="E8807" s="111" t="s">
        <v>42775</v>
      </c>
    </row>
    <row r="8808" spans="1:5">
      <c r="A8808">
        <v>0</v>
      </c>
      <c r="B8808" t="s">
        <v>58311</v>
      </c>
      <c r="C8808" t="s">
        <v>58312</v>
      </c>
      <c r="D8808" s="111" t="s">
        <v>4130</v>
      </c>
      <c r="E8808" s="111" t="s">
        <v>48177</v>
      </c>
    </row>
    <row r="8809" spans="1:5">
      <c r="A8809">
        <v>0</v>
      </c>
      <c r="B8809" t="s">
        <v>58313</v>
      </c>
      <c r="C8809" t="s">
        <v>58314</v>
      </c>
      <c r="D8809" s="111" t="s">
        <v>4130</v>
      </c>
      <c r="E8809" s="111" t="s">
        <v>48180</v>
      </c>
    </row>
    <row r="8810" spans="1:5">
      <c r="A8810">
        <v>0</v>
      </c>
      <c r="B8810" t="s">
        <v>58315</v>
      </c>
      <c r="C8810">
        <v>0</v>
      </c>
      <c r="D8810" s="111">
        <v>0</v>
      </c>
      <c r="E8810" s="111" t="s">
        <v>42775</v>
      </c>
    </row>
    <row r="8811" spans="1:5">
      <c r="A8811">
        <v>0</v>
      </c>
      <c r="B8811" t="s">
        <v>58316</v>
      </c>
      <c r="C8811" t="s">
        <v>58317</v>
      </c>
      <c r="D8811" s="111" t="s">
        <v>4130</v>
      </c>
      <c r="E8811" s="111" t="s">
        <v>48184</v>
      </c>
    </row>
    <row r="8812" spans="1:5">
      <c r="A8812">
        <v>0</v>
      </c>
      <c r="B8812" t="s">
        <v>58318</v>
      </c>
      <c r="C8812" t="s">
        <v>58319</v>
      </c>
      <c r="D8812" s="111" t="s">
        <v>4130</v>
      </c>
      <c r="E8812" s="111" t="s">
        <v>47754</v>
      </c>
    </row>
    <row r="8813" spans="1:5">
      <c r="A8813">
        <v>0</v>
      </c>
      <c r="B8813" t="s">
        <v>58320</v>
      </c>
      <c r="C8813" t="s">
        <v>58321</v>
      </c>
      <c r="D8813" s="111" t="s">
        <v>4130</v>
      </c>
      <c r="E8813" s="111" t="s">
        <v>48189</v>
      </c>
    </row>
    <row r="8814" spans="1:5">
      <c r="A8814">
        <v>0</v>
      </c>
      <c r="B8814" t="s">
        <v>58322</v>
      </c>
      <c r="C8814" t="s">
        <v>58323</v>
      </c>
      <c r="D8814" s="111" t="s">
        <v>4130</v>
      </c>
      <c r="E8814" s="111" t="s">
        <v>45447</v>
      </c>
    </row>
    <row r="8815" spans="1:5">
      <c r="A8815">
        <v>0</v>
      </c>
      <c r="B8815" t="s">
        <v>58324</v>
      </c>
      <c r="C8815" t="s">
        <v>58325</v>
      </c>
      <c r="D8815" s="111" t="s">
        <v>4130</v>
      </c>
      <c r="E8815" s="111" t="s">
        <v>48194</v>
      </c>
    </row>
    <row r="8816" spans="1:5">
      <c r="A8816">
        <v>0</v>
      </c>
      <c r="B8816" t="s">
        <v>58326</v>
      </c>
      <c r="C8816" t="s">
        <v>58327</v>
      </c>
      <c r="D8816" s="111" t="s">
        <v>4130</v>
      </c>
      <c r="E8816" s="111" t="s">
        <v>48197</v>
      </c>
    </row>
    <row r="8817" spans="1:5">
      <c r="A8817">
        <v>0</v>
      </c>
      <c r="B8817" t="s">
        <v>58328</v>
      </c>
      <c r="C8817">
        <v>0</v>
      </c>
      <c r="D8817" s="111">
        <v>0</v>
      </c>
      <c r="E8817" s="111" t="s">
        <v>42775</v>
      </c>
    </row>
    <row r="8818" spans="1:5">
      <c r="A8818">
        <v>0</v>
      </c>
      <c r="B8818" t="s">
        <v>58329</v>
      </c>
      <c r="C8818" t="s">
        <v>58330</v>
      </c>
      <c r="D8818" s="111" t="s">
        <v>4130</v>
      </c>
      <c r="E8818" s="111" t="s">
        <v>47261</v>
      </c>
    </row>
    <row r="8819" spans="1:5">
      <c r="A8819">
        <v>0</v>
      </c>
      <c r="B8819" t="s">
        <v>58331</v>
      </c>
      <c r="C8819" t="s">
        <v>58332</v>
      </c>
      <c r="D8819" s="111" t="s">
        <v>4130</v>
      </c>
      <c r="E8819" s="111" t="s">
        <v>48203</v>
      </c>
    </row>
    <row r="8820" spans="1:5">
      <c r="A8820">
        <v>0</v>
      </c>
      <c r="B8820" t="s">
        <v>58333</v>
      </c>
      <c r="C8820" t="s">
        <v>58334</v>
      </c>
      <c r="D8820" s="111" t="s">
        <v>4130</v>
      </c>
      <c r="E8820" s="111" t="s">
        <v>48206</v>
      </c>
    </row>
    <row r="8821" spans="1:5">
      <c r="A8821" t="s">
        <v>58335</v>
      </c>
      <c r="B8821">
        <v>0</v>
      </c>
      <c r="C8821">
        <v>0</v>
      </c>
      <c r="D8821" s="111">
        <v>0</v>
      </c>
      <c r="E8821" s="111" t="s">
        <v>42775</v>
      </c>
    </row>
    <row r="8822" spans="1:5">
      <c r="A8822">
        <v>0</v>
      </c>
      <c r="B8822" t="s">
        <v>58336</v>
      </c>
      <c r="C8822">
        <v>0</v>
      </c>
      <c r="D8822" s="111">
        <v>0</v>
      </c>
      <c r="E8822" s="111" t="s">
        <v>42775</v>
      </c>
    </row>
    <row r="8823" spans="1:5">
      <c r="A8823">
        <v>0</v>
      </c>
      <c r="B8823" t="s">
        <v>58337</v>
      </c>
      <c r="C8823" t="s">
        <v>58338</v>
      </c>
      <c r="D8823" s="111" t="s">
        <v>4130</v>
      </c>
      <c r="E8823" s="111" t="s">
        <v>43454</v>
      </c>
    </row>
    <row r="8824" spans="1:5">
      <c r="A8824">
        <v>0</v>
      </c>
      <c r="B8824" t="s">
        <v>58339</v>
      </c>
      <c r="C8824" t="s">
        <v>58340</v>
      </c>
      <c r="D8824" s="111" t="s">
        <v>4130</v>
      </c>
      <c r="E8824" s="111" t="s">
        <v>48213</v>
      </c>
    </row>
    <row r="8825" spans="1:5">
      <c r="A8825">
        <v>0</v>
      </c>
      <c r="B8825" t="s">
        <v>58341</v>
      </c>
      <c r="C8825" t="s">
        <v>58342</v>
      </c>
      <c r="D8825" s="111" t="s">
        <v>4130</v>
      </c>
      <c r="E8825" s="111" t="s">
        <v>48216</v>
      </c>
    </row>
    <row r="8826" spans="1:5">
      <c r="A8826">
        <v>0</v>
      </c>
      <c r="B8826" t="s">
        <v>58343</v>
      </c>
      <c r="C8826" t="s">
        <v>58344</v>
      </c>
      <c r="D8826" s="111" t="s">
        <v>4130</v>
      </c>
      <c r="E8826" s="111" t="s">
        <v>48219</v>
      </c>
    </row>
    <row r="8827" spans="1:5">
      <c r="A8827">
        <v>0</v>
      </c>
      <c r="B8827" t="s">
        <v>58345</v>
      </c>
      <c r="C8827">
        <v>0</v>
      </c>
      <c r="D8827" s="111">
        <v>0</v>
      </c>
      <c r="E8827" s="111" t="s">
        <v>42775</v>
      </c>
    </row>
    <row r="8828" spans="1:5">
      <c r="A8828">
        <v>0</v>
      </c>
      <c r="B8828" t="s">
        <v>58346</v>
      </c>
      <c r="C8828" t="s">
        <v>58347</v>
      </c>
      <c r="D8828" s="111" t="s">
        <v>4130</v>
      </c>
      <c r="E8828" s="111" t="s">
        <v>47794</v>
      </c>
    </row>
    <row r="8829" spans="1:5">
      <c r="A8829">
        <v>0</v>
      </c>
      <c r="B8829" t="s">
        <v>58348</v>
      </c>
      <c r="C8829" t="s">
        <v>58349</v>
      </c>
      <c r="D8829" s="111" t="s">
        <v>4130</v>
      </c>
      <c r="E8829" s="111" t="s">
        <v>58350</v>
      </c>
    </row>
    <row r="8830" spans="1:5">
      <c r="A8830">
        <v>0</v>
      </c>
      <c r="B8830" t="s">
        <v>58351</v>
      </c>
      <c r="C8830" t="s">
        <v>58352</v>
      </c>
      <c r="D8830" s="111" t="s">
        <v>4130</v>
      </c>
      <c r="E8830" s="111" t="s">
        <v>53595</v>
      </c>
    </row>
    <row r="8831" spans="1:5">
      <c r="A8831" t="s">
        <v>58353</v>
      </c>
      <c r="B8831">
        <v>0</v>
      </c>
      <c r="C8831">
        <v>0</v>
      </c>
      <c r="D8831" s="111">
        <v>0</v>
      </c>
      <c r="E8831" s="111" t="s">
        <v>42775</v>
      </c>
    </row>
    <row r="8832" spans="1:5">
      <c r="A8832">
        <v>0</v>
      </c>
      <c r="B8832" t="s">
        <v>58354</v>
      </c>
      <c r="C8832">
        <v>0</v>
      </c>
      <c r="D8832" s="111">
        <v>0</v>
      </c>
      <c r="E8832" s="111" t="s">
        <v>42775</v>
      </c>
    </row>
    <row r="8833" spans="1:5">
      <c r="A8833">
        <v>0</v>
      </c>
      <c r="B8833" t="s">
        <v>58355</v>
      </c>
      <c r="C8833" t="s">
        <v>58356</v>
      </c>
      <c r="D8833" s="111" t="s">
        <v>4130</v>
      </c>
      <c r="E8833" s="111" t="s">
        <v>48233</v>
      </c>
    </row>
    <row r="8834" spans="1:5">
      <c r="A8834">
        <v>0</v>
      </c>
      <c r="B8834" t="s">
        <v>58357</v>
      </c>
      <c r="C8834" t="s">
        <v>58358</v>
      </c>
      <c r="D8834" s="111" t="s">
        <v>4130</v>
      </c>
      <c r="E8834" s="111" t="s">
        <v>48235</v>
      </c>
    </row>
    <row r="8835" spans="1:5">
      <c r="A8835">
        <v>0</v>
      </c>
      <c r="B8835" t="s">
        <v>58359</v>
      </c>
      <c r="C8835" t="s">
        <v>58360</v>
      </c>
      <c r="D8835" s="111" t="s">
        <v>4130</v>
      </c>
      <c r="E8835" s="111" t="s">
        <v>48237</v>
      </c>
    </row>
    <row r="8836" spans="1:5">
      <c r="A8836">
        <v>0</v>
      </c>
      <c r="B8836" t="s">
        <v>58361</v>
      </c>
      <c r="C8836" t="s">
        <v>58362</v>
      </c>
      <c r="D8836" s="111" t="s">
        <v>4130</v>
      </c>
      <c r="E8836" s="111" t="s">
        <v>48239</v>
      </c>
    </row>
    <row r="8837" spans="1:5">
      <c r="A8837">
        <v>0</v>
      </c>
      <c r="B8837" t="s">
        <v>58363</v>
      </c>
      <c r="C8837" t="s">
        <v>58364</v>
      </c>
      <c r="D8837" s="111" t="s">
        <v>4130</v>
      </c>
      <c r="E8837" s="111" t="s">
        <v>48241</v>
      </c>
    </row>
    <row r="8838" spans="1:5">
      <c r="A8838">
        <v>0</v>
      </c>
      <c r="B8838" t="s">
        <v>58365</v>
      </c>
      <c r="C8838" t="s">
        <v>58366</v>
      </c>
      <c r="D8838" s="111" t="s">
        <v>4130</v>
      </c>
      <c r="E8838" s="111" t="s">
        <v>48243</v>
      </c>
    </row>
    <row r="8839" spans="1:5">
      <c r="A8839">
        <v>0</v>
      </c>
      <c r="B8839" t="s">
        <v>58367</v>
      </c>
      <c r="C8839" t="s">
        <v>58368</v>
      </c>
      <c r="D8839" s="111" t="s">
        <v>4130</v>
      </c>
      <c r="E8839" s="111" t="s">
        <v>44913</v>
      </c>
    </row>
    <row r="8840" spans="1:5">
      <c r="A8840">
        <v>0</v>
      </c>
      <c r="B8840" t="s">
        <v>58369</v>
      </c>
      <c r="C8840" t="s">
        <v>58370</v>
      </c>
      <c r="D8840" s="111" t="s">
        <v>4130</v>
      </c>
      <c r="E8840" s="111" t="s">
        <v>48246</v>
      </c>
    </row>
    <row r="8841" spans="1:5">
      <c r="A8841">
        <v>0</v>
      </c>
      <c r="B8841" t="s">
        <v>58371</v>
      </c>
      <c r="C8841" t="s">
        <v>58372</v>
      </c>
      <c r="D8841" s="111" t="s">
        <v>4130</v>
      </c>
      <c r="E8841" s="111" t="s">
        <v>48248</v>
      </c>
    </row>
    <row r="8842" spans="1:5">
      <c r="A8842">
        <v>0</v>
      </c>
      <c r="B8842" t="s">
        <v>58373</v>
      </c>
      <c r="C8842" t="s">
        <v>58374</v>
      </c>
      <c r="D8842" s="111" t="s">
        <v>4130</v>
      </c>
      <c r="E8842" s="111" t="s">
        <v>48250</v>
      </c>
    </row>
    <row r="8843" spans="1:5">
      <c r="A8843">
        <v>0</v>
      </c>
      <c r="B8843" t="s">
        <v>58375</v>
      </c>
      <c r="C8843" t="s">
        <v>58376</v>
      </c>
      <c r="D8843" s="111" t="s">
        <v>4130</v>
      </c>
      <c r="E8843" s="111" t="s">
        <v>48252</v>
      </c>
    </row>
    <row r="8844" spans="1:5">
      <c r="A8844">
        <v>0</v>
      </c>
      <c r="B8844" t="s">
        <v>58377</v>
      </c>
      <c r="C8844" t="s">
        <v>58378</v>
      </c>
      <c r="D8844" s="111" t="s">
        <v>4130</v>
      </c>
      <c r="E8844" s="111" t="s">
        <v>48254</v>
      </c>
    </row>
    <row r="8845" spans="1:5">
      <c r="A8845">
        <v>0</v>
      </c>
      <c r="B8845" t="s">
        <v>58379</v>
      </c>
      <c r="C8845" t="s">
        <v>58380</v>
      </c>
      <c r="D8845" s="111" t="s">
        <v>4130</v>
      </c>
      <c r="E8845" s="111" t="s">
        <v>48256</v>
      </c>
    </row>
    <row r="8846" spans="1:5">
      <c r="A8846">
        <v>0</v>
      </c>
      <c r="B8846" t="s">
        <v>58381</v>
      </c>
      <c r="C8846" t="s">
        <v>58382</v>
      </c>
      <c r="D8846" s="111" t="s">
        <v>4130</v>
      </c>
      <c r="E8846" s="111" t="s">
        <v>48258</v>
      </c>
    </row>
    <row r="8847" spans="1:5">
      <c r="A8847">
        <v>0</v>
      </c>
      <c r="B8847" t="s">
        <v>58383</v>
      </c>
      <c r="C8847" t="s">
        <v>58384</v>
      </c>
      <c r="D8847" s="111" t="s">
        <v>4130</v>
      </c>
      <c r="E8847" s="111" t="s">
        <v>48260</v>
      </c>
    </row>
    <row r="8848" spans="1:5">
      <c r="A8848">
        <v>0</v>
      </c>
      <c r="B8848" t="s">
        <v>58385</v>
      </c>
      <c r="C8848" t="s">
        <v>58386</v>
      </c>
      <c r="D8848" s="111" t="s">
        <v>4130</v>
      </c>
      <c r="E8848" s="111" t="s">
        <v>48262</v>
      </c>
    </row>
    <row r="8849" spans="1:5">
      <c r="A8849">
        <v>0</v>
      </c>
      <c r="B8849" t="s">
        <v>58387</v>
      </c>
      <c r="C8849">
        <v>0</v>
      </c>
      <c r="D8849" s="111">
        <v>0</v>
      </c>
      <c r="E8849" s="111" t="s">
        <v>42775</v>
      </c>
    </row>
    <row r="8850" spans="1:5">
      <c r="A8850">
        <v>0</v>
      </c>
      <c r="B8850" t="s">
        <v>58388</v>
      </c>
      <c r="C8850" t="s">
        <v>58389</v>
      </c>
      <c r="D8850" s="111" t="s">
        <v>4130</v>
      </c>
      <c r="E8850" s="111" t="s">
        <v>48265</v>
      </c>
    </row>
    <row r="8851" spans="1:5">
      <c r="A8851">
        <v>0</v>
      </c>
      <c r="B8851" t="s">
        <v>58390</v>
      </c>
      <c r="C8851" t="s">
        <v>58391</v>
      </c>
      <c r="D8851" s="111" t="s">
        <v>4130</v>
      </c>
      <c r="E8851" s="111" t="s">
        <v>48267</v>
      </c>
    </row>
    <row r="8852" spans="1:5">
      <c r="A8852">
        <v>0</v>
      </c>
      <c r="B8852" t="s">
        <v>58392</v>
      </c>
      <c r="C8852" t="s">
        <v>58393</v>
      </c>
      <c r="D8852" s="111" t="s">
        <v>4130</v>
      </c>
      <c r="E8852" s="111" t="s">
        <v>48267</v>
      </c>
    </row>
    <row r="8853" spans="1:5">
      <c r="A8853">
        <v>0</v>
      </c>
      <c r="B8853" t="s">
        <v>58394</v>
      </c>
      <c r="C8853" t="s">
        <v>58395</v>
      </c>
      <c r="D8853" s="111" t="s">
        <v>4130</v>
      </c>
      <c r="E8853" s="111" t="s">
        <v>48265</v>
      </c>
    </row>
    <row r="8854" spans="1:5">
      <c r="A8854">
        <v>0</v>
      </c>
      <c r="B8854" t="s">
        <v>58396</v>
      </c>
      <c r="C8854" t="s">
        <v>58397</v>
      </c>
      <c r="D8854" s="111" t="s">
        <v>4130</v>
      </c>
      <c r="E8854" s="111" t="s">
        <v>48271</v>
      </c>
    </row>
    <row r="8855" spans="1:5">
      <c r="A8855">
        <v>0</v>
      </c>
      <c r="B8855" t="s">
        <v>58398</v>
      </c>
      <c r="C8855" t="s">
        <v>58399</v>
      </c>
      <c r="D8855" s="111" t="s">
        <v>4130</v>
      </c>
      <c r="E8855" s="111" t="s">
        <v>48273</v>
      </c>
    </row>
    <row r="8856" spans="1:5">
      <c r="A8856">
        <v>0</v>
      </c>
      <c r="B8856" t="s">
        <v>58400</v>
      </c>
      <c r="C8856" t="s">
        <v>58401</v>
      </c>
      <c r="D8856" s="111" t="s">
        <v>4130</v>
      </c>
      <c r="E8856" s="111" t="s">
        <v>48275</v>
      </c>
    </row>
    <row r="8857" spans="1:5">
      <c r="A8857">
        <v>0</v>
      </c>
      <c r="B8857" t="s">
        <v>58402</v>
      </c>
      <c r="C8857" t="s">
        <v>58403</v>
      </c>
      <c r="D8857" s="111" t="s">
        <v>4130</v>
      </c>
      <c r="E8857" s="111" t="s">
        <v>48277</v>
      </c>
    </row>
    <row r="8858" spans="1:5">
      <c r="A8858">
        <v>0</v>
      </c>
      <c r="B8858" t="s">
        <v>58404</v>
      </c>
      <c r="C8858">
        <v>0</v>
      </c>
      <c r="D8858" s="111">
        <v>0</v>
      </c>
      <c r="E8858" s="111" t="s">
        <v>42775</v>
      </c>
    </row>
    <row r="8859" spans="1:5">
      <c r="A8859">
        <v>0</v>
      </c>
      <c r="B8859" t="s">
        <v>58405</v>
      </c>
      <c r="C8859" t="s">
        <v>58406</v>
      </c>
      <c r="D8859" s="111" t="s">
        <v>4130</v>
      </c>
      <c r="E8859" s="111" t="s">
        <v>48280</v>
      </c>
    </row>
    <row r="8860" spans="1:5">
      <c r="A8860">
        <v>0</v>
      </c>
      <c r="B8860" t="s">
        <v>58407</v>
      </c>
      <c r="C8860" t="s">
        <v>58408</v>
      </c>
      <c r="D8860" s="111" t="s">
        <v>4130</v>
      </c>
      <c r="E8860" s="111" t="s">
        <v>48282</v>
      </c>
    </row>
    <row r="8861" spans="1:5">
      <c r="A8861">
        <v>0</v>
      </c>
      <c r="B8861" t="s">
        <v>58409</v>
      </c>
      <c r="C8861" t="s">
        <v>58410</v>
      </c>
      <c r="D8861" s="111" t="s">
        <v>4130</v>
      </c>
      <c r="E8861" s="111" t="s">
        <v>48284</v>
      </c>
    </row>
    <row r="8862" spans="1:5">
      <c r="A8862">
        <v>0</v>
      </c>
      <c r="B8862" t="s">
        <v>58411</v>
      </c>
      <c r="C8862" t="s">
        <v>58412</v>
      </c>
      <c r="D8862" s="111" t="s">
        <v>4130</v>
      </c>
      <c r="E8862" s="111" t="s">
        <v>48286</v>
      </c>
    </row>
    <row r="8863" spans="1:5">
      <c r="A8863">
        <v>0</v>
      </c>
      <c r="B8863" t="s">
        <v>58413</v>
      </c>
      <c r="C8863" t="s">
        <v>58414</v>
      </c>
      <c r="D8863" s="111" t="s">
        <v>4130</v>
      </c>
      <c r="E8863" s="111" t="s">
        <v>48288</v>
      </c>
    </row>
    <row r="8864" spans="1:5">
      <c r="A8864">
        <v>0</v>
      </c>
      <c r="B8864" t="s">
        <v>58415</v>
      </c>
      <c r="C8864" t="s">
        <v>58416</v>
      </c>
      <c r="D8864" s="111" t="s">
        <v>4130</v>
      </c>
      <c r="E8864" s="111" t="s">
        <v>48290</v>
      </c>
    </row>
    <row r="8865" spans="1:5">
      <c r="A8865">
        <v>0</v>
      </c>
      <c r="B8865" t="s">
        <v>58417</v>
      </c>
      <c r="C8865" t="s">
        <v>58418</v>
      </c>
      <c r="D8865" s="111" t="s">
        <v>4130</v>
      </c>
      <c r="E8865" s="111" t="s">
        <v>48292</v>
      </c>
    </row>
    <row r="8866" spans="1:5">
      <c r="A8866">
        <v>0</v>
      </c>
      <c r="B8866" t="s">
        <v>58419</v>
      </c>
      <c r="C8866" t="s">
        <v>58420</v>
      </c>
      <c r="D8866" s="111" t="s">
        <v>4130</v>
      </c>
      <c r="E8866" s="111" t="s">
        <v>48294</v>
      </c>
    </row>
    <row r="8867" spans="1:5">
      <c r="A8867">
        <v>0</v>
      </c>
      <c r="B8867" t="s">
        <v>58421</v>
      </c>
      <c r="C8867" t="s">
        <v>58422</v>
      </c>
      <c r="D8867" s="111" t="s">
        <v>4130</v>
      </c>
      <c r="E8867" s="111" t="s">
        <v>48296</v>
      </c>
    </row>
    <row r="8868" spans="1:5">
      <c r="A8868">
        <v>0</v>
      </c>
      <c r="B8868" t="s">
        <v>58423</v>
      </c>
      <c r="C8868" t="s">
        <v>58424</v>
      </c>
      <c r="D8868" s="111" t="s">
        <v>4130</v>
      </c>
      <c r="E8868" s="111" t="s">
        <v>48298</v>
      </c>
    </row>
    <row r="8869" spans="1:5">
      <c r="A8869">
        <v>0</v>
      </c>
      <c r="B8869" t="s">
        <v>58425</v>
      </c>
      <c r="C8869" t="s">
        <v>58426</v>
      </c>
      <c r="D8869" s="111" t="s">
        <v>4130</v>
      </c>
      <c r="E8869" s="111" t="s">
        <v>48300</v>
      </c>
    </row>
    <row r="8870" spans="1:5">
      <c r="A8870">
        <v>0</v>
      </c>
      <c r="B8870" t="s">
        <v>58427</v>
      </c>
      <c r="C8870" t="s">
        <v>58428</v>
      </c>
      <c r="D8870" s="111" t="s">
        <v>4130</v>
      </c>
      <c r="E8870" s="111" t="s">
        <v>48302</v>
      </c>
    </row>
    <row r="8871" spans="1:5">
      <c r="A8871">
        <v>0</v>
      </c>
      <c r="B8871" t="s">
        <v>58429</v>
      </c>
      <c r="C8871" t="s">
        <v>58430</v>
      </c>
      <c r="D8871" s="111" t="s">
        <v>4130</v>
      </c>
      <c r="E8871" s="111" t="s">
        <v>48304</v>
      </c>
    </row>
    <row r="8872" spans="1:5">
      <c r="A8872">
        <v>0</v>
      </c>
      <c r="B8872" t="s">
        <v>58431</v>
      </c>
      <c r="C8872" t="s">
        <v>58432</v>
      </c>
      <c r="D8872" s="111" t="s">
        <v>4130</v>
      </c>
      <c r="E8872" s="111" t="s">
        <v>48306</v>
      </c>
    </row>
    <row r="8873" spans="1:5">
      <c r="A8873">
        <v>0</v>
      </c>
      <c r="B8873" t="s">
        <v>58433</v>
      </c>
      <c r="C8873" t="s">
        <v>58434</v>
      </c>
      <c r="D8873" s="111" t="s">
        <v>4130</v>
      </c>
      <c r="E8873" s="111" t="s">
        <v>48308</v>
      </c>
    </row>
    <row r="8874" spans="1:5">
      <c r="A8874">
        <v>0</v>
      </c>
      <c r="B8874" t="s">
        <v>58435</v>
      </c>
      <c r="C8874" t="s">
        <v>58436</v>
      </c>
      <c r="D8874" s="111" t="s">
        <v>4130</v>
      </c>
      <c r="E8874" s="111" t="s">
        <v>48310</v>
      </c>
    </row>
    <row r="8875" spans="1:5">
      <c r="A8875">
        <v>0</v>
      </c>
      <c r="B8875" t="s">
        <v>58437</v>
      </c>
      <c r="C8875" t="s">
        <v>58438</v>
      </c>
      <c r="D8875" s="111" t="s">
        <v>4130</v>
      </c>
      <c r="E8875" s="111" t="s">
        <v>48312</v>
      </c>
    </row>
    <row r="8876" spans="1:5">
      <c r="A8876">
        <v>0</v>
      </c>
      <c r="B8876" t="s">
        <v>58439</v>
      </c>
      <c r="C8876" t="s">
        <v>58440</v>
      </c>
      <c r="D8876" s="111" t="s">
        <v>4130</v>
      </c>
      <c r="E8876" s="111" t="s">
        <v>48314</v>
      </c>
    </row>
    <row r="8877" spans="1:5">
      <c r="A8877">
        <v>0</v>
      </c>
      <c r="B8877" t="s">
        <v>58441</v>
      </c>
      <c r="C8877" t="s">
        <v>58442</v>
      </c>
      <c r="D8877" s="111" t="s">
        <v>4130</v>
      </c>
      <c r="E8877" s="111" t="s">
        <v>48316</v>
      </c>
    </row>
    <row r="8878" spans="1:5">
      <c r="A8878">
        <v>0</v>
      </c>
      <c r="B8878" t="s">
        <v>58443</v>
      </c>
      <c r="C8878" t="s">
        <v>58444</v>
      </c>
      <c r="D8878" s="111" t="s">
        <v>4130</v>
      </c>
      <c r="E8878" s="111" t="s">
        <v>48318</v>
      </c>
    </row>
    <row r="8879" spans="1:5">
      <c r="A8879">
        <v>0</v>
      </c>
      <c r="B8879" t="s">
        <v>58445</v>
      </c>
      <c r="C8879" t="s">
        <v>58446</v>
      </c>
      <c r="D8879" s="111" t="s">
        <v>4130</v>
      </c>
      <c r="E8879" s="111" t="s">
        <v>48320</v>
      </c>
    </row>
    <row r="8880" spans="1:5">
      <c r="A8880">
        <v>0</v>
      </c>
      <c r="B8880" t="s">
        <v>58447</v>
      </c>
      <c r="C8880" t="s">
        <v>58448</v>
      </c>
      <c r="D8880" s="111" t="s">
        <v>4130</v>
      </c>
      <c r="E8880" s="111" t="s">
        <v>48322</v>
      </c>
    </row>
    <row r="8881" spans="1:5">
      <c r="A8881">
        <v>0</v>
      </c>
      <c r="B8881" t="s">
        <v>58449</v>
      </c>
      <c r="C8881" t="s">
        <v>58450</v>
      </c>
      <c r="D8881" s="111" t="s">
        <v>4130</v>
      </c>
      <c r="E8881" s="111" t="s">
        <v>48324</v>
      </c>
    </row>
    <row r="8882" spans="1:5">
      <c r="A8882">
        <v>0</v>
      </c>
      <c r="B8882" t="s">
        <v>58451</v>
      </c>
      <c r="C8882" t="s">
        <v>58452</v>
      </c>
      <c r="D8882" s="111" t="s">
        <v>4130</v>
      </c>
      <c r="E8882" s="111" t="s">
        <v>48280</v>
      </c>
    </row>
    <row r="8883" spans="1:5">
      <c r="A8883">
        <v>0</v>
      </c>
      <c r="B8883" t="s">
        <v>58453</v>
      </c>
      <c r="C8883">
        <v>0</v>
      </c>
      <c r="D8883" s="111">
        <v>0</v>
      </c>
      <c r="E8883" s="111" t="s">
        <v>42775</v>
      </c>
    </row>
    <row r="8884" spans="1:5">
      <c r="A8884">
        <v>0</v>
      </c>
      <c r="B8884" t="s">
        <v>58454</v>
      </c>
      <c r="C8884" t="s">
        <v>58455</v>
      </c>
      <c r="D8884" s="111" t="s">
        <v>4147</v>
      </c>
      <c r="E8884" s="111" t="s">
        <v>58456</v>
      </c>
    </row>
    <row r="8885" spans="1:5">
      <c r="A8885">
        <v>0</v>
      </c>
      <c r="B8885" t="s">
        <v>58457</v>
      </c>
      <c r="C8885" t="s">
        <v>58458</v>
      </c>
      <c r="D8885" s="111" t="s">
        <v>4147</v>
      </c>
      <c r="E8885" s="111" t="s">
        <v>58459</v>
      </c>
    </row>
    <row r="8886" spans="1:5">
      <c r="A8886">
        <v>0</v>
      </c>
      <c r="B8886" t="s">
        <v>58460</v>
      </c>
      <c r="C8886" t="s">
        <v>58461</v>
      </c>
      <c r="D8886" s="111" t="s">
        <v>4130</v>
      </c>
      <c r="E8886" s="111" t="s">
        <v>48332</v>
      </c>
    </row>
    <row r="8887" spans="1:5">
      <c r="A8887">
        <v>0</v>
      </c>
      <c r="B8887" t="s">
        <v>58462</v>
      </c>
      <c r="C8887" t="s">
        <v>58463</v>
      </c>
      <c r="D8887" s="111" t="s">
        <v>4147</v>
      </c>
      <c r="E8887" s="111" t="s">
        <v>58464</v>
      </c>
    </row>
    <row r="8888" spans="1:5">
      <c r="A8888">
        <v>0</v>
      </c>
      <c r="B8888" t="s">
        <v>58465</v>
      </c>
      <c r="C8888" t="s">
        <v>58466</v>
      </c>
      <c r="D8888" s="111" t="s">
        <v>4147</v>
      </c>
      <c r="E8888" s="111" t="s">
        <v>58467</v>
      </c>
    </row>
    <row r="8889" spans="1:5">
      <c r="A8889">
        <v>0</v>
      </c>
      <c r="B8889" t="s">
        <v>58468</v>
      </c>
      <c r="C8889" t="s">
        <v>58469</v>
      </c>
      <c r="D8889" s="111" t="s">
        <v>4147</v>
      </c>
      <c r="E8889" s="111" t="s">
        <v>58470</v>
      </c>
    </row>
    <row r="8890" spans="1:5">
      <c r="A8890">
        <v>0</v>
      </c>
      <c r="B8890" t="s">
        <v>58471</v>
      </c>
      <c r="C8890" t="s">
        <v>58472</v>
      </c>
      <c r="D8890" s="111" t="s">
        <v>4147</v>
      </c>
      <c r="E8890" s="111" t="s">
        <v>58473</v>
      </c>
    </row>
    <row r="8891" spans="1:5">
      <c r="A8891">
        <v>0</v>
      </c>
      <c r="B8891" t="s">
        <v>58474</v>
      </c>
      <c r="C8891" t="s">
        <v>58475</v>
      </c>
      <c r="D8891" s="111" t="s">
        <v>4130</v>
      </c>
      <c r="E8891" s="111" t="s">
        <v>58476</v>
      </c>
    </row>
    <row r="8892" spans="1:5">
      <c r="A8892">
        <v>0</v>
      </c>
      <c r="B8892" t="s">
        <v>58477</v>
      </c>
      <c r="C8892" t="s">
        <v>58478</v>
      </c>
      <c r="D8892" s="111" t="s">
        <v>4147</v>
      </c>
      <c r="E8892" s="111" t="s">
        <v>58479</v>
      </c>
    </row>
    <row r="8893" spans="1:5">
      <c r="A8893">
        <v>0</v>
      </c>
      <c r="B8893" t="s">
        <v>58480</v>
      </c>
      <c r="C8893" t="s">
        <v>58481</v>
      </c>
      <c r="D8893" s="111" t="s">
        <v>4130</v>
      </c>
      <c r="E8893" s="111" t="s">
        <v>54969</v>
      </c>
    </row>
    <row r="8894" spans="1:5">
      <c r="A8894">
        <v>0</v>
      </c>
      <c r="B8894" t="s">
        <v>58482</v>
      </c>
      <c r="C8894" t="s">
        <v>58483</v>
      </c>
      <c r="D8894" s="111" t="s">
        <v>4130</v>
      </c>
      <c r="E8894" s="111" t="s">
        <v>42840</v>
      </c>
    </row>
    <row r="8895" spans="1:5">
      <c r="A8895">
        <v>0</v>
      </c>
      <c r="B8895" t="s">
        <v>58484</v>
      </c>
      <c r="C8895" t="s">
        <v>58485</v>
      </c>
      <c r="D8895" s="111" t="s">
        <v>4130</v>
      </c>
      <c r="E8895" s="111" t="s">
        <v>57925</v>
      </c>
    </row>
    <row r="8896" spans="1:5">
      <c r="A8896">
        <v>0</v>
      </c>
      <c r="B8896" t="s">
        <v>58486</v>
      </c>
      <c r="C8896" t="s">
        <v>58487</v>
      </c>
      <c r="D8896" s="111" t="s">
        <v>4130</v>
      </c>
      <c r="E8896" s="111" t="s">
        <v>57970</v>
      </c>
    </row>
    <row r="8897" spans="1:5">
      <c r="A8897">
        <v>0</v>
      </c>
      <c r="B8897" t="s">
        <v>58488</v>
      </c>
      <c r="C8897" t="s">
        <v>58489</v>
      </c>
      <c r="D8897" s="111" t="s">
        <v>4130</v>
      </c>
      <c r="E8897" s="111" t="s">
        <v>57955</v>
      </c>
    </row>
    <row r="8898" spans="1:5">
      <c r="A8898">
        <v>0</v>
      </c>
      <c r="B8898" t="s">
        <v>58490</v>
      </c>
      <c r="C8898" t="s">
        <v>58491</v>
      </c>
      <c r="D8898" s="111" t="s">
        <v>4130</v>
      </c>
      <c r="E8898" s="111" t="s">
        <v>57957</v>
      </c>
    </row>
    <row r="8899" spans="1:5">
      <c r="A8899">
        <v>0</v>
      </c>
      <c r="B8899" t="s">
        <v>58492</v>
      </c>
      <c r="C8899" t="s">
        <v>58493</v>
      </c>
      <c r="D8899" s="111" t="s">
        <v>4130</v>
      </c>
      <c r="E8899" s="111" t="s">
        <v>57970</v>
      </c>
    </row>
    <row r="8900" spans="1:5">
      <c r="A8900">
        <v>0</v>
      </c>
      <c r="B8900" t="s">
        <v>58494</v>
      </c>
      <c r="C8900" t="s">
        <v>58495</v>
      </c>
      <c r="D8900" s="111" t="s">
        <v>4130</v>
      </c>
      <c r="E8900" s="111" t="s">
        <v>57955</v>
      </c>
    </row>
    <row r="8901" spans="1:5">
      <c r="A8901">
        <v>0</v>
      </c>
      <c r="B8901" t="s">
        <v>58496</v>
      </c>
      <c r="C8901" t="s">
        <v>58497</v>
      </c>
      <c r="D8901" s="111" t="s">
        <v>4130</v>
      </c>
      <c r="E8901" s="111" t="s">
        <v>57833</v>
      </c>
    </row>
    <row r="8902" spans="1:5">
      <c r="A8902">
        <v>0</v>
      </c>
      <c r="B8902" t="s">
        <v>58498</v>
      </c>
      <c r="C8902">
        <v>0</v>
      </c>
      <c r="D8902" s="111">
        <v>0</v>
      </c>
      <c r="E8902" s="111" t="s">
        <v>42775</v>
      </c>
    </row>
    <row r="8903" spans="1:5">
      <c r="A8903">
        <v>0</v>
      </c>
      <c r="B8903" t="s">
        <v>58499</v>
      </c>
      <c r="C8903" t="s">
        <v>58500</v>
      </c>
      <c r="D8903" s="111" t="s">
        <v>4130</v>
      </c>
      <c r="E8903" s="111" t="s">
        <v>48356</v>
      </c>
    </row>
    <row r="8904" spans="1:5">
      <c r="A8904">
        <v>0</v>
      </c>
      <c r="B8904" t="s">
        <v>58501</v>
      </c>
      <c r="C8904" t="s">
        <v>58502</v>
      </c>
      <c r="D8904" s="111" t="s">
        <v>4130</v>
      </c>
      <c r="E8904" s="111" t="s">
        <v>47739</v>
      </c>
    </row>
    <row r="8905" spans="1:5">
      <c r="A8905">
        <v>0</v>
      </c>
      <c r="B8905" t="s">
        <v>58503</v>
      </c>
      <c r="C8905" t="s">
        <v>58504</v>
      </c>
      <c r="D8905" s="111" t="s">
        <v>4130</v>
      </c>
      <c r="E8905" s="111" t="s">
        <v>48359</v>
      </c>
    </row>
    <row r="8906" spans="1:5">
      <c r="A8906">
        <v>0</v>
      </c>
      <c r="B8906" t="s">
        <v>58505</v>
      </c>
      <c r="C8906" t="s">
        <v>58506</v>
      </c>
      <c r="D8906" s="111" t="s">
        <v>4130</v>
      </c>
      <c r="E8906" s="111" t="s">
        <v>48361</v>
      </c>
    </row>
    <row r="8907" spans="1:5">
      <c r="A8907">
        <v>0</v>
      </c>
      <c r="B8907" t="s">
        <v>58507</v>
      </c>
      <c r="C8907" t="s">
        <v>58508</v>
      </c>
      <c r="D8907" s="111" t="s">
        <v>4130</v>
      </c>
      <c r="E8907" s="111" t="s">
        <v>48363</v>
      </c>
    </row>
    <row r="8908" spans="1:5">
      <c r="A8908">
        <v>0</v>
      </c>
      <c r="B8908" t="s">
        <v>58509</v>
      </c>
      <c r="C8908" t="s">
        <v>58510</v>
      </c>
      <c r="D8908" s="111" t="s">
        <v>4130</v>
      </c>
      <c r="E8908" s="111" t="s">
        <v>48365</v>
      </c>
    </row>
    <row r="8909" spans="1:5">
      <c r="A8909">
        <v>0</v>
      </c>
      <c r="B8909" t="s">
        <v>58511</v>
      </c>
      <c r="C8909" t="s">
        <v>58512</v>
      </c>
      <c r="D8909" s="111" t="s">
        <v>4130</v>
      </c>
      <c r="E8909" s="111" t="s">
        <v>48367</v>
      </c>
    </row>
    <row r="8910" spans="1:5">
      <c r="A8910">
        <v>0</v>
      </c>
      <c r="B8910" t="s">
        <v>58513</v>
      </c>
      <c r="C8910" t="s">
        <v>58514</v>
      </c>
      <c r="D8910" s="111" t="s">
        <v>4130</v>
      </c>
      <c r="E8910" s="111" t="s">
        <v>48369</v>
      </c>
    </row>
    <row r="8911" spans="1:5">
      <c r="A8911">
        <v>0</v>
      </c>
      <c r="B8911" t="s">
        <v>58515</v>
      </c>
      <c r="C8911" t="s">
        <v>58516</v>
      </c>
      <c r="D8911" s="111" t="s">
        <v>4130</v>
      </c>
      <c r="E8911" s="111" t="s">
        <v>48371</v>
      </c>
    </row>
    <row r="8912" spans="1:5">
      <c r="A8912">
        <v>0</v>
      </c>
      <c r="B8912" t="s">
        <v>58517</v>
      </c>
      <c r="C8912" t="s">
        <v>58518</v>
      </c>
      <c r="D8912" s="111" t="s">
        <v>4130</v>
      </c>
      <c r="E8912" s="111" t="s">
        <v>48373</v>
      </c>
    </row>
    <row r="8913" spans="1:5">
      <c r="A8913">
        <v>0</v>
      </c>
      <c r="B8913" t="s">
        <v>58519</v>
      </c>
      <c r="C8913" t="s">
        <v>58520</v>
      </c>
      <c r="D8913" s="111" t="s">
        <v>4130</v>
      </c>
      <c r="E8913" s="111" t="s">
        <v>48375</v>
      </c>
    </row>
    <row r="8914" spans="1:5">
      <c r="A8914">
        <v>0</v>
      </c>
      <c r="B8914" t="s">
        <v>58521</v>
      </c>
      <c r="C8914" t="s">
        <v>58522</v>
      </c>
      <c r="D8914" s="111" t="s">
        <v>4130</v>
      </c>
      <c r="E8914" s="111" t="s">
        <v>48377</v>
      </c>
    </row>
    <row r="8915" spans="1:5">
      <c r="A8915">
        <v>0</v>
      </c>
      <c r="B8915" t="s">
        <v>58523</v>
      </c>
      <c r="C8915" t="s">
        <v>58524</v>
      </c>
      <c r="D8915" s="111" t="s">
        <v>4130</v>
      </c>
      <c r="E8915" s="111" t="s">
        <v>48379</v>
      </c>
    </row>
    <row r="8916" spans="1:5">
      <c r="A8916">
        <v>0</v>
      </c>
      <c r="B8916" t="s">
        <v>58525</v>
      </c>
      <c r="C8916" t="s">
        <v>58526</v>
      </c>
      <c r="D8916" s="111" t="s">
        <v>4130</v>
      </c>
      <c r="E8916" s="111" t="s">
        <v>48381</v>
      </c>
    </row>
    <row r="8917" spans="1:5">
      <c r="A8917">
        <v>0</v>
      </c>
      <c r="B8917" t="s">
        <v>58527</v>
      </c>
      <c r="C8917" t="s">
        <v>58528</v>
      </c>
      <c r="D8917" s="111" t="s">
        <v>4130</v>
      </c>
      <c r="E8917" s="111" t="s">
        <v>48381</v>
      </c>
    </row>
    <row r="8918" spans="1:5">
      <c r="A8918">
        <v>0</v>
      </c>
      <c r="B8918" t="s">
        <v>58529</v>
      </c>
      <c r="C8918" t="s">
        <v>58530</v>
      </c>
      <c r="D8918" s="111" t="s">
        <v>4130</v>
      </c>
      <c r="E8918" s="111" t="s">
        <v>48384</v>
      </c>
    </row>
    <row r="8919" spans="1:5">
      <c r="A8919">
        <v>0</v>
      </c>
      <c r="B8919" t="s">
        <v>58531</v>
      </c>
      <c r="C8919" t="s">
        <v>58532</v>
      </c>
      <c r="D8919" s="111" t="s">
        <v>4130</v>
      </c>
      <c r="E8919" s="111" t="s">
        <v>48386</v>
      </c>
    </row>
    <row r="8920" spans="1:5">
      <c r="A8920">
        <v>0</v>
      </c>
      <c r="B8920" t="s">
        <v>58533</v>
      </c>
      <c r="C8920" t="s">
        <v>58534</v>
      </c>
      <c r="D8920" s="111" t="s">
        <v>4130</v>
      </c>
      <c r="E8920" s="111" t="s">
        <v>48388</v>
      </c>
    </row>
    <row r="8921" spans="1:5">
      <c r="A8921">
        <v>0</v>
      </c>
      <c r="B8921" t="s">
        <v>58535</v>
      </c>
      <c r="C8921" t="s">
        <v>58536</v>
      </c>
      <c r="D8921" s="111" t="s">
        <v>4130</v>
      </c>
      <c r="E8921" s="111" t="s">
        <v>42964</v>
      </c>
    </row>
    <row r="8922" spans="1:5">
      <c r="A8922">
        <v>0</v>
      </c>
      <c r="B8922" t="s">
        <v>58537</v>
      </c>
      <c r="C8922" t="s">
        <v>58538</v>
      </c>
      <c r="D8922" s="111" t="s">
        <v>4130</v>
      </c>
      <c r="E8922" s="111" t="s">
        <v>48391</v>
      </c>
    </row>
    <row r="8923" spans="1:5">
      <c r="A8923">
        <v>0</v>
      </c>
      <c r="B8923" t="s">
        <v>58539</v>
      </c>
      <c r="C8923" t="s">
        <v>58540</v>
      </c>
      <c r="D8923" s="111" t="s">
        <v>4130</v>
      </c>
      <c r="E8923" s="111" t="s">
        <v>48393</v>
      </c>
    </row>
    <row r="8924" spans="1:5">
      <c r="A8924">
        <v>0</v>
      </c>
      <c r="B8924" t="s">
        <v>58541</v>
      </c>
      <c r="C8924" t="s">
        <v>58542</v>
      </c>
      <c r="D8924" s="111" t="s">
        <v>4130</v>
      </c>
      <c r="E8924" s="111" t="s">
        <v>48395</v>
      </c>
    </row>
    <row r="8925" spans="1:5">
      <c r="A8925">
        <v>0</v>
      </c>
      <c r="B8925" t="s">
        <v>58543</v>
      </c>
      <c r="C8925">
        <v>0</v>
      </c>
      <c r="D8925" s="111">
        <v>0</v>
      </c>
      <c r="E8925" s="111" t="s">
        <v>42775</v>
      </c>
    </row>
    <row r="8926" spans="1:5">
      <c r="A8926">
        <v>0</v>
      </c>
      <c r="B8926" t="s">
        <v>21749</v>
      </c>
      <c r="C8926" t="s">
        <v>58544</v>
      </c>
      <c r="D8926" s="111" t="s">
        <v>4130</v>
      </c>
      <c r="E8926" s="111" t="s">
        <v>48398</v>
      </c>
    </row>
    <row r="8927" spans="1:5">
      <c r="A8927">
        <v>0</v>
      </c>
      <c r="B8927" t="s">
        <v>21750</v>
      </c>
      <c r="C8927" t="s">
        <v>58545</v>
      </c>
      <c r="D8927" s="111" t="s">
        <v>4130</v>
      </c>
      <c r="E8927" s="111" t="s">
        <v>48400</v>
      </c>
    </row>
    <row r="8928" spans="1:5">
      <c r="A8928">
        <v>0</v>
      </c>
      <c r="B8928" t="s">
        <v>21751</v>
      </c>
      <c r="C8928" t="s">
        <v>58546</v>
      </c>
      <c r="D8928" s="111" t="s">
        <v>4130</v>
      </c>
      <c r="E8928" s="111" t="s">
        <v>48402</v>
      </c>
    </row>
    <row r="8929" spans="1:5">
      <c r="A8929">
        <v>0</v>
      </c>
      <c r="B8929" t="s">
        <v>21752</v>
      </c>
      <c r="C8929" t="s">
        <v>58547</v>
      </c>
      <c r="D8929" s="111" t="s">
        <v>4130</v>
      </c>
      <c r="E8929" s="111" t="s">
        <v>48404</v>
      </c>
    </row>
    <row r="8930" spans="1:5">
      <c r="A8930">
        <v>0</v>
      </c>
      <c r="B8930" t="s">
        <v>58548</v>
      </c>
      <c r="C8930">
        <v>0</v>
      </c>
      <c r="D8930" s="111">
        <v>0</v>
      </c>
      <c r="E8930" s="111" t="s">
        <v>42775</v>
      </c>
    </row>
    <row r="8931" spans="1:5">
      <c r="A8931">
        <v>0</v>
      </c>
      <c r="B8931" t="s">
        <v>21753</v>
      </c>
      <c r="C8931" t="s">
        <v>58549</v>
      </c>
      <c r="D8931" s="111" t="s">
        <v>4130</v>
      </c>
      <c r="E8931" s="111" t="s">
        <v>58550</v>
      </c>
    </row>
    <row r="8932" spans="1:5">
      <c r="A8932">
        <v>0</v>
      </c>
      <c r="B8932" t="s">
        <v>21754</v>
      </c>
      <c r="C8932" t="s">
        <v>58551</v>
      </c>
      <c r="D8932" s="111" t="s">
        <v>4130</v>
      </c>
      <c r="E8932" s="111" t="s">
        <v>57955</v>
      </c>
    </row>
    <row r="8933" spans="1:5">
      <c r="A8933">
        <v>0</v>
      </c>
      <c r="B8933" t="s">
        <v>21755</v>
      </c>
      <c r="C8933" t="s">
        <v>58552</v>
      </c>
      <c r="D8933" s="111" t="s">
        <v>4130</v>
      </c>
      <c r="E8933" s="111" t="s">
        <v>58553</v>
      </c>
    </row>
    <row r="8934" spans="1:5">
      <c r="A8934">
        <v>0</v>
      </c>
      <c r="B8934" t="s">
        <v>21756</v>
      </c>
      <c r="C8934" t="s">
        <v>58554</v>
      </c>
      <c r="D8934" s="111" t="s">
        <v>4130</v>
      </c>
      <c r="E8934" s="111" t="s">
        <v>58555</v>
      </c>
    </row>
    <row r="8935" spans="1:5">
      <c r="A8935">
        <v>0</v>
      </c>
      <c r="B8935" t="s">
        <v>21757</v>
      </c>
      <c r="C8935" t="s">
        <v>58556</v>
      </c>
      <c r="D8935" s="111" t="s">
        <v>4130</v>
      </c>
      <c r="E8935" s="111" t="s">
        <v>58557</v>
      </c>
    </row>
    <row r="8936" spans="1:5">
      <c r="A8936">
        <v>0</v>
      </c>
      <c r="B8936" t="s">
        <v>21758</v>
      </c>
      <c r="C8936" t="s">
        <v>58558</v>
      </c>
      <c r="D8936" s="111" t="s">
        <v>4130</v>
      </c>
      <c r="E8936" s="111" t="s">
        <v>58559</v>
      </c>
    </row>
    <row r="8937" spans="1:5">
      <c r="A8937">
        <v>0</v>
      </c>
      <c r="B8937" t="s">
        <v>21759</v>
      </c>
      <c r="C8937" t="s">
        <v>58560</v>
      </c>
      <c r="D8937" s="111" t="s">
        <v>4130</v>
      </c>
      <c r="E8937" s="111" t="s">
        <v>58561</v>
      </c>
    </row>
    <row r="8938" spans="1:5">
      <c r="A8938">
        <v>0</v>
      </c>
      <c r="B8938" t="s">
        <v>21760</v>
      </c>
      <c r="C8938" t="s">
        <v>58562</v>
      </c>
      <c r="D8938" s="111" t="s">
        <v>4130</v>
      </c>
      <c r="E8938" s="111" t="s">
        <v>58563</v>
      </c>
    </row>
    <row r="8939" spans="1:5">
      <c r="A8939">
        <v>0</v>
      </c>
      <c r="B8939" t="s">
        <v>21761</v>
      </c>
      <c r="C8939" t="s">
        <v>58564</v>
      </c>
      <c r="D8939" s="111" t="s">
        <v>4130</v>
      </c>
      <c r="E8939" s="111" t="s">
        <v>42840</v>
      </c>
    </row>
    <row r="8940" spans="1:5">
      <c r="A8940">
        <v>0</v>
      </c>
      <c r="B8940" t="s">
        <v>21762</v>
      </c>
      <c r="C8940" t="s">
        <v>58565</v>
      </c>
      <c r="D8940" s="111" t="s">
        <v>4130</v>
      </c>
      <c r="E8940" s="111" t="s">
        <v>57925</v>
      </c>
    </row>
    <row r="8941" spans="1:5">
      <c r="A8941">
        <v>0</v>
      </c>
      <c r="B8941" t="s">
        <v>21763</v>
      </c>
      <c r="C8941" t="s">
        <v>58566</v>
      </c>
      <c r="D8941" s="111" t="s">
        <v>4130</v>
      </c>
      <c r="E8941" s="111" t="s">
        <v>57957</v>
      </c>
    </row>
    <row r="8942" spans="1:5">
      <c r="A8942">
        <v>0</v>
      </c>
      <c r="B8942" t="s">
        <v>21764</v>
      </c>
      <c r="C8942" t="s">
        <v>58567</v>
      </c>
      <c r="D8942" s="111" t="s">
        <v>4130</v>
      </c>
      <c r="E8942" s="111" t="s">
        <v>57970</v>
      </c>
    </row>
    <row r="8943" spans="1:5">
      <c r="A8943">
        <v>0</v>
      </c>
      <c r="B8943" t="s">
        <v>58568</v>
      </c>
      <c r="C8943">
        <v>0</v>
      </c>
      <c r="D8943" s="111">
        <v>0</v>
      </c>
      <c r="E8943" s="111" t="s">
        <v>42775</v>
      </c>
    </row>
    <row r="8944" spans="1:5">
      <c r="A8944">
        <v>0</v>
      </c>
      <c r="B8944" t="s">
        <v>21765</v>
      </c>
      <c r="C8944" t="s">
        <v>58569</v>
      </c>
      <c r="D8944" s="111" t="s">
        <v>4130</v>
      </c>
      <c r="E8944" s="111" t="s">
        <v>54969</v>
      </c>
    </row>
    <row r="8945" spans="1:5">
      <c r="A8945">
        <v>0</v>
      </c>
      <c r="B8945" t="s">
        <v>21766</v>
      </c>
      <c r="C8945" t="s">
        <v>58570</v>
      </c>
      <c r="D8945" s="111" t="s">
        <v>4130</v>
      </c>
      <c r="E8945" s="111" t="s">
        <v>54969</v>
      </c>
    </row>
    <row r="8946" spans="1:5">
      <c r="A8946">
        <v>0</v>
      </c>
      <c r="B8946" t="s">
        <v>21767</v>
      </c>
      <c r="C8946" t="s">
        <v>58571</v>
      </c>
      <c r="D8946" s="111" t="s">
        <v>4130</v>
      </c>
      <c r="E8946" s="111" t="s">
        <v>42840</v>
      </c>
    </row>
    <row r="8947" spans="1:5">
      <c r="A8947">
        <v>0</v>
      </c>
      <c r="B8947" t="s">
        <v>21768</v>
      </c>
      <c r="C8947" t="s">
        <v>58572</v>
      </c>
      <c r="D8947" s="111" t="s">
        <v>4130</v>
      </c>
      <c r="E8947" s="111" t="s">
        <v>53595</v>
      </c>
    </row>
    <row r="8948" spans="1:5">
      <c r="A8948">
        <v>0</v>
      </c>
      <c r="B8948" t="s">
        <v>21769</v>
      </c>
      <c r="C8948" t="s">
        <v>58573</v>
      </c>
      <c r="D8948" s="111" t="s">
        <v>4130</v>
      </c>
      <c r="E8948" s="111" t="s">
        <v>58039</v>
      </c>
    </row>
    <row r="8949" spans="1:5">
      <c r="A8949">
        <v>0</v>
      </c>
      <c r="B8949" t="s">
        <v>21770</v>
      </c>
      <c r="C8949" t="s">
        <v>58574</v>
      </c>
      <c r="D8949" s="111" t="s">
        <v>4130</v>
      </c>
      <c r="E8949" s="111" t="s">
        <v>57970</v>
      </c>
    </row>
    <row r="8950" spans="1:5">
      <c r="A8950">
        <v>0</v>
      </c>
      <c r="B8950" t="s">
        <v>21771</v>
      </c>
      <c r="C8950" t="s">
        <v>58575</v>
      </c>
      <c r="D8950" s="111" t="s">
        <v>4130</v>
      </c>
      <c r="E8950" s="111" t="s">
        <v>42840</v>
      </c>
    </row>
    <row r="8951" spans="1:5">
      <c r="A8951">
        <v>0</v>
      </c>
      <c r="B8951" t="s">
        <v>21772</v>
      </c>
      <c r="C8951" t="s">
        <v>58576</v>
      </c>
      <c r="D8951" s="111" t="s">
        <v>4130</v>
      </c>
      <c r="E8951" s="111" t="s">
        <v>57925</v>
      </c>
    </row>
    <row r="8952" spans="1:5">
      <c r="A8952">
        <v>0</v>
      </c>
      <c r="B8952" t="s">
        <v>58577</v>
      </c>
      <c r="C8952">
        <v>0</v>
      </c>
      <c r="D8952" s="111">
        <v>0</v>
      </c>
      <c r="E8952" s="111" t="s">
        <v>42775</v>
      </c>
    </row>
    <row r="8953" spans="1:5">
      <c r="A8953">
        <v>0</v>
      </c>
      <c r="B8953" t="s">
        <v>21773</v>
      </c>
      <c r="C8953" t="s">
        <v>58578</v>
      </c>
      <c r="D8953" s="111" t="s">
        <v>4130</v>
      </c>
      <c r="E8953" s="111" t="s">
        <v>42840</v>
      </c>
    </row>
    <row r="8954" spans="1:5">
      <c r="A8954">
        <v>0</v>
      </c>
      <c r="B8954" t="s">
        <v>21774</v>
      </c>
      <c r="C8954" t="s">
        <v>58579</v>
      </c>
      <c r="D8954" s="111" t="s">
        <v>4130</v>
      </c>
      <c r="E8954" s="111" t="s">
        <v>58580</v>
      </c>
    </row>
    <row r="8955" spans="1:5">
      <c r="A8955">
        <v>0</v>
      </c>
      <c r="B8955" t="s">
        <v>21775</v>
      </c>
      <c r="C8955" t="s">
        <v>58581</v>
      </c>
      <c r="D8955" s="111" t="s">
        <v>4130</v>
      </c>
      <c r="E8955" s="111" t="s">
        <v>43982</v>
      </c>
    </row>
    <row r="8956" spans="1:5">
      <c r="A8956">
        <v>0</v>
      </c>
      <c r="B8956" t="s">
        <v>21776</v>
      </c>
      <c r="C8956" t="s">
        <v>58582</v>
      </c>
      <c r="D8956" s="111" t="s">
        <v>4130</v>
      </c>
      <c r="E8956" s="111" t="s">
        <v>58583</v>
      </c>
    </row>
    <row r="8957" spans="1:5">
      <c r="A8957" t="s">
        <v>58584</v>
      </c>
      <c r="B8957">
        <v>0</v>
      </c>
      <c r="C8957">
        <v>0</v>
      </c>
      <c r="D8957" s="111">
        <v>0</v>
      </c>
      <c r="E8957" s="111" t="s">
        <v>42775</v>
      </c>
    </row>
    <row r="8958" spans="1:5">
      <c r="A8958">
        <v>0</v>
      </c>
      <c r="B8958" t="s">
        <v>58585</v>
      </c>
      <c r="C8958">
        <v>0</v>
      </c>
      <c r="D8958" s="111">
        <v>0</v>
      </c>
      <c r="E8958" s="111" t="s">
        <v>42775</v>
      </c>
    </row>
    <row r="8959" spans="1:5">
      <c r="A8959">
        <v>0</v>
      </c>
      <c r="B8959" t="s">
        <v>21799</v>
      </c>
      <c r="C8959" t="s">
        <v>58586</v>
      </c>
      <c r="D8959" s="111" t="s">
        <v>4130</v>
      </c>
      <c r="E8959" s="111" t="s">
        <v>48444</v>
      </c>
    </row>
    <row r="8960" spans="1:5">
      <c r="A8960">
        <v>0</v>
      </c>
      <c r="B8960" t="s">
        <v>21800</v>
      </c>
      <c r="C8960" t="s">
        <v>58587</v>
      </c>
      <c r="D8960" s="111" t="s">
        <v>4130</v>
      </c>
      <c r="E8960" s="111" t="s">
        <v>48446</v>
      </c>
    </row>
    <row r="8961" spans="1:5">
      <c r="A8961">
        <v>0</v>
      </c>
      <c r="B8961" t="s">
        <v>21801</v>
      </c>
      <c r="C8961" t="s">
        <v>58588</v>
      </c>
      <c r="D8961" s="111" t="s">
        <v>40</v>
      </c>
      <c r="E8961" s="111" t="s">
        <v>58589</v>
      </c>
    </row>
    <row r="8962" spans="1:5">
      <c r="A8962">
        <v>0</v>
      </c>
      <c r="B8962" t="s">
        <v>58590</v>
      </c>
      <c r="C8962">
        <v>0</v>
      </c>
      <c r="D8962" s="111">
        <v>0</v>
      </c>
      <c r="E8962" s="111" t="s">
        <v>42775</v>
      </c>
    </row>
    <row r="8963" spans="1:5">
      <c r="A8963">
        <v>0</v>
      </c>
      <c r="B8963" t="s">
        <v>21802</v>
      </c>
      <c r="C8963" t="s">
        <v>58591</v>
      </c>
      <c r="D8963" s="111" t="s">
        <v>4130</v>
      </c>
      <c r="E8963" s="111" t="s">
        <v>48451</v>
      </c>
    </row>
    <row r="8964" spans="1:5">
      <c r="A8964">
        <v>0</v>
      </c>
      <c r="B8964" t="s">
        <v>21803</v>
      </c>
      <c r="C8964" t="s">
        <v>58592</v>
      </c>
      <c r="D8964" s="111" t="s">
        <v>4130</v>
      </c>
      <c r="E8964" s="111" t="s">
        <v>48453</v>
      </c>
    </row>
    <row r="8965" spans="1:5">
      <c r="A8965">
        <v>0</v>
      </c>
      <c r="B8965" t="s">
        <v>21804</v>
      </c>
      <c r="C8965" t="s">
        <v>58593</v>
      </c>
      <c r="D8965" s="111" t="s">
        <v>4130</v>
      </c>
      <c r="E8965" s="111" t="s">
        <v>48455</v>
      </c>
    </row>
    <row r="8966" spans="1:5">
      <c r="A8966">
        <v>0</v>
      </c>
      <c r="B8966" t="s">
        <v>21805</v>
      </c>
      <c r="C8966" t="s">
        <v>58594</v>
      </c>
      <c r="D8966" s="111" t="s">
        <v>4130</v>
      </c>
      <c r="E8966" s="111" t="s">
        <v>48457</v>
      </c>
    </row>
    <row r="8967" spans="1:5">
      <c r="A8967">
        <v>0</v>
      </c>
      <c r="B8967" t="s">
        <v>21806</v>
      </c>
      <c r="C8967" t="s">
        <v>58595</v>
      </c>
      <c r="D8967" s="111" t="s">
        <v>4130</v>
      </c>
      <c r="E8967" s="111" t="s">
        <v>48459</v>
      </c>
    </row>
    <row r="8968" spans="1:5">
      <c r="A8968">
        <v>0</v>
      </c>
      <c r="B8968" t="s">
        <v>21807</v>
      </c>
      <c r="C8968" t="s">
        <v>58596</v>
      </c>
      <c r="D8968" s="111" t="s">
        <v>4130</v>
      </c>
      <c r="E8968" s="111" t="s">
        <v>48461</v>
      </c>
    </row>
    <row r="8969" spans="1:5">
      <c r="A8969">
        <v>0</v>
      </c>
      <c r="B8969" t="s">
        <v>21808</v>
      </c>
      <c r="C8969" t="s">
        <v>58597</v>
      </c>
      <c r="D8969" s="111" t="s">
        <v>4151</v>
      </c>
      <c r="E8969" s="111" t="s">
        <v>48463</v>
      </c>
    </row>
    <row r="8970" spans="1:5">
      <c r="A8970">
        <v>0</v>
      </c>
      <c r="B8970" t="s">
        <v>21809</v>
      </c>
      <c r="C8970" t="s">
        <v>58598</v>
      </c>
      <c r="D8970" s="111" t="s">
        <v>4151</v>
      </c>
      <c r="E8970" s="111" t="s">
        <v>45404</v>
      </c>
    </row>
    <row r="8971" spans="1:5">
      <c r="A8971">
        <v>0</v>
      </c>
      <c r="B8971" t="s">
        <v>21810</v>
      </c>
      <c r="C8971" t="s">
        <v>58599</v>
      </c>
      <c r="D8971" s="111" t="s">
        <v>4130</v>
      </c>
      <c r="E8971" s="111" t="s">
        <v>47770</v>
      </c>
    </row>
    <row r="8972" spans="1:5">
      <c r="A8972">
        <v>0</v>
      </c>
      <c r="B8972" t="s">
        <v>21811</v>
      </c>
      <c r="C8972" t="s">
        <v>58600</v>
      </c>
      <c r="D8972" s="111" t="s">
        <v>4130</v>
      </c>
      <c r="E8972" s="111" t="s">
        <v>46267</v>
      </c>
    </row>
    <row r="8973" spans="1:5">
      <c r="A8973">
        <v>0</v>
      </c>
      <c r="B8973" t="s">
        <v>21812</v>
      </c>
      <c r="C8973" t="s">
        <v>58601</v>
      </c>
      <c r="D8973" s="111" t="s">
        <v>4130</v>
      </c>
      <c r="E8973" s="111" t="s">
        <v>48468</v>
      </c>
    </row>
    <row r="8974" spans="1:5">
      <c r="A8974">
        <v>0</v>
      </c>
      <c r="B8974" t="s">
        <v>21813</v>
      </c>
      <c r="C8974" t="s">
        <v>58602</v>
      </c>
      <c r="D8974" s="111" t="s">
        <v>4130</v>
      </c>
      <c r="E8974" s="111" t="s">
        <v>48470</v>
      </c>
    </row>
    <row r="8975" spans="1:5">
      <c r="A8975">
        <v>0</v>
      </c>
      <c r="B8975" t="s">
        <v>21814</v>
      </c>
      <c r="C8975" t="s">
        <v>58603</v>
      </c>
      <c r="D8975" s="111" t="s">
        <v>4130</v>
      </c>
      <c r="E8975" s="111" t="s">
        <v>48472</v>
      </c>
    </row>
    <row r="8976" spans="1:5">
      <c r="A8976">
        <v>0</v>
      </c>
      <c r="B8976" t="s">
        <v>21815</v>
      </c>
      <c r="C8976" t="s">
        <v>58604</v>
      </c>
      <c r="D8976" s="111" t="s">
        <v>4130</v>
      </c>
      <c r="E8976" s="111" t="s">
        <v>48474</v>
      </c>
    </row>
    <row r="8977" spans="1:5">
      <c r="A8977">
        <v>0</v>
      </c>
      <c r="B8977" t="s">
        <v>21816</v>
      </c>
      <c r="C8977" t="s">
        <v>58605</v>
      </c>
      <c r="D8977" s="111" t="s">
        <v>4130</v>
      </c>
      <c r="E8977" s="111" t="s">
        <v>48476</v>
      </c>
    </row>
    <row r="8978" spans="1:5">
      <c r="A8978">
        <v>0</v>
      </c>
      <c r="B8978" t="s">
        <v>21817</v>
      </c>
      <c r="C8978" t="s">
        <v>58606</v>
      </c>
      <c r="D8978" s="111" t="s">
        <v>4130</v>
      </c>
      <c r="E8978" s="111" t="s">
        <v>48478</v>
      </c>
    </row>
    <row r="8979" spans="1:5">
      <c r="A8979">
        <v>0</v>
      </c>
      <c r="B8979" t="s">
        <v>58607</v>
      </c>
      <c r="C8979">
        <v>0</v>
      </c>
      <c r="D8979" s="111">
        <v>0</v>
      </c>
      <c r="E8979" s="111" t="s">
        <v>42775</v>
      </c>
    </row>
    <row r="8980" spans="1:5">
      <c r="A8980">
        <v>0</v>
      </c>
      <c r="B8980" t="s">
        <v>21818</v>
      </c>
      <c r="C8980" t="s">
        <v>58608</v>
      </c>
      <c r="D8980" s="111" t="s">
        <v>4130</v>
      </c>
      <c r="E8980" s="111" t="s">
        <v>43851</v>
      </c>
    </row>
    <row r="8981" spans="1:5">
      <c r="A8981">
        <v>0</v>
      </c>
      <c r="B8981" t="s">
        <v>21819</v>
      </c>
      <c r="C8981" t="s">
        <v>58609</v>
      </c>
      <c r="D8981" s="111" t="s">
        <v>4130</v>
      </c>
      <c r="E8981" s="111" t="s">
        <v>48483</v>
      </c>
    </row>
    <row r="8982" spans="1:5">
      <c r="A8982" t="s">
        <v>58610</v>
      </c>
      <c r="B8982">
        <v>0</v>
      </c>
      <c r="C8982">
        <v>0</v>
      </c>
      <c r="D8982" s="111">
        <v>0</v>
      </c>
      <c r="E8982" s="111" t="s">
        <v>42775</v>
      </c>
    </row>
    <row r="8983" spans="1:5">
      <c r="A8983">
        <v>0</v>
      </c>
      <c r="B8983" t="s">
        <v>58611</v>
      </c>
      <c r="C8983">
        <v>0</v>
      </c>
      <c r="D8983" s="111">
        <v>0</v>
      </c>
      <c r="E8983" s="111" t="s">
        <v>42775</v>
      </c>
    </row>
    <row r="8984" spans="1:5">
      <c r="A8984">
        <v>0</v>
      </c>
      <c r="B8984" t="s">
        <v>21820</v>
      </c>
      <c r="C8984" t="s">
        <v>58612</v>
      </c>
      <c r="D8984" s="111" t="s">
        <v>4135</v>
      </c>
      <c r="E8984" s="111" t="s">
        <v>54969</v>
      </c>
    </row>
    <row r="8985" spans="1:5">
      <c r="A8985">
        <v>0</v>
      </c>
      <c r="B8985" t="s">
        <v>21821</v>
      </c>
      <c r="C8985" t="s">
        <v>58613</v>
      </c>
      <c r="D8985" s="111" t="s">
        <v>4135</v>
      </c>
      <c r="E8985" s="111" t="s">
        <v>53919</v>
      </c>
    </row>
    <row r="8986" spans="1:5">
      <c r="A8986">
        <v>0</v>
      </c>
      <c r="B8986" t="s">
        <v>21822</v>
      </c>
      <c r="C8986" t="s">
        <v>58614</v>
      </c>
      <c r="D8986" s="111" t="s">
        <v>4135</v>
      </c>
      <c r="E8986" s="111" t="s">
        <v>42840</v>
      </c>
    </row>
    <row r="8987" spans="1:5">
      <c r="A8987">
        <v>0</v>
      </c>
      <c r="B8987" t="s">
        <v>58615</v>
      </c>
      <c r="C8987">
        <v>0</v>
      </c>
      <c r="D8987" s="111">
        <v>0</v>
      </c>
      <c r="E8987" s="111" t="s">
        <v>42775</v>
      </c>
    </row>
    <row r="8988" spans="1:5">
      <c r="A8988">
        <v>0</v>
      </c>
      <c r="B8988" t="s">
        <v>21823</v>
      </c>
      <c r="C8988" t="s">
        <v>58616</v>
      </c>
      <c r="D8988" s="111" t="s">
        <v>4130</v>
      </c>
      <c r="E8988" s="111" t="s">
        <v>58617</v>
      </c>
    </row>
    <row r="8989" spans="1:5">
      <c r="A8989">
        <v>0</v>
      </c>
      <c r="B8989" t="s">
        <v>21824</v>
      </c>
      <c r="C8989" t="s">
        <v>58618</v>
      </c>
      <c r="D8989" s="111" t="s">
        <v>4130</v>
      </c>
      <c r="E8989" s="111" t="s">
        <v>58619</v>
      </c>
    </row>
    <row r="8990" spans="1:5">
      <c r="A8990">
        <v>0</v>
      </c>
      <c r="B8990" t="s">
        <v>58620</v>
      </c>
      <c r="C8990">
        <v>0</v>
      </c>
      <c r="D8990" s="111">
        <v>0</v>
      </c>
      <c r="E8990" s="111" t="s">
        <v>42775</v>
      </c>
    </row>
    <row r="8991" spans="1:5">
      <c r="A8991">
        <v>0</v>
      </c>
      <c r="B8991" t="s">
        <v>21825</v>
      </c>
      <c r="C8991" t="s">
        <v>58621</v>
      </c>
      <c r="D8991" s="111" t="s">
        <v>4130</v>
      </c>
      <c r="E8991" s="111" t="s">
        <v>54969</v>
      </c>
    </row>
    <row r="8992" spans="1:5">
      <c r="A8992">
        <v>0</v>
      </c>
      <c r="B8992" t="s">
        <v>21826</v>
      </c>
      <c r="C8992" t="s">
        <v>21827</v>
      </c>
      <c r="D8992" s="111" t="s">
        <v>4130</v>
      </c>
      <c r="E8992" s="111" t="s">
        <v>58112</v>
      </c>
    </row>
    <row r="8993" spans="1:5">
      <c r="A8993">
        <v>0</v>
      </c>
      <c r="B8993" t="s">
        <v>21828</v>
      </c>
      <c r="C8993" t="s">
        <v>58622</v>
      </c>
      <c r="D8993" s="111" t="s">
        <v>4130</v>
      </c>
      <c r="E8993" s="111" t="s">
        <v>58112</v>
      </c>
    </row>
    <row r="8994" spans="1:5">
      <c r="A8994">
        <v>0</v>
      </c>
      <c r="B8994" t="s">
        <v>21829</v>
      </c>
      <c r="C8994" t="s">
        <v>58623</v>
      </c>
      <c r="D8994" s="111" t="s">
        <v>4130</v>
      </c>
      <c r="E8994" s="111" t="s">
        <v>42840</v>
      </c>
    </row>
    <row r="8995" spans="1:5">
      <c r="A8995">
        <v>0</v>
      </c>
      <c r="B8995" t="s">
        <v>21830</v>
      </c>
      <c r="C8995" t="s">
        <v>58624</v>
      </c>
      <c r="D8995" s="111" t="s">
        <v>40</v>
      </c>
      <c r="E8995" s="111" t="s">
        <v>58107</v>
      </c>
    </row>
    <row r="8996" spans="1:5">
      <c r="A8996">
        <v>0</v>
      </c>
      <c r="B8996" t="s">
        <v>21831</v>
      </c>
      <c r="C8996" t="s">
        <v>58625</v>
      </c>
      <c r="D8996" s="111" t="s">
        <v>4130</v>
      </c>
      <c r="E8996" s="111" t="s">
        <v>42840</v>
      </c>
    </row>
    <row r="8997" spans="1:5">
      <c r="A8997">
        <v>0</v>
      </c>
      <c r="B8997" t="s">
        <v>21832</v>
      </c>
      <c r="C8997" t="s">
        <v>21833</v>
      </c>
      <c r="D8997" s="111" t="s">
        <v>4130</v>
      </c>
      <c r="E8997" s="111" t="s">
        <v>53595</v>
      </c>
    </row>
    <row r="8998" spans="1:5">
      <c r="A8998">
        <v>0</v>
      </c>
      <c r="B8998" t="s">
        <v>21834</v>
      </c>
      <c r="C8998" t="s">
        <v>58626</v>
      </c>
      <c r="D8998" s="111" t="s">
        <v>4130</v>
      </c>
      <c r="E8998" s="111" t="s">
        <v>58112</v>
      </c>
    </row>
    <row r="8999" spans="1:5">
      <c r="A8999">
        <v>0</v>
      </c>
      <c r="B8999" t="s">
        <v>21835</v>
      </c>
      <c r="C8999" t="s">
        <v>58627</v>
      </c>
      <c r="D8999" s="111" t="s">
        <v>4130</v>
      </c>
      <c r="E8999" s="111" t="s">
        <v>58112</v>
      </c>
    </row>
    <row r="9000" spans="1:5">
      <c r="A9000">
        <v>0</v>
      </c>
      <c r="B9000" t="s">
        <v>21836</v>
      </c>
      <c r="C9000" t="s">
        <v>58628</v>
      </c>
      <c r="D9000" s="111" t="s">
        <v>4130</v>
      </c>
      <c r="E9000" s="111" t="s">
        <v>53595</v>
      </c>
    </row>
    <row r="9001" spans="1:5">
      <c r="A9001">
        <v>0</v>
      </c>
      <c r="B9001" t="s">
        <v>21837</v>
      </c>
      <c r="C9001" t="s">
        <v>58629</v>
      </c>
      <c r="D9001" s="111" t="s">
        <v>4130</v>
      </c>
      <c r="E9001" s="111" t="s">
        <v>42840</v>
      </c>
    </row>
    <row r="9002" spans="1:5">
      <c r="A9002">
        <v>0</v>
      </c>
      <c r="B9002" t="s">
        <v>21838</v>
      </c>
      <c r="C9002" t="s">
        <v>58630</v>
      </c>
      <c r="D9002" s="111" t="s">
        <v>4130</v>
      </c>
      <c r="E9002" s="111" t="s">
        <v>57925</v>
      </c>
    </row>
    <row r="9003" spans="1:5">
      <c r="A9003">
        <v>0</v>
      </c>
      <c r="B9003" t="s">
        <v>21839</v>
      </c>
      <c r="C9003" t="s">
        <v>58631</v>
      </c>
      <c r="D9003" s="111" t="s">
        <v>4130</v>
      </c>
      <c r="E9003" s="111" t="s">
        <v>57970</v>
      </c>
    </row>
    <row r="9004" spans="1:5">
      <c r="A9004">
        <v>0</v>
      </c>
      <c r="B9004" t="s">
        <v>21840</v>
      </c>
      <c r="C9004" t="s">
        <v>58632</v>
      </c>
      <c r="D9004" s="111" t="s">
        <v>4130</v>
      </c>
      <c r="E9004" s="111" t="s">
        <v>42840</v>
      </c>
    </row>
    <row r="9005" spans="1:5">
      <c r="A9005">
        <v>0</v>
      </c>
      <c r="B9005" t="s">
        <v>21841</v>
      </c>
      <c r="C9005" t="s">
        <v>21842</v>
      </c>
      <c r="D9005" s="111" t="s">
        <v>4130</v>
      </c>
      <c r="E9005" s="111" t="s">
        <v>54969</v>
      </c>
    </row>
    <row r="9006" spans="1:5">
      <c r="A9006">
        <v>0</v>
      </c>
      <c r="B9006" t="s">
        <v>21843</v>
      </c>
      <c r="C9006" t="s">
        <v>58633</v>
      </c>
      <c r="D9006" s="111" t="s">
        <v>4130</v>
      </c>
      <c r="E9006" s="111" t="s">
        <v>57925</v>
      </c>
    </row>
    <row r="9007" spans="1:5">
      <c r="A9007">
        <v>0</v>
      </c>
      <c r="B9007" t="s">
        <v>21844</v>
      </c>
      <c r="C9007" t="s">
        <v>58634</v>
      </c>
      <c r="D9007" s="111" t="s">
        <v>4130</v>
      </c>
      <c r="E9007" s="111" t="s">
        <v>57957</v>
      </c>
    </row>
    <row r="9008" spans="1:5">
      <c r="A9008">
        <v>0</v>
      </c>
      <c r="B9008" t="s">
        <v>21845</v>
      </c>
      <c r="C9008" t="s">
        <v>58635</v>
      </c>
      <c r="D9008" s="111" t="s">
        <v>4130</v>
      </c>
      <c r="E9008" s="111" t="s">
        <v>57970</v>
      </c>
    </row>
    <row r="9009" spans="1:5">
      <c r="A9009">
        <v>0</v>
      </c>
      <c r="B9009" t="s">
        <v>21846</v>
      </c>
      <c r="C9009" t="s">
        <v>58636</v>
      </c>
      <c r="D9009" s="111" t="s">
        <v>4130</v>
      </c>
      <c r="E9009" s="111" t="s">
        <v>57955</v>
      </c>
    </row>
    <row r="9010" spans="1:5">
      <c r="A9010">
        <v>0</v>
      </c>
      <c r="B9010" t="s">
        <v>21847</v>
      </c>
      <c r="C9010" t="s">
        <v>58637</v>
      </c>
      <c r="D9010" s="111" t="s">
        <v>4130</v>
      </c>
      <c r="E9010" s="111" t="s">
        <v>57833</v>
      </c>
    </row>
    <row r="9011" spans="1:5">
      <c r="A9011">
        <v>0</v>
      </c>
      <c r="B9011" t="s">
        <v>21848</v>
      </c>
      <c r="C9011" t="s">
        <v>58638</v>
      </c>
      <c r="D9011" s="111" t="s">
        <v>4130</v>
      </c>
      <c r="E9011" s="111" t="s">
        <v>57846</v>
      </c>
    </row>
    <row r="9012" spans="1:5">
      <c r="A9012">
        <v>0</v>
      </c>
      <c r="B9012" t="s">
        <v>21849</v>
      </c>
      <c r="C9012" t="s">
        <v>58639</v>
      </c>
      <c r="D9012" s="111" t="s">
        <v>4130</v>
      </c>
      <c r="E9012" s="111" t="s">
        <v>58640</v>
      </c>
    </row>
    <row r="9013" spans="1:5">
      <c r="A9013">
        <v>0</v>
      </c>
      <c r="B9013" t="s">
        <v>21850</v>
      </c>
      <c r="C9013" t="s">
        <v>21851</v>
      </c>
      <c r="D9013" s="111" t="s">
        <v>4130</v>
      </c>
      <c r="E9013" s="111" t="s">
        <v>58641</v>
      </c>
    </row>
    <row r="9014" spans="1:5">
      <c r="A9014">
        <v>0</v>
      </c>
      <c r="B9014" t="s">
        <v>21852</v>
      </c>
      <c r="C9014" t="s">
        <v>58642</v>
      </c>
      <c r="D9014" s="111" t="s">
        <v>4130</v>
      </c>
      <c r="E9014" s="111" t="s">
        <v>53595</v>
      </c>
    </row>
    <row r="9015" spans="1:5">
      <c r="A9015">
        <v>0</v>
      </c>
      <c r="B9015" t="s">
        <v>21853</v>
      </c>
      <c r="C9015" t="s">
        <v>58643</v>
      </c>
      <c r="D9015" s="111" t="s">
        <v>4130</v>
      </c>
      <c r="E9015" s="111" t="s">
        <v>57957</v>
      </c>
    </row>
    <row r="9016" spans="1:5">
      <c r="A9016">
        <v>0</v>
      </c>
      <c r="B9016" t="s">
        <v>21854</v>
      </c>
      <c r="C9016" t="s">
        <v>58644</v>
      </c>
      <c r="D9016" s="111" t="s">
        <v>4130</v>
      </c>
      <c r="E9016" s="111" t="s">
        <v>58112</v>
      </c>
    </row>
    <row r="9017" spans="1:5">
      <c r="A9017">
        <v>0</v>
      </c>
      <c r="B9017" t="s">
        <v>21855</v>
      </c>
      <c r="C9017" t="s">
        <v>58645</v>
      </c>
      <c r="D9017" s="111" t="s">
        <v>4130</v>
      </c>
      <c r="E9017" s="111" t="s">
        <v>54969</v>
      </c>
    </row>
    <row r="9018" spans="1:5">
      <c r="A9018">
        <v>0</v>
      </c>
      <c r="B9018" t="s">
        <v>21856</v>
      </c>
      <c r="C9018" t="s">
        <v>58646</v>
      </c>
      <c r="D9018" s="111" t="s">
        <v>4130</v>
      </c>
      <c r="E9018" s="111" t="s">
        <v>58112</v>
      </c>
    </row>
    <row r="9019" spans="1:5">
      <c r="A9019">
        <v>0</v>
      </c>
      <c r="B9019" t="s">
        <v>21857</v>
      </c>
      <c r="C9019" t="s">
        <v>58647</v>
      </c>
      <c r="D9019" s="111" t="s">
        <v>4130</v>
      </c>
      <c r="E9019" s="111" t="s">
        <v>58112</v>
      </c>
    </row>
    <row r="9020" spans="1:5">
      <c r="A9020">
        <v>0</v>
      </c>
      <c r="B9020" t="s">
        <v>21858</v>
      </c>
      <c r="C9020" t="s">
        <v>58648</v>
      </c>
      <c r="D9020" s="111" t="s">
        <v>4130</v>
      </c>
      <c r="E9020" s="111" t="s">
        <v>57955</v>
      </c>
    </row>
    <row r="9021" spans="1:5">
      <c r="A9021">
        <v>0</v>
      </c>
      <c r="B9021" t="s">
        <v>21859</v>
      </c>
      <c r="C9021" t="s">
        <v>58649</v>
      </c>
      <c r="D9021" s="111" t="s">
        <v>4135</v>
      </c>
      <c r="E9021" s="111" t="s">
        <v>58112</v>
      </c>
    </row>
    <row r="9022" spans="1:5">
      <c r="A9022">
        <v>0</v>
      </c>
      <c r="B9022" t="s">
        <v>21860</v>
      </c>
      <c r="C9022" t="s">
        <v>58650</v>
      </c>
      <c r="D9022" s="111" t="s">
        <v>4130</v>
      </c>
      <c r="E9022" s="111" t="s">
        <v>58112</v>
      </c>
    </row>
    <row r="9023" spans="1:5">
      <c r="A9023">
        <v>0</v>
      </c>
      <c r="B9023" t="s">
        <v>21861</v>
      </c>
      <c r="C9023" t="s">
        <v>58651</v>
      </c>
      <c r="D9023" s="111" t="s">
        <v>4130</v>
      </c>
      <c r="E9023" s="111" t="s">
        <v>58112</v>
      </c>
    </row>
    <row r="9024" spans="1:5">
      <c r="A9024">
        <v>0</v>
      </c>
      <c r="B9024" t="s">
        <v>21862</v>
      </c>
      <c r="C9024" t="s">
        <v>58652</v>
      </c>
      <c r="D9024" s="111" t="s">
        <v>4130</v>
      </c>
      <c r="E9024" s="111" t="s">
        <v>54969</v>
      </c>
    </row>
    <row r="9025" spans="1:5">
      <c r="A9025">
        <v>0</v>
      </c>
      <c r="B9025" t="s">
        <v>21863</v>
      </c>
      <c r="C9025" t="s">
        <v>58653</v>
      </c>
      <c r="D9025" s="111" t="s">
        <v>4130</v>
      </c>
      <c r="E9025" s="111" t="s">
        <v>42840</v>
      </c>
    </row>
    <row r="9026" spans="1:5">
      <c r="A9026">
        <v>0</v>
      </c>
      <c r="B9026" t="s">
        <v>21864</v>
      </c>
      <c r="C9026" t="s">
        <v>58654</v>
      </c>
      <c r="D9026" s="111" t="s">
        <v>4130</v>
      </c>
      <c r="E9026" s="111" t="s">
        <v>57957</v>
      </c>
    </row>
    <row r="9027" spans="1:5">
      <c r="A9027">
        <v>0</v>
      </c>
      <c r="B9027" t="s">
        <v>21865</v>
      </c>
      <c r="C9027" t="s">
        <v>58655</v>
      </c>
      <c r="D9027" s="111" t="s">
        <v>4130</v>
      </c>
      <c r="E9027" s="111" t="s">
        <v>57970</v>
      </c>
    </row>
    <row r="9028" spans="1:5">
      <c r="A9028">
        <v>0</v>
      </c>
      <c r="B9028" t="s">
        <v>21866</v>
      </c>
      <c r="C9028" t="s">
        <v>58656</v>
      </c>
      <c r="D9028" s="111" t="s">
        <v>4130</v>
      </c>
      <c r="E9028" s="111" t="s">
        <v>57957</v>
      </c>
    </row>
    <row r="9029" spans="1:5">
      <c r="A9029">
        <v>0</v>
      </c>
      <c r="B9029" t="s">
        <v>21867</v>
      </c>
      <c r="C9029" t="s">
        <v>58657</v>
      </c>
      <c r="D9029" s="111" t="s">
        <v>4130</v>
      </c>
      <c r="E9029" s="111" t="s">
        <v>58039</v>
      </c>
    </row>
    <row r="9030" spans="1:5">
      <c r="A9030" t="s">
        <v>58658</v>
      </c>
      <c r="B9030">
        <v>0</v>
      </c>
      <c r="C9030">
        <v>0</v>
      </c>
      <c r="D9030" s="111">
        <v>0</v>
      </c>
      <c r="E9030" s="111" t="s">
        <v>42775</v>
      </c>
    </row>
    <row r="9031" spans="1:5">
      <c r="A9031">
        <v>0</v>
      </c>
      <c r="B9031" t="s">
        <v>58659</v>
      </c>
      <c r="C9031">
        <v>0</v>
      </c>
      <c r="D9031" s="111">
        <v>0</v>
      </c>
      <c r="E9031" s="111" t="s">
        <v>42775</v>
      </c>
    </row>
    <row r="9032" spans="1:5">
      <c r="A9032">
        <v>0</v>
      </c>
      <c r="B9032" t="s">
        <v>21868</v>
      </c>
      <c r="C9032" t="s">
        <v>58660</v>
      </c>
      <c r="D9032" s="111" t="s">
        <v>4148</v>
      </c>
      <c r="E9032" s="111" t="s">
        <v>48535</v>
      </c>
    </row>
    <row r="9033" spans="1:5">
      <c r="A9033">
        <v>0</v>
      </c>
      <c r="B9033" t="s">
        <v>21869</v>
      </c>
      <c r="C9033" t="s">
        <v>58661</v>
      </c>
      <c r="D9033" s="111" t="s">
        <v>40</v>
      </c>
      <c r="E9033" s="111" t="s">
        <v>47727</v>
      </c>
    </row>
    <row r="9034" spans="1:5">
      <c r="A9034">
        <v>0</v>
      </c>
      <c r="B9034" t="s">
        <v>21870</v>
      </c>
      <c r="C9034" t="s">
        <v>58662</v>
      </c>
      <c r="D9034" s="111" t="s">
        <v>4130</v>
      </c>
      <c r="E9034" s="111" t="s">
        <v>49685</v>
      </c>
    </row>
    <row r="9035" spans="1:5">
      <c r="A9035">
        <v>0</v>
      </c>
      <c r="B9035" t="s">
        <v>21871</v>
      </c>
      <c r="C9035" t="s">
        <v>58663</v>
      </c>
      <c r="D9035" s="111" t="s">
        <v>4130</v>
      </c>
      <c r="E9035" s="111" t="s">
        <v>48540</v>
      </c>
    </row>
    <row r="9036" spans="1:5">
      <c r="A9036">
        <v>0</v>
      </c>
      <c r="B9036">
        <v>0</v>
      </c>
      <c r="C9036">
        <v>0</v>
      </c>
      <c r="D9036" s="111">
        <v>0</v>
      </c>
      <c r="E9036" s="111" t="s">
        <v>42775</v>
      </c>
    </row>
    <row r="9037" spans="1:5">
      <c r="A9037">
        <v>0</v>
      </c>
      <c r="B9037">
        <v>0</v>
      </c>
      <c r="C9037">
        <v>0</v>
      </c>
      <c r="D9037" s="111">
        <v>0</v>
      </c>
      <c r="E9037" s="111" t="s">
        <v>42775</v>
      </c>
    </row>
    <row r="9038" spans="1:5">
      <c r="A9038" t="s">
        <v>58664</v>
      </c>
      <c r="B9038">
        <v>0</v>
      </c>
      <c r="C9038">
        <v>0</v>
      </c>
      <c r="D9038" s="111">
        <v>0</v>
      </c>
      <c r="E9038" s="111" t="s">
        <v>42775</v>
      </c>
    </row>
    <row r="9039" spans="1:5">
      <c r="A9039">
        <v>0</v>
      </c>
      <c r="B9039" t="s">
        <v>58665</v>
      </c>
      <c r="C9039">
        <v>0</v>
      </c>
      <c r="D9039" s="111">
        <v>0</v>
      </c>
      <c r="E9039" s="111" t="s">
        <v>42775</v>
      </c>
    </row>
    <row r="9040" spans="1:5">
      <c r="A9040">
        <v>0</v>
      </c>
      <c r="B9040" t="s">
        <v>21872</v>
      </c>
      <c r="C9040" t="s">
        <v>58666</v>
      </c>
      <c r="D9040" s="111" t="s">
        <v>40</v>
      </c>
      <c r="E9040" s="111" t="s">
        <v>58667</v>
      </c>
    </row>
    <row r="9041" spans="1:5">
      <c r="A9041">
        <v>0</v>
      </c>
      <c r="B9041" t="s">
        <v>21873</v>
      </c>
      <c r="C9041" t="s">
        <v>58668</v>
      </c>
      <c r="D9041" s="111" t="s">
        <v>40</v>
      </c>
      <c r="E9041" s="111" t="s">
        <v>47066</v>
      </c>
    </row>
    <row r="9042" spans="1:5">
      <c r="A9042" t="s">
        <v>58669</v>
      </c>
      <c r="B9042">
        <v>0</v>
      </c>
      <c r="C9042">
        <v>0</v>
      </c>
      <c r="D9042" s="111">
        <v>0</v>
      </c>
      <c r="E9042" s="111" t="s">
        <v>42775</v>
      </c>
    </row>
    <row r="9043" spans="1:5">
      <c r="A9043">
        <v>0</v>
      </c>
      <c r="B9043" t="s">
        <v>58670</v>
      </c>
      <c r="C9043">
        <v>0</v>
      </c>
      <c r="D9043" s="111">
        <v>0</v>
      </c>
      <c r="E9043" s="111" t="s">
        <v>42775</v>
      </c>
    </row>
    <row r="9044" spans="1:5">
      <c r="A9044">
        <v>0</v>
      </c>
      <c r="B9044" t="s">
        <v>21874</v>
      </c>
      <c r="C9044" t="s">
        <v>58671</v>
      </c>
      <c r="D9044" s="111" t="s">
        <v>40</v>
      </c>
      <c r="E9044" s="111" t="s">
        <v>58672</v>
      </c>
    </row>
    <row r="9045" spans="1:5">
      <c r="A9045">
        <v>0</v>
      </c>
      <c r="B9045" t="s">
        <v>21875</v>
      </c>
      <c r="C9045" t="s">
        <v>58673</v>
      </c>
      <c r="D9045" s="111" t="s">
        <v>40</v>
      </c>
      <c r="E9045" s="111" t="s">
        <v>53595</v>
      </c>
    </row>
    <row r="9046" spans="1:5">
      <c r="A9046">
        <v>0</v>
      </c>
      <c r="B9046" t="s">
        <v>21876</v>
      </c>
      <c r="C9046" t="s">
        <v>58674</v>
      </c>
      <c r="D9046" s="111" t="s">
        <v>40</v>
      </c>
      <c r="E9046" s="111" t="s">
        <v>58675</v>
      </c>
    </row>
    <row r="9047" spans="1:5">
      <c r="A9047">
        <v>0</v>
      </c>
      <c r="B9047" t="s">
        <v>21877</v>
      </c>
      <c r="C9047" t="s">
        <v>58676</v>
      </c>
      <c r="D9047" s="111" t="s">
        <v>40</v>
      </c>
      <c r="E9047" s="111" t="s">
        <v>58677</v>
      </c>
    </row>
    <row r="9048" spans="1:5">
      <c r="A9048">
        <v>0</v>
      </c>
      <c r="B9048" t="s">
        <v>21878</v>
      </c>
      <c r="C9048" t="s">
        <v>58678</v>
      </c>
      <c r="D9048" s="111" t="s">
        <v>40</v>
      </c>
      <c r="E9048" s="111" t="s">
        <v>58679</v>
      </c>
    </row>
    <row r="9049" spans="1:5">
      <c r="A9049">
        <v>0</v>
      </c>
      <c r="B9049" t="s">
        <v>21879</v>
      </c>
      <c r="C9049" t="s">
        <v>58680</v>
      </c>
      <c r="D9049" s="111" t="s">
        <v>40</v>
      </c>
      <c r="E9049" s="111" t="s">
        <v>58681</v>
      </c>
    </row>
    <row r="9050" spans="1:5">
      <c r="A9050">
        <v>0</v>
      </c>
      <c r="B9050" t="s">
        <v>58682</v>
      </c>
      <c r="C9050">
        <v>0</v>
      </c>
      <c r="D9050" s="111">
        <v>0</v>
      </c>
      <c r="E9050" s="111" t="s">
        <v>42775</v>
      </c>
    </row>
    <row r="9051" spans="1:5">
      <c r="A9051">
        <v>0</v>
      </c>
      <c r="B9051" t="s">
        <v>21880</v>
      </c>
      <c r="C9051" t="s">
        <v>58683</v>
      </c>
      <c r="D9051" s="111" t="s">
        <v>40</v>
      </c>
      <c r="E9051" s="111" t="s">
        <v>48750</v>
      </c>
    </row>
    <row r="9052" spans="1:5">
      <c r="A9052">
        <v>0</v>
      </c>
      <c r="B9052" t="s">
        <v>21881</v>
      </c>
      <c r="C9052" t="s">
        <v>58684</v>
      </c>
      <c r="D9052" s="111" t="s">
        <v>40</v>
      </c>
      <c r="E9052" s="111" t="s">
        <v>44475</v>
      </c>
    </row>
    <row r="9053" spans="1:5">
      <c r="A9053">
        <v>0</v>
      </c>
      <c r="B9053" t="s">
        <v>21882</v>
      </c>
      <c r="C9053" t="s">
        <v>58685</v>
      </c>
      <c r="D9053" s="111" t="s">
        <v>40</v>
      </c>
      <c r="E9053" s="111" t="s">
        <v>58686</v>
      </c>
    </row>
    <row r="9054" spans="1:5">
      <c r="A9054">
        <v>0</v>
      </c>
      <c r="B9054" t="s">
        <v>21883</v>
      </c>
      <c r="C9054" t="s">
        <v>58687</v>
      </c>
      <c r="D9054" s="111" t="s">
        <v>40</v>
      </c>
      <c r="E9054" s="111" t="s">
        <v>58688</v>
      </c>
    </row>
    <row r="9055" spans="1:5">
      <c r="A9055">
        <v>0</v>
      </c>
      <c r="B9055" t="s">
        <v>21884</v>
      </c>
      <c r="C9055" t="s">
        <v>58689</v>
      </c>
      <c r="D9055" s="111" t="s">
        <v>40</v>
      </c>
      <c r="E9055" s="111" t="s">
        <v>50046</v>
      </c>
    </row>
    <row r="9056" spans="1:5">
      <c r="A9056">
        <v>0</v>
      </c>
      <c r="B9056" t="s">
        <v>21885</v>
      </c>
      <c r="C9056" t="s">
        <v>58690</v>
      </c>
      <c r="D9056" s="111" t="s">
        <v>40</v>
      </c>
      <c r="E9056" s="111" t="s">
        <v>58691</v>
      </c>
    </row>
    <row r="9057" spans="1:5">
      <c r="A9057">
        <v>0</v>
      </c>
      <c r="B9057" t="s">
        <v>21886</v>
      </c>
      <c r="C9057" t="s">
        <v>58692</v>
      </c>
      <c r="D9057" s="111" t="s">
        <v>40</v>
      </c>
      <c r="E9057" s="111" t="s">
        <v>58693</v>
      </c>
    </row>
    <row r="9058" spans="1:5">
      <c r="A9058">
        <v>0</v>
      </c>
      <c r="B9058" t="s">
        <v>21887</v>
      </c>
      <c r="C9058" t="s">
        <v>58694</v>
      </c>
      <c r="D9058" s="111" t="s">
        <v>40</v>
      </c>
      <c r="E9058" s="111" t="s">
        <v>58695</v>
      </c>
    </row>
    <row r="9059" spans="1:5">
      <c r="A9059">
        <v>0</v>
      </c>
      <c r="B9059" t="s">
        <v>21888</v>
      </c>
      <c r="C9059" t="s">
        <v>58696</v>
      </c>
      <c r="D9059" s="111" t="s">
        <v>40</v>
      </c>
      <c r="E9059" s="111" t="s">
        <v>58697</v>
      </c>
    </row>
    <row r="9060" spans="1:5">
      <c r="A9060">
        <v>0</v>
      </c>
      <c r="B9060" t="s">
        <v>21889</v>
      </c>
      <c r="C9060" t="s">
        <v>58698</v>
      </c>
      <c r="D9060" s="111" t="s">
        <v>40</v>
      </c>
      <c r="E9060" s="111" t="s">
        <v>58699</v>
      </c>
    </row>
    <row r="9061" spans="1:5">
      <c r="A9061">
        <v>0</v>
      </c>
      <c r="B9061" t="s">
        <v>21890</v>
      </c>
      <c r="C9061" t="s">
        <v>58700</v>
      </c>
      <c r="D9061" s="111" t="s">
        <v>40</v>
      </c>
      <c r="E9061" s="111" t="s">
        <v>58701</v>
      </c>
    </row>
    <row r="9062" spans="1:5">
      <c r="A9062">
        <v>0</v>
      </c>
      <c r="B9062" t="s">
        <v>21891</v>
      </c>
      <c r="C9062" t="s">
        <v>58702</v>
      </c>
      <c r="D9062" s="111" t="s">
        <v>40</v>
      </c>
      <c r="E9062" s="111" t="s">
        <v>53441</v>
      </c>
    </row>
    <row r="9063" spans="1:5">
      <c r="A9063">
        <v>0</v>
      </c>
      <c r="B9063" t="s">
        <v>21892</v>
      </c>
      <c r="C9063" t="s">
        <v>58703</v>
      </c>
      <c r="D9063" s="111" t="s">
        <v>40</v>
      </c>
      <c r="E9063" s="111" t="s">
        <v>58704</v>
      </c>
    </row>
    <row r="9064" spans="1:5">
      <c r="A9064">
        <v>0</v>
      </c>
      <c r="B9064" t="s">
        <v>21893</v>
      </c>
      <c r="C9064" t="s">
        <v>58705</v>
      </c>
      <c r="D9064" s="111" t="s">
        <v>40</v>
      </c>
      <c r="E9064" s="111" t="s">
        <v>58706</v>
      </c>
    </row>
    <row r="9065" spans="1:5">
      <c r="A9065">
        <v>0</v>
      </c>
      <c r="B9065" t="s">
        <v>21894</v>
      </c>
      <c r="C9065" t="s">
        <v>58707</v>
      </c>
      <c r="D9065" s="111" t="s">
        <v>40</v>
      </c>
      <c r="E9065" s="111" t="s">
        <v>58708</v>
      </c>
    </row>
    <row r="9066" spans="1:5">
      <c r="A9066">
        <v>0</v>
      </c>
      <c r="B9066" t="s">
        <v>21895</v>
      </c>
      <c r="C9066" t="s">
        <v>58709</v>
      </c>
      <c r="D9066" s="111" t="s">
        <v>40</v>
      </c>
      <c r="E9066" s="111" t="s">
        <v>58710</v>
      </c>
    </row>
    <row r="9067" spans="1:5">
      <c r="A9067">
        <v>0</v>
      </c>
      <c r="B9067" t="s">
        <v>58711</v>
      </c>
      <c r="C9067">
        <v>0</v>
      </c>
      <c r="D9067" s="111">
        <v>0</v>
      </c>
      <c r="E9067" s="111" t="s">
        <v>42775</v>
      </c>
    </row>
    <row r="9068" spans="1:5">
      <c r="A9068">
        <v>0</v>
      </c>
      <c r="B9068" t="s">
        <v>21896</v>
      </c>
      <c r="C9068" t="s">
        <v>58712</v>
      </c>
      <c r="D9068" s="111" t="s">
        <v>4130</v>
      </c>
      <c r="E9068" s="111" t="s">
        <v>48595</v>
      </c>
    </row>
    <row r="9069" spans="1:5">
      <c r="A9069">
        <v>0</v>
      </c>
      <c r="B9069" t="s">
        <v>21897</v>
      </c>
      <c r="C9069" t="s">
        <v>58713</v>
      </c>
      <c r="D9069" s="111" t="s">
        <v>4130</v>
      </c>
      <c r="E9069" s="111" t="s">
        <v>48597</v>
      </c>
    </row>
    <row r="9070" spans="1:5">
      <c r="A9070">
        <v>0</v>
      </c>
      <c r="B9070" t="s">
        <v>21898</v>
      </c>
      <c r="C9070" t="s">
        <v>58714</v>
      </c>
      <c r="D9070" s="111" t="s">
        <v>4130</v>
      </c>
      <c r="E9070" s="111" t="s">
        <v>48599</v>
      </c>
    </row>
    <row r="9071" spans="1:5">
      <c r="A9071">
        <v>0</v>
      </c>
      <c r="B9071" t="s">
        <v>21899</v>
      </c>
      <c r="C9071" t="s">
        <v>58715</v>
      </c>
      <c r="D9071" s="111" t="s">
        <v>4130</v>
      </c>
      <c r="E9071" s="111" t="s">
        <v>52024</v>
      </c>
    </row>
    <row r="9072" spans="1:5">
      <c r="A9072">
        <v>0</v>
      </c>
      <c r="B9072" t="s">
        <v>21900</v>
      </c>
      <c r="C9072" t="s">
        <v>58716</v>
      </c>
      <c r="D9072" s="111" t="s">
        <v>4130</v>
      </c>
      <c r="E9072" s="111" t="s">
        <v>58717</v>
      </c>
    </row>
    <row r="9073" spans="1:5">
      <c r="A9073">
        <v>0</v>
      </c>
      <c r="B9073" t="s">
        <v>21901</v>
      </c>
      <c r="C9073" t="s">
        <v>58718</v>
      </c>
      <c r="D9073" s="111" t="s">
        <v>4130</v>
      </c>
      <c r="E9073" s="111" t="s">
        <v>48605</v>
      </c>
    </row>
    <row r="9074" spans="1:5">
      <c r="A9074">
        <v>0</v>
      </c>
      <c r="B9074" t="s">
        <v>21902</v>
      </c>
      <c r="C9074" t="s">
        <v>58719</v>
      </c>
      <c r="D9074" s="111" t="s">
        <v>4130</v>
      </c>
      <c r="E9074" s="111" t="s">
        <v>48607</v>
      </c>
    </row>
    <row r="9075" spans="1:5">
      <c r="A9075">
        <v>0</v>
      </c>
      <c r="B9075" t="s">
        <v>21903</v>
      </c>
      <c r="C9075" t="s">
        <v>58720</v>
      </c>
      <c r="D9075" s="111" t="s">
        <v>4130</v>
      </c>
      <c r="E9075" s="111" t="s">
        <v>58721</v>
      </c>
    </row>
    <row r="9076" spans="1:5">
      <c r="A9076">
        <v>0</v>
      </c>
      <c r="B9076" t="s">
        <v>21904</v>
      </c>
      <c r="C9076" t="s">
        <v>58722</v>
      </c>
      <c r="D9076" s="111" t="s">
        <v>4130</v>
      </c>
      <c r="E9076" s="111" t="s">
        <v>58723</v>
      </c>
    </row>
    <row r="9077" spans="1:5">
      <c r="A9077">
        <v>0</v>
      </c>
      <c r="B9077" t="s">
        <v>21905</v>
      </c>
      <c r="C9077" t="s">
        <v>58724</v>
      </c>
      <c r="D9077" s="111" t="s">
        <v>4130</v>
      </c>
      <c r="E9077" s="111" t="s">
        <v>48601</v>
      </c>
    </row>
    <row r="9078" spans="1:5">
      <c r="A9078">
        <v>0</v>
      </c>
      <c r="B9078" t="s">
        <v>21906</v>
      </c>
      <c r="C9078" t="s">
        <v>58725</v>
      </c>
      <c r="D9078" s="111" t="s">
        <v>4130</v>
      </c>
      <c r="E9078" s="111" t="s">
        <v>58726</v>
      </c>
    </row>
    <row r="9079" spans="1:5">
      <c r="A9079">
        <v>0</v>
      </c>
      <c r="B9079" t="s">
        <v>21907</v>
      </c>
      <c r="C9079" t="s">
        <v>58727</v>
      </c>
      <c r="D9079" s="111" t="s">
        <v>4130</v>
      </c>
      <c r="E9079" s="111" t="s">
        <v>58728</v>
      </c>
    </row>
    <row r="9080" spans="1:5">
      <c r="A9080">
        <v>0</v>
      </c>
      <c r="B9080" t="s">
        <v>21908</v>
      </c>
      <c r="C9080" t="s">
        <v>58729</v>
      </c>
      <c r="D9080" s="111" t="s">
        <v>4130</v>
      </c>
      <c r="E9080" s="111" t="s">
        <v>44014</v>
      </c>
    </row>
    <row r="9081" spans="1:5">
      <c r="A9081">
        <v>0</v>
      </c>
      <c r="B9081" t="s">
        <v>21909</v>
      </c>
      <c r="C9081" t="s">
        <v>58730</v>
      </c>
      <c r="D9081" s="111" t="s">
        <v>4130</v>
      </c>
      <c r="E9081" s="111" t="s">
        <v>58731</v>
      </c>
    </row>
    <row r="9082" spans="1:5">
      <c r="A9082">
        <v>0</v>
      </c>
      <c r="B9082" t="s">
        <v>21910</v>
      </c>
      <c r="C9082" t="s">
        <v>58732</v>
      </c>
      <c r="D9082" s="111" t="s">
        <v>4130</v>
      </c>
      <c r="E9082" s="111" t="s">
        <v>48622</v>
      </c>
    </row>
    <row r="9083" spans="1:5">
      <c r="A9083">
        <v>0</v>
      </c>
      <c r="B9083" t="s">
        <v>58733</v>
      </c>
      <c r="C9083">
        <v>0</v>
      </c>
      <c r="D9083" s="111">
        <v>0</v>
      </c>
      <c r="E9083" s="111" t="s">
        <v>42775</v>
      </c>
    </row>
    <row r="9084" spans="1:5">
      <c r="A9084">
        <v>0</v>
      </c>
      <c r="B9084" t="s">
        <v>21911</v>
      </c>
      <c r="C9084" t="s">
        <v>58734</v>
      </c>
      <c r="D9084" s="111" t="s">
        <v>4130</v>
      </c>
      <c r="E9084" s="111" t="s">
        <v>58735</v>
      </c>
    </row>
    <row r="9085" spans="1:5">
      <c r="A9085">
        <v>0</v>
      </c>
      <c r="B9085" t="s">
        <v>21912</v>
      </c>
      <c r="C9085" t="s">
        <v>58736</v>
      </c>
      <c r="D9085" s="111" t="s">
        <v>4130</v>
      </c>
      <c r="E9085" s="111" t="s">
        <v>58737</v>
      </c>
    </row>
    <row r="9086" spans="1:5">
      <c r="A9086">
        <v>0</v>
      </c>
      <c r="B9086" t="s">
        <v>21913</v>
      </c>
      <c r="C9086" t="s">
        <v>58738</v>
      </c>
      <c r="D9086" s="111" t="s">
        <v>4130</v>
      </c>
      <c r="E9086" s="111" t="s">
        <v>58739</v>
      </c>
    </row>
    <row r="9087" spans="1:5">
      <c r="A9087">
        <v>0</v>
      </c>
      <c r="B9087" t="s">
        <v>58740</v>
      </c>
      <c r="C9087">
        <v>0</v>
      </c>
      <c r="D9087" s="111">
        <v>0</v>
      </c>
      <c r="E9087" s="111" t="s">
        <v>42775</v>
      </c>
    </row>
    <row r="9088" spans="1:5">
      <c r="A9088">
        <v>0</v>
      </c>
      <c r="B9088" t="s">
        <v>21914</v>
      </c>
      <c r="C9088" t="s">
        <v>58741</v>
      </c>
      <c r="D9088" s="111" t="s">
        <v>40</v>
      </c>
      <c r="E9088" s="111" t="s">
        <v>51205</v>
      </c>
    </row>
    <row r="9089" spans="1:5">
      <c r="A9089">
        <v>0</v>
      </c>
      <c r="B9089" t="s">
        <v>21915</v>
      </c>
      <c r="C9089" t="s">
        <v>58742</v>
      </c>
      <c r="D9089" s="111" t="s">
        <v>40</v>
      </c>
      <c r="E9089" s="111" t="s">
        <v>58743</v>
      </c>
    </row>
    <row r="9090" spans="1:5">
      <c r="A9090">
        <v>0</v>
      </c>
      <c r="B9090" t="s">
        <v>21916</v>
      </c>
      <c r="C9090" t="s">
        <v>58744</v>
      </c>
      <c r="D9090" s="111" t="s">
        <v>40</v>
      </c>
      <c r="E9090" s="111" t="s">
        <v>58745</v>
      </c>
    </row>
    <row r="9091" spans="1:5">
      <c r="A9091">
        <v>0</v>
      </c>
      <c r="B9091" t="s">
        <v>21917</v>
      </c>
      <c r="C9091" t="s">
        <v>58746</v>
      </c>
      <c r="D9091" s="111" t="s">
        <v>40</v>
      </c>
      <c r="E9091" s="111" t="s">
        <v>58747</v>
      </c>
    </row>
    <row r="9092" spans="1:5">
      <c r="A9092">
        <v>0</v>
      </c>
      <c r="B9092" t="s">
        <v>21918</v>
      </c>
      <c r="C9092" t="s">
        <v>58748</v>
      </c>
      <c r="D9092" s="111" t="s">
        <v>40</v>
      </c>
      <c r="E9092" s="111" t="s">
        <v>58749</v>
      </c>
    </row>
    <row r="9093" spans="1:5">
      <c r="A9093">
        <v>0</v>
      </c>
      <c r="B9093" t="s">
        <v>21919</v>
      </c>
      <c r="C9093" t="s">
        <v>58750</v>
      </c>
      <c r="D9093" s="111" t="s">
        <v>40</v>
      </c>
      <c r="E9093" s="111" t="s">
        <v>58751</v>
      </c>
    </row>
    <row r="9094" spans="1:5">
      <c r="A9094">
        <v>0</v>
      </c>
      <c r="B9094" t="s">
        <v>58752</v>
      </c>
      <c r="C9094">
        <v>0</v>
      </c>
      <c r="D9094" s="111">
        <v>0</v>
      </c>
      <c r="E9094" s="111" t="s">
        <v>42775</v>
      </c>
    </row>
    <row r="9095" spans="1:5">
      <c r="A9095">
        <v>0</v>
      </c>
      <c r="B9095" t="s">
        <v>21920</v>
      </c>
      <c r="C9095" t="s">
        <v>58753</v>
      </c>
      <c r="D9095" s="111" t="s">
        <v>40</v>
      </c>
      <c r="E9095" s="111" t="s">
        <v>48645</v>
      </c>
    </row>
    <row r="9096" spans="1:5">
      <c r="A9096">
        <v>0</v>
      </c>
      <c r="B9096" t="s">
        <v>58754</v>
      </c>
      <c r="C9096">
        <v>0</v>
      </c>
      <c r="D9096" s="111">
        <v>0</v>
      </c>
      <c r="E9096" s="111" t="s">
        <v>42775</v>
      </c>
    </row>
    <row r="9097" spans="1:5">
      <c r="A9097">
        <v>0</v>
      </c>
      <c r="B9097" t="s">
        <v>21921</v>
      </c>
      <c r="C9097" t="s">
        <v>58755</v>
      </c>
      <c r="D9097" s="111" t="s">
        <v>4130</v>
      </c>
      <c r="E9097" s="111" t="s">
        <v>48648</v>
      </c>
    </row>
    <row r="9098" spans="1:5">
      <c r="A9098">
        <v>0</v>
      </c>
      <c r="B9098" t="s">
        <v>21922</v>
      </c>
      <c r="C9098" t="s">
        <v>58756</v>
      </c>
      <c r="D9098" s="111" t="s">
        <v>4130</v>
      </c>
      <c r="E9098" s="111" t="s">
        <v>48650</v>
      </c>
    </row>
    <row r="9099" spans="1:5">
      <c r="A9099">
        <v>0</v>
      </c>
      <c r="B9099" t="s">
        <v>21923</v>
      </c>
      <c r="C9099" t="s">
        <v>58757</v>
      </c>
      <c r="D9099" s="111" t="s">
        <v>4130</v>
      </c>
      <c r="E9099" s="111" t="s">
        <v>48652</v>
      </c>
    </row>
    <row r="9100" spans="1:5">
      <c r="A9100">
        <v>0</v>
      </c>
      <c r="B9100" t="s">
        <v>21924</v>
      </c>
      <c r="C9100" t="s">
        <v>58758</v>
      </c>
      <c r="D9100" s="111" t="s">
        <v>4130</v>
      </c>
      <c r="E9100" s="111" t="s">
        <v>48654</v>
      </c>
    </row>
    <row r="9101" spans="1:5">
      <c r="A9101">
        <v>0</v>
      </c>
      <c r="B9101" t="s">
        <v>58759</v>
      </c>
      <c r="C9101">
        <v>0</v>
      </c>
      <c r="D9101" s="111">
        <v>0</v>
      </c>
      <c r="E9101" s="111" t="s">
        <v>42775</v>
      </c>
    </row>
    <row r="9102" spans="1:5">
      <c r="A9102">
        <v>0</v>
      </c>
      <c r="B9102" t="s">
        <v>21925</v>
      </c>
      <c r="C9102" t="s">
        <v>58760</v>
      </c>
      <c r="D9102" s="111" t="s">
        <v>40</v>
      </c>
      <c r="E9102" s="111" t="s">
        <v>58761</v>
      </c>
    </row>
    <row r="9103" spans="1:5">
      <c r="A9103">
        <v>0</v>
      </c>
      <c r="B9103" t="s">
        <v>21926</v>
      </c>
      <c r="C9103" t="s">
        <v>58762</v>
      </c>
      <c r="D9103" s="111" t="s">
        <v>40</v>
      </c>
      <c r="E9103" s="111" t="s">
        <v>58763</v>
      </c>
    </row>
    <row r="9104" spans="1:5">
      <c r="A9104">
        <v>0</v>
      </c>
      <c r="B9104" t="s">
        <v>21927</v>
      </c>
      <c r="C9104" t="s">
        <v>58764</v>
      </c>
      <c r="D9104" s="111" t="s">
        <v>40</v>
      </c>
      <c r="E9104" s="111" t="s">
        <v>58765</v>
      </c>
    </row>
    <row r="9105" spans="1:5">
      <c r="A9105">
        <v>0</v>
      </c>
      <c r="B9105" t="s">
        <v>58766</v>
      </c>
      <c r="C9105">
        <v>0</v>
      </c>
      <c r="D9105" s="111">
        <v>0</v>
      </c>
      <c r="E9105" s="111" t="s">
        <v>42775</v>
      </c>
    </row>
    <row r="9106" spans="1:5">
      <c r="A9106">
        <v>0</v>
      </c>
      <c r="B9106" t="s">
        <v>21928</v>
      </c>
      <c r="C9106" t="s">
        <v>58767</v>
      </c>
      <c r="D9106" s="111" t="s">
        <v>40</v>
      </c>
      <c r="E9106" s="111" t="s">
        <v>58768</v>
      </c>
    </row>
    <row r="9107" spans="1:5">
      <c r="A9107">
        <v>0</v>
      </c>
      <c r="B9107" t="s">
        <v>21929</v>
      </c>
      <c r="C9107" t="s">
        <v>58769</v>
      </c>
      <c r="D9107" s="111" t="s">
        <v>40</v>
      </c>
      <c r="E9107" s="111" t="s">
        <v>44523</v>
      </c>
    </row>
    <row r="9108" spans="1:5">
      <c r="A9108">
        <v>0</v>
      </c>
      <c r="B9108" t="s">
        <v>21930</v>
      </c>
      <c r="C9108" t="s">
        <v>58770</v>
      </c>
      <c r="D9108" s="111" t="s">
        <v>40</v>
      </c>
      <c r="E9108" s="111" t="s">
        <v>58771</v>
      </c>
    </row>
    <row r="9109" spans="1:5">
      <c r="A9109">
        <v>0</v>
      </c>
      <c r="B9109" t="s">
        <v>21931</v>
      </c>
      <c r="C9109" t="s">
        <v>58772</v>
      </c>
      <c r="D9109" s="111" t="s">
        <v>40</v>
      </c>
      <c r="E9109" s="111" t="s">
        <v>58773</v>
      </c>
    </row>
    <row r="9110" spans="1:5">
      <c r="A9110">
        <v>0</v>
      </c>
      <c r="B9110" t="s">
        <v>21932</v>
      </c>
      <c r="C9110" t="s">
        <v>58774</v>
      </c>
      <c r="D9110" s="111" t="s">
        <v>40</v>
      </c>
      <c r="E9110" s="111" t="s">
        <v>47293</v>
      </c>
    </row>
    <row r="9111" spans="1:5">
      <c r="A9111">
        <v>0</v>
      </c>
      <c r="B9111" t="s">
        <v>21933</v>
      </c>
      <c r="C9111" t="s">
        <v>58775</v>
      </c>
      <c r="D9111" s="111" t="s">
        <v>40</v>
      </c>
      <c r="E9111" s="111" t="s">
        <v>42960</v>
      </c>
    </row>
    <row r="9112" spans="1:5">
      <c r="A9112">
        <v>0</v>
      </c>
      <c r="B9112" t="s">
        <v>21934</v>
      </c>
      <c r="C9112" t="s">
        <v>58776</v>
      </c>
      <c r="D9112" s="111" t="s">
        <v>40</v>
      </c>
      <c r="E9112" s="111" t="s">
        <v>58777</v>
      </c>
    </row>
    <row r="9113" spans="1:5">
      <c r="A9113">
        <v>0</v>
      </c>
      <c r="B9113" t="s">
        <v>21935</v>
      </c>
      <c r="C9113" t="s">
        <v>58778</v>
      </c>
      <c r="D9113" s="111" t="s">
        <v>40</v>
      </c>
      <c r="E9113" s="111" t="s">
        <v>58779</v>
      </c>
    </row>
    <row r="9114" spans="1:5">
      <c r="A9114">
        <v>0</v>
      </c>
      <c r="B9114" t="s">
        <v>21936</v>
      </c>
      <c r="C9114" t="s">
        <v>58780</v>
      </c>
      <c r="D9114" s="111" t="s">
        <v>40</v>
      </c>
      <c r="E9114" s="111" t="s">
        <v>58781</v>
      </c>
    </row>
    <row r="9115" spans="1:5">
      <c r="A9115">
        <v>0</v>
      </c>
      <c r="B9115" t="s">
        <v>21937</v>
      </c>
      <c r="C9115" t="s">
        <v>58782</v>
      </c>
      <c r="D9115" s="111" t="s">
        <v>40</v>
      </c>
      <c r="E9115" s="111" t="s">
        <v>48682</v>
      </c>
    </row>
    <row r="9116" spans="1:5">
      <c r="A9116">
        <v>0</v>
      </c>
      <c r="B9116" t="s">
        <v>21938</v>
      </c>
      <c r="C9116" t="s">
        <v>58783</v>
      </c>
      <c r="D9116" s="111" t="s">
        <v>40</v>
      </c>
      <c r="E9116" s="111" t="s">
        <v>48684</v>
      </c>
    </row>
    <row r="9117" spans="1:5">
      <c r="A9117">
        <v>0</v>
      </c>
      <c r="B9117" t="s">
        <v>58784</v>
      </c>
      <c r="C9117">
        <v>0</v>
      </c>
      <c r="D9117" s="111">
        <v>0</v>
      </c>
      <c r="E9117" s="111" t="s">
        <v>42775</v>
      </c>
    </row>
    <row r="9118" spans="1:5">
      <c r="A9118">
        <v>0</v>
      </c>
      <c r="B9118" t="s">
        <v>21939</v>
      </c>
      <c r="C9118" t="s">
        <v>58785</v>
      </c>
      <c r="D9118" s="111" t="s">
        <v>40</v>
      </c>
      <c r="E9118" s="111" t="s">
        <v>58768</v>
      </c>
    </row>
    <row r="9119" spans="1:5">
      <c r="A9119">
        <v>0</v>
      </c>
      <c r="B9119" t="s">
        <v>21940</v>
      </c>
      <c r="C9119" t="s">
        <v>58786</v>
      </c>
      <c r="D9119" s="111" t="s">
        <v>40</v>
      </c>
      <c r="E9119" s="111" t="s">
        <v>44523</v>
      </c>
    </row>
    <row r="9120" spans="1:5">
      <c r="A9120">
        <v>0</v>
      </c>
      <c r="B9120" t="s">
        <v>21941</v>
      </c>
      <c r="C9120" t="s">
        <v>58787</v>
      </c>
      <c r="D9120" s="111" t="s">
        <v>40</v>
      </c>
      <c r="E9120" s="111" t="s">
        <v>58771</v>
      </c>
    </row>
    <row r="9121" spans="1:5">
      <c r="A9121">
        <v>0</v>
      </c>
      <c r="B9121" t="s">
        <v>21942</v>
      </c>
      <c r="C9121" t="s">
        <v>58788</v>
      </c>
      <c r="D9121" s="111" t="s">
        <v>40</v>
      </c>
      <c r="E9121" s="111" t="s">
        <v>58789</v>
      </c>
    </row>
    <row r="9122" spans="1:5">
      <c r="A9122">
        <v>0</v>
      </c>
      <c r="B9122" t="s">
        <v>21943</v>
      </c>
      <c r="C9122" t="s">
        <v>58790</v>
      </c>
      <c r="D9122" s="111" t="s">
        <v>40</v>
      </c>
      <c r="E9122" s="111" t="s">
        <v>47293</v>
      </c>
    </row>
    <row r="9123" spans="1:5">
      <c r="A9123">
        <v>0</v>
      </c>
      <c r="B9123" t="s">
        <v>21944</v>
      </c>
      <c r="C9123" t="s">
        <v>58791</v>
      </c>
      <c r="D9123" s="111" t="s">
        <v>40</v>
      </c>
      <c r="E9123" s="111" t="s">
        <v>42960</v>
      </c>
    </row>
    <row r="9124" spans="1:5">
      <c r="A9124">
        <v>0</v>
      </c>
      <c r="B9124" t="s">
        <v>21945</v>
      </c>
      <c r="C9124" t="s">
        <v>58792</v>
      </c>
      <c r="D9124" s="111" t="s">
        <v>40</v>
      </c>
      <c r="E9124" s="111" t="s">
        <v>58777</v>
      </c>
    </row>
    <row r="9125" spans="1:5">
      <c r="A9125">
        <v>0</v>
      </c>
      <c r="B9125" t="s">
        <v>21946</v>
      </c>
      <c r="C9125" t="s">
        <v>58793</v>
      </c>
      <c r="D9125" s="111" t="s">
        <v>40</v>
      </c>
      <c r="E9125" s="111" t="s">
        <v>58779</v>
      </c>
    </row>
    <row r="9126" spans="1:5">
      <c r="A9126">
        <v>0</v>
      </c>
      <c r="B9126" t="s">
        <v>21947</v>
      </c>
      <c r="C9126" t="s">
        <v>58794</v>
      </c>
      <c r="D9126" s="111" t="s">
        <v>40</v>
      </c>
      <c r="E9126" s="111" t="s">
        <v>58781</v>
      </c>
    </row>
    <row r="9127" spans="1:5">
      <c r="A9127">
        <v>0</v>
      </c>
      <c r="B9127" t="s">
        <v>58795</v>
      </c>
      <c r="C9127">
        <v>0</v>
      </c>
      <c r="D9127" s="111">
        <v>0</v>
      </c>
      <c r="E9127" s="111" t="s">
        <v>42775</v>
      </c>
    </row>
    <row r="9128" spans="1:5">
      <c r="A9128">
        <v>0</v>
      </c>
      <c r="B9128" t="s">
        <v>21948</v>
      </c>
      <c r="C9128" t="s">
        <v>58796</v>
      </c>
      <c r="D9128" s="111" t="s">
        <v>4130</v>
      </c>
      <c r="E9128" s="111" t="s">
        <v>58797</v>
      </c>
    </row>
    <row r="9129" spans="1:5">
      <c r="A9129">
        <v>0</v>
      </c>
      <c r="B9129" t="s">
        <v>21949</v>
      </c>
      <c r="C9129" t="s">
        <v>58798</v>
      </c>
      <c r="D9129" s="111" t="s">
        <v>4130</v>
      </c>
      <c r="E9129" s="111" t="s">
        <v>58799</v>
      </c>
    </row>
    <row r="9130" spans="1:5">
      <c r="A9130">
        <v>0</v>
      </c>
      <c r="B9130" t="s">
        <v>21950</v>
      </c>
      <c r="C9130" t="s">
        <v>58800</v>
      </c>
      <c r="D9130" s="111" t="s">
        <v>4130</v>
      </c>
      <c r="E9130" s="111" t="s">
        <v>58801</v>
      </c>
    </row>
    <row r="9131" spans="1:5">
      <c r="A9131">
        <v>0</v>
      </c>
      <c r="B9131" t="s">
        <v>21951</v>
      </c>
      <c r="C9131" t="s">
        <v>58802</v>
      </c>
      <c r="D9131" s="111" t="s">
        <v>4130</v>
      </c>
      <c r="E9131" s="111" t="s">
        <v>58803</v>
      </c>
    </row>
    <row r="9132" spans="1:5">
      <c r="A9132">
        <v>0</v>
      </c>
      <c r="B9132" t="s">
        <v>21952</v>
      </c>
      <c r="C9132" t="s">
        <v>58804</v>
      </c>
      <c r="D9132" s="111" t="s">
        <v>4130</v>
      </c>
      <c r="E9132" s="111" t="s">
        <v>48706</v>
      </c>
    </row>
    <row r="9133" spans="1:5">
      <c r="A9133">
        <v>0</v>
      </c>
      <c r="B9133" t="s">
        <v>21953</v>
      </c>
      <c r="C9133" t="s">
        <v>58805</v>
      </c>
      <c r="D9133" s="111" t="s">
        <v>4130</v>
      </c>
      <c r="E9133" s="111" t="s">
        <v>45396</v>
      </c>
    </row>
    <row r="9134" spans="1:5">
      <c r="A9134">
        <v>0</v>
      </c>
      <c r="B9134" t="s">
        <v>21954</v>
      </c>
      <c r="C9134" t="s">
        <v>58806</v>
      </c>
      <c r="D9134" s="111" t="s">
        <v>4130</v>
      </c>
      <c r="E9134" s="111" t="s">
        <v>48087</v>
      </c>
    </row>
    <row r="9135" spans="1:5">
      <c r="A9135">
        <v>0</v>
      </c>
      <c r="B9135" t="s">
        <v>21955</v>
      </c>
      <c r="C9135" t="s">
        <v>58807</v>
      </c>
      <c r="D9135" s="111" t="s">
        <v>4130</v>
      </c>
      <c r="E9135" s="111" t="s">
        <v>48711</v>
      </c>
    </row>
    <row r="9136" spans="1:5">
      <c r="A9136">
        <v>0</v>
      </c>
      <c r="B9136" t="s">
        <v>21956</v>
      </c>
      <c r="C9136" t="s">
        <v>58808</v>
      </c>
      <c r="D9136" s="111" t="s">
        <v>4130</v>
      </c>
      <c r="E9136" s="111" t="s">
        <v>48713</v>
      </c>
    </row>
    <row r="9137" spans="1:5">
      <c r="A9137">
        <v>0</v>
      </c>
      <c r="B9137" t="s">
        <v>21957</v>
      </c>
      <c r="C9137" t="s">
        <v>58809</v>
      </c>
      <c r="D9137" s="111" t="s">
        <v>4130</v>
      </c>
      <c r="E9137" s="111" t="s">
        <v>58810</v>
      </c>
    </row>
    <row r="9138" spans="1:5">
      <c r="A9138">
        <v>0</v>
      </c>
      <c r="B9138" t="s">
        <v>21958</v>
      </c>
      <c r="C9138" t="s">
        <v>58811</v>
      </c>
      <c r="D9138" s="111" t="s">
        <v>4130</v>
      </c>
      <c r="E9138" s="111" t="s">
        <v>58812</v>
      </c>
    </row>
    <row r="9139" spans="1:5">
      <c r="A9139">
        <v>0</v>
      </c>
      <c r="B9139" t="s">
        <v>21959</v>
      </c>
      <c r="C9139" t="s">
        <v>58813</v>
      </c>
      <c r="D9139" s="111" t="s">
        <v>4130</v>
      </c>
      <c r="E9139" s="111" t="s">
        <v>48719</v>
      </c>
    </row>
    <row r="9140" spans="1:5">
      <c r="A9140">
        <v>0</v>
      </c>
      <c r="B9140" t="s">
        <v>21960</v>
      </c>
      <c r="C9140" t="s">
        <v>58814</v>
      </c>
      <c r="D9140" s="111" t="s">
        <v>4130</v>
      </c>
      <c r="E9140" s="111" t="s">
        <v>58815</v>
      </c>
    </row>
    <row r="9141" spans="1:5">
      <c r="A9141">
        <v>0</v>
      </c>
      <c r="B9141" t="s">
        <v>21961</v>
      </c>
      <c r="C9141" t="s">
        <v>58816</v>
      </c>
      <c r="D9141" s="111" t="s">
        <v>4130</v>
      </c>
      <c r="E9141" s="111" t="s">
        <v>44083</v>
      </c>
    </row>
    <row r="9142" spans="1:5">
      <c r="A9142">
        <v>0</v>
      </c>
      <c r="B9142" t="s">
        <v>21962</v>
      </c>
      <c r="C9142" t="s">
        <v>58817</v>
      </c>
      <c r="D9142" s="111" t="s">
        <v>4130</v>
      </c>
      <c r="E9142" s="111" t="s">
        <v>58818</v>
      </c>
    </row>
    <row r="9143" spans="1:5">
      <c r="A9143">
        <v>0</v>
      </c>
      <c r="B9143" t="s">
        <v>21963</v>
      </c>
      <c r="C9143" t="s">
        <v>58819</v>
      </c>
      <c r="D9143" s="111" t="s">
        <v>4130</v>
      </c>
      <c r="E9143" s="111" t="s">
        <v>58820</v>
      </c>
    </row>
    <row r="9144" spans="1:5">
      <c r="A9144">
        <v>0</v>
      </c>
      <c r="B9144" t="s">
        <v>58821</v>
      </c>
      <c r="C9144">
        <v>0</v>
      </c>
      <c r="D9144" s="111">
        <v>0</v>
      </c>
      <c r="E9144" s="111" t="s">
        <v>42775</v>
      </c>
    </row>
    <row r="9145" spans="1:5">
      <c r="A9145">
        <v>0</v>
      </c>
      <c r="B9145" t="s">
        <v>21964</v>
      </c>
      <c r="C9145" t="s">
        <v>58822</v>
      </c>
      <c r="D9145" s="111" t="s">
        <v>40</v>
      </c>
      <c r="E9145" s="111" t="s">
        <v>58823</v>
      </c>
    </row>
    <row r="9146" spans="1:5">
      <c r="A9146">
        <v>0</v>
      </c>
      <c r="B9146" t="s">
        <v>21965</v>
      </c>
      <c r="C9146" t="s">
        <v>58824</v>
      </c>
      <c r="D9146" s="111" t="s">
        <v>40</v>
      </c>
      <c r="E9146" s="111" t="s">
        <v>58825</v>
      </c>
    </row>
    <row r="9147" spans="1:5">
      <c r="A9147">
        <v>0</v>
      </c>
      <c r="B9147" t="s">
        <v>21966</v>
      </c>
      <c r="C9147" t="s">
        <v>58826</v>
      </c>
      <c r="D9147" s="111" t="s">
        <v>40</v>
      </c>
      <c r="E9147" s="111" t="s">
        <v>58827</v>
      </c>
    </row>
    <row r="9148" spans="1:5">
      <c r="A9148">
        <v>0</v>
      </c>
      <c r="B9148" t="s">
        <v>58828</v>
      </c>
      <c r="C9148">
        <v>0</v>
      </c>
      <c r="D9148" s="111">
        <v>0</v>
      </c>
      <c r="E9148" s="111" t="s">
        <v>42775</v>
      </c>
    </row>
    <row r="9149" spans="1:5">
      <c r="A9149">
        <v>0</v>
      </c>
      <c r="B9149" t="s">
        <v>21967</v>
      </c>
      <c r="C9149" t="s">
        <v>58829</v>
      </c>
      <c r="D9149" s="111" t="s">
        <v>40</v>
      </c>
      <c r="E9149" s="111" t="s">
        <v>48737</v>
      </c>
    </row>
    <row r="9150" spans="1:5">
      <c r="A9150">
        <v>0</v>
      </c>
      <c r="B9150" t="s">
        <v>21968</v>
      </c>
      <c r="C9150" t="s">
        <v>58830</v>
      </c>
      <c r="D9150" s="111" t="s">
        <v>40</v>
      </c>
      <c r="E9150" s="111" t="s">
        <v>48739</v>
      </c>
    </row>
    <row r="9151" spans="1:5">
      <c r="A9151">
        <v>0</v>
      </c>
      <c r="B9151" t="s">
        <v>21969</v>
      </c>
      <c r="C9151" t="s">
        <v>58831</v>
      </c>
      <c r="D9151" s="111" t="s">
        <v>40</v>
      </c>
      <c r="E9151" s="111" t="s">
        <v>48741</v>
      </c>
    </row>
    <row r="9152" spans="1:5">
      <c r="A9152">
        <v>0</v>
      </c>
      <c r="B9152" t="s">
        <v>21970</v>
      </c>
      <c r="C9152" t="s">
        <v>58832</v>
      </c>
      <c r="D9152" s="111" t="s">
        <v>40</v>
      </c>
      <c r="E9152" s="111" t="s">
        <v>48743</v>
      </c>
    </row>
    <row r="9153" spans="1:5">
      <c r="A9153">
        <v>0</v>
      </c>
      <c r="B9153" t="s">
        <v>21971</v>
      </c>
      <c r="C9153" t="s">
        <v>58833</v>
      </c>
      <c r="D9153" s="111" t="s">
        <v>40</v>
      </c>
      <c r="E9153" s="111" t="s">
        <v>48745</v>
      </c>
    </row>
    <row r="9154" spans="1:5">
      <c r="A9154">
        <v>0</v>
      </c>
      <c r="B9154" t="s">
        <v>58834</v>
      </c>
      <c r="C9154">
        <v>0</v>
      </c>
      <c r="D9154" s="111">
        <v>0</v>
      </c>
      <c r="E9154" s="111" t="s">
        <v>42775</v>
      </c>
    </row>
    <row r="9155" spans="1:5">
      <c r="A9155">
        <v>0</v>
      </c>
      <c r="B9155" t="s">
        <v>21972</v>
      </c>
      <c r="C9155" t="s">
        <v>58835</v>
      </c>
      <c r="D9155" s="111" t="s">
        <v>4130</v>
      </c>
      <c r="E9155" s="111" t="s">
        <v>58836</v>
      </c>
    </row>
    <row r="9156" spans="1:5">
      <c r="A9156">
        <v>0</v>
      </c>
      <c r="B9156" t="s">
        <v>21973</v>
      </c>
      <c r="C9156" t="s">
        <v>58837</v>
      </c>
      <c r="D9156" s="111" t="s">
        <v>4130</v>
      </c>
      <c r="E9156" s="111" t="s">
        <v>50891</v>
      </c>
    </row>
    <row r="9157" spans="1:5">
      <c r="A9157">
        <v>0</v>
      </c>
      <c r="B9157" t="s">
        <v>21974</v>
      </c>
      <c r="C9157" t="s">
        <v>58838</v>
      </c>
      <c r="D9157" s="111" t="s">
        <v>4130</v>
      </c>
      <c r="E9157" s="111" t="s">
        <v>58836</v>
      </c>
    </row>
    <row r="9158" spans="1:5">
      <c r="A9158">
        <v>0</v>
      </c>
      <c r="B9158" t="s">
        <v>21975</v>
      </c>
      <c r="C9158" t="s">
        <v>58839</v>
      </c>
      <c r="D9158" s="111" t="s">
        <v>4130</v>
      </c>
      <c r="E9158" s="111" t="s">
        <v>44513</v>
      </c>
    </row>
    <row r="9159" spans="1:5">
      <c r="A9159">
        <v>0</v>
      </c>
      <c r="B9159" t="s">
        <v>21976</v>
      </c>
      <c r="C9159" t="s">
        <v>58840</v>
      </c>
      <c r="D9159" s="111" t="s">
        <v>4130</v>
      </c>
      <c r="E9159" s="111" t="s">
        <v>58841</v>
      </c>
    </row>
    <row r="9160" spans="1:5">
      <c r="A9160">
        <v>0</v>
      </c>
      <c r="B9160" t="s">
        <v>21977</v>
      </c>
      <c r="C9160" t="s">
        <v>58842</v>
      </c>
      <c r="D9160" s="111" t="s">
        <v>4130</v>
      </c>
      <c r="E9160" s="111" t="s">
        <v>58843</v>
      </c>
    </row>
    <row r="9161" spans="1:5">
      <c r="A9161">
        <v>0</v>
      </c>
      <c r="B9161" t="s">
        <v>21978</v>
      </c>
      <c r="C9161" t="s">
        <v>58844</v>
      </c>
      <c r="D9161" s="111" t="s">
        <v>4130</v>
      </c>
      <c r="E9161" s="111" t="s">
        <v>43452</v>
      </c>
    </row>
    <row r="9162" spans="1:5">
      <c r="A9162">
        <v>0</v>
      </c>
      <c r="B9162" t="s">
        <v>21979</v>
      </c>
      <c r="C9162" t="s">
        <v>58845</v>
      </c>
      <c r="D9162" s="111" t="s">
        <v>4130</v>
      </c>
      <c r="E9162" s="111" t="s">
        <v>58846</v>
      </c>
    </row>
    <row r="9163" spans="1:5">
      <c r="A9163">
        <v>0</v>
      </c>
      <c r="B9163" t="s">
        <v>21980</v>
      </c>
      <c r="C9163" t="s">
        <v>58847</v>
      </c>
      <c r="D9163" s="111" t="s">
        <v>4130</v>
      </c>
      <c r="E9163" s="111" t="s">
        <v>58848</v>
      </c>
    </row>
    <row r="9164" spans="1:5">
      <c r="A9164">
        <v>0</v>
      </c>
      <c r="B9164" t="s">
        <v>21981</v>
      </c>
      <c r="C9164" t="s">
        <v>58849</v>
      </c>
      <c r="D9164" s="111" t="s">
        <v>4130</v>
      </c>
      <c r="E9164" s="111" t="s">
        <v>58850</v>
      </c>
    </row>
    <row r="9165" spans="1:5">
      <c r="A9165">
        <v>0</v>
      </c>
      <c r="B9165" t="s">
        <v>58851</v>
      </c>
      <c r="C9165">
        <v>0</v>
      </c>
      <c r="D9165" s="111">
        <v>0</v>
      </c>
      <c r="E9165" s="111" t="s">
        <v>42775</v>
      </c>
    </row>
    <row r="9166" spans="1:5">
      <c r="A9166">
        <v>0</v>
      </c>
      <c r="B9166" t="s">
        <v>21982</v>
      </c>
      <c r="C9166" t="s">
        <v>58852</v>
      </c>
      <c r="D9166" s="111" t="s">
        <v>4130</v>
      </c>
      <c r="E9166" s="111" t="s">
        <v>58853</v>
      </c>
    </row>
    <row r="9167" spans="1:5">
      <c r="A9167">
        <v>0</v>
      </c>
      <c r="B9167" t="s">
        <v>21983</v>
      </c>
      <c r="C9167" t="s">
        <v>58854</v>
      </c>
      <c r="D9167" s="111" t="s">
        <v>4130</v>
      </c>
      <c r="E9167" s="111" t="s">
        <v>58855</v>
      </c>
    </row>
    <row r="9168" spans="1:5">
      <c r="A9168">
        <v>0</v>
      </c>
      <c r="B9168" t="s">
        <v>21984</v>
      </c>
      <c r="C9168" t="s">
        <v>58856</v>
      </c>
      <c r="D9168" s="111" t="s">
        <v>4130</v>
      </c>
      <c r="E9168" s="111" t="s">
        <v>49434</v>
      </c>
    </row>
    <row r="9169" spans="1:5">
      <c r="A9169">
        <v>0</v>
      </c>
      <c r="B9169" t="s">
        <v>21985</v>
      </c>
      <c r="C9169" t="s">
        <v>58857</v>
      </c>
      <c r="D9169" s="111" t="s">
        <v>4130</v>
      </c>
      <c r="E9169" s="111" t="s">
        <v>58858</v>
      </c>
    </row>
    <row r="9170" spans="1:5">
      <c r="A9170">
        <v>0</v>
      </c>
      <c r="B9170" t="s">
        <v>21986</v>
      </c>
      <c r="C9170" t="s">
        <v>58859</v>
      </c>
      <c r="D9170" s="111" t="s">
        <v>4130</v>
      </c>
      <c r="E9170" s="111" t="s">
        <v>58860</v>
      </c>
    </row>
    <row r="9171" spans="1:5">
      <c r="A9171">
        <v>0</v>
      </c>
      <c r="B9171" t="s">
        <v>21987</v>
      </c>
      <c r="C9171" t="s">
        <v>58861</v>
      </c>
      <c r="D9171" s="111" t="s">
        <v>4130</v>
      </c>
      <c r="E9171" s="111" t="s">
        <v>43839</v>
      </c>
    </row>
    <row r="9172" spans="1:5">
      <c r="A9172">
        <v>0</v>
      </c>
      <c r="B9172" t="s">
        <v>21988</v>
      </c>
      <c r="C9172" t="s">
        <v>58862</v>
      </c>
      <c r="D9172" s="111" t="s">
        <v>4130</v>
      </c>
      <c r="E9172" s="111" t="s">
        <v>58863</v>
      </c>
    </row>
    <row r="9173" spans="1:5">
      <c r="A9173" t="s">
        <v>58864</v>
      </c>
      <c r="B9173">
        <v>0</v>
      </c>
      <c r="C9173">
        <v>0</v>
      </c>
      <c r="D9173" s="111">
        <v>0</v>
      </c>
      <c r="E9173" s="111" t="s">
        <v>42775</v>
      </c>
    </row>
    <row r="9174" spans="1:5">
      <c r="A9174">
        <v>0</v>
      </c>
      <c r="B9174" t="s">
        <v>58865</v>
      </c>
      <c r="C9174">
        <v>0</v>
      </c>
      <c r="D9174" s="111">
        <v>0</v>
      </c>
      <c r="E9174" s="111" t="s">
        <v>42775</v>
      </c>
    </row>
    <row r="9175" spans="1:5">
      <c r="A9175">
        <v>0</v>
      </c>
      <c r="B9175" t="s">
        <v>21989</v>
      </c>
      <c r="C9175" t="s">
        <v>58866</v>
      </c>
      <c r="D9175" s="111" t="s">
        <v>4130</v>
      </c>
      <c r="E9175" s="111" t="s">
        <v>58867</v>
      </c>
    </row>
    <row r="9176" spans="1:5">
      <c r="A9176">
        <v>0</v>
      </c>
      <c r="B9176" t="s">
        <v>21990</v>
      </c>
      <c r="C9176" t="s">
        <v>58868</v>
      </c>
      <c r="D9176" s="111" t="s">
        <v>4130</v>
      </c>
      <c r="E9176" s="111" t="s">
        <v>58869</v>
      </c>
    </row>
    <row r="9177" spans="1:5">
      <c r="A9177">
        <v>0</v>
      </c>
      <c r="B9177" t="s">
        <v>58870</v>
      </c>
      <c r="C9177">
        <v>0</v>
      </c>
      <c r="D9177" s="111">
        <v>0</v>
      </c>
      <c r="E9177" s="111" t="s">
        <v>42775</v>
      </c>
    </row>
    <row r="9178" spans="1:5">
      <c r="A9178">
        <v>0</v>
      </c>
      <c r="B9178" t="s">
        <v>21991</v>
      </c>
      <c r="C9178" t="s">
        <v>58871</v>
      </c>
      <c r="D9178" s="111" t="s">
        <v>4130</v>
      </c>
      <c r="E9178" s="111" t="s">
        <v>58872</v>
      </c>
    </row>
    <row r="9179" spans="1:5">
      <c r="A9179">
        <v>0</v>
      </c>
      <c r="B9179" t="s">
        <v>21992</v>
      </c>
      <c r="C9179" t="s">
        <v>58873</v>
      </c>
      <c r="D9179" s="111" t="s">
        <v>4130</v>
      </c>
      <c r="E9179" s="111" t="s">
        <v>58874</v>
      </c>
    </row>
    <row r="9180" spans="1:5">
      <c r="A9180">
        <v>0</v>
      </c>
      <c r="B9180" t="s">
        <v>21993</v>
      </c>
      <c r="C9180" t="s">
        <v>58875</v>
      </c>
      <c r="D9180" s="111" t="s">
        <v>4130</v>
      </c>
      <c r="E9180" s="111" t="s">
        <v>58876</v>
      </c>
    </row>
    <row r="9181" spans="1:5">
      <c r="A9181">
        <v>0</v>
      </c>
      <c r="B9181" t="s">
        <v>21994</v>
      </c>
      <c r="C9181" t="s">
        <v>58877</v>
      </c>
      <c r="D9181" s="111" t="s">
        <v>4130</v>
      </c>
      <c r="E9181" s="111" t="s">
        <v>58878</v>
      </c>
    </row>
    <row r="9182" spans="1:5">
      <c r="A9182">
        <v>0</v>
      </c>
      <c r="B9182" t="s">
        <v>58879</v>
      </c>
      <c r="C9182">
        <v>0</v>
      </c>
      <c r="D9182" s="111">
        <v>0</v>
      </c>
      <c r="E9182" s="111" t="s">
        <v>42775</v>
      </c>
    </row>
    <row r="9183" spans="1:5">
      <c r="A9183">
        <v>0</v>
      </c>
      <c r="B9183" t="s">
        <v>21995</v>
      </c>
      <c r="C9183" t="s">
        <v>58880</v>
      </c>
      <c r="D9183" s="111" t="s">
        <v>4130</v>
      </c>
      <c r="E9183" s="111" t="s">
        <v>58881</v>
      </c>
    </row>
    <row r="9184" spans="1:5">
      <c r="A9184">
        <v>0</v>
      </c>
      <c r="B9184" t="s">
        <v>21996</v>
      </c>
      <c r="C9184" t="s">
        <v>58882</v>
      </c>
      <c r="D9184" s="111" t="s">
        <v>4130</v>
      </c>
      <c r="E9184" s="111" t="s">
        <v>58883</v>
      </c>
    </row>
    <row r="9185" spans="1:5">
      <c r="A9185">
        <v>0</v>
      </c>
      <c r="B9185" t="s">
        <v>21997</v>
      </c>
      <c r="C9185" t="s">
        <v>58884</v>
      </c>
      <c r="D9185" s="111" t="s">
        <v>4130</v>
      </c>
      <c r="E9185" s="111" t="s">
        <v>58885</v>
      </c>
    </row>
    <row r="9186" spans="1:5">
      <c r="A9186">
        <v>0</v>
      </c>
      <c r="B9186" t="s">
        <v>21998</v>
      </c>
      <c r="C9186" t="s">
        <v>58886</v>
      </c>
      <c r="D9186" s="111" t="s">
        <v>24</v>
      </c>
      <c r="E9186" s="111" t="s">
        <v>58887</v>
      </c>
    </row>
    <row r="9187" spans="1:5">
      <c r="A9187">
        <v>0</v>
      </c>
      <c r="B9187" t="s">
        <v>58888</v>
      </c>
      <c r="C9187">
        <v>0</v>
      </c>
      <c r="D9187" s="111">
        <v>0</v>
      </c>
      <c r="E9187" s="111" t="s">
        <v>42775</v>
      </c>
    </row>
    <row r="9188" spans="1:5">
      <c r="A9188">
        <v>0</v>
      </c>
      <c r="B9188" t="s">
        <v>21999</v>
      </c>
      <c r="C9188" t="s">
        <v>58889</v>
      </c>
      <c r="D9188" s="111" t="s">
        <v>4130</v>
      </c>
      <c r="E9188" s="111" t="s">
        <v>58890</v>
      </c>
    </row>
    <row r="9189" spans="1:5">
      <c r="A9189">
        <v>0</v>
      </c>
      <c r="B9189" t="s">
        <v>58891</v>
      </c>
      <c r="C9189">
        <v>0</v>
      </c>
      <c r="D9189" s="111">
        <v>0</v>
      </c>
      <c r="E9189" s="111" t="s">
        <v>42775</v>
      </c>
    </row>
    <row r="9190" spans="1:5">
      <c r="A9190">
        <v>0</v>
      </c>
      <c r="B9190" t="s">
        <v>22000</v>
      </c>
      <c r="C9190" t="s">
        <v>58892</v>
      </c>
      <c r="D9190" s="111" t="s">
        <v>4130</v>
      </c>
      <c r="E9190" s="111" t="s">
        <v>48805</v>
      </c>
    </row>
    <row r="9191" spans="1:5">
      <c r="A9191">
        <v>0</v>
      </c>
      <c r="B9191" t="s">
        <v>22001</v>
      </c>
      <c r="C9191" t="s">
        <v>58893</v>
      </c>
      <c r="D9191" s="111" t="s">
        <v>4130</v>
      </c>
      <c r="E9191" s="111" t="s">
        <v>48807</v>
      </c>
    </row>
    <row r="9192" spans="1:5">
      <c r="A9192">
        <v>0</v>
      </c>
      <c r="B9192" t="s">
        <v>22002</v>
      </c>
      <c r="C9192" t="s">
        <v>58894</v>
      </c>
      <c r="D9192" s="111" t="s">
        <v>4130</v>
      </c>
      <c r="E9192" s="111" t="s">
        <v>48809</v>
      </c>
    </row>
    <row r="9193" spans="1:5">
      <c r="A9193">
        <v>0</v>
      </c>
      <c r="B9193" t="s">
        <v>22003</v>
      </c>
      <c r="C9193" t="s">
        <v>58895</v>
      </c>
      <c r="D9193" s="111" t="s">
        <v>4130</v>
      </c>
      <c r="E9193" s="111" t="s">
        <v>58896</v>
      </c>
    </row>
    <row r="9194" spans="1:5">
      <c r="A9194">
        <v>0</v>
      </c>
      <c r="B9194" t="s">
        <v>22004</v>
      </c>
      <c r="C9194" t="s">
        <v>58897</v>
      </c>
      <c r="D9194" s="111" t="s">
        <v>4130</v>
      </c>
      <c r="E9194" s="111" t="s">
        <v>58898</v>
      </c>
    </row>
    <row r="9195" spans="1:5">
      <c r="A9195">
        <v>0</v>
      </c>
      <c r="B9195" t="s">
        <v>22005</v>
      </c>
      <c r="C9195" t="s">
        <v>58899</v>
      </c>
      <c r="D9195" s="111" t="s">
        <v>4130</v>
      </c>
      <c r="E9195" s="111" t="s">
        <v>58900</v>
      </c>
    </row>
    <row r="9196" spans="1:5">
      <c r="A9196">
        <v>0</v>
      </c>
      <c r="B9196" t="s">
        <v>22006</v>
      </c>
      <c r="C9196" t="s">
        <v>58901</v>
      </c>
      <c r="D9196" s="111" t="s">
        <v>4130</v>
      </c>
      <c r="E9196" s="111" t="s">
        <v>58898</v>
      </c>
    </row>
    <row r="9197" spans="1:5">
      <c r="A9197">
        <v>0</v>
      </c>
      <c r="B9197" t="s">
        <v>22007</v>
      </c>
      <c r="C9197" t="s">
        <v>58902</v>
      </c>
      <c r="D9197" s="111" t="s">
        <v>4130</v>
      </c>
      <c r="E9197" s="111" t="s">
        <v>58903</v>
      </c>
    </row>
    <row r="9198" spans="1:5">
      <c r="A9198">
        <v>0</v>
      </c>
      <c r="B9198" t="s">
        <v>22008</v>
      </c>
      <c r="C9198" t="s">
        <v>58904</v>
      </c>
      <c r="D9198" s="111" t="s">
        <v>4130</v>
      </c>
      <c r="E9198" s="111" t="s">
        <v>58905</v>
      </c>
    </row>
    <row r="9199" spans="1:5">
      <c r="A9199">
        <v>0</v>
      </c>
      <c r="B9199" t="s">
        <v>58906</v>
      </c>
      <c r="C9199">
        <v>0</v>
      </c>
      <c r="D9199" s="111">
        <v>0</v>
      </c>
      <c r="E9199" s="111" t="s">
        <v>42775</v>
      </c>
    </row>
    <row r="9200" spans="1:5">
      <c r="A9200">
        <v>0</v>
      </c>
      <c r="B9200" t="s">
        <v>22009</v>
      </c>
      <c r="C9200" t="s">
        <v>58907</v>
      </c>
      <c r="D9200" s="111" t="s">
        <v>4130</v>
      </c>
      <c r="E9200" s="111" t="s">
        <v>49118</v>
      </c>
    </row>
    <row r="9201" spans="1:5">
      <c r="A9201">
        <v>0</v>
      </c>
      <c r="B9201" t="s">
        <v>22010</v>
      </c>
      <c r="C9201" t="s">
        <v>58908</v>
      </c>
      <c r="D9201" s="111" t="s">
        <v>4130</v>
      </c>
      <c r="E9201" s="111" t="s">
        <v>58909</v>
      </c>
    </row>
    <row r="9202" spans="1:5">
      <c r="A9202">
        <v>0</v>
      </c>
      <c r="B9202" t="s">
        <v>22011</v>
      </c>
      <c r="C9202" t="s">
        <v>58910</v>
      </c>
      <c r="D9202" s="111" t="s">
        <v>4130</v>
      </c>
      <c r="E9202" s="111" t="s">
        <v>58911</v>
      </c>
    </row>
    <row r="9203" spans="1:5">
      <c r="A9203">
        <v>0</v>
      </c>
      <c r="B9203" t="s">
        <v>22012</v>
      </c>
      <c r="C9203" t="s">
        <v>58912</v>
      </c>
      <c r="D9203" s="111" t="s">
        <v>4130</v>
      </c>
      <c r="E9203" s="111" t="s">
        <v>58913</v>
      </c>
    </row>
    <row r="9204" spans="1:5">
      <c r="A9204">
        <v>0</v>
      </c>
      <c r="B9204" t="s">
        <v>22013</v>
      </c>
      <c r="C9204" t="s">
        <v>58914</v>
      </c>
      <c r="D9204" s="111" t="s">
        <v>4130</v>
      </c>
      <c r="E9204" s="111" t="s">
        <v>58915</v>
      </c>
    </row>
    <row r="9205" spans="1:5">
      <c r="A9205">
        <v>0</v>
      </c>
      <c r="B9205" t="s">
        <v>22014</v>
      </c>
      <c r="C9205" t="s">
        <v>58916</v>
      </c>
      <c r="D9205" s="111" t="s">
        <v>4130</v>
      </c>
      <c r="E9205" s="111" t="s">
        <v>58917</v>
      </c>
    </row>
    <row r="9206" spans="1:5">
      <c r="A9206">
        <v>0</v>
      </c>
      <c r="B9206" t="s">
        <v>22015</v>
      </c>
      <c r="C9206" t="s">
        <v>58918</v>
      </c>
      <c r="D9206" s="111" t="s">
        <v>4130</v>
      </c>
      <c r="E9206" s="111" t="s">
        <v>58919</v>
      </c>
    </row>
    <row r="9207" spans="1:5">
      <c r="A9207">
        <v>0</v>
      </c>
      <c r="B9207" t="s">
        <v>22016</v>
      </c>
      <c r="C9207" t="s">
        <v>58920</v>
      </c>
      <c r="D9207" s="111" t="s">
        <v>4130</v>
      </c>
      <c r="E9207" s="111" t="s">
        <v>58921</v>
      </c>
    </row>
    <row r="9208" spans="1:5">
      <c r="A9208">
        <v>0</v>
      </c>
      <c r="B9208" t="s">
        <v>22017</v>
      </c>
      <c r="C9208" t="s">
        <v>58922</v>
      </c>
      <c r="D9208" s="111" t="s">
        <v>4130</v>
      </c>
      <c r="E9208" s="111" t="s">
        <v>58923</v>
      </c>
    </row>
    <row r="9209" spans="1:5">
      <c r="A9209">
        <v>0</v>
      </c>
      <c r="B9209" t="s">
        <v>22018</v>
      </c>
      <c r="C9209" t="s">
        <v>58924</v>
      </c>
      <c r="D9209" s="111" t="s">
        <v>4130</v>
      </c>
      <c r="E9209" s="111" t="s">
        <v>58925</v>
      </c>
    </row>
    <row r="9210" spans="1:5">
      <c r="A9210">
        <v>0</v>
      </c>
      <c r="B9210" t="s">
        <v>22019</v>
      </c>
      <c r="C9210" t="s">
        <v>58926</v>
      </c>
      <c r="D9210" s="111" t="s">
        <v>4130</v>
      </c>
      <c r="E9210" s="111" t="s">
        <v>58927</v>
      </c>
    </row>
    <row r="9211" spans="1:5">
      <c r="A9211">
        <v>0</v>
      </c>
      <c r="B9211" t="s">
        <v>22020</v>
      </c>
      <c r="C9211" t="s">
        <v>58928</v>
      </c>
      <c r="D9211" s="111" t="s">
        <v>4130</v>
      </c>
      <c r="E9211" s="111" t="s">
        <v>44043</v>
      </c>
    </row>
    <row r="9212" spans="1:5">
      <c r="A9212">
        <v>0</v>
      </c>
      <c r="B9212" t="s">
        <v>22021</v>
      </c>
      <c r="C9212" t="s">
        <v>58929</v>
      </c>
      <c r="D9212" s="111" t="s">
        <v>4130</v>
      </c>
      <c r="E9212" s="111" t="s">
        <v>47620</v>
      </c>
    </row>
    <row r="9213" spans="1:5">
      <c r="A9213">
        <v>0</v>
      </c>
      <c r="B9213" t="s">
        <v>22022</v>
      </c>
      <c r="C9213" t="s">
        <v>58930</v>
      </c>
      <c r="D9213" s="111" t="s">
        <v>4130</v>
      </c>
      <c r="E9213" s="111" t="s">
        <v>58931</v>
      </c>
    </row>
    <row r="9214" spans="1:5">
      <c r="A9214">
        <v>0</v>
      </c>
      <c r="B9214" t="s">
        <v>22023</v>
      </c>
      <c r="C9214" t="s">
        <v>58932</v>
      </c>
      <c r="D9214" s="111" t="s">
        <v>4130</v>
      </c>
      <c r="E9214" s="111" t="s">
        <v>58933</v>
      </c>
    </row>
    <row r="9215" spans="1:5">
      <c r="A9215">
        <v>0</v>
      </c>
      <c r="B9215" t="s">
        <v>58934</v>
      </c>
      <c r="C9215">
        <v>0</v>
      </c>
      <c r="D9215" s="111">
        <v>0</v>
      </c>
      <c r="E9215" s="111" t="s">
        <v>42775</v>
      </c>
    </row>
    <row r="9216" spans="1:5">
      <c r="A9216">
        <v>0</v>
      </c>
      <c r="B9216" t="s">
        <v>22024</v>
      </c>
      <c r="C9216" t="s">
        <v>58935</v>
      </c>
      <c r="D9216" s="111" t="s">
        <v>4130</v>
      </c>
      <c r="E9216" s="111" t="s">
        <v>58936</v>
      </c>
    </row>
    <row r="9217" spans="1:5">
      <c r="A9217">
        <v>0</v>
      </c>
      <c r="B9217" t="s">
        <v>22025</v>
      </c>
      <c r="C9217" t="s">
        <v>58937</v>
      </c>
      <c r="D9217" s="111" t="s">
        <v>4130</v>
      </c>
      <c r="E9217" s="111" t="s">
        <v>58938</v>
      </c>
    </row>
    <row r="9218" spans="1:5">
      <c r="A9218">
        <v>0</v>
      </c>
      <c r="B9218" t="s">
        <v>22026</v>
      </c>
      <c r="C9218" t="s">
        <v>58939</v>
      </c>
      <c r="D9218" s="111" t="s">
        <v>4130</v>
      </c>
      <c r="E9218" s="111" t="s">
        <v>58940</v>
      </c>
    </row>
    <row r="9219" spans="1:5">
      <c r="A9219">
        <v>0</v>
      </c>
      <c r="B9219" t="s">
        <v>22027</v>
      </c>
      <c r="C9219" t="s">
        <v>58941</v>
      </c>
      <c r="D9219" s="111" t="s">
        <v>4130</v>
      </c>
      <c r="E9219" s="111" t="s">
        <v>58942</v>
      </c>
    </row>
    <row r="9220" spans="1:5">
      <c r="A9220">
        <v>0</v>
      </c>
      <c r="B9220" t="s">
        <v>22028</v>
      </c>
      <c r="C9220" t="s">
        <v>58943</v>
      </c>
      <c r="D9220" s="111" t="s">
        <v>4130</v>
      </c>
      <c r="E9220" s="111" t="s">
        <v>58944</v>
      </c>
    </row>
    <row r="9221" spans="1:5">
      <c r="A9221">
        <v>0</v>
      </c>
      <c r="B9221" t="s">
        <v>22029</v>
      </c>
      <c r="C9221" t="s">
        <v>58945</v>
      </c>
      <c r="D9221" s="111" t="s">
        <v>4130</v>
      </c>
      <c r="E9221" s="111" t="s">
        <v>58946</v>
      </c>
    </row>
    <row r="9222" spans="1:5">
      <c r="A9222">
        <v>0</v>
      </c>
      <c r="B9222" t="s">
        <v>22030</v>
      </c>
      <c r="C9222" t="s">
        <v>58947</v>
      </c>
      <c r="D9222" s="111" t="s">
        <v>4130</v>
      </c>
      <c r="E9222" s="111" t="s">
        <v>58948</v>
      </c>
    </row>
    <row r="9223" spans="1:5">
      <c r="A9223">
        <v>0</v>
      </c>
      <c r="B9223" t="s">
        <v>22031</v>
      </c>
      <c r="C9223" t="s">
        <v>58949</v>
      </c>
      <c r="D9223" s="111" t="s">
        <v>4130</v>
      </c>
      <c r="E9223" s="111" t="s">
        <v>58950</v>
      </c>
    </row>
    <row r="9224" spans="1:5">
      <c r="A9224">
        <v>0</v>
      </c>
      <c r="B9224" t="s">
        <v>22032</v>
      </c>
      <c r="C9224" t="s">
        <v>58951</v>
      </c>
      <c r="D9224" s="111" t="s">
        <v>4130</v>
      </c>
      <c r="E9224" s="111" t="s">
        <v>58952</v>
      </c>
    </row>
    <row r="9225" spans="1:5">
      <c r="A9225">
        <v>0</v>
      </c>
      <c r="B9225" t="s">
        <v>22033</v>
      </c>
      <c r="C9225" t="s">
        <v>58953</v>
      </c>
      <c r="D9225" s="111" t="s">
        <v>4130</v>
      </c>
      <c r="E9225" s="111" t="s">
        <v>58954</v>
      </c>
    </row>
    <row r="9226" spans="1:5">
      <c r="A9226">
        <v>0</v>
      </c>
      <c r="B9226" t="s">
        <v>22034</v>
      </c>
      <c r="C9226" t="s">
        <v>58955</v>
      </c>
      <c r="D9226" s="111" t="s">
        <v>4130</v>
      </c>
      <c r="E9226" s="111" t="s">
        <v>58956</v>
      </c>
    </row>
    <row r="9227" spans="1:5">
      <c r="A9227">
        <v>0</v>
      </c>
      <c r="B9227" t="s">
        <v>22035</v>
      </c>
      <c r="C9227" t="s">
        <v>58957</v>
      </c>
      <c r="D9227" s="111" t="s">
        <v>4130</v>
      </c>
      <c r="E9227" s="111" t="s">
        <v>58958</v>
      </c>
    </row>
    <row r="9228" spans="1:5">
      <c r="A9228">
        <v>0</v>
      </c>
      <c r="B9228" t="s">
        <v>22036</v>
      </c>
      <c r="C9228" t="s">
        <v>58959</v>
      </c>
      <c r="D9228" s="111" t="s">
        <v>4130</v>
      </c>
      <c r="E9228" s="111" t="s">
        <v>58960</v>
      </c>
    </row>
    <row r="9229" spans="1:5">
      <c r="A9229">
        <v>0</v>
      </c>
      <c r="B9229" t="s">
        <v>22037</v>
      </c>
      <c r="C9229" t="s">
        <v>58961</v>
      </c>
      <c r="D9229" s="111" t="s">
        <v>4130</v>
      </c>
      <c r="E9229" s="111" t="s">
        <v>58962</v>
      </c>
    </row>
    <row r="9230" spans="1:5">
      <c r="A9230">
        <v>0</v>
      </c>
      <c r="B9230" t="s">
        <v>22038</v>
      </c>
      <c r="C9230" t="s">
        <v>58963</v>
      </c>
      <c r="D9230" s="111" t="s">
        <v>4130</v>
      </c>
      <c r="E9230" s="111" t="s">
        <v>58964</v>
      </c>
    </row>
    <row r="9231" spans="1:5">
      <c r="A9231">
        <v>0</v>
      </c>
      <c r="B9231" t="s">
        <v>22039</v>
      </c>
      <c r="C9231" t="s">
        <v>58965</v>
      </c>
      <c r="D9231" s="111" t="s">
        <v>4130</v>
      </c>
      <c r="E9231" s="111" t="s">
        <v>58966</v>
      </c>
    </row>
    <row r="9232" spans="1:5">
      <c r="A9232">
        <v>0</v>
      </c>
      <c r="B9232" t="s">
        <v>22040</v>
      </c>
      <c r="C9232" t="s">
        <v>58967</v>
      </c>
      <c r="D9232" s="111" t="s">
        <v>4130</v>
      </c>
      <c r="E9232" s="111" t="s">
        <v>58968</v>
      </c>
    </row>
    <row r="9233" spans="1:5">
      <c r="A9233">
        <v>0</v>
      </c>
      <c r="B9233" t="s">
        <v>22041</v>
      </c>
      <c r="C9233" t="s">
        <v>58969</v>
      </c>
      <c r="D9233" s="111" t="s">
        <v>4130</v>
      </c>
      <c r="E9233" s="111" t="s">
        <v>58970</v>
      </c>
    </row>
    <row r="9234" spans="1:5">
      <c r="A9234">
        <v>0</v>
      </c>
      <c r="B9234" t="s">
        <v>22042</v>
      </c>
      <c r="C9234" t="s">
        <v>58971</v>
      </c>
      <c r="D9234" s="111" t="s">
        <v>4130</v>
      </c>
      <c r="E9234" s="111" t="s">
        <v>58972</v>
      </c>
    </row>
    <row r="9235" spans="1:5">
      <c r="A9235">
        <v>0</v>
      </c>
      <c r="B9235" t="s">
        <v>22043</v>
      </c>
      <c r="C9235" t="s">
        <v>58973</v>
      </c>
      <c r="D9235" s="111" t="s">
        <v>4130</v>
      </c>
      <c r="E9235" s="111" t="s">
        <v>58974</v>
      </c>
    </row>
    <row r="9236" spans="1:5">
      <c r="A9236">
        <v>0</v>
      </c>
      <c r="B9236" t="s">
        <v>22044</v>
      </c>
      <c r="C9236" t="s">
        <v>58975</v>
      </c>
      <c r="D9236" s="111" t="s">
        <v>4130</v>
      </c>
      <c r="E9236" s="111" t="s">
        <v>58976</v>
      </c>
    </row>
    <row r="9237" spans="1:5">
      <c r="A9237">
        <v>0</v>
      </c>
      <c r="B9237" t="s">
        <v>58977</v>
      </c>
      <c r="C9237">
        <v>0</v>
      </c>
      <c r="D9237" s="111">
        <v>0</v>
      </c>
      <c r="E9237" s="111" t="s">
        <v>42775</v>
      </c>
    </row>
    <row r="9238" spans="1:5">
      <c r="A9238">
        <v>0</v>
      </c>
      <c r="B9238" t="s">
        <v>22045</v>
      </c>
      <c r="C9238" t="s">
        <v>22046</v>
      </c>
      <c r="D9238" s="111" t="s">
        <v>4130</v>
      </c>
      <c r="E9238" s="111" t="s">
        <v>58978</v>
      </c>
    </row>
    <row r="9239" spans="1:5">
      <c r="A9239">
        <v>0</v>
      </c>
      <c r="B9239" t="s">
        <v>22047</v>
      </c>
      <c r="C9239" t="s">
        <v>58979</v>
      </c>
      <c r="D9239" s="111" t="s">
        <v>4130</v>
      </c>
      <c r="E9239" s="111" t="s">
        <v>48898</v>
      </c>
    </row>
    <row r="9240" spans="1:5">
      <c r="A9240">
        <v>0</v>
      </c>
      <c r="B9240" t="s">
        <v>22048</v>
      </c>
      <c r="C9240" t="s">
        <v>58980</v>
      </c>
      <c r="D9240" s="111" t="s">
        <v>4130</v>
      </c>
      <c r="E9240" s="111" t="s">
        <v>48900</v>
      </c>
    </row>
    <row r="9241" spans="1:5">
      <c r="A9241">
        <v>0</v>
      </c>
      <c r="B9241" t="s">
        <v>22049</v>
      </c>
      <c r="C9241" t="s">
        <v>58981</v>
      </c>
      <c r="D9241" s="111" t="s">
        <v>4130</v>
      </c>
      <c r="E9241" s="111" t="s">
        <v>48902</v>
      </c>
    </row>
    <row r="9242" spans="1:5">
      <c r="A9242">
        <v>0</v>
      </c>
      <c r="B9242" t="s">
        <v>22050</v>
      </c>
      <c r="C9242" t="s">
        <v>58982</v>
      </c>
      <c r="D9242" s="111" t="s">
        <v>4130</v>
      </c>
      <c r="E9242" s="111" t="s">
        <v>48904</v>
      </c>
    </row>
    <row r="9243" spans="1:5">
      <c r="A9243">
        <v>0</v>
      </c>
      <c r="B9243" t="s">
        <v>58983</v>
      </c>
      <c r="C9243">
        <v>0</v>
      </c>
      <c r="D9243" s="111">
        <v>0</v>
      </c>
      <c r="E9243" s="111" t="s">
        <v>42775</v>
      </c>
    </row>
    <row r="9244" spans="1:5">
      <c r="A9244">
        <v>0</v>
      </c>
      <c r="B9244" t="s">
        <v>22051</v>
      </c>
      <c r="C9244" t="s">
        <v>58984</v>
      </c>
      <c r="D9244" s="111" t="s">
        <v>4130</v>
      </c>
      <c r="E9244" s="111" t="s">
        <v>58985</v>
      </c>
    </row>
    <row r="9245" spans="1:5">
      <c r="A9245">
        <v>0</v>
      </c>
      <c r="B9245" t="s">
        <v>22052</v>
      </c>
      <c r="C9245" t="s">
        <v>58986</v>
      </c>
      <c r="D9245" s="111" t="s">
        <v>4130</v>
      </c>
      <c r="E9245" s="111" t="s">
        <v>58987</v>
      </c>
    </row>
    <row r="9246" spans="1:5">
      <c r="A9246">
        <v>0</v>
      </c>
      <c r="B9246" t="s">
        <v>58988</v>
      </c>
      <c r="C9246">
        <v>0</v>
      </c>
      <c r="D9246" s="111">
        <v>0</v>
      </c>
      <c r="E9246" s="111" t="s">
        <v>42775</v>
      </c>
    </row>
    <row r="9247" spans="1:5">
      <c r="A9247">
        <v>0</v>
      </c>
      <c r="B9247" t="s">
        <v>22053</v>
      </c>
      <c r="C9247" t="s">
        <v>58989</v>
      </c>
      <c r="D9247" s="111" t="s">
        <v>4130</v>
      </c>
      <c r="E9247" s="111" t="s">
        <v>58990</v>
      </c>
    </row>
    <row r="9248" spans="1:5">
      <c r="A9248">
        <v>0</v>
      </c>
      <c r="B9248" t="s">
        <v>22054</v>
      </c>
      <c r="C9248" t="s">
        <v>58991</v>
      </c>
      <c r="D9248" s="111" t="s">
        <v>4130</v>
      </c>
      <c r="E9248" s="111" t="s">
        <v>58992</v>
      </c>
    </row>
    <row r="9249" spans="1:5">
      <c r="A9249">
        <v>0</v>
      </c>
      <c r="B9249" t="s">
        <v>22055</v>
      </c>
      <c r="C9249" t="s">
        <v>58993</v>
      </c>
      <c r="D9249" s="111" t="s">
        <v>4130</v>
      </c>
      <c r="E9249" s="111" t="s">
        <v>58994</v>
      </c>
    </row>
    <row r="9250" spans="1:5">
      <c r="A9250">
        <v>0</v>
      </c>
      <c r="B9250" t="s">
        <v>58995</v>
      </c>
      <c r="C9250">
        <v>0</v>
      </c>
      <c r="D9250" s="111">
        <v>0</v>
      </c>
      <c r="E9250" s="111" t="s">
        <v>42775</v>
      </c>
    </row>
    <row r="9251" spans="1:5">
      <c r="A9251">
        <v>0</v>
      </c>
      <c r="B9251" t="s">
        <v>22056</v>
      </c>
      <c r="C9251" t="s">
        <v>58996</v>
      </c>
      <c r="D9251" s="111" t="s">
        <v>4130</v>
      </c>
      <c r="E9251" s="111" t="s">
        <v>58997</v>
      </c>
    </row>
    <row r="9252" spans="1:5">
      <c r="A9252" t="s">
        <v>58998</v>
      </c>
      <c r="B9252">
        <v>0</v>
      </c>
      <c r="C9252">
        <v>0</v>
      </c>
      <c r="D9252" s="111">
        <v>0</v>
      </c>
      <c r="E9252" s="111" t="s">
        <v>42775</v>
      </c>
    </row>
    <row r="9253" spans="1:5">
      <c r="A9253">
        <v>0</v>
      </c>
      <c r="B9253" t="s">
        <v>58999</v>
      </c>
      <c r="C9253">
        <v>0</v>
      </c>
      <c r="D9253" s="111">
        <v>0</v>
      </c>
      <c r="E9253" s="111" t="s">
        <v>42775</v>
      </c>
    </row>
    <row r="9254" spans="1:5">
      <c r="A9254">
        <v>0</v>
      </c>
      <c r="B9254" t="s">
        <v>22057</v>
      </c>
      <c r="C9254" t="s">
        <v>59000</v>
      </c>
      <c r="D9254" s="111" t="s">
        <v>4130</v>
      </c>
      <c r="E9254" s="111" t="s">
        <v>59001</v>
      </c>
    </row>
    <row r="9255" spans="1:5">
      <c r="A9255">
        <v>0</v>
      </c>
      <c r="B9255" t="s">
        <v>22058</v>
      </c>
      <c r="C9255" t="s">
        <v>59002</v>
      </c>
      <c r="D9255" s="111" t="s">
        <v>40</v>
      </c>
      <c r="E9255" s="111" t="s">
        <v>59003</v>
      </c>
    </row>
    <row r="9256" spans="1:5">
      <c r="A9256">
        <v>0</v>
      </c>
      <c r="B9256" t="s">
        <v>22059</v>
      </c>
      <c r="C9256" t="s">
        <v>59004</v>
      </c>
      <c r="D9256" s="111" t="s">
        <v>40</v>
      </c>
      <c r="E9256" s="111" t="s">
        <v>59005</v>
      </c>
    </row>
    <row r="9257" spans="1:5">
      <c r="A9257">
        <v>0</v>
      </c>
      <c r="B9257" t="s">
        <v>22060</v>
      </c>
      <c r="C9257" t="s">
        <v>59006</v>
      </c>
      <c r="D9257" s="111" t="s">
        <v>40</v>
      </c>
      <c r="E9257" s="111" t="s">
        <v>43839</v>
      </c>
    </row>
    <row r="9258" spans="1:5">
      <c r="A9258">
        <v>0</v>
      </c>
      <c r="B9258" t="s">
        <v>22061</v>
      </c>
      <c r="C9258" t="s">
        <v>59007</v>
      </c>
      <c r="D9258" s="111" t="s">
        <v>40</v>
      </c>
      <c r="E9258" s="111" t="s">
        <v>59008</v>
      </c>
    </row>
    <row r="9259" spans="1:5">
      <c r="A9259">
        <v>0</v>
      </c>
      <c r="B9259" t="s">
        <v>22062</v>
      </c>
      <c r="C9259" t="s">
        <v>59009</v>
      </c>
      <c r="D9259" s="111" t="s">
        <v>40</v>
      </c>
      <c r="E9259" s="111" t="s">
        <v>59010</v>
      </c>
    </row>
    <row r="9260" spans="1:5">
      <c r="A9260">
        <v>0</v>
      </c>
      <c r="B9260" t="s">
        <v>22063</v>
      </c>
      <c r="C9260" t="s">
        <v>59011</v>
      </c>
      <c r="D9260" s="111" t="s">
        <v>40</v>
      </c>
      <c r="E9260" s="111" t="s">
        <v>59012</v>
      </c>
    </row>
    <row r="9261" spans="1:5">
      <c r="A9261">
        <v>0</v>
      </c>
      <c r="B9261" t="s">
        <v>22064</v>
      </c>
      <c r="C9261" t="s">
        <v>59013</v>
      </c>
      <c r="D9261" s="111" t="s">
        <v>40</v>
      </c>
      <c r="E9261" s="111" t="s">
        <v>44508</v>
      </c>
    </row>
    <row r="9262" spans="1:5">
      <c r="A9262">
        <v>0</v>
      </c>
      <c r="B9262" t="s">
        <v>22065</v>
      </c>
      <c r="C9262" t="s">
        <v>59014</v>
      </c>
      <c r="D9262" s="111" t="s">
        <v>40</v>
      </c>
      <c r="E9262" s="111" t="s">
        <v>48938</v>
      </c>
    </row>
    <row r="9263" spans="1:5">
      <c r="A9263">
        <v>0</v>
      </c>
      <c r="B9263" t="s">
        <v>22066</v>
      </c>
      <c r="C9263" t="s">
        <v>59015</v>
      </c>
      <c r="D9263" s="111" t="s">
        <v>40</v>
      </c>
      <c r="E9263" s="111" t="s">
        <v>48940</v>
      </c>
    </row>
    <row r="9264" spans="1:5">
      <c r="A9264">
        <v>0</v>
      </c>
      <c r="B9264" t="s">
        <v>22067</v>
      </c>
      <c r="C9264" t="s">
        <v>59016</v>
      </c>
      <c r="D9264" s="111" t="s">
        <v>40</v>
      </c>
      <c r="E9264" s="111" t="s">
        <v>59017</v>
      </c>
    </row>
    <row r="9265" spans="1:5">
      <c r="A9265">
        <v>0</v>
      </c>
      <c r="B9265" t="s">
        <v>59018</v>
      </c>
      <c r="C9265">
        <v>0</v>
      </c>
      <c r="D9265" s="111">
        <v>0</v>
      </c>
      <c r="E9265" s="111" t="s">
        <v>42775</v>
      </c>
    </row>
    <row r="9266" spans="1:5">
      <c r="A9266">
        <v>0</v>
      </c>
      <c r="B9266" t="s">
        <v>22068</v>
      </c>
      <c r="C9266" t="s">
        <v>59019</v>
      </c>
      <c r="D9266" s="111" t="s">
        <v>4130</v>
      </c>
      <c r="E9266" s="111" t="s">
        <v>59020</v>
      </c>
    </row>
    <row r="9267" spans="1:5">
      <c r="A9267">
        <v>0</v>
      </c>
      <c r="B9267" t="s">
        <v>22069</v>
      </c>
      <c r="C9267" t="s">
        <v>59021</v>
      </c>
      <c r="D9267" s="111" t="s">
        <v>4130</v>
      </c>
      <c r="E9267" s="111" t="s">
        <v>59022</v>
      </c>
    </row>
    <row r="9268" spans="1:5">
      <c r="A9268">
        <v>0</v>
      </c>
      <c r="B9268" t="s">
        <v>22070</v>
      </c>
      <c r="C9268" t="s">
        <v>59023</v>
      </c>
      <c r="D9268" s="111" t="s">
        <v>4130</v>
      </c>
      <c r="E9268" s="111" t="s">
        <v>59024</v>
      </c>
    </row>
    <row r="9269" spans="1:5">
      <c r="A9269">
        <v>0</v>
      </c>
      <c r="B9269" t="s">
        <v>22071</v>
      </c>
      <c r="C9269" t="s">
        <v>59025</v>
      </c>
      <c r="D9269" s="111" t="s">
        <v>4130</v>
      </c>
      <c r="E9269" s="111" t="s">
        <v>57346</v>
      </c>
    </row>
    <row r="9270" spans="1:5">
      <c r="A9270">
        <v>0</v>
      </c>
      <c r="B9270" t="s">
        <v>22072</v>
      </c>
      <c r="C9270" t="s">
        <v>59026</v>
      </c>
      <c r="D9270" s="111" t="s">
        <v>4130</v>
      </c>
      <c r="E9270" s="111" t="s">
        <v>59027</v>
      </c>
    </row>
    <row r="9271" spans="1:5">
      <c r="A9271">
        <v>0</v>
      </c>
      <c r="B9271" t="s">
        <v>22073</v>
      </c>
      <c r="C9271" t="s">
        <v>59028</v>
      </c>
      <c r="D9271" s="111" t="s">
        <v>4130</v>
      </c>
      <c r="E9271" s="111" t="s">
        <v>49236</v>
      </c>
    </row>
    <row r="9272" spans="1:5">
      <c r="A9272">
        <v>0</v>
      </c>
      <c r="B9272" t="s">
        <v>22074</v>
      </c>
      <c r="C9272" t="s">
        <v>59029</v>
      </c>
      <c r="D9272" s="111" t="s">
        <v>4130</v>
      </c>
      <c r="E9272" s="111" t="s">
        <v>59030</v>
      </c>
    </row>
    <row r="9273" spans="1:5">
      <c r="A9273">
        <v>0</v>
      </c>
      <c r="B9273" t="s">
        <v>22075</v>
      </c>
      <c r="C9273" t="s">
        <v>59031</v>
      </c>
      <c r="D9273" s="111" t="s">
        <v>4130</v>
      </c>
      <c r="E9273" s="111" t="s">
        <v>59032</v>
      </c>
    </row>
    <row r="9274" spans="1:5">
      <c r="A9274">
        <v>0</v>
      </c>
      <c r="B9274" t="s">
        <v>22076</v>
      </c>
      <c r="C9274" t="s">
        <v>59033</v>
      </c>
      <c r="D9274" s="111" t="s">
        <v>4130</v>
      </c>
      <c r="E9274" s="111" t="s">
        <v>59034</v>
      </c>
    </row>
    <row r="9275" spans="1:5">
      <c r="A9275">
        <v>0</v>
      </c>
      <c r="B9275" t="s">
        <v>22077</v>
      </c>
      <c r="C9275" t="s">
        <v>59035</v>
      </c>
      <c r="D9275" s="111" t="s">
        <v>4130</v>
      </c>
      <c r="E9275" s="111" t="s">
        <v>59036</v>
      </c>
    </row>
    <row r="9276" spans="1:5">
      <c r="A9276">
        <v>0</v>
      </c>
      <c r="B9276" t="s">
        <v>22078</v>
      </c>
      <c r="C9276" t="s">
        <v>59037</v>
      </c>
      <c r="D9276" s="111" t="s">
        <v>4130</v>
      </c>
      <c r="E9276" s="111" t="s">
        <v>59038</v>
      </c>
    </row>
    <row r="9277" spans="1:5">
      <c r="A9277">
        <v>0</v>
      </c>
      <c r="B9277" t="s">
        <v>22079</v>
      </c>
      <c r="C9277" t="s">
        <v>59039</v>
      </c>
      <c r="D9277" s="111" t="s">
        <v>4130</v>
      </c>
      <c r="E9277" s="111" t="s">
        <v>59040</v>
      </c>
    </row>
    <row r="9278" spans="1:5">
      <c r="A9278">
        <v>0</v>
      </c>
      <c r="B9278" t="s">
        <v>22080</v>
      </c>
      <c r="C9278" t="s">
        <v>59041</v>
      </c>
      <c r="D9278" s="111" t="s">
        <v>4130</v>
      </c>
      <c r="E9278" s="111" t="s">
        <v>59042</v>
      </c>
    </row>
    <row r="9279" spans="1:5">
      <c r="A9279">
        <v>0</v>
      </c>
      <c r="B9279" t="s">
        <v>22081</v>
      </c>
      <c r="C9279" t="s">
        <v>59043</v>
      </c>
      <c r="D9279" s="111" t="s">
        <v>4130</v>
      </c>
      <c r="E9279" s="111" t="s">
        <v>48095</v>
      </c>
    </row>
    <row r="9280" spans="1:5">
      <c r="A9280">
        <v>0</v>
      </c>
      <c r="B9280" t="s">
        <v>22082</v>
      </c>
      <c r="C9280" t="s">
        <v>59044</v>
      </c>
      <c r="D9280" s="111" t="s">
        <v>4130</v>
      </c>
      <c r="E9280" s="111" t="s">
        <v>59045</v>
      </c>
    </row>
    <row r="9281" spans="1:5">
      <c r="A9281">
        <v>0</v>
      </c>
      <c r="B9281" t="s">
        <v>22083</v>
      </c>
      <c r="C9281" t="s">
        <v>59046</v>
      </c>
      <c r="D9281" s="111" t="s">
        <v>4130</v>
      </c>
      <c r="E9281" s="111" t="s">
        <v>59047</v>
      </c>
    </row>
    <row r="9282" spans="1:5">
      <c r="A9282">
        <v>0</v>
      </c>
      <c r="B9282" t="s">
        <v>22084</v>
      </c>
      <c r="C9282" t="s">
        <v>59048</v>
      </c>
      <c r="D9282" s="111" t="s">
        <v>4130</v>
      </c>
      <c r="E9282" s="111" t="s">
        <v>47019</v>
      </c>
    </row>
    <row r="9283" spans="1:5">
      <c r="A9283">
        <v>0</v>
      </c>
      <c r="B9283" t="s">
        <v>22085</v>
      </c>
      <c r="C9283" t="s">
        <v>59049</v>
      </c>
      <c r="D9283" s="111" t="s">
        <v>4130</v>
      </c>
      <c r="E9283" s="111" t="s">
        <v>59050</v>
      </c>
    </row>
    <row r="9284" spans="1:5">
      <c r="A9284">
        <v>0</v>
      </c>
      <c r="B9284" t="s">
        <v>22086</v>
      </c>
      <c r="C9284" t="s">
        <v>59051</v>
      </c>
      <c r="D9284" s="111" t="s">
        <v>4130</v>
      </c>
      <c r="E9284" s="111" t="s">
        <v>51053</v>
      </c>
    </row>
    <row r="9285" spans="1:5">
      <c r="A9285">
        <v>0</v>
      </c>
      <c r="B9285" t="s">
        <v>22087</v>
      </c>
      <c r="C9285" t="s">
        <v>59052</v>
      </c>
      <c r="D9285" s="111" t="s">
        <v>4130</v>
      </c>
      <c r="E9285" s="111" t="s">
        <v>59053</v>
      </c>
    </row>
    <row r="9286" spans="1:5">
      <c r="A9286">
        <v>0</v>
      </c>
      <c r="B9286" t="s">
        <v>22088</v>
      </c>
      <c r="C9286" t="s">
        <v>59054</v>
      </c>
      <c r="D9286" s="111" t="s">
        <v>4130</v>
      </c>
      <c r="E9286" s="111" t="s">
        <v>52679</v>
      </c>
    </row>
    <row r="9287" spans="1:5">
      <c r="A9287">
        <v>0</v>
      </c>
      <c r="B9287" t="s">
        <v>22089</v>
      </c>
      <c r="C9287" t="s">
        <v>59055</v>
      </c>
      <c r="D9287" s="111" t="s">
        <v>4130</v>
      </c>
      <c r="E9287" s="111" t="s">
        <v>59056</v>
      </c>
    </row>
    <row r="9288" spans="1:5">
      <c r="A9288">
        <v>0</v>
      </c>
      <c r="B9288" t="s">
        <v>59057</v>
      </c>
      <c r="C9288">
        <v>0</v>
      </c>
      <c r="D9288" s="111">
        <v>0</v>
      </c>
      <c r="E9288" s="111" t="s">
        <v>42775</v>
      </c>
    </row>
    <row r="9289" spans="1:5">
      <c r="A9289">
        <v>0</v>
      </c>
      <c r="B9289" t="s">
        <v>22090</v>
      </c>
      <c r="C9289" t="s">
        <v>59058</v>
      </c>
      <c r="D9289" s="111" t="s">
        <v>4130</v>
      </c>
      <c r="E9289" s="111" t="s">
        <v>59059</v>
      </c>
    </row>
    <row r="9290" spans="1:5">
      <c r="A9290">
        <v>0</v>
      </c>
      <c r="B9290" t="s">
        <v>22091</v>
      </c>
      <c r="C9290" t="s">
        <v>59060</v>
      </c>
      <c r="D9290" s="111" t="s">
        <v>4130</v>
      </c>
      <c r="E9290" s="111" t="s">
        <v>59061</v>
      </c>
    </row>
    <row r="9291" spans="1:5">
      <c r="A9291">
        <v>0</v>
      </c>
      <c r="B9291" t="s">
        <v>22092</v>
      </c>
      <c r="C9291" t="s">
        <v>59062</v>
      </c>
      <c r="D9291" s="111" t="s">
        <v>4130</v>
      </c>
      <c r="E9291" s="111" t="s">
        <v>59063</v>
      </c>
    </row>
    <row r="9292" spans="1:5">
      <c r="A9292">
        <v>0</v>
      </c>
      <c r="B9292" t="s">
        <v>22093</v>
      </c>
      <c r="C9292" t="s">
        <v>59064</v>
      </c>
      <c r="D9292" s="111" t="s">
        <v>4130</v>
      </c>
      <c r="E9292" s="111" t="s">
        <v>59065</v>
      </c>
    </row>
    <row r="9293" spans="1:5">
      <c r="A9293">
        <v>0</v>
      </c>
      <c r="B9293" t="s">
        <v>22094</v>
      </c>
      <c r="C9293" t="s">
        <v>59066</v>
      </c>
      <c r="D9293" s="111" t="s">
        <v>4130</v>
      </c>
      <c r="E9293" s="111" t="s">
        <v>59067</v>
      </c>
    </row>
    <row r="9294" spans="1:5">
      <c r="A9294">
        <v>0</v>
      </c>
      <c r="B9294" t="s">
        <v>59068</v>
      </c>
      <c r="C9294">
        <v>0</v>
      </c>
      <c r="D9294" s="111">
        <v>0</v>
      </c>
      <c r="E9294" s="111" t="s">
        <v>42775</v>
      </c>
    </row>
    <row r="9295" spans="1:5">
      <c r="A9295">
        <v>0</v>
      </c>
      <c r="B9295" t="s">
        <v>22095</v>
      </c>
      <c r="C9295" t="s">
        <v>59069</v>
      </c>
      <c r="D9295" s="111" t="s">
        <v>40</v>
      </c>
      <c r="E9295" s="111" t="s">
        <v>59070</v>
      </c>
    </row>
    <row r="9296" spans="1:5">
      <c r="A9296">
        <v>0</v>
      </c>
      <c r="B9296" t="s">
        <v>22096</v>
      </c>
      <c r="C9296" t="s">
        <v>59071</v>
      </c>
      <c r="D9296" s="111" t="s">
        <v>40</v>
      </c>
      <c r="E9296" s="111" t="s">
        <v>59072</v>
      </c>
    </row>
    <row r="9297" spans="1:5">
      <c r="A9297">
        <v>0</v>
      </c>
      <c r="B9297" t="s">
        <v>22097</v>
      </c>
      <c r="C9297" t="s">
        <v>59073</v>
      </c>
      <c r="D9297" s="111" t="s">
        <v>40</v>
      </c>
      <c r="E9297" s="111" t="s">
        <v>59074</v>
      </c>
    </row>
    <row r="9298" spans="1:5">
      <c r="A9298">
        <v>0</v>
      </c>
      <c r="B9298" t="s">
        <v>22098</v>
      </c>
      <c r="C9298" t="s">
        <v>59075</v>
      </c>
      <c r="D9298" s="111" t="s">
        <v>40</v>
      </c>
      <c r="E9298" s="111" t="s">
        <v>55663</v>
      </c>
    </row>
    <row r="9299" spans="1:5">
      <c r="A9299">
        <v>0</v>
      </c>
      <c r="B9299" t="s">
        <v>22099</v>
      </c>
      <c r="C9299" t="s">
        <v>59076</v>
      </c>
      <c r="D9299" s="111" t="s">
        <v>40</v>
      </c>
      <c r="E9299" s="111" t="s">
        <v>59077</v>
      </c>
    </row>
    <row r="9300" spans="1:5">
      <c r="A9300">
        <v>0</v>
      </c>
      <c r="B9300" t="s">
        <v>22100</v>
      </c>
      <c r="C9300" t="s">
        <v>59078</v>
      </c>
      <c r="D9300" s="111" t="s">
        <v>40</v>
      </c>
      <c r="E9300" s="111" t="s">
        <v>59079</v>
      </c>
    </row>
    <row r="9301" spans="1:5">
      <c r="A9301">
        <v>0</v>
      </c>
      <c r="B9301" t="s">
        <v>59080</v>
      </c>
      <c r="C9301">
        <v>0</v>
      </c>
      <c r="D9301" s="111">
        <v>0</v>
      </c>
      <c r="E9301" s="111" t="s">
        <v>42775</v>
      </c>
    </row>
    <row r="9302" spans="1:5">
      <c r="A9302">
        <v>0</v>
      </c>
      <c r="B9302" t="s">
        <v>22101</v>
      </c>
      <c r="C9302" t="s">
        <v>59081</v>
      </c>
      <c r="D9302" s="111" t="s">
        <v>4130</v>
      </c>
      <c r="E9302" s="111" t="s">
        <v>59082</v>
      </c>
    </row>
    <row r="9303" spans="1:5">
      <c r="A9303">
        <v>0</v>
      </c>
      <c r="B9303" t="s">
        <v>22102</v>
      </c>
      <c r="C9303" t="s">
        <v>59083</v>
      </c>
      <c r="D9303" s="111" t="s">
        <v>4130</v>
      </c>
      <c r="E9303" s="111" t="s">
        <v>59084</v>
      </c>
    </row>
    <row r="9304" spans="1:5">
      <c r="A9304">
        <v>0</v>
      </c>
      <c r="B9304" t="s">
        <v>22103</v>
      </c>
      <c r="C9304" t="s">
        <v>59085</v>
      </c>
      <c r="D9304" s="111" t="s">
        <v>4130</v>
      </c>
      <c r="E9304" s="111" t="s">
        <v>59086</v>
      </c>
    </row>
    <row r="9305" spans="1:5">
      <c r="A9305">
        <v>0</v>
      </c>
      <c r="B9305" t="s">
        <v>22104</v>
      </c>
      <c r="C9305" t="s">
        <v>59087</v>
      </c>
      <c r="D9305" s="111" t="s">
        <v>4130</v>
      </c>
      <c r="E9305" s="111" t="s">
        <v>59088</v>
      </c>
    </row>
    <row r="9306" spans="1:5">
      <c r="A9306">
        <v>0</v>
      </c>
      <c r="B9306" t="s">
        <v>59089</v>
      </c>
      <c r="C9306">
        <v>0</v>
      </c>
      <c r="D9306" s="111">
        <v>0</v>
      </c>
      <c r="E9306" s="111" t="s">
        <v>42775</v>
      </c>
    </row>
    <row r="9307" spans="1:5">
      <c r="A9307">
        <v>0</v>
      </c>
      <c r="B9307" t="s">
        <v>22105</v>
      </c>
      <c r="C9307" t="s">
        <v>59090</v>
      </c>
      <c r="D9307" s="111" t="s">
        <v>4130</v>
      </c>
      <c r="E9307" s="111" t="s">
        <v>59091</v>
      </c>
    </row>
    <row r="9308" spans="1:5">
      <c r="A9308">
        <v>0</v>
      </c>
      <c r="B9308" t="s">
        <v>22106</v>
      </c>
      <c r="C9308" t="s">
        <v>59092</v>
      </c>
      <c r="D9308" s="111" t="s">
        <v>4130</v>
      </c>
      <c r="E9308" s="111" t="s">
        <v>59093</v>
      </c>
    </row>
    <row r="9309" spans="1:5">
      <c r="A9309">
        <v>0</v>
      </c>
      <c r="B9309" t="s">
        <v>22107</v>
      </c>
      <c r="C9309" t="s">
        <v>59094</v>
      </c>
      <c r="D9309" s="111" t="s">
        <v>4130</v>
      </c>
      <c r="E9309" s="111" t="s">
        <v>59095</v>
      </c>
    </row>
    <row r="9310" spans="1:5">
      <c r="A9310">
        <v>0</v>
      </c>
      <c r="B9310" t="s">
        <v>22108</v>
      </c>
      <c r="C9310" t="s">
        <v>59096</v>
      </c>
      <c r="D9310" s="111" t="s">
        <v>4130</v>
      </c>
      <c r="E9310" s="111" t="s">
        <v>59097</v>
      </c>
    </row>
    <row r="9311" spans="1:5">
      <c r="A9311">
        <v>0</v>
      </c>
      <c r="B9311" t="s">
        <v>59098</v>
      </c>
      <c r="C9311">
        <v>0</v>
      </c>
      <c r="D9311" s="111">
        <v>0</v>
      </c>
      <c r="E9311" s="111" t="s">
        <v>42775</v>
      </c>
    </row>
    <row r="9312" spans="1:5">
      <c r="A9312">
        <v>0</v>
      </c>
      <c r="B9312" t="s">
        <v>22109</v>
      </c>
      <c r="C9312" t="s">
        <v>59099</v>
      </c>
      <c r="D9312" s="111" t="s">
        <v>4130</v>
      </c>
      <c r="E9312" s="111" t="s">
        <v>59100</v>
      </c>
    </row>
    <row r="9313" spans="1:5">
      <c r="A9313">
        <v>0</v>
      </c>
      <c r="B9313" t="s">
        <v>22110</v>
      </c>
      <c r="C9313" t="s">
        <v>59101</v>
      </c>
      <c r="D9313" s="111" t="s">
        <v>4130</v>
      </c>
      <c r="E9313" s="111" t="s">
        <v>59102</v>
      </c>
    </row>
    <row r="9314" spans="1:5">
      <c r="A9314">
        <v>0</v>
      </c>
      <c r="B9314" t="s">
        <v>59103</v>
      </c>
      <c r="C9314">
        <v>0</v>
      </c>
      <c r="D9314" s="111">
        <v>0</v>
      </c>
      <c r="E9314" s="111" t="s">
        <v>42775</v>
      </c>
    </row>
    <row r="9315" spans="1:5">
      <c r="A9315">
        <v>0</v>
      </c>
      <c r="B9315" t="s">
        <v>22111</v>
      </c>
      <c r="C9315" t="s">
        <v>59104</v>
      </c>
      <c r="D9315" s="111" t="s">
        <v>4130</v>
      </c>
      <c r="E9315" s="111" t="s">
        <v>59105</v>
      </c>
    </row>
    <row r="9316" spans="1:5">
      <c r="A9316">
        <v>0</v>
      </c>
      <c r="B9316" t="s">
        <v>22112</v>
      </c>
      <c r="C9316" t="s">
        <v>59106</v>
      </c>
      <c r="D9316" s="111" t="s">
        <v>4130</v>
      </c>
      <c r="E9316" s="111" t="s">
        <v>59107</v>
      </c>
    </row>
    <row r="9317" spans="1:5">
      <c r="A9317">
        <v>0</v>
      </c>
      <c r="B9317" t="s">
        <v>22113</v>
      </c>
      <c r="C9317" t="s">
        <v>59108</v>
      </c>
      <c r="D9317" s="111" t="s">
        <v>4130</v>
      </c>
      <c r="E9317" s="111" t="s">
        <v>59109</v>
      </c>
    </row>
    <row r="9318" spans="1:5">
      <c r="A9318">
        <v>0</v>
      </c>
      <c r="B9318" t="s">
        <v>22114</v>
      </c>
      <c r="C9318" t="s">
        <v>59110</v>
      </c>
      <c r="D9318" s="111" t="s">
        <v>4130</v>
      </c>
      <c r="E9318" s="111" t="s">
        <v>59111</v>
      </c>
    </row>
    <row r="9319" spans="1:5">
      <c r="A9319">
        <v>0</v>
      </c>
      <c r="B9319" t="s">
        <v>59112</v>
      </c>
      <c r="C9319">
        <v>0</v>
      </c>
      <c r="D9319" s="111">
        <v>0</v>
      </c>
      <c r="E9319" s="111" t="s">
        <v>42775</v>
      </c>
    </row>
    <row r="9320" spans="1:5">
      <c r="A9320">
        <v>0</v>
      </c>
      <c r="B9320" t="s">
        <v>22115</v>
      </c>
      <c r="C9320" t="s">
        <v>59113</v>
      </c>
      <c r="D9320" s="111" t="s">
        <v>4130</v>
      </c>
      <c r="E9320" s="111" t="s">
        <v>59114</v>
      </c>
    </row>
    <row r="9321" spans="1:5">
      <c r="A9321">
        <v>0</v>
      </c>
      <c r="B9321" t="s">
        <v>59115</v>
      </c>
      <c r="C9321">
        <v>0</v>
      </c>
      <c r="D9321" s="111">
        <v>0</v>
      </c>
      <c r="E9321" s="111" t="s">
        <v>42775</v>
      </c>
    </row>
    <row r="9322" spans="1:5">
      <c r="A9322">
        <v>0</v>
      </c>
      <c r="B9322" t="s">
        <v>22116</v>
      </c>
      <c r="C9322" t="s">
        <v>59116</v>
      </c>
      <c r="D9322" s="111" t="s">
        <v>4130</v>
      </c>
      <c r="E9322" s="111" t="s">
        <v>59117</v>
      </c>
    </row>
    <row r="9323" spans="1:5">
      <c r="A9323">
        <v>0</v>
      </c>
      <c r="B9323" t="s">
        <v>59118</v>
      </c>
      <c r="C9323">
        <v>0</v>
      </c>
      <c r="D9323" s="111">
        <v>0</v>
      </c>
      <c r="E9323" s="111" t="s">
        <v>42775</v>
      </c>
    </row>
    <row r="9324" spans="1:5">
      <c r="A9324">
        <v>0</v>
      </c>
      <c r="B9324" t="s">
        <v>22117</v>
      </c>
      <c r="C9324" t="s">
        <v>59119</v>
      </c>
      <c r="D9324" s="111" t="s">
        <v>4130</v>
      </c>
      <c r="E9324" s="111" t="s">
        <v>53769</v>
      </c>
    </row>
    <row r="9325" spans="1:5">
      <c r="A9325">
        <v>0</v>
      </c>
      <c r="B9325" t="s">
        <v>22118</v>
      </c>
      <c r="C9325" t="s">
        <v>59120</v>
      </c>
      <c r="D9325" s="111" t="s">
        <v>4130</v>
      </c>
      <c r="E9325" s="111" t="s">
        <v>59121</v>
      </c>
    </row>
    <row r="9326" spans="1:5">
      <c r="A9326">
        <v>0</v>
      </c>
      <c r="B9326" t="s">
        <v>22119</v>
      </c>
      <c r="C9326" t="s">
        <v>59122</v>
      </c>
      <c r="D9326" s="111" t="s">
        <v>4130</v>
      </c>
      <c r="E9326" s="111" t="s">
        <v>59123</v>
      </c>
    </row>
    <row r="9327" spans="1:5">
      <c r="A9327">
        <v>0</v>
      </c>
      <c r="B9327" t="s">
        <v>22120</v>
      </c>
      <c r="C9327" t="s">
        <v>59124</v>
      </c>
      <c r="D9327" s="111" t="s">
        <v>4130</v>
      </c>
      <c r="E9327" s="111" t="s">
        <v>59125</v>
      </c>
    </row>
    <row r="9328" spans="1:5">
      <c r="A9328">
        <v>0</v>
      </c>
      <c r="B9328" t="s">
        <v>22121</v>
      </c>
      <c r="C9328" t="s">
        <v>59126</v>
      </c>
      <c r="D9328" s="111" t="s">
        <v>4130</v>
      </c>
      <c r="E9328" s="111" t="s">
        <v>59127</v>
      </c>
    </row>
    <row r="9329" spans="1:5">
      <c r="A9329">
        <v>0</v>
      </c>
      <c r="B9329" t="s">
        <v>22122</v>
      </c>
      <c r="C9329" t="s">
        <v>59128</v>
      </c>
      <c r="D9329" s="111" t="s">
        <v>4130</v>
      </c>
      <c r="E9329" s="111" t="s">
        <v>59129</v>
      </c>
    </row>
    <row r="9330" spans="1:5">
      <c r="A9330">
        <v>0</v>
      </c>
      <c r="B9330" t="s">
        <v>22123</v>
      </c>
      <c r="C9330" t="s">
        <v>59130</v>
      </c>
      <c r="D9330" s="111" t="s">
        <v>4130</v>
      </c>
      <c r="E9330" s="111" t="s">
        <v>59131</v>
      </c>
    </row>
    <row r="9331" spans="1:5">
      <c r="A9331">
        <v>0</v>
      </c>
      <c r="B9331" t="s">
        <v>22124</v>
      </c>
      <c r="C9331" t="s">
        <v>59132</v>
      </c>
      <c r="D9331" s="111" t="s">
        <v>4130</v>
      </c>
      <c r="E9331" s="111" t="s">
        <v>59133</v>
      </c>
    </row>
    <row r="9332" spans="1:5">
      <c r="A9332">
        <v>0</v>
      </c>
      <c r="B9332" t="s">
        <v>22125</v>
      </c>
      <c r="C9332" t="s">
        <v>59134</v>
      </c>
      <c r="D9332" s="111" t="s">
        <v>4130</v>
      </c>
      <c r="E9332" s="111" t="s">
        <v>59135</v>
      </c>
    </row>
    <row r="9333" spans="1:5">
      <c r="A9333">
        <v>0</v>
      </c>
      <c r="B9333" t="s">
        <v>22126</v>
      </c>
      <c r="C9333" t="s">
        <v>59136</v>
      </c>
      <c r="D9333" s="111" t="s">
        <v>4130</v>
      </c>
      <c r="E9333" s="111" t="s">
        <v>59137</v>
      </c>
    </row>
    <row r="9334" spans="1:5">
      <c r="A9334">
        <v>0</v>
      </c>
      <c r="B9334" t="s">
        <v>22127</v>
      </c>
      <c r="C9334" t="s">
        <v>59138</v>
      </c>
      <c r="D9334" s="111" t="s">
        <v>4130</v>
      </c>
      <c r="E9334" s="111" t="s">
        <v>59139</v>
      </c>
    </row>
    <row r="9335" spans="1:5">
      <c r="A9335">
        <v>0</v>
      </c>
      <c r="B9335" t="s">
        <v>22128</v>
      </c>
      <c r="C9335" t="s">
        <v>59140</v>
      </c>
      <c r="D9335" s="111" t="s">
        <v>4130</v>
      </c>
      <c r="E9335" s="111" t="s">
        <v>59141</v>
      </c>
    </row>
    <row r="9336" spans="1:5">
      <c r="A9336">
        <v>0</v>
      </c>
      <c r="B9336" t="s">
        <v>22129</v>
      </c>
      <c r="C9336" t="s">
        <v>59142</v>
      </c>
      <c r="D9336" s="111" t="s">
        <v>4130</v>
      </c>
      <c r="E9336" s="111" t="s">
        <v>59143</v>
      </c>
    </row>
    <row r="9337" spans="1:5">
      <c r="A9337">
        <v>0</v>
      </c>
      <c r="B9337" t="s">
        <v>22130</v>
      </c>
      <c r="C9337" t="s">
        <v>59144</v>
      </c>
      <c r="D9337" s="111" t="s">
        <v>4130</v>
      </c>
      <c r="E9337" s="111" t="s">
        <v>59145</v>
      </c>
    </row>
    <row r="9338" spans="1:5">
      <c r="A9338">
        <v>0</v>
      </c>
      <c r="B9338" t="s">
        <v>22131</v>
      </c>
      <c r="C9338" t="s">
        <v>59146</v>
      </c>
      <c r="D9338" s="111" t="s">
        <v>4130</v>
      </c>
      <c r="E9338" s="111" t="s">
        <v>59147</v>
      </c>
    </row>
    <row r="9339" spans="1:5">
      <c r="A9339">
        <v>0</v>
      </c>
      <c r="B9339" t="s">
        <v>59148</v>
      </c>
      <c r="C9339">
        <v>0</v>
      </c>
      <c r="D9339" s="111">
        <v>0</v>
      </c>
      <c r="E9339" s="111" t="s">
        <v>42775</v>
      </c>
    </row>
    <row r="9340" spans="1:5">
      <c r="A9340">
        <v>0</v>
      </c>
      <c r="B9340" t="s">
        <v>22132</v>
      </c>
      <c r="C9340" t="s">
        <v>59149</v>
      </c>
      <c r="D9340" s="111" t="s">
        <v>4130</v>
      </c>
      <c r="E9340" s="111" t="s">
        <v>59150</v>
      </c>
    </row>
    <row r="9341" spans="1:5">
      <c r="A9341">
        <v>0</v>
      </c>
      <c r="B9341" t="s">
        <v>22133</v>
      </c>
      <c r="C9341" t="s">
        <v>59151</v>
      </c>
      <c r="D9341" s="111" t="s">
        <v>4130</v>
      </c>
      <c r="E9341" s="111" t="s">
        <v>59152</v>
      </c>
    </row>
    <row r="9342" spans="1:5">
      <c r="A9342">
        <v>0</v>
      </c>
      <c r="B9342" t="s">
        <v>22134</v>
      </c>
      <c r="C9342" t="s">
        <v>59153</v>
      </c>
      <c r="D9342" s="111" t="s">
        <v>4130</v>
      </c>
      <c r="E9342" s="111" t="s">
        <v>59154</v>
      </c>
    </row>
    <row r="9343" spans="1:5">
      <c r="A9343">
        <v>0</v>
      </c>
      <c r="B9343" t="s">
        <v>22135</v>
      </c>
      <c r="C9343" t="s">
        <v>59155</v>
      </c>
      <c r="D9343" s="111" t="s">
        <v>4130</v>
      </c>
      <c r="E9343" s="111" t="s">
        <v>59156</v>
      </c>
    </row>
    <row r="9344" spans="1:5">
      <c r="A9344" t="s">
        <v>59157</v>
      </c>
      <c r="B9344">
        <v>0</v>
      </c>
      <c r="C9344">
        <v>0</v>
      </c>
      <c r="D9344" s="111">
        <v>0</v>
      </c>
      <c r="E9344" s="111" t="s">
        <v>42775</v>
      </c>
    </row>
    <row r="9345" spans="1:5">
      <c r="A9345">
        <v>0</v>
      </c>
      <c r="B9345" t="s">
        <v>59158</v>
      </c>
      <c r="C9345">
        <v>0</v>
      </c>
      <c r="D9345" s="111">
        <v>0</v>
      </c>
      <c r="E9345" s="111" t="s">
        <v>42775</v>
      </c>
    </row>
    <row r="9346" spans="1:5">
      <c r="A9346">
        <v>0</v>
      </c>
      <c r="B9346" t="s">
        <v>22136</v>
      </c>
      <c r="C9346" t="s">
        <v>59159</v>
      </c>
      <c r="D9346" s="111" t="s">
        <v>4130</v>
      </c>
      <c r="E9346" s="111" t="s">
        <v>59160</v>
      </c>
    </row>
    <row r="9347" spans="1:5">
      <c r="A9347">
        <v>0</v>
      </c>
      <c r="B9347" t="s">
        <v>22137</v>
      </c>
      <c r="C9347" t="s">
        <v>59161</v>
      </c>
      <c r="D9347" s="111" t="s">
        <v>4130</v>
      </c>
      <c r="E9347" s="111" t="s">
        <v>59162</v>
      </c>
    </row>
    <row r="9348" spans="1:5">
      <c r="A9348">
        <v>0</v>
      </c>
      <c r="B9348" t="s">
        <v>22138</v>
      </c>
      <c r="C9348" t="s">
        <v>59163</v>
      </c>
      <c r="D9348" s="111" t="s">
        <v>4130</v>
      </c>
      <c r="E9348" s="111" t="s">
        <v>59164</v>
      </c>
    </row>
    <row r="9349" spans="1:5">
      <c r="A9349">
        <v>0</v>
      </c>
      <c r="B9349" t="s">
        <v>22139</v>
      </c>
      <c r="C9349" t="s">
        <v>59165</v>
      </c>
      <c r="D9349" s="111" t="s">
        <v>4130</v>
      </c>
      <c r="E9349" s="111" t="s">
        <v>53744</v>
      </c>
    </row>
    <row r="9350" spans="1:5">
      <c r="A9350">
        <v>0</v>
      </c>
      <c r="B9350" t="s">
        <v>22140</v>
      </c>
      <c r="C9350" t="s">
        <v>59166</v>
      </c>
      <c r="D9350" s="111" t="s">
        <v>4130</v>
      </c>
      <c r="E9350" s="111" t="s">
        <v>59167</v>
      </c>
    </row>
    <row r="9351" spans="1:5">
      <c r="A9351">
        <v>0</v>
      </c>
      <c r="B9351" t="s">
        <v>22141</v>
      </c>
      <c r="C9351" t="s">
        <v>59168</v>
      </c>
      <c r="D9351" s="111" t="s">
        <v>4130</v>
      </c>
      <c r="E9351" s="111" t="s">
        <v>59169</v>
      </c>
    </row>
    <row r="9352" spans="1:5">
      <c r="A9352">
        <v>0</v>
      </c>
      <c r="B9352" t="s">
        <v>22142</v>
      </c>
      <c r="C9352" t="s">
        <v>59170</v>
      </c>
      <c r="D9352" s="111" t="s">
        <v>4130</v>
      </c>
      <c r="E9352" s="111" t="s">
        <v>59171</v>
      </c>
    </row>
    <row r="9353" spans="1:5">
      <c r="A9353">
        <v>0</v>
      </c>
      <c r="B9353" t="s">
        <v>22143</v>
      </c>
      <c r="C9353" t="s">
        <v>59172</v>
      </c>
      <c r="D9353" s="111" t="s">
        <v>4130</v>
      </c>
      <c r="E9353" s="111" t="s">
        <v>44418</v>
      </c>
    </row>
    <row r="9354" spans="1:5">
      <c r="A9354">
        <v>0</v>
      </c>
      <c r="B9354" t="s">
        <v>22144</v>
      </c>
      <c r="C9354" t="s">
        <v>59173</v>
      </c>
      <c r="D9354" s="111" t="s">
        <v>4130</v>
      </c>
      <c r="E9354" s="111" t="s">
        <v>59174</v>
      </c>
    </row>
    <row r="9355" spans="1:5">
      <c r="A9355">
        <v>0</v>
      </c>
      <c r="B9355" t="s">
        <v>22145</v>
      </c>
      <c r="C9355" t="s">
        <v>59175</v>
      </c>
      <c r="D9355" s="111" t="s">
        <v>4130</v>
      </c>
      <c r="E9355" s="111" t="s">
        <v>59176</v>
      </c>
    </row>
    <row r="9356" spans="1:5">
      <c r="A9356">
        <v>0</v>
      </c>
      <c r="B9356" t="s">
        <v>22146</v>
      </c>
      <c r="C9356" t="s">
        <v>59177</v>
      </c>
      <c r="D9356" s="111" t="s">
        <v>4130</v>
      </c>
      <c r="E9356" s="111" t="s">
        <v>59178</v>
      </c>
    </row>
    <row r="9357" spans="1:5">
      <c r="A9357">
        <v>0</v>
      </c>
      <c r="B9357" t="s">
        <v>22147</v>
      </c>
      <c r="C9357" t="s">
        <v>59179</v>
      </c>
      <c r="D9357" s="111" t="s">
        <v>4130</v>
      </c>
      <c r="E9357" s="111" t="s">
        <v>59180</v>
      </c>
    </row>
    <row r="9358" spans="1:5">
      <c r="A9358">
        <v>0</v>
      </c>
      <c r="B9358" t="s">
        <v>22148</v>
      </c>
      <c r="C9358" t="s">
        <v>59181</v>
      </c>
      <c r="D9358" s="111" t="s">
        <v>4130</v>
      </c>
      <c r="E9358" s="111" t="s">
        <v>59182</v>
      </c>
    </row>
    <row r="9359" spans="1:5">
      <c r="A9359">
        <v>0</v>
      </c>
      <c r="B9359" t="s">
        <v>22149</v>
      </c>
      <c r="C9359" t="s">
        <v>59183</v>
      </c>
      <c r="D9359" s="111" t="s">
        <v>4130</v>
      </c>
      <c r="E9359" s="111" t="s">
        <v>59184</v>
      </c>
    </row>
    <row r="9360" spans="1:5">
      <c r="A9360">
        <v>0</v>
      </c>
      <c r="B9360" t="s">
        <v>22150</v>
      </c>
      <c r="C9360" t="s">
        <v>59185</v>
      </c>
      <c r="D9360" s="111" t="s">
        <v>4130</v>
      </c>
      <c r="E9360" s="111" t="s">
        <v>59186</v>
      </c>
    </row>
    <row r="9361" spans="1:5">
      <c r="A9361">
        <v>0</v>
      </c>
      <c r="B9361" t="s">
        <v>22151</v>
      </c>
      <c r="C9361" t="s">
        <v>59187</v>
      </c>
      <c r="D9361" s="111" t="s">
        <v>4130</v>
      </c>
      <c r="E9361" s="111" t="s">
        <v>59188</v>
      </c>
    </row>
    <row r="9362" spans="1:5">
      <c r="A9362">
        <v>0</v>
      </c>
      <c r="B9362" t="s">
        <v>22152</v>
      </c>
      <c r="C9362" t="s">
        <v>59189</v>
      </c>
      <c r="D9362" s="111" t="s">
        <v>4130</v>
      </c>
      <c r="E9362" s="111" t="s">
        <v>59190</v>
      </c>
    </row>
    <row r="9363" spans="1:5">
      <c r="A9363">
        <v>0</v>
      </c>
      <c r="B9363" t="s">
        <v>22153</v>
      </c>
      <c r="C9363" t="s">
        <v>59191</v>
      </c>
      <c r="D9363" s="111" t="s">
        <v>4130</v>
      </c>
      <c r="E9363" s="111" t="s">
        <v>59192</v>
      </c>
    </row>
    <row r="9364" spans="1:5">
      <c r="A9364">
        <v>0</v>
      </c>
      <c r="B9364" t="s">
        <v>22154</v>
      </c>
      <c r="C9364" t="s">
        <v>59193</v>
      </c>
      <c r="D9364" s="111" t="s">
        <v>4130</v>
      </c>
      <c r="E9364" s="111" t="s">
        <v>59194</v>
      </c>
    </row>
    <row r="9365" spans="1:5">
      <c r="A9365">
        <v>0</v>
      </c>
      <c r="B9365" t="s">
        <v>22155</v>
      </c>
      <c r="C9365" t="s">
        <v>59195</v>
      </c>
      <c r="D9365" s="111" t="s">
        <v>4130</v>
      </c>
      <c r="E9365" s="111" t="s">
        <v>59196</v>
      </c>
    </row>
    <row r="9366" spans="1:5">
      <c r="A9366">
        <v>0</v>
      </c>
      <c r="B9366" t="s">
        <v>22156</v>
      </c>
      <c r="C9366" t="s">
        <v>59197</v>
      </c>
      <c r="D9366" s="111" t="s">
        <v>4130</v>
      </c>
      <c r="E9366" s="111" t="s">
        <v>59198</v>
      </c>
    </row>
    <row r="9367" spans="1:5">
      <c r="A9367">
        <v>0</v>
      </c>
      <c r="B9367" t="s">
        <v>22157</v>
      </c>
      <c r="C9367" t="s">
        <v>59199</v>
      </c>
      <c r="D9367" s="111" t="s">
        <v>4130</v>
      </c>
      <c r="E9367" s="111" t="s">
        <v>59200</v>
      </c>
    </row>
    <row r="9368" spans="1:5">
      <c r="A9368">
        <v>0</v>
      </c>
      <c r="B9368" t="s">
        <v>22158</v>
      </c>
      <c r="C9368" t="s">
        <v>59201</v>
      </c>
      <c r="D9368" s="111" t="s">
        <v>4130</v>
      </c>
      <c r="E9368" s="111" t="s">
        <v>53750</v>
      </c>
    </row>
    <row r="9369" spans="1:5">
      <c r="A9369">
        <v>0</v>
      </c>
      <c r="B9369" t="s">
        <v>22159</v>
      </c>
      <c r="C9369" t="s">
        <v>59202</v>
      </c>
      <c r="D9369" s="111" t="s">
        <v>4130</v>
      </c>
      <c r="E9369" s="111" t="s">
        <v>59203</v>
      </c>
    </row>
    <row r="9370" spans="1:5">
      <c r="A9370">
        <v>0</v>
      </c>
      <c r="B9370" t="s">
        <v>22160</v>
      </c>
      <c r="C9370" t="s">
        <v>59204</v>
      </c>
      <c r="D9370" s="111" t="s">
        <v>4130</v>
      </c>
      <c r="E9370" s="111" t="s">
        <v>59205</v>
      </c>
    </row>
    <row r="9371" spans="1:5">
      <c r="A9371">
        <v>0</v>
      </c>
      <c r="B9371" t="s">
        <v>22161</v>
      </c>
      <c r="C9371" t="s">
        <v>59206</v>
      </c>
      <c r="D9371" s="111" t="s">
        <v>4130</v>
      </c>
      <c r="E9371" s="111" t="s">
        <v>59207</v>
      </c>
    </row>
    <row r="9372" spans="1:5">
      <c r="A9372">
        <v>0</v>
      </c>
      <c r="B9372" t="s">
        <v>22162</v>
      </c>
      <c r="C9372" t="s">
        <v>59208</v>
      </c>
      <c r="D9372" s="111" t="s">
        <v>4130</v>
      </c>
      <c r="E9372" s="111" t="s">
        <v>59209</v>
      </c>
    </row>
    <row r="9373" spans="1:5">
      <c r="A9373">
        <v>0</v>
      </c>
      <c r="B9373" t="s">
        <v>22163</v>
      </c>
      <c r="C9373" t="s">
        <v>59210</v>
      </c>
      <c r="D9373" s="111" t="s">
        <v>4130</v>
      </c>
      <c r="E9373" s="111" t="s">
        <v>59211</v>
      </c>
    </row>
    <row r="9374" spans="1:5">
      <c r="A9374">
        <v>0</v>
      </c>
      <c r="B9374" t="s">
        <v>22164</v>
      </c>
      <c r="C9374" t="s">
        <v>59212</v>
      </c>
      <c r="D9374" s="111" t="s">
        <v>4130</v>
      </c>
      <c r="E9374" s="111" t="s">
        <v>59213</v>
      </c>
    </row>
    <row r="9375" spans="1:5">
      <c r="A9375">
        <v>0</v>
      </c>
      <c r="B9375" t="s">
        <v>22165</v>
      </c>
      <c r="C9375" t="s">
        <v>59214</v>
      </c>
      <c r="D9375" s="111" t="s">
        <v>4130</v>
      </c>
      <c r="E9375" s="111" t="s">
        <v>59215</v>
      </c>
    </row>
    <row r="9376" spans="1:5">
      <c r="A9376">
        <v>0</v>
      </c>
      <c r="B9376" t="s">
        <v>22166</v>
      </c>
      <c r="C9376" t="s">
        <v>59216</v>
      </c>
      <c r="D9376" s="111" t="s">
        <v>4130</v>
      </c>
      <c r="E9376" s="111" t="s">
        <v>59217</v>
      </c>
    </row>
    <row r="9377" spans="1:5">
      <c r="A9377">
        <v>0</v>
      </c>
      <c r="B9377" t="s">
        <v>59218</v>
      </c>
      <c r="C9377">
        <v>0</v>
      </c>
      <c r="D9377" s="111">
        <v>0</v>
      </c>
      <c r="E9377" s="111" t="s">
        <v>42775</v>
      </c>
    </row>
    <row r="9378" spans="1:5">
      <c r="A9378">
        <v>0</v>
      </c>
      <c r="B9378" t="s">
        <v>22167</v>
      </c>
      <c r="C9378" t="s">
        <v>59219</v>
      </c>
      <c r="D9378" s="111" t="s">
        <v>4130</v>
      </c>
      <c r="E9378" s="111" t="s">
        <v>59220</v>
      </c>
    </row>
    <row r="9379" spans="1:5">
      <c r="A9379" t="s">
        <v>59221</v>
      </c>
      <c r="B9379">
        <v>0</v>
      </c>
      <c r="C9379">
        <v>0</v>
      </c>
      <c r="D9379" s="111">
        <v>0</v>
      </c>
      <c r="E9379" s="111" t="s">
        <v>42775</v>
      </c>
    </row>
    <row r="9380" spans="1:5">
      <c r="A9380">
        <v>0</v>
      </c>
      <c r="B9380" t="s">
        <v>59222</v>
      </c>
      <c r="C9380">
        <v>0</v>
      </c>
      <c r="D9380" s="111">
        <v>0</v>
      </c>
      <c r="E9380" s="111" t="s">
        <v>42775</v>
      </c>
    </row>
    <row r="9381" spans="1:5">
      <c r="A9381">
        <v>0</v>
      </c>
      <c r="B9381" t="s">
        <v>22168</v>
      </c>
      <c r="C9381" t="s">
        <v>59223</v>
      </c>
      <c r="D9381" s="111" t="s">
        <v>4130</v>
      </c>
      <c r="E9381" s="111" t="s">
        <v>59224</v>
      </c>
    </row>
    <row r="9382" spans="1:5">
      <c r="A9382">
        <v>0</v>
      </c>
      <c r="B9382" t="s">
        <v>22169</v>
      </c>
      <c r="C9382" t="s">
        <v>59225</v>
      </c>
      <c r="D9382" s="111" t="s">
        <v>4130</v>
      </c>
      <c r="E9382" s="111" t="s">
        <v>56997</v>
      </c>
    </row>
    <row r="9383" spans="1:5">
      <c r="A9383">
        <v>0</v>
      </c>
      <c r="B9383" t="s">
        <v>22170</v>
      </c>
      <c r="C9383" t="s">
        <v>59226</v>
      </c>
      <c r="D9383" s="111" t="s">
        <v>4130</v>
      </c>
      <c r="E9383" s="111" t="s">
        <v>57107</v>
      </c>
    </row>
    <row r="9384" spans="1:5">
      <c r="A9384">
        <v>0</v>
      </c>
      <c r="B9384" t="s">
        <v>22171</v>
      </c>
      <c r="C9384" t="s">
        <v>59227</v>
      </c>
      <c r="D9384" s="111" t="s">
        <v>4130</v>
      </c>
      <c r="E9384" s="111" t="s">
        <v>59228</v>
      </c>
    </row>
    <row r="9385" spans="1:5">
      <c r="A9385">
        <v>0</v>
      </c>
      <c r="B9385" t="s">
        <v>59229</v>
      </c>
      <c r="C9385">
        <v>0</v>
      </c>
      <c r="D9385" s="111">
        <v>0</v>
      </c>
      <c r="E9385" s="111" t="s">
        <v>42775</v>
      </c>
    </row>
    <row r="9386" spans="1:5">
      <c r="A9386">
        <v>0</v>
      </c>
      <c r="B9386" t="s">
        <v>22172</v>
      </c>
      <c r="C9386" t="s">
        <v>59230</v>
      </c>
      <c r="D9386" s="111" t="s">
        <v>40</v>
      </c>
      <c r="E9386" s="111" t="s">
        <v>48616</v>
      </c>
    </row>
    <row r="9387" spans="1:5">
      <c r="A9387">
        <v>0</v>
      </c>
      <c r="B9387" t="s">
        <v>22173</v>
      </c>
      <c r="C9387" t="s">
        <v>59231</v>
      </c>
      <c r="D9387" s="111" t="s">
        <v>40</v>
      </c>
      <c r="E9387" s="111" t="s">
        <v>59232</v>
      </c>
    </row>
    <row r="9388" spans="1:5">
      <c r="A9388">
        <v>0</v>
      </c>
      <c r="B9388" t="s">
        <v>22174</v>
      </c>
      <c r="C9388" t="s">
        <v>59233</v>
      </c>
      <c r="D9388" s="111" t="s">
        <v>40</v>
      </c>
      <c r="E9388" s="111" t="s">
        <v>59234</v>
      </c>
    </row>
    <row r="9389" spans="1:5">
      <c r="A9389">
        <v>0</v>
      </c>
      <c r="B9389" t="s">
        <v>22175</v>
      </c>
      <c r="C9389" t="s">
        <v>59235</v>
      </c>
      <c r="D9389" s="111" t="s">
        <v>40</v>
      </c>
      <c r="E9389" s="111" t="s">
        <v>47132</v>
      </c>
    </row>
    <row r="9390" spans="1:5">
      <c r="A9390">
        <v>0</v>
      </c>
      <c r="B9390" t="s">
        <v>22176</v>
      </c>
      <c r="C9390" t="s">
        <v>59236</v>
      </c>
      <c r="D9390" s="111" t="s">
        <v>40</v>
      </c>
      <c r="E9390" s="111" t="s">
        <v>59237</v>
      </c>
    </row>
    <row r="9391" spans="1:5">
      <c r="A9391">
        <v>0</v>
      </c>
      <c r="B9391" t="s">
        <v>22177</v>
      </c>
      <c r="C9391" t="s">
        <v>59238</v>
      </c>
      <c r="D9391" s="111" t="s">
        <v>40</v>
      </c>
      <c r="E9391" s="111" t="s">
        <v>59239</v>
      </c>
    </row>
    <row r="9392" spans="1:5">
      <c r="A9392">
        <v>0</v>
      </c>
      <c r="B9392" t="s">
        <v>22178</v>
      </c>
      <c r="C9392" t="s">
        <v>59240</v>
      </c>
      <c r="D9392" s="111" t="s">
        <v>40</v>
      </c>
      <c r="E9392" s="111" t="s">
        <v>59241</v>
      </c>
    </row>
    <row r="9393" spans="1:5">
      <c r="A9393">
        <v>0</v>
      </c>
      <c r="B9393" t="s">
        <v>22179</v>
      </c>
      <c r="C9393" t="s">
        <v>59242</v>
      </c>
      <c r="D9393" s="111" t="s">
        <v>40</v>
      </c>
      <c r="E9393" s="111" t="s">
        <v>48636</v>
      </c>
    </row>
    <row r="9394" spans="1:5">
      <c r="A9394">
        <v>0</v>
      </c>
      <c r="B9394" t="s">
        <v>59243</v>
      </c>
      <c r="C9394">
        <v>0</v>
      </c>
      <c r="D9394" s="111">
        <v>0</v>
      </c>
      <c r="E9394" s="111" t="s">
        <v>42775</v>
      </c>
    </row>
    <row r="9395" spans="1:5">
      <c r="A9395">
        <v>0</v>
      </c>
      <c r="B9395" t="s">
        <v>22180</v>
      </c>
      <c r="C9395" t="s">
        <v>59244</v>
      </c>
      <c r="D9395" s="111" t="s">
        <v>4130</v>
      </c>
      <c r="E9395" s="111" t="s">
        <v>49409</v>
      </c>
    </row>
    <row r="9396" spans="1:5">
      <c r="A9396">
        <v>0</v>
      </c>
      <c r="B9396" t="s">
        <v>22181</v>
      </c>
      <c r="C9396" t="s">
        <v>59245</v>
      </c>
      <c r="D9396" s="111" t="s">
        <v>4130</v>
      </c>
      <c r="E9396" s="111" t="s">
        <v>59246</v>
      </c>
    </row>
    <row r="9397" spans="1:5">
      <c r="A9397">
        <v>0</v>
      </c>
      <c r="B9397" t="s">
        <v>59247</v>
      </c>
      <c r="C9397">
        <v>0</v>
      </c>
      <c r="D9397" s="111">
        <v>0</v>
      </c>
      <c r="E9397" s="111" t="s">
        <v>42775</v>
      </c>
    </row>
    <row r="9398" spans="1:5">
      <c r="A9398">
        <v>0</v>
      </c>
      <c r="B9398" t="s">
        <v>22182</v>
      </c>
      <c r="C9398" t="s">
        <v>59248</v>
      </c>
      <c r="D9398" s="111" t="s">
        <v>40</v>
      </c>
      <c r="E9398" s="111" t="s">
        <v>52991</v>
      </c>
    </row>
    <row r="9399" spans="1:5">
      <c r="A9399">
        <v>0</v>
      </c>
      <c r="B9399" t="s">
        <v>22183</v>
      </c>
      <c r="C9399" t="s">
        <v>59249</v>
      </c>
      <c r="D9399" s="111" t="s">
        <v>40</v>
      </c>
      <c r="E9399" s="111" t="s">
        <v>59250</v>
      </c>
    </row>
    <row r="9400" spans="1:5">
      <c r="A9400">
        <v>0</v>
      </c>
      <c r="B9400" t="s">
        <v>22184</v>
      </c>
      <c r="C9400" t="s">
        <v>59251</v>
      </c>
      <c r="D9400" s="111" t="s">
        <v>40</v>
      </c>
      <c r="E9400" s="111" t="s">
        <v>58726</v>
      </c>
    </row>
    <row r="9401" spans="1:5">
      <c r="A9401">
        <v>0</v>
      </c>
      <c r="B9401" t="s">
        <v>59252</v>
      </c>
      <c r="C9401">
        <v>0</v>
      </c>
      <c r="D9401" s="111">
        <v>0</v>
      </c>
      <c r="E9401" s="111" t="s">
        <v>42775</v>
      </c>
    </row>
    <row r="9402" spans="1:5">
      <c r="A9402">
        <v>0</v>
      </c>
      <c r="B9402" t="s">
        <v>22185</v>
      </c>
      <c r="C9402" t="s">
        <v>59253</v>
      </c>
      <c r="D9402" s="111" t="s">
        <v>40</v>
      </c>
      <c r="E9402" s="111" t="s">
        <v>49191</v>
      </c>
    </row>
    <row r="9403" spans="1:5">
      <c r="A9403">
        <v>0</v>
      </c>
      <c r="B9403" t="s">
        <v>22186</v>
      </c>
      <c r="C9403" t="s">
        <v>59254</v>
      </c>
      <c r="D9403" s="111" t="s">
        <v>40</v>
      </c>
      <c r="E9403" s="111" t="s">
        <v>49193</v>
      </c>
    </row>
    <row r="9404" spans="1:5">
      <c r="A9404">
        <v>0</v>
      </c>
      <c r="B9404" t="s">
        <v>22187</v>
      </c>
      <c r="C9404" t="s">
        <v>59255</v>
      </c>
      <c r="D9404" s="111" t="s">
        <v>40</v>
      </c>
      <c r="E9404" s="111" t="s">
        <v>49195</v>
      </c>
    </row>
    <row r="9405" spans="1:5">
      <c r="A9405">
        <v>0</v>
      </c>
      <c r="B9405" t="s">
        <v>22188</v>
      </c>
      <c r="C9405" t="s">
        <v>59256</v>
      </c>
      <c r="D9405" s="111" t="s">
        <v>40</v>
      </c>
      <c r="E9405" s="111" t="s">
        <v>49197</v>
      </c>
    </row>
    <row r="9406" spans="1:5">
      <c r="A9406">
        <v>0</v>
      </c>
      <c r="B9406" t="s">
        <v>22189</v>
      </c>
      <c r="C9406" t="s">
        <v>59257</v>
      </c>
      <c r="D9406" s="111" t="s">
        <v>40</v>
      </c>
      <c r="E9406" s="111" t="s">
        <v>49199</v>
      </c>
    </row>
    <row r="9407" spans="1:5">
      <c r="A9407">
        <v>0</v>
      </c>
      <c r="B9407" t="s">
        <v>22190</v>
      </c>
      <c r="C9407" t="s">
        <v>59258</v>
      </c>
      <c r="D9407" s="111" t="s">
        <v>40</v>
      </c>
      <c r="E9407" s="111" t="s">
        <v>46255</v>
      </c>
    </row>
    <row r="9408" spans="1:5">
      <c r="A9408">
        <v>0</v>
      </c>
      <c r="B9408" t="s">
        <v>22191</v>
      </c>
      <c r="C9408" t="s">
        <v>59259</v>
      </c>
      <c r="D9408" s="111" t="s">
        <v>40</v>
      </c>
      <c r="E9408" s="111" t="s">
        <v>59260</v>
      </c>
    </row>
    <row r="9409" spans="1:5">
      <c r="A9409">
        <v>0</v>
      </c>
      <c r="B9409" t="s">
        <v>22192</v>
      </c>
      <c r="C9409" t="s">
        <v>59261</v>
      </c>
      <c r="D9409" s="111" t="s">
        <v>40</v>
      </c>
      <c r="E9409" s="111" t="s">
        <v>43094</v>
      </c>
    </row>
    <row r="9410" spans="1:5">
      <c r="A9410">
        <v>0</v>
      </c>
      <c r="B9410" t="s">
        <v>22193</v>
      </c>
      <c r="C9410" t="s">
        <v>59262</v>
      </c>
      <c r="D9410" s="111" t="s">
        <v>40</v>
      </c>
      <c r="E9410" s="111" t="s">
        <v>42975</v>
      </c>
    </row>
    <row r="9411" spans="1:5">
      <c r="A9411">
        <v>0</v>
      </c>
      <c r="B9411" t="s">
        <v>22194</v>
      </c>
      <c r="C9411" t="s">
        <v>59263</v>
      </c>
      <c r="D9411" s="111" t="s">
        <v>40</v>
      </c>
      <c r="E9411" s="111" t="s">
        <v>59264</v>
      </c>
    </row>
    <row r="9412" spans="1:5">
      <c r="A9412">
        <v>0</v>
      </c>
      <c r="B9412" t="s">
        <v>22195</v>
      </c>
      <c r="C9412" t="s">
        <v>59265</v>
      </c>
      <c r="D9412" s="111" t="s">
        <v>40</v>
      </c>
      <c r="E9412" s="111" t="s">
        <v>59266</v>
      </c>
    </row>
    <row r="9413" spans="1:5">
      <c r="A9413">
        <v>0</v>
      </c>
      <c r="B9413" t="s">
        <v>22196</v>
      </c>
      <c r="C9413" t="s">
        <v>59267</v>
      </c>
      <c r="D9413" s="111" t="s">
        <v>40</v>
      </c>
      <c r="E9413" s="111" t="s">
        <v>59268</v>
      </c>
    </row>
    <row r="9414" spans="1:5">
      <c r="A9414">
        <v>0</v>
      </c>
      <c r="B9414" t="s">
        <v>22197</v>
      </c>
      <c r="C9414" t="s">
        <v>59269</v>
      </c>
      <c r="D9414" s="111" t="s">
        <v>40</v>
      </c>
      <c r="E9414" s="111" t="s">
        <v>59270</v>
      </c>
    </row>
    <row r="9415" spans="1:5">
      <c r="A9415">
        <v>0</v>
      </c>
      <c r="B9415" t="s">
        <v>22198</v>
      </c>
      <c r="C9415" t="s">
        <v>59271</v>
      </c>
      <c r="D9415" s="111" t="s">
        <v>40</v>
      </c>
      <c r="E9415" s="111" t="s">
        <v>59272</v>
      </c>
    </row>
    <row r="9416" spans="1:5">
      <c r="A9416">
        <v>0</v>
      </c>
      <c r="B9416" t="s">
        <v>59273</v>
      </c>
      <c r="C9416">
        <v>0</v>
      </c>
      <c r="D9416" s="111">
        <v>0</v>
      </c>
      <c r="E9416" s="111" t="s">
        <v>42775</v>
      </c>
    </row>
    <row r="9417" spans="1:5">
      <c r="A9417">
        <v>0</v>
      </c>
      <c r="B9417" t="s">
        <v>22199</v>
      </c>
      <c r="C9417" t="s">
        <v>59274</v>
      </c>
      <c r="D9417" s="111" t="s">
        <v>40</v>
      </c>
      <c r="E9417" s="111" t="s">
        <v>59275</v>
      </c>
    </row>
    <row r="9418" spans="1:5">
      <c r="A9418">
        <v>0</v>
      </c>
      <c r="B9418" t="s">
        <v>22200</v>
      </c>
      <c r="C9418" t="s">
        <v>59276</v>
      </c>
      <c r="D9418" s="111" t="s">
        <v>40</v>
      </c>
      <c r="E9418" s="111" t="s">
        <v>42960</v>
      </c>
    </row>
    <row r="9419" spans="1:5">
      <c r="A9419">
        <v>0</v>
      </c>
      <c r="B9419" t="s">
        <v>22201</v>
      </c>
      <c r="C9419" t="s">
        <v>59277</v>
      </c>
      <c r="D9419" s="111" t="s">
        <v>40</v>
      </c>
      <c r="E9419" s="111" t="s">
        <v>59278</v>
      </c>
    </row>
    <row r="9420" spans="1:5">
      <c r="A9420">
        <v>0</v>
      </c>
      <c r="B9420" t="s">
        <v>22202</v>
      </c>
      <c r="C9420" t="s">
        <v>59279</v>
      </c>
      <c r="D9420" s="111" t="s">
        <v>40</v>
      </c>
      <c r="E9420" s="111" t="s">
        <v>59280</v>
      </c>
    </row>
    <row r="9421" spans="1:5">
      <c r="A9421">
        <v>0</v>
      </c>
      <c r="B9421" t="s">
        <v>22203</v>
      </c>
      <c r="C9421" t="s">
        <v>59281</v>
      </c>
      <c r="D9421" s="111" t="s">
        <v>40</v>
      </c>
      <c r="E9421" s="111" t="s">
        <v>59282</v>
      </c>
    </row>
    <row r="9422" spans="1:5">
      <c r="A9422">
        <v>0</v>
      </c>
      <c r="B9422" t="s">
        <v>59283</v>
      </c>
      <c r="C9422">
        <v>0</v>
      </c>
      <c r="D9422" s="111">
        <v>0</v>
      </c>
      <c r="E9422" s="111" t="s">
        <v>42775</v>
      </c>
    </row>
    <row r="9423" spans="1:5">
      <c r="A9423">
        <v>0</v>
      </c>
      <c r="B9423" t="s">
        <v>22204</v>
      </c>
      <c r="C9423" t="s">
        <v>59284</v>
      </c>
      <c r="D9423" s="111" t="s">
        <v>4130</v>
      </c>
      <c r="E9423" s="111" t="s">
        <v>59285</v>
      </c>
    </row>
    <row r="9424" spans="1:5">
      <c r="A9424">
        <v>0</v>
      </c>
      <c r="B9424" t="s">
        <v>22205</v>
      </c>
      <c r="C9424" t="s">
        <v>59286</v>
      </c>
      <c r="D9424" s="111" t="s">
        <v>4130</v>
      </c>
      <c r="E9424" s="111" t="s">
        <v>59287</v>
      </c>
    </row>
    <row r="9425" spans="1:5">
      <c r="A9425">
        <v>0</v>
      </c>
      <c r="B9425" t="s">
        <v>22206</v>
      </c>
      <c r="C9425" t="s">
        <v>59288</v>
      </c>
      <c r="D9425" s="111" t="s">
        <v>4130</v>
      </c>
      <c r="E9425" s="111" t="s">
        <v>59289</v>
      </c>
    </row>
    <row r="9426" spans="1:5">
      <c r="A9426">
        <v>0</v>
      </c>
      <c r="B9426" t="s">
        <v>22207</v>
      </c>
      <c r="C9426" t="s">
        <v>59290</v>
      </c>
      <c r="D9426" s="111" t="s">
        <v>4130</v>
      </c>
      <c r="E9426" s="111" t="s">
        <v>59291</v>
      </c>
    </row>
    <row r="9427" spans="1:5">
      <c r="A9427">
        <v>0</v>
      </c>
      <c r="B9427" t="s">
        <v>22208</v>
      </c>
      <c r="C9427" t="s">
        <v>59292</v>
      </c>
      <c r="D9427" s="111" t="s">
        <v>4130</v>
      </c>
      <c r="E9427" s="111" t="s">
        <v>43977</v>
      </c>
    </row>
    <row r="9428" spans="1:5">
      <c r="A9428">
        <v>0</v>
      </c>
      <c r="B9428" t="s">
        <v>59293</v>
      </c>
      <c r="C9428">
        <v>0</v>
      </c>
      <c r="D9428" s="111">
        <v>0</v>
      </c>
      <c r="E9428" s="111" t="s">
        <v>42775</v>
      </c>
    </row>
    <row r="9429" spans="1:5">
      <c r="A9429">
        <v>0</v>
      </c>
      <c r="B9429" t="s">
        <v>22209</v>
      </c>
      <c r="C9429" t="s">
        <v>59294</v>
      </c>
      <c r="D9429" s="111" t="s">
        <v>40</v>
      </c>
      <c r="E9429" s="111" t="s">
        <v>59295</v>
      </c>
    </row>
    <row r="9430" spans="1:5">
      <c r="A9430">
        <v>0</v>
      </c>
      <c r="B9430" t="s">
        <v>22210</v>
      </c>
      <c r="C9430" t="s">
        <v>59296</v>
      </c>
      <c r="D9430" s="111" t="s">
        <v>40</v>
      </c>
      <c r="E9430" s="111" t="s">
        <v>59297</v>
      </c>
    </row>
    <row r="9431" spans="1:5">
      <c r="A9431">
        <v>0</v>
      </c>
      <c r="B9431" t="s">
        <v>22211</v>
      </c>
      <c r="C9431" t="s">
        <v>59298</v>
      </c>
      <c r="D9431" s="111" t="s">
        <v>40</v>
      </c>
      <c r="E9431" s="111" t="s">
        <v>47741</v>
      </c>
    </row>
    <row r="9432" spans="1:5">
      <c r="A9432">
        <v>0</v>
      </c>
      <c r="B9432" t="s">
        <v>22212</v>
      </c>
      <c r="C9432" t="s">
        <v>59299</v>
      </c>
      <c r="D9432" s="111" t="s">
        <v>40</v>
      </c>
      <c r="E9432" s="111" t="s">
        <v>43908</v>
      </c>
    </row>
    <row r="9433" spans="1:5">
      <c r="A9433">
        <v>0</v>
      </c>
      <c r="B9433" t="s">
        <v>22213</v>
      </c>
      <c r="C9433" t="s">
        <v>59300</v>
      </c>
      <c r="D9433" s="111" t="s">
        <v>40</v>
      </c>
      <c r="E9433" s="111" t="s">
        <v>59301</v>
      </c>
    </row>
    <row r="9434" spans="1:5">
      <c r="A9434">
        <v>0</v>
      </c>
      <c r="B9434" t="s">
        <v>22214</v>
      </c>
      <c r="C9434" t="s">
        <v>59302</v>
      </c>
      <c r="D9434" s="111" t="s">
        <v>40</v>
      </c>
      <c r="E9434" s="111" t="s">
        <v>56205</v>
      </c>
    </row>
    <row r="9435" spans="1:5">
      <c r="A9435">
        <v>0</v>
      </c>
      <c r="B9435" t="s">
        <v>22215</v>
      </c>
      <c r="C9435" t="s">
        <v>59303</v>
      </c>
      <c r="D9435" s="111" t="s">
        <v>40</v>
      </c>
      <c r="E9435" s="111" t="s">
        <v>59304</v>
      </c>
    </row>
    <row r="9436" spans="1:5">
      <c r="A9436">
        <v>0</v>
      </c>
      <c r="B9436" t="s">
        <v>22216</v>
      </c>
      <c r="C9436" t="s">
        <v>59305</v>
      </c>
      <c r="D9436" s="111" t="s">
        <v>40</v>
      </c>
      <c r="E9436" s="111" t="s">
        <v>59306</v>
      </c>
    </row>
    <row r="9437" spans="1:5">
      <c r="A9437">
        <v>0</v>
      </c>
      <c r="B9437" t="s">
        <v>22217</v>
      </c>
      <c r="C9437" t="s">
        <v>59307</v>
      </c>
      <c r="D9437" s="111" t="s">
        <v>40</v>
      </c>
      <c r="E9437" s="111" t="s">
        <v>59308</v>
      </c>
    </row>
    <row r="9438" spans="1:5">
      <c r="A9438">
        <v>0</v>
      </c>
      <c r="B9438" t="s">
        <v>22218</v>
      </c>
      <c r="C9438" t="s">
        <v>59309</v>
      </c>
      <c r="D9438" s="111" t="s">
        <v>40</v>
      </c>
      <c r="E9438" s="111" t="s">
        <v>59310</v>
      </c>
    </row>
    <row r="9439" spans="1:5">
      <c r="A9439">
        <v>0</v>
      </c>
      <c r="B9439" t="s">
        <v>59311</v>
      </c>
      <c r="C9439">
        <v>0</v>
      </c>
      <c r="D9439" s="111">
        <v>0</v>
      </c>
      <c r="E9439" s="111" t="s">
        <v>42775</v>
      </c>
    </row>
    <row r="9440" spans="1:5">
      <c r="A9440">
        <v>0</v>
      </c>
      <c r="B9440" t="s">
        <v>22219</v>
      </c>
      <c r="C9440" t="s">
        <v>59312</v>
      </c>
      <c r="D9440" s="111" t="s">
        <v>4130</v>
      </c>
      <c r="E9440" s="111" t="s">
        <v>59313</v>
      </c>
    </row>
    <row r="9441" spans="1:5">
      <c r="A9441">
        <v>0</v>
      </c>
      <c r="B9441" t="s">
        <v>22220</v>
      </c>
      <c r="C9441" t="s">
        <v>59314</v>
      </c>
      <c r="D9441" s="111" t="s">
        <v>4130</v>
      </c>
      <c r="E9441" s="111" t="s">
        <v>59315</v>
      </c>
    </row>
    <row r="9442" spans="1:5">
      <c r="A9442">
        <v>0</v>
      </c>
      <c r="B9442" t="s">
        <v>59316</v>
      </c>
      <c r="C9442">
        <v>0</v>
      </c>
      <c r="D9442" s="111">
        <v>0</v>
      </c>
      <c r="E9442" s="111" t="s">
        <v>42775</v>
      </c>
    </row>
    <row r="9443" spans="1:5">
      <c r="A9443">
        <v>0</v>
      </c>
      <c r="B9443" t="s">
        <v>22221</v>
      </c>
      <c r="C9443" t="s">
        <v>59317</v>
      </c>
      <c r="D9443" s="111" t="s">
        <v>40</v>
      </c>
      <c r="E9443" s="111" t="s">
        <v>59318</v>
      </c>
    </row>
    <row r="9444" spans="1:5">
      <c r="A9444">
        <v>0</v>
      </c>
      <c r="B9444" t="s">
        <v>22222</v>
      </c>
      <c r="C9444" t="s">
        <v>59319</v>
      </c>
      <c r="D9444" s="111" t="s">
        <v>40</v>
      </c>
      <c r="E9444" s="111" t="s">
        <v>59320</v>
      </c>
    </row>
    <row r="9445" spans="1:5">
      <c r="A9445">
        <v>0</v>
      </c>
      <c r="B9445" t="s">
        <v>22223</v>
      </c>
      <c r="C9445" t="s">
        <v>59321</v>
      </c>
      <c r="D9445" s="111" t="s">
        <v>40</v>
      </c>
      <c r="E9445" s="111" t="s">
        <v>49265</v>
      </c>
    </row>
    <row r="9446" spans="1:5">
      <c r="A9446">
        <v>0</v>
      </c>
      <c r="B9446" t="s">
        <v>22224</v>
      </c>
      <c r="C9446" t="s">
        <v>59322</v>
      </c>
      <c r="D9446" s="111" t="s">
        <v>40</v>
      </c>
      <c r="E9446" s="111" t="s">
        <v>49267</v>
      </c>
    </row>
    <row r="9447" spans="1:5">
      <c r="A9447">
        <v>0</v>
      </c>
      <c r="B9447" t="s">
        <v>59323</v>
      </c>
      <c r="C9447">
        <v>0</v>
      </c>
      <c r="D9447" s="111">
        <v>0</v>
      </c>
      <c r="E9447" s="111" t="s">
        <v>42775</v>
      </c>
    </row>
    <row r="9448" spans="1:5">
      <c r="A9448">
        <v>0</v>
      </c>
      <c r="B9448" t="s">
        <v>22225</v>
      </c>
      <c r="C9448" t="s">
        <v>59324</v>
      </c>
      <c r="D9448" s="111" t="s">
        <v>4130</v>
      </c>
      <c r="E9448" s="111" t="s">
        <v>59325</v>
      </c>
    </row>
    <row r="9449" spans="1:5">
      <c r="A9449">
        <v>0</v>
      </c>
      <c r="B9449" t="s">
        <v>22226</v>
      </c>
      <c r="C9449" t="s">
        <v>59326</v>
      </c>
      <c r="D9449" s="111" t="s">
        <v>4130</v>
      </c>
      <c r="E9449" s="111" t="s">
        <v>59327</v>
      </c>
    </row>
    <row r="9450" spans="1:5">
      <c r="A9450">
        <v>0</v>
      </c>
      <c r="B9450" t="s">
        <v>22227</v>
      </c>
      <c r="C9450" t="s">
        <v>59328</v>
      </c>
      <c r="D9450" s="111" t="s">
        <v>4130</v>
      </c>
      <c r="E9450" s="111" t="s">
        <v>59329</v>
      </c>
    </row>
    <row r="9451" spans="1:5">
      <c r="A9451">
        <v>0</v>
      </c>
      <c r="B9451" t="s">
        <v>22228</v>
      </c>
      <c r="C9451" t="s">
        <v>59330</v>
      </c>
      <c r="D9451" s="111" t="s">
        <v>4130</v>
      </c>
      <c r="E9451" s="111" t="s">
        <v>59331</v>
      </c>
    </row>
    <row r="9452" spans="1:5">
      <c r="A9452">
        <v>0</v>
      </c>
      <c r="B9452" t="s">
        <v>22229</v>
      </c>
      <c r="C9452" t="s">
        <v>59332</v>
      </c>
      <c r="D9452" s="111" t="s">
        <v>4130</v>
      </c>
      <c r="E9452" s="111" t="s">
        <v>59333</v>
      </c>
    </row>
    <row r="9453" spans="1:5">
      <c r="A9453">
        <v>0</v>
      </c>
      <c r="B9453" t="s">
        <v>22230</v>
      </c>
      <c r="C9453" t="s">
        <v>59334</v>
      </c>
      <c r="D9453" s="111" t="s">
        <v>4130</v>
      </c>
      <c r="E9453" s="111" t="s">
        <v>59335</v>
      </c>
    </row>
    <row r="9454" spans="1:5">
      <c r="A9454">
        <v>0</v>
      </c>
      <c r="B9454" t="s">
        <v>22231</v>
      </c>
      <c r="C9454" t="s">
        <v>59336</v>
      </c>
      <c r="D9454" s="111" t="s">
        <v>4130</v>
      </c>
      <c r="E9454" s="111" t="s">
        <v>59337</v>
      </c>
    </row>
    <row r="9455" spans="1:5">
      <c r="A9455">
        <v>0</v>
      </c>
      <c r="B9455" t="s">
        <v>22232</v>
      </c>
      <c r="C9455" t="s">
        <v>59338</v>
      </c>
      <c r="D9455" s="111" t="s">
        <v>4130</v>
      </c>
      <c r="E9455" s="111" t="s">
        <v>59339</v>
      </c>
    </row>
    <row r="9456" spans="1:5">
      <c r="A9456">
        <v>0</v>
      </c>
      <c r="B9456" t="s">
        <v>22233</v>
      </c>
      <c r="C9456" t="s">
        <v>59340</v>
      </c>
      <c r="D9456" s="111" t="s">
        <v>4130</v>
      </c>
      <c r="E9456" s="111" t="s">
        <v>59341</v>
      </c>
    </row>
    <row r="9457" spans="1:5">
      <c r="A9457">
        <v>0</v>
      </c>
      <c r="B9457" t="s">
        <v>22234</v>
      </c>
      <c r="C9457" t="s">
        <v>59342</v>
      </c>
      <c r="D9457" s="111" t="s">
        <v>4130</v>
      </c>
      <c r="E9457" s="111" t="s">
        <v>59343</v>
      </c>
    </row>
    <row r="9458" spans="1:5">
      <c r="A9458">
        <v>0</v>
      </c>
      <c r="B9458" t="s">
        <v>22235</v>
      </c>
      <c r="C9458" t="s">
        <v>59344</v>
      </c>
      <c r="D9458" s="111" t="s">
        <v>4130</v>
      </c>
      <c r="E9458" s="111" t="s">
        <v>59345</v>
      </c>
    </row>
    <row r="9459" spans="1:5">
      <c r="A9459">
        <v>0</v>
      </c>
      <c r="B9459" t="s">
        <v>22236</v>
      </c>
      <c r="C9459" t="s">
        <v>59346</v>
      </c>
      <c r="D9459" s="111" t="s">
        <v>4130</v>
      </c>
      <c r="E9459" s="111" t="s">
        <v>59347</v>
      </c>
    </row>
    <row r="9460" spans="1:5">
      <c r="A9460">
        <v>0</v>
      </c>
      <c r="B9460" t="s">
        <v>22237</v>
      </c>
      <c r="C9460" t="s">
        <v>59348</v>
      </c>
      <c r="D9460" s="111" t="s">
        <v>4130</v>
      </c>
      <c r="E9460" s="111" t="s">
        <v>59349</v>
      </c>
    </row>
    <row r="9461" spans="1:5">
      <c r="A9461">
        <v>0</v>
      </c>
      <c r="B9461" t="s">
        <v>22238</v>
      </c>
      <c r="C9461" t="s">
        <v>59350</v>
      </c>
      <c r="D9461" s="111" t="s">
        <v>4130</v>
      </c>
      <c r="E9461" s="111" t="s">
        <v>59351</v>
      </c>
    </row>
    <row r="9462" spans="1:5">
      <c r="A9462">
        <v>0</v>
      </c>
      <c r="B9462" t="s">
        <v>22239</v>
      </c>
      <c r="C9462" t="s">
        <v>59352</v>
      </c>
      <c r="D9462" s="111" t="s">
        <v>4130</v>
      </c>
      <c r="E9462" s="111" t="s">
        <v>59353</v>
      </c>
    </row>
    <row r="9463" spans="1:5">
      <c r="A9463">
        <v>0</v>
      </c>
      <c r="B9463" t="s">
        <v>22240</v>
      </c>
      <c r="C9463" t="s">
        <v>59354</v>
      </c>
      <c r="D9463" s="111" t="s">
        <v>4130</v>
      </c>
      <c r="E9463" s="111" t="s">
        <v>59355</v>
      </c>
    </row>
    <row r="9464" spans="1:5">
      <c r="A9464">
        <v>0</v>
      </c>
      <c r="B9464" t="s">
        <v>59356</v>
      </c>
      <c r="C9464">
        <v>0</v>
      </c>
      <c r="D9464" s="111">
        <v>0</v>
      </c>
      <c r="E9464" s="111" t="s">
        <v>42775</v>
      </c>
    </row>
    <row r="9465" spans="1:5">
      <c r="A9465">
        <v>0</v>
      </c>
      <c r="B9465" t="s">
        <v>22241</v>
      </c>
      <c r="C9465" t="s">
        <v>59357</v>
      </c>
      <c r="D9465" s="111" t="s">
        <v>4130</v>
      </c>
      <c r="E9465" s="111" t="s">
        <v>59358</v>
      </c>
    </row>
    <row r="9466" spans="1:5">
      <c r="A9466">
        <v>0</v>
      </c>
      <c r="B9466" t="s">
        <v>22242</v>
      </c>
      <c r="C9466" t="s">
        <v>59359</v>
      </c>
      <c r="D9466" s="111" t="s">
        <v>4130</v>
      </c>
      <c r="E9466" s="111" t="s">
        <v>59360</v>
      </c>
    </row>
    <row r="9467" spans="1:5">
      <c r="A9467">
        <v>0</v>
      </c>
      <c r="B9467" t="s">
        <v>22243</v>
      </c>
      <c r="C9467" t="s">
        <v>59361</v>
      </c>
      <c r="D9467" s="111" t="s">
        <v>4130</v>
      </c>
      <c r="E9467" s="111" t="s">
        <v>59362</v>
      </c>
    </row>
    <row r="9468" spans="1:5">
      <c r="A9468">
        <v>0</v>
      </c>
      <c r="B9468" t="s">
        <v>22244</v>
      </c>
      <c r="C9468" t="s">
        <v>59363</v>
      </c>
      <c r="D9468" s="111" t="s">
        <v>4130</v>
      </c>
      <c r="E9468" s="111" t="s">
        <v>59364</v>
      </c>
    </row>
    <row r="9469" spans="1:5">
      <c r="A9469">
        <v>0</v>
      </c>
      <c r="B9469" t="s">
        <v>22245</v>
      </c>
      <c r="C9469" t="s">
        <v>59365</v>
      </c>
      <c r="D9469" s="111" t="s">
        <v>4130</v>
      </c>
      <c r="E9469" s="111" t="s">
        <v>59366</v>
      </c>
    </row>
    <row r="9470" spans="1:5">
      <c r="A9470">
        <v>0</v>
      </c>
      <c r="B9470" t="s">
        <v>22246</v>
      </c>
      <c r="C9470" t="s">
        <v>59367</v>
      </c>
      <c r="D9470" s="111" t="s">
        <v>4130</v>
      </c>
      <c r="E9470" s="111" t="s">
        <v>59368</v>
      </c>
    </row>
    <row r="9471" spans="1:5">
      <c r="A9471">
        <v>0</v>
      </c>
      <c r="B9471" t="s">
        <v>59369</v>
      </c>
      <c r="C9471">
        <v>0</v>
      </c>
      <c r="D9471" s="111">
        <v>0</v>
      </c>
      <c r="E9471" s="111" t="s">
        <v>42775</v>
      </c>
    </row>
    <row r="9472" spans="1:5">
      <c r="A9472">
        <v>0</v>
      </c>
      <c r="B9472" t="s">
        <v>22247</v>
      </c>
      <c r="C9472" t="s">
        <v>59370</v>
      </c>
      <c r="D9472" s="111" t="s">
        <v>4130</v>
      </c>
      <c r="E9472" s="111" t="s">
        <v>59371</v>
      </c>
    </row>
    <row r="9473" spans="1:5">
      <c r="A9473">
        <v>0</v>
      </c>
      <c r="B9473" t="s">
        <v>59372</v>
      </c>
      <c r="C9473">
        <v>0</v>
      </c>
      <c r="D9473" s="111">
        <v>0</v>
      </c>
      <c r="E9473" s="111" t="s">
        <v>42775</v>
      </c>
    </row>
    <row r="9474" spans="1:5">
      <c r="A9474">
        <v>0</v>
      </c>
      <c r="B9474" t="s">
        <v>22248</v>
      </c>
      <c r="C9474" t="s">
        <v>59373</v>
      </c>
      <c r="D9474" s="111" t="s">
        <v>4130</v>
      </c>
      <c r="E9474" s="111" t="s">
        <v>59374</v>
      </c>
    </row>
    <row r="9475" spans="1:5">
      <c r="A9475">
        <v>0</v>
      </c>
      <c r="B9475" t="s">
        <v>22249</v>
      </c>
      <c r="C9475" t="s">
        <v>59375</v>
      </c>
      <c r="D9475" s="111" t="s">
        <v>4130</v>
      </c>
      <c r="E9475" s="111" t="s">
        <v>59376</v>
      </c>
    </row>
    <row r="9476" spans="1:5">
      <c r="A9476">
        <v>0</v>
      </c>
      <c r="B9476" t="s">
        <v>22250</v>
      </c>
      <c r="C9476" t="s">
        <v>59377</v>
      </c>
      <c r="D9476" s="111" t="s">
        <v>4130</v>
      </c>
      <c r="E9476" s="111" t="s">
        <v>59378</v>
      </c>
    </row>
    <row r="9477" spans="1:5">
      <c r="A9477">
        <v>0</v>
      </c>
      <c r="B9477" t="s">
        <v>22251</v>
      </c>
      <c r="C9477" t="s">
        <v>59379</v>
      </c>
      <c r="D9477" s="111" t="s">
        <v>4130</v>
      </c>
      <c r="E9477" s="111" t="s">
        <v>59380</v>
      </c>
    </row>
    <row r="9478" spans="1:5">
      <c r="A9478">
        <v>0</v>
      </c>
      <c r="B9478" t="s">
        <v>22252</v>
      </c>
      <c r="C9478" t="s">
        <v>59381</v>
      </c>
      <c r="D9478" s="111" t="s">
        <v>4130</v>
      </c>
      <c r="E9478" s="111" t="s">
        <v>59382</v>
      </c>
    </row>
    <row r="9479" spans="1:5">
      <c r="A9479">
        <v>0</v>
      </c>
      <c r="B9479" t="s">
        <v>22253</v>
      </c>
      <c r="C9479" t="s">
        <v>59383</v>
      </c>
      <c r="D9479" s="111" t="s">
        <v>4130</v>
      </c>
      <c r="E9479" s="111" t="s">
        <v>50820</v>
      </c>
    </row>
    <row r="9480" spans="1:5">
      <c r="A9480">
        <v>0</v>
      </c>
      <c r="B9480" t="s">
        <v>22254</v>
      </c>
      <c r="C9480" t="s">
        <v>59384</v>
      </c>
      <c r="D9480" s="111" t="s">
        <v>4130</v>
      </c>
      <c r="E9480" s="111" t="s">
        <v>59385</v>
      </c>
    </row>
    <row r="9481" spans="1:5">
      <c r="A9481">
        <v>0</v>
      </c>
      <c r="B9481" t="s">
        <v>22255</v>
      </c>
      <c r="C9481" t="s">
        <v>59386</v>
      </c>
      <c r="D9481" s="111" t="s">
        <v>4130</v>
      </c>
      <c r="E9481" s="111" t="s">
        <v>59387</v>
      </c>
    </row>
    <row r="9482" spans="1:5">
      <c r="A9482">
        <v>0</v>
      </c>
      <c r="B9482" t="s">
        <v>22256</v>
      </c>
      <c r="C9482" t="s">
        <v>59388</v>
      </c>
      <c r="D9482" s="111" t="s">
        <v>4130</v>
      </c>
      <c r="E9482" s="111" t="s">
        <v>59389</v>
      </c>
    </row>
    <row r="9483" spans="1:5">
      <c r="A9483">
        <v>0</v>
      </c>
      <c r="B9483" t="s">
        <v>22257</v>
      </c>
      <c r="C9483" t="s">
        <v>59390</v>
      </c>
      <c r="D9483" s="111" t="s">
        <v>4130</v>
      </c>
      <c r="E9483" s="111" t="s">
        <v>54745</v>
      </c>
    </row>
    <row r="9484" spans="1:5">
      <c r="A9484">
        <v>0</v>
      </c>
      <c r="B9484" t="s">
        <v>22258</v>
      </c>
      <c r="C9484" t="s">
        <v>59391</v>
      </c>
      <c r="D9484" s="111" t="s">
        <v>4130</v>
      </c>
      <c r="E9484" s="111" t="s">
        <v>59392</v>
      </c>
    </row>
    <row r="9485" spans="1:5">
      <c r="A9485">
        <v>0</v>
      </c>
      <c r="B9485" t="s">
        <v>22259</v>
      </c>
      <c r="C9485" t="s">
        <v>59393</v>
      </c>
      <c r="D9485" s="111" t="s">
        <v>4130</v>
      </c>
      <c r="E9485" s="111" t="s">
        <v>59394</v>
      </c>
    </row>
    <row r="9486" spans="1:5">
      <c r="A9486">
        <v>0</v>
      </c>
      <c r="B9486" t="s">
        <v>22260</v>
      </c>
      <c r="C9486" t="s">
        <v>59395</v>
      </c>
      <c r="D9486" s="111" t="s">
        <v>4130</v>
      </c>
      <c r="E9486" s="111" t="s">
        <v>59396</v>
      </c>
    </row>
    <row r="9487" spans="1:5">
      <c r="A9487">
        <v>0</v>
      </c>
      <c r="B9487" t="s">
        <v>22261</v>
      </c>
      <c r="C9487" t="s">
        <v>59397</v>
      </c>
      <c r="D9487" s="111" t="s">
        <v>4130</v>
      </c>
      <c r="E9487" s="111" t="s">
        <v>59398</v>
      </c>
    </row>
    <row r="9488" spans="1:5">
      <c r="A9488">
        <v>0</v>
      </c>
      <c r="B9488" t="s">
        <v>22262</v>
      </c>
      <c r="C9488" t="s">
        <v>59399</v>
      </c>
      <c r="D9488" s="111" t="s">
        <v>4130</v>
      </c>
      <c r="E9488" s="111" t="s">
        <v>59400</v>
      </c>
    </row>
    <row r="9489" spans="1:5">
      <c r="A9489">
        <v>0</v>
      </c>
      <c r="B9489" t="s">
        <v>59401</v>
      </c>
      <c r="C9489">
        <v>0</v>
      </c>
      <c r="D9489" s="111">
        <v>0</v>
      </c>
      <c r="E9489" s="111" t="s">
        <v>42775</v>
      </c>
    </row>
    <row r="9490" spans="1:5">
      <c r="A9490">
        <v>0</v>
      </c>
      <c r="B9490" t="s">
        <v>22263</v>
      </c>
      <c r="C9490" t="s">
        <v>59402</v>
      </c>
      <c r="D9490" s="111" t="s">
        <v>4130</v>
      </c>
      <c r="E9490" s="111" t="s">
        <v>59403</v>
      </c>
    </row>
    <row r="9491" spans="1:5">
      <c r="A9491">
        <v>0</v>
      </c>
      <c r="B9491" t="s">
        <v>22264</v>
      </c>
      <c r="C9491" t="s">
        <v>59404</v>
      </c>
      <c r="D9491" s="111" t="s">
        <v>4130</v>
      </c>
      <c r="E9491" s="111" t="s">
        <v>44565</v>
      </c>
    </row>
    <row r="9492" spans="1:5">
      <c r="A9492">
        <v>0</v>
      </c>
      <c r="B9492" t="s">
        <v>22265</v>
      </c>
      <c r="C9492" t="s">
        <v>59405</v>
      </c>
      <c r="D9492" s="111" t="s">
        <v>4130</v>
      </c>
      <c r="E9492" s="111" t="s">
        <v>59406</v>
      </c>
    </row>
    <row r="9493" spans="1:5">
      <c r="A9493">
        <v>0</v>
      </c>
      <c r="B9493" t="s">
        <v>22266</v>
      </c>
      <c r="C9493" t="s">
        <v>59407</v>
      </c>
      <c r="D9493" s="111" t="s">
        <v>4130</v>
      </c>
      <c r="E9493" s="111" t="s">
        <v>59408</v>
      </c>
    </row>
    <row r="9494" spans="1:5">
      <c r="A9494">
        <v>0</v>
      </c>
      <c r="B9494" t="s">
        <v>22267</v>
      </c>
      <c r="C9494" t="s">
        <v>59409</v>
      </c>
      <c r="D9494" s="111" t="s">
        <v>4130</v>
      </c>
      <c r="E9494" s="111" t="s">
        <v>59410</v>
      </c>
    </row>
    <row r="9495" spans="1:5">
      <c r="A9495">
        <v>0</v>
      </c>
      <c r="B9495" t="s">
        <v>22268</v>
      </c>
      <c r="C9495" t="s">
        <v>59411</v>
      </c>
      <c r="D9495" s="111" t="s">
        <v>4130</v>
      </c>
      <c r="E9495" s="111" t="s">
        <v>59412</v>
      </c>
    </row>
    <row r="9496" spans="1:5">
      <c r="A9496">
        <v>0</v>
      </c>
      <c r="B9496" t="s">
        <v>22269</v>
      </c>
      <c r="C9496" t="s">
        <v>59413</v>
      </c>
      <c r="D9496" s="111" t="s">
        <v>4130</v>
      </c>
      <c r="E9496" s="111" t="s">
        <v>59414</v>
      </c>
    </row>
    <row r="9497" spans="1:5">
      <c r="A9497">
        <v>0</v>
      </c>
      <c r="B9497" t="s">
        <v>59415</v>
      </c>
      <c r="C9497">
        <v>0</v>
      </c>
      <c r="D9497" s="111">
        <v>0</v>
      </c>
      <c r="E9497" s="111" t="s">
        <v>42775</v>
      </c>
    </row>
    <row r="9498" spans="1:5">
      <c r="A9498">
        <v>0</v>
      </c>
      <c r="B9498" t="s">
        <v>22270</v>
      </c>
      <c r="C9498" t="s">
        <v>59416</v>
      </c>
      <c r="D9498" s="111" t="s">
        <v>40</v>
      </c>
      <c r="E9498" s="111" t="s">
        <v>52240</v>
      </c>
    </row>
    <row r="9499" spans="1:5">
      <c r="A9499">
        <v>0</v>
      </c>
      <c r="B9499" t="s">
        <v>22271</v>
      </c>
      <c r="C9499" t="s">
        <v>59417</v>
      </c>
      <c r="D9499" s="111" t="s">
        <v>40</v>
      </c>
      <c r="E9499" s="111" t="s">
        <v>45797</v>
      </c>
    </row>
    <row r="9500" spans="1:5">
      <c r="A9500">
        <v>0</v>
      </c>
      <c r="B9500" t="s">
        <v>22272</v>
      </c>
      <c r="C9500" t="s">
        <v>59418</v>
      </c>
      <c r="D9500" s="111" t="s">
        <v>40</v>
      </c>
      <c r="E9500" s="111" t="s">
        <v>59419</v>
      </c>
    </row>
    <row r="9501" spans="1:5">
      <c r="A9501">
        <v>0</v>
      </c>
      <c r="B9501" t="s">
        <v>22273</v>
      </c>
      <c r="C9501" t="s">
        <v>59420</v>
      </c>
      <c r="D9501" s="111" t="s">
        <v>40</v>
      </c>
      <c r="E9501" s="111" t="s">
        <v>59421</v>
      </c>
    </row>
    <row r="9502" spans="1:5">
      <c r="A9502">
        <v>0</v>
      </c>
      <c r="B9502" t="s">
        <v>22274</v>
      </c>
      <c r="C9502" t="s">
        <v>59422</v>
      </c>
      <c r="D9502" s="111" t="s">
        <v>40</v>
      </c>
      <c r="E9502" s="111" t="s">
        <v>51816</v>
      </c>
    </row>
    <row r="9503" spans="1:5">
      <c r="A9503">
        <v>0</v>
      </c>
      <c r="B9503" t="s">
        <v>22275</v>
      </c>
      <c r="C9503" t="s">
        <v>59423</v>
      </c>
      <c r="D9503" s="111" t="s">
        <v>40</v>
      </c>
      <c r="E9503" s="111" t="s">
        <v>48150</v>
      </c>
    </row>
    <row r="9504" spans="1:5">
      <c r="A9504">
        <v>0</v>
      </c>
      <c r="B9504" t="s">
        <v>22276</v>
      </c>
      <c r="C9504" t="s">
        <v>59424</v>
      </c>
      <c r="D9504" s="111" t="s">
        <v>40</v>
      </c>
      <c r="E9504" s="111" t="s">
        <v>59425</v>
      </c>
    </row>
    <row r="9505" spans="1:5">
      <c r="A9505">
        <v>0</v>
      </c>
      <c r="B9505" t="s">
        <v>22277</v>
      </c>
      <c r="C9505" t="s">
        <v>59426</v>
      </c>
      <c r="D9505" s="111" t="s">
        <v>40</v>
      </c>
      <c r="E9505" s="111" t="s">
        <v>59427</v>
      </c>
    </row>
    <row r="9506" spans="1:5">
      <c r="A9506">
        <v>0</v>
      </c>
      <c r="B9506" t="s">
        <v>22278</v>
      </c>
      <c r="C9506" t="s">
        <v>59428</v>
      </c>
      <c r="D9506" s="111" t="s">
        <v>40</v>
      </c>
      <c r="E9506" s="111" t="s">
        <v>59429</v>
      </c>
    </row>
    <row r="9507" spans="1:5">
      <c r="A9507">
        <v>0</v>
      </c>
      <c r="B9507" t="s">
        <v>22279</v>
      </c>
      <c r="C9507" t="s">
        <v>59430</v>
      </c>
      <c r="D9507" s="111" t="s">
        <v>40</v>
      </c>
      <c r="E9507" s="111" t="s">
        <v>50202</v>
      </c>
    </row>
    <row r="9508" spans="1:5">
      <c r="A9508">
        <v>0</v>
      </c>
      <c r="B9508" t="s">
        <v>59431</v>
      </c>
      <c r="C9508">
        <v>0</v>
      </c>
      <c r="D9508" s="111">
        <v>0</v>
      </c>
      <c r="E9508" s="111" t="s">
        <v>42775</v>
      </c>
    </row>
    <row r="9509" spans="1:5">
      <c r="A9509">
        <v>0</v>
      </c>
      <c r="B9509" t="s">
        <v>22280</v>
      </c>
      <c r="C9509" t="s">
        <v>59432</v>
      </c>
      <c r="D9509" s="111" t="s">
        <v>40</v>
      </c>
      <c r="E9509" s="111" t="s">
        <v>43827</v>
      </c>
    </row>
    <row r="9510" spans="1:5">
      <c r="A9510">
        <v>0</v>
      </c>
      <c r="B9510" t="s">
        <v>22281</v>
      </c>
      <c r="C9510" t="s">
        <v>59433</v>
      </c>
      <c r="D9510" s="111" t="s">
        <v>40</v>
      </c>
      <c r="E9510" s="111" t="s">
        <v>59434</v>
      </c>
    </row>
    <row r="9511" spans="1:5">
      <c r="A9511">
        <v>0</v>
      </c>
      <c r="B9511" t="s">
        <v>22282</v>
      </c>
      <c r="C9511" t="s">
        <v>59435</v>
      </c>
      <c r="D9511" s="111" t="s">
        <v>40</v>
      </c>
      <c r="E9511" s="111" t="s">
        <v>49982</v>
      </c>
    </row>
    <row r="9512" spans="1:5">
      <c r="A9512">
        <v>0</v>
      </c>
      <c r="B9512" t="s">
        <v>22283</v>
      </c>
      <c r="C9512" t="s">
        <v>59436</v>
      </c>
      <c r="D9512" s="111" t="s">
        <v>40</v>
      </c>
      <c r="E9512" s="111" t="s">
        <v>59437</v>
      </c>
    </row>
    <row r="9513" spans="1:5">
      <c r="A9513">
        <v>0</v>
      </c>
      <c r="B9513" t="s">
        <v>22284</v>
      </c>
      <c r="C9513" t="s">
        <v>59438</v>
      </c>
      <c r="D9513" s="111" t="s">
        <v>40</v>
      </c>
      <c r="E9513" s="111" t="s">
        <v>59439</v>
      </c>
    </row>
    <row r="9514" spans="1:5">
      <c r="A9514">
        <v>0</v>
      </c>
      <c r="B9514" t="s">
        <v>22285</v>
      </c>
      <c r="C9514" t="s">
        <v>59440</v>
      </c>
      <c r="D9514" s="111" t="s">
        <v>40</v>
      </c>
      <c r="E9514" s="111" t="s">
        <v>59441</v>
      </c>
    </row>
    <row r="9515" spans="1:5">
      <c r="A9515">
        <v>0</v>
      </c>
      <c r="B9515" t="s">
        <v>22286</v>
      </c>
      <c r="C9515" t="s">
        <v>59442</v>
      </c>
      <c r="D9515" s="111" t="s">
        <v>40</v>
      </c>
      <c r="E9515" s="111" t="s">
        <v>44445</v>
      </c>
    </row>
    <row r="9516" spans="1:5">
      <c r="A9516">
        <v>0</v>
      </c>
      <c r="B9516" t="s">
        <v>22287</v>
      </c>
      <c r="C9516" t="s">
        <v>59443</v>
      </c>
      <c r="D9516" s="111" t="s">
        <v>40</v>
      </c>
      <c r="E9516" s="111" t="s">
        <v>59444</v>
      </c>
    </row>
    <row r="9517" spans="1:5">
      <c r="A9517">
        <v>0</v>
      </c>
      <c r="B9517" t="s">
        <v>22288</v>
      </c>
      <c r="C9517" t="s">
        <v>59445</v>
      </c>
      <c r="D9517" s="111" t="s">
        <v>40</v>
      </c>
      <c r="E9517" s="111" t="s">
        <v>59446</v>
      </c>
    </row>
    <row r="9518" spans="1:5">
      <c r="A9518">
        <v>0</v>
      </c>
      <c r="B9518" t="s">
        <v>22289</v>
      </c>
      <c r="C9518" t="s">
        <v>59447</v>
      </c>
      <c r="D9518" s="111" t="s">
        <v>40</v>
      </c>
      <c r="E9518" s="111" t="s">
        <v>59448</v>
      </c>
    </row>
    <row r="9519" spans="1:5">
      <c r="A9519">
        <v>0</v>
      </c>
      <c r="B9519" t="s">
        <v>22290</v>
      </c>
      <c r="C9519" t="s">
        <v>59449</v>
      </c>
      <c r="D9519" s="111" t="s">
        <v>40</v>
      </c>
      <c r="E9519" s="111" t="s">
        <v>59450</v>
      </c>
    </row>
    <row r="9520" spans="1:5">
      <c r="A9520">
        <v>0</v>
      </c>
      <c r="B9520" t="s">
        <v>22291</v>
      </c>
      <c r="C9520" t="s">
        <v>59451</v>
      </c>
      <c r="D9520" s="111" t="s">
        <v>40</v>
      </c>
      <c r="E9520" s="111" t="s">
        <v>59452</v>
      </c>
    </row>
    <row r="9521" spans="1:5">
      <c r="A9521">
        <v>0</v>
      </c>
      <c r="B9521" t="s">
        <v>22292</v>
      </c>
      <c r="C9521" t="s">
        <v>59453</v>
      </c>
      <c r="D9521" s="111" t="s">
        <v>40</v>
      </c>
      <c r="E9521" s="111" t="s">
        <v>59454</v>
      </c>
    </row>
    <row r="9522" spans="1:5">
      <c r="A9522">
        <v>0</v>
      </c>
      <c r="B9522" t="s">
        <v>22293</v>
      </c>
      <c r="C9522" t="s">
        <v>59455</v>
      </c>
      <c r="D9522" s="111" t="s">
        <v>40</v>
      </c>
      <c r="E9522" s="111" t="s">
        <v>47879</v>
      </c>
    </row>
    <row r="9523" spans="1:5">
      <c r="A9523">
        <v>0</v>
      </c>
      <c r="B9523" t="s">
        <v>22294</v>
      </c>
      <c r="C9523" t="s">
        <v>59456</v>
      </c>
      <c r="D9523" s="111" t="s">
        <v>40</v>
      </c>
      <c r="E9523" s="111" t="s">
        <v>59457</v>
      </c>
    </row>
    <row r="9524" spans="1:5">
      <c r="A9524">
        <v>0</v>
      </c>
      <c r="B9524" t="s">
        <v>22295</v>
      </c>
      <c r="C9524" t="s">
        <v>59458</v>
      </c>
      <c r="D9524" s="111" t="s">
        <v>40</v>
      </c>
      <c r="E9524" s="111" t="s">
        <v>59459</v>
      </c>
    </row>
    <row r="9525" spans="1:5">
      <c r="A9525">
        <v>0</v>
      </c>
      <c r="B9525" t="s">
        <v>22296</v>
      </c>
      <c r="C9525" t="s">
        <v>59460</v>
      </c>
      <c r="D9525" s="111" t="s">
        <v>40</v>
      </c>
      <c r="E9525" s="111" t="s">
        <v>45267</v>
      </c>
    </row>
    <row r="9526" spans="1:5">
      <c r="A9526">
        <v>0</v>
      </c>
      <c r="B9526" t="s">
        <v>22297</v>
      </c>
      <c r="C9526" t="s">
        <v>59461</v>
      </c>
      <c r="D9526" s="111" t="s">
        <v>40</v>
      </c>
      <c r="E9526" s="111" t="s">
        <v>59462</v>
      </c>
    </row>
    <row r="9527" spans="1:5">
      <c r="A9527">
        <v>0</v>
      </c>
      <c r="B9527" t="s">
        <v>22298</v>
      </c>
      <c r="C9527" t="s">
        <v>59463</v>
      </c>
      <c r="D9527" s="111" t="s">
        <v>40</v>
      </c>
      <c r="E9527" s="111" t="s">
        <v>48972</v>
      </c>
    </row>
    <row r="9528" spans="1:5">
      <c r="A9528">
        <v>0</v>
      </c>
      <c r="B9528" t="s">
        <v>22299</v>
      </c>
      <c r="C9528" t="s">
        <v>59464</v>
      </c>
      <c r="D9528" s="111" t="s">
        <v>40</v>
      </c>
      <c r="E9528" s="111" t="s">
        <v>59465</v>
      </c>
    </row>
    <row r="9529" spans="1:5">
      <c r="A9529">
        <v>0</v>
      </c>
      <c r="B9529" t="s">
        <v>22300</v>
      </c>
      <c r="C9529" t="s">
        <v>59466</v>
      </c>
      <c r="D9529" s="111" t="s">
        <v>40</v>
      </c>
      <c r="E9529" s="111" t="s">
        <v>59467</v>
      </c>
    </row>
    <row r="9530" spans="1:5">
      <c r="A9530">
        <v>0</v>
      </c>
      <c r="B9530" t="s">
        <v>22301</v>
      </c>
      <c r="C9530" t="s">
        <v>59468</v>
      </c>
      <c r="D9530" s="111" t="s">
        <v>40</v>
      </c>
      <c r="E9530" s="111" t="s">
        <v>59429</v>
      </c>
    </row>
    <row r="9531" spans="1:5">
      <c r="A9531">
        <v>0</v>
      </c>
      <c r="B9531" t="s">
        <v>22302</v>
      </c>
      <c r="C9531" t="s">
        <v>59469</v>
      </c>
      <c r="D9531" s="111" t="s">
        <v>40</v>
      </c>
      <c r="E9531" s="111" t="s">
        <v>44445</v>
      </c>
    </row>
    <row r="9532" spans="1:5">
      <c r="A9532">
        <v>0</v>
      </c>
      <c r="B9532" t="s">
        <v>22303</v>
      </c>
      <c r="C9532" t="s">
        <v>59470</v>
      </c>
      <c r="D9532" s="111" t="s">
        <v>40</v>
      </c>
      <c r="E9532" s="111" t="s">
        <v>50750</v>
      </c>
    </row>
    <row r="9533" spans="1:5">
      <c r="A9533">
        <v>0</v>
      </c>
      <c r="B9533" t="s">
        <v>22304</v>
      </c>
      <c r="C9533" t="s">
        <v>59471</v>
      </c>
      <c r="D9533" s="111" t="s">
        <v>40</v>
      </c>
      <c r="E9533" s="111" t="s">
        <v>59446</v>
      </c>
    </row>
    <row r="9534" spans="1:5">
      <c r="A9534">
        <v>0</v>
      </c>
      <c r="B9534" t="s">
        <v>22305</v>
      </c>
      <c r="C9534" t="s">
        <v>59472</v>
      </c>
      <c r="D9534" s="111" t="s">
        <v>40</v>
      </c>
      <c r="E9534" s="111" t="s">
        <v>59473</v>
      </c>
    </row>
    <row r="9535" spans="1:5">
      <c r="A9535">
        <v>0</v>
      </c>
      <c r="B9535" t="s">
        <v>59474</v>
      </c>
      <c r="C9535">
        <v>0</v>
      </c>
      <c r="D9535" s="111">
        <v>0</v>
      </c>
      <c r="E9535" s="111" t="s">
        <v>42775</v>
      </c>
    </row>
    <row r="9536" spans="1:5">
      <c r="A9536">
        <v>0</v>
      </c>
      <c r="B9536" t="s">
        <v>22306</v>
      </c>
      <c r="C9536" t="s">
        <v>59475</v>
      </c>
      <c r="D9536" s="111" t="s">
        <v>40</v>
      </c>
      <c r="E9536" s="111" t="s">
        <v>59476</v>
      </c>
    </row>
    <row r="9537" spans="1:5">
      <c r="A9537">
        <v>0</v>
      </c>
      <c r="B9537" t="s">
        <v>59477</v>
      </c>
      <c r="C9537">
        <v>0</v>
      </c>
      <c r="D9537" s="111">
        <v>0</v>
      </c>
      <c r="E9537" s="111" t="s">
        <v>42775</v>
      </c>
    </row>
    <row r="9538" spans="1:5">
      <c r="A9538">
        <v>0</v>
      </c>
      <c r="B9538" t="s">
        <v>22307</v>
      </c>
      <c r="C9538" t="s">
        <v>59478</v>
      </c>
      <c r="D9538" s="111" t="s">
        <v>40</v>
      </c>
      <c r="E9538" s="111" t="s">
        <v>59479</v>
      </c>
    </row>
    <row r="9539" spans="1:5">
      <c r="A9539">
        <v>0</v>
      </c>
      <c r="B9539" t="s">
        <v>22308</v>
      </c>
      <c r="C9539" t="s">
        <v>59480</v>
      </c>
      <c r="D9539" s="111" t="s">
        <v>40</v>
      </c>
      <c r="E9539" s="111" t="s">
        <v>59481</v>
      </c>
    </row>
    <row r="9540" spans="1:5">
      <c r="A9540">
        <v>0</v>
      </c>
      <c r="B9540" t="s">
        <v>22309</v>
      </c>
      <c r="C9540" t="s">
        <v>59482</v>
      </c>
      <c r="D9540" s="111" t="s">
        <v>40</v>
      </c>
      <c r="E9540" s="111" t="s">
        <v>45682</v>
      </c>
    </row>
    <row r="9541" spans="1:5">
      <c r="A9541">
        <v>0</v>
      </c>
      <c r="B9541" t="s">
        <v>22310</v>
      </c>
      <c r="C9541" t="s">
        <v>59483</v>
      </c>
      <c r="D9541" s="111" t="s">
        <v>40</v>
      </c>
      <c r="E9541" s="111" t="s">
        <v>59484</v>
      </c>
    </row>
    <row r="9542" spans="1:5">
      <c r="A9542">
        <v>0</v>
      </c>
      <c r="B9542" t="s">
        <v>22311</v>
      </c>
      <c r="C9542" t="s">
        <v>59485</v>
      </c>
      <c r="D9542" s="111" t="s">
        <v>40</v>
      </c>
      <c r="E9542" s="111" t="s">
        <v>59486</v>
      </c>
    </row>
    <row r="9543" spans="1:5">
      <c r="A9543">
        <v>0</v>
      </c>
      <c r="B9543" t="s">
        <v>22312</v>
      </c>
      <c r="C9543" t="s">
        <v>59487</v>
      </c>
      <c r="D9543" s="111" t="s">
        <v>40</v>
      </c>
      <c r="E9543" s="111" t="s">
        <v>50943</v>
      </c>
    </row>
    <row r="9544" spans="1:5">
      <c r="A9544">
        <v>0</v>
      </c>
      <c r="B9544" t="s">
        <v>59488</v>
      </c>
      <c r="C9544">
        <v>0</v>
      </c>
      <c r="D9544" s="111">
        <v>0</v>
      </c>
      <c r="E9544" s="111" t="s">
        <v>42775</v>
      </c>
    </row>
    <row r="9545" spans="1:5">
      <c r="A9545">
        <v>0</v>
      </c>
      <c r="B9545" t="s">
        <v>22313</v>
      </c>
      <c r="C9545" t="s">
        <v>59489</v>
      </c>
      <c r="D9545" s="111" t="s">
        <v>4148</v>
      </c>
      <c r="E9545" s="111" t="s">
        <v>59490</v>
      </c>
    </row>
    <row r="9546" spans="1:5">
      <c r="A9546">
        <v>0</v>
      </c>
      <c r="B9546" t="s">
        <v>22314</v>
      </c>
      <c r="C9546" t="s">
        <v>59491</v>
      </c>
      <c r="D9546" s="111" t="s">
        <v>4148</v>
      </c>
      <c r="E9546" s="111" t="s">
        <v>59492</v>
      </c>
    </row>
    <row r="9547" spans="1:5">
      <c r="A9547">
        <v>0</v>
      </c>
      <c r="B9547" t="s">
        <v>22315</v>
      </c>
      <c r="C9547" t="s">
        <v>59493</v>
      </c>
      <c r="D9547" s="111" t="s">
        <v>4148</v>
      </c>
      <c r="E9547" s="111" t="s">
        <v>59494</v>
      </c>
    </row>
    <row r="9548" spans="1:5">
      <c r="A9548">
        <v>0</v>
      </c>
      <c r="B9548" t="s">
        <v>22316</v>
      </c>
      <c r="C9548" t="s">
        <v>59495</v>
      </c>
      <c r="D9548" s="111" t="s">
        <v>4148</v>
      </c>
      <c r="E9548" s="111" t="s">
        <v>59496</v>
      </c>
    </row>
    <row r="9549" spans="1:5">
      <c r="A9549">
        <v>0</v>
      </c>
      <c r="B9549" t="s">
        <v>22317</v>
      </c>
      <c r="C9549" t="s">
        <v>59497</v>
      </c>
      <c r="D9549" s="111" t="s">
        <v>4148</v>
      </c>
      <c r="E9549" s="111" t="s">
        <v>59498</v>
      </c>
    </row>
    <row r="9550" spans="1:5">
      <c r="A9550">
        <v>0</v>
      </c>
      <c r="B9550" t="s">
        <v>59499</v>
      </c>
      <c r="C9550">
        <v>0</v>
      </c>
      <c r="D9550" s="111">
        <v>0</v>
      </c>
      <c r="E9550" s="111" t="s">
        <v>42775</v>
      </c>
    </row>
    <row r="9551" spans="1:5">
      <c r="A9551">
        <v>0</v>
      </c>
      <c r="B9551" t="s">
        <v>22318</v>
      </c>
      <c r="C9551" t="s">
        <v>59500</v>
      </c>
      <c r="D9551" s="111" t="s">
        <v>40</v>
      </c>
      <c r="E9551" s="111" t="s">
        <v>59501</v>
      </c>
    </row>
    <row r="9552" spans="1:5">
      <c r="A9552">
        <v>0</v>
      </c>
      <c r="B9552" t="s">
        <v>22319</v>
      </c>
      <c r="C9552" t="s">
        <v>59502</v>
      </c>
      <c r="D9552" s="111" t="s">
        <v>40</v>
      </c>
      <c r="E9552" s="111" t="s">
        <v>59503</v>
      </c>
    </row>
    <row r="9553" spans="1:5">
      <c r="A9553">
        <v>0</v>
      </c>
      <c r="B9553" t="s">
        <v>22320</v>
      </c>
      <c r="C9553" t="s">
        <v>59504</v>
      </c>
      <c r="D9553" s="111" t="s">
        <v>40</v>
      </c>
      <c r="E9553" s="111" t="s">
        <v>49363</v>
      </c>
    </row>
    <row r="9554" spans="1:5">
      <c r="A9554">
        <v>0</v>
      </c>
      <c r="B9554" t="s">
        <v>22321</v>
      </c>
      <c r="C9554" t="s">
        <v>59505</v>
      </c>
      <c r="D9554" s="111" t="s">
        <v>40</v>
      </c>
      <c r="E9554" s="111" t="s">
        <v>43876</v>
      </c>
    </row>
    <row r="9555" spans="1:5">
      <c r="A9555">
        <v>0</v>
      </c>
      <c r="B9555" t="s">
        <v>22322</v>
      </c>
      <c r="C9555" t="s">
        <v>59506</v>
      </c>
      <c r="D9555" s="111" t="s">
        <v>40</v>
      </c>
      <c r="E9555" s="111" t="s">
        <v>47782</v>
      </c>
    </row>
    <row r="9556" spans="1:5">
      <c r="A9556">
        <v>0</v>
      </c>
      <c r="B9556" t="s">
        <v>22323</v>
      </c>
      <c r="C9556" t="s">
        <v>59507</v>
      </c>
      <c r="D9556" s="111" t="s">
        <v>40</v>
      </c>
      <c r="E9556" s="111" t="s">
        <v>59508</v>
      </c>
    </row>
    <row r="9557" spans="1:5">
      <c r="A9557">
        <v>0</v>
      </c>
      <c r="B9557" t="s">
        <v>22324</v>
      </c>
      <c r="C9557" t="s">
        <v>59509</v>
      </c>
      <c r="D9557" s="111" t="s">
        <v>40</v>
      </c>
      <c r="E9557" s="111" t="s">
        <v>59510</v>
      </c>
    </row>
    <row r="9558" spans="1:5">
      <c r="A9558">
        <v>0</v>
      </c>
      <c r="B9558" t="s">
        <v>22325</v>
      </c>
      <c r="C9558" t="s">
        <v>59511</v>
      </c>
      <c r="D9558" s="111" t="s">
        <v>40</v>
      </c>
      <c r="E9558" s="111" t="s">
        <v>59512</v>
      </c>
    </row>
    <row r="9559" spans="1:5">
      <c r="A9559">
        <v>0</v>
      </c>
      <c r="B9559" t="s">
        <v>22326</v>
      </c>
      <c r="C9559" t="s">
        <v>59513</v>
      </c>
      <c r="D9559" s="111" t="s">
        <v>40</v>
      </c>
      <c r="E9559" s="111" t="s">
        <v>49821</v>
      </c>
    </row>
    <row r="9560" spans="1:5">
      <c r="A9560">
        <v>0</v>
      </c>
      <c r="B9560" t="s">
        <v>59514</v>
      </c>
      <c r="C9560">
        <v>0</v>
      </c>
      <c r="D9560" s="111">
        <v>0</v>
      </c>
      <c r="E9560" s="111" t="s">
        <v>42775</v>
      </c>
    </row>
    <row r="9561" spans="1:5">
      <c r="A9561">
        <v>0</v>
      </c>
      <c r="B9561" t="s">
        <v>22327</v>
      </c>
      <c r="C9561" t="s">
        <v>59515</v>
      </c>
      <c r="D9561" s="111" t="s">
        <v>40</v>
      </c>
      <c r="E9561" s="111" t="s">
        <v>59516</v>
      </c>
    </row>
    <row r="9562" spans="1:5">
      <c r="A9562">
        <v>0</v>
      </c>
      <c r="B9562" t="s">
        <v>22328</v>
      </c>
      <c r="C9562" t="s">
        <v>59517</v>
      </c>
      <c r="D9562" s="111" t="s">
        <v>40</v>
      </c>
      <c r="E9562" s="111" t="s">
        <v>44307</v>
      </c>
    </row>
    <row r="9563" spans="1:5">
      <c r="A9563">
        <v>0</v>
      </c>
      <c r="B9563" t="s">
        <v>22329</v>
      </c>
      <c r="C9563" t="s">
        <v>59518</v>
      </c>
      <c r="D9563" s="111" t="s">
        <v>40</v>
      </c>
      <c r="E9563" s="111" t="s">
        <v>51835</v>
      </c>
    </row>
    <row r="9564" spans="1:5">
      <c r="A9564">
        <v>0</v>
      </c>
      <c r="B9564" t="s">
        <v>22330</v>
      </c>
      <c r="C9564" t="s">
        <v>59519</v>
      </c>
      <c r="D9564" s="111" t="s">
        <v>40</v>
      </c>
      <c r="E9564" s="111" t="s">
        <v>44317</v>
      </c>
    </row>
    <row r="9565" spans="1:5">
      <c r="A9565">
        <v>0</v>
      </c>
      <c r="B9565" t="s">
        <v>22331</v>
      </c>
      <c r="C9565" t="s">
        <v>59520</v>
      </c>
      <c r="D9565" s="111" t="s">
        <v>40</v>
      </c>
      <c r="E9565" s="111" t="s">
        <v>59521</v>
      </c>
    </row>
    <row r="9566" spans="1:5">
      <c r="A9566">
        <v>0</v>
      </c>
      <c r="B9566" t="s">
        <v>22332</v>
      </c>
      <c r="C9566" t="s">
        <v>59522</v>
      </c>
      <c r="D9566" s="111" t="s">
        <v>40</v>
      </c>
      <c r="E9566" s="111" t="s">
        <v>59523</v>
      </c>
    </row>
    <row r="9567" spans="1:5">
      <c r="A9567">
        <v>0</v>
      </c>
      <c r="B9567" t="s">
        <v>22333</v>
      </c>
      <c r="C9567" t="s">
        <v>59524</v>
      </c>
      <c r="D9567" s="111" t="s">
        <v>40</v>
      </c>
      <c r="E9567" s="111" t="s">
        <v>59525</v>
      </c>
    </row>
    <row r="9568" spans="1:5">
      <c r="A9568">
        <v>0</v>
      </c>
      <c r="B9568" t="s">
        <v>59526</v>
      </c>
      <c r="C9568">
        <v>0</v>
      </c>
      <c r="D9568" s="111">
        <v>0</v>
      </c>
      <c r="E9568" s="111" t="s">
        <v>42775</v>
      </c>
    </row>
    <row r="9569" spans="1:5">
      <c r="A9569">
        <v>0</v>
      </c>
      <c r="B9569" t="s">
        <v>22334</v>
      </c>
      <c r="C9569" t="s">
        <v>59527</v>
      </c>
      <c r="D9569" s="111" t="s">
        <v>4130</v>
      </c>
      <c r="E9569" s="111" t="s">
        <v>59528</v>
      </c>
    </row>
    <row r="9570" spans="1:5">
      <c r="A9570">
        <v>0</v>
      </c>
      <c r="B9570" t="s">
        <v>22335</v>
      </c>
      <c r="C9570" t="s">
        <v>59529</v>
      </c>
      <c r="D9570" s="111" t="s">
        <v>4130</v>
      </c>
      <c r="E9570" s="111" t="s">
        <v>42940</v>
      </c>
    </row>
    <row r="9571" spans="1:5">
      <c r="A9571">
        <v>0</v>
      </c>
      <c r="B9571" t="s">
        <v>22336</v>
      </c>
      <c r="C9571" t="s">
        <v>59530</v>
      </c>
      <c r="D9571" s="111" t="s">
        <v>4130</v>
      </c>
      <c r="E9571" s="111" t="s">
        <v>49203</v>
      </c>
    </row>
    <row r="9572" spans="1:5">
      <c r="A9572">
        <v>0</v>
      </c>
      <c r="B9572" t="s">
        <v>22337</v>
      </c>
      <c r="C9572" t="s">
        <v>59531</v>
      </c>
      <c r="D9572" s="111" t="s">
        <v>4130</v>
      </c>
      <c r="E9572" s="111" t="s">
        <v>59532</v>
      </c>
    </row>
    <row r="9573" spans="1:5">
      <c r="A9573">
        <v>0</v>
      </c>
      <c r="B9573" t="s">
        <v>22338</v>
      </c>
      <c r="C9573" t="s">
        <v>59533</v>
      </c>
      <c r="D9573" s="111" t="s">
        <v>4130</v>
      </c>
      <c r="E9573" s="111" t="s">
        <v>59534</v>
      </c>
    </row>
    <row r="9574" spans="1:5">
      <c r="A9574">
        <v>0</v>
      </c>
      <c r="B9574" t="s">
        <v>22339</v>
      </c>
      <c r="C9574" t="s">
        <v>59535</v>
      </c>
      <c r="D9574" s="111" t="s">
        <v>4130</v>
      </c>
      <c r="E9574" s="111" t="s">
        <v>59536</v>
      </c>
    </row>
    <row r="9575" spans="1:5">
      <c r="A9575">
        <v>0</v>
      </c>
      <c r="B9575" t="s">
        <v>22340</v>
      </c>
      <c r="C9575" t="s">
        <v>59537</v>
      </c>
      <c r="D9575" s="111" t="s">
        <v>4130</v>
      </c>
      <c r="E9575" s="111" t="s">
        <v>59538</v>
      </c>
    </row>
    <row r="9576" spans="1:5">
      <c r="A9576">
        <v>0</v>
      </c>
      <c r="B9576" t="s">
        <v>22341</v>
      </c>
      <c r="C9576" t="s">
        <v>59539</v>
      </c>
      <c r="D9576" s="111" t="s">
        <v>4130</v>
      </c>
      <c r="E9576" s="111" t="s">
        <v>59540</v>
      </c>
    </row>
    <row r="9577" spans="1:5">
      <c r="A9577">
        <v>0</v>
      </c>
      <c r="B9577" t="s">
        <v>22342</v>
      </c>
      <c r="C9577" t="s">
        <v>59541</v>
      </c>
      <c r="D9577" s="111" t="s">
        <v>4130</v>
      </c>
      <c r="E9577" s="111" t="s">
        <v>59542</v>
      </c>
    </row>
    <row r="9578" spans="1:5">
      <c r="A9578">
        <v>0</v>
      </c>
      <c r="B9578" t="s">
        <v>22343</v>
      </c>
      <c r="C9578" t="s">
        <v>59543</v>
      </c>
      <c r="D9578" s="111" t="s">
        <v>4130</v>
      </c>
      <c r="E9578" s="111" t="s">
        <v>59544</v>
      </c>
    </row>
    <row r="9579" spans="1:5">
      <c r="A9579">
        <v>0</v>
      </c>
      <c r="B9579" t="s">
        <v>22344</v>
      </c>
      <c r="C9579" t="s">
        <v>59545</v>
      </c>
      <c r="D9579" s="111" t="s">
        <v>4130</v>
      </c>
      <c r="E9579" s="111" t="s">
        <v>59546</v>
      </c>
    </row>
    <row r="9580" spans="1:5">
      <c r="A9580">
        <v>0</v>
      </c>
      <c r="B9580" t="s">
        <v>22345</v>
      </c>
      <c r="C9580" t="s">
        <v>59547</v>
      </c>
      <c r="D9580" s="111" t="s">
        <v>4130</v>
      </c>
      <c r="E9580" s="111" t="s">
        <v>59548</v>
      </c>
    </row>
    <row r="9581" spans="1:5">
      <c r="A9581">
        <v>0</v>
      </c>
      <c r="B9581" t="s">
        <v>22346</v>
      </c>
      <c r="C9581" t="s">
        <v>59549</v>
      </c>
      <c r="D9581" s="111" t="s">
        <v>4130</v>
      </c>
      <c r="E9581" s="111" t="s">
        <v>59550</v>
      </c>
    </row>
    <row r="9582" spans="1:5">
      <c r="A9582">
        <v>0</v>
      </c>
      <c r="B9582" t="s">
        <v>22347</v>
      </c>
      <c r="C9582" t="s">
        <v>59551</v>
      </c>
      <c r="D9582" s="111" t="s">
        <v>4130</v>
      </c>
      <c r="E9582" s="111" t="s">
        <v>59552</v>
      </c>
    </row>
    <row r="9583" spans="1:5">
      <c r="A9583">
        <v>0</v>
      </c>
      <c r="B9583" t="s">
        <v>22348</v>
      </c>
      <c r="C9583" t="s">
        <v>59553</v>
      </c>
      <c r="D9583" s="111" t="s">
        <v>24</v>
      </c>
      <c r="E9583" s="111" t="s">
        <v>59554</v>
      </c>
    </row>
    <row r="9584" spans="1:5">
      <c r="A9584">
        <v>0</v>
      </c>
      <c r="B9584" t="s">
        <v>22349</v>
      </c>
      <c r="C9584" t="s">
        <v>59555</v>
      </c>
      <c r="D9584" s="111" t="s">
        <v>4130</v>
      </c>
      <c r="E9584" s="111" t="s">
        <v>59556</v>
      </c>
    </row>
    <row r="9585" spans="1:5">
      <c r="A9585">
        <v>0</v>
      </c>
      <c r="B9585" t="s">
        <v>22350</v>
      </c>
      <c r="C9585" t="s">
        <v>59557</v>
      </c>
      <c r="D9585" s="111" t="s">
        <v>4130</v>
      </c>
      <c r="E9585" s="111" t="s">
        <v>59558</v>
      </c>
    </row>
    <row r="9586" spans="1:5">
      <c r="A9586">
        <v>0</v>
      </c>
      <c r="B9586" t="s">
        <v>22351</v>
      </c>
      <c r="C9586" t="s">
        <v>59559</v>
      </c>
      <c r="D9586" s="111" t="s">
        <v>4130</v>
      </c>
      <c r="E9586" s="111" t="s">
        <v>59556</v>
      </c>
    </row>
    <row r="9587" spans="1:5">
      <c r="A9587">
        <v>0</v>
      </c>
      <c r="B9587" t="s">
        <v>22352</v>
      </c>
      <c r="C9587" t="s">
        <v>59560</v>
      </c>
      <c r="D9587" s="111" t="s">
        <v>4130</v>
      </c>
      <c r="E9587" s="111" t="s">
        <v>59561</v>
      </c>
    </row>
    <row r="9588" spans="1:5">
      <c r="A9588">
        <v>0</v>
      </c>
      <c r="B9588" t="s">
        <v>22353</v>
      </c>
      <c r="C9588" t="s">
        <v>59562</v>
      </c>
      <c r="D9588" s="111" t="s">
        <v>4130</v>
      </c>
      <c r="E9588" s="111" t="s">
        <v>59563</v>
      </c>
    </row>
    <row r="9589" spans="1:5">
      <c r="A9589">
        <v>0</v>
      </c>
      <c r="B9589" t="s">
        <v>22354</v>
      </c>
      <c r="C9589" t="s">
        <v>59564</v>
      </c>
      <c r="D9589" s="111" t="s">
        <v>4130</v>
      </c>
      <c r="E9589" s="111" t="s">
        <v>59565</v>
      </c>
    </row>
    <row r="9590" spans="1:5">
      <c r="A9590">
        <v>0</v>
      </c>
      <c r="B9590" t="s">
        <v>22355</v>
      </c>
      <c r="C9590" t="s">
        <v>59566</v>
      </c>
      <c r="D9590" s="111" t="s">
        <v>4130</v>
      </c>
      <c r="E9590" s="111" t="s">
        <v>59567</v>
      </c>
    </row>
    <row r="9591" spans="1:5">
      <c r="A9591">
        <v>0</v>
      </c>
      <c r="B9591" t="s">
        <v>59568</v>
      </c>
      <c r="C9591">
        <v>0</v>
      </c>
      <c r="D9591" s="111">
        <v>0</v>
      </c>
      <c r="E9591" s="111" t="s">
        <v>42775</v>
      </c>
    </row>
    <row r="9592" spans="1:5">
      <c r="A9592">
        <v>0</v>
      </c>
      <c r="B9592" t="s">
        <v>22356</v>
      </c>
      <c r="C9592" t="s">
        <v>59569</v>
      </c>
      <c r="D9592" s="111" t="s">
        <v>4130</v>
      </c>
      <c r="E9592" s="111" t="s">
        <v>59570</v>
      </c>
    </row>
    <row r="9593" spans="1:5">
      <c r="A9593">
        <v>0</v>
      </c>
      <c r="B9593" t="s">
        <v>22357</v>
      </c>
      <c r="C9593" t="s">
        <v>59571</v>
      </c>
      <c r="D9593" s="111" t="s">
        <v>4130</v>
      </c>
      <c r="E9593" s="111" t="s">
        <v>59572</v>
      </c>
    </row>
    <row r="9594" spans="1:5">
      <c r="A9594">
        <v>0</v>
      </c>
      <c r="B9594" t="s">
        <v>22358</v>
      </c>
      <c r="C9594" t="s">
        <v>59573</v>
      </c>
      <c r="D9594" s="111" t="s">
        <v>4130</v>
      </c>
      <c r="E9594" s="111" t="s">
        <v>59574</v>
      </c>
    </row>
    <row r="9595" spans="1:5">
      <c r="A9595">
        <v>0</v>
      </c>
      <c r="B9595" t="s">
        <v>22359</v>
      </c>
      <c r="C9595" t="s">
        <v>59575</v>
      </c>
      <c r="D9595" s="111" t="s">
        <v>4130</v>
      </c>
      <c r="E9595" s="111" t="s">
        <v>59576</v>
      </c>
    </row>
    <row r="9596" spans="1:5">
      <c r="A9596">
        <v>0</v>
      </c>
      <c r="B9596" t="s">
        <v>22360</v>
      </c>
      <c r="C9596" t="s">
        <v>59577</v>
      </c>
      <c r="D9596" s="111" t="s">
        <v>4130</v>
      </c>
      <c r="E9596" s="111" t="s">
        <v>59578</v>
      </c>
    </row>
    <row r="9597" spans="1:5">
      <c r="A9597">
        <v>0</v>
      </c>
      <c r="B9597" t="s">
        <v>22361</v>
      </c>
      <c r="C9597" t="s">
        <v>59579</v>
      </c>
      <c r="D9597" s="111" t="s">
        <v>4130</v>
      </c>
      <c r="E9597" s="111" t="s">
        <v>59580</v>
      </c>
    </row>
    <row r="9598" spans="1:5">
      <c r="A9598">
        <v>0</v>
      </c>
      <c r="B9598" t="s">
        <v>22362</v>
      </c>
      <c r="C9598" t="s">
        <v>59581</v>
      </c>
      <c r="D9598" s="111" t="s">
        <v>4130</v>
      </c>
      <c r="E9598" s="111" t="s">
        <v>59582</v>
      </c>
    </row>
    <row r="9599" spans="1:5">
      <c r="A9599">
        <v>0</v>
      </c>
      <c r="B9599" t="s">
        <v>22363</v>
      </c>
      <c r="C9599" t="s">
        <v>59583</v>
      </c>
      <c r="D9599" s="111" t="s">
        <v>4130</v>
      </c>
      <c r="E9599" s="111" t="s">
        <v>59584</v>
      </c>
    </row>
    <row r="9600" spans="1:5">
      <c r="A9600">
        <v>0</v>
      </c>
      <c r="B9600" t="s">
        <v>22364</v>
      </c>
      <c r="C9600" t="s">
        <v>59585</v>
      </c>
      <c r="D9600" s="111" t="s">
        <v>4130</v>
      </c>
      <c r="E9600" s="111" t="s">
        <v>59586</v>
      </c>
    </row>
    <row r="9601" spans="1:5">
      <c r="A9601">
        <v>0</v>
      </c>
      <c r="B9601" t="s">
        <v>22365</v>
      </c>
      <c r="C9601" t="s">
        <v>59587</v>
      </c>
      <c r="D9601" s="111" t="s">
        <v>4130</v>
      </c>
      <c r="E9601" s="111" t="s">
        <v>59588</v>
      </c>
    </row>
    <row r="9602" spans="1:5">
      <c r="A9602">
        <v>0</v>
      </c>
      <c r="B9602" t="s">
        <v>22366</v>
      </c>
      <c r="C9602" t="s">
        <v>59589</v>
      </c>
      <c r="D9602" s="111" t="s">
        <v>4130</v>
      </c>
      <c r="E9602" s="111" t="s">
        <v>49552</v>
      </c>
    </row>
    <row r="9603" spans="1:5">
      <c r="A9603">
        <v>0</v>
      </c>
      <c r="B9603" t="s">
        <v>22367</v>
      </c>
      <c r="C9603" t="s">
        <v>59590</v>
      </c>
      <c r="D9603" s="111" t="s">
        <v>4130</v>
      </c>
      <c r="E9603" s="111" t="s">
        <v>59591</v>
      </c>
    </row>
    <row r="9604" spans="1:5">
      <c r="A9604">
        <v>0</v>
      </c>
      <c r="B9604" t="s">
        <v>22368</v>
      </c>
      <c r="C9604" t="s">
        <v>59592</v>
      </c>
      <c r="D9604" s="111" t="s">
        <v>4130</v>
      </c>
      <c r="E9604" s="111" t="s">
        <v>59593</v>
      </c>
    </row>
    <row r="9605" spans="1:5">
      <c r="A9605">
        <v>0</v>
      </c>
      <c r="B9605" t="s">
        <v>59594</v>
      </c>
      <c r="C9605">
        <v>0</v>
      </c>
      <c r="D9605" s="111">
        <v>0</v>
      </c>
      <c r="E9605" s="111" t="s">
        <v>42775</v>
      </c>
    </row>
    <row r="9606" spans="1:5">
      <c r="A9606">
        <v>0</v>
      </c>
      <c r="B9606" t="s">
        <v>22369</v>
      </c>
      <c r="C9606" t="s">
        <v>59595</v>
      </c>
      <c r="D9606" s="111" t="s">
        <v>4130</v>
      </c>
      <c r="E9606" s="111" t="s">
        <v>54735</v>
      </c>
    </row>
    <row r="9607" spans="1:5">
      <c r="A9607">
        <v>0</v>
      </c>
      <c r="B9607" t="s">
        <v>22370</v>
      </c>
      <c r="C9607" t="s">
        <v>59596</v>
      </c>
      <c r="D9607" s="111" t="s">
        <v>4130</v>
      </c>
      <c r="E9607" s="111" t="s">
        <v>59597</v>
      </c>
    </row>
    <row r="9608" spans="1:5">
      <c r="A9608">
        <v>0</v>
      </c>
      <c r="B9608" t="s">
        <v>22371</v>
      </c>
      <c r="C9608" t="s">
        <v>59598</v>
      </c>
      <c r="D9608" s="111" t="s">
        <v>4130</v>
      </c>
      <c r="E9608" s="111" t="s">
        <v>59599</v>
      </c>
    </row>
    <row r="9609" spans="1:5">
      <c r="A9609">
        <v>0</v>
      </c>
      <c r="B9609" t="s">
        <v>22372</v>
      </c>
      <c r="C9609" t="s">
        <v>59600</v>
      </c>
      <c r="D9609" s="111" t="s">
        <v>4130</v>
      </c>
      <c r="E9609" s="111" t="s">
        <v>59601</v>
      </c>
    </row>
    <row r="9610" spans="1:5">
      <c r="A9610">
        <v>0</v>
      </c>
      <c r="B9610" t="s">
        <v>22373</v>
      </c>
      <c r="C9610" t="s">
        <v>59602</v>
      </c>
      <c r="D9610" s="111" t="s">
        <v>4130</v>
      </c>
      <c r="E9610" s="111" t="s">
        <v>59603</v>
      </c>
    </row>
    <row r="9611" spans="1:5">
      <c r="A9611">
        <v>0</v>
      </c>
      <c r="B9611" t="s">
        <v>22374</v>
      </c>
      <c r="C9611" t="s">
        <v>59604</v>
      </c>
      <c r="D9611" s="111" t="s">
        <v>4130</v>
      </c>
      <c r="E9611" s="111" t="s">
        <v>59605</v>
      </c>
    </row>
    <row r="9612" spans="1:5">
      <c r="A9612">
        <v>0</v>
      </c>
      <c r="B9612" t="s">
        <v>22375</v>
      </c>
      <c r="C9612" t="s">
        <v>59606</v>
      </c>
      <c r="D9612" s="111" t="s">
        <v>4130</v>
      </c>
      <c r="E9612" s="111" t="s">
        <v>59605</v>
      </c>
    </row>
    <row r="9613" spans="1:5">
      <c r="A9613">
        <v>0</v>
      </c>
      <c r="B9613" t="s">
        <v>22376</v>
      </c>
      <c r="C9613" t="s">
        <v>59607</v>
      </c>
      <c r="D9613" s="111" t="s">
        <v>4130</v>
      </c>
      <c r="E9613" s="111" t="s">
        <v>59608</v>
      </c>
    </row>
    <row r="9614" spans="1:5">
      <c r="A9614">
        <v>0</v>
      </c>
      <c r="B9614" t="s">
        <v>22377</v>
      </c>
      <c r="C9614" t="s">
        <v>59609</v>
      </c>
      <c r="D9614" s="111" t="s">
        <v>4130</v>
      </c>
      <c r="E9614" s="111" t="s">
        <v>59610</v>
      </c>
    </row>
    <row r="9615" spans="1:5">
      <c r="A9615">
        <v>0</v>
      </c>
      <c r="B9615" t="s">
        <v>22378</v>
      </c>
      <c r="C9615" t="s">
        <v>59611</v>
      </c>
      <c r="D9615" s="111" t="s">
        <v>4130</v>
      </c>
      <c r="E9615" s="111" t="s">
        <v>59612</v>
      </c>
    </row>
    <row r="9616" spans="1:5">
      <c r="A9616">
        <v>0</v>
      </c>
      <c r="B9616" t="s">
        <v>22379</v>
      </c>
      <c r="C9616" t="s">
        <v>59613</v>
      </c>
      <c r="D9616" s="111" t="s">
        <v>4130</v>
      </c>
      <c r="E9616" s="111" t="s">
        <v>59614</v>
      </c>
    </row>
    <row r="9617" spans="1:5">
      <c r="A9617">
        <v>0</v>
      </c>
      <c r="B9617" t="s">
        <v>22380</v>
      </c>
      <c r="C9617" t="s">
        <v>59615</v>
      </c>
      <c r="D9617" s="111" t="s">
        <v>4130</v>
      </c>
      <c r="E9617" s="111" t="s">
        <v>59616</v>
      </c>
    </row>
    <row r="9618" spans="1:5">
      <c r="A9618">
        <v>0</v>
      </c>
      <c r="B9618" t="s">
        <v>22381</v>
      </c>
      <c r="C9618" t="s">
        <v>59617</v>
      </c>
      <c r="D9618" s="111" t="s">
        <v>4130</v>
      </c>
      <c r="E9618" s="111" t="s">
        <v>59608</v>
      </c>
    </row>
    <row r="9619" spans="1:5">
      <c r="A9619">
        <v>0</v>
      </c>
      <c r="B9619" t="s">
        <v>22382</v>
      </c>
      <c r="C9619" t="s">
        <v>59618</v>
      </c>
      <c r="D9619" s="111" t="s">
        <v>4130</v>
      </c>
      <c r="E9619" s="111" t="s">
        <v>59619</v>
      </c>
    </row>
    <row r="9620" spans="1:5">
      <c r="A9620">
        <v>0</v>
      </c>
      <c r="B9620" t="s">
        <v>22383</v>
      </c>
      <c r="C9620" t="s">
        <v>59620</v>
      </c>
      <c r="D9620" s="111" t="s">
        <v>4130</v>
      </c>
      <c r="E9620" s="111" t="s">
        <v>59621</v>
      </c>
    </row>
    <row r="9621" spans="1:5">
      <c r="A9621">
        <v>0</v>
      </c>
      <c r="B9621" t="s">
        <v>22384</v>
      </c>
      <c r="C9621" t="s">
        <v>59622</v>
      </c>
      <c r="D9621" s="111" t="s">
        <v>4130</v>
      </c>
      <c r="E9621" s="111" t="s">
        <v>59623</v>
      </c>
    </row>
    <row r="9622" spans="1:5">
      <c r="A9622">
        <v>0</v>
      </c>
      <c r="B9622" t="s">
        <v>59624</v>
      </c>
      <c r="C9622">
        <v>0</v>
      </c>
      <c r="D9622" s="111">
        <v>0</v>
      </c>
      <c r="E9622" s="111" t="s">
        <v>42775</v>
      </c>
    </row>
    <row r="9623" spans="1:5">
      <c r="A9623">
        <v>0</v>
      </c>
      <c r="B9623" t="s">
        <v>22385</v>
      </c>
      <c r="C9623" t="s">
        <v>59625</v>
      </c>
      <c r="D9623" s="111" t="s">
        <v>4130</v>
      </c>
      <c r="E9623" s="111" t="s">
        <v>59626</v>
      </c>
    </row>
    <row r="9624" spans="1:5">
      <c r="A9624">
        <v>0</v>
      </c>
      <c r="B9624" t="s">
        <v>22386</v>
      </c>
      <c r="C9624" t="s">
        <v>59627</v>
      </c>
      <c r="D9624" s="111" t="s">
        <v>4130</v>
      </c>
      <c r="E9624" s="111" t="s">
        <v>59628</v>
      </c>
    </row>
    <row r="9625" spans="1:5">
      <c r="A9625">
        <v>0</v>
      </c>
      <c r="B9625" t="s">
        <v>22387</v>
      </c>
      <c r="C9625" t="s">
        <v>59629</v>
      </c>
      <c r="D9625" s="111" t="s">
        <v>4130</v>
      </c>
      <c r="E9625" s="111" t="s">
        <v>59630</v>
      </c>
    </row>
    <row r="9626" spans="1:5">
      <c r="A9626">
        <v>0</v>
      </c>
      <c r="B9626" t="s">
        <v>22388</v>
      </c>
      <c r="C9626" t="s">
        <v>59631</v>
      </c>
      <c r="D9626" s="111" t="s">
        <v>4130</v>
      </c>
      <c r="E9626" s="111" t="s">
        <v>59632</v>
      </c>
    </row>
    <row r="9627" spans="1:5">
      <c r="A9627">
        <v>0</v>
      </c>
      <c r="B9627" t="s">
        <v>22389</v>
      </c>
      <c r="C9627" t="s">
        <v>59633</v>
      </c>
      <c r="D9627" s="111" t="s">
        <v>4130</v>
      </c>
      <c r="E9627" s="111" t="s">
        <v>59634</v>
      </c>
    </row>
    <row r="9628" spans="1:5">
      <c r="A9628">
        <v>0</v>
      </c>
      <c r="B9628" t="s">
        <v>22390</v>
      </c>
      <c r="C9628" t="s">
        <v>59635</v>
      </c>
      <c r="D9628" s="111" t="s">
        <v>4130</v>
      </c>
      <c r="E9628" s="111" t="s">
        <v>59636</v>
      </c>
    </row>
    <row r="9629" spans="1:5">
      <c r="A9629">
        <v>0</v>
      </c>
      <c r="B9629" t="s">
        <v>22391</v>
      </c>
      <c r="C9629" t="s">
        <v>59637</v>
      </c>
      <c r="D9629" s="111" t="s">
        <v>4130</v>
      </c>
      <c r="E9629" s="111" t="s">
        <v>59638</v>
      </c>
    </row>
    <row r="9630" spans="1:5">
      <c r="A9630">
        <v>0</v>
      </c>
      <c r="B9630" t="s">
        <v>22392</v>
      </c>
      <c r="C9630" t="s">
        <v>59639</v>
      </c>
      <c r="D9630" s="111" t="s">
        <v>4130</v>
      </c>
      <c r="E9630" s="111" t="s">
        <v>59640</v>
      </c>
    </row>
    <row r="9631" spans="1:5">
      <c r="A9631">
        <v>0</v>
      </c>
      <c r="B9631" t="s">
        <v>22393</v>
      </c>
      <c r="C9631" t="s">
        <v>59641</v>
      </c>
      <c r="D9631" s="111" t="s">
        <v>4130</v>
      </c>
      <c r="E9631" s="111" t="s">
        <v>59642</v>
      </c>
    </row>
    <row r="9632" spans="1:5">
      <c r="A9632">
        <v>0</v>
      </c>
      <c r="B9632" t="s">
        <v>22394</v>
      </c>
      <c r="C9632" t="s">
        <v>59643</v>
      </c>
      <c r="D9632" s="111" t="s">
        <v>4130</v>
      </c>
      <c r="E9632" s="111" t="s">
        <v>51788</v>
      </c>
    </row>
    <row r="9633" spans="1:5">
      <c r="A9633">
        <v>0</v>
      </c>
      <c r="B9633" t="s">
        <v>22395</v>
      </c>
      <c r="C9633" t="s">
        <v>59644</v>
      </c>
      <c r="D9633" s="111" t="s">
        <v>4130</v>
      </c>
      <c r="E9633" s="111" t="s">
        <v>59645</v>
      </c>
    </row>
    <row r="9634" spans="1:5">
      <c r="A9634">
        <v>0</v>
      </c>
      <c r="B9634" t="s">
        <v>22396</v>
      </c>
      <c r="C9634" t="s">
        <v>59646</v>
      </c>
      <c r="D9634" s="111" t="s">
        <v>4130</v>
      </c>
      <c r="E9634" s="111" t="s">
        <v>59647</v>
      </c>
    </row>
    <row r="9635" spans="1:5">
      <c r="A9635">
        <v>0</v>
      </c>
      <c r="B9635" t="s">
        <v>22397</v>
      </c>
      <c r="C9635" t="s">
        <v>59648</v>
      </c>
      <c r="D9635" s="111" t="s">
        <v>4130</v>
      </c>
      <c r="E9635" s="111" t="s">
        <v>57610</v>
      </c>
    </row>
    <row r="9636" spans="1:5">
      <c r="A9636">
        <v>0</v>
      </c>
      <c r="B9636" t="s">
        <v>22398</v>
      </c>
      <c r="C9636" t="s">
        <v>59649</v>
      </c>
      <c r="D9636" s="111" t="s">
        <v>4130</v>
      </c>
      <c r="E9636" s="111" t="s">
        <v>59650</v>
      </c>
    </row>
    <row r="9637" spans="1:5">
      <c r="A9637">
        <v>0</v>
      </c>
      <c r="B9637" t="s">
        <v>22399</v>
      </c>
      <c r="C9637" t="s">
        <v>59651</v>
      </c>
      <c r="D9637" s="111" t="s">
        <v>4130</v>
      </c>
      <c r="E9637" s="111" t="s">
        <v>59652</v>
      </c>
    </row>
    <row r="9638" spans="1:5">
      <c r="A9638">
        <v>0</v>
      </c>
      <c r="B9638" t="s">
        <v>22400</v>
      </c>
      <c r="C9638" t="s">
        <v>59653</v>
      </c>
      <c r="D9638" s="111" t="s">
        <v>4130</v>
      </c>
      <c r="E9638" s="111" t="s">
        <v>59654</v>
      </c>
    </row>
    <row r="9639" spans="1:5">
      <c r="A9639">
        <v>0</v>
      </c>
      <c r="B9639" t="s">
        <v>22401</v>
      </c>
      <c r="C9639" t="s">
        <v>59655</v>
      </c>
      <c r="D9639" s="111" t="s">
        <v>4130</v>
      </c>
      <c r="E9639" s="111" t="s">
        <v>59656</v>
      </c>
    </row>
    <row r="9640" spans="1:5">
      <c r="A9640">
        <v>0</v>
      </c>
      <c r="B9640" t="s">
        <v>22402</v>
      </c>
      <c r="C9640" t="s">
        <v>59657</v>
      </c>
      <c r="D9640" s="111" t="s">
        <v>4130</v>
      </c>
      <c r="E9640" s="111" t="s">
        <v>59658</v>
      </c>
    </row>
    <row r="9641" spans="1:5">
      <c r="A9641">
        <v>0</v>
      </c>
      <c r="B9641" t="s">
        <v>22403</v>
      </c>
      <c r="C9641" t="s">
        <v>59659</v>
      </c>
      <c r="D9641" s="111" t="s">
        <v>4130</v>
      </c>
      <c r="E9641" s="111" t="s">
        <v>44199</v>
      </c>
    </row>
    <row r="9642" spans="1:5">
      <c r="A9642">
        <v>0</v>
      </c>
      <c r="B9642" t="s">
        <v>22404</v>
      </c>
      <c r="C9642" t="s">
        <v>59660</v>
      </c>
      <c r="D9642" s="111" t="s">
        <v>4130</v>
      </c>
      <c r="E9642" s="111" t="s">
        <v>59661</v>
      </c>
    </row>
    <row r="9643" spans="1:5">
      <c r="A9643">
        <v>0</v>
      </c>
      <c r="B9643" t="s">
        <v>59662</v>
      </c>
      <c r="C9643">
        <v>0</v>
      </c>
      <c r="D9643" s="111">
        <v>0</v>
      </c>
      <c r="E9643" s="111" t="s">
        <v>42775</v>
      </c>
    </row>
    <row r="9644" spans="1:5">
      <c r="A9644">
        <v>0</v>
      </c>
      <c r="B9644" t="s">
        <v>22405</v>
      </c>
      <c r="C9644" t="s">
        <v>59663</v>
      </c>
      <c r="D9644" s="111" t="s">
        <v>4130</v>
      </c>
      <c r="E9644" s="111" t="s">
        <v>53368</v>
      </c>
    </row>
    <row r="9645" spans="1:5">
      <c r="A9645">
        <v>0</v>
      </c>
      <c r="B9645" t="s">
        <v>22406</v>
      </c>
      <c r="C9645" t="s">
        <v>59664</v>
      </c>
      <c r="D9645" s="111" t="s">
        <v>4130</v>
      </c>
      <c r="E9645" s="111" t="s">
        <v>59665</v>
      </c>
    </row>
    <row r="9646" spans="1:5">
      <c r="A9646">
        <v>0</v>
      </c>
      <c r="B9646" t="s">
        <v>22407</v>
      </c>
      <c r="C9646" t="s">
        <v>59666</v>
      </c>
      <c r="D9646" s="111" t="s">
        <v>4130</v>
      </c>
      <c r="E9646" s="111" t="s">
        <v>59667</v>
      </c>
    </row>
    <row r="9647" spans="1:5">
      <c r="A9647">
        <v>0</v>
      </c>
      <c r="B9647" t="s">
        <v>22408</v>
      </c>
      <c r="C9647" t="s">
        <v>59668</v>
      </c>
      <c r="D9647" s="111" t="s">
        <v>4130</v>
      </c>
      <c r="E9647" s="111" t="s">
        <v>59667</v>
      </c>
    </row>
    <row r="9648" spans="1:5">
      <c r="A9648">
        <v>0</v>
      </c>
      <c r="B9648" t="s">
        <v>22409</v>
      </c>
      <c r="C9648" t="s">
        <v>59669</v>
      </c>
      <c r="D9648" s="111" t="s">
        <v>4130</v>
      </c>
      <c r="E9648" s="111" t="s">
        <v>59667</v>
      </c>
    </row>
    <row r="9649" spans="1:5">
      <c r="A9649">
        <v>0</v>
      </c>
      <c r="B9649" t="s">
        <v>22410</v>
      </c>
      <c r="C9649" t="s">
        <v>59670</v>
      </c>
      <c r="D9649" s="111" t="s">
        <v>4130</v>
      </c>
      <c r="E9649" s="111" t="s">
        <v>46917</v>
      </c>
    </row>
    <row r="9650" spans="1:5">
      <c r="A9650">
        <v>0</v>
      </c>
      <c r="B9650" t="s">
        <v>22411</v>
      </c>
      <c r="C9650" t="s">
        <v>59671</v>
      </c>
      <c r="D9650" s="111" t="s">
        <v>4130</v>
      </c>
      <c r="E9650" s="111" t="s">
        <v>59672</v>
      </c>
    </row>
    <row r="9651" spans="1:5">
      <c r="A9651">
        <v>0</v>
      </c>
      <c r="B9651" t="s">
        <v>22412</v>
      </c>
      <c r="C9651" t="s">
        <v>59673</v>
      </c>
      <c r="D9651" s="111" t="s">
        <v>4130</v>
      </c>
      <c r="E9651" s="111" t="s">
        <v>59674</v>
      </c>
    </row>
    <row r="9652" spans="1:5">
      <c r="A9652">
        <v>0</v>
      </c>
      <c r="B9652" t="s">
        <v>22413</v>
      </c>
      <c r="C9652" t="s">
        <v>59675</v>
      </c>
      <c r="D9652" s="111" t="s">
        <v>4130</v>
      </c>
      <c r="E9652" s="111" t="s">
        <v>59676</v>
      </c>
    </row>
    <row r="9653" spans="1:5">
      <c r="A9653">
        <v>0</v>
      </c>
      <c r="B9653" t="s">
        <v>22414</v>
      </c>
      <c r="C9653" t="s">
        <v>59677</v>
      </c>
      <c r="D9653" s="111" t="s">
        <v>4130</v>
      </c>
      <c r="E9653" s="111" t="s">
        <v>59678</v>
      </c>
    </row>
    <row r="9654" spans="1:5">
      <c r="A9654">
        <v>0</v>
      </c>
      <c r="B9654" t="s">
        <v>22415</v>
      </c>
      <c r="C9654" t="s">
        <v>59679</v>
      </c>
      <c r="D9654" s="111" t="s">
        <v>4130</v>
      </c>
      <c r="E9654" s="111" t="s">
        <v>59678</v>
      </c>
    </row>
    <row r="9655" spans="1:5">
      <c r="A9655">
        <v>0</v>
      </c>
      <c r="B9655" t="s">
        <v>59680</v>
      </c>
      <c r="C9655">
        <v>0</v>
      </c>
      <c r="D9655" s="111">
        <v>0</v>
      </c>
      <c r="E9655" s="111" t="s">
        <v>42775</v>
      </c>
    </row>
    <row r="9656" spans="1:5">
      <c r="A9656">
        <v>0</v>
      </c>
      <c r="B9656" t="s">
        <v>22416</v>
      </c>
      <c r="C9656" t="s">
        <v>59681</v>
      </c>
      <c r="D9656" s="111" t="s">
        <v>4130</v>
      </c>
      <c r="E9656" s="111" t="s">
        <v>59682</v>
      </c>
    </row>
    <row r="9657" spans="1:5">
      <c r="A9657">
        <v>0</v>
      </c>
      <c r="B9657" t="s">
        <v>22417</v>
      </c>
      <c r="C9657" t="s">
        <v>59683</v>
      </c>
      <c r="D9657" s="111" t="s">
        <v>4130</v>
      </c>
      <c r="E9657" s="111" t="s">
        <v>59684</v>
      </c>
    </row>
    <row r="9658" spans="1:5">
      <c r="A9658">
        <v>0</v>
      </c>
      <c r="B9658" t="s">
        <v>59685</v>
      </c>
      <c r="C9658">
        <v>0</v>
      </c>
      <c r="D9658" s="111">
        <v>0</v>
      </c>
      <c r="E9658" s="111" t="s">
        <v>42775</v>
      </c>
    </row>
    <row r="9659" spans="1:5">
      <c r="A9659">
        <v>0</v>
      </c>
      <c r="B9659" t="s">
        <v>22418</v>
      </c>
      <c r="C9659" t="s">
        <v>59686</v>
      </c>
      <c r="D9659" s="111" t="s">
        <v>4130</v>
      </c>
      <c r="E9659" s="111" t="s">
        <v>59687</v>
      </c>
    </row>
    <row r="9660" spans="1:5">
      <c r="A9660">
        <v>0</v>
      </c>
      <c r="B9660" t="s">
        <v>22419</v>
      </c>
      <c r="C9660" t="s">
        <v>59688</v>
      </c>
      <c r="D9660" s="111" t="s">
        <v>4130</v>
      </c>
      <c r="E9660" s="111" t="s">
        <v>59689</v>
      </c>
    </row>
    <row r="9661" spans="1:5">
      <c r="A9661">
        <v>0</v>
      </c>
      <c r="B9661" t="s">
        <v>22420</v>
      </c>
      <c r="C9661" t="s">
        <v>59690</v>
      </c>
      <c r="D9661" s="111" t="s">
        <v>4130</v>
      </c>
      <c r="E9661" s="111" t="s">
        <v>59691</v>
      </c>
    </row>
    <row r="9662" spans="1:5">
      <c r="A9662">
        <v>0</v>
      </c>
      <c r="B9662" t="s">
        <v>22421</v>
      </c>
      <c r="C9662" t="s">
        <v>59692</v>
      </c>
      <c r="D9662" s="111" t="s">
        <v>4130</v>
      </c>
      <c r="E9662" s="111" t="s">
        <v>59693</v>
      </c>
    </row>
    <row r="9663" spans="1:5">
      <c r="A9663">
        <v>0</v>
      </c>
      <c r="B9663" t="s">
        <v>22422</v>
      </c>
      <c r="C9663" t="s">
        <v>59694</v>
      </c>
      <c r="D9663" s="111" t="s">
        <v>4130</v>
      </c>
      <c r="E9663" s="111" t="s">
        <v>59695</v>
      </c>
    </row>
    <row r="9664" spans="1:5">
      <c r="A9664">
        <v>0</v>
      </c>
      <c r="B9664" t="s">
        <v>22423</v>
      </c>
      <c r="C9664" t="s">
        <v>59696</v>
      </c>
      <c r="D9664" s="111" t="s">
        <v>4130</v>
      </c>
      <c r="E9664" s="111" t="s">
        <v>59697</v>
      </c>
    </row>
    <row r="9665" spans="1:5">
      <c r="A9665">
        <v>0</v>
      </c>
      <c r="B9665" t="s">
        <v>22424</v>
      </c>
      <c r="C9665" t="s">
        <v>59698</v>
      </c>
      <c r="D9665" s="111" t="s">
        <v>4130</v>
      </c>
      <c r="E9665" s="111" t="s">
        <v>59699</v>
      </c>
    </row>
    <row r="9666" spans="1:5">
      <c r="A9666">
        <v>0</v>
      </c>
      <c r="B9666" t="s">
        <v>22425</v>
      </c>
      <c r="C9666" t="s">
        <v>59700</v>
      </c>
      <c r="D9666" s="111" t="s">
        <v>4130</v>
      </c>
      <c r="E9666" s="111" t="s">
        <v>59701</v>
      </c>
    </row>
    <row r="9667" spans="1:5">
      <c r="A9667">
        <v>0</v>
      </c>
      <c r="B9667" t="s">
        <v>22426</v>
      </c>
      <c r="C9667" t="s">
        <v>59702</v>
      </c>
      <c r="D9667" s="111" t="s">
        <v>4130</v>
      </c>
      <c r="E9667" s="111" t="s">
        <v>59703</v>
      </c>
    </row>
    <row r="9668" spans="1:5">
      <c r="A9668">
        <v>0</v>
      </c>
      <c r="B9668" t="s">
        <v>22427</v>
      </c>
      <c r="C9668" t="s">
        <v>59704</v>
      </c>
      <c r="D9668" s="111" t="s">
        <v>4130</v>
      </c>
      <c r="E9668" s="111" t="s">
        <v>59705</v>
      </c>
    </row>
    <row r="9669" spans="1:5">
      <c r="A9669">
        <v>0</v>
      </c>
      <c r="B9669" t="s">
        <v>22428</v>
      </c>
      <c r="C9669" t="s">
        <v>59706</v>
      </c>
      <c r="D9669" s="111" t="s">
        <v>4130</v>
      </c>
      <c r="E9669" s="111" t="s">
        <v>59707</v>
      </c>
    </row>
    <row r="9670" spans="1:5">
      <c r="A9670">
        <v>0</v>
      </c>
      <c r="B9670" t="s">
        <v>22429</v>
      </c>
      <c r="C9670" t="s">
        <v>59708</v>
      </c>
      <c r="D9670" s="111" t="s">
        <v>4130</v>
      </c>
      <c r="E9670" s="111" t="s">
        <v>59709</v>
      </c>
    </row>
    <row r="9671" spans="1:5">
      <c r="A9671">
        <v>0</v>
      </c>
      <c r="B9671" t="s">
        <v>22430</v>
      </c>
      <c r="C9671" t="s">
        <v>59710</v>
      </c>
      <c r="D9671" s="111" t="s">
        <v>4130</v>
      </c>
      <c r="E9671" s="111" t="s">
        <v>59711</v>
      </c>
    </row>
    <row r="9672" spans="1:5">
      <c r="A9672">
        <v>0</v>
      </c>
      <c r="B9672" t="s">
        <v>22431</v>
      </c>
      <c r="C9672" t="s">
        <v>59712</v>
      </c>
      <c r="D9672" s="111" t="s">
        <v>4130</v>
      </c>
      <c r="E9672" s="111" t="s">
        <v>57785</v>
      </c>
    </row>
    <row r="9673" spans="1:5">
      <c r="A9673">
        <v>0</v>
      </c>
      <c r="B9673" t="s">
        <v>22432</v>
      </c>
      <c r="C9673" t="s">
        <v>59713</v>
      </c>
      <c r="D9673" s="111" t="s">
        <v>4130</v>
      </c>
      <c r="E9673" s="111" t="s">
        <v>59714</v>
      </c>
    </row>
    <row r="9674" spans="1:5">
      <c r="A9674">
        <v>0</v>
      </c>
      <c r="B9674" t="s">
        <v>59715</v>
      </c>
      <c r="C9674">
        <v>0</v>
      </c>
      <c r="D9674" s="111">
        <v>0</v>
      </c>
      <c r="E9674" s="111" t="s">
        <v>42775</v>
      </c>
    </row>
    <row r="9675" spans="1:5">
      <c r="A9675">
        <v>0</v>
      </c>
      <c r="B9675" t="s">
        <v>22433</v>
      </c>
      <c r="C9675" t="s">
        <v>59716</v>
      </c>
      <c r="D9675" s="111" t="s">
        <v>4130</v>
      </c>
      <c r="E9675" s="111" t="s">
        <v>59717</v>
      </c>
    </row>
    <row r="9676" spans="1:5">
      <c r="A9676">
        <v>0</v>
      </c>
      <c r="B9676" t="s">
        <v>22434</v>
      </c>
      <c r="C9676" t="s">
        <v>59718</v>
      </c>
      <c r="D9676" s="111" t="s">
        <v>4130</v>
      </c>
      <c r="E9676" s="111" t="s">
        <v>59719</v>
      </c>
    </row>
    <row r="9677" spans="1:5">
      <c r="A9677">
        <v>0</v>
      </c>
      <c r="B9677" t="s">
        <v>22435</v>
      </c>
      <c r="C9677" t="s">
        <v>59720</v>
      </c>
      <c r="D9677" s="111" t="s">
        <v>4130</v>
      </c>
      <c r="E9677" s="111" t="s">
        <v>59721</v>
      </c>
    </row>
    <row r="9678" spans="1:5">
      <c r="A9678">
        <v>0</v>
      </c>
      <c r="B9678" t="s">
        <v>22436</v>
      </c>
      <c r="C9678" t="s">
        <v>59722</v>
      </c>
      <c r="D9678" s="111" t="s">
        <v>4130</v>
      </c>
      <c r="E9678" s="111" t="s">
        <v>59723</v>
      </c>
    </row>
    <row r="9679" spans="1:5">
      <c r="A9679">
        <v>0</v>
      </c>
      <c r="B9679" t="s">
        <v>22437</v>
      </c>
      <c r="C9679" t="s">
        <v>59724</v>
      </c>
      <c r="D9679" s="111" t="s">
        <v>40</v>
      </c>
      <c r="E9679" s="111" t="s">
        <v>59725</v>
      </c>
    </row>
    <row r="9680" spans="1:5">
      <c r="A9680">
        <v>0</v>
      </c>
      <c r="B9680" t="s">
        <v>22438</v>
      </c>
      <c r="C9680" t="s">
        <v>59726</v>
      </c>
      <c r="D9680" s="111" t="s">
        <v>4130</v>
      </c>
      <c r="E9680" s="111" t="s">
        <v>59727</v>
      </c>
    </row>
    <row r="9681" spans="1:5">
      <c r="A9681">
        <v>0</v>
      </c>
      <c r="B9681" t="s">
        <v>59728</v>
      </c>
      <c r="C9681">
        <v>0</v>
      </c>
      <c r="D9681" s="111">
        <v>0</v>
      </c>
      <c r="E9681" s="111" t="s">
        <v>42775</v>
      </c>
    </row>
    <row r="9682" spans="1:5">
      <c r="A9682">
        <v>0</v>
      </c>
      <c r="B9682" t="s">
        <v>22439</v>
      </c>
      <c r="C9682" t="s">
        <v>59729</v>
      </c>
      <c r="D9682" s="111" t="s">
        <v>4130</v>
      </c>
      <c r="E9682" s="111" t="s">
        <v>49695</v>
      </c>
    </row>
    <row r="9683" spans="1:5">
      <c r="A9683">
        <v>0</v>
      </c>
      <c r="B9683" t="s">
        <v>22440</v>
      </c>
      <c r="C9683" t="s">
        <v>59730</v>
      </c>
      <c r="D9683" s="111" t="s">
        <v>4130</v>
      </c>
      <c r="E9683" s="111" t="s">
        <v>49697</v>
      </c>
    </row>
    <row r="9684" spans="1:5">
      <c r="A9684">
        <v>0</v>
      </c>
      <c r="B9684" t="s">
        <v>22441</v>
      </c>
      <c r="C9684" t="s">
        <v>59731</v>
      </c>
      <c r="D9684" s="111" t="s">
        <v>4130</v>
      </c>
      <c r="E9684" s="111" t="s">
        <v>49157</v>
      </c>
    </row>
    <row r="9685" spans="1:5">
      <c r="A9685">
        <v>0</v>
      </c>
      <c r="B9685" t="s">
        <v>22442</v>
      </c>
      <c r="C9685" t="s">
        <v>59732</v>
      </c>
      <c r="D9685" s="111" t="s">
        <v>4130</v>
      </c>
      <c r="E9685" s="111" t="s">
        <v>45592</v>
      </c>
    </row>
    <row r="9686" spans="1:5">
      <c r="A9686">
        <v>0</v>
      </c>
      <c r="B9686" t="s">
        <v>22443</v>
      </c>
      <c r="C9686" t="s">
        <v>59733</v>
      </c>
      <c r="D9686" s="111" t="s">
        <v>4130</v>
      </c>
      <c r="E9686" s="111" t="s">
        <v>59734</v>
      </c>
    </row>
    <row r="9687" spans="1:5">
      <c r="A9687">
        <v>0</v>
      </c>
      <c r="B9687" t="s">
        <v>22444</v>
      </c>
      <c r="C9687" t="s">
        <v>59735</v>
      </c>
      <c r="D9687" s="111" t="s">
        <v>4130</v>
      </c>
      <c r="E9687" s="111" t="s">
        <v>43413</v>
      </c>
    </row>
    <row r="9688" spans="1:5">
      <c r="A9688">
        <v>0</v>
      </c>
      <c r="B9688" t="s">
        <v>22445</v>
      </c>
      <c r="C9688" t="s">
        <v>59736</v>
      </c>
      <c r="D9688" s="111" t="s">
        <v>4130</v>
      </c>
      <c r="E9688" s="111" t="s">
        <v>51866</v>
      </c>
    </row>
    <row r="9689" spans="1:5">
      <c r="A9689">
        <v>0</v>
      </c>
      <c r="B9689" t="s">
        <v>22446</v>
      </c>
      <c r="C9689" t="s">
        <v>59737</v>
      </c>
      <c r="D9689" s="111" t="s">
        <v>4130</v>
      </c>
      <c r="E9689" s="111" t="s">
        <v>59738</v>
      </c>
    </row>
    <row r="9690" spans="1:5">
      <c r="A9690">
        <v>0</v>
      </c>
      <c r="B9690" t="s">
        <v>22447</v>
      </c>
      <c r="C9690" t="s">
        <v>59739</v>
      </c>
      <c r="D9690" s="111" t="s">
        <v>4130</v>
      </c>
      <c r="E9690" s="111" t="s">
        <v>59740</v>
      </c>
    </row>
    <row r="9691" spans="1:5">
      <c r="A9691">
        <v>0</v>
      </c>
      <c r="B9691" t="s">
        <v>22448</v>
      </c>
      <c r="C9691" t="s">
        <v>59741</v>
      </c>
      <c r="D9691" s="111" t="s">
        <v>4130</v>
      </c>
      <c r="E9691" s="111" t="s">
        <v>59742</v>
      </c>
    </row>
    <row r="9692" spans="1:5">
      <c r="A9692">
        <v>0</v>
      </c>
      <c r="B9692" t="s">
        <v>22449</v>
      </c>
      <c r="C9692" t="s">
        <v>59743</v>
      </c>
      <c r="D9692" s="111" t="s">
        <v>4130</v>
      </c>
      <c r="E9692" s="111" t="s">
        <v>59744</v>
      </c>
    </row>
    <row r="9693" spans="1:5">
      <c r="A9693">
        <v>0</v>
      </c>
      <c r="B9693" t="s">
        <v>59745</v>
      </c>
      <c r="C9693">
        <v>0</v>
      </c>
      <c r="D9693" s="111">
        <v>0</v>
      </c>
      <c r="E9693" s="111" t="s">
        <v>42775</v>
      </c>
    </row>
    <row r="9694" spans="1:5">
      <c r="A9694">
        <v>0</v>
      </c>
      <c r="B9694" t="s">
        <v>22450</v>
      </c>
      <c r="C9694" t="s">
        <v>59746</v>
      </c>
      <c r="D9694" s="111" t="s">
        <v>4130</v>
      </c>
      <c r="E9694" s="111" t="s">
        <v>59747</v>
      </c>
    </row>
    <row r="9695" spans="1:5">
      <c r="A9695">
        <v>0</v>
      </c>
      <c r="B9695" t="s">
        <v>22451</v>
      </c>
      <c r="C9695" t="s">
        <v>59748</v>
      </c>
      <c r="D9695" s="111" t="s">
        <v>4130</v>
      </c>
      <c r="E9695" s="111" t="s">
        <v>59749</v>
      </c>
    </row>
    <row r="9696" spans="1:5">
      <c r="A9696">
        <v>0</v>
      </c>
      <c r="B9696" t="s">
        <v>22452</v>
      </c>
      <c r="C9696" t="s">
        <v>59750</v>
      </c>
      <c r="D9696" s="111" t="s">
        <v>4130</v>
      </c>
      <c r="E9696" s="111" t="s">
        <v>59751</v>
      </c>
    </row>
    <row r="9697" spans="1:5">
      <c r="A9697">
        <v>0</v>
      </c>
      <c r="B9697" t="s">
        <v>22453</v>
      </c>
      <c r="C9697" t="s">
        <v>59752</v>
      </c>
      <c r="D9697" s="111" t="s">
        <v>4130</v>
      </c>
      <c r="E9697" s="111" t="s">
        <v>59753</v>
      </c>
    </row>
    <row r="9698" spans="1:5">
      <c r="A9698">
        <v>0</v>
      </c>
      <c r="B9698" t="s">
        <v>22454</v>
      </c>
      <c r="C9698" t="s">
        <v>59754</v>
      </c>
      <c r="D9698" s="111" t="s">
        <v>4130</v>
      </c>
      <c r="E9698" s="111" t="s">
        <v>59755</v>
      </c>
    </row>
    <row r="9699" spans="1:5">
      <c r="A9699">
        <v>0</v>
      </c>
      <c r="B9699" t="s">
        <v>22455</v>
      </c>
      <c r="C9699" t="s">
        <v>59756</v>
      </c>
      <c r="D9699" s="111" t="s">
        <v>4130</v>
      </c>
      <c r="E9699" s="111" t="s">
        <v>59757</v>
      </c>
    </row>
    <row r="9700" spans="1:5">
      <c r="A9700">
        <v>0</v>
      </c>
      <c r="B9700" t="s">
        <v>22456</v>
      </c>
      <c r="C9700" t="s">
        <v>59758</v>
      </c>
      <c r="D9700" s="111" t="s">
        <v>4130</v>
      </c>
      <c r="E9700" s="111" t="s">
        <v>59759</v>
      </c>
    </row>
    <row r="9701" spans="1:5">
      <c r="A9701">
        <v>0</v>
      </c>
      <c r="B9701" t="s">
        <v>22457</v>
      </c>
      <c r="C9701" t="s">
        <v>59760</v>
      </c>
      <c r="D9701" s="111" t="s">
        <v>4130</v>
      </c>
      <c r="E9701" s="111" t="s">
        <v>59761</v>
      </c>
    </row>
    <row r="9702" spans="1:5">
      <c r="A9702">
        <v>0</v>
      </c>
      <c r="B9702" t="s">
        <v>22458</v>
      </c>
      <c r="C9702" t="s">
        <v>59762</v>
      </c>
      <c r="D9702" s="111" t="s">
        <v>4130</v>
      </c>
      <c r="E9702" s="111" t="s">
        <v>59763</v>
      </c>
    </row>
    <row r="9703" spans="1:5">
      <c r="A9703">
        <v>0</v>
      </c>
      <c r="B9703" t="s">
        <v>22459</v>
      </c>
      <c r="C9703" t="s">
        <v>59764</v>
      </c>
      <c r="D9703" s="111" t="s">
        <v>4130</v>
      </c>
      <c r="E9703" s="111" t="s">
        <v>59765</v>
      </c>
    </row>
    <row r="9704" spans="1:5">
      <c r="A9704">
        <v>0</v>
      </c>
      <c r="B9704" t="s">
        <v>59766</v>
      </c>
      <c r="C9704">
        <v>0</v>
      </c>
      <c r="D9704" s="111">
        <v>0</v>
      </c>
      <c r="E9704" s="111" t="s">
        <v>42775</v>
      </c>
    </row>
    <row r="9705" spans="1:5">
      <c r="A9705">
        <v>0</v>
      </c>
      <c r="B9705" t="s">
        <v>22460</v>
      </c>
      <c r="C9705" t="s">
        <v>59767</v>
      </c>
      <c r="D9705" s="111" t="s">
        <v>4130</v>
      </c>
      <c r="E9705" s="111" t="s">
        <v>59768</v>
      </c>
    </row>
    <row r="9706" spans="1:5">
      <c r="A9706">
        <v>0</v>
      </c>
      <c r="B9706" t="s">
        <v>22461</v>
      </c>
      <c r="C9706" t="s">
        <v>59769</v>
      </c>
      <c r="D9706" s="111" t="s">
        <v>4130</v>
      </c>
      <c r="E9706" s="111" t="s">
        <v>59770</v>
      </c>
    </row>
    <row r="9707" spans="1:5">
      <c r="A9707">
        <v>0</v>
      </c>
      <c r="B9707" t="s">
        <v>22462</v>
      </c>
      <c r="C9707" t="s">
        <v>59771</v>
      </c>
      <c r="D9707" s="111" t="s">
        <v>4130</v>
      </c>
      <c r="E9707" s="111" t="s">
        <v>59772</v>
      </c>
    </row>
    <row r="9708" spans="1:5">
      <c r="A9708">
        <v>0</v>
      </c>
      <c r="B9708" t="s">
        <v>22463</v>
      </c>
      <c r="C9708" t="s">
        <v>59773</v>
      </c>
      <c r="D9708" s="111" t="s">
        <v>4130</v>
      </c>
      <c r="E9708" s="111" t="s">
        <v>59774</v>
      </c>
    </row>
    <row r="9709" spans="1:5">
      <c r="A9709">
        <v>0</v>
      </c>
      <c r="B9709" t="s">
        <v>22464</v>
      </c>
      <c r="C9709" t="s">
        <v>59775</v>
      </c>
      <c r="D9709" s="111" t="s">
        <v>4130</v>
      </c>
      <c r="E9709" s="111" t="s">
        <v>59776</v>
      </c>
    </row>
    <row r="9710" spans="1:5">
      <c r="A9710">
        <v>0</v>
      </c>
      <c r="B9710" t="s">
        <v>22465</v>
      </c>
      <c r="C9710" t="s">
        <v>59777</v>
      </c>
      <c r="D9710" s="111" t="s">
        <v>4130</v>
      </c>
      <c r="E9710" s="111" t="s">
        <v>59778</v>
      </c>
    </row>
    <row r="9711" spans="1:5">
      <c r="A9711">
        <v>0</v>
      </c>
      <c r="B9711" t="s">
        <v>59779</v>
      </c>
      <c r="C9711">
        <v>0</v>
      </c>
      <c r="D9711" s="111">
        <v>0</v>
      </c>
      <c r="E9711" s="111" t="s">
        <v>42775</v>
      </c>
    </row>
    <row r="9712" spans="1:5">
      <c r="A9712">
        <v>0</v>
      </c>
      <c r="B9712" t="s">
        <v>22466</v>
      </c>
      <c r="C9712" t="s">
        <v>59780</v>
      </c>
      <c r="D9712" s="111" t="s">
        <v>4130</v>
      </c>
      <c r="E9712" s="111" t="s">
        <v>59781</v>
      </c>
    </row>
    <row r="9713" spans="1:5">
      <c r="A9713">
        <v>0</v>
      </c>
      <c r="B9713" t="s">
        <v>22467</v>
      </c>
      <c r="C9713" t="s">
        <v>59782</v>
      </c>
      <c r="D9713" s="111" t="s">
        <v>4130</v>
      </c>
      <c r="E9713" s="111" t="s">
        <v>59783</v>
      </c>
    </row>
    <row r="9714" spans="1:5">
      <c r="A9714">
        <v>0</v>
      </c>
      <c r="B9714" t="s">
        <v>22468</v>
      </c>
      <c r="C9714" t="s">
        <v>59784</v>
      </c>
      <c r="D9714" s="111" t="s">
        <v>4130</v>
      </c>
      <c r="E9714" s="111" t="s">
        <v>59785</v>
      </c>
    </row>
    <row r="9715" spans="1:5">
      <c r="A9715">
        <v>0</v>
      </c>
      <c r="B9715" t="s">
        <v>22469</v>
      </c>
      <c r="C9715" t="s">
        <v>59786</v>
      </c>
      <c r="D9715" s="111" t="s">
        <v>4130</v>
      </c>
      <c r="E9715" s="111" t="s">
        <v>59787</v>
      </c>
    </row>
    <row r="9716" spans="1:5">
      <c r="A9716">
        <v>0</v>
      </c>
      <c r="B9716" t="s">
        <v>22470</v>
      </c>
      <c r="C9716" t="s">
        <v>59788</v>
      </c>
      <c r="D9716" s="111" t="s">
        <v>4130</v>
      </c>
      <c r="E9716" s="111" t="s">
        <v>59789</v>
      </c>
    </row>
    <row r="9717" spans="1:5">
      <c r="A9717">
        <v>0</v>
      </c>
      <c r="B9717" t="s">
        <v>22471</v>
      </c>
      <c r="C9717" t="s">
        <v>59790</v>
      </c>
      <c r="D9717" s="111" t="s">
        <v>4130</v>
      </c>
      <c r="E9717" s="111" t="s">
        <v>59791</v>
      </c>
    </row>
    <row r="9718" spans="1:5">
      <c r="A9718">
        <v>0</v>
      </c>
      <c r="B9718" t="s">
        <v>59792</v>
      </c>
      <c r="C9718">
        <v>0</v>
      </c>
      <c r="D9718" s="111">
        <v>0</v>
      </c>
      <c r="E9718" s="111" t="s">
        <v>42775</v>
      </c>
    </row>
    <row r="9719" spans="1:5">
      <c r="A9719">
        <v>0</v>
      </c>
      <c r="B9719" t="s">
        <v>22472</v>
      </c>
      <c r="C9719" t="s">
        <v>59793</v>
      </c>
      <c r="D9719" s="111" t="s">
        <v>4130</v>
      </c>
      <c r="E9719" s="111" t="s">
        <v>49763</v>
      </c>
    </row>
    <row r="9720" spans="1:5">
      <c r="A9720">
        <v>0</v>
      </c>
      <c r="B9720" t="s">
        <v>22473</v>
      </c>
      <c r="C9720" t="s">
        <v>59794</v>
      </c>
      <c r="D9720" s="111" t="s">
        <v>4130</v>
      </c>
      <c r="E9720" s="111" t="s">
        <v>59795</v>
      </c>
    </row>
    <row r="9721" spans="1:5">
      <c r="A9721">
        <v>0</v>
      </c>
      <c r="B9721" t="s">
        <v>22474</v>
      </c>
      <c r="C9721" t="s">
        <v>59796</v>
      </c>
      <c r="D9721" s="111" t="s">
        <v>4130</v>
      </c>
      <c r="E9721" s="111" t="s">
        <v>59797</v>
      </c>
    </row>
    <row r="9722" spans="1:5">
      <c r="A9722">
        <v>0</v>
      </c>
      <c r="B9722" t="s">
        <v>22475</v>
      </c>
      <c r="C9722" t="s">
        <v>59798</v>
      </c>
      <c r="D9722" s="111" t="s">
        <v>4130</v>
      </c>
      <c r="E9722" s="111" t="s">
        <v>59799</v>
      </c>
    </row>
    <row r="9723" spans="1:5">
      <c r="A9723">
        <v>0</v>
      </c>
      <c r="B9723" t="s">
        <v>22476</v>
      </c>
      <c r="C9723" t="s">
        <v>59800</v>
      </c>
      <c r="D9723" s="111" t="s">
        <v>4130</v>
      </c>
      <c r="E9723" s="111" t="s">
        <v>59801</v>
      </c>
    </row>
    <row r="9724" spans="1:5">
      <c r="A9724">
        <v>0</v>
      </c>
      <c r="B9724" t="s">
        <v>59802</v>
      </c>
      <c r="C9724">
        <v>0</v>
      </c>
      <c r="D9724" s="111">
        <v>0</v>
      </c>
      <c r="E9724" s="111" t="s">
        <v>42775</v>
      </c>
    </row>
    <row r="9725" spans="1:5">
      <c r="A9725">
        <v>0</v>
      </c>
      <c r="B9725" t="s">
        <v>22477</v>
      </c>
      <c r="C9725" t="s">
        <v>59803</v>
      </c>
      <c r="D9725" s="111" t="s">
        <v>4130</v>
      </c>
      <c r="E9725" s="111" t="s">
        <v>59804</v>
      </c>
    </row>
    <row r="9726" spans="1:5">
      <c r="A9726">
        <v>0</v>
      </c>
      <c r="B9726" t="s">
        <v>22478</v>
      </c>
      <c r="C9726" t="s">
        <v>59805</v>
      </c>
      <c r="D9726" s="111" t="s">
        <v>4130</v>
      </c>
      <c r="E9726" s="111" t="s">
        <v>59806</v>
      </c>
    </row>
    <row r="9727" spans="1:5">
      <c r="A9727">
        <v>0</v>
      </c>
      <c r="B9727" t="s">
        <v>22479</v>
      </c>
      <c r="C9727" t="s">
        <v>59807</v>
      </c>
      <c r="D9727" s="111" t="s">
        <v>4130</v>
      </c>
      <c r="E9727" s="111" t="s">
        <v>59808</v>
      </c>
    </row>
    <row r="9728" spans="1:5">
      <c r="A9728">
        <v>0</v>
      </c>
      <c r="B9728" t="s">
        <v>22480</v>
      </c>
      <c r="C9728" t="s">
        <v>59809</v>
      </c>
      <c r="D9728" s="111" t="s">
        <v>4130</v>
      </c>
      <c r="E9728" s="111" t="s">
        <v>59810</v>
      </c>
    </row>
    <row r="9729" spans="1:5">
      <c r="A9729">
        <v>0</v>
      </c>
      <c r="B9729" t="s">
        <v>22481</v>
      </c>
      <c r="C9729" t="s">
        <v>59811</v>
      </c>
      <c r="D9729" s="111" t="s">
        <v>4130</v>
      </c>
      <c r="E9729" s="111" t="s">
        <v>59812</v>
      </c>
    </row>
    <row r="9730" spans="1:5">
      <c r="A9730">
        <v>0</v>
      </c>
      <c r="B9730" t="s">
        <v>22482</v>
      </c>
      <c r="C9730" t="s">
        <v>59813</v>
      </c>
      <c r="D9730" s="111" t="s">
        <v>4130</v>
      </c>
      <c r="E9730" s="111" t="s">
        <v>59814</v>
      </c>
    </row>
    <row r="9731" spans="1:5">
      <c r="A9731">
        <v>0</v>
      </c>
      <c r="B9731" t="s">
        <v>22483</v>
      </c>
      <c r="C9731" t="s">
        <v>59815</v>
      </c>
      <c r="D9731" s="111" t="s">
        <v>4130</v>
      </c>
      <c r="E9731" s="111" t="s">
        <v>59816</v>
      </c>
    </row>
    <row r="9732" spans="1:5">
      <c r="A9732">
        <v>0</v>
      </c>
      <c r="B9732" t="s">
        <v>22484</v>
      </c>
      <c r="C9732" t="s">
        <v>59817</v>
      </c>
      <c r="D9732" s="111" t="s">
        <v>4130</v>
      </c>
      <c r="E9732" s="111" t="s">
        <v>59818</v>
      </c>
    </row>
    <row r="9733" spans="1:5">
      <c r="A9733">
        <v>0</v>
      </c>
      <c r="B9733" t="s">
        <v>22485</v>
      </c>
      <c r="C9733" t="s">
        <v>59819</v>
      </c>
      <c r="D9733" s="111" t="s">
        <v>4130</v>
      </c>
      <c r="E9733" s="111" t="s">
        <v>59820</v>
      </c>
    </row>
    <row r="9734" spans="1:5">
      <c r="A9734">
        <v>0</v>
      </c>
      <c r="B9734" t="s">
        <v>22486</v>
      </c>
      <c r="C9734" t="s">
        <v>59821</v>
      </c>
      <c r="D9734" s="111" t="s">
        <v>4130</v>
      </c>
      <c r="E9734" s="111" t="s">
        <v>59822</v>
      </c>
    </row>
    <row r="9735" spans="1:5">
      <c r="A9735">
        <v>0</v>
      </c>
      <c r="B9735" t="s">
        <v>22487</v>
      </c>
      <c r="C9735" t="s">
        <v>59823</v>
      </c>
      <c r="D9735" s="111" t="s">
        <v>4130</v>
      </c>
      <c r="E9735" s="111" t="s">
        <v>59824</v>
      </c>
    </row>
    <row r="9736" spans="1:5">
      <c r="A9736">
        <v>0</v>
      </c>
      <c r="B9736" t="s">
        <v>22488</v>
      </c>
      <c r="C9736" t="s">
        <v>59825</v>
      </c>
      <c r="D9736" s="111" t="s">
        <v>4130</v>
      </c>
      <c r="E9736" s="111" t="s">
        <v>59826</v>
      </c>
    </row>
    <row r="9737" spans="1:5">
      <c r="A9737">
        <v>0</v>
      </c>
      <c r="B9737" t="s">
        <v>22489</v>
      </c>
      <c r="C9737" t="s">
        <v>59827</v>
      </c>
      <c r="D9737" s="111" t="s">
        <v>4130</v>
      </c>
      <c r="E9737" s="111" t="s">
        <v>59828</v>
      </c>
    </row>
    <row r="9738" spans="1:5">
      <c r="A9738">
        <v>0</v>
      </c>
      <c r="B9738" t="s">
        <v>22490</v>
      </c>
      <c r="C9738" t="s">
        <v>59829</v>
      </c>
      <c r="D9738" s="111" t="s">
        <v>4130</v>
      </c>
      <c r="E9738" s="111" t="s">
        <v>59830</v>
      </c>
    </row>
    <row r="9739" spans="1:5">
      <c r="A9739">
        <v>0</v>
      </c>
      <c r="B9739" t="s">
        <v>22491</v>
      </c>
      <c r="C9739" t="s">
        <v>59831</v>
      </c>
      <c r="D9739" s="111" t="s">
        <v>4130</v>
      </c>
      <c r="E9739" s="111" t="s">
        <v>59832</v>
      </c>
    </row>
    <row r="9740" spans="1:5">
      <c r="A9740">
        <v>0</v>
      </c>
      <c r="B9740" t="s">
        <v>59833</v>
      </c>
      <c r="C9740">
        <v>0</v>
      </c>
      <c r="D9740" s="111">
        <v>0</v>
      </c>
      <c r="E9740" s="111" t="s">
        <v>42775</v>
      </c>
    </row>
    <row r="9741" spans="1:5">
      <c r="A9741">
        <v>0</v>
      </c>
      <c r="B9741" t="s">
        <v>22492</v>
      </c>
      <c r="C9741" t="s">
        <v>59834</v>
      </c>
      <c r="D9741" s="111" t="s">
        <v>4130</v>
      </c>
      <c r="E9741" s="111" t="s">
        <v>59835</v>
      </c>
    </row>
    <row r="9742" spans="1:5">
      <c r="A9742">
        <v>0</v>
      </c>
      <c r="B9742" t="s">
        <v>22493</v>
      </c>
      <c r="C9742" t="s">
        <v>59836</v>
      </c>
      <c r="D9742" s="111" t="s">
        <v>4130</v>
      </c>
      <c r="E9742" s="111" t="s">
        <v>59837</v>
      </c>
    </row>
    <row r="9743" spans="1:5">
      <c r="A9743">
        <v>0</v>
      </c>
      <c r="B9743" t="s">
        <v>22494</v>
      </c>
      <c r="C9743" t="s">
        <v>59838</v>
      </c>
      <c r="D9743" s="111" t="s">
        <v>4130</v>
      </c>
      <c r="E9743" s="111" t="s">
        <v>59839</v>
      </c>
    </row>
    <row r="9744" spans="1:5">
      <c r="A9744">
        <v>0</v>
      </c>
      <c r="B9744" t="s">
        <v>22495</v>
      </c>
      <c r="C9744" t="s">
        <v>59840</v>
      </c>
      <c r="D9744" s="111" t="s">
        <v>4130</v>
      </c>
      <c r="E9744" s="111" t="s">
        <v>48129</v>
      </c>
    </row>
    <row r="9745" spans="1:5">
      <c r="A9745">
        <v>0</v>
      </c>
      <c r="B9745" t="s">
        <v>22496</v>
      </c>
      <c r="C9745" t="s">
        <v>59841</v>
      </c>
      <c r="D9745" s="111" t="s">
        <v>4130</v>
      </c>
      <c r="E9745" s="111" t="s">
        <v>47865</v>
      </c>
    </row>
    <row r="9746" spans="1:5">
      <c r="A9746">
        <v>0</v>
      </c>
      <c r="B9746" t="s">
        <v>59842</v>
      </c>
      <c r="C9746">
        <v>0</v>
      </c>
      <c r="D9746" s="111">
        <v>0</v>
      </c>
      <c r="E9746" s="111" t="s">
        <v>42775</v>
      </c>
    </row>
    <row r="9747" spans="1:5">
      <c r="A9747">
        <v>0</v>
      </c>
      <c r="B9747" t="s">
        <v>22497</v>
      </c>
      <c r="C9747" t="s">
        <v>59843</v>
      </c>
      <c r="D9747" s="111" t="s">
        <v>4130</v>
      </c>
      <c r="E9747" s="111" t="s">
        <v>59844</v>
      </c>
    </row>
    <row r="9748" spans="1:5">
      <c r="A9748">
        <v>0</v>
      </c>
      <c r="B9748" t="s">
        <v>22498</v>
      </c>
      <c r="C9748" t="s">
        <v>59845</v>
      </c>
      <c r="D9748" s="111" t="s">
        <v>4130</v>
      </c>
      <c r="E9748" s="111" t="s">
        <v>49815</v>
      </c>
    </row>
    <row r="9749" spans="1:5">
      <c r="A9749">
        <v>0</v>
      </c>
      <c r="B9749" t="s">
        <v>22499</v>
      </c>
      <c r="C9749" t="s">
        <v>59846</v>
      </c>
      <c r="D9749" s="111" t="s">
        <v>4130</v>
      </c>
      <c r="E9749" s="111" t="s">
        <v>49817</v>
      </c>
    </row>
    <row r="9750" spans="1:5">
      <c r="A9750">
        <v>0</v>
      </c>
      <c r="B9750" t="s">
        <v>22500</v>
      </c>
      <c r="C9750" t="s">
        <v>59847</v>
      </c>
      <c r="D9750" s="111" t="s">
        <v>4130</v>
      </c>
      <c r="E9750" s="111" t="s">
        <v>59848</v>
      </c>
    </row>
    <row r="9751" spans="1:5">
      <c r="A9751">
        <v>0</v>
      </c>
      <c r="B9751" t="s">
        <v>22501</v>
      </c>
      <c r="C9751" t="s">
        <v>59849</v>
      </c>
      <c r="D9751" s="111" t="s">
        <v>40</v>
      </c>
      <c r="E9751" s="111" t="s">
        <v>57997</v>
      </c>
    </row>
    <row r="9752" spans="1:5">
      <c r="A9752">
        <v>0</v>
      </c>
      <c r="B9752" t="s">
        <v>22502</v>
      </c>
      <c r="C9752" t="s">
        <v>59850</v>
      </c>
      <c r="D9752" s="111" t="s">
        <v>4130</v>
      </c>
      <c r="E9752" s="111" t="s">
        <v>59851</v>
      </c>
    </row>
    <row r="9753" spans="1:5">
      <c r="A9753">
        <v>0</v>
      </c>
      <c r="B9753" t="s">
        <v>22503</v>
      </c>
      <c r="C9753" t="s">
        <v>59852</v>
      </c>
      <c r="D9753" s="111" t="s">
        <v>4130</v>
      </c>
      <c r="E9753" s="111" t="s">
        <v>59853</v>
      </c>
    </row>
    <row r="9754" spans="1:5">
      <c r="A9754">
        <v>0</v>
      </c>
      <c r="B9754" t="s">
        <v>22504</v>
      </c>
      <c r="C9754" t="s">
        <v>59854</v>
      </c>
      <c r="D9754" s="111" t="s">
        <v>4130</v>
      </c>
      <c r="E9754" s="111" t="s">
        <v>59855</v>
      </c>
    </row>
    <row r="9755" spans="1:5">
      <c r="A9755">
        <v>0</v>
      </c>
      <c r="B9755" t="s">
        <v>22505</v>
      </c>
      <c r="C9755" t="s">
        <v>59856</v>
      </c>
      <c r="D9755" s="111" t="s">
        <v>4130</v>
      </c>
      <c r="E9755" s="111" t="s">
        <v>59857</v>
      </c>
    </row>
    <row r="9756" spans="1:5">
      <c r="A9756">
        <v>0</v>
      </c>
      <c r="B9756" t="s">
        <v>22506</v>
      </c>
      <c r="C9756" t="s">
        <v>59858</v>
      </c>
      <c r="D9756" s="111" t="s">
        <v>4130</v>
      </c>
      <c r="E9756" s="111" t="s">
        <v>59859</v>
      </c>
    </row>
    <row r="9757" spans="1:5">
      <c r="A9757" t="s">
        <v>59860</v>
      </c>
      <c r="B9757">
        <v>0</v>
      </c>
      <c r="C9757">
        <v>0</v>
      </c>
      <c r="D9757" s="111">
        <v>0</v>
      </c>
      <c r="E9757" s="111" t="s">
        <v>42775</v>
      </c>
    </row>
    <row r="9758" spans="1:5">
      <c r="A9758">
        <v>0</v>
      </c>
      <c r="B9758" t="s">
        <v>59861</v>
      </c>
      <c r="C9758">
        <v>0</v>
      </c>
      <c r="D9758" s="111">
        <v>0</v>
      </c>
      <c r="E9758" s="111" t="s">
        <v>42775</v>
      </c>
    </row>
    <row r="9759" spans="1:5">
      <c r="A9759">
        <v>0</v>
      </c>
      <c r="B9759" t="s">
        <v>22507</v>
      </c>
      <c r="C9759" t="s">
        <v>59862</v>
      </c>
      <c r="D9759" s="111" t="s">
        <v>4130</v>
      </c>
      <c r="E9759" s="111" t="s">
        <v>59863</v>
      </c>
    </row>
    <row r="9760" spans="1:5">
      <c r="A9760">
        <v>0</v>
      </c>
      <c r="B9760" t="s">
        <v>22508</v>
      </c>
      <c r="C9760" t="s">
        <v>59864</v>
      </c>
      <c r="D9760" s="111" t="s">
        <v>4130</v>
      </c>
      <c r="E9760" s="111" t="s">
        <v>59865</v>
      </c>
    </row>
    <row r="9761" spans="1:5">
      <c r="A9761">
        <v>0</v>
      </c>
      <c r="B9761" t="s">
        <v>22509</v>
      </c>
      <c r="C9761" t="s">
        <v>59866</v>
      </c>
      <c r="D9761" s="111" t="s">
        <v>4130</v>
      </c>
      <c r="E9761" s="111" t="s">
        <v>49719</v>
      </c>
    </row>
    <row r="9762" spans="1:5">
      <c r="A9762">
        <v>0</v>
      </c>
      <c r="B9762" t="s">
        <v>22510</v>
      </c>
      <c r="C9762" t="s">
        <v>59867</v>
      </c>
      <c r="D9762" s="111" t="s">
        <v>4130</v>
      </c>
      <c r="E9762" s="111" t="s">
        <v>59868</v>
      </c>
    </row>
    <row r="9763" spans="1:5">
      <c r="A9763">
        <v>0</v>
      </c>
      <c r="B9763" t="s">
        <v>22511</v>
      </c>
      <c r="C9763" t="s">
        <v>59869</v>
      </c>
      <c r="D9763" s="111" t="s">
        <v>4130</v>
      </c>
      <c r="E9763" s="111" t="s">
        <v>59868</v>
      </c>
    </row>
    <row r="9764" spans="1:5">
      <c r="A9764">
        <v>0</v>
      </c>
      <c r="B9764" t="s">
        <v>22512</v>
      </c>
      <c r="C9764" t="s">
        <v>59870</v>
      </c>
      <c r="D9764" s="111" t="s">
        <v>4130</v>
      </c>
      <c r="E9764" s="111" t="s">
        <v>59865</v>
      </c>
    </row>
    <row r="9765" spans="1:5">
      <c r="A9765">
        <v>0</v>
      </c>
      <c r="B9765" t="s">
        <v>22513</v>
      </c>
      <c r="C9765" t="s">
        <v>59871</v>
      </c>
      <c r="D9765" s="111" t="s">
        <v>4130</v>
      </c>
      <c r="E9765" s="111" t="s">
        <v>59865</v>
      </c>
    </row>
    <row r="9766" spans="1:5">
      <c r="A9766">
        <v>0</v>
      </c>
      <c r="B9766" t="s">
        <v>22514</v>
      </c>
      <c r="C9766" t="s">
        <v>59872</v>
      </c>
      <c r="D9766" s="111" t="s">
        <v>4130</v>
      </c>
      <c r="E9766" s="111" t="s">
        <v>59873</v>
      </c>
    </row>
    <row r="9767" spans="1:5">
      <c r="A9767">
        <v>0</v>
      </c>
      <c r="B9767" t="s">
        <v>22515</v>
      </c>
      <c r="C9767" t="s">
        <v>59874</v>
      </c>
      <c r="D9767" s="111" t="s">
        <v>4130</v>
      </c>
      <c r="E9767" s="111" t="s">
        <v>45890</v>
      </c>
    </row>
    <row r="9768" spans="1:5">
      <c r="A9768">
        <v>0</v>
      </c>
      <c r="B9768" t="s">
        <v>22516</v>
      </c>
      <c r="C9768" t="s">
        <v>59875</v>
      </c>
      <c r="D9768" s="111" t="s">
        <v>4130</v>
      </c>
      <c r="E9768" s="111" t="s">
        <v>59876</v>
      </c>
    </row>
    <row r="9769" spans="1:5">
      <c r="A9769">
        <v>0</v>
      </c>
      <c r="B9769" t="s">
        <v>22517</v>
      </c>
      <c r="C9769" t="s">
        <v>59877</v>
      </c>
      <c r="D9769" s="111" t="s">
        <v>4130</v>
      </c>
      <c r="E9769" s="111" t="s">
        <v>59878</v>
      </c>
    </row>
    <row r="9770" spans="1:5">
      <c r="A9770">
        <v>0</v>
      </c>
      <c r="B9770" t="s">
        <v>22518</v>
      </c>
      <c r="C9770" t="s">
        <v>59879</v>
      </c>
      <c r="D9770" s="111" t="s">
        <v>4130</v>
      </c>
      <c r="E9770" s="111" t="s">
        <v>54601</v>
      </c>
    </row>
    <row r="9771" spans="1:5">
      <c r="A9771">
        <v>0</v>
      </c>
      <c r="B9771" t="s">
        <v>22519</v>
      </c>
      <c r="C9771" t="s">
        <v>59880</v>
      </c>
      <c r="D9771" s="111" t="s">
        <v>4130</v>
      </c>
      <c r="E9771" s="111" t="s">
        <v>59881</v>
      </c>
    </row>
    <row r="9772" spans="1:5">
      <c r="A9772">
        <v>0</v>
      </c>
      <c r="B9772" t="s">
        <v>22520</v>
      </c>
      <c r="C9772" t="s">
        <v>59882</v>
      </c>
      <c r="D9772" s="111" t="s">
        <v>4130</v>
      </c>
      <c r="E9772" s="111" t="s">
        <v>49859</v>
      </c>
    </row>
    <row r="9773" spans="1:5">
      <c r="A9773">
        <v>0</v>
      </c>
      <c r="B9773" t="s">
        <v>59883</v>
      </c>
      <c r="C9773">
        <v>0</v>
      </c>
      <c r="D9773" s="111">
        <v>0</v>
      </c>
      <c r="E9773" s="111" t="s">
        <v>42775</v>
      </c>
    </row>
    <row r="9774" spans="1:5">
      <c r="A9774">
        <v>0</v>
      </c>
      <c r="B9774" t="s">
        <v>22521</v>
      </c>
      <c r="C9774" t="s">
        <v>59884</v>
      </c>
      <c r="D9774" s="111" t="s">
        <v>4130</v>
      </c>
      <c r="E9774" s="111" t="s">
        <v>45686</v>
      </c>
    </row>
    <row r="9775" spans="1:5">
      <c r="A9775">
        <v>0</v>
      </c>
      <c r="B9775" t="s">
        <v>22522</v>
      </c>
      <c r="C9775" t="s">
        <v>59885</v>
      </c>
      <c r="D9775" s="111" t="s">
        <v>4130</v>
      </c>
      <c r="E9775" s="111" t="s">
        <v>59886</v>
      </c>
    </row>
    <row r="9776" spans="1:5">
      <c r="A9776">
        <v>0</v>
      </c>
      <c r="B9776" t="s">
        <v>22523</v>
      </c>
      <c r="C9776" t="s">
        <v>59887</v>
      </c>
      <c r="D9776" s="111" t="s">
        <v>4130</v>
      </c>
      <c r="E9776" s="111" t="s">
        <v>49866</v>
      </c>
    </row>
    <row r="9777" spans="1:5">
      <c r="A9777">
        <v>0</v>
      </c>
      <c r="B9777" t="s">
        <v>22524</v>
      </c>
      <c r="C9777" t="s">
        <v>59888</v>
      </c>
      <c r="D9777" s="111" t="s">
        <v>4130</v>
      </c>
      <c r="E9777" s="111" t="s">
        <v>49868</v>
      </c>
    </row>
    <row r="9778" spans="1:5">
      <c r="A9778">
        <v>0</v>
      </c>
      <c r="B9778" t="s">
        <v>22525</v>
      </c>
      <c r="C9778" t="s">
        <v>59889</v>
      </c>
      <c r="D9778" s="111" t="s">
        <v>4130</v>
      </c>
      <c r="E9778" s="111" t="s">
        <v>59890</v>
      </c>
    </row>
    <row r="9779" spans="1:5">
      <c r="A9779">
        <v>0</v>
      </c>
      <c r="B9779" t="s">
        <v>59891</v>
      </c>
      <c r="C9779">
        <v>0</v>
      </c>
      <c r="D9779" s="111">
        <v>0</v>
      </c>
      <c r="E9779" s="111" t="s">
        <v>42775</v>
      </c>
    </row>
    <row r="9780" spans="1:5">
      <c r="A9780">
        <v>0</v>
      </c>
      <c r="B9780" t="s">
        <v>22526</v>
      </c>
      <c r="C9780" t="s">
        <v>59892</v>
      </c>
      <c r="D9780" s="111" t="s">
        <v>4130</v>
      </c>
      <c r="E9780" s="111" t="s">
        <v>59893</v>
      </c>
    </row>
    <row r="9781" spans="1:5">
      <c r="A9781">
        <v>0</v>
      </c>
      <c r="B9781" t="s">
        <v>22527</v>
      </c>
      <c r="C9781" t="s">
        <v>59894</v>
      </c>
      <c r="D9781" s="111" t="s">
        <v>4130</v>
      </c>
      <c r="E9781" s="111" t="s">
        <v>53973</v>
      </c>
    </row>
    <row r="9782" spans="1:5">
      <c r="A9782">
        <v>0</v>
      </c>
      <c r="B9782" t="s">
        <v>22528</v>
      </c>
      <c r="C9782" t="s">
        <v>59895</v>
      </c>
      <c r="D9782" s="111" t="s">
        <v>4130</v>
      </c>
      <c r="E9782" s="111" t="s">
        <v>59896</v>
      </c>
    </row>
    <row r="9783" spans="1:5">
      <c r="A9783">
        <v>0</v>
      </c>
      <c r="B9783" t="s">
        <v>22529</v>
      </c>
      <c r="C9783" t="s">
        <v>59897</v>
      </c>
      <c r="D9783" s="111" t="s">
        <v>4130</v>
      </c>
      <c r="E9783" s="111" t="s">
        <v>59898</v>
      </c>
    </row>
    <row r="9784" spans="1:5">
      <c r="A9784">
        <v>0</v>
      </c>
      <c r="B9784" t="s">
        <v>22530</v>
      </c>
      <c r="C9784" t="s">
        <v>59899</v>
      </c>
      <c r="D9784" s="111" t="s">
        <v>4130</v>
      </c>
      <c r="E9784" s="111" t="s">
        <v>59900</v>
      </c>
    </row>
    <row r="9785" spans="1:5">
      <c r="A9785">
        <v>0</v>
      </c>
      <c r="B9785" t="s">
        <v>22531</v>
      </c>
      <c r="C9785" t="s">
        <v>59901</v>
      </c>
      <c r="D9785" s="111" t="s">
        <v>4130</v>
      </c>
      <c r="E9785" s="111" t="s">
        <v>59902</v>
      </c>
    </row>
    <row r="9786" spans="1:5">
      <c r="A9786">
        <v>0</v>
      </c>
      <c r="B9786" t="s">
        <v>22532</v>
      </c>
      <c r="C9786" t="s">
        <v>59903</v>
      </c>
      <c r="D9786" s="111" t="s">
        <v>4130</v>
      </c>
      <c r="E9786" s="111" t="s">
        <v>59904</v>
      </c>
    </row>
    <row r="9787" spans="1:5">
      <c r="A9787">
        <v>0</v>
      </c>
      <c r="B9787" t="s">
        <v>22533</v>
      </c>
      <c r="C9787" t="s">
        <v>59905</v>
      </c>
      <c r="D9787" s="111" t="s">
        <v>4130</v>
      </c>
      <c r="E9787" s="111" t="s">
        <v>59906</v>
      </c>
    </row>
    <row r="9788" spans="1:5">
      <c r="A9788">
        <v>0</v>
      </c>
      <c r="B9788" t="s">
        <v>22534</v>
      </c>
      <c r="C9788" t="s">
        <v>59907</v>
      </c>
      <c r="D9788" s="111" t="s">
        <v>4130</v>
      </c>
      <c r="E9788" s="111" t="s">
        <v>59908</v>
      </c>
    </row>
    <row r="9789" spans="1:5">
      <c r="A9789">
        <v>0</v>
      </c>
      <c r="B9789" t="s">
        <v>22535</v>
      </c>
      <c r="C9789" t="s">
        <v>59909</v>
      </c>
      <c r="D9789" s="111" t="s">
        <v>4130</v>
      </c>
      <c r="E9789" s="111" t="s">
        <v>59910</v>
      </c>
    </row>
    <row r="9790" spans="1:5">
      <c r="A9790">
        <v>0</v>
      </c>
      <c r="B9790" t="s">
        <v>22536</v>
      </c>
      <c r="C9790" t="s">
        <v>59911</v>
      </c>
      <c r="D9790" s="111" t="s">
        <v>4130</v>
      </c>
      <c r="E9790" s="111" t="s">
        <v>49893</v>
      </c>
    </row>
    <row r="9791" spans="1:5">
      <c r="A9791">
        <v>0</v>
      </c>
      <c r="B9791" t="s">
        <v>22537</v>
      </c>
      <c r="C9791" t="s">
        <v>59912</v>
      </c>
      <c r="D9791" s="111" t="s">
        <v>4130</v>
      </c>
      <c r="E9791" s="111" t="s">
        <v>49895</v>
      </c>
    </row>
    <row r="9792" spans="1:5">
      <c r="A9792">
        <v>0</v>
      </c>
      <c r="B9792" t="s">
        <v>22538</v>
      </c>
      <c r="C9792" t="s">
        <v>59913</v>
      </c>
      <c r="D9792" s="111" t="s">
        <v>4130</v>
      </c>
      <c r="E9792" s="111" t="s">
        <v>59914</v>
      </c>
    </row>
    <row r="9793" spans="1:5">
      <c r="A9793">
        <v>0</v>
      </c>
      <c r="B9793" t="s">
        <v>22539</v>
      </c>
      <c r="C9793" t="s">
        <v>59915</v>
      </c>
      <c r="D9793" s="111" t="s">
        <v>4130</v>
      </c>
      <c r="E9793" s="111" t="s">
        <v>59916</v>
      </c>
    </row>
    <row r="9794" spans="1:5">
      <c r="A9794">
        <v>0</v>
      </c>
      <c r="B9794" t="s">
        <v>22540</v>
      </c>
      <c r="C9794" t="s">
        <v>59917</v>
      </c>
      <c r="D9794" s="111" t="s">
        <v>4130</v>
      </c>
      <c r="E9794" s="111" t="s">
        <v>59918</v>
      </c>
    </row>
    <row r="9795" spans="1:5">
      <c r="A9795">
        <v>0</v>
      </c>
      <c r="B9795" t="s">
        <v>22541</v>
      </c>
      <c r="C9795" t="s">
        <v>59919</v>
      </c>
      <c r="D9795" s="111" t="s">
        <v>4130</v>
      </c>
      <c r="E9795" s="111" t="s">
        <v>59920</v>
      </c>
    </row>
    <row r="9796" spans="1:5">
      <c r="A9796">
        <v>0</v>
      </c>
      <c r="B9796" t="s">
        <v>22542</v>
      </c>
      <c r="C9796" t="s">
        <v>59921</v>
      </c>
      <c r="D9796" s="111" t="s">
        <v>4130</v>
      </c>
      <c r="E9796" s="111" t="s">
        <v>59922</v>
      </c>
    </row>
    <row r="9797" spans="1:5">
      <c r="A9797">
        <v>0</v>
      </c>
      <c r="B9797" t="s">
        <v>22543</v>
      </c>
      <c r="C9797" t="s">
        <v>59923</v>
      </c>
      <c r="D9797" s="111" t="s">
        <v>4130</v>
      </c>
      <c r="E9797" s="111" t="s">
        <v>59924</v>
      </c>
    </row>
    <row r="9798" spans="1:5">
      <c r="A9798">
        <v>0</v>
      </c>
      <c r="B9798" t="s">
        <v>22544</v>
      </c>
      <c r="C9798" t="s">
        <v>59925</v>
      </c>
      <c r="D9798" s="111" t="s">
        <v>4130</v>
      </c>
      <c r="E9798" s="111" t="s">
        <v>59926</v>
      </c>
    </row>
    <row r="9799" spans="1:5">
      <c r="A9799">
        <v>0</v>
      </c>
      <c r="B9799" t="s">
        <v>22545</v>
      </c>
      <c r="C9799" t="s">
        <v>59927</v>
      </c>
      <c r="D9799" s="111" t="s">
        <v>4130</v>
      </c>
      <c r="E9799" s="111" t="s">
        <v>59928</v>
      </c>
    </row>
    <row r="9800" spans="1:5">
      <c r="A9800">
        <v>0</v>
      </c>
      <c r="B9800" t="s">
        <v>22546</v>
      </c>
      <c r="C9800" t="s">
        <v>59929</v>
      </c>
      <c r="D9800" s="111" t="s">
        <v>4130</v>
      </c>
      <c r="E9800" s="111" t="s">
        <v>49913</v>
      </c>
    </row>
    <row r="9801" spans="1:5">
      <c r="A9801">
        <v>0</v>
      </c>
      <c r="B9801" t="s">
        <v>22547</v>
      </c>
      <c r="C9801" t="s">
        <v>59930</v>
      </c>
      <c r="D9801" s="111" t="s">
        <v>4130</v>
      </c>
      <c r="E9801" s="111" t="s">
        <v>49915</v>
      </c>
    </row>
    <row r="9802" spans="1:5">
      <c r="A9802">
        <v>0</v>
      </c>
      <c r="B9802" t="s">
        <v>22548</v>
      </c>
      <c r="C9802" t="s">
        <v>59931</v>
      </c>
      <c r="D9802" s="111" t="s">
        <v>4130</v>
      </c>
      <c r="E9802" s="111" t="s">
        <v>59932</v>
      </c>
    </row>
    <row r="9803" spans="1:5">
      <c r="A9803">
        <v>0</v>
      </c>
      <c r="B9803" t="s">
        <v>22549</v>
      </c>
      <c r="C9803" t="s">
        <v>59933</v>
      </c>
      <c r="D9803" s="111" t="s">
        <v>4130</v>
      </c>
      <c r="E9803" s="111" t="s">
        <v>59934</v>
      </c>
    </row>
    <row r="9804" spans="1:5">
      <c r="A9804">
        <v>0</v>
      </c>
      <c r="B9804" t="s">
        <v>22550</v>
      </c>
      <c r="C9804" t="s">
        <v>59935</v>
      </c>
      <c r="D9804" s="111" t="s">
        <v>4130</v>
      </c>
      <c r="E9804" s="111" t="s">
        <v>59936</v>
      </c>
    </row>
    <row r="9805" spans="1:5">
      <c r="A9805">
        <v>0</v>
      </c>
      <c r="B9805" t="s">
        <v>22551</v>
      </c>
      <c r="C9805" t="s">
        <v>59937</v>
      </c>
      <c r="D9805" s="111" t="s">
        <v>4130</v>
      </c>
      <c r="E9805" s="111" t="s">
        <v>59938</v>
      </c>
    </row>
    <row r="9806" spans="1:5">
      <c r="A9806">
        <v>0</v>
      </c>
      <c r="B9806" t="s">
        <v>59939</v>
      </c>
      <c r="C9806">
        <v>0</v>
      </c>
      <c r="D9806" s="111">
        <v>0</v>
      </c>
      <c r="E9806" s="111" t="s">
        <v>42775</v>
      </c>
    </row>
    <row r="9807" spans="1:5">
      <c r="A9807">
        <v>0</v>
      </c>
      <c r="B9807" t="s">
        <v>22552</v>
      </c>
      <c r="C9807" t="s">
        <v>59940</v>
      </c>
      <c r="D9807" s="111" t="s">
        <v>4130</v>
      </c>
      <c r="E9807" s="111" t="s">
        <v>59941</v>
      </c>
    </row>
    <row r="9808" spans="1:5">
      <c r="A9808">
        <v>0</v>
      </c>
      <c r="B9808" t="s">
        <v>22553</v>
      </c>
      <c r="C9808" t="s">
        <v>59942</v>
      </c>
      <c r="D9808" s="111" t="s">
        <v>4130</v>
      </c>
      <c r="E9808" s="111" t="s">
        <v>59943</v>
      </c>
    </row>
    <row r="9809" spans="1:5">
      <c r="A9809">
        <v>0</v>
      </c>
      <c r="B9809" t="s">
        <v>22554</v>
      </c>
      <c r="C9809" t="s">
        <v>59944</v>
      </c>
      <c r="D9809" s="111" t="s">
        <v>4130</v>
      </c>
      <c r="E9809" s="111" t="s">
        <v>49929</v>
      </c>
    </row>
    <row r="9810" spans="1:5">
      <c r="A9810">
        <v>0</v>
      </c>
      <c r="B9810" t="s">
        <v>22555</v>
      </c>
      <c r="C9810" t="s">
        <v>59945</v>
      </c>
      <c r="D9810" s="111" t="s">
        <v>4130</v>
      </c>
      <c r="E9810" s="111" t="s">
        <v>49931</v>
      </c>
    </row>
    <row r="9811" spans="1:5">
      <c r="A9811">
        <v>0</v>
      </c>
      <c r="B9811" t="s">
        <v>22556</v>
      </c>
      <c r="C9811" t="s">
        <v>59946</v>
      </c>
      <c r="D9811" s="111" t="s">
        <v>4130</v>
      </c>
      <c r="E9811" s="111" t="s">
        <v>49933</v>
      </c>
    </row>
    <row r="9812" spans="1:5">
      <c r="A9812">
        <v>0</v>
      </c>
      <c r="B9812" t="s">
        <v>22557</v>
      </c>
      <c r="C9812" t="s">
        <v>59947</v>
      </c>
      <c r="D9812" s="111" t="s">
        <v>4130</v>
      </c>
      <c r="E9812" s="111" t="s">
        <v>49935</v>
      </c>
    </row>
    <row r="9813" spans="1:5">
      <c r="A9813">
        <v>0</v>
      </c>
      <c r="B9813" t="s">
        <v>22558</v>
      </c>
      <c r="C9813" t="s">
        <v>59948</v>
      </c>
      <c r="D9813" s="111" t="s">
        <v>4130</v>
      </c>
      <c r="E9813" s="111" t="s">
        <v>49937</v>
      </c>
    </row>
    <row r="9814" spans="1:5">
      <c r="A9814">
        <v>0</v>
      </c>
      <c r="B9814" t="s">
        <v>22559</v>
      </c>
      <c r="C9814" t="s">
        <v>59949</v>
      </c>
      <c r="D9814" s="111" t="s">
        <v>4130</v>
      </c>
      <c r="E9814" s="111" t="s">
        <v>49937</v>
      </c>
    </row>
    <row r="9815" spans="1:5">
      <c r="A9815">
        <v>0</v>
      </c>
      <c r="B9815" t="s">
        <v>22560</v>
      </c>
      <c r="C9815" t="s">
        <v>59950</v>
      </c>
      <c r="D9815" s="111" t="s">
        <v>4130</v>
      </c>
      <c r="E9815" s="111" t="s">
        <v>49940</v>
      </c>
    </row>
    <row r="9816" spans="1:5">
      <c r="A9816">
        <v>0</v>
      </c>
      <c r="B9816" t="s">
        <v>22561</v>
      </c>
      <c r="C9816" t="s">
        <v>59951</v>
      </c>
      <c r="D9816" s="111" t="s">
        <v>4130</v>
      </c>
      <c r="E9816" s="111" t="s">
        <v>59952</v>
      </c>
    </row>
    <row r="9817" spans="1:5">
      <c r="A9817">
        <v>0</v>
      </c>
      <c r="B9817" t="s">
        <v>22562</v>
      </c>
      <c r="C9817" t="s">
        <v>59953</v>
      </c>
      <c r="D9817" s="111" t="s">
        <v>4130</v>
      </c>
      <c r="E9817" s="111" t="s">
        <v>59954</v>
      </c>
    </row>
    <row r="9818" spans="1:5">
      <c r="A9818">
        <v>0</v>
      </c>
      <c r="B9818" t="s">
        <v>59955</v>
      </c>
      <c r="C9818">
        <v>0</v>
      </c>
      <c r="D9818" s="111">
        <v>0</v>
      </c>
      <c r="E9818" s="111" t="s">
        <v>42775</v>
      </c>
    </row>
    <row r="9819" spans="1:5">
      <c r="A9819">
        <v>0</v>
      </c>
      <c r="B9819" t="s">
        <v>22563</v>
      </c>
      <c r="C9819" t="s">
        <v>59956</v>
      </c>
      <c r="D9819" s="111" t="s">
        <v>4130</v>
      </c>
      <c r="E9819" s="111" t="s">
        <v>52525</v>
      </c>
    </row>
    <row r="9820" spans="1:5">
      <c r="A9820">
        <v>0</v>
      </c>
      <c r="B9820" t="s">
        <v>22564</v>
      </c>
      <c r="C9820" t="s">
        <v>59957</v>
      </c>
      <c r="D9820" s="111" t="s">
        <v>4130</v>
      </c>
      <c r="E9820" s="111" t="s">
        <v>59958</v>
      </c>
    </row>
    <row r="9821" spans="1:5">
      <c r="A9821">
        <v>0</v>
      </c>
      <c r="B9821" t="s">
        <v>59959</v>
      </c>
      <c r="C9821">
        <v>0</v>
      </c>
      <c r="D9821" s="111">
        <v>0</v>
      </c>
      <c r="E9821" s="111" t="s">
        <v>42775</v>
      </c>
    </row>
    <row r="9822" spans="1:5">
      <c r="A9822">
        <v>0</v>
      </c>
      <c r="B9822" t="s">
        <v>22565</v>
      </c>
      <c r="C9822" t="s">
        <v>59960</v>
      </c>
      <c r="D9822" s="111" t="s">
        <v>4130</v>
      </c>
      <c r="E9822" s="111" t="s">
        <v>42851</v>
      </c>
    </row>
    <row r="9823" spans="1:5">
      <c r="A9823">
        <v>0</v>
      </c>
      <c r="B9823" t="s">
        <v>22566</v>
      </c>
      <c r="C9823" t="s">
        <v>59961</v>
      </c>
      <c r="D9823" s="111" t="s">
        <v>4130</v>
      </c>
      <c r="E9823" s="111" t="s">
        <v>59962</v>
      </c>
    </row>
    <row r="9824" spans="1:5">
      <c r="A9824">
        <v>0</v>
      </c>
      <c r="B9824" t="s">
        <v>22567</v>
      </c>
      <c r="C9824" t="s">
        <v>59963</v>
      </c>
      <c r="D9824" s="111" t="s">
        <v>4130</v>
      </c>
      <c r="E9824" s="111" t="s">
        <v>59964</v>
      </c>
    </row>
    <row r="9825" spans="1:5">
      <c r="A9825">
        <v>0</v>
      </c>
      <c r="B9825" t="s">
        <v>22568</v>
      </c>
      <c r="C9825" t="s">
        <v>59965</v>
      </c>
      <c r="D9825" s="111" t="s">
        <v>4130</v>
      </c>
      <c r="E9825" s="111" t="s">
        <v>59966</v>
      </c>
    </row>
    <row r="9826" spans="1:5">
      <c r="A9826">
        <v>0</v>
      </c>
      <c r="B9826" t="s">
        <v>22569</v>
      </c>
      <c r="C9826" t="s">
        <v>59967</v>
      </c>
      <c r="D9826" s="111" t="s">
        <v>4130</v>
      </c>
      <c r="E9826" s="111" t="s">
        <v>43774</v>
      </c>
    </row>
    <row r="9827" spans="1:5">
      <c r="A9827">
        <v>0</v>
      </c>
      <c r="B9827" t="s">
        <v>22570</v>
      </c>
      <c r="C9827" t="s">
        <v>59968</v>
      </c>
      <c r="D9827" s="111" t="s">
        <v>4130</v>
      </c>
      <c r="E9827" s="111" t="s">
        <v>49695</v>
      </c>
    </row>
    <row r="9828" spans="1:5">
      <c r="A9828">
        <v>0</v>
      </c>
      <c r="B9828" t="s">
        <v>22571</v>
      </c>
      <c r="C9828" t="s">
        <v>59969</v>
      </c>
      <c r="D9828" s="111" t="s">
        <v>4130</v>
      </c>
      <c r="E9828" s="111" t="s">
        <v>59970</v>
      </c>
    </row>
    <row r="9829" spans="1:5">
      <c r="A9829">
        <v>0</v>
      </c>
      <c r="B9829" t="s">
        <v>22572</v>
      </c>
      <c r="C9829" t="s">
        <v>59971</v>
      </c>
      <c r="D9829" s="111" t="s">
        <v>4130</v>
      </c>
      <c r="E9829" s="111" t="s">
        <v>59972</v>
      </c>
    </row>
    <row r="9830" spans="1:5">
      <c r="A9830">
        <v>0</v>
      </c>
      <c r="B9830" t="s">
        <v>22573</v>
      </c>
      <c r="C9830" t="s">
        <v>59973</v>
      </c>
      <c r="D9830" s="111" t="s">
        <v>4130</v>
      </c>
      <c r="E9830" s="111" t="s">
        <v>59974</v>
      </c>
    </row>
    <row r="9831" spans="1:5">
      <c r="A9831">
        <v>0</v>
      </c>
      <c r="B9831" t="s">
        <v>59975</v>
      </c>
      <c r="C9831">
        <v>0</v>
      </c>
      <c r="D9831" s="111">
        <v>0</v>
      </c>
      <c r="E9831" s="111" t="s">
        <v>42775</v>
      </c>
    </row>
    <row r="9832" spans="1:5">
      <c r="A9832">
        <v>0</v>
      </c>
      <c r="B9832" t="s">
        <v>22574</v>
      </c>
      <c r="C9832" t="s">
        <v>59976</v>
      </c>
      <c r="D9832" s="111" t="s">
        <v>4130</v>
      </c>
      <c r="E9832" s="111" t="s">
        <v>59977</v>
      </c>
    </row>
    <row r="9833" spans="1:5">
      <c r="A9833">
        <v>0</v>
      </c>
      <c r="B9833" t="s">
        <v>22575</v>
      </c>
      <c r="C9833" t="s">
        <v>59978</v>
      </c>
      <c r="D9833" s="111" t="s">
        <v>4130</v>
      </c>
      <c r="E9833" s="111" t="s">
        <v>59979</v>
      </c>
    </row>
    <row r="9834" spans="1:5">
      <c r="A9834">
        <v>0</v>
      </c>
      <c r="B9834" t="s">
        <v>59980</v>
      </c>
      <c r="C9834">
        <v>0</v>
      </c>
      <c r="D9834" s="111">
        <v>0</v>
      </c>
      <c r="E9834" s="111" t="s">
        <v>42775</v>
      </c>
    </row>
    <row r="9835" spans="1:5">
      <c r="A9835">
        <v>0</v>
      </c>
      <c r="B9835" t="s">
        <v>22576</v>
      </c>
      <c r="C9835" t="s">
        <v>59981</v>
      </c>
      <c r="D9835" s="111" t="s">
        <v>4130</v>
      </c>
      <c r="E9835" s="111" t="s">
        <v>59982</v>
      </c>
    </row>
    <row r="9836" spans="1:5">
      <c r="A9836">
        <v>0</v>
      </c>
      <c r="B9836" t="s">
        <v>59983</v>
      </c>
      <c r="C9836">
        <v>0</v>
      </c>
      <c r="D9836" s="111">
        <v>0</v>
      </c>
      <c r="E9836" s="111" t="s">
        <v>42775</v>
      </c>
    </row>
    <row r="9837" spans="1:5">
      <c r="A9837">
        <v>0</v>
      </c>
      <c r="B9837" t="s">
        <v>22577</v>
      </c>
      <c r="C9837" t="s">
        <v>59984</v>
      </c>
      <c r="D9837" s="111" t="s">
        <v>4130</v>
      </c>
      <c r="E9837" s="111" t="s">
        <v>59985</v>
      </c>
    </row>
    <row r="9838" spans="1:5">
      <c r="A9838">
        <v>0</v>
      </c>
      <c r="B9838" t="s">
        <v>59986</v>
      </c>
      <c r="C9838">
        <v>0</v>
      </c>
      <c r="D9838" s="111">
        <v>0</v>
      </c>
      <c r="E9838" s="111" t="s">
        <v>42775</v>
      </c>
    </row>
    <row r="9839" spans="1:5">
      <c r="A9839">
        <v>0</v>
      </c>
      <c r="B9839" t="s">
        <v>22578</v>
      </c>
      <c r="C9839" t="s">
        <v>59987</v>
      </c>
      <c r="D9839" s="111" t="s">
        <v>4130</v>
      </c>
      <c r="E9839" s="111" t="s">
        <v>47903</v>
      </c>
    </row>
    <row r="9840" spans="1:5">
      <c r="A9840">
        <v>0</v>
      </c>
      <c r="B9840" t="s">
        <v>22579</v>
      </c>
      <c r="C9840" t="s">
        <v>59988</v>
      </c>
      <c r="D9840" s="111" t="s">
        <v>4130</v>
      </c>
      <c r="E9840" s="111" t="s">
        <v>51090</v>
      </c>
    </row>
    <row r="9841" spans="1:5">
      <c r="A9841">
        <v>0</v>
      </c>
      <c r="B9841" t="s">
        <v>22580</v>
      </c>
      <c r="C9841" t="s">
        <v>59989</v>
      </c>
      <c r="D9841" s="111" t="s">
        <v>4130</v>
      </c>
      <c r="E9841" s="111" t="s">
        <v>59990</v>
      </c>
    </row>
    <row r="9842" spans="1:5">
      <c r="A9842">
        <v>0</v>
      </c>
      <c r="B9842" t="s">
        <v>22581</v>
      </c>
      <c r="C9842" t="s">
        <v>59991</v>
      </c>
      <c r="D9842" s="111" t="s">
        <v>4130</v>
      </c>
      <c r="E9842" s="111" t="s">
        <v>59992</v>
      </c>
    </row>
    <row r="9843" spans="1:5">
      <c r="A9843" t="s">
        <v>59993</v>
      </c>
      <c r="B9843">
        <v>0</v>
      </c>
      <c r="C9843">
        <v>0</v>
      </c>
      <c r="D9843" s="111">
        <v>0</v>
      </c>
      <c r="E9843" s="111" t="s">
        <v>42775</v>
      </c>
    </row>
    <row r="9844" spans="1:5">
      <c r="A9844">
        <v>0</v>
      </c>
      <c r="B9844" t="s">
        <v>59994</v>
      </c>
      <c r="C9844">
        <v>0</v>
      </c>
      <c r="D9844" s="111">
        <v>0</v>
      </c>
      <c r="E9844" s="111" t="s">
        <v>42775</v>
      </c>
    </row>
    <row r="9845" spans="1:5">
      <c r="A9845">
        <v>0</v>
      </c>
      <c r="B9845" t="s">
        <v>22586</v>
      </c>
      <c r="C9845" t="s">
        <v>59995</v>
      </c>
      <c r="D9845" s="111" t="s">
        <v>4130</v>
      </c>
      <c r="E9845" s="111" t="s">
        <v>59996</v>
      </c>
    </row>
    <row r="9846" spans="1:5">
      <c r="A9846">
        <v>0</v>
      </c>
      <c r="B9846" t="s">
        <v>59997</v>
      </c>
      <c r="C9846">
        <v>0</v>
      </c>
      <c r="D9846" s="111">
        <v>0</v>
      </c>
      <c r="E9846" s="111" t="s">
        <v>42775</v>
      </c>
    </row>
    <row r="9847" spans="1:5">
      <c r="A9847">
        <v>0</v>
      </c>
      <c r="B9847" t="s">
        <v>22587</v>
      </c>
      <c r="C9847" t="s">
        <v>59998</v>
      </c>
      <c r="D9847" s="111" t="s">
        <v>4130</v>
      </c>
      <c r="E9847" s="111" t="s">
        <v>59999</v>
      </c>
    </row>
    <row r="9848" spans="1:5">
      <c r="A9848">
        <v>0</v>
      </c>
      <c r="B9848" t="s">
        <v>22588</v>
      </c>
      <c r="C9848" t="s">
        <v>60000</v>
      </c>
      <c r="D9848" s="111" t="s">
        <v>4130</v>
      </c>
      <c r="E9848" s="111" t="s">
        <v>60001</v>
      </c>
    </row>
    <row r="9849" spans="1:5">
      <c r="A9849" t="s">
        <v>60002</v>
      </c>
      <c r="B9849">
        <v>0</v>
      </c>
      <c r="C9849">
        <v>0</v>
      </c>
      <c r="D9849" s="111">
        <v>0</v>
      </c>
      <c r="E9849" s="111" t="s">
        <v>42775</v>
      </c>
    </row>
    <row r="9850" spans="1:5">
      <c r="A9850">
        <v>0</v>
      </c>
      <c r="B9850" t="s">
        <v>60003</v>
      </c>
      <c r="C9850">
        <v>0</v>
      </c>
      <c r="D9850" s="111">
        <v>0</v>
      </c>
      <c r="E9850" s="111" t="s">
        <v>42775</v>
      </c>
    </row>
    <row r="9851" spans="1:5">
      <c r="A9851">
        <v>0</v>
      </c>
      <c r="B9851" t="s">
        <v>22589</v>
      </c>
      <c r="C9851" t="s">
        <v>60004</v>
      </c>
      <c r="D9851" s="111" t="s">
        <v>4130</v>
      </c>
      <c r="E9851" s="111" t="s">
        <v>49996</v>
      </c>
    </row>
    <row r="9852" spans="1:5">
      <c r="A9852">
        <v>0</v>
      </c>
      <c r="B9852" t="s">
        <v>22590</v>
      </c>
      <c r="C9852" t="s">
        <v>60005</v>
      </c>
      <c r="D9852" s="111" t="s">
        <v>4130</v>
      </c>
      <c r="E9852" s="111" t="s">
        <v>49998</v>
      </c>
    </row>
    <row r="9853" spans="1:5">
      <c r="A9853">
        <v>0</v>
      </c>
      <c r="B9853" t="s">
        <v>22591</v>
      </c>
      <c r="C9853" t="s">
        <v>60006</v>
      </c>
      <c r="D9853" s="111" t="s">
        <v>4130</v>
      </c>
      <c r="E9853" s="111" t="s">
        <v>50000</v>
      </c>
    </row>
    <row r="9854" spans="1:5">
      <c r="A9854">
        <v>0</v>
      </c>
      <c r="B9854" t="s">
        <v>22592</v>
      </c>
      <c r="C9854" t="s">
        <v>60007</v>
      </c>
      <c r="D9854" s="111" t="s">
        <v>4130</v>
      </c>
      <c r="E9854" s="111" t="s">
        <v>50002</v>
      </c>
    </row>
    <row r="9855" spans="1:5">
      <c r="A9855">
        <v>0</v>
      </c>
      <c r="B9855" t="s">
        <v>22593</v>
      </c>
      <c r="C9855" t="s">
        <v>60008</v>
      </c>
      <c r="D9855" s="111" t="s">
        <v>4130</v>
      </c>
      <c r="E9855" s="111" t="s">
        <v>50004</v>
      </c>
    </row>
    <row r="9856" spans="1:5">
      <c r="A9856">
        <v>0</v>
      </c>
      <c r="B9856" t="s">
        <v>22594</v>
      </c>
      <c r="C9856" t="s">
        <v>60009</v>
      </c>
      <c r="D9856" s="111" t="s">
        <v>4130</v>
      </c>
      <c r="E9856" s="111" t="s">
        <v>50006</v>
      </c>
    </row>
    <row r="9857" spans="1:5">
      <c r="A9857">
        <v>0</v>
      </c>
      <c r="B9857" t="s">
        <v>22595</v>
      </c>
      <c r="C9857" t="s">
        <v>60010</v>
      </c>
      <c r="D9857" s="111" t="s">
        <v>4130</v>
      </c>
      <c r="E9857" s="111" t="s">
        <v>50008</v>
      </c>
    </row>
    <row r="9858" spans="1:5">
      <c r="A9858">
        <v>0</v>
      </c>
      <c r="B9858" t="s">
        <v>22596</v>
      </c>
      <c r="C9858" t="s">
        <v>60011</v>
      </c>
      <c r="D9858" s="111" t="s">
        <v>4130</v>
      </c>
      <c r="E9858" s="111" t="s">
        <v>50010</v>
      </c>
    </row>
    <row r="9859" spans="1:5">
      <c r="A9859">
        <v>0</v>
      </c>
      <c r="B9859" t="s">
        <v>22597</v>
      </c>
      <c r="C9859" t="s">
        <v>60012</v>
      </c>
      <c r="D9859" s="111" t="s">
        <v>4130</v>
      </c>
      <c r="E9859" s="111" t="s">
        <v>50012</v>
      </c>
    </row>
    <row r="9860" spans="1:5">
      <c r="A9860">
        <v>0</v>
      </c>
      <c r="B9860" t="s">
        <v>22598</v>
      </c>
      <c r="C9860" t="s">
        <v>60013</v>
      </c>
      <c r="D9860" s="111" t="s">
        <v>4130</v>
      </c>
      <c r="E9860" s="111" t="s">
        <v>50014</v>
      </c>
    </row>
    <row r="9861" spans="1:5">
      <c r="A9861" t="s">
        <v>60014</v>
      </c>
      <c r="B9861">
        <v>0</v>
      </c>
      <c r="C9861">
        <v>0</v>
      </c>
      <c r="D9861" s="111">
        <v>0</v>
      </c>
      <c r="E9861" s="111" t="s">
        <v>42775</v>
      </c>
    </row>
    <row r="9862" spans="1:5">
      <c r="A9862">
        <v>0</v>
      </c>
      <c r="B9862" t="s">
        <v>60015</v>
      </c>
      <c r="C9862">
        <v>0</v>
      </c>
      <c r="D9862" s="111">
        <v>0</v>
      </c>
      <c r="E9862" s="111" t="s">
        <v>42775</v>
      </c>
    </row>
    <row r="9863" spans="1:5">
      <c r="A9863">
        <v>0</v>
      </c>
      <c r="B9863" t="s">
        <v>22599</v>
      </c>
      <c r="C9863" t="s">
        <v>60016</v>
      </c>
      <c r="D9863" s="111" t="s">
        <v>4130</v>
      </c>
      <c r="E9863" s="111" t="s">
        <v>60017</v>
      </c>
    </row>
    <row r="9864" spans="1:5">
      <c r="A9864">
        <v>0</v>
      </c>
      <c r="B9864" t="s">
        <v>22600</v>
      </c>
      <c r="C9864" t="s">
        <v>60018</v>
      </c>
      <c r="D9864" s="111" t="s">
        <v>4130</v>
      </c>
      <c r="E9864" s="111" t="s">
        <v>60019</v>
      </c>
    </row>
    <row r="9865" spans="1:5">
      <c r="A9865">
        <v>0</v>
      </c>
      <c r="B9865" t="s">
        <v>22601</v>
      </c>
      <c r="C9865" t="s">
        <v>60020</v>
      </c>
      <c r="D9865" s="111" t="s">
        <v>4130</v>
      </c>
      <c r="E9865" s="111" t="s">
        <v>60021</v>
      </c>
    </row>
    <row r="9866" spans="1:5">
      <c r="A9866">
        <v>0</v>
      </c>
      <c r="B9866" t="s">
        <v>22602</v>
      </c>
      <c r="C9866" t="s">
        <v>60022</v>
      </c>
      <c r="D9866" s="111" t="s">
        <v>4130</v>
      </c>
      <c r="E9866" s="111" t="s">
        <v>60023</v>
      </c>
    </row>
    <row r="9867" spans="1:5">
      <c r="A9867">
        <v>0</v>
      </c>
      <c r="B9867">
        <v>0</v>
      </c>
      <c r="C9867">
        <v>0</v>
      </c>
      <c r="D9867" s="111">
        <v>0</v>
      </c>
      <c r="E9867" s="111" t="s">
        <v>42775</v>
      </c>
    </row>
    <row r="9868" spans="1:5">
      <c r="A9868" t="s">
        <v>60024</v>
      </c>
      <c r="B9868">
        <v>0</v>
      </c>
      <c r="C9868">
        <v>0</v>
      </c>
      <c r="D9868" s="111">
        <v>0</v>
      </c>
      <c r="E9868" s="111" t="s">
        <v>42775</v>
      </c>
    </row>
    <row r="9869" spans="1:5">
      <c r="A9869">
        <v>0</v>
      </c>
      <c r="B9869" t="s">
        <v>60025</v>
      </c>
      <c r="C9869">
        <v>0</v>
      </c>
      <c r="D9869" s="111">
        <v>0</v>
      </c>
      <c r="E9869" s="111" t="s">
        <v>42775</v>
      </c>
    </row>
    <row r="9870" spans="1:5">
      <c r="A9870">
        <v>0</v>
      </c>
      <c r="B9870" t="s">
        <v>22603</v>
      </c>
      <c r="C9870" t="s">
        <v>60026</v>
      </c>
      <c r="D9870" s="111" t="s">
        <v>4135</v>
      </c>
      <c r="E9870" s="111" t="s">
        <v>47851</v>
      </c>
    </row>
    <row r="9871" spans="1:5">
      <c r="A9871">
        <v>0</v>
      </c>
      <c r="B9871" t="s">
        <v>22604</v>
      </c>
      <c r="C9871" t="s">
        <v>60027</v>
      </c>
      <c r="D9871" s="111" t="s">
        <v>4135</v>
      </c>
      <c r="E9871" s="111" t="s">
        <v>60028</v>
      </c>
    </row>
    <row r="9872" spans="1:5">
      <c r="A9872">
        <v>0</v>
      </c>
      <c r="B9872" t="s">
        <v>22605</v>
      </c>
      <c r="C9872" t="s">
        <v>60029</v>
      </c>
      <c r="D9872" s="111" t="s">
        <v>4135</v>
      </c>
      <c r="E9872" s="111" t="s">
        <v>60030</v>
      </c>
    </row>
    <row r="9873" spans="1:5">
      <c r="A9873">
        <v>0</v>
      </c>
      <c r="B9873" t="s">
        <v>22606</v>
      </c>
      <c r="C9873" t="s">
        <v>60031</v>
      </c>
      <c r="D9873" s="111" t="s">
        <v>4135</v>
      </c>
      <c r="E9873" s="111" t="s">
        <v>58350</v>
      </c>
    </row>
    <row r="9874" spans="1:5">
      <c r="A9874">
        <v>0</v>
      </c>
      <c r="B9874" t="s">
        <v>22607</v>
      </c>
      <c r="C9874" t="s">
        <v>60032</v>
      </c>
      <c r="D9874" s="111" t="s">
        <v>4135</v>
      </c>
      <c r="E9874" s="111" t="s">
        <v>60028</v>
      </c>
    </row>
    <row r="9875" spans="1:5">
      <c r="A9875">
        <v>0</v>
      </c>
      <c r="B9875" t="s">
        <v>22608</v>
      </c>
      <c r="C9875" t="s">
        <v>60033</v>
      </c>
      <c r="D9875" s="111" t="s">
        <v>4135</v>
      </c>
      <c r="E9875" s="111" t="s">
        <v>43435</v>
      </c>
    </row>
    <row r="9876" spans="1:5">
      <c r="A9876">
        <v>0</v>
      </c>
      <c r="B9876" t="s">
        <v>22609</v>
      </c>
      <c r="C9876" t="s">
        <v>60034</v>
      </c>
      <c r="D9876" s="111" t="s">
        <v>4135</v>
      </c>
      <c r="E9876" s="111" t="s">
        <v>60035</v>
      </c>
    </row>
    <row r="9877" spans="1:5">
      <c r="A9877">
        <v>0</v>
      </c>
      <c r="B9877" t="s">
        <v>60036</v>
      </c>
      <c r="C9877">
        <v>0</v>
      </c>
      <c r="D9877" s="111">
        <v>0</v>
      </c>
      <c r="E9877" s="111" t="s">
        <v>42775</v>
      </c>
    </row>
    <row r="9878" spans="1:5">
      <c r="A9878">
        <v>0</v>
      </c>
      <c r="B9878" t="s">
        <v>22610</v>
      </c>
      <c r="C9878" t="s">
        <v>60037</v>
      </c>
      <c r="D9878" s="111" t="s">
        <v>42876</v>
      </c>
      <c r="E9878" s="111" t="s">
        <v>50041</v>
      </c>
    </row>
    <row r="9879" spans="1:5">
      <c r="A9879">
        <v>0</v>
      </c>
      <c r="B9879" t="s">
        <v>22611</v>
      </c>
      <c r="C9879" t="s">
        <v>60038</v>
      </c>
      <c r="D9879" s="111" t="s">
        <v>50043</v>
      </c>
      <c r="E9879" s="111" t="s">
        <v>60039</v>
      </c>
    </row>
    <row r="9880" spans="1:5">
      <c r="A9880">
        <v>0</v>
      </c>
      <c r="B9880" t="s">
        <v>22612</v>
      </c>
      <c r="C9880" t="s">
        <v>60040</v>
      </c>
      <c r="D9880" s="111" t="s">
        <v>40</v>
      </c>
      <c r="E9880" s="111" t="s">
        <v>60041</v>
      </c>
    </row>
    <row r="9881" spans="1:5">
      <c r="A9881">
        <v>0</v>
      </c>
      <c r="B9881" t="s">
        <v>22613</v>
      </c>
      <c r="C9881" t="s">
        <v>60042</v>
      </c>
      <c r="D9881" s="111" t="s">
        <v>4130</v>
      </c>
      <c r="E9881" s="111" t="s">
        <v>60043</v>
      </c>
    </row>
    <row r="9882" spans="1:5">
      <c r="A9882" t="s">
        <v>60044</v>
      </c>
      <c r="B9882">
        <v>0</v>
      </c>
      <c r="C9882">
        <v>0</v>
      </c>
      <c r="D9882" s="111">
        <v>0</v>
      </c>
      <c r="E9882" s="111" t="s">
        <v>42775</v>
      </c>
    </row>
    <row r="9883" spans="1:5">
      <c r="A9883">
        <v>0</v>
      </c>
      <c r="B9883" t="s">
        <v>60045</v>
      </c>
      <c r="C9883">
        <v>0</v>
      </c>
      <c r="D9883" s="111">
        <v>0</v>
      </c>
      <c r="E9883" s="111" t="s">
        <v>42775</v>
      </c>
    </row>
    <row r="9884" spans="1:5">
      <c r="A9884">
        <v>0</v>
      </c>
      <c r="B9884" t="s">
        <v>22614</v>
      </c>
      <c r="C9884" t="s">
        <v>60046</v>
      </c>
      <c r="D9884" s="111" t="s">
        <v>4135</v>
      </c>
      <c r="E9884" s="111" t="s">
        <v>44295</v>
      </c>
    </row>
    <row r="9885" spans="1:5">
      <c r="A9885">
        <v>0</v>
      </c>
      <c r="B9885" t="s">
        <v>22615</v>
      </c>
      <c r="C9885" t="s">
        <v>60047</v>
      </c>
      <c r="D9885" s="111" t="s">
        <v>4135</v>
      </c>
      <c r="E9885" s="111" t="s">
        <v>60048</v>
      </c>
    </row>
    <row r="9886" spans="1:5">
      <c r="A9886">
        <v>0</v>
      </c>
      <c r="B9886" t="s">
        <v>22616</v>
      </c>
      <c r="C9886" t="s">
        <v>60049</v>
      </c>
      <c r="D9886" s="111" t="s">
        <v>4135</v>
      </c>
      <c r="E9886" s="111" t="s">
        <v>60048</v>
      </c>
    </row>
    <row r="9887" spans="1:5">
      <c r="A9887" t="s">
        <v>60050</v>
      </c>
      <c r="B9887">
        <v>0</v>
      </c>
      <c r="C9887">
        <v>0</v>
      </c>
      <c r="D9887" s="111">
        <v>0</v>
      </c>
      <c r="E9887" s="111" t="s">
        <v>42775</v>
      </c>
    </row>
    <row r="9888" spans="1:5">
      <c r="A9888">
        <v>0</v>
      </c>
      <c r="B9888" t="s">
        <v>60051</v>
      </c>
      <c r="C9888">
        <v>0</v>
      </c>
      <c r="D9888" s="111">
        <v>0</v>
      </c>
      <c r="E9888" s="111" t="s">
        <v>42775</v>
      </c>
    </row>
    <row r="9889" spans="1:5">
      <c r="A9889">
        <v>0</v>
      </c>
      <c r="B9889" t="s">
        <v>22617</v>
      </c>
      <c r="C9889" t="s">
        <v>60052</v>
      </c>
      <c r="D9889" s="111" t="s">
        <v>4130</v>
      </c>
      <c r="E9889" s="111" t="s">
        <v>60053</v>
      </c>
    </row>
    <row r="9890" spans="1:5">
      <c r="A9890">
        <v>0</v>
      </c>
      <c r="B9890" t="s">
        <v>22618</v>
      </c>
      <c r="C9890" t="s">
        <v>60054</v>
      </c>
      <c r="D9890" s="111" t="s">
        <v>4130</v>
      </c>
      <c r="E9890" s="111" t="s">
        <v>60055</v>
      </c>
    </row>
    <row r="9891" spans="1:5">
      <c r="A9891">
        <v>0</v>
      </c>
      <c r="B9891" t="s">
        <v>22619</v>
      </c>
      <c r="C9891" t="s">
        <v>60056</v>
      </c>
      <c r="D9891" s="111" t="s">
        <v>4130</v>
      </c>
      <c r="E9891" s="111" t="s">
        <v>60057</v>
      </c>
    </row>
    <row r="9892" spans="1:5">
      <c r="A9892">
        <v>0</v>
      </c>
      <c r="B9892">
        <v>0</v>
      </c>
      <c r="C9892">
        <v>0</v>
      </c>
      <c r="D9892" s="111">
        <v>0</v>
      </c>
      <c r="E9892" s="111" t="s">
        <v>42775</v>
      </c>
    </row>
    <row r="9893" spans="1:5">
      <c r="A9893">
        <v>0</v>
      </c>
      <c r="B9893">
        <v>0</v>
      </c>
      <c r="C9893">
        <v>0</v>
      </c>
      <c r="D9893" s="111">
        <v>0</v>
      </c>
      <c r="E9893" s="111" t="s">
        <v>42775</v>
      </c>
    </row>
    <row r="9894" spans="1:5">
      <c r="A9894" t="s">
        <v>60058</v>
      </c>
      <c r="B9894">
        <v>0</v>
      </c>
      <c r="C9894">
        <v>0</v>
      </c>
      <c r="D9894" s="111">
        <v>0</v>
      </c>
      <c r="E9894" s="111" t="s">
        <v>42775</v>
      </c>
    </row>
    <row r="9895" spans="1:5">
      <c r="A9895">
        <v>0</v>
      </c>
      <c r="B9895" t="s">
        <v>60059</v>
      </c>
      <c r="C9895">
        <v>0</v>
      </c>
      <c r="D9895" s="111">
        <v>0</v>
      </c>
      <c r="E9895" s="111" t="s">
        <v>42775</v>
      </c>
    </row>
    <row r="9896" spans="1:5">
      <c r="A9896">
        <v>0</v>
      </c>
      <c r="B9896" t="s">
        <v>22620</v>
      </c>
      <c r="C9896" t="s">
        <v>60060</v>
      </c>
      <c r="D9896" s="111" t="s">
        <v>33</v>
      </c>
      <c r="E9896" s="111" t="s">
        <v>60061</v>
      </c>
    </row>
    <row r="9897" spans="1:5">
      <c r="A9897">
        <v>0</v>
      </c>
      <c r="B9897" t="s">
        <v>22621</v>
      </c>
      <c r="C9897" t="s">
        <v>60062</v>
      </c>
      <c r="D9897" s="111" t="s">
        <v>33</v>
      </c>
      <c r="E9897" s="111" t="s">
        <v>60063</v>
      </c>
    </row>
    <row r="9898" spans="1:5">
      <c r="A9898">
        <v>0</v>
      </c>
      <c r="B9898" t="s">
        <v>22622</v>
      </c>
      <c r="C9898" t="s">
        <v>60064</v>
      </c>
      <c r="D9898" s="111" t="s">
        <v>33</v>
      </c>
      <c r="E9898" s="111" t="s">
        <v>57865</v>
      </c>
    </row>
    <row r="9899" spans="1:5">
      <c r="A9899">
        <v>0</v>
      </c>
      <c r="B9899" t="s">
        <v>22623</v>
      </c>
      <c r="C9899" t="s">
        <v>60065</v>
      </c>
      <c r="D9899" s="111" t="s">
        <v>33</v>
      </c>
      <c r="E9899" s="111" t="s">
        <v>60066</v>
      </c>
    </row>
    <row r="9900" spans="1:5">
      <c r="A9900">
        <v>0</v>
      </c>
      <c r="B9900" t="s">
        <v>60067</v>
      </c>
      <c r="C9900">
        <v>0</v>
      </c>
      <c r="D9900" s="111">
        <v>0</v>
      </c>
      <c r="E9900" s="111" t="s">
        <v>42775</v>
      </c>
    </row>
    <row r="9901" spans="1:5">
      <c r="A9901">
        <v>0</v>
      </c>
      <c r="B9901" t="s">
        <v>22624</v>
      </c>
      <c r="C9901" t="s">
        <v>60068</v>
      </c>
      <c r="D9901" s="111" t="s">
        <v>33</v>
      </c>
      <c r="E9901" s="111" t="s">
        <v>60069</v>
      </c>
    </row>
    <row r="9902" spans="1:5">
      <c r="A9902">
        <v>0</v>
      </c>
      <c r="B9902" t="s">
        <v>22625</v>
      </c>
      <c r="C9902" t="s">
        <v>60070</v>
      </c>
      <c r="D9902" s="111" t="s">
        <v>33</v>
      </c>
      <c r="E9902" s="111" t="s">
        <v>60071</v>
      </c>
    </row>
    <row r="9903" spans="1:5">
      <c r="A9903">
        <v>0</v>
      </c>
      <c r="B9903" t="s">
        <v>22626</v>
      </c>
      <c r="C9903" t="s">
        <v>60072</v>
      </c>
      <c r="D9903" s="111" t="s">
        <v>33</v>
      </c>
      <c r="E9903" s="111" t="s">
        <v>49966</v>
      </c>
    </row>
    <row r="9904" spans="1:5">
      <c r="A9904">
        <v>0</v>
      </c>
      <c r="B9904" t="s">
        <v>22627</v>
      </c>
      <c r="C9904" t="s">
        <v>60073</v>
      </c>
      <c r="D9904" s="111" t="s">
        <v>33</v>
      </c>
      <c r="E9904" s="111" t="s">
        <v>60074</v>
      </c>
    </row>
    <row r="9905" spans="1:5">
      <c r="A9905">
        <v>0</v>
      </c>
      <c r="B9905" t="s">
        <v>60075</v>
      </c>
      <c r="C9905">
        <v>0</v>
      </c>
      <c r="D9905" s="111">
        <v>0</v>
      </c>
      <c r="E9905" s="111" t="s">
        <v>42775</v>
      </c>
    </row>
    <row r="9906" spans="1:5">
      <c r="A9906">
        <v>0</v>
      </c>
      <c r="B9906" t="s">
        <v>22628</v>
      </c>
      <c r="C9906" t="s">
        <v>60076</v>
      </c>
      <c r="D9906" s="111" t="s">
        <v>4130</v>
      </c>
      <c r="E9906" s="111" t="s">
        <v>49463</v>
      </c>
    </row>
    <row r="9907" spans="1:5">
      <c r="A9907">
        <v>0</v>
      </c>
      <c r="B9907" t="s">
        <v>22629</v>
      </c>
      <c r="C9907" t="s">
        <v>60077</v>
      </c>
      <c r="D9907" s="111" t="s">
        <v>33</v>
      </c>
      <c r="E9907" s="111" t="s">
        <v>45443</v>
      </c>
    </row>
    <row r="9908" spans="1:5">
      <c r="A9908">
        <v>0</v>
      </c>
      <c r="B9908" t="s">
        <v>60078</v>
      </c>
      <c r="C9908">
        <v>0</v>
      </c>
      <c r="D9908" s="111">
        <v>0</v>
      </c>
      <c r="E9908" s="111" t="s">
        <v>42775</v>
      </c>
    </row>
    <row r="9909" spans="1:5">
      <c r="A9909">
        <v>0</v>
      </c>
      <c r="B9909" t="s">
        <v>22630</v>
      </c>
      <c r="C9909" t="s">
        <v>60079</v>
      </c>
      <c r="D9909" s="111" t="s">
        <v>40</v>
      </c>
      <c r="E9909" s="111" t="s">
        <v>60080</v>
      </c>
    </row>
    <row r="9910" spans="1:5">
      <c r="A9910">
        <v>0</v>
      </c>
      <c r="B9910" t="s">
        <v>22631</v>
      </c>
      <c r="C9910" t="s">
        <v>60081</v>
      </c>
      <c r="D9910" s="111" t="s">
        <v>40</v>
      </c>
      <c r="E9910" s="111" t="s">
        <v>60082</v>
      </c>
    </row>
    <row r="9911" spans="1:5">
      <c r="A9911">
        <v>0</v>
      </c>
      <c r="B9911" t="s">
        <v>60083</v>
      </c>
      <c r="C9911">
        <v>0</v>
      </c>
      <c r="D9911" s="111">
        <v>0</v>
      </c>
      <c r="E9911" s="111" t="s">
        <v>42775</v>
      </c>
    </row>
    <row r="9912" spans="1:5">
      <c r="A9912">
        <v>0</v>
      </c>
      <c r="B9912" t="s">
        <v>22632</v>
      </c>
      <c r="C9912" t="s">
        <v>60084</v>
      </c>
      <c r="D9912" s="111" t="s">
        <v>33</v>
      </c>
      <c r="E9912" s="111" t="s">
        <v>50420</v>
      </c>
    </row>
    <row r="9913" spans="1:5">
      <c r="A9913">
        <v>0</v>
      </c>
      <c r="B9913" t="s">
        <v>60085</v>
      </c>
      <c r="C9913">
        <v>0</v>
      </c>
      <c r="D9913" s="111">
        <v>0</v>
      </c>
      <c r="E9913" s="111" t="s">
        <v>42775</v>
      </c>
    </row>
    <row r="9914" spans="1:5">
      <c r="A9914">
        <v>0</v>
      </c>
      <c r="B9914" t="s">
        <v>22633</v>
      </c>
      <c r="C9914" t="s">
        <v>60086</v>
      </c>
      <c r="D9914" s="111" t="s">
        <v>33</v>
      </c>
      <c r="E9914" s="111" t="s">
        <v>60087</v>
      </c>
    </row>
    <row r="9915" spans="1:5">
      <c r="A9915">
        <v>0</v>
      </c>
      <c r="B9915" t="s">
        <v>22634</v>
      </c>
      <c r="C9915" t="s">
        <v>60088</v>
      </c>
      <c r="D9915" s="111" t="s">
        <v>33</v>
      </c>
      <c r="E9915" s="111" t="s">
        <v>60089</v>
      </c>
    </row>
    <row r="9916" spans="1:5">
      <c r="A9916">
        <v>0</v>
      </c>
      <c r="B9916" t="s">
        <v>60090</v>
      </c>
      <c r="C9916">
        <v>0</v>
      </c>
      <c r="D9916" s="111">
        <v>0</v>
      </c>
      <c r="E9916" s="111" t="s">
        <v>42775</v>
      </c>
    </row>
    <row r="9917" spans="1:5">
      <c r="A9917">
        <v>0</v>
      </c>
      <c r="B9917" t="s">
        <v>22635</v>
      </c>
      <c r="C9917" t="s">
        <v>60091</v>
      </c>
      <c r="D9917" s="111" t="s">
        <v>24</v>
      </c>
      <c r="E9917" s="111" t="s">
        <v>60092</v>
      </c>
    </row>
    <row r="9918" spans="1:5">
      <c r="A9918">
        <v>0</v>
      </c>
      <c r="B9918" t="s">
        <v>22636</v>
      </c>
      <c r="C9918" t="s">
        <v>60093</v>
      </c>
      <c r="D9918" s="111" t="s">
        <v>24</v>
      </c>
      <c r="E9918" s="111" t="s">
        <v>60094</v>
      </c>
    </row>
    <row r="9919" spans="1:5">
      <c r="A9919">
        <v>0</v>
      </c>
      <c r="B9919" t="s">
        <v>60095</v>
      </c>
      <c r="C9919">
        <v>0</v>
      </c>
      <c r="D9919" s="111">
        <v>0</v>
      </c>
      <c r="E9919" s="111" t="s">
        <v>42775</v>
      </c>
    </row>
    <row r="9920" spans="1:5">
      <c r="A9920">
        <v>0</v>
      </c>
      <c r="B9920" t="s">
        <v>22637</v>
      </c>
      <c r="C9920" t="s">
        <v>60096</v>
      </c>
      <c r="D9920" s="111" t="s">
        <v>40</v>
      </c>
      <c r="E9920" s="111" t="s">
        <v>51507</v>
      </c>
    </row>
    <row r="9921" spans="1:5">
      <c r="A9921">
        <v>0</v>
      </c>
      <c r="B9921" t="s">
        <v>22638</v>
      </c>
      <c r="C9921" t="s">
        <v>60097</v>
      </c>
      <c r="D9921" s="111" t="s">
        <v>40</v>
      </c>
      <c r="E9921" s="111" t="s">
        <v>60098</v>
      </c>
    </row>
    <row r="9922" spans="1:5">
      <c r="A9922">
        <v>0</v>
      </c>
      <c r="B9922" t="s">
        <v>22639</v>
      </c>
      <c r="C9922" t="s">
        <v>60099</v>
      </c>
      <c r="D9922" s="111" t="s">
        <v>40</v>
      </c>
      <c r="E9922" s="111" t="s">
        <v>60100</v>
      </c>
    </row>
    <row r="9923" spans="1:5">
      <c r="A9923">
        <v>0</v>
      </c>
      <c r="B9923" t="s">
        <v>22640</v>
      </c>
      <c r="C9923" t="s">
        <v>60101</v>
      </c>
      <c r="D9923" s="111" t="s">
        <v>40</v>
      </c>
      <c r="E9923" s="111" t="s">
        <v>60102</v>
      </c>
    </row>
    <row r="9924" spans="1:5">
      <c r="A9924">
        <v>0</v>
      </c>
      <c r="B9924" t="s">
        <v>22641</v>
      </c>
      <c r="C9924" t="s">
        <v>60103</v>
      </c>
      <c r="D9924" s="111" t="s">
        <v>40</v>
      </c>
      <c r="E9924" s="111" t="s">
        <v>60104</v>
      </c>
    </row>
    <row r="9925" spans="1:5">
      <c r="A9925">
        <v>0</v>
      </c>
      <c r="B9925" t="s">
        <v>60105</v>
      </c>
      <c r="C9925">
        <v>0</v>
      </c>
      <c r="D9925" s="111">
        <v>0</v>
      </c>
      <c r="E9925" s="111" t="s">
        <v>42775</v>
      </c>
    </row>
    <row r="9926" spans="1:5">
      <c r="A9926">
        <v>0</v>
      </c>
      <c r="B9926" t="s">
        <v>22642</v>
      </c>
      <c r="C9926" t="s">
        <v>60106</v>
      </c>
      <c r="D9926" s="111" t="s">
        <v>33</v>
      </c>
      <c r="E9926" s="111" t="s">
        <v>60107</v>
      </c>
    </row>
    <row r="9927" spans="1:5">
      <c r="A9927">
        <v>0</v>
      </c>
      <c r="B9927" t="s">
        <v>22643</v>
      </c>
      <c r="C9927" t="s">
        <v>60108</v>
      </c>
      <c r="D9927" s="111" t="s">
        <v>33</v>
      </c>
      <c r="E9927" s="111" t="s">
        <v>60109</v>
      </c>
    </row>
    <row r="9928" spans="1:5">
      <c r="A9928">
        <v>0</v>
      </c>
      <c r="B9928" t="s">
        <v>22644</v>
      </c>
      <c r="C9928" t="s">
        <v>60110</v>
      </c>
      <c r="D9928" s="111" t="s">
        <v>33</v>
      </c>
      <c r="E9928" s="111" t="s">
        <v>60111</v>
      </c>
    </row>
    <row r="9929" spans="1:5">
      <c r="A9929" t="s">
        <v>60112</v>
      </c>
      <c r="B9929">
        <v>0</v>
      </c>
      <c r="C9929">
        <v>0</v>
      </c>
      <c r="D9929" s="111">
        <v>0</v>
      </c>
      <c r="E9929" s="111" t="s">
        <v>42775</v>
      </c>
    </row>
    <row r="9930" spans="1:5">
      <c r="A9930">
        <v>0</v>
      </c>
      <c r="B9930" t="s">
        <v>60113</v>
      </c>
      <c r="C9930">
        <v>0</v>
      </c>
      <c r="D9930" s="111">
        <v>0</v>
      </c>
      <c r="E9930" s="111" t="s">
        <v>42775</v>
      </c>
    </row>
    <row r="9931" spans="1:5">
      <c r="A9931">
        <v>0</v>
      </c>
      <c r="B9931" t="s">
        <v>22645</v>
      </c>
      <c r="C9931" t="s">
        <v>60114</v>
      </c>
      <c r="D9931" s="111" t="s">
        <v>33</v>
      </c>
      <c r="E9931" s="111" t="s">
        <v>50135</v>
      </c>
    </row>
    <row r="9932" spans="1:5">
      <c r="A9932">
        <v>0</v>
      </c>
      <c r="B9932">
        <v>0</v>
      </c>
      <c r="C9932">
        <v>0</v>
      </c>
      <c r="D9932" s="111">
        <v>0</v>
      </c>
      <c r="E9932" s="111" t="s">
        <v>42775</v>
      </c>
    </row>
    <row r="9933" spans="1:5">
      <c r="A9933">
        <v>0</v>
      </c>
      <c r="B9933" t="s">
        <v>60115</v>
      </c>
      <c r="C9933">
        <v>0</v>
      </c>
      <c r="D9933" s="111">
        <v>0</v>
      </c>
      <c r="E9933" s="111" t="s">
        <v>42775</v>
      </c>
    </row>
    <row r="9934" spans="1:5">
      <c r="A9934">
        <v>0</v>
      </c>
      <c r="B9934" t="s">
        <v>22646</v>
      </c>
      <c r="C9934" t="s">
        <v>60116</v>
      </c>
      <c r="D9934" s="111" t="s">
        <v>33</v>
      </c>
      <c r="E9934" s="111" t="s">
        <v>52545</v>
      </c>
    </row>
    <row r="9935" spans="1:5">
      <c r="A9935">
        <v>0</v>
      </c>
      <c r="B9935" t="s">
        <v>22647</v>
      </c>
      <c r="C9935" t="s">
        <v>60117</v>
      </c>
      <c r="D9935" s="111" t="s">
        <v>33</v>
      </c>
      <c r="E9935" s="111" t="s">
        <v>51667</v>
      </c>
    </row>
    <row r="9936" spans="1:5">
      <c r="A9936">
        <v>0</v>
      </c>
      <c r="B9936" t="s">
        <v>60118</v>
      </c>
      <c r="C9936">
        <v>0</v>
      </c>
      <c r="D9936" s="111">
        <v>0</v>
      </c>
      <c r="E9936" s="111" t="s">
        <v>42775</v>
      </c>
    </row>
    <row r="9937" spans="1:5">
      <c r="A9937">
        <v>0</v>
      </c>
      <c r="B9937" t="s">
        <v>22648</v>
      </c>
      <c r="C9937" t="s">
        <v>60119</v>
      </c>
      <c r="D9937" s="111" t="s">
        <v>33</v>
      </c>
      <c r="E9937" s="111" t="s">
        <v>53514</v>
      </c>
    </row>
    <row r="9938" spans="1:5">
      <c r="A9938">
        <v>0</v>
      </c>
      <c r="B9938" t="s">
        <v>60120</v>
      </c>
      <c r="C9938">
        <v>0</v>
      </c>
      <c r="D9938" s="111">
        <v>0</v>
      </c>
      <c r="E9938" s="111" t="s">
        <v>42775</v>
      </c>
    </row>
    <row r="9939" spans="1:5">
      <c r="A9939">
        <v>0</v>
      </c>
      <c r="B9939" t="s">
        <v>22649</v>
      </c>
      <c r="C9939" t="s">
        <v>60121</v>
      </c>
      <c r="D9939" s="111" t="s">
        <v>33</v>
      </c>
      <c r="E9939" s="111" t="s">
        <v>47777</v>
      </c>
    </row>
    <row r="9940" spans="1:5">
      <c r="A9940">
        <v>0</v>
      </c>
      <c r="B9940" t="s">
        <v>22650</v>
      </c>
      <c r="C9940" t="s">
        <v>60122</v>
      </c>
      <c r="D9940" s="111" t="s">
        <v>33</v>
      </c>
      <c r="E9940" s="111" t="s">
        <v>50135</v>
      </c>
    </row>
    <row r="9941" spans="1:5">
      <c r="A9941">
        <v>0</v>
      </c>
      <c r="B9941" t="s">
        <v>60123</v>
      </c>
      <c r="C9941">
        <v>0</v>
      </c>
      <c r="D9941" s="111">
        <v>0</v>
      </c>
      <c r="E9941" s="111" t="s">
        <v>42775</v>
      </c>
    </row>
    <row r="9942" spans="1:5">
      <c r="A9942">
        <v>0</v>
      </c>
      <c r="B9942" t="s">
        <v>22651</v>
      </c>
      <c r="C9942" t="s">
        <v>60124</v>
      </c>
      <c r="D9942" s="111" t="s">
        <v>33</v>
      </c>
      <c r="E9942" s="111" t="s">
        <v>60125</v>
      </c>
    </row>
    <row r="9943" spans="1:5">
      <c r="A9943">
        <v>0</v>
      </c>
      <c r="B9943" t="s">
        <v>22652</v>
      </c>
      <c r="C9943" t="s">
        <v>60126</v>
      </c>
      <c r="D9943" s="111" t="s">
        <v>33</v>
      </c>
      <c r="E9943" s="111" t="s">
        <v>60127</v>
      </c>
    </row>
    <row r="9944" spans="1:5">
      <c r="A9944">
        <v>0</v>
      </c>
      <c r="B9944" t="s">
        <v>22653</v>
      </c>
      <c r="C9944" t="s">
        <v>60128</v>
      </c>
      <c r="D9944" s="111" t="s">
        <v>33</v>
      </c>
      <c r="E9944" s="111" t="s">
        <v>60129</v>
      </c>
    </row>
    <row r="9945" spans="1:5">
      <c r="A9945">
        <v>0</v>
      </c>
      <c r="B9945" t="s">
        <v>22654</v>
      </c>
      <c r="C9945" t="s">
        <v>60130</v>
      </c>
      <c r="D9945" s="111" t="s">
        <v>33</v>
      </c>
      <c r="E9945" s="111" t="s">
        <v>60131</v>
      </c>
    </row>
    <row r="9946" spans="1:5">
      <c r="A9946">
        <v>0</v>
      </c>
      <c r="B9946" t="s">
        <v>22655</v>
      </c>
      <c r="C9946" t="s">
        <v>60132</v>
      </c>
      <c r="D9946" s="111" t="s">
        <v>33</v>
      </c>
      <c r="E9946" s="111" t="s">
        <v>60133</v>
      </c>
    </row>
    <row r="9947" spans="1:5">
      <c r="A9947">
        <v>0</v>
      </c>
      <c r="B9947">
        <v>0</v>
      </c>
      <c r="C9947">
        <v>0</v>
      </c>
      <c r="D9947" s="111">
        <v>0</v>
      </c>
      <c r="E9947" s="111" t="s">
        <v>42775</v>
      </c>
    </row>
    <row r="9948" spans="1:5">
      <c r="A9948">
        <v>0</v>
      </c>
      <c r="B9948" t="s">
        <v>22656</v>
      </c>
      <c r="C9948" t="s">
        <v>60134</v>
      </c>
      <c r="D9948" s="111" t="s">
        <v>33</v>
      </c>
      <c r="E9948" s="111" t="s">
        <v>60135</v>
      </c>
    </row>
    <row r="9949" spans="1:5">
      <c r="A9949">
        <v>0</v>
      </c>
      <c r="B9949" t="s">
        <v>22657</v>
      </c>
      <c r="C9949" t="s">
        <v>60136</v>
      </c>
      <c r="D9949" s="111" t="s">
        <v>33</v>
      </c>
      <c r="E9949" s="111" t="s">
        <v>60137</v>
      </c>
    </row>
    <row r="9950" spans="1:5">
      <c r="A9950">
        <v>0</v>
      </c>
      <c r="B9950" t="s">
        <v>22658</v>
      </c>
      <c r="C9950" t="s">
        <v>60138</v>
      </c>
      <c r="D9950" s="111" t="s">
        <v>33</v>
      </c>
      <c r="E9950" s="111" t="s">
        <v>60139</v>
      </c>
    </row>
    <row r="9951" spans="1:5">
      <c r="A9951" t="s">
        <v>60140</v>
      </c>
      <c r="B9951">
        <v>0</v>
      </c>
      <c r="C9951">
        <v>0</v>
      </c>
      <c r="D9951" s="111">
        <v>0</v>
      </c>
      <c r="E9951" s="111" t="s">
        <v>42775</v>
      </c>
    </row>
    <row r="9952" spans="1:5">
      <c r="A9952">
        <v>0</v>
      </c>
      <c r="B9952" t="s">
        <v>60141</v>
      </c>
      <c r="C9952">
        <v>0</v>
      </c>
      <c r="D9952" s="111">
        <v>0</v>
      </c>
      <c r="E9952" s="111" t="s">
        <v>42775</v>
      </c>
    </row>
    <row r="9953" spans="1:5">
      <c r="A9953">
        <v>0</v>
      </c>
      <c r="B9953" t="s">
        <v>22659</v>
      </c>
      <c r="C9953" t="s">
        <v>60142</v>
      </c>
      <c r="D9953" s="111" t="s">
        <v>33</v>
      </c>
      <c r="E9953" s="111" t="s">
        <v>60063</v>
      </c>
    </row>
    <row r="9954" spans="1:5">
      <c r="A9954">
        <v>0</v>
      </c>
      <c r="B9954" t="s">
        <v>22660</v>
      </c>
      <c r="C9954" t="s">
        <v>60143</v>
      </c>
      <c r="D9954" s="111" t="s">
        <v>33</v>
      </c>
      <c r="E9954" s="111" t="s">
        <v>60089</v>
      </c>
    </row>
    <row r="9955" spans="1:5">
      <c r="A9955">
        <v>0</v>
      </c>
      <c r="B9955" t="s">
        <v>22661</v>
      </c>
      <c r="C9955" t="s">
        <v>60144</v>
      </c>
      <c r="D9955" s="111" t="s">
        <v>33</v>
      </c>
      <c r="E9955" s="111" t="s">
        <v>60145</v>
      </c>
    </row>
    <row r="9956" spans="1:5">
      <c r="A9956">
        <v>0</v>
      </c>
      <c r="B9956" t="s">
        <v>22662</v>
      </c>
      <c r="C9956" t="s">
        <v>60146</v>
      </c>
      <c r="D9956" s="111" t="s">
        <v>33</v>
      </c>
      <c r="E9956" s="111" t="s">
        <v>60147</v>
      </c>
    </row>
    <row r="9957" spans="1:5">
      <c r="A9957">
        <v>0</v>
      </c>
      <c r="B9957" t="s">
        <v>22663</v>
      </c>
      <c r="C9957" t="s">
        <v>60148</v>
      </c>
      <c r="D9957" s="111" t="s">
        <v>33</v>
      </c>
      <c r="E9957" s="111" t="s">
        <v>60149</v>
      </c>
    </row>
    <row r="9958" spans="1:5">
      <c r="A9958">
        <v>0</v>
      </c>
      <c r="B9958" t="s">
        <v>22664</v>
      </c>
      <c r="C9958" t="s">
        <v>60150</v>
      </c>
      <c r="D9958" s="111" t="s">
        <v>33</v>
      </c>
      <c r="E9958" s="111" t="s">
        <v>60151</v>
      </c>
    </row>
    <row r="9959" spans="1:5">
      <c r="A9959">
        <v>0</v>
      </c>
      <c r="B9959" t="s">
        <v>60152</v>
      </c>
      <c r="C9959">
        <v>0</v>
      </c>
      <c r="D9959" s="111">
        <v>0</v>
      </c>
      <c r="E9959" s="111" t="s">
        <v>42775</v>
      </c>
    </row>
    <row r="9960" spans="1:5">
      <c r="A9960">
        <v>0</v>
      </c>
      <c r="B9960" t="s">
        <v>22665</v>
      </c>
      <c r="C9960" t="s">
        <v>60153</v>
      </c>
      <c r="D9960" s="111" t="s">
        <v>33</v>
      </c>
      <c r="E9960" s="111" t="s">
        <v>53549</v>
      </c>
    </row>
    <row r="9961" spans="1:5">
      <c r="A9961">
        <v>0</v>
      </c>
      <c r="B9961" t="s">
        <v>22666</v>
      </c>
      <c r="C9961" t="s">
        <v>60154</v>
      </c>
      <c r="D9961" s="111" t="s">
        <v>33</v>
      </c>
      <c r="E9961" s="111" t="s">
        <v>50856</v>
      </c>
    </row>
    <row r="9962" spans="1:5">
      <c r="A9962">
        <v>0</v>
      </c>
      <c r="B9962" t="s">
        <v>22667</v>
      </c>
      <c r="C9962" t="s">
        <v>60155</v>
      </c>
      <c r="D9962" s="111" t="s">
        <v>33</v>
      </c>
      <c r="E9962" s="111" t="s">
        <v>45930</v>
      </c>
    </row>
    <row r="9963" spans="1:5">
      <c r="A9963">
        <v>0</v>
      </c>
      <c r="B9963" t="s">
        <v>60156</v>
      </c>
      <c r="C9963">
        <v>0</v>
      </c>
      <c r="D9963" s="111">
        <v>0</v>
      </c>
      <c r="E9963" s="111" t="s">
        <v>42775</v>
      </c>
    </row>
    <row r="9964" spans="1:5">
      <c r="A9964">
        <v>0</v>
      </c>
      <c r="B9964" t="s">
        <v>22668</v>
      </c>
      <c r="C9964" t="s">
        <v>60157</v>
      </c>
      <c r="D9964" s="111" t="s">
        <v>24</v>
      </c>
      <c r="E9964" s="111" t="s">
        <v>60158</v>
      </c>
    </row>
    <row r="9965" spans="1:5">
      <c r="A9965" t="s">
        <v>60159</v>
      </c>
      <c r="B9965">
        <v>0</v>
      </c>
      <c r="C9965">
        <v>0</v>
      </c>
      <c r="D9965" s="111">
        <v>0</v>
      </c>
      <c r="E9965" s="111" t="s">
        <v>42775</v>
      </c>
    </row>
    <row r="9966" spans="1:5">
      <c r="A9966">
        <v>0</v>
      </c>
      <c r="B9966" t="s">
        <v>60160</v>
      </c>
      <c r="C9966">
        <v>0</v>
      </c>
      <c r="D9966" s="111">
        <v>0</v>
      </c>
      <c r="E9966" s="111" t="s">
        <v>42775</v>
      </c>
    </row>
    <row r="9967" spans="1:5">
      <c r="A9967">
        <v>0</v>
      </c>
      <c r="B9967" t="s">
        <v>22669</v>
      </c>
      <c r="C9967" t="s">
        <v>60161</v>
      </c>
      <c r="D9967" s="111" t="s">
        <v>33</v>
      </c>
      <c r="E9967" s="111" t="s">
        <v>50733</v>
      </c>
    </row>
    <row r="9968" spans="1:5">
      <c r="A9968">
        <v>0</v>
      </c>
      <c r="B9968">
        <v>0</v>
      </c>
      <c r="C9968">
        <v>0</v>
      </c>
      <c r="D9968" s="111">
        <v>0</v>
      </c>
      <c r="E9968" s="111" t="s">
        <v>42775</v>
      </c>
    </row>
    <row r="9969" spans="1:5">
      <c r="A9969">
        <v>0</v>
      </c>
      <c r="B9969">
        <v>0</v>
      </c>
      <c r="C9969">
        <v>0</v>
      </c>
      <c r="D9969" s="111">
        <v>0</v>
      </c>
      <c r="E9969" s="111" t="s">
        <v>42775</v>
      </c>
    </row>
    <row r="9970" spans="1:5">
      <c r="A9970" t="s">
        <v>60162</v>
      </c>
      <c r="B9970">
        <v>0</v>
      </c>
      <c r="C9970">
        <v>0</v>
      </c>
      <c r="D9970" s="111">
        <v>0</v>
      </c>
      <c r="E9970" s="111" t="s">
        <v>42775</v>
      </c>
    </row>
    <row r="9971" spans="1:5">
      <c r="A9971">
        <v>0</v>
      </c>
      <c r="B9971" t="s">
        <v>60163</v>
      </c>
      <c r="C9971">
        <v>0</v>
      </c>
      <c r="D9971" s="111">
        <v>0</v>
      </c>
      <c r="E9971" s="111" t="s">
        <v>42775</v>
      </c>
    </row>
    <row r="9972" spans="1:5">
      <c r="A9972">
        <v>0</v>
      </c>
      <c r="B9972" t="s">
        <v>22670</v>
      </c>
      <c r="C9972" t="s">
        <v>60164</v>
      </c>
      <c r="D9972" s="111" t="s">
        <v>24</v>
      </c>
      <c r="E9972" s="111" t="s">
        <v>50178</v>
      </c>
    </row>
    <row r="9973" spans="1:5">
      <c r="A9973">
        <v>0</v>
      </c>
      <c r="B9973" t="s">
        <v>22671</v>
      </c>
      <c r="C9973" t="s">
        <v>60165</v>
      </c>
      <c r="D9973" s="111" t="s">
        <v>24</v>
      </c>
      <c r="E9973" s="111" t="s">
        <v>44233</v>
      </c>
    </row>
    <row r="9974" spans="1:5">
      <c r="A9974">
        <v>0</v>
      </c>
      <c r="B9974" t="s">
        <v>22672</v>
      </c>
      <c r="C9974" t="s">
        <v>60166</v>
      </c>
      <c r="D9974" s="111" t="s">
        <v>24</v>
      </c>
      <c r="E9974" s="111" t="s">
        <v>50181</v>
      </c>
    </row>
    <row r="9975" spans="1:5">
      <c r="A9975">
        <v>0</v>
      </c>
      <c r="B9975" t="s">
        <v>22673</v>
      </c>
      <c r="C9975" t="s">
        <v>60167</v>
      </c>
      <c r="D9975" s="111" t="s">
        <v>24</v>
      </c>
      <c r="E9975" s="111" t="s">
        <v>50183</v>
      </c>
    </row>
    <row r="9976" spans="1:5">
      <c r="A9976">
        <v>0</v>
      </c>
      <c r="B9976" t="s">
        <v>22674</v>
      </c>
      <c r="C9976" t="s">
        <v>60168</v>
      </c>
      <c r="D9976" s="111" t="s">
        <v>24</v>
      </c>
      <c r="E9976" s="111" t="s">
        <v>50185</v>
      </c>
    </row>
    <row r="9977" spans="1:5">
      <c r="A9977">
        <v>0</v>
      </c>
      <c r="B9977" t="s">
        <v>22675</v>
      </c>
      <c r="C9977" t="s">
        <v>60169</v>
      </c>
      <c r="D9977" s="111" t="s">
        <v>24</v>
      </c>
      <c r="E9977" s="111" t="s">
        <v>50185</v>
      </c>
    </row>
    <row r="9978" spans="1:5">
      <c r="A9978">
        <v>0</v>
      </c>
      <c r="B9978" t="s">
        <v>22676</v>
      </c>
      <c r="C9978" t="s">
        <v>60170</v>
      </c>
      <c r="D9978" s="111" t="s">
        <v>24</v>
      </c>
      <c r="E9978" s="111" t="s">
        <v>50188</v>
      </c>
    </row>
    <row r="9979" spans="1:5">
      <c r="A9979">
        <v>0</v>
      </c>
      <c r="B9979" t="s">
        <v>22677</v>
      </c>
      <c r="C9979" t="s">
        <v>60171</v>
      </c>
      <c r="D9979" s="111" t="s">
        <v>24</v>
      </c>
      <c r="E9979" s="111" t="s">
        <v>50190</v>
      </c>
    </row>
    <row r="9980" spans="1:5">
      <c r="A9980">
        <v>0</v>
      </c>
      <c r="B9980" t="s">
        <v>22678</v>
      </c>
      <c r="C9980" t="s">
        <v>60172</v>
      </c>
      <c r="D9980" s="111" t="s">
        <v>24</v>
      </c>
      <c r="E9980" s="111" t="s">
        <v>43411</v>
      </c>
    </row>
    <row r="9981" spans="1:5">
      <c r="A9981">
        <v>0</v>
      </c>
      <c r="B9981" t="s">
        <v>22679</v>
      </c>
      <c r="C9981" t="s">
        <v>60173</v>
      </c>
      <c r="D9981" s="111" t="s">
        <v>24</v>
      </c>
      <c r="E9981" s="111" t="s">
        <v>50193</v>
      </c>
    </row>
    <row r="9982" spans="1:5">
      <c r="A9982">
        <v>0</v>
      </c>
      <c r="B9982" t="s">
        <v>22680</v>
      </c>
      <c r="C9982" t="s">
        <v>60174</v>
      </c>
      <c r="D9982" s="111" t="s">
        <v>24</v>
      </c>
      <c r="E9982" s="111" t="s">
        <v>50195</v>
      </c>
    </row>
    <row r="9983" spans="1:5">
      <c r="A9983">
        <v>0</v>
      </c>
      <c r="B9983" t="s">
        <v>22681</v>
      </c>
      <c r="C9983" t="s">
        <v>60175</v>
      </c>
      <c r="D9983" s="111" t="s">
        <v>24</v>
      </c>
      <c r="E9983" s="111" t="s">
        <v>50197</v>
      </c>
    </row>
    <row r="9984" spans="1:5">
      <c r="A9984">
        <v>0</v>
      </c>
      <c r="B9984" t="s">
        <v>60176</v>
      </c>
      <c r="C9984">
        <v>0</v>
      </c>
      <c r="D9984" s="111">
        <v>0</v>
      </c>
      <c r="E9984" s="111" t="s">
        <v>42775</v>
      </c>
    </row>
    <row r="9985" spans="1:5">
      <c r="A9985">
        <v>0</v>
      </c>
      <c r="B9985" t="s">
        <v>22682</v>
      </c>
      <c r="C9985" t="s">
        <v>22683</v>
      </c>
      <c r="D9985" s="111" t="s">
        <v>4130</v>
      </c>
      <c r="E9985" s="111" t="s">
        <v>60177</v>
      </c>
    </row>
    <row r="9986" spans="1:5">
      <c r="A9986">
        <v>0</v>
      </c>
      <c r="B9986" t="s">
        <v>22684</v>
      </c>
      <c r="C9986" t="s">
        <v>22685</v>
      </c>
      <c r="D9986" s="111" t="s">
        <v>24</v>
      </c>
      <c r="E9986" s="111" t="s">
        <v>49476</v>
      </c>
    </row>
    <row r="9987" spans="1:5">
      <c r="A9987">
        <v>0</v>
      </c>
      <c r="B9987" t="s">
        <v>22686</v>
      </c>
      <c r="C9987" t="s">
        <v>22687</v>
      </c>
      <c r="D9987" s="111" t="s">
        <v>24</v>
      </c>
      <c r="E9987" s="111" t="s">
        <v>45524</v>
      </c>
    </row>
    <row r="9988" spans="1:5">
      <c r="A9988">
        <v>0</v>
      </c>
      <c r="B9988" t="s">
        <v>22688</v>
      </c>
      <c r="C9988" t="s">
        <v>22689</v>
      </c>
      <c r="D9988" s="111" t="s">
        <v>24</v>
      </c>
      <c r="E9988" s="111" t="s">
        <v>48078</v>
      </c>
    </row>
    <row r="9989" spans="1:5">
      <c r="A9989">
        <v>0</v>
      </c>
      <c r="B9989" t="s">
        <v>22690</v>
      </c>
      <c r="C9989" t="s">
        <v>22691</v>
      </c>
      <c r="D9989" s="111" t="s">
        <v>24</v>
      </c>
      <c r="E9989" s="111" t="s">
        <v>46853</v>
      </c>
    </row>
    <row r="9990" spans="1:5">
      <c r="A9990">
        <v>0</v>
      </c>
      <c r="B9990" t="s">
        <v>22692</v>
      </c>
      <c r="C9990" t="s">
        <v>22693</v>
      </c>
      <c r="D9990" s="111" t="s">
        <v>24</v>
      </c>
      <c r="E9990" s="111" t="s">
        <v>60178</v>
      </c>
    </row>
    <row r="9991" spans="1:5">
      <c r="A9991">
        <v>0</v>
      </c>
      <c r="B9991" t="s">
        <v>22694</v>
      </c>
      <c r="C9991" t="s">
        <v>60179</v>
      </c>
      <c r="D9991" s="111" t="s">
        <v>24</v>
      </c>
      <c r="E9991" s="111" t="s">
        <v>60180</v>
      </c>
    </row>
    <row r="9992" spans="1:5">
      <c r="A9992">
        <v>0</v>
      </c>
      <c r="B9992" t="s">
        <v>22695</v>
      </c>
      <c r="C9992" t="s">
        <v>22696</v>
      </c>
      <c r="D9992" s="111" t="s">
        <v>24</v>
      </c>
      <c r="E9992" s="111" t="s">
        <v>60181</v>
      </c>
    </row>
    <row r="9993" spans="1:5">
      <c r="A9993">
        <v>0</v>
      </c>
      <c r="B9993" t="s">
        <v>22697</v>
      </c>
      <c r="C9993" t="s">
        <v>60182</v>
      </c>
      <c r="D9993" s="111" t="s">
        <v>24</v>
      </c>
      <c r="E9993" s="111" t="s">
        <v>60183</v>
      </c>
    </row>
    <row r="9994" spans="1:5">
      <c r="A9994">
        <v>0</v>
      </c>
      <c r="B9994" t="s">
        <v>22698</v>
      </c>
      <c r="C9994" t="s">
        <v>22699</v>
      </c>
      <c r="D9994" s="111" t="s">
        <v>24</v>
      </c>
      <c r="E9994" s="111" t="s">
        <v>60184</v>
      </c>
    </row>
    <row r="9995" spans="1:5">
      <c r="A9995">
        <v>0</v>
      </c>
      <c r="B9995" t="s">
        <v>22700</v>
      </c>
      <c r="C9995" t="s">
        <v>60185</v>
      </c>
      <c r="D9995" s="111" t="s">
        <v>24</v>
      </c>
      <c r="E9995" s="111" t="s">
        <v>49330</v>
      </c>
    </row>
    <row r="9996" spans="1:5">
      <c r="A9996">
        <v>0</v>
      </c>
      <c r="B9996" t="s">
        <v>22701</v>
      </c>
      <c r="C9996" t="s">
        <v>60186</v>
      </c>
      <c r="D9996" s="111" t="s">
        <v>24</v>
      </c>
      <c r="E9996" s="111" t="s">
        <v>44508</v>
      </c>
    </row>
    <row r="9997" spans="1:5">
      <c r="A9997">
        <v>0</v>
      </c>
      <c r="B9997" t="s">
        <v>22702</v>
      </c>
      <c r="C9997" t="s">
        <v>60187</v>
      </c>
      <c r="D9997" s="111" t="s">
        <v>24</v>
      </c>
      <c r="E9997" s="111" t="s">
        <v>60188</v>
      </c>
    </row>
    <row r="9998" spans="1:5">
      <c r="A9998">
        <v>0</v>
      </c>
      <c r="B9998" t="s">
        <v>22703</v>
      </c>
      <c r="C9998" t="s">
        <v>60189</v>
      </c>
      <c r="D9998" s="111" t="s">
        <v>24</v>
      </c>
      <c r="E9998" s="111" t="s">
        <v>60190</v>
      </c>
    </row>
    <row r="9999" spans="1:5">
      <c r="A9999">
        <v>0</v>
      </c>
      <c r="B9999" t="s">
        <v>60191</v>
      </c>
      <c r="C9999">
        <v>0</v>
      </c>
      <c r="D9999" s="111">
        <v>0</v>
      </c>
      <c r="E9999" s="111" t="s">
        <v>42775</v>
      </c>
    </row>
    <row r="10000" spans="1:5">
      <c r="A10000">
        <v>0</v>
      </c>
      <c r="B10000" t="s">
        <v>22704</v>
      </c>
      <c r="C10000" t="s">
        <v>60192</v>
      </c>
      <c r="D10000" s="111" t="s">
        <v>24</v>
      </c>
      <c r="E10000" s="111" t="s">
        <v>60193</v>
      </c>
    </row>
    <row r="10001" spans="1:5">
      <c r="A10001">
        <v>0</v>
      </c>
      <c r="B10001" t="s">
        <v>22705</v>
      </c>
      <c r="C10001" t="s">
        <v>60194</v>
      </c>
      <c r="D10001" s="111" t="s">
        <v>24</v>
      </c>
      <c r="E10001" s="111" t="s">
        <v>50219</v>
      </c>
    </row>
    <row r="10002" spans="1:5">
      <c r="A10002">
        <v>0</v>
      </c>
      <c r="B10002" t="s">
        <v>22706</v>
      </c>
      <c r="C10002" t="s">
        <v>60195</v>
      </c>
      <c r="D10002" s="111" t="s">
        <v>24</v>
      </c>
      <c r="E10002" s="111" t="s">
        <v>51474</v>
      </c>
    </row>
    <row r="10003" spans="1:5">
      <c r="A10003">
        <v>0</v>
      </c>
      <c r="B10003" t="s">
        <v>22707</v>
      </c>
      <c r="C10003" t="s">
        <v>60196</v>
      </c>
      <c r="D10003" s="111" t="s">
        <v>24</v>
      </c>
      <c r="E10003" s="111" t="s">
        <v>60197</v>
      </c>
    </row>
    <row r="10004" spans="1:5">
      <c r="A10004">
        <v>0</v>
      </c>
      <c r="B10004" t="s">
        <v>22708</v>
      </c>
      <c r="C10004" t="s">
        <v>60198</v>
      </c>
      <c r="D10004" s="111" t="s">
        <v>24</v>
      </c>
      <c r="E10004" s="111" t="s">
        <v>60199</v>
      </c>
    </row>
    <row r="10005" spans="1:5">
      <c r="A10005" t="s">
        <v>60200</v>
      </c>
      <c r="B10005">
        <v>0</v>
      </c>
      <c r="C10005">
        <v>0</v>
      </c>
      <c r="D10005" s="111">
        <v>0</v>
      </c>
      <c r="E10005" s="111" t="s">
        <v>42775</v>
      </c>
    </row>
    <row r="10006" spans="1:5">
      <c r="A10006">
        <v>0</v>
      </c>
      <c r="B10006" t="s">
        <v>60201</v>
      </c>
      <c r="C10006">
        <v>0</v>
      </c>
      <c r="D10006" s="111">
        <v>0</v>
      </c>
      <c r="E10006" s="111" t="s">
        <v>42775</v>
      </c>
    </row>
    <row r="10007" spans="1:5">
      <c r="A10007">
        <v>0</v>
      </c>
      <c r="B10007" t="s">
        <v>22709</v>
      </c>
      <c r="C10007" t="s">
        <v>60202</v>
      </c>
      <c r="D10007" s="111" t="s">
        <v>4130</v>
      </c>
      <c r="E10007" s="111" t="s">
        <v>60203</v>
      </c>
    </row>
    <row r="10008" spans="1:5">
      <c r="A10008">
        <v>0</v>
      </c>
      <c r="B10008" t="s">
        <v>22710</v>
      </c>
      <c r="C10008" t="s">
        <v>22711</v>
      </c>
      <c r="D10008" s="111" t="s">
        <v>4130</v>
      </c>
      <c r="E10008" s="111" t="s">
        <v>60204</v>
      </c>
    </row>
    <row r="10009" spans="1:5">
      <c r="A10009">
        <v>0</v>
      </c>
      <c r="B10009" t="s">
        <v>22712</v>
      </c>
      <c r="C10009" t="s">
        <v>60205</v>
      </c>
      <c r="D10009" s="111" t="s">
        <v>4130</v>
      </c>
      <c r="E10009" s="111" t="s">
        <v>60206</v>
      </c>
    </row>
    <row r="10010" spans="1:5">
      <c r="A10010">
        <v>0</v>
      </c>
      <c r="B10010" t="s">
        <v>22713</v>
      </c>
      <c r="C10010" t="s">
        <v>60207</v>
      </c>
      <c r="D10010" s="111" t="s">
        <v>4130</v>
      </c>
      <c r="E10010" s="111" t="s">
        <v>60208</v>
      </c>
    </row>
    <row r="10011" spans="1:5">
      <c r="A10011">
        <v>0</v>
      </c>
      <c r="B10011" t="s">
        <v>22714</v>
      </c>
      <c r="C10011" t="s">
        <v>60209</v>
      </c>
      <c r="D10011" s="111" t="s">
        <v>4130</v>
      </c>
      <c r="E10011" s="111" t="s">
        <v>60210</v>
      </c>
    </row>
    <row r="10012" spans="1:5">
      <c r="A10012">
        <v>0</v>
      </c>
      <c r="B10012" t="s">
        <v>22715</v>
      </c>
      <c r="C10012" t="s">
        <v>60211</v>
      </c>
      <c r="D10012" s="111" t="s">
        <v>4130</v>
      </c>
      <c r="E10012" s="111" t="s">
        <v>60212</v>
      </c>
    </row>
    <row r="10013" spans="1:5">
      <c r="A10013">
        <v>0</v>
      </c>
      <c r="B10013" t="s">
        <v>22716</v>
      </c>
      <c r="C10013" t="s">
        <v>22717</v>
      </c>
      <c r="D10013" s="111" t="s">
        <v>4130</v>
      </c>
      <c r="E10013" s="111" t="s">
        <v>60213</v>
      </c>
    </row>
    <row r="10014" spans="1:5">
      <c r="A10014">
        <v>0</v>
      </c>
      <c r="B10014" t="s">
        <v>22718</v>
      </c>
      <c r="C10014" t="s">
        <v>60214</v>
      </c>
      <c r="D10014" s="111" t="s">
        <v>4130</v>
      </c>
      <c r="E10014" s="111" t="s">
        <v>60215</v>
      </c>
    </row>
    <row r="10015" spans="1:5">
      <c r="A10015">
        <v>0</v>
      </c>
      <c r="B10015" t="s">
        <v>22719</v>
      </c>
      <c r="C10015" t="s">
        <v>22720</v>
      </c>
      <c r="D10015" s="111" t="s">
        <v>4130</v>
      </c>
      <c r="E10015" s="111" t="s">
        <v>60216</v>
      </c>
    </row>
    <row r="10016" spans="1:5">
      <c r="A10016">
        <v>0</v>
      </c>
      <c r="B10016" t="s">
        <v>22721</v>
      </c>
      <c r="C10016" t="s">
        <v>22722</v>
      </c>
      <c r="D10016" s="111" t="s">
        <v>4130</v>
      </c>
      <c r="E10016" s="111" t="s">
        <v>60217</v>
      </c>
    </row>
    <row r="10017" spans="1:5">
      <c r="A10017">
        <v>0</v>
      </c>
      <c r="B10017" t="s">
        <v>22723</v>
      </c>
      <c r="C10017" t="s">
        <v>60218</v>
      </c>
      <c r="D10017" s="111" t="s">
        <v>4130</v>
      </c>
      <c r="E10017" s="111" t="s">
        <v>60219</v>
      </c>
    </row>
    <row r="10018" spans="1:5">
      <c r="A10018">
        <v>0</v>
      </c>
      <c r="B10018" t="s">
        <v>22724</v>
      </c>
      <c r="C10018" t="s">
        <v>22725</v>
      </c>
      <c r="D10018" s="111" t="s">
        <v>4130</v>
      </c>
      <c r="E10018" s="111" t="s">
        <v>60220</v>
      </c>
    </row>
    <row r="10019" spans="1:5">
      <c r="A10019">
        <v>0</v>
      </c>
      <c r="B10019" t="s">
        <v>22726</v>
      </c>
      <c r="C10019" t="s">
        <v>22727</v>
      </c>
      <c r="D10019" s="111" t="s">
        <v>4130</v>
      </c>
      <c r="E10019" s="111" t="s">
        <v>60221</v>
      </c>
    </row>
    <row r="10020" spans="1:5">
      <c r="A10020">
        <v>0</v>
      </c>
      <c r="B10020" t="s">
        <v>22728</v>
      </c>
      <c r="C10020" t="s">
        <v>60222</v>
      </c>
      <c r="D10020" s="111" t="s">
        <v>4130</v>
      </c>
      <c r="E10020" s="111" t="s">
        <v>60223</v>
      </c>
    </row>
    <row r="10021" spans="1:5">
      <c r="A10021">
        <v>0</v>
      </c>
      <c r="B10021" t="s">
        <v>60224</v>
      </c>
      <c r="C10021">
        <v>0</v>
      </c>
      <c r="D10021" s="111">
        <v>0</v>
      </c>
      <c r="E10021" s="111" t="s">
        <v>42775</v>
      </c>
    </row>
    <row r="10022" spans="1:5">
      <c r="A10022">
        <v>0</v>
      </c>
      <c r="B10022" t="s">
        <v>22729</v>
      </c>
      <c r="C10022" t="s">
        <v>60225</v>
      </c>
      <c r="D10022" s="111" t="s">
        <v>4130</v>
      </c>
      <c r="E10022" s="111" t="s">
        <v>50248</v>
      </c>
    </row>
    <row r="10023" spans="1:5">
      <c r="A10023">
        <v>0</v>
      </c>
      <c r="B10023" t="s">
        <v>22730</v>
      </c>
      <c r="C10023" t="s">
        <v>60226</v>
      </c>
      <c r="D10023" s="111" t="s">
        <v>4130</v>
      </c>
      <c r="E10023" s="111" t="s">
        <v>50250</v>
      </c>
    </row>
    <row r="10024" spans="1:5">
      <c r="A10024">
        <v>0</v>
      </c>
      <c r="B10024" t="s">
        <v>60227</v>
      </c>
      <c r="C10024">
        <v>0</v>
      </c>
      <c r="D10024" s="111">
        <v>0</v>
      </c>
      <c r="E10024" s="111" t="s">
        <v>42775</v>
      </c>
    </row>
    <row r="10025" spans="1:5">
      <c r="A10025">
        <v>0</v>
      </c>
      <c r="B10025" t="s">
        <v>22731</v>
      </c>
      <c r="C10025" t="s">
        <v>60228</v>
      </c>
      <c r="D10025" s="111" t="s">
        <v>4130</v>
      </c>
      <c r="E10025" s="111" t="s">
        <v>50178</v>
      </c>
    </row>
    <row r="10026" spans="1:5">
      <c r="A10026">
        <v>0</v>
      </c>
      <c r="B10026" t="s">
        <v>22732</v>
      </c>
      <c r="C10026" t="s">
        <v>60229</v>
      </c>
      <c r="D10026" s="111" t="s">
        <v>4130</v>
      </c>
      <c r="E10026" s="111" t="s">
        <v>50248</v>
      </c>
    </row>
    <row r="10027" spans="1:5">
      <c r="A10027">
        <v>0</v>
      </c>
      <c r="B10027" t="s">
        <v>22733</v>
      </c>
      <c r="C10027" t="s">
        <v>60230</v>
      </c>
      <c r="D10027" s="111" t="s">
        <v>4130</v>
      </c>
      <c r="E10027" s="111" t="s">
        <v>50255</v>
      </c>
    </row>
    <row r="10028" spans="1:5">
      <c r="A10028">
        <v>0</v>
      </c>
      <c r="B10028" t="s">
        <v>60231</v>
      </c>
      <c r="C10028">
        <v>0</v>
      </c>
      <c r="D10028" s="111">
        <v>0</v>
      </c>
      <c r="E10028" s="111" t="s">
        <v>42775</v>
      </c>
    </row>
    <row r="10029" spans="1:5">
      <c r="A10029">
        <v>0</v>
      </c>
      <c r="B10029" t="s">
        <v>22734</v>
      </c>
      <c r="C10029" t="s">
        <v>60232</v>
      </c>
      <c r="D10029" s="111" t="s">
        <v>4130</v>
      </c>
      <c r="E10029" s="111" t="s">
        <v>50258</v>
      </c>
    </row>
    <row r="10030" spans="1:5">
      <c r="A10030">
        <v>0</v>
      </c>
      <c r="B10030" t="s">
        <v>22735</v>
      </c>
      <c r="C10030" t="s">
        <v>60233</v>
      </c>
      <c r="D10030" s="111" t="s">
        <v>4130</v>
      </c>
      <c r="E10030" s="111" t="s">
        <v>50260</v>
      </c>
    </row>
    <row r="10031" spans="1:5">
      <c r="A10031">
        <v>0</v>
      </c>
      <c r="B10031" t="s">
        <v>22736</v>
      </c>
      <c r="C10031" t="s">
        <v>60234</v>
      </c>
      <c r="D10031" s="111" t="s">
        <v>4130</v>
      </c>
      <c r="E10031" s="111" t="s">
        <v>47773</v>
      </c>
    </row>
    <row r="10032" spans="1:5">
      <c r="A10032" t="s">
        <v>60235</v>
      </c>
      <c r="B10032">
        <v>0</v>
      </c>
      <c r="C10032">
        <v>0</v>
      </c>
      <c r="D10032" s="111">
        <v>0</v>
      </c>
      <c r="E10032" s="111" t="s">
        <v>42775</v>
      </c>
    </row>
    <row r="10033" spans="1:5">
      <c r="A10033">
        <v>0</v>
      </c>
      <c r="B10033" t="s">
        <v>60236</v>
      </c>
      <c r="C10033">
        <v>0</v>
      </c>
      <c r="D10033" s="111">
        <v>0</v>
      </c>
      <c r="E10033" s="111" t="s">
        <v>42775</v>
      </c>
    </row>
    <row r="10034" spans="1:5">
      <c r="A10034">
        <v>0</v>
      </c>
      <c r="B10034" t="s">
        <v>22737</v>
      </c>
      <c r="C10034" t="s">
        <v>60237</v>
      </c>
      <c r="D10034" s="111" t="s">
        <v>40</v>
      </c>
      <c r="E10034" s="111" t="s">
        <v>60238</v>
      </c>
    </row>
    <row r="10035" spans="1:5">
      <c r="A10035">
        <v>0</v>
      </c>
      <c r="B10035" t="s">
        <v>22738</v>
      </c>
      <c r="C10035" t="s">
        <v>60239</v>
      </c>
      <c r="D10035" s="111" t="s">
        <v>40</v>
      </c>
      <c r="E10035" s="111" t="s">
        <v>60240</v>
      </c>
    </row>
    <row r="10036" spans="1:5">
      <c r="A10036">
        <v>0</v>
      </c>
      <c r="B10036" t="s">
        <v>22739</v>
      </c>
      <c r="C10036" t="s">
        <v>60241</v>
      </c>
      <c r="D10036" s="111" t="s">
        <v>4130</v>
      </c>
      <c r="E10036" s="111" t="s">
        <v>60242</v>
      </c>
    </row>
    <row r="10037" spans="1:5">
      <c r="A10037">
        <v>0</v>
      </c>
      <c r="B10037" t="s">
        <v>22740</v>
      </c>
      <c r="C10037" t="s">
        <v>60243</v>
      </c>
      <c r="D10037" s="111" t="s">
        <v>24</v>
      </c>
      <c r="E10037" s="111" t="s">
        <v>60244</v>
      </c>
    </row>
    <row r="10038" spans="1:5">
      <c r="A10038">
        <v>0</v>
      </c>
      <c r="B10038" t="s">
        <v>22741</v>
      </c>
      <c r="C10038" t="s">
        <v>60245</v>
      </c>
      <c r="D10038" s="111" t="s">
        <v>40</v>
      </c>
      <c r="E10038" s="111" t="s">
        <v>60246</v>
      </c>
    </row>
    <row r="10039" spans="1:5">
      <c r="A10039">
        <v>0</v>
      </c>
      <c r="B10039" t="s">
        <v>22742</v>
      </c>
      <c r="C10039" t="s">
        <v>60247</v>
      </c>
      <c r="D10039" s="111" t="s">
        <v>4130</v>
      </c>
      <c r="E10039" s="111" t="s">
        <v>60248</v>
      </c>
    </row>
    <row r="10040" spans="1:5">
      <c r="A10040">
        <v>0</v>
      </c>
      <c r="B10040" t="s">
        <v>22743</v>
      </c>
      <c r="C10040" t="s">
        <v>60249</v>
      </c>
      <c r="D10040" s="111" t="s">
        <v>40</v>
      </c>
      <c r="E10040" s="111" t="s">
        <v>45636</v>
      </c>
    </row>
    <row r="10041" spans="1:5">
      <c r="A10041">
        <v>0</v>
      </c>
      <c r="B10041" t="s">
        <v>22744</v>
      </c>
      <c r="C10041" t="s">
        <v>60250</v>
      </c>
      <c r="D10041" s="111" t="s">
        <v>40</v>
      </c>
      <c r="E10041" s="111" t="s">
        <v>60251</v>
      </c>
    </row>
    <row r="10042" spans="1:5">
      <c r="A10042">
        <v>0</v>
      </c>
      <c r="B10042" t="s">
        <v>22745</v>
      </c>
      <c r="C10042" t="s">
        <v>60252</v>
      </c>
      <c r="D10042" s="111" t="s">
        <v>4130</v>
      </c>
      <c r="E10042" s="111" t="s">
        <v>60253</v>
      </c>
    </row>
    <row r="10043" spans="1:5">
      <c r="A10043">
        <v>0</v>
      </c>
      <c r="B10043" t="s">
        <v>22746</v>
      </c>
      <c r="C10043" t="s">
        <v>60254</v>
      </c>
      <c r="D10043" s="111" t="s">
        <v>4130</v>
      </c>
      <c r="E10043" s="111" t="s">
        <v>60255</v>
      </c>
    </row>
    <row r="10044" spans="1:5">
      <c r="A10044">
        <v>0</v>
      </c>
      <c r="B10044" t="s">
        <v>22747</v>
      </c>
      <c r="C10044" t="s">
        <v>60256</v>
      </c>
      <c r="D10044" s="111" t="s">
        <v>4130</v>
      </c>
      <c r="E10044" s="111" t="s">
        <v>60257</v>
      </c>
    </row>
    <row r="10045" spans="1:5">
      <c r="A10045">
        <v>0</v>
      </c>
      <c r="B10045" t="s">
        <v>22748</v>
      </c>
      <c r="C10045" t="s">
        <v>60258</v>
      </c>
      <c r="D10045" s="111" t="s">
        <v>4130</v>
      </c>
      <c r="E10045" s="111" t="s">
        <v>50287</v>
      </c>
    </row>
    <row r="10046" spans="1:5">
      <c r="A10046">
        <v>0</v>
      </c>
      <c r="B10046" t="s">
        <v>22749</v>
      </c>
      <c r="C10046" t="s">
        <v>60259</v>
      </c>
      <c r="D10046" s="111" t="s">
        <v>4130</v>
      </c>
      <c r="E10046" s="111" t="s">
        <v>50289</v>
      </c>
    </row>
    <row r="10047" spans="1:5">
      <c r="A10047">
        <v>0</v>
      </c>
      <c r="B10047" t="s">
        <v>22750</v>
      </c>
      <c r="C10047" t="s">
        <v>60260</v>
      </c>
      <c r="D10047" s="111" t="s">
        <v>4146</v>
      </c>
      <c r="E10047" s="111" t="s">
        <v>60261</v>
      </c>
    </row>
    <row r="10048" spans="1:5">
      <c r="A10048">
        <v>0</v>
      </c>
      <c r="B10048" t="s">
        <v>22751</v>
      </c>
      <c r="C10048" t="s">
        <v>60262</v>
      </c>
      <c r="D10048" s="111" t="s">
        <v>40</v>
      </c>
      <c r="E10048" s="111" t="s">
        <v>60263</v>
      </c>
    </row>
    <row r="10049" spans="1:5">
      <c r="A10049">
        <v>0</v>
      </c>
      <c r="B10049" t="s">
        <v>60264</v>
      </c>
      <c r="C10049">
        <v>0</v>
      </c>
      <c r="D10049" s="111">
        <v>0</v>
      </c>
      <c r="E10049" s="111" t="s">
        <v>42775</v>
      </c>
    </row>
    <row r="10050" spans="1:5">
      <c r="A10050">
        <v>0</v>
      </c>
      <c r="B10050" t="s">
        <v>22752</v>
      </c>
      <c r="C10050" t="s">
        <v>60265</v>
      </c>
      <c r="D10050" s="111" t="s">
        <v>24</v>
      </c>
      <c r="E10050" s="111" t="s">
        <v>50296</v>
      </c>
    </row>
    <row r="10051" spans="1:5">
      <c r="A10051">
        <v>0</v>
      </c>
      <c r="B10051" t="s">
        <v>22753</v>
      </c>
      <c r="C10051" t="s">
        <v>60266</v>
      </c>
      <c r="D10051" s="111" t="s">
        <v>24</v>
      </c>
      <c r="E10051" s="111" t="s">
        <v>50298</v>
      </c>
    </row>
    <row r="10052" spans="1:5">
      <c r="A10052">
        <v>0</v>
      </c>
      <c r="B10052" t="s">
        <v>22754</v>
      </c>
      <c r="C10052" t="s">
        <v>60267</v>
      </c>
      <c r="D10052" s="111" t="s">
        <v>24</v>
      </c>
      <c r="E10052" s="111" t="s">
        <v>50300</v>
      </c>
    </row>
    <row r="10053" spans="1:5">
      <c r="A10053">
        <v>0</v>
      </c>
      <c r="B10053" t="s">
        <v>22755</v>
      </c>
      <c r="C10053" t="s">
        <v>60268</v>
      </c>
      <c r="D10053" s="111" t="s">
        <v>24</v>
      </c>
      <c r="E10053" s="111" t="s">
        <v>60269</v>
      </c>
    </row>
    <row r="10054" spans="1:5">
      <c r="A10054">
        <v>0</v>
      </c>
      <c r="B10054" t="s">
        <v>22756</v>
      </c>
      <c r="C10054" t="s">
        <v>60270</v>
      </c>
      <c r="D10054" s="111" t="s">
        <v>24</v>
      </c>
      <c r="E10054" s="111" t="s">
        <v>50304</v>
      </c>
    </row>
    <row r="10055" spans="1:5">
      <c r="A10055">
        <v>0</v>
      </c>
      <c r="B10055" t="s">
        <v>22757</v>
      </c>
      <c r="C10055" t="s">
        <v>60271</v>
      </c>
      <c r="D10055" s="111" t="s">
        <v>24</v>
      </c>
      <c r="E10055" s="111" t="s">
        <v>50306</v>
      </c>
    </row>
    <row r="10056" spans="1:5">
      <c r="A10056">
        <v>0</v>
      </c>
      <c r="B10056" t="s">
        <v>22758</v>
      </c>
      <c r="C10056" t="s">
        <v>60272</v>
      </c>
      <c r="D10056" s="111" t="s">
        <v>24</v>
      </c>
      <c r="E10056" s="111" t="s">
        <v>60273</v>
      </c>
    </row>
    <row r="10057" spans="1:5">
      <c r="A10057">
        <v>0</v>
      </c>
      <c r="B10057" t="s">
        <v>22759</v>
      </c>
      <c r="C10057" t="s">
        <v>60274</v>
      </c>
      <c r="D10057" s="111" t="s">
        <v>24</v>
      </c>
      <c r="E10057" s="111" t="s">
        <v>60275</v>
      </c>
    </row>
    <row r="10058" spans="1:5">
      <c r="A10058">
        <v>0</v>
      </c>
      <c r="B10058" t="s">
        <v>22760</v>
      </c>
      <c r="C10058" t="s">
        <v>60276</v>
      </c>
      <c r="D10058" s="111" t="s">
        <v>24</v>
      </c>
      <c r="E10058" s="111" t="s">
        <v>60277</v>
      </c>
    </row>
    <row r="10059" spans="1:5">
      <c r="A10059">
        <v>0</v>
      </c>
      <c r="B10059" t="s">
        <v>60278</v>
      </c>
      <c r="C10059">
        <v>0</v>
      </c>
      <c r="D10059" s="111">
        <v>0</v>
      </c>
      <c r="E10059" s="111" t="s">
        <v>42775</v>
      </c>
    </row>
    <row r="10060" spans="1:5">
      <c r="A10060">
        <v>0</v>
      </c>
      <c r="B10060" t="s">
        <v>22761</v>
      </c>
      <c r="C10060" t="s">
        <v>60279</v>
      </c>
      <c r="D10060" s="111" t="s">
        <v>24</v>
      </c>
      <c r="E10060" s="111" t="s">
        <v>56146</v>
      </c>
    </row>
    <row r="10061" spans="1:5">
      <c r="A10061">
        <v>0</v>
      </c>
      <c r="B10061" t="s">
        <v>60280</v>
      </c>
      <c r="C10061" t="s">
        <v>60281</v>
      </c>
      <c r="D10061" s="111" t="s">
        <v>24</v>
      </c>
      <c r="E10061" s="111" t="s">
        <v>60282</v>
      </c>
    </row>
    <row r="10062" spans="1:5">
      <c r="A10062">
        <v>0</v>
      </c>
      <c r="B10062" t="s">
        <v>22762</v>
      </c>
      <c r="C10062" t="s">
        <v>60283</v>
      </c>
      <c r="D10062" s="111" t="s">
        <v>24</v>
      </c>
      <c r="E10062" s="111" t="s">
        <v>57252</v>
      </c>
    </row>
    <row r="10063" spans="1:5">
      <c r="A10063">
        <v>0</v>
      </c>
      <c r="B10063" t="s">
        <v>22763</v>
      </c>
      <c r="C10063" t="s">
        <v>60284</v>
      </c>
      <c r="D10063" s="111" t="s">
        <v>24</v>
      </c>
      <c r="E10063" s="111" t="s">
        <v>60285</v>
      </c>
    </row>
    <row r="10064" spans="1:5">
      <c r="A10064">
        <v>0</v>
      </c>
      <c r="B10064" t="s">
        <v>22764</v>
      </c>
      <c r="C10064" t="s">
        <v>60286</v>
      </c>
      <c r="D10064" s="111" t="s">
        <v>24</v>
      </c>
      <c r="E10064" s="111" t="s">
        <v>60287</v>
      </c>
    </row>
    <row r="10065" spans="1:5">
      <c r="A10065">
        <v>0</v>
      </c>
      <c r="B10065" t="s">
        <v>22765</v>
      </c>
      <c r="C10065" t="s">
        <v>60288</v>
      </c>
      <c r="D10065" s="111" t="s">
        <v>24</v>
      </c>
      <c r="E10065" s="111" t="s">
        <v>60289</v>
      </c>
    </row>
    <row r="10066" spans="1:5">
      <c r="A10066">
        <v>0</v>
      </c>
      <c r="B10066" t="s">
        <v>22766</v>
      </c>
      <c r="C10066" t="s">
        <v>60290</v>
      </c>
      <c r="D10066" s="111" t="s">
        <v>24</v>
      </c>
      <c r="E10066" s="111" t="s">
        <v>60291</v>
      </c>
    </row>
    <row r="10067" spans="1:5">
      <c r="A10067">
        <v>0</v>
      </c>
      <c r="B10067" t="s">
        <v>22767</v>
      </c>
      <c r="C10067" t="s">
        <v>60292</v>
      </c>
      <c r="D10067" s="111" t="s">
        <v>24</v>
      </c>
      <c r="E10067" s="111" t="s">
        <v>60293</v>
      </c>
    </row>
    <row r="10068" spans="1:5">
      <c r="A10068">
        <v>0</v>
      </c>
      <c r="B10068" t="s">
        <v>22768</v>
      </c>
      <c r="C10068" t="s">
        <v>60294</v>
      </c>
      <c r="D10068" s="111" t="s">
        <v>24</v>
      </c>
      <c r="E10068" s="111" t="s">
        <v>60295</v>
      </c>
    </row>
    <row r="10069" spans="1:5">
      <c r="A10069">
        <v>0</v>
      </c>
      <c r="B10069" t="s">
        <v>60296</v>
      </c>
      <c r="C10069" t="s">
        <v>60297</v>
      </c>
      <c r="D10069" s="111" t="s">
        <v>24</v>
      </c>
      <c r="E10069" s="111" t="s">
        <v>60298</v>
      </c>
    </row>
    <row r="10070" spans="1:5">
      <c r="A10070">
        <v>0</v>
      </c>
      <c r="B10070" t="s">
        <v>22769</v>
      </c>
      <c r="C10070" t="s">
        <v>60299</v>
      </c>
      <c r="D10070" s="111" t="s">
        <v>24</v>
      </c>
      <c r="E10070" s="111" t="s">
        <v>60300</v>
      </c>
    </row>
    <row r="10071" spans="1:5">
      <c r="A10071">
        <v>0</v>
      </c>
      <c r="B10071" t="s">
        <v>22770</v>
      </c>
      <c r="C10071" t="s">
        <v>60301</v>
      </c>
      <c r="D10071" s="111" t="s">
        <v>24</v>
      </c>
      <c r="E10071" s="111" t="s">
        <v>60302</v>
      </c>
    </row>
    <row r="10072" spans="1:5">
      <c r="A10072">
        <v>0</v>
      </c>
      <c r="B10072" t="s">
        <v>22771</v>
      </c>
      <c r="C10072" t="s">
        <v>60303</v>
      </c>
      <c r="D10072" s="111" t="s">
        <v>24</v>
      </c>
      <c r="E10072" s="111" t="s">
        <v>60300</v>
      </c>
    </row>
    <row r="10073" spans="1:5">
      <c r="A10073">
        <v>0</v>
      </c>
      <c r="B10073" t="s">
        <v>22772</v>
      </c>
      <c r="C10073" t="s">
        <v>60304</v>
      </c>
      <c r="D10073" s="111" t="s">
        <v>24</v>
      </c>
      <c r="E10073" s="111" t="s">
        <v>60305</v>
      </c>
    </row>
    <row r="10074" spans="1:5">
      <c r="A10074">
        <v>0</v>
      </c>
      <c r="B10074" t="s">
        <v>60306</v>
      </c>
      <c r="C10074" t="s">
        <v>60307</v>
      </c>
      <c r="D10074" s="111" t="s">
        <v>24</v>
      </c>
      <c r="E10074" s="111" t="s">
        <v>60308</v>
      </c>
    </row>
    <row r="10075" spans="1:5">
      <c r="A10075">
        <v>0</v>
      </c>
      <c r="B10075" t="s">
        <v>22773</v>
      </c>
      <c r="C10075" t="s">
        <v>60309</v>
      </c>
      <c r="D10075" s="111" t="s">
        <v>24</v>
      </c>
      <c r="E10075" s="111" t="s">
        <v>60310</v>
      </c>
    </row>
    <row r="10076" spans="1:5">
      <c r="A10076">
        <v>0</v>
      </c>
      <c r="B10076" t="s">
        <v>22774</v>
      </c>
      <c r="C10076" t="s">
        <v>60311</v>
      </c>
      <c r="D10076" s="111" t="s">
        <v>24</v>
      </c>
      <c r="E10076" s="111" t="s">
        <v>60312</v>
      </c>
    </row>
    <row r="10077" spans="1:5">
      <c r="A10077">
        <v>0</v>
      </c>
      <c r="B10077" t="s">
        <v>22775</v>
      </c>
      <c r="C10077" t="s">
        <v>60313</v>
      </c>
      <c r="D10077" s="111" t="s">
        <v>24</v>
      </c>
      <c r="E10077" s="111" t="s">
        <v>60314</v>
      </c>
    </row>
    <row r="10078" spans="1:5">
      <c r="A10078">
        <v>0</v>
      </c>
      <c r="B10078" t="s">
        <v>22776</v>
      </c>
      <c r="C10078" t="s">
        <v>60315</v>
      </c>
      <c r="D10078" s="111" t="s">
        <v>24</v>
      </c>
      <c r="E10078" s="111" t="s">
        <v>60316</v>
      </c>
    </row>
    <row r="10079" spans="1:5">
      <c r="A10079">
        <v>0</v>
      </c>
      <c r="B10079" t="s">
        <v>60317</v>
      </c>
      <c r="C10079" t="s">
        <v>60318</v>
      </c>
      <c r="D10079" s="111" t="s">
        <v>24</v>
      </c>
      <c r="E10079" s="111" t="s">
        <v>60319</v>
      </c>
    </row>
    <row r="10080" spans="1:5">
      <c r="A10080">
        <v>0</v>
      </c>
      <c r="B10080" t="s">
        <v>22777</v>
      </c>
      <c r="C10080" t="s">
        <v>60320</v>
      </c>
      <c r="D10080" s="111" t="s">
        <v>24</v>
      </c>
      <c r="E10080" s="111" t="s">
        <v>60321</v>
      </c>
    </row>
    <row r="10081" spans="1:5">
      <c r="A10081">
        <v>0</v>
      </c>
      <c r="B10081" t="s">
        <v>22778</v>
      </c>
      <c r="C10081" t="s">
        <v>60322</v>
      </c>
      <c r="D10081" s="111" t="s">
        <v>24</v>
      </c>
      <c r="E10081" s="111" t="s">
        <v>60323</v>
      </c>
    </row>
    <row r="10082" spans="1:5">
      <c r="A10082">
        <v>0</v>
      </c>
      <c r="B10082" t="s">
        <v>22779</v>
      </c>
      <c r="C10082" t="s">
        <v>60324</v>
      </c>
      <c r="D10082" s="111" t="s">
        <v>24</v>
      </c>
      <c r="E10082" s="111" t="s">
        <v>60325</v>
      </c>
    </row>
    <row r="10083" spans="1:5">
      <c r="A10083">
        <v>0</v>
      </c>
      <c r="B10083" t="s">
        <v>22780</v>
      </c>
      <c r="C10083" t="s">
        <v>60326</v>
      </c>
      <c r="D10083" s="111" t="s">
        <v>24</v>
      </c>
      <c r="E10083" s="111" t="s">
        <v>60327</v>
      </c>
    </row>
    <row r="10084" spans="1:5">
      <c r="A10084">
        <v>0</v>
      </c>
      <c r="B10084" t="s">
        <v>22781</v>
      </c>
      <c r="C10084" t="s">
        <v>60328</v>
      </c>
      <c r="D10084" s="111" t="s">
        <v>24</v>
      </c>
      <c r="E10084" s="111" t="s">
        <v>60329</v>
      </c>
    </row>
    <row r="10085" spans="1:5">
      <c r="A10085">
        <v>0</v>
      </c>
      <c r="B10085" t="s">
        <v>22782</v>
      </c>
      <c r="C10085" t="s">
        <v>60330</v>
      </c>
      <c r="D10085" s="111" t="s">
        <v>40</v>
      </c>
      <c r="E10085" s="111" t="s">
        <v>60331</v>
      </c>
    </row>
    <row r="10086" spans="1:5">
      <c r="A10086">
        <v>0</v>
      </c>
      <c r="B10086" t="s">
        <v>22783</v>
      </c>
      <c r="C10086" t="s">
        <v>60332</v>
      </c>
      <c r="D10086" s="111" t="s">
        <v>40</v>
      </c>
      <c r="E10086" s="111" t="s">
        <v>60331</v>
      </c>
    </row>
    <row r="10087" spans="1:5">
      <c r="A10087">
        <v>0</v>
      </c>
      <c r="B10087" t="s">
        <v>22784</v>
      </c>
      <c r="C10087" t="s">
        <v>60333</v>
      </c>
      <c r="D10087" s="111" t="s">
        <v>40</v>
      </c>
      <c r="E10087" s="111" t="s">
        <v>60334</v>
      </c>
    </row>
    <row r="10088" spans="1:5">
      <c r="A10088">
        <v>0</v>
      </c>
      <c r="B10088" t="s">
        <v>22785</v>
      </c>
      <c r="C10088" t="s">
        <v>60335</v>
      </c>
      <c r="D10088" s="111" t="s">
        <v>40</v>
      </c>
      <c r="E10088" s="111" t="s">
        <v>60336</v>
      </c>
    </row>
    <row r="10089" spans="1:5">
      <c r="A10089">
        <v>0</v>
      </c>
      <c r="B10089" t="s">
        <v>22786</v>
      </c>
      <c r="C10089" t="s">
        <v>60337</v>
      </c>
      <c r="D10089" s="111" t="s">
        <v>4130</v>
      </c>
      <c r="E10089" s="111" t="s">
        <v>60338</v>
      </c>
    </row>
    <row r="10090" spans="1:5">
      <c r="A10090">
        <v>0</v>
      </c>
      <c r="B10090" t="s">
        <v>22787</v>
      </c>
      <c r="C10090" t="s">
        <v>60339</v>
      </c>
      <c r="D10090" s="111" t="s">
        <v>4130</v>
      </c>
      <c r="E10090" s="111" t="s">
        <v>60340</v>
      </c>
    </row>
    <row r="10091" spans="1:5">
      <c r="A10091" t="s">
        <v>60341</v>
      </c>
      <c r="B10091">
        <v>0</v>
      </c>
      <c r="C10091">
        <v>0</v>
      </c>
      <c r="D10091" s="111">
        <v>0</v>
      </c>
      <c r="E10091" s="111" t="s">
        <v>42775</v>
      </c>
    </row>
    <row r="10092" spans="1:5">
      <c r="A10092">
        <v>0</v>
      </c>
      <c r="B10092">
        <v>0</v>
      </c>
      <c r="C10092">
        <v>0</v>
      </c>
      <c r="D10092" s="111">
        <v>0</v>
      </c>
      <c r="E10092" s="111" t="s">
        <v>42775</v>
      </c>
    </row>
    <row r="10093" spans="1:5">
      <c r="A10093">
        <v>0</v>
      </c>
      <c r="B10093" t="s">
        <v>60342</v>
      </c>
      <c r="C10093">
        <v>0</v>
      </c>
      <c r="D10093" s="111">
        <v>0</v>
      </c>
      <c r="E10093" s="111" t="s">
        <v>42775</v>
      </c>
    </row>
    <row r="10094" spans="1:5">
      <c r="A10094">
        <v>0</v>
      </c>
      <c r="B10094" t="s">
        <v>22788</v>
      </c>
      <c r="C10094" t="s">
        <v>60343</v>
      </c>
      <c r="D10094" s="111" t="s">
        <v>33</v>
      </c>
      <c r="E10094" s="111" t="s">
        <v>50380</v>
      </c>
    </row>
    <row r="10095" spans="1:5">
      <c r="A10095">
        <v>0</v>
      </c>
      <c r="B10095" t="s">
        <v>22789</v>
      </c>
      <c r="C10095" t="s">
        <v>60344</v>
      </c>
      <c r="D10095" s="111" t="s">
        <v>4152</v>
      </c>
      <c r="E10095" s="111" t="s">
        <v>60345</v>
      </c>
    </row>
    <row r="10096" spans="1:5">
      <c r="A10096">
        <v>0</v>
      </c>
      <c r="B10096" t="s">
        <v>22790</v>
      </c>
      <c r="C10096" t="s">
        <v>60346</v>
      </c>
      <c r="D10096" s="111" t="s">
        <v>33</v>
      </c>
      <c r="E10096" s="111" t="s">
        <v>43752</v>
      </c>
    </row>
    <row r="10097" spans="1:5">
      <c r="A10097">
        <v>0</v>
      </c>
      <c r="B10097" t="s">
        <v>22791</v>
      </c>
      <c r="C10097" t="s">
        <v>60347</v>
      </c>
      <c r="D10097" s="111" t="s">
        <v>33</v>
      </c>
      <c r="E10097" s="111" t="s">
        <v>50385</v>
      </c>
    </row>
    <row r="10098" spans="1:5">
      <c r="A10098">
        <v>0</v>
      </c>
      <c r="B10098" t="s">
        <v>22792</v>
      </c>
      <c r="C10098" t="s">
        <v>60348</v>
      </c>
      <c r="D10098" s="111" t="s">
        <v>40</v>
      </c>
      <c r="E10098" s="111" t="s">
        <v>52057</v>
      </c>
    </row>
    <row r="10099" spans="1:5">
      <c r="A10099">
        <v>0</v>
      </c>
      <c r="B10099" t="s">
        <v>22793</v>
      </c>
      <c r="C10099" t="s">
        <v>22794</v>
      </c>
      <c r="D10099" s="111" t="s">
        <v>24</v>
      </c>
      <c r="E10099" s="111" t="s">
        <v>60349</v>
      </c>
    </row>
    <row r="10100" spans="1:5">
      <c r="A10100">
        <v>0</v>
      </c>
      <c r="B10100" t="s">
        <v>22795</v>
      </c>
      <c r="C10100" t="s">
        <v>60350</v>
      </c>
      <c r="D10100" s="111" t="s">
        <v>24</v>
      </c>
      <c r="E10100" s="111" t="s">
        <v>60351</v>
      </c>
    </row>
    <row r="10101" spans="1:5">
      <c r="A10101">
        <v>0</v>
      </c>
      <c r="B10101" t="s">
        <v>22796</v>
      </c>
      <c r="C10101" t="s">
        <v>60352</v>
      </c>
      <c r="D10101" s="111" t="s">
        <v>33</v>
      </c>
      <c r="E10101" s="111" t="s">
        <v>60353</v>
      </c>
    </row>
    <row r="10102" spans="1:5">
      <c r="A10102">
        <v>0</v>
      </c>
      <c r="B10102" t="s">
        <v>22797</v>
      </c>
      <c r="C10102" t="s">
        <v>22798</v>
      </c>
      <c r="D10102" s="111" t="s">
        <v>4152</v>
      </c>
      <c r="E10102" s="111" t="s">
        <v>60354</v>
      </c>
    </row>
    <row r="10103" spans="1:5">
      <c r="A10103">
        <v>0</v>
      </c>
      <c r="B10103" t="s">
        <v>22799</v>
      </c>
      <c r="C10103" t="s">
        <v>60355</v>
      </c>
      <c r="D10103" s="111" t="s">
        <v>24</v>
      </c>
      <c r="E10103" s="111" t="s">
        <v>57226</v>
      </c>
    </row>
    <row r="10104" spans="1:5">
      <c r="A10104">
        <v>0</v>
      </c>
      <c r="B10104" t="s">
        <v>22800</v>
      </c>
      <c r="C10104" t="s">
        <v>60356</v>
      </c>
      <c r="D10104" s="111" t="s">
        <v>24</v>
      </c>
      <c r="E10104" s="111" t="s">
        <v>45895</v>
      </c>
    </row>
    <row r="10105" spans="1:5">
      <c r="A10105">
        <v>0</v>
      </c>
      <c r="B10105" t="s">
        <v>22801</v>
      </c>
      <c r="C10105" t="s">
        <v>60357</v>
      </c>
      <c r="D10105" s="111" t="s">
        <v>24</v>
      </c>
      <c r="E10105" s="111" t="s">
        <v>60349</v>
      </c>
    </row>
    <row r="10106" spans="1:5">
      <c r="A10106">
        <v>0</v>
      </c>
      <c r="B10106" t="s">
        <v>22802</v>
      </c>
      <c r="C10106" t="s">
        <v>60358</v>
      </c>
      <c r="D10106" s="111" t="s">
        <v>24</v>
      </c>
      <c r="E10106" s="111" t="s">
        <v>53782</v>
      </c>
    </row>
    <row r="10107" spans="1:5">
      <c r="A10107">
        <v>0</v>
      </c>
      <c r="B10107" t="s">
        <v>22803</v>
      </c>
      <c r="C10107" t="s">
        <v>60359</v>
      </c>
      <c r="D10107" s="111" t="s">
        <v>4130</v>
      </c>
      <c r="E10107" s="111" t="s">
        <v>60351</v>
      </c>
    </row>
    <row r="10108" spans="1:5">
      <c r="A10108">
        <v>0</v>
      </c>
      <c r="B10108" t="s">
        <v>22804</v>
      </c>
      <c r="C10108" t="s">
        <v>60360</v>
      </c>
      <c r="D10108" s="111" t="s">
        <v>4130</v>
      </c>
      <c r="E10108" s="111" t="s">
        <v>60361</v>
      </c>
    </row>
    <row r="10109" spans="1:5">
      <c r="A10109">
        <v>0</v>
      </c>
      <c r="B10109" t="s">
        <v>22805</v>
      </c>
      <c r="C10109" t="s">
        <v>60362</v>
      </c>
      <c r="D10109" s="111" t="s">
        <v>4130</v>
      </c>
      <c r="E10109" s="111" t="s">
        <v>46760</v>
      </c>
    </row>
    <row r="10110" spans="1:5">
      <c r="A10110">
        <v>0</v>
      </c>
      <c r="B10110" t="s">
        <v>22806</v>
      </c>
      <c r="C10110" t="s">
        <v>60363</v>
      </c>
      <c r="D10110" s="111" t="s">
        <v>4130</v>
      </c>
      <c r="E10110" s="111" t="s">
        <v>60080</v>
      </c>
    </row>
    <row r="10111" spans="1:5">
      <c r="A10111">
        <v>0</v>
      </c>
      <c r="B10111" t="s">
        <v>22807</v>
      </c>
      <c r="C10111" t="s">
        <v>60364</v>
      </c>
      <c r="D10111" s="111" t="s">
        <v>4130</v>
      </c>
      <c r="E10111" s="111" t="s">
        <v>60365</v>
      </c>
    </row>
    <row r="10112" spans="1:5">
      <c r="A10112">
        <v>0</v>
      </c>
      <c r="B10112" t="s">
        <v>22808</v>
      </c>
      <c r="C10112" t="s">
        <v>60366</v>
      </c>
      <c r="D10112" s="111" t="s">
        <v>4152</v>
      </c>
      <c r="E10112" s="111" t="s">
        <v>60367</v>
      </c>
    </row>
    <row r="10113" spans="1:5">
      <c r="A10113">
        <v>0</v>
      </c>
      <c r="B10113" t="s">
        <v>22809</v>
      </c>
      <c r="C10113" t="s">
        <v>60368</v>
      </c>
      <c r="D10113" s="111" t="s">
        <v>4152</v>
      </c>
      <c r="E10113" s="111" t="s">
        <v>60369</v>
      </c>
    </row>
    <row r="10114" spans="1:5">
      <c r="A10114">
        <v>0</v>
      </c>
      <c r="B10114" t="s">
        <v>22810</v>
      </c>
      <c r="C10114" t="s">
        <v>60370</v>
      </c>
      <c r="D10114" s="111" t="s">
        <v>4152</v>
      </c>
      <c r="E10114" s="111" t="s">
        <v>44311</v>
      </c>
    </row>
    <row r="10115" spans="1:5">
      <c r="A10115">
        <v>0</v>
      </c>
      <c r="B10115" t="s">
        <v>22811</v>
      </c>
      <c r="C10115" t="s">
        <v>60371</v>
      </c>
      <c r="D10115" s="111" t="s">
        <v>24</v>
      </c>
      <c r="E10115" s="111" t="s">
        <v>47924</v>
      </c>
    </row>
    <row r="10116" spans="1:5">
      <c r="A10116">
        <v>0</v>
      </c>
      <c r="B10116" t="s">
        <v>22812</v>
      </c>
      <c r="C10116" t="s">
        <v>60372</v>
      </c>
      <c r="D10116" s="111" t="s">
        <v>24</v>
      </c>
      <c r="E10116" s="111" t="s">
        <v>60373</v>
      </c>
    </row>
    <row r="10117" spans="1:5">
      <c r="A10117">
        <v>0</v>
      </c>
      <c r="B10117" t="s">
        <v>22813</v>
      </c>
      <c r="C10117" t="s">
        <v>60374</v>
      </c>
      <c r="D10117" s="111" t="s">
        <v>4130</v>
      </c>
      <c r="E10117" s="111" t="s">
        <v>47836</v>
      </c>
    </row>
    <row r="10118" spans="1:5">
      <c r="A10118">
        <v>0</v>
      </c>
      <c r="B10118" t="s">
        <v>22814</v>
      </c>
      <c r="C10118" t="s">
        <v>60375</v>
      </c>
      <c r="D10118" s="111" t="s">
        <v>4130</v>
      </c>
      <c r="E10118" s="111" t="s">
        <v>50739</v>
      </c>
    </row>
    <row r="10119" spans="1:5">
      <c r="A10119">
        <v>0</v>
      </c>
      <c r="B10119" t="s">
        <v>22815</v>
      </c>
      <c r="C10119" t="s">
        <v>60376</v>
      </c>
      <c r="D10119" s="111" t="s">
        <v>4135</v>
      </c>
      <c r="E10119" s="111" t="s">
        <v>60377</v>
      </c>
    </row>
    <row r="10120" spans="1:5">
      <c r="A10120">
        <v>0</v>
      </c>
      <c r="B10120" t="s">
        <v>22816</v>
      </c>
      <c r="C10120" t="s">
        <v>60378</v>
      </c>
      <c r="D10120" s="111" t="s">
        <v>24</v>
      </c>
      <c r="E10120" s="111" t="s">
        <v>48184</v>
      </c>
    </row>
    <row r="10121" spans="1:5">
      <c r="A10121">
        <v>0</v>
      </c>
      <c r="B10121" t="s">
        <v>22817</v>
      </c>
      <c r="C10121" t="s">
        <v>60379</v>
      </c>
      <c r="D10121" s="111" t="s">
        <v>4130</v>
      </c>
      <c r="E10121" s="111" t="s">
        <v>51474</v>
      </c>
    </row>
    <row r="10122" spans="1:5">
      <c r="A10122">
        <v>0</v>
      </c>
      <c r="B10122" t="s">
        <v>22818</v>
      </c>
      <c r="C10122" t="s">
        <v>60380</v>
      </c>
      <c r="D10122" s="111" t="s">
        <v>4152</v>
      </c>
      <c r="E10122" s="111" t="s">
        <v>60381</v>
      </c>
    </row>
    <row r="10123" spans="1:5">
      <c r="A10123">
        <v>0</v>
      </c>
      <c r="B10123" t="s">
        <v>22819</v>
      </c>
      <c r="C10123" t="s">
        <v>60382</v>
      </c>
      <c r="D10123" s="111" t="s">
        <v>24</v>
      </c>
      <c r="E10123" s="111" t="s">
        <v>60204</v>
      </c>
    </row>
    <row r="10124" spans="1:5">
      <c r="A10124">
        <v>0</v>
      </c>
      <c r="B10124" t="s">
        <v>22820</v>
      </c>
      <c r="C10124" t="s">
        <v>60383</v>
      </c>
      <c r="D10124" s="111" t="s">
        <v>4152</v>
      </c>
      <c r="E10124" s="111" t="s">
        <v>60384</v>
      </c>
    </row>
    <row r="10125" spans="1:5">
      <c r="A10125">
        <v>0</v>
      </c>
      <c r="B10125" t="s">
        <v>22821</v>
      </c>
      <c r="C10125" t="s">
        <v>60385</v>
      </c>
      <c r="D10125" s="111" t="s">
        <v>4153</v>
      </c>
      <c r="E10125" s="111" t="s">
        <v>53782</v>
      </c>
    </row>
    <row r="10126" spans="1:5">
      <c r="A10126">
        <v>0</v>
      </c>
      <c r="B10126" t="s">
        <v>22822</v>
      </c>
      <c r="C10126" t="s">
        <v>60386</v>
      </c>
      <c r="D10126" s="111" t="s">
        <v>24</v>
      </c>
      <c r="E10126" s="111" t="s">
        <v>60387</v>
      </c>
    </row>
    <row r="10127" spans="1:5">
      <c r="A10127">
        <v>0</v>
      </c>
      <c r="B10127" t="s">
        <v>22823</v>
      </c>
      <c r="C10127" t="s">
        <v>22824</v>
      </c>
      <c r="D10127" s="111" t="s">
        <v>40</v>
      </c>
      <c r="E10127" s="111" t="s">
        <v>46891</v>
      </c>
    </row>
    <row r="10128" spans="1:5">
      <c r="A10128">
        <v>0</v>
      </c>
      <c r="B10128" t="s">
        <v>22825</v>
      </c>
      <c r="C10128" t="s">
        <v>60388</v>
      </c>
      <c r="D10128" s="111" t="s">
        <v>33</v>
      </c>
      <c r="E10128" s="111" t="s">
        <v>60389</v>
      </c>
    </row>
    <row r="10129" spans="1:5">
      <c r="A10129">
        <v>0</v>
      </c>
      <c r="B10129" t="s">
        <v>22826</v>
      </c>
      <c r="C10129" t="s">
        <v>22827</v>
      </c>
      <c r="D10129" s="111" t="s">
        <v>4135</v>
      </c>
      <c r="E10129" s="111" t="s">
        <v>60390</v>
      </c>
    </row>
    <row r="10130" spans="1:5">
      <c r="A10130">
        <v>0</v>
      </c>
      <c r="B10130" t="s">
        <v>22828</v>
      </c>
      <c r="C10130" t="s">
        <v>60391</v>
      </c>
      <c r="D10130" s="111" t="s">
        <v>4130</v>
      </c>
      <c r="E10130" s="111" t="s">
        <v>60392</v>
      </c>
    </row>
    <row r="10131" spans="1:5">
      <c r="A10131">
        <v>0</v>
      </c>
      <c r="B10131" t="s">
        <v>22829</v>
      </c>
      <c r="C10131" t="s">
        <v>60393</v>
      </c>
      <c r="D10131" s="111" t="s">
        <v>4130</v>
      </c>
      <c r="E10131" s="111" t="s">
        <v>60394</v>
      </c>
    </row>
    <row r="10132" spans="1:5">
      <c r="A10132">
        <v>0</v>
      </c>
      <c r="B10132" t="s">
        <v>22830</v>
      </c>
      <c r="C10132" t="s">
        <v>60395</v>
      </c>
      <c r="D10132" s="111" t="s">
        <v>24</v>
      </c>
      <c r="E10132" s="111" t="s">
        <v>48184</v>
      </c>
    </row>
    <row r="10133" spans="1:5">
      <c r="A10133">
        <v>0</v>
      </c>
      <c r="B10133" t="s">
        <v>22831</v>
      </c>
      <c r="C10133" t="s">
        <v>60396</v>
      </c>
      <c r="D10133" s="111" t="s">
        <v>24</v>
      </c>
      <c r="E10133" s="111" t="s">
        <v>54976</v>
      </c>
    </row>
    <row r="10134" spans="1:5">
      <c r="A10134">
        <v>0</v>
      </c>
      <c r="B10134" t="s">
        <v>22832</v>
      </c>
      <c r="C10134" t="s">
        <v>60397</v>
      </c>
      <c r="D10134" s="111" t="s">
        <v>4152</v>
      </c>
      <c r="E10134" s="111" t="s">
        <v>60398</v>
      </c>
    </row>
    <row r="10135" spans="1:5">
      <c r="A10135">
        <v>0</v>
      </c>
      <c r="B10135" t="s">
        <v>22833</v>
      </c>
      <c r="C10135" t="s">
        <v>60399</v>
      </c>
      <c r="D10135" s="111" t="s">
        <v>4152</v>
      </c>
      <c r="E10135" s="111" t="s">
        <v>60400</v>
      </c>
    </row>
    <row r="10136" spans="1:5">
      <c r="A10136">
        <v>0</v>
      </c>
      <c r="B10136" t="s">
        <v>22834</v>
      </c>
      <c r="C10136" t="s">
        <v>60401</v>
      </c>
      <c r="D10136" s="111" t="s">
        <v>4152</v>
      </c>
      <c r="E10136" s="111" t="s">
        <v>60402</v>
      </c>
    </row>
    <row r="10137" spans="1:5">
      <c r="A10137">
        <v>0</v>
      </c>
      <c r="B10137" t="s">
        <v>60403</v>
      </c>
      <c r="C10137">
        <v>0</v>
      </c>
      <c r="D10137" s="111">
        <v>0</v>
      </c>
      <c r="E10137" s="111" t="s">
        <v>42775</v>
      </c>
    </row>
    <row r="10138" spans="1:5">
      <c r="A10138">
        <v>0</v>
      </c>
      <c r="B10138" t="s">
        <v>22835</v>
      </c>
      <c r="C10138" t="s">
        <v>60404</v>
      </c>
      <c r="D10138" s="111" t="s">
        <v>4130</v>
      </c>
      <c r="E10138" s="111" t="s">
        <v>60405</v>
      </c>
    </row>
    <row r="10139" spans="1:5">
      <c r="A10139">
        <v>0</v>
      </c>
      <c r="B10139" t="s">
        <v>22836</v>
      </c>
      <c r="C10139" t="s">
        <v>60406</v>
      </c>
      <c r="D10139" s="111" t="s">
        <v>4130</v>
      </c>
      <c r="E10139" s="111" t="s">
        <v>60407</v>
      </c>
    </row>
    <row r="10140" spans="1:5">
      <c r="A10140">
        <v>0</v>
      </c>
      <c r="B10140" t="s">
        <v>22837</v>
      </c>
      <c r="C10140" t="s">
        <v>60408</v>
      </c>
      <c r="D10140" s="111" t="s">
        <v>4130</v>
      </c>
      <c r="E10140" s="111" t="s">
        <v>60409</v>
      </c>
    </row>
    <row r="10141" spans="1:5">
      <c r="A10141">
        <v>0</v>
      </c>
      <c r="B10141" t="s">
        <v>22838</v>
      </c>
      <c r="C10141" t="s">
        <v>60410</v>
      </c>
      <c r="D10141" s="111" t="s">
        <v>4130</v>
      </c>
      <c r="E10141" s="111" t="s">
        <v>60411</v>
      </c>
    </row>
    <row r="10142" spans="1:5">
      <c r="A10142">
        <v>0</v>
      </c>
      <c r="B10142" t="s">
        <v>22839</v>
      </c>
      <c r="C10142" t="s">
        <v>60412</v>
      </c>
      <c r="D10142" s="111" t="s">
        <v>4130</v>
      </c>
      <c r="E10142" s="111" t="s">
        <v>60413</v>
      </c>
    </row>
    <row r="10143" spans="1:5">
      <c r="A10143">
        <v>0</v>
      </c>
      <c r="B10143" t="s">
        <v>22840</v>
      </c>
      <c r="C10143" t="s">
        <v>60414</v>
      </c>
      <c r="D10143" s="111" t="s">
        <v>4130</v>
      </c>
      <c r="E10143" s="111" t="s">
        <v>60415</v>
      </c>
    </row>
    <row r="10144" spans="1:5">
      <c r="A10144">
        <v>0</v>
      </c>
      <c r="B10144" t="s">
        <v>22841</v>
      </c>
      <c r="C10144" t="s">
        <v>60416</v>
      </c>
      <c r="D10144" s="111" t="s">
        <v>4130</v>
      </c>
      <c r="E10144" s="111" t="s">
        <v>60417</v>
      </c>
    </row>
    <row r="10145" spans="1:5">
      <c r="A10145">
        <v>0</v>
      </c>
      <c r="B10145" t="s">
        <v>22842</v>
      </c>
      <c r="C10145" t="s">
        <v>60418</v>
      </c>
      <c r="D10145" s="111" t="s">
        <v>4130</v>
      </c>
      <c r="E10145" s="111" t="s">
        <v>60419</v>
      </c>
    </row>
    <row r="10146" spans="1:5">
      <c r="A10146">
        <v>0</v>
      </c>
      <c r="B10146" t="s">
        <v>22843</v>
      </c>
      <c r="C10146" t="s">
        <v>60420</v>
      </c>
      <c r="D10146" s="111" t="s">
        <v>4130</v>
      </c>
      <c r="E10146" s="111" t="s">
        <v>60421</v>
      </c>
    </row>
    <row r="10147" spans="1:5">
      <c r="A10147">
        <v>0</v>
      </c>
      <c r="B10147" t="s">
        <v>22844</v>
      </c>
      <c r="C10147" t="s">
        <v>60422</v>
      </c>
      <c r="D10147" s="111" t="s">
        <v>4130</v>
      </c>
      <c r="E10147" s="111" t="s">
        <v>60423</v>
      </c>
    </row>
    <row r="10148" spans="1:5">
      <c r="A10148">
        <v>0</v>
      </c>
      <c r="B10148" t="s">
        <v>22845</v>
      </c>
      <c r="C10148" t="s">
        <v>60424</v>
      </c>
      <c r="D10148" s="111" t="s">
        <v>4130</v>
      </c>
      <c r="E10148" s="111" t="s">
        <v>60425</v>
      </c>
    </row>
    <row r="10149" spans="1:5">
      <c r="A10149">
        <v>0</v>
      </c>
      <c r="B10149" t="s">
        <v>22846</v>
      </c>
      <c r="C10149" t="s">
        <v>60426</v>
      </c>
      <c r="D10149" s="111" t="s">
        <v>4130</v>
      </c>
      <c r="E10149" s="111" t="s">
        <v>60427</v>
      </c>
    </row>
    <row r="10150" spans="1:5">
      <c r="A10150">
        <v>0</v>
      </c>
      <c r="B10150" t="s">
        <v>22847</v>
      </c>
      <c r="C10150" t="s">
        <v>60428</v>
      </c>
      <c r="D10150" s="111" t="s">
        <v>33</v>
      </c>
      <c r="E10150" s="111" t="s">
        <v>60429</v>
      </c>
    </row>
    <row r="10151" spans="1:5">
      <c r="A10151" t="s">
        <v>60430</v>
      </c>
      <c r="B10151">
        <v>0</v>
      </c>
      <c r="C10151">
        <v>0</v>
      </c>
      <c r="D10151" s="111">
        <v>0</v>
      </c>
      <c r="E10151" s="111" t="s">
        <v>42775</v>
      </c>
    </row>
    <row r="10152" spans="1:5">
      <c r="A10152">
        <v>0</v>
      </c>
      <c r="B10152" t="s">
        <v>60431</v>
      </c>
      <c r="C10152">
        <v>0</v>
      </c>
      <c r="D10152" s="111">
        <v>0</v>
      </c>
      <c r="E10152" s="111" t="s">
        <v>42775</v>
      </c>
    </row>
    <row r="10153" spans="1:5">
      <c r="A10153">
        <v>0</v>
      </c>
      <c r="B10153" t="s">
        <v>22848</v>
      </c>
      <c r="C10153" t="s">
        <v>60432</v>
      </c>
      <c r="D10153" s="111" t="s">
        <v>4130</v>
      </c>
      <c r="E10153" s="111" t="s">
        <v>50474</v>
      </c>
    </row>
    <row r="10154" spans="1:5">
      <c r="A10154">
        <v>0</v>
      </c>
      <c r="B10154" t="s">
        <v>22849</v>
      </c>
      <c r="C10154" t="s">
        <v>60433</v>
      </c>
      <c r="D10154" s="111" t="s">
        <v>40</v>
      </c>
      <c r="E10154" s="111" t="s">
        <v>60434</v>
      </c>
    </row>
    <row r="10155" spans="1:5">
      <c r="A10155">
        <v>0</v>
      </c>
      <c r="B10155" t="s">
        <v>22850</v>
      </c>
      <c r="C10155" t="s">
        <v>60435</v>
      </c>
      <c r="D10155" s="111" t="s">
        <v>40</v>
      </c>
      <c r="E10155" s="111" t="s">
        <v>60436</v>
      </c>
    </row>
    <row r="10156" spans="1:5">
      <c r="A10156">
        <v>0</v>
      </c>
      <c r="B10156" t="s">
        <v>22851</v>
      </c>
      <c r="C10156" t="s">
        <v>60437</v>
      </c>
      <c r="D10156" s="111" t="s">
        <v>4130</v>
      </c>
      <c r="E10156" s="111" t="s">
        <v>60438</v>
      </c>
    </row>
    <row r="10157" spans="1:5">
      <c r="A10157">
        <v>0</v>
      </c>
      <c r="B10157" t="s">
        <v>22852</v>
      </c>
      <c r="C10157" t="s">
        <v>60439</v>
      </c>
      <c r="D10157" s="111" t="s">
        <v>4130</v>
      </c>
      <c r="E10157" s="111" t="s">
        <v>60440</v>
      </c>
    </row>
    <row r="10158" spans="1:5">
      <c r="A10158">
        <v>0</v>
      </c>
      <c r="B10158" t="s">
        <v>22853</v>
      </c>
      <c r="C10158" t="s">
        <v>60441</v>
      </c>
      <c r="D10158" s="111" t="s">
        <v>4130</v>
      </c>
      <c r="E10158" s="111" t="s">
        <v>60442</v>
      </c>
    </row>
    <row r="10159" spans="1:5">
      <c r="A10159">
        <v>0</v>
      </c>
      <c r="B10159" t="s">
        <v>22854</v>
      </c>
      <c r="C10159" t="s">
        <v>60443</v>
      </c>
      <c r="D10159" s="111" t="s">
        <v>4130</v>
      </c>
      <c r="E10159" s="111" t="s">
        <v>60444</v>
      </c>
    </row>
    <row r="10160" spans="1:5">
      <c r="A10160">
        <v>0</v>
      </c>
      <c r="B10160" t="s">
        <v>22855</v>
      </c>
      <c r="C10160" t="s">
        <v>60445</v>
      </c>
      <c r="D10160" s="111" t="s">
        <v>4130</v>
      </c>
      <c r="E10160" s="111" t="s">
        <v>60446</v>
      </c>
    </row>
    <row r="10161" spans="1:5">
      <c r="A10161">
        <v>0</v>
      </c>
      <c r="B10161" t="s">
        <v>22856</v>
      </c>
      <c r="C10161" t="s">
        <v>60447</v>
      </c>
      <c r="D10161" s="111" t="s">
        <v>4130</v>
      </c>
      <c r="E10161" s="111" t="s">
        <v>60448</v>
      </c>
    </row>
    <row r="10162" spans="1:5">
      <c r="A10162">
        <v>0</v>
      </c>
      <c r="B10162" t="s">
        <v>22857</v>
      </c>
      <c r="C10162" t="s">
        <v>60449</v>
      </c>
      <c r="D10162" s="111" t="s">
        <v>4130</v>
      </c>
      <c r="E10162" s="111" t="s">
        <v>44378</v>
      </c>
    </row>
    <row r="10163" spans="1:5">
      <c r="A10163">
        <v>0</v>
      </c>
      <c r="B10163" t="s">
        <v>22858</v>
      </c>
      <c r="C10163" t="s">
        <v>60450</v>
      </c>
      <c r="D10163" s="111" t="s">
        <v>4130</v>
      </c>
      <c r="E10163" s="111" t="s">
        <v>60451</v>
      </c>
    </row>
    <row r="10164" spans="1:5">
      <c r="A10164">
        <v>0</v>
      </c>
      <c r="B10164" t="s">
        <v>22859</v>
      </c>
      <c r="C10164" t="s">
        <v>60452</v>
      </c>
      <c r="D10164" s="111" t="s">
        <v>4130</v>
      </c>
      <c r="E10164" s="111" t="s">
        <v>60453</v>
      </c>
    </row>
    <row r="10165" spans="1:5">
      <c r="A10165">
        <v>0</v>
      </c>
      <c r="B10165" t="s">
        <v>60454</v>
      </c>
      <c r="C10165">
        <v>0</v>
      </c>
      <c r="D10165" s="111">
        <v>0</v>
      </c>
      <c r="E10165" s="111" t="s">
        <v>42775</v>
      </c>
    </row>
    <row r="10166" spans="1:5">
      <c r="A10166">
        <v>0</v>
      </c>
      <c r="B10166" t="s">
        <v>22860</v>
      </c>
      <c r="C10166" t="s">
        <v>60455</v>
      </c>
      <c r="D10166" s="111" t="s">
        <v>4130</v>
      </c>
      <c r="E10166" s="111" t="s">
        <v>60456</v>
      </c>
    </row>
    <row r="10167" spans="1:5">
      <c r="A10167">
        <v>0</v>
      </c>
      <c r="B10167" t="s">
        <v>22861</v>
      </c>
      <c r="C10167" t="s">
        <v>60457</v>
      </c>
      <c r="D10167" s="111" t="s">
        <v>4130</v>
      </c>
      <c r="E10167" s="111" t="s">
        <v>60458</v>
      </c>
    </row>
    <row r="10168" spans="1:5">
      <c r="A10168">
        <v>0</v>
      </c>
      <c r="B10168" t="s">
        <v>22862</v>
      </c>
      <c r="C10168" t="s">
        <v>60459</v>
      </c>
      <c r="D10168" s="111" t="s">
        <v>4130</v>
      </c>
      <c r="E10168" s="111" t="s">
        <v>60460</v>
      </c>
    </row>
    <row r="10169" spans="1:5">
      <c r="A10169">
        <v>0</v>
      </c>
      <c r="B10169" t="s">
        <v>22863</v>
      </c>
      <c r="C10169" t="s">
        <v>60461</v>
      </c>
      <c r="D10169" s="111" t="s">
        <v>4130</v>
      </c>
      <c r="E10169" s="111" t="s">
        <v>60462</v>
      </c>
    </row>
    <row r="10170" spans="1:5">
      <c r="A10170">
        <v>0</v>
      </c>
      <c r="B10170" t="s">
        <v>22864</v>
      </c>
      <c r="C10170" t="s">
        <v>60463</v>
      </c>
      <c r="D10170" s="111" t="s">
        <v>4130</v>
      </c>
      <c r="E10170" s="111" t="s">
        <v>60464</v>
      </c>
    </row>
    <row r="10171" spans="1:5">
      <c r="A10171">
        <v>0</v>
      </c>
      <c r="B10171" t="s">
        <v>22865</v>
      </c>
      <c r="C10171" t="s">
        <v>60465</v>
      </c>
      <c r="D10171" s="111" t="s">
        <v>4130</v>
      </c>
      <c r="E10171" s="111" t="s">
        <v>60466</v>
      </c>
    </row>
    <row r="10172" spans="1:5">
      <c r="A10172">
        <v>0</v>
      </c>
      <c r="B10172" t="s">
        <v>22866</v>
      </c>
      <c r="C10172" t="s">
        <v>60467</v>
      </c>
      <c r="D10172" s="111" t="s">
        <v>4130</v>
      </c>
      <c r="E10172" s="111" t="s">
        <v>60468</v>
      </c>
    </row>
    <row r="10173" spans="1:5">
      <c r="A10173">
        <v>0</v>
      </c>
      <c r="B10173" t="s">
        <v>22867</v>
      </c>
      <c r="C10173" t="s">
        <v>60469</v>
      </c>
      <c r="D10173" s="111" t="s">
        <v>4130</v>
      </c>
      <c r="E10173" s="111" t="s">
        <v>60470</v>
      </c>
    </row>
    <row r="10174" spans="1:5">
      <c r="A10174">
        <v>0</v>
      </c>
      <c r="B10174" t="s">
        <v>22868</v>
      </c>
      <c r="C10174" t="s">
        <v>60471</v>
      </c>
      <c r="D10174" s="111" t="s">
        <v>4130</v>
      </c>
      <c r="E10174" s="111" t="s">
        <v>60472</v>
      </c>
    </row>
    <row r="10175" spans="1:5">
      <c r="A10175">
        <v>0</v>
      </c>
      <c r="B10175" t="s">
        <v>22869</v>
      </c>
      <c r="C10175" t="s">
        <v>60473</v>
      </c>
      <c r="D10175" s="111" t="s">
        <v>4130</v>
      </c>
      <c r="E10175" s="111" t="s">
        <v>60474</v>
      </c>
    </row>
    <row r="10176" spans="1:5">
      <c r="A10176">
        <v>0</v>
      </c>
      <c r="B10176" t="s">
        <v>22870</v>
      </c>
      <c r="C10176" t="s">
        <v>60475</v>
      </c>
      <c r="D10176" s="111" t="s">
        <v>4130</v>
      </c>
      <c r="E10176" s="111" t="s">
        <v>60476</v>
      </c>
    </row>
    <row r="10177" spans="1:5">
      <c r="A10177">
        <v>0</v>
      </c>
      <c r="B10177" t="s">
        <v>22871</v>
      </c>
      <c r="C10177" t="s">
        <v>60477</v>
      </c>
      <c r="D10177" s="111" t="s">
        <v>4130</v>
      </c>
      <c r="E10177" s="111" t="s">
        <v>60478</v>
      </c>
    </row>
    <row r="10178" spans="1:5">
      <c r="A10178">
        <v>0</v>
      </c>
      <c r="B10178" t="s">
        <v>22872</v>
      </c>
      <c r="C10178" t="s">
        <v>60479</v>
      </c>
      <c r="D10178" s="111" t="s">
        <v>4130</v>
      </c>
      <c r="E10178" s="111" t="s">
        <v>60480</v>
      </c>
    </row>
    <row r="10179" spans="1:5">
      <c r="A10179">
        <v>0</v>
      </c>
      <c r="B10179" t="s">
        <v>22873</v>
      </c>
      <c r="C10179" t="s">
        <v>60481</v>
      </c>
      <c r="D10179" s="111" t="s">
        <v>4130</v>
      </c>
      <c r="E10179" s="111" t="s">
        <v>60482</v>
      </c>
    </row>
    <row r="10180" spans="1:5">
      <c r="A10180">
        <v>0</v>
      </c>
      <c r="B10180" t="s">
        <v>22874</v>
      </c>
      <c r="C10180" t="s">
        <v>60483</v>
      </c>
      <c r="D10180" s="111" t="s">
        <v>4130</v>
      </c>
      <c r="E10180" s="111" t="s">
        <v>60484</v>
      </c>
    </row>
    <row r="10181" spans="1:5">
      <c r="A10181">
        <v>0</v>
      </c>
      <c r="B10181" t="s">
        <v>22875</v>
      </c>
      <c r="C10181" t="s">
        <v>60485</v>
      </c>
      <c r="D10181" s="111" t="s">
        <v>4130</v>
      </c>
      <c r="E10181" s="111" t="s">
        <v>60486</v>
      </c>
    </row>
    <row r="10182" spans="1:5">
      <c r="A10182">
        <v>0</v>
      </c>
      <c r="B10182" t="s">
        <v>22876</v>
      </c>
      <c r="C10182" t="s">
        <v>60487</v>
      </c>
      <c r="D10182" s="111" t="s">
        <v>4130</v>
      </c>
      <c r="E10182" s="111" t="s">
        <v>60488</v>
      </c>
    </row>
    <row r="10183" spans="1:5">
      <c r="A10183">
        <v>0</v>
      </c>
      <c r="B10183" t="s">
        <v>22877</v>
      </c>
      <c r="C10183" t="s">
        <v>60489</v>
      </c>
      <c r="D10183" s="111" t="s">
        <v>4130</v>
      </c>
      <c r="E10183" s="111" t="s">
        <v>60490</v>
      </c>
    </row>
    <row r="10184" spans="1:5">
      <c r="A10184">
        <v>0</v>
      </c>
      <c r="B10184" t="s">
        <v>22878</v>
      </c>
      <c r="C10184" t="s">
        <v>60491</v>
      </c>
      <c r="D10184" s="111" t="s">
        <v>4130</v>
      </c>
      <c r="E10184" s="111" t="s">
        <v>60492</v>
      </c>
    </row>
    <row r="10185" spans="1:5">
      <c r="A10185">
        <v>0</v>
      </c>
      <c r="B10185" t="s">
        <v>22879</v>
      </c>
      <c r="C10185" t="s">
        <v>60493</v>
      </c>
      <c r="D10185" s="111" t="s">
        <v>4130</v>
      </c>
      <c r="E10185" s="111" t="s">
        <v>60494</v>
      </c>
    </row>
    <row r="10186" spans="1:5">
      <c r="A10186">
        <v>0</v>
      </c>
      <c r="B10186" t="s">
        <v>22880</v>
      </c>
      <c r="C10186" t="s">
        <v>60495</v>
      </c>
      <c r="D10186" s="111" t="s">
        <v>4130</v>
      </c>
      <c r="E10186" s="111" t="s">
        <v>60496</v>
      </c>
    </row>
    <row r="10187" spans="1:5">
      <c r="A10187">
        <v>0</v>
      </c>
      <c r="B10187" t="s">
        <v>22881</v>
      </c>
      <c r="C10187" t="s">
        <v>60497</v>
      </c>
      <c r="D10187" s="111" t="s">
        <v>4130</v>
      </c>
      <c r="E10187" s="111" t="s">
        <v>60498</v>
      </c>
    </row>
    <row r="10188" spans="1:5">
      <c r="A10188">
        <v>0</v>
      </c>
      <c r="B10188" t="s">
        <v>60499</v>
      </c>
      <c r="C10188">
        <v>0</v>
      </c>
      <c r="D10188" s="111">
        <v>0</v>
      </c>
      <c r="E10188" s="111" t="s">
        <v>42775</v>
      </c>
    </row>
    <row r="10189" spans="1:5">
      <c r="A10189">
        <v>0</v>
      </c>
      <c r="B10189" t="s">
        <v>22882</v>
      </c>
      <c r="C10189" t="s">
        <v>60500</v>
      </c>
      <c r="D10189" s="111" t="s">
        <v>4130</v>
      </c>
      <c r="E10189" s="111" t="s">
        <v>60501</v>
      </c>
    </row>
    <row r="10190" spans="1:5">
      <c r="A10190">
        <v>0</v>
      </c>
      <c r="B10190" t="s">
        <v>22883</v>
      </c>
      <c r="C10190" t="s">
        <v>60502</v>
      </c>
      <c r="D10190" s="111" t="s">
        <v>4130</v>
      </c>
      <c r="E10190" s="111" t="s">
        <v>60503</v>
      </c>
    </row>
    <row r="10191" spans="1:5">
      <c r="A10191">
        <v>0</v>
      </c>
      <c r="B10191" t="s">
        <v>22884</v>
      </c>
      <c r="C10191" t="s">
        <v>60504</v>
      </c>
      <c r="D10191" s="111" t="s">
        <v>4130</v>
      </c>
      <c r="E10191" s="111" t="s">
        <v>60505</v>
      </c>
    </row>
    <row r="10192" spans="1:5">
      <c r="A10192">
        <v>0</v>
      </c>
      <c r="B10192" t="s">
        <v>22885</v>
      </c>
      <c r="C10192" t="s">
        <v>60506</v>
      </c>
      <c r="D10192" s="111" t="s">
        <v>4130</v>
      </c>
      <c r="E10192" s="111" t="s">
        <v>60507</v>
      </c>
    </row>
    <row r="10193" spans="1:5">
      <c r="A10193">
        <v>0</v>
      </c>
      <c r="B10193" t="s">
        <v>22886</v>
      </c>
      <c r="C10193" t="s">
        <v>60508</v>
      </c>
      <c r="D10193" s="111" t="s">
        <v>4130</v>
      </c>
      <c r="E10193" s="111" t="s">
        <v>60509</v>
      </c>
    </row>
    <row r="10194" spans="1:5">
      <c r="A10194">
        <v>0</v>
      </c>
      <c r="B10194" t="s">
        <v>22887</v>
      </c>
      <c r="C10194" t="s">
        <v>60510</v>
      </c>
      <c r="D10194" s="111" t="s">
        <v>4130</v>
      </c>
      <c r="E10194" s="111" t="s">
        <v>60511</v>
      </c>
    </row>
    <row r="10195" spans="1:5">
      <c r="A10195">
        <v>0</v>
      </c>
      <c r="B10195" t="s">
        <v>22888</v>
      </c>
      <c r="C10195" t="s">
        <v>60512</v>
      </c>
      <c r="D10195" s="111" t="s">
        <v>4130</v>
      </c>
      <c r="E10195" s="111" t="s">
        <v>60513</v>
      </c>
    </row>
    <row r="10196" spans="1:5">
      <c r="A10196">
        <v>0</v>
      </c>
      <c r="B10196" t="s">
        <v>22889</v>
      </c>
      <c r="C10196" t="s">
        <v>60514</v>
      </c>
      <c r="D10196" s="111" t="s">
        <v>4130</v>
      </c>
      <c r="E10196" s="111" t="s">
        <v>60515</v>
      </c>
    </row>
    <row r="10197" spans="1:5">
      <c r="A10197">
        <v>0</v>
      </c>
      <c r="B10197" t="s">
        <v>22890</v>
      </c>
      <c r="C10197" t="s">
        <v>60516</v>
      </c>
      <c r="D10197" s="111" t="s">
        <v>4130</v>
      </c>
      <c r="E10197" s="111" t="s">
        <v>60517</v>
      </c>
    </row>
    <row r="10198" spans="1:5">
      <c r="A10198">
        <v>0</v>
      </c>
      <c r="B10198" t="s">
        <v>22891</v>
      </c>
      <c r="C10198" t="s">
        <v>60518</v>
      </c>
      <c r="D10198" s="111" t="s">
        <v>4130</v>
      </c>
      <c r="E10198" s="111" t="s">
        <v>60519</v>
      </c>
    </row>
    <row r="10199" spans="1:5">
      <c r="A10199">
        <v>0</v>
      </c>
      <c r="B10199" t="s">
        <v>60520</v>
      </c>
      <c r="C10199">
        <v>0</v>
      </c>
      <c r="D10199" s="111">
        <v>0</v>
      </c>
      <c r="E10199" s="111" t="s">
        <v>42775</v>
      </c>
    </row>
    <row r="10200" spans="1:5">
      <c r="A10200">
        <v>0</v>
      </c>
      <c r="B10200" t="s">
        <v>22892</v>
      </c>
      <c r="C10200" t="s">
        <v>60521</v>
      </c>
      <c r="D10200" s="111" t="s">
        <v>4130</v>
      </c>
      <c r="E10200" s="111" t="s">
        <v>60522</v>
      </c>
    </row>
    <row r="10201" spans="1:5">
      <c r="A10201">
        <v>0</v>
      </c>
      <c r="B10201" t="s">
        <v>22893</v>
      </c>
      <c r="C10201" t="s">
        <v>60523</v>
      </c>
      <c r="D10201" s="111" t="s">
        <v>4130</v>
      </c>
      <c r="E10201" s="111" t="s">
        <v>60524</v>
      </c>
    </row>
    <row r="10202" spans="1:5">
      <c r="A10202">
        <v>0</v>
      </c>
      <c r="B10202" t="s">
        <v>22894</v>
      </c>
      <c r="C10202" t="s">
        <v>60525</v>
      </c>
      <c r="D10202" s="111" t="s">
        <v>4151</v>
      </c>
      <c r="E10202" s="111" t="s">
        <v>60526</v>
      </c>
    </row>
    <row r="10203" spans="1:5">
      <c r="A10203">
        <v>0</v>
      </c>
      <c r="B10203" t="s">
        <v>22895</v>
      </c>
      <c r="C10203" t="s">
        <v>60527</v>
      </c>
      <c r="D10203" s="111" t="s">
        <v>4151</v>
      </c>
      <c r="E10203" s="111" t="s">
        <v>44601</v>
      </c>
    </row>
    <row r="10204" spans="1:5">
      <c r="A10204">
        <v>0</v>
      </c>
      <c r="B10204" t="s">
        <v>22896</v>
      </c>
      <c r="C10204" t="s">
        <v>60528</v>
      </c>
      <c r="D10204" s="111" t="s">
        <v>4151</v>
      </c>
      <c r="E10204" s="111" t="s">
        <v>60529</v>
      </c>
    </row>
    <row r="10205" spans="1:5">
      <c r="A10205">
        <v>0</v>
      </c>
      <c r="B10205" t="s">
        <v>22897</v>
      </c>
      <c r="C10205" t="s">
        <v>60530</v>
      </c>
      <c r="D10205" s="111" t="s">
        <v>4130</v>
      </c>
      <c r="E10205" s="111" t="s">
        <v>50574</v>
      </c>
    </row>
    <row r="10206" spans="1:5">
      <c r="A10206">
        <v>0</v>
      </c>
      <c r="B10206" t="s">
        <v>22898</v>
      </c>
      <c r="C10206" t="s">
        <v>60531</v>
      </c>
      <c r="D10206" s="111" t="s">
        <v>4151</v>
      </c>
      <c r="E10206" s="111" t="s">
        <v>60532</v>
      </c>
    </row>
    <row r="10207" spans="1:5">
      <c r="A10207">
        <v>0</v>
      </c>
      <c r="B10207" t="s">
        <v>22899</v>
      </c>
      <c r="C10207" t="s">
        <v>60533</v>
      </c>
      <c r="D10207" s="111" t="s">
        <v>4151</v>
      </c>
      <c r="E10207" s="111" t="s">
        <v>50578</v>
      </c>
    </row>
    <row r="10208" spans="1:5">
      <c r="A10208">
        <v>0</v>
      </c>
      <c r="B10208" t="s">
        <v>60534</v>
      </c>
      <c r="C10208">
        <v>0</v>
      </c>
      <c r="D10208" s="111">
        <v>0</v>
      </c>
      <c r="E10208" s="111" t="s">
        <v>42775</v>
      </c>
    </row>
    <row r="10209" spans="1:5">
      <c r="A10209">
        <v>0</v>
      </c>
      <c r="B10209" t="s">
        <v>22900</v>
      </c>
      <c r="C10209" t="s">
        <v>60535</v>
      </c>
      <c r="D10209" s="111" t="s">
        <v>4130</v>
      </c>
      <c r="E10209" s="111" t="s">
        <v>60536</v>
      </c>
    </row>
    <row r="10210" spans="1:5">
      <c r="A10210">
        <v>0</v>
      </c>
      <c r="B10210" t="s">
        <v>22901</v>
      </c>
      <c r="C10210" t="s">
        <v>60537</v>
      </c>
      <c r="D10210" s="111" t="s">
        <v>4130</v>
      </c>
      <c r="E10210" s="111" t="s">
        <v>60538</v>
      </c>
    </row>
    <row r="10211" spans="1:5">
      <c r="A10211">
        <v>0</v>
      </c>
      <c r="B10211" t="s">
        <v>22902</v>
      </c>
      <c r="C10211" t="s">
        <v>60539</v>
      </c>
      <c r="D10211" s="111" t="s">
        <v>4130</v>
      </c>
      <c r="E10211" s="111" t="s">
        <v>60540</v>
      </c>
    </row>
    <row r="10212" spans="1:5">
      <c r="A10212">
        <v>0</v>
      </c>
      <c r="B10212" t="s">
        <v>22903</v>
      </c>
      <c r="C10212" t="s">
        <v>60541</v>
      </c>
      <c r="D10212" s="111" t="s">
        <v>4130</v>
      </c>
      <c r="E10212" s="111" t="s">
        <v>60542</v>
      </c>
    </row>
    <row r="10213" spans="1:5">
      <c r="A10213">
        <v>0</v>
      </c>
      <c r="B10213" t="s">
        <v>60543</v>
      </c>
      <c r="C10213">
        <v>0</v>
      </c>
      <c r="D10213" s="111">
        <v>0</v>
      </c>
      <c r="E10213" s="111" t="s">
        <v>42775</v>
      </c>
    </row>
    <row r="10214" spans="1:5">
      <c r="A10214">
        <v>0</v>
      </c>
      <c r="B10214" t="s">
        <v>22904</v>
      </c>
      <c r="C10214" t="s">
        <v>60544</v>
      </c>
      <c r="D10214" s="111" t="s">
        <v>4130</v>
      </c>
      <c r="E10214" s="111" t="s">
        <v>60545</v>
      </c>
    </row>
    <row r="10215" spans="1:5">
      <c r="A10215">
        <v>0</v>
      </c>
      <c r="B10215" t="s">
        <v>22905</v>
      </c>
      <c r="C10215" t="s">
        <v>60546</v>
      </c>
      <c r="D10215" s="111" t="s">
        <v>4130</v>
      </c>
      <c r="E10215" s="111" t="s">
        <v>60547</v>
      </c>
    </row>
    <row r="10216" spans="1:5">
      <c r="A10216">
        <v>0</v>
      </c>
      <c r="B10216" t="s">
        <v>22906</v>
      </c>
      <c r="C10216" t="s">
        <v>60548</v>
      </c>
      <c r="D10216" s="111" t="s">
        <v>4130</v>
      </c>
      <c r="E10216" s="111" t="s">
        <v>60549</v>
      </c>
    </row>
    <row r="10217" spans="1:5">
      <c r="A10217">
        <v>0</v>
      </c>
      <c r="B10217" t="s">
        <v>22907</v>
      </c>
      <c r="C10217" t="s">
        <v>60550</v>
      </c>
      <c r="D10217" s="111" t="s">
        <v>4130</v>
      </c>
      <c r="E10217" s="111" t="s">
        <v>54909</v>
      </c>
    </row>
    <row r="10218" spans="1:5">
      <c r="A10218">
        <v>0</v>
      </c>
      <c r="B10218" t="s">
        <v>22908</v>
      </c>
      <c r="C10218" t="s">
        <v>60551</v>
      </c>
      <c r="D10218" s="111" t="s">
        <v>4130</v>
      </c>
      <c r="E10218" s="111" t="s">
        <v>60552</v>
      </c>
    </row>
    <row r="10219" spans="1:5">
      <c r="A10219">
        <v>0</v>
      </c>
      <c r="B10219" t="s">
        <v>22909</v>
      </c>
      <c r="C10219" t="s">
        <v>60553</v>
      </c>
      <c r="D10219" s="111" t="s">
        <v>4130</v>
      </c>
      <c r="E10219" s="111" t="s">
        <v>60554</v>
      </c>
    </row>
    <row r="10220" spans="1:5">
      <c r="A10220">
        <v>0</v>
      </c>
      <c r="B10220" t="s">
        <v>60555</v>
      </c>
      <c r="C10220">
        <v>0</v>
      </c>
      <c r="D10220" s="111">
        <v>0</v>
      </c>
      <c r="E10220" s="111" t="s">
        <v>42775</v>
      </c>
    </row>
    <row r="10221" spans="1:5">
      <c r="A10221">
        <v>0</v>
      </c>
      <c r="B10221" t="s">
        <v>22910</v>
      </c>
      <c r="C10221" t="s">
        <v>60556</v>
      </c>
      <c r="D10221" s="111" t="s">
        <v>24</v>
      </c>
      <c r="E10221" s="111" t="s">
        <v>60557</v>
      </c>
    </row>
    <row r="10222" spans="1:5">
      <c r="A10222">
        <v>0</v>
      </c>
      <c r="B10222" t="s">
        <v>22911</v>
      </c>
      <c r="C10222" t="s">
        <v>60558</v>
      </c>
      <c r="D10222" s="111" t="s">
        <v>4149</v>
      </c>
      <c r="E10222" s="111" t="s">
        <v>60559</v>
      </c>
    </row>
    <row r="10223" spans="1:5">
      <c r="A10223">
        <v>0</v>
      </c>
      <c r="B10223" t="s">
        <v>22912</v>
      </c>
      <c r="C10223" t="s">
        <v>60560</v>
      </c>
      <c r="D10223" s="111" t="s">
        <v>4149</v>
      </c>
      <c r="E10223" s="111" t="s">
        <v>60561</v>
      </c>
    </row>
    <row r="10224" spans="1:5">
      <c r="A10224">
        <v>0</v>
      </c>
      <c r="B10224" t="s">
        <v>22913</v>
      </c>
      <c r="C10224" t="s">
        <v>60562</v>
      </c>
      <c r="D10224" s="111" t="s">
        <v>4149</v>
      </c>
      <c r="E10224" s="111" t="s">
        <v>60563</v>
      </c>
    </row>
    <row r="10225" spans="1:5">
      <c r="A10225">
        <v>0</v>
      </c>
      <c r="B10225" t="s">
        <v>22914</v>
      </c>
      <c r="C10225" t="s">
        <v>60564</v>
      </c>
      <c r="D10225" s="111" t="s">
        <v>4149</v>
      </c>
      <c r="E10225" s="111" t="s">
        <v>60565</v>
      </c>
    </row>
    <row r="10226" spans="1:5">
      <c r="A10226">
        <v>0</v>
      </c>
      <c r="B10226" t="s">
        <v>22915</v>
      </c>
      <c r="C10226" t="s">
        <v>60566</v>
      </c>
      <c r="D10226" s="111" t="s">
        <v>4149</v>
      </c>
      <c r="E10226" s="111" t="s">
        <v>60567</v>
      </c>
    </row>
    <row r="10227" spans="1:5">
      <c r="A10227">
        <v>0</v>
      </c>
      <c r="B10227" t="s">
        <v>22916</v>
      </c>
      <c r="C10227" t="s">
        <v>60568</v>
      </c>
      <c r="D10227" s="111" t="s">
        <v>4130</v>
      </c>
      <c r="E10227" s="111" t="s">
        <v>60569</v>
      </c>
    </row>
    <row r="10228" spans="1:5">
      <c r="A10228">
        <v>0</v>
      </c>
      <c r="B10228" t="s">
        <v>22917</v>
      </c>
      <c r="C10228" t="s">
        <v>60570</v>
      </c>
      <c r="D10228" s="111" t="s">
        <v>4149</v>
      </c>
      <c r="E10228" s="111" t="s">
        <v>60571</v>
      </c>
    </row>
    <row r="10229" spans="1:5">
      <c r="A10229">
        <v>0</v>
      </c>
      <c r="B10229" t="s">
        <v>22918</v>
      </c>
      <c r="C10229" t="s">
        <v>60572</v>
      </c>
      <c r="D10229" s="111" t="s">
        <v>4130</v>
      </c>
      <c r="E10229" s="111" t="s">
        <v>60573</v>
      </c>
    </row>
    <row r="10230" spans="1:5">
      <c r="A10230">
        <v>0</v>
      </c>
      <c r="B10230" t="s">
        <v>22919</v>
      </c>
      <c r="C10230" t="s">
        <v>60574</v>
      </c>
      <c r="D10230" s="111" t="s">
        <v>4149</v>
      </c>
      <c r="E10230" s="111" t="s">
        <v>60575</v>
      </c>
    </row>
    <row r="10231" spans="1:5">
      <c r="A10231">
        <v>0</v>
      </c>
      <c r="B10231" t="s">
        <v>22920</v>
      </c>
      <c r="C10231" t="s">
        <v>60576</v>
      </c>
      <c r="D10231" s="111" t="s">
        <v>40</v>
      </c>
      <c r="E10231" s="111" t="s">
        <v>60577</v>
      </c>
    </row>
    <row r="10232" spans="1:5">
      <c r="A10232">
        <v>0</v>
      </c>
      <c r="B10232" t="s">
        <v>22921</v>
      </c>
      <c r="C10232" t="s">
        <v>60578</v>
      </c>
      <c r="D10232" s="111" t="s">
        <v>4149</v>
      </c>
      <c r="E10232" s="111" t="s">
        <v>60579</v>
      </c>
    </row>
    <row r="10233" spans="1:5">
      <c r="A10233">
        <v>0</v>
      </c>
      <c r="B10233" t="s">
        <v>22922</v>
      </c>
      <c r="C10233" t="s">
        <v>60580</v>
      </c>
      <c r="D10233" s="111" t="s">
        <v>4130</v>
      </c>
      <c r="E10233" s="111" t="s">
        <v>60581</v>
      </c>
    </row>
    <row r="10234" spans="1:5">
      <c r="A10234">
        <v>0</v>
      </c>
      <c r="B10234" t="s">
        <v>22923</v>
      </c>
      <c r="C10234" t="s">
        <v>60582</v>
      </c>
      <c r="D10234" s="111" t="s">
        <v>4149</v>
      </c>
      <c r="E10234" s="111" t="s">
        <v>60583</v>
      </c>
    </row>
    <row r="10235" spans="1:5">
      <c r="A10235">
        <v>0</v>
      </c>
      <c r="B10235" t="s">
        <v>22924</v>
      </c>
      <c r="C10235" t="s">
        <v>60584</v>
      </c>
      <c r="D10235" s="111" t="s">
        <v>4149</v>
      </c>
      <c r="E10235" s="111" t="s">
        <v>60585</v>
      </c>
    </row>
    <row r="10236" spans="1:5">
      <c r="A10236">
        <v>0</v>
      </c>
      <c r="B10236" t="s">
        <v>22925</v>
      </c>
      <c r="C10236" t="s">
        <v>60586</v>
      </c>
      <c r="D10236" s="111" t="s">
        <v>4149</v>
      </c>
      <c r="E10236" s="111" t="s">
        <v>60587</v>
      </c>
    </row>
    <row r="10237" spans="1:5">
      <c r="A10237">
        <v>0</v>
      </c>
      <c r="B10237" t="s">
        <v>22926</v>
      </c>
      <c r="C10237" t="s">
        <v>60588</v>
      </c>
      <c r="D10237" s="111" t="s">
        <v>4149</v>
      </c>
      <c r="E10237" s="111" t="s">
        <v>60589</v>
      </c>
    </row>
    <row r="10238" spans="1:5">
      <c r="A10238">
        <v>0</v>
      </c>
      <c r="B10238" t="s">
        <v>22927</v>
      </c>
      <c r="C10238" t="s">
        <v>60590</v>
      </c>
      <c r="D10238" s="111" t="s">
        <v>40</v>
      </c>
      <c r="E10238" s="111" t="s">
        <v>60591</v>
      </c>
    </row>
    <row r="10239" spans="1:5">
      <c r="A10239">
        <v>0</v>
      </c>
      <c r="B10239" t="s">
        <v>22928</v>
      </c>
      <c r="C10239" t="s">
        <v>60592</v>
      </c>
      <c r="D10239" s="111" t="s">
        <v>4130</v>
      </c>
      <c r="E10239" s="111" t="s">
        <v>60593</v>
      </c>
    </row>
    <row r="10240" spans="1:5">
      <c r="A10240">
        <v>0</v>
      </c>
      <c r="B10240" t="s">
        <v>22929</v>
      </c>
      <c r="C10240" t="s">
        <v>60594</v>
      </c>
      <c r="D10240" s="111" t="s">
        <v>4149</v>
      </c>
      <c r="E10240" s="111" t="s">
        <v>60595</v>
      </c>
    </row>
    <row r="10241" spans="1:5">
      <c r="A10241">
        <v>0</v>
      </c>
      <c r="B10241" t="s">
        <v>22930</v>
      </c>
      <c r="C10241" t="s">
        <v>60596</v>
      </c>
      <c r="D10241" s="111" t="s">
        <v>4149</v>
      </c>
      <c r="E10241" s="111" t="s">
        <v>60597</v>
      </c>
    </row>
    <row r="10242" spans="1:5">
      <c r="A10242">
        <v>0</v>
      </c>
      <c r="B10242" t="s">
        <v>22931</v>
      </c>
      <c r="C10242" t="s">
        <v>60598</v>
      </c>
      <c r="D10242" s="111" t="s">
        <v>4130</v>
      </c>
      <c r="E10242" s="111" t="s">
        <v>49342</v>
      </c>
    </row>
    <row r="10243" spans="1:5">
      <c r="A10243">
        <v>0</v>
      </c>
      <c r="B10243" t="s">
        <v>22932</v>
      </c>
      <c r="C10243" t="s">
        <v>60599</v>
      </c>
      <c r="D10243" s="111" t="s">
        <v>40</v>
      </c>
      <c r="E10243" s="111" t="s">
        <v>60600</v>
      </c>
    </row>
    <row r="10244" spans="1:5">
      <c r="A10244">
        <v>0</v>
      </c>
      <c r="B10244" t="s">
        <v>22933</v>
      </c>
      <c r="C10244" t="s">
        <v>60601</v>
      </c>
      <c r="D10244" s="111" t="s">
        <v>4130</v>
      </c>
      <c r="E10244" s="111" t="s">
        <v>60602</v>
      </c>
    </row>
    <row r="10245" spans="1:5">
      <c r="A10245">
        <v>0</v>
      </c>
      <c r="B10245" t="s">
        <v>22934</v>
      </c>
      <c r="C10245" t="s">
        <v>60603</v>
      </c>
      <c r="D10245" s="111" t="s">
        <v>4149</v>
      </c>
      <c r="E10245" s="111" t="s">
        <v>60604</v>
      </c>
    </row>
    <row r="10246" spans="1:5">
      <c r="A10246">
        <v>0</v>
      </c>
      <c r="B10246" t="s">
        <v>22935</v>
      </c>
      <c r="C10246" t="s">
        <v>60605</v>
      </c>
      <c r="D10246" s="111" t="s">
        <v>40</v>
      </c>
      <c r="E10246" s="111" t="s">
        <v>60606</v>
      </c>
    </row>
    <row r="10247" spans="1:5">
      <c r="A10247">
        <v>0</v>
      </c>
      <c r="B10247" t="s">
        <v>22936</v>
      </c>
      <c r="C10247" t="s">
        <v>60607</v>
      </c>
      <c r="D10247" s="111" t="s">
        <v>40</v>
      </c>
      <c r="E10247" s="111" t="s">
        <v>60608</v>
      </c>
    </row>
    <row r="10248" spans="1:5">
      <c r="A10248">
        <v>0</v>
      </c>
      <c r="B10248" t="s">
        <v>22937</v>
      </c>
      <c r="C10248" t="s">
        <v>60609</v>
      </c>
      <c r="D10248" s="111" t="s">
        <v>4130</v>
      </c>
      <c r="E10248" s="111" t="s">
        <v>60610</v>
      </c>
    </row>
    <row r="10249" spans="1:5">
      <c r="A10249">
        <v>0</v>
      </c>
      <c r="B10249" t="s">
        <v>22938</v>
      </c>
      <c r="C10249" t="s">
        <v>60611</v>
      </c>
      <c r="D10249" s="111" t="s">
        <v>40</v>
      </c>
      <c r="E10249" s="111" t="s">
        <v>60612</v>
      </c>
    </row>
    <row r="10250" spans="1:5">
      <c r="A10250">
        <v>0</v>
      </c>
      <c r="B10250" t="s">
        <v>22939</v>
      </c>
      <c r="C10250" t="s">
        <v>60613</v>
      </c>
      <c r="D10250" s="111" t="s">
        <v>4130</v>
      </c>
      <c r="E10250" s="111" t="s">
        <v>60614</v>
      </c>
    </row>
    <row r="10251" spans="1:5">
      <c r="A10251">
        <v>0</v>
      </c>
      <c r="B10251" t="s">
        <v>22940</v>
      </c>
      <c r="C10251" t="s">
        <v>60615</v>
      </c>
      <c r="D10251" s="111" t="s">
        <v>4130</v>
      </c>
      <c r="E10251" s="111" t="s">
        <v>60616</v>
      </c>
    </row>
    <row r="10252" spans="1:5">
      <c r="A10252">
        <v>0</v>
      </c>
      <c r="B10252" t="s">
        <v>22941</v>
      </c>
      <c r="C10252" t="s">
        <v>60617</v>
      </c>
      <c r="D10252" s="111" t="s">
        <v>4130</v>
      </c>
      <c r="E10252" s="111" t="s">
        <v>60618</v>
      </c>
    </row>
    <row r="10253" spans="1:5">
      <c r="A10253">
        <v>0</v>
      </c>
      <c r="B10253" t="s">
        <v>22942</v>
      </c>
      <c r="C10253" t="s">
        <v>60619</v>
      </c>
      <c r="D10253" s="111" t="s">
        <v>4149</v>
      </c>
      <c r="E10253" s="111" t="s">
        <v>60620</v>
      </c>
    </row>
    <row r="10254" spans="1:5">
      <c r="A10254" t="s">
        <v>60621</v>
      </c>
      <c r="B10254">
        <v>0</v>
      </c>
      <c r="C10254">
        <v>0</v>
      </c>
      <c r="D10254" s="111">
        <v>0</v>
      </c>
      <c r="E10254" s="111" t="s">
        <v>42775</v>
      </c>
    </row>
    <row r="10255" spans="1:5">
      <c r="A10255">
        <v>0</v>
      </c>
      <c r="B10255" t="s">
        <v>60622</v>
      </c>
      <c r="C10255">
        <v>0</v>
      </c>
      <c r="D10255" s="111">
        <v>0</v>
      </c>
      <c r="E10255" s="111" t="s">
        <v>42775</v>
      </c>
    </row>
    <row r="10256" spans="1:5">
      <c r="A10256">
        <v>0</v>
      </c>
      <c r="B10256" t="s">
        <v>22943</v>
      </c>
      <c r="C10256" t="s">
        <v>60623</v>
      </c>
      <c r="D10256" s="111" t="s">
        <v>4130</v>
      </c>
      <c r="E10256" s="111" t="s">
        <v>43463</v>
      </c>
    </row>
    <row r="10257" spans="1:5">
      <c r="A10257">
        <v>0</v>
      </c>
      <c r="B10257" t="s">
        <v>22944</v>
      </c>
      <c r="C10257" t="s">
        <v>60624</v>
      </c>
      <c r="D10257" s="111" t="s">
        <v>4130</v>
      </c>
      <c r="E10257" s="111" t="s">
        <v>60625</v>
      </c>
    </row>
    <row r="10258" spans="1:5">
      <c r="A10258">
        <v>0</v>
      </c>
      <c r="B10258" t="s">
        <v>22945</v>
      </c>
      <c r="C10258" t="s">
        <v>60626</v>
      </c>
      <c r="D10258" s="111" t="s">
        <v>4130</v>
      </c>
      <c r="E10258" s="111" t="s">
        <v>60627</v>
      </c>
    </row>
    <row r="10259" spans="1:5">
      <c r="A10259">
        <v>0</v>
      </c>
      <c r="B10259" t="s">
        <v>22946</v>
      </c>
      <c r="C10259" t="s">
        <v>60628</v>
      </c>
      <c r="D10259" s="111" t="s">
        <v>4130</v>
      </c>
      <c r="E10259" s="111" t="s">
        <v>43113</v>
      </c>
    </row>
    <row r="10260" spans="1:5">
      <c r="A10260">
        <v>0</v>
      </c>
      <c r="B10260" t="s">
        <v>22947</v>
      </c>
      <c r="C10260" t="s">
        <v>60629</v>
      </c>
      <c r="D10260" s="111" t="s">
        <v>4130</v>
      </c>
      <c r="E10260" s="111" t="s">
        <v>60630</v>
      </c>
    </row>
    <row r="10261" spans="1:5">
      <c r="A10261">
        <v>0</v>
      </c>
      <c r="B10261" t="s">
        <v>22948</v>
      </c>
      <c r="C10261" t="s">
        <v>60631</v>
      </c>
      <c r="D10261" s="111" t="s">
        <v>4130</v>
      </c>
      <c r="E10261" s="111" t="s">
        <v>59045</v>
      </c>
    </row>
    <row r="10262" spans="1:5">
      <c r="A10262">
        <v>0</v>
      </c>
      <c r="B10262" t="s">
        <v>22949</v>
      </c>
      <c r="C10262" t="s">
        <v>60632</v>
      </c>
      <c r="D10262" s="111" t="s">
        <v>4130</v>
      </c>
      <c r="E10262" s="111" t="s">
        <v>60633</v>
      </c>
    </row>
    <row r="10263" spans="1:5">
      <c r="A10263">
        <v>0</v>
      </c>
      <c r="B10263" t="s">
        <v>22950</v>
      </c>
      <c r="C10263" t="s">
        <v>60634</v>
      </c>
      <c r="D10263" s="111" t="s">
        <v>4130</v>
      </c>
      <c r="E10263" s="111" t="s">
        <v>60635</v>
      </c>
    </row>
    <row r="10264" spans="1:5">
      <c r="A10264">
        <v>0</v>
      </c>
      <c r="B10264" t="s">
        <v>22951</v>
      </c>
      <c r="C10264" t="s">
        <v>60636</v>
      </c>
      <c r="D10264" s="111" t="s">
        <v>4130</v>
      </c>
      <c r="E10264" s="111" t="s">
        <v>60637</v>
      </c>
    </row>
    <row r="10265" spans="1:5">
      <c r="A10265">
        <v>0</v>
      </c>
      <c r="B10265" t="s">
        <v>22952</v>
      </c>
      <c r="C10265" t="s">
        <v>60638</v>
      </c>
      <c r="D10265" s="111" t="s">
        <v>4130</v>
      </c>
      <c r="E10265" s="111" t="s">
        <v>60639</v>
      </c>
    </row>
    <row r="10266" spans="1:5">
      <c r="A10266">
        <v>0</v>
      </c>
      <c r="B10266" t="s">
        <v>22953</v>
      </c>
      <c r="C10266" t="s">
        <v>60640</v>
      </c>
      <c r="D10266" s="111" t="s">
        <v>4130</v>
      </c>
      <c r="E10266" s="111" t="s">
        <v>60641</v>
      </c>
    </row>
    <row r="10267" spans="1:5">
      <c r="A10267">
        <v>0</v>
      </c>
      <c r="B10267" t="s">
        <v>22954</v>
      </c>
      <c r="C10267" t="s">
        <v>60642</v>
      </c>
      <c r="D10267" s="111" t="s">
        <v>4130</v>
      </c>
      <c r="E10267" s="111" t="s">
        <v>54492</v>
      </c>
    </row>
    <row r="10268" spans="1:5">
      <c r="A10268">
        <v>0</v>
      </c>
      <c r="B10268" t="s">
        <v>22955</v>
      </c>
      <c r="C10268" t="s">
        <v>60643</v>
      </c>
      <c r="D10268" s="111" t="s">
        <v>4130</v>
      </c>
      <c r="E10268" s="111" t="s">
        <v>60644</v>
      </c>
    </row>
    <row r="10269" spans="1:5">
      <c r="A10269">
        <v>0</v>
      </c>
      <c r="B10269" t="s">
        <v>22956</v>
      </c>
      <c r="C10269" t="s">
        <v>60645</v>
      </c>
      <c r="D10269" s="111" t="s">
        <v>4130</v>
      </c>
      <c r="E10269" s="111" t="s">
        <v>60646</v>
      </c>
    </row>
    <row r="10270" spans="1:5">
      <c r="A10270">
        <v>0</v>
      </c>
      <c r="B10270" t="s">
        <v>22957</v>
      </c>
      <c r="C10270" t="s">
        <v>60647</v>
      </c>
      <c r="D10270" s="111" t="s">
        <v>33</v>
      </c>
      <c r="E10270" s="111" t="s">
        <v>47132</v>
      </c>
    </row>
    <row r="10271" spans="1:5">
      <c r="A10271">
        <v>0</v>
      </c>
      <c r="B10271" t="s">
        <v>22958</v>
      </c>
      <c r="C10271" t="s">
        <v>60648</v>
      </c>
      <c r="D10271" s="111" t="s">
        <v>4130</v>
      </c>
      <c r="E10271" s="111" t="s">
        <v>60649</v>
      </c>
    </row>
    <row r="10272" spans="1:5">
      <c r="A10272">
        <v>0</v>
      </c>
      <c r="B10272" t="s">
        <v>22959</v>
      </c>
      <c r="C10272" t="s">
        <v>60650</v>
      </c>
      <c r="D10272" s="111" t="s">
        <v>4130</v>
      </c>
      <c r="E10272" s="111" t="s">
        <v>45777</v>
      </c>
    </row>
    <row r="10273" spans="1:5">
      <c r="A10273">
        <v>0</v>
      </c>
      <c r="B10273" t="s">
        <v>22960</v>
      </c>
      <c r="C10273" t="s">
        <v>60651</v>
      </c>
      <c r="D10273" s="111" t="s">
        <v>4130</v>
      </c>
      <c r="E10273" s="111" t="s">
        <v>60652</v>
      </c>
    </row>
    <row r="10274" spans="1:5">
      <c r="A10274">
        <v>0</v>
      </c>
      <c r="B10274" t="s">
        <v>22961</v>
      </c>
      <c r="C10274" t="s">
        <v>60653</v>
      </c>
      <c r="D10274" s="111" t="s">
        <v>4148</v>
      </c>
      <c r="E10274" s="111" t="s">
        <v>50702</v>
      </c>
    </row>
    <row r="10275" spans="1:5">
      <c r="A10275">
        <v>0</v>
      </c>
      <c r="B10275" t="s">
        <v>22962</v>
      </c>
      <c r="C10275" t="s">
        <v>60654</v>
      </c>
      <c r="D10275" s="111" t="s">
        <v>4148</v>
      </c>
      <c r="E10275" s="111" t="s">
        <v>50702</v>
      </c>
    </row>
    <row r="10276" spans="1:5">
      <c r="A10276">
        <v>0</v>
      </c>
      <c r="B10276" t="s">
        <v>22963</v>
      </c>
      <c r="C10276" t="s">
        <v>60655</v>
      </c>
      <c r="D10276" s="111" t="s">
        <v>4148</v>
      </c>
      <c r="E10276" s="111" t="s">
        <v>50702</v>
      </c>
    </row>
    <row r="10277" spans="1:5">
      <c r="A10277">
        <v>0</v>
      </c>
      <c r="B10277" t="s">
        <v>22964</v>
      </c>
      <c r="C10277" t="s">
        <v>60656</v>
      </c>
      <c r="D10277" s="111" t="s">
        <v>4130</v>
      </c>
      <c r="E10277" s="111" t="s">
        <v>50706</v>
      </c>
    </row>
    <row r="10278" spans="1:5">
      <c r="A10278" t="s">
        <v>60657</v>
      </c>
      <c r="B10278">
        <v>0</v>
      </c>
      <c r="C10278">
        <v>0</v>
      </c>
      <c r="D10278" s="111">
        <v>0</v>
      </c>
      <c r="E10278" s="111" t="s">
        <v>42775</v>
      </c>
    </row>
    <row r="10279" spans="1:5">
      <c r="A10279">
        <v>0</v>
      </c>
      <c r="B10279" t="s">
        <v>60658</v>
      </c>
      <c r="C10279">
        <v>0</v>
      </c>
      <c r="D10279" s="111">
        <v>0</v>
      </c>
      <c r="E10279" s="111" t="s">
        <v>42775</v>
      </c>
    </row>
    <row r="10280" spans="1:5">
      <c r="A10280">
        <v>0</v>
      </c>
      <c r="B10280" t="s">
        <v>22965</v>
      </c>
      <c r="C10280" t="s">
        <v>60659</v>
      </c>
      <c r="D10280" s="111" t="s">
        <v>4130</v>
      </c>
      <c r="E10280" s="111" t="s">
        <v>60660</v>
      </c>
    </row>
    <row r="10281" spans="1:5">
      <c r="A10281">
        <v>0</v>
      </c>
      <c r="B10281" t="s">
        <v>22966</v>
      </c>
      <c r="C10281" t="s">
        <v>60661</v>
      </c>
      <c r="D10281" s="111" t="s">
        <v>4130</v>
      </c>
      <c r="E10281" s="111" t="s">
        <v>60662</v>
      </c>
    </row>
    <row r="10282" spans="1:5">
      <c r="A10282">
        <v>0</v>
      </c>
      <c r="B10282" t="s">
        <v>22967</v>
      </c>
      <c r="C10282" t="s">
        <v>60663</v>
      </c>
      <c r="D10282" s="111" t="s">
        <v>4130</v>
      </c>
      <c r="E10282" s="111" t="s">
        <v>60664</v>
      </c>
    </row>
    <row r="10283" spans="1:5">
      <c r="A10283">
        <v>0</v>
      </c>
      <c r="B10283" t="s">
        <v>22968</v>
      </c>
      <c r="C10283" t="s">
        <v>60665</v>
      </c>
      <c r="D10283" s="111" t="s">
        <v>4130</v>
      </c>
      <c r="E10283" s="111" t="s">
        <v>60666</v>
      </c>
    </row>
    <row r="10284" spans="1:5">
      <c r="A10284">
        <v>0</v>
      </c>
      <c r="B10284" t="s">
        <v>22969</v>
      </c>
      <c r="C10284" t="s">
        <v>60667</v>
      </c>
      <c r="D10284" s="111" t="s">
        <v>4130</v>
      </c>
      <c r="E10284" s="111" t="s">
        <v>60387</v>
      </c>
    </row>
    <row r="10285" spans="1:5">
      <c r="A10285">
        <v>0</v>
      </c>
      <c r="B10285" t="s">
        <v>22970</v>
      </c>
      <c r="C10285" t="s">
        <v>50718</v>
      </c>
      <c r="D10285" s="111" t="s">
        <v>4130</v>
      </c>
      <c r="E10285" s="111" t="s">
        <v>60668</v>
      </c>
    </row>
    <row r="10286" spans="1:5">
      <c r="A10286">
        <v>0</v>
      </c>
      <c r="B10286" t="s">
        <v>22971</v>
      </c>
      <c r="C10286" t="s">
        <v>60669</v>
      </c>
      <c r="D10286" s="111" t="s">
        <v>24</v>
      </c>
      <c r="E10286" s="111" t="s">
        <v>50733</v>
      </c>
    </row>
    <row r="10287" spans="1:5">
      <c r="A10287">
        <v>0</v>
      </c>
      <c r="B10287" t="s">
        <v>22972</v>
      </c>
      <c r="C10287" t="s">
        <v>60670</v>
      </c>
      <c r="D10287" s="111" t="s">
        <v>24</v>
      </c>
      <c r="E10287" s="111" t="s">
        <v>50438</v>
      </c>
    </row>
    <row r="10288" spans="1:5">
      <c r="A10288">
        <v>0</v>
      </c>
      <c r="B10288" t="s">
        <v>22973</v>
      </c>
      <c r="C10288" t="s">
        <v>60671</v>
      </c>
      <c r="D10288" s="111" t="s">
        <v>24</v>
      </c>
      <c r="E10288" s="111" t="s">
        <v>45969</v>
      </c>
    </row>
    <row r="10289" spans="1:5">
      <c r="A10289">
        <v>0</v>
      </c>
      <c r="B10289" t="s">
        <v>22974</v>
      </c>
      <c r="C10289" t="s">
        <v>60672</v>
      </c>
      <c r="D10289" s="111" t="s">
        <v>24</v>
      </c>
      <c r="E10289" s="111" t="s">
        <v>45728</v>
      </c>
    </row>
    <row r="10290" spans="1:5">
      <c r="A10290">
        <v>0</v>
      </c>
      <c r="B10290" t="s">
        <v>22975</v>
      </c>
      <c r="C10290" t="s">
        <v>60673</v>
      </c>
      <c r="D10290" s="111" t="s">
        <v>24</v>
      </c>
      <c r="E10290" s="111" t="s">
        <v>58589</v>
      </c>
    </row>
    <row r="10291" spans="1:5">
      <c r="A10291">
        <v>0</v>
      </c>
      <c r="B10291" t="s">
        <v>22976</v>
      </c>
      <c r="C10291" t="s">
        <v>60674</v>
      </c>
      <c r="D10291" s="111" t="s">
        <v>24</v>
      </c>
      <c r="E10291" s="111" t="s">
        <v>60675</v>
      </c>
    </row>
    <row r="10292" spans="1:5">
      <c r="A10292">
        <v>0</v>
      </c>
      <c r="B10292" t="s">
        <v>22977</v>
      </c>
      <c r="C10292" t="s">
        <v>60676</v>
      </c>
      <c r="D10292" s="111" t="s">
        <v>4130</v>
      </c>
      <c r="E10292" s="111" t="s">
        <v>48099</v>
      </c>
    </row>
    <row r="10293" spans="1:5">
      <c r="A10293">
        <v>0</v>
      </c>
      <c r="B10293" t="s">
        <v>22978</v>
      </c>
      <c r="C10293" t="s">
        <v>60677</v>
      </c>
      <c r="D10293" s="111" t="s">
        <v>4130</v>
      </c>
      <c r="E10293" s="111" t="s">
        <v>60678</v>
      </c>
    </row>
    <row r="10294" spans="1:5">
      <c r="A10294">
        <v>0</v>
      </c>
      <c r="B10294" t="s">
        <v>22979</v>
      </c>
      <c r="C10294" t="s">
        <v>60679</v>
      </c>
      <c r="D10294" s="111" t="s">
        <v>4130</v>
      </c>
      <c r="E10294" s="111" t="s">
        <v>53700</v>
      </c>
    </row>
    <row r="10295" spans="1:5">
      <c r="A10295">
        <v>0</v>
      </c>
      <c r="B10295" t="s">
        <v>22980</v>
      </c>
      <c r="C10295" t="s">
        <v>60680</v>
      </c>
      <c r="D10295" s="111" t="s">
        <v>4130</v>
      </c>
      <c r="E10295" s="111" t="s">
        <v>60681</v>
      </c>
    </row>
    <row r="10296" spans="1:5">
      <c r="A10296">
        <v>0</v>
      </c>
      <c r="B10296" t="s">
        <v>22981</v>
      </c>
      <c r="C10296" t="s">
        <v>60682</v>
      </c>
      <c r="D10296" s="111" t="s">
        <v>4130</v>
      </c>
      <c r="E10296" s="111" t="s">
        <v>60683</v>
      </c>
    </row>
    <row r="10297" spans="1:5">
      <c r="A10297">
        <v>0</v>
      </c>
      <c r="B10297" t="s">
        <v>22982</v>
      </c>
      <c r="C10297" t="s">
        <v>60684</v>
      </c>
      <c r="D10297" s="111" t="s">
        <v>4130</v>
      </c>
      <c r="E10297" s="111" t="s">
        <v>45504</v>
      </c>
    </row>
    <row r="10298" spans="1:5">
      <c r="A10298">
        <v>0</v>
      </c>
      <c r="B10298" t="s">
        <v>22983</v>
      </c>
      <c r="C10298" t="s">
        <v>50740</v>
      </c>
      <c r="D10298" s="111" t="s">
        <v>4130</v>
      </c>
      <c r="E10298" s="111" t="s">
        <v>50741</v>
      </c>
    </row>
    <row r="10299" spans="1:5">
      <c r="A10299">
        <v>0</v>
      </c>
      <c r="B10299" t="s">
        <v>22984</v>
      </c>
      <c r="C10299" t="s">
        <v>50742</v>
      </c>
      <c r="D10299" s="111" t="s">
        <v>4130</v>
      </c>
      <c r="E10299" s="111" t="s">
        <v>48150</v>
      </c>
    </row>
    <row r="10300" spans="1:5">
      <c r="A10300">
        <v>0</v>
      </c>
      <c r="B10300" t="s">
        <v>22985</v>
      </c>
      <c r="C10300" t="s">
        <v>50743</v>
      </c>
      <c r="D10300" s="111" t="s">
        <v>4130</v>
      </c>
      <c r="E10300" s="111" t="s">
        <v>47877</v>
      </c>
    </row>
    <row r="10301" spans="1:5">
      <c r="A10301">
        <v>0</v>
      </c>
      <c r="B10301" t="s">
        <v>22986</v>
      </c>
      <c r="C10301" t="s">
        <v>50744</v>
      </c>
      <c r="D10301" s="111" t="s">
        <v>4130</v>
      </c>
      <c r="E10301" s="111" t="s">
        <v>50745</v>
      </c>
    </row>
    <row r="10302" spans="1:5">
      <c r="A10302" t="s">
        <v>60685</v>
      </c>
      <c r="B10302">
        <v>0</v>
      </c>
      <c r="C10302">
        <v>0</v>
      </c>
      <c r="D10302" s="111">
        <v>0</v>
      </c>
      <c r="E10302" s="111" t="s">
        <v>42775</v>
      </c>
    </row>
    <row r="10303" spans="1:5">
      <c r="A10303">
        <v>0</v>
      </c>
      <c r="B10303" t="s">
        <v>60686</v>
      </c>
      <c r="C10303">
        <v>0</v>
      </c>
      <c r="D10303" s="111">
        <v>0</v>
      </c>
      <c r="E10303" s="111" t="s">
        <v>42775</v>
      </c>
    </row>
    <row r="10304" spans="1:5">
      <c r="A10304">
        <v>0</v>
      </c>
      <c r="B10304" t="s">
        <v>22987</v>
      </c>
      <c r="C10304" t="s">
        <v>60687</v>
      </c>
      <c r="D10304" s="111" t="s">
        <v>4130</v>
      </c>
      <c r="E10304" s="111" t="s">
        <v>53906</v>
      </c>
    </row>
    <row r="10305" spans="1:5">
      <c r="A10305">
        <v>0</v>
      </c>
      <c r="B10305" t="s">
        <v>22988</v>
      </c>
      <c r="C10305" t="s">
        <v>60688</v>
      </c>
      <c r="D10305" s="111" t="s">
        <v>4130</v>
      </c>
      <c r="E10305" s="111" t="s">
        <v>60689</v>
      </c>
    </row>
    <row r="10306" spans="1:5">
      <c r="A10306">
        <v>0</v>
      </c>
      <c r="B10306" t="s">
        <v>22989</v>
      </c>
      <c r="C10306" t="s">
        <v>60690</v>
      </c>
      <c r="D10306" s="111" t="s">
        <v>4130</v>
      </c>
      <c r="E10306" s="111" t="s">
        <v>60691</v>
      </c>
    </row>
    <row r="10307" spans="1:5">
      <c r="A10307">
        <v>0</v>
      </c>
      <c r="B10307" t="s">
        <v>22990</v>
      </c>
      <c r="C10307" t="s">
        <v>60692</v>
      </c>
      <c r="D10307" s="111" t="s">
        <v>4130</v>
      </c>
      <c r="E10307" s="111" t="s">
        <v>60693</v>
      </c>
    </row>
    <row r="10308" spans="1:5">
      <c r="A10308">
        <v>0</v>
      </c>
      <c r="B10308" t="s">
        <v>22991</v>
      </c>
      <c r="C10308" t="s">
        <v>60694</v>
      </c>
      <c r="D10308" s="111" t="s">
        <v>4130</v>
      </c>
      <c r="E10308" s="111" t="s">
        <v>60695</v>
      </c>
    </row>
    <row r="10309" spans="1:5">
      <c r="A10309">
        <v>0</v>
      </c>
      <c r="B10309" t="s">
        <v>22992</v>
      </c>
      <c r="C10309" t="s">
        <v>60696</v>
      </c>
      <c r="D10309" s="111" t="s">
        <v>4130</v>
      </c>
      <c r="E10309" s="111" t="s">
        <v>60697</v>
      </c>
    </row>
    <row r="10310" spans="1:5">
      <c r="A10310">
        <v>0</v>
      </c>
      <c r="B10310" t="s">
        <v>22993</v>
      </c>
      <c r="C10310" t="s">
        <v>60698</v>
      </c>
      <c r="D10310" s="111" t="s">
        <v>4130</v>
      </c>
      <c r="E10310" s="111" t="s">
        <v>60699</v>
      </c>
    </row>
    <row r="10311" spans="1:5">
      <c r="A10311">
        <v>0</v>
      </c>
      <c r="B10311" t="s">
        <v>22994</v>
      </c>
      <c r="C10311" t="s">
        <v>60700</v>
      </c>
      <c r="D10311" s="111" t="s">
        <v>4130</v>
      </c>
      <c r="E10311" s="111" t="s">
        <v>60701</v>
      </c>
    </row>
    <row r="10312" spans="1:5">
      <c r="A10312">
        <v>0</v>
      </c>
      <c r="B10312" t="s">
        <v>22995</v>
      </c>
      <c r="C10312" t="s">
        <v>60702</v>
      </c>
      <c r="D10312" s="111" t="s">
        <v>4130</v>
      </c>
      <c r="E10312" s="111" t="s">
        <v>60703</v>
      </c>
    </row>
    <row r="10313" spans="1:5">
      <c r="A10313">
        <v>0</v>
      </c>
      <c r="B10313" t="s">
        <v>22996</v>
      </c>
      <c r="C10313" t="s">
        <v>60704</v>
      </c>
      <c r="D10313" s="111" t="s">
        <v>4130</v>
      </c>
      <c r="E10313" s="111" t="s">
        <v>60705</v>
      </c>
    </row>
    <row r="10314" spans="1:5">
      <c r="A10314">
        <v>0</v>
      </c>
      <c r="B10314" t="s">
        <v>22997</v>
      </c>
      <c r="C10314" t="s">
        <v>60706</v>
      </c>
      <c r="D10314" s="111" t="s">
        <v>4130</v>
      </c>
      <c r="E10314" s="111" t="s">
        <v>60707</v>
      </c>
    </row>
    <row r="10315" spans="1:5">
      <c r="A10315">
        <v>0</v>
      </c>
      <c r="B10315" t="s">
        <v>22998</v>
      </c>
      <c r="C10315" t="s">
        <v>60708</v>
      </c>
      <c r="D10315" s="111" t="s">
        <v>4130</v>
      </c>
      <c r="E10315" s="111" t="s">
        <v>60709</v>
      </c>
    </row>
    <row r="10316" spans="1:5">
      <c r="A10316">
        <v>0</v>
      </c>
      <c r="B10316" t="s">
        <v>22999</v>
      </c>
      <c r="C10316" t="s">
        <v>60710</v>
      </c>
      <c r="D10316" s="111" t="s">
        <v>4130</v>
      </c>
      <c r="E10316" s="111" t="s">
        <v>60711</v>
      </c>
    </row>
    <row r="10317" spans="1:5">
      <c r="A10317">
        <v>0</v>
      </c>
      <c r="B10317" t="s">
        <v>23000</v>
      </c>
      <c r="C10317" t="s">
        <v>60712</v>
      </c>
      <c r="D10317" s="111" t="s">
        <v>4130</v>
      </c>
      <c r="E10317" s="111" t="s">
        <v>60713</v>
      </c>
    </row>
    <row r="10318" spans="1:5">
      <c r="A10318">
        <v>0</v>
      </c>
      <c r="B10318" t="s">
        <v>60714</v>
      </c>
      <c r="C10318">
        <v>0</v>
      </c>
      <c r="D10318" s="111">
        <v>0</v>
      </c>
      <c r="E10318" s="111" t="s">
        <v>42775</v>
      </c>
    </row>
    <row r="10319" spans="1:5">
      <c r="A10319">
        <v>0</v>
      </c>
      <c r="B10319" t="s">
        <v>23001</v>
      </c>
      <c r="C10319" t="s">
        <v>60715</v>
      </c>
      <c r="D10319" s="111" t="s">
        <v>4130</v>
      </c>
      <c r="E10319" s="111" t="s">
        <v>60716</v>
      </c>
    </row>
    <row r="10320" spans="1:5">
      <c r="A10320">
        <v>0</v>
      </c>
      <c r="B10320" t="s">
        <v>23002</v>
      </c>
      <c r="C10320" t="s">
        <v>60717</v>
      </c>
      <c r="D10320" s="111" t="s">
        <v>4130</v>
      </c>
      <c r="E10320" s="111" t="s">
        <v>60718</v>
      </c>
    </row>
    <row r="10321" spans="1:5">
      <c r="A10321">
        <v>0</v>
      </c>
      <c r="B10321" t="s">
        <v>23003</v>
      </c>
      <c r="C10321" t="s">
        <v>60719</v>
      </c>
      <c r="D10321" s="111" t="s">
        <v>4130</v>
      </c>
      <c r="E10321" s="111" t="s">
        <v>60720</v>
      </c>
    </row>
    <row r="10322" spans="1:5">
      <c r="A10322">
        <v>0</v>
      </c>
      <c r="B10322" t="s">
        <v>23004</v>
      </c>
      <c r="C10322" t="s">
        <v>60721</v>
      </c>
      <c r="D10322" s="111" t="s">
        <v>4130</v>
      </c>
      <c r="E10322" s="111" t="s">
        <v>60722</v>
      </c>
    </row>
    <row r="10323" spans="1:5">
      <c r="A10323">
        <v>0</v>
      </c>
      <c r="B10323" t="s">
        <v>23005</v>
      </c>
      <c r="C10323" t="s">
        <v>60723</v>
      </c>
      <c r="D10323" s="111" t="s">
        <v>4130</v>
      </c>
      <c r="E10323" s="111" t="s">
        <v>60724</v>
      </c>
    </row>
    <row r="10324" spans="1:5">
      <c r="A10324">
        <v>0</v>
      </c>
      <c r="B10324" t="s">
        <v>23006</v>
      </c>
      <c r="C10324" t="s">
        <v>60725</v>
      </c>
      <c r="D10324" s="111" t="s">
        <v>4130</v>
      </c>
      <c r="E10324" s="111" t="s">
        <v>60726</v>
      </c>
    </row>
    <row r="10325" spans="1:5">
      <c r="A10325">
        <v>0</v>
      </c>
      <c r="B10325" t="s">
        <v>23007</v>
      </c>
      <c r="C10325" t="s">
        <v>60727</v>
      </c>
      <c r="D10325" s="111" t="s">
        <v>4130</v>
      </c>
      <c r="E10325" s="111" t="s">
        <v>50788</v>
      </c>
    </row>
    <row r="10326" spans="1:5">
      <c r="A10326">
        <v>0</v>
      </c>
      <c r="B10326" t="s">
        <v>23008</v>
      </c>
      <c r="C10326" t="s">
        <v>60728</v>
      </c>
      <c r="D10326" s="111" t="s">
        <v>4130</v>
      </c>
      <c r="E10326" s="111" t="s">
        <v>50790</v>
      </c>
    </row>
    <row r="10327" spans="1:5">
      <c r="A10327">
        <v>0</v>
      </c>
      <c r="B10327" t="s">
        <v>23009</v>
      </c>
      <c r="C10327" t="s">
        <v>60729</v>
      </c>
      <c r="D10327" s="111" t="s">
        <v>4130</v>
      </c>
      <c r="E10327" s="111" t="s">
        <v>60730</v>
      </c>
    </row>
    <row r="10328" spans="1:5">
      <c r="A10328">
        <v>0</v>
      </c>
      <c r="B10328" t="s">
        <v>23010</v>
      </c>
      <c r="C10328" t="s">
        <v>60731</v>
      </c>
      <c r="D10328" s="111" t="s">
        <v>4130</v>
      </c>
      <c r="E10328" s="111" t="s">
        <v>50794</v>
      </c>
    </row>
    <row r="10329" spans="1:5">
      <c r="A10329" t="s">
        <v>60732</v>
      </c>
      <c r="B10329">
        <v>0</v>
      </c>
      <c r="C10329">
        <v>0</v>
      </c>
      <c r="D10329" s="111">
        <v>0</v>
      </c>
      <c r="E10329" s="111" t="s">
        <v>42775</v>
      </c>
    </row>
    <row r="10330" spans="1:5">
      <c r="A10330">
        <v>0</v>
      </c>
      <c r="B10330" t="s">
        <v>60733</v>
      </c>
      <c r="C10330">
        <v>0</v>
      </c>
      <c r="D10330" s="111">
        <v>0</v>
      </c>
      <c r="E10330" s="111" t="s">
        <v>42775</v>
      </c>
    </row>
    <row r="10331" spans="1:5">
      <c r="A10331">
        <v>0</v>
      </c>
      <c r="B10331" t="s">
        <v>23011</v>
      </c>
      <c r="C10331" t="s">
        <v>60734</v>
      </c>
      <c r="D10331" s="111" t="s">
        <v>4130</v>
      </c>
      <c r="E10331" s="111" t="s">
        <v>50798</v>
      </c>
    </row>
    <row r="10332" spans="1:5">
      <c r="A10332">
        <v>0</v>
      </c>
      <c r="B10332" t="s">
        <v>23012</v>
      </c>
      <c r="C10332" t="s">
        <v>60735</v>
      </c>
      <c r="D10332" s="111" t="s">
        <v>4130</v>
      </c>
      <c r="E10332" s="111" t="s">
        <v>50800</v>
      </c>
    </row>
    <row r="10333" spans="1:5">
      <c r="A10333">
        <v>0</v>
      </c>
      <c r="B10333" t="s">
        <v>23013</v>
      </c>
      <c r="C10333" t="s">
        <v>60736</v>
      </c>
      <c r="D10333" s="111" t="s">
        <v>24</v>
      </c>
      <c r="E10333" s="111" t="s">
        <v>60737</v>
      </c>
    </row>
    <row r="10334" spans="1:5">
      <c r="A10334">
        <v>0</v>
      </c>
      <c r="B10334" t="s">
        <v>23014</v>
      </c>
      <c r="C10334" t="s">
        <v>60738</v>
      </c>
      <c r="D10334" s="111" t="s">
        <v>4148</v>
      </c>
      <c r="E10334" s="111" t="s">
        <v>50804</v>
      </c>
    </row>
    <row r="10335" spans="1:5">
      <c r="A10335">
        <v>0</v>
      </c>
      <c r="B10335" t="s">
        <v>23015</v>
      </c>
      <c r="C10335" t="s">
        <v>60739</v>
      </c>
      <c r="D10335" s="111" t="s">
        <v>4146</v>
      </c>
      <c r="E10335" s="111" t="s">
        <v>60740</v>
      </c>
    </row>
    <row r="10336" spans="1:5">
      <c r="A10336">
        <v>0</v>
      </c>
      <c r="B10336" t="s">
        <v>23016</v>
      </c>
      <c r="C10336" t="s">
        <v>60741</v>
      </c>
      <c r="D10336" s="111" t="s">
        <v>4130</v>
      </c>
      <c r="E10336" s="111" t="s">
        <v>60742</v>
      </c>
    </row>
    <row r="10337" spans="1:5">
      <c r="A10337">
        <v>0</v>
      </c>
      <c r="B10337" t="s">
        <v>23017</v>
      </c>
      <c r="C10337" t="s">
        <v>60743</v>
      </c>
      <c r="D10337" s="111" t="s">
        <v>4130</v>
      </c>
      <c r="E10337" s="111" t="s">
        <v>60744</v>
      </c>
    </row>
    <row r="10338" spans="1:5">
      <c r="A10338">
        <v>0</v>
      </c>
      <c r="B10338" t="s">
        <v>23018</v>
      </c>
      <c r="C10338" t="s">
        <v>60745</v>
      </c>
      <c r="D10338" s="111" t="s">
        <v>4130</v>
      </c>
      <c r="E10338" s="111" t="s">
        <v>49815</v>
      </c>
    </row>
    <row r="10339" spans="1:5">
      <c r="A10339">
        <v>0</v>
      </c>
      <c r="B10339" t="s">
        <v>23019</v>
      </c>
      <c r="C10339" t="s">
        <v>60746</v>
      </c>
      <c r="D10339" s="111" t="s">
        <v>4130</v>
      </c>
      <c r="E10339" s="111" t="s">
        <v>50813</v>
      </c>
    </row>
    <row r="10340" spans="1:5">
      <c r="A10340">
        <v>0</v>
      </c>
      <c r="B10340" t="s">
        <v>23020</v>
      </c>
      <c r="C10340" t="s">
        <v>60747</v>
      </c>
      <c r="D10340" s="111" t="s">
        <v>4130</v>
      </c>
      <c r="E10340" s="111" t="s">
        <v>49567</v>
      </c>
    </row>
    <row r="10341" spans="1:5">
      <c r="A10341">
        <v>0</v>
      </c>
      <c r="B10341">
        <v>0</v>
      </c>
      <c r="C10341">
        <v>0</v>
      </c>
      <c r="D10341" s="111">
        <v>0</v>
      </c>
      <c r="E10341" s="111" t="s">
        <v>42775</v>
      </c>
    </row>
    <row r="10342" spans="1:5">
      <c r="A10342">
        <v>0</v>
      </c>
      <c r="B10342">
        <v>0</v>
      </c>
      <c r="C10342">
        <v>0</v>
      </c>
      <c r="D10342" s="111">
        <v>0</v>
      </c>
      <c r="E10342" s="111" t="s">
        <v>42775</v>
      </c>
    </row>
    <row r="10343" spans="1:5">
      <c r="A10343" t="s">
        <v>60748</v>
      </c>
      <c r="B10343">
        <v>0</v>
      </c>
      <c r="C10343">
        <v>0</v>
      </c>
      <c r="D10343" s="111">
        <v>0</v>
      </c>
      <c r="E10343" s="111" t="s">
        <v>42775</v>
      </c>
    </row>
    <row r="10344" spans="1:5">
      <c r="A10344">
        <v>0</v>
      </c>
      <c r="B10344" t="s">
        <v>60749</v>
      </c>
      <c r="C10344">
        <v>0</v>
      </c>
      <c r="D10344" s="111">
        <v>0</v>
      </c>
      <c r="E10344" s="111" t="s">
        <v>42775</v>
      </c>
    </row>
    <row r="10345" spans="1:5">
      <c r="A10345">
        <v>0</v>
      </c>
      <c r="B10345" t="s">
        <v>23021</v>
      </c>
      <c r="C10345" t="s">
        <v>60750</v>
      </c>
      <c r="D10345" s="111" t="s">
        <v>24</v>
      </c>
      <c r="E10345" s="111" t="s">
        <v>60751</v>
      </c>
    </row>
    <row r="10346" spans="1:5">
      <c r="A10346">
        <v>0</v>
      </c>
      <c r="B10346" t="s">
        <v>23022</v>
      </c>
      <c r="C10346" t="s">
        <v>60752</v>
      </c>
      <c r="D10346" s="111" t="s">
        <v>24</v>
      </c>
      <c r="E10346" s="111" t="s">
        <v>60753</v>
      </c>
    </row>
    <row r="10347" spans="1:5">
      <c r="A10347">
        <v>0</v>
      </c>
      <c r="B10347" t="s">
        <v>23023</v>
      </c>
      <c r="C10347" t="s">
        <v>60754</v>
      </c>
      <c r="D10347" s="111" t="s">
        <v>24</v>
      </c>
      <c r="E10347" s="111" t="s">
        <v>60755</v>
      </c>
    </row>
    <row r="10348" spans="1:5">
      <c r="A10348">
        <v>0</v>
      </c>
      <c r="B10348" t="s">
        <v>60756</v>
      </c>
      <c r="C10348">
        <v>0</v>
      </c>
      <c r="D10348" s="111">
        <v>0</v>
      </c>
      <c r="E10348" s="111" t="s">
        <v>42775</v>
      </c>
    </row>
    <row r="10349" spans="1:5">
      <c r="A10349">
        <v>0</v>
      </c>
      <c r="B10349" t="s">
        <v>23024</v>
      </c>
      <c r="C10349" t="s">
        <v>60757</v>
      </c>
      <c r="D10349" s="111" t="s">
        <v>24</v>
      </c>
      <c r="E10349" s="111" t="s">
        <v>57985</v>
      </c>
    </row>
    <row r="10350" spans="1:5">
      <c r="A10350">
        <v>0</v>
      </c>
      <c r="B10350" t="s">
        <v>23025</v>
      </c>
      <c r="C10350" t="s">
        <v>60758</v>
      </c>
      <c r="D10350" s="111" t="s">
        <v>24</v>
      </c>
      <c r="E10350" s="111" t="s">
        <v>49379</v>
      </c>
    </row>
    <row r="10351" spans="1:5">
      <c r="A10351">
        <v>0</v>
      </c>
      <c r="B10351" t="s">
        <v>23026</v>
      </c>
      <c r="C10351" t="s">
        <v>60759</v>
      </c>
      <c r="D10351" s="111" t="s">
        <v>24</v>
      </c>
      <c r="E10351" s="111" t="s">
        <v>60760</v>
      </c>
    </row>
    <row r="10352" spans="1:5">
      <c r="A10352">
        <v>0</v>
      </c>
      <c r="B10352" t="s">
        <v>23027</v>
      </c>
      <c r="C10352" t="s">
        <v>60761</v>
      </c>
      <c r="D10352" s="111" t="s">
        <v>24</v>
      </c>
      <c r="E10352" s="111" t="s">
        <v>48605</v>
      </c>
    </row>
    <row r="10353" spans="1:5">
      <c r="A10353">
        <v>0</v>
      </c>
      <c r="B10353" t="s">
        <v>60762</v>
      </c>
      <c r="C10353">
        <v>0</v>
      </c>
      <c r="D10353" s="111">
        <v>0</v>
      </c>
      <c r="E10353" s="111" t="s">
        <v>42775</v>
      </c>
    </row>
    <row r="10354" spans="1:5">
      <c r="A10354">
        <v>0</v>
      </c>
      <c r="B10354" t="s">
        <v>23028</v>
      </c>
      <c r="C10354" t="s">
        <v>60763</v>
      </c>
      <c r="D10354" s="111" t="s">
        <v>24</v>
      </c>
      <c r="E10354" s="111" t="s">
        <v>60764</v>
      </c>
    </row>
    <row r="10355" spans="1:5">
      <c r="A10355">
        <v>0</v>
      </c>
      <c r="B10355" t="s">
        <v>23029</v>
      </c>
      <c r="C10355" t="s">
        <v>60765</v>
      </c>
      <c r="D10355" s="111" t="s">
        <v>24</v>
      </c>
      <c r="E10355" s="111" t="s">
        <v>60766</v>
      </c>
    </row>
    <row r="10356" spans="1:5">
      <c r="A10356">
        <v>0</v>
      </c>
      <c r="B10356" t="s">
        <v>23030</v>
      </c>
      <c r="C10356" t="s">
        <v>60767</v>
      </c>
      <c r="D10356" s="111" t="s">
        <v>24</v>
      </c>
      <c r="E10356" s="111" t="s">
        <v>46883</v>
      </c>
    </row>
    <row r="10357" spans="1:5">
      <c r="A10357">
        <v>0</v>
      </c>
      <c r="B10357" t="s">
        <v>23031</v>
      </c>
      <c r="C10357" t="s">
        <v>60768</v>
      </c>
      <c r="D10357" s="111" t="s">
        <v>24</v>
      </c>
      <c r="E10357" s="111" t="s">
        <v>60769</v>
      </c>
    </row>
    <row r="10358" spans="1:5">
      <c r="A10358">
        <v>0</v>
      </c>
      <c r="B10358" t="s">
        <v>23032</v>
      </c>
      <c r="C10358" t="s">
        <v>60770</v>
      </c>
      <c r="D10358" s="111" t="s">
        <v>24</v>
      </c>
      <c r="E10358" s="111" t="s">
        <v>47871</v>
      </c>
    </row>
    <row r="10359" spans="1:5">
      <c r="A10359">
        <v>0</v>
      </c>
      <c r="B10359" t="s">
        <v>23033</v>
      </c>
      <c r="C10359" t="s">
        <v>60771</v>
      </c>
      <c r="D10359" s="111" t="s">
        <v>24</v>
      </c>
      <c r="E10359" s="111" t="s">
        <v>60772</v>
      </c>
    </row>
    <row r="10360" spans="1:5">
      <c r="A10360">
        <v>0</v>
      </c>
      <c r="B10360" t="s">
        <v>23034</v>
      </c>
      <c r="C10360" t="s">
        <v>60773</v>
      </c>
      <c r="D10360" s="111" t="s">
        <v>24</v>
      </c>
      <c r="E10360" s="111" t="s">
        <v>60774</v>
      </c>
    </row>
    <row r="10361" spans="1:5">
      <c r="A10361">
        <v>0</v>
      </c>
      <c r="B10361" t="s">
        <v>23035</v>
      </c>
      <c r="C10361" t="s">
        <v>60775</v>
      </c>
      <c r="D10361" s="111" t="s">
        <v>24</v>
      </c>
      <c r="E10361" s="111" t="s">
        <v>60776</v>
      </c>
    </row>
    <row r="10362" spans="1:5">
      <c r="A10362">
        <v>0</v>
      </c>
      <c r="B10362" t="s">
        <v>23036</v>
      </c>
      <c r="C10362" t="s">
        <v>60777</v>
      </c>
      <c r="D10362" s="111" t="s">
        <v>24</v>
      </c>
      <c r="E10362" s="111" t="s">
        <v>60778</v>
      </c>
    </row>
    <row r="10363" spans="1:5">
      <c r="A10363">
        <v>0</v>
      </c>
      <c r="B10363" t="s">
        <v>23037</v>
      </c>
      <c r="C10363" t="s">
        <v>60779</v>
      </c>
      <c r="D10363" s="111" t="s">
        <v>24</v>
      </c>
      <c r="E10363" s="111" t="s">
        <v>60780</v>
      </c>
    </row>
    <row r="10364" spans="1:5">
      <c r="A10364">
        <v>0</v>
      </c>
      <c r="B10364" t="s">
        <v>23038</v>
      </c>
      <c r="C10364" t="s">
        <v>60781</v>
      </c>
      <c r="D10364" s="111" t="s">
        <v>24</v>
      </c>
      <c r="E10364" s="111" t="s">
        <v>60782</v>
      </c>
    </row>
    <row r="10365" spans="1:5">
      <c r="A10365">
        <v>0</v>
      </c>
      <c r="B10365" t="s">
        <v>23039</v>
      </c>
      <c r="C10365" t="s">
        <v>60783</v>
      </c>
      <c r="D10365" s="111" t="s">
        <v>24</v>
      </c>
      <c r="E10365" s="111" t="s">
        <v>60784</v>
      </c>
    </row>
    <row r="10366" spans="1:5">
      <c r="A10366">
        <v>0</v>
      </c>
      <c r="B10366" t="s">
        <v>23040</v>
      </c>
      <c r="C10366" t="s">
        <v>60785</v>
      </c>
      <c r="D10366" s="111" t="s">
        <v>24</v>
      </c>
      <c r="E10366" s="111" t="s">
        <v>49947</v>
      </c>
    </row>
    <row r="10367" spans="1:5">
      <c r="A10367">
        <v>0</v>
      </c>
      <c r="B10367" t="s">
        <v>23041</v>
      </c>
      <c r="C10367" t="s">
        <v>60786</v>
      </c>
      <c r="D10367" s="111" t="s">
        <v>24</v>
      </c>
      <c r="E10367" s="111" t="s">
        <v>49947</v>
      </c>
    </row>
    <row r="10368" spans="1:5">
      <c r="A10368">
        <v>0</v>
      </c>
      <c r="B10368" t="s">
        <v>23042</v>
      </c>
      <c r="C10368" t="s">
        <v>60787</v>
      </c>
      <c r="D10368" s="111" t="s">
        <v>24</v>
      </c>
      <c r="E10368" s="111" t="s">
        <v>60104</v>
      </c>
    </row>
    <row r="10369" spans="1:5">
      <c r="A10369">
        <v>0</v>
      </c>
      <c r="B10369" t="s">
        <v>23043</v>
      </c>
      <c r="C10369" t="s">
        <v>60788</v>
      </c>
      <c r="D10369" s="111" t="s">
        <v>24</v>
      </c>
      <c r="E10369" s="111" t="s">
        <v>60789</v>
      </c>
    </row>
    <row r="10370" spans="1:5">
      <c r="A10370">
        <v>0</v>
      </c>
      <c r="B10370" t="s">
        <v>23044</v>
      </c>
      <c r="C10370" t="s">
        <v>60790</v>
      </c>
      <c r="D10370" s="111" t="s">
        <v>24</v>
      </c>
      <c r="E10370" s="111" t="s">
        <v>60791</v>
      </c>
    </row>
    <row r="10371" spans="1:5">
      <c r="A10371">
        <v>0</v>
      </c>
      <c r="B10371" t="s">
        <v>23045</v>
      </c>
      <c r="C10371" t="s">
        <v>60792</v>
      </c>
      <c r="D10371" s="111" t="s">
        <v>24</v>
      </c>
      <c r="E10371" s="111" t="s">
        <v>60791</v>
      </c>
    </row>
    <row r="10372" spans="1:5">
      <c r="A10372">
        <v>0</v>
      </c>
      <c r="B10372" t="s">
        <v>60793</v>
      </c>
      <c r="C10372">
        <v>0</v>
      </c>
      <c r="D10372" s="111">
        <v>0</v>
      </c>
      <c r="E10372" s="111" t="s">
        <v>42775</v>
      </c>
    </row>
    <row r="10373" spans="1:5">
      <c r="A10373">
        <v>0</v>
      </c>
      <c r="B10373" t="s">
        <v>23046</v>
      </c>
      <c r="C10373" t="s">
        <v>60794</v>
      </c>
      <c r="D10373" s="111" t="s">
        <v>24</v>
      </c>
      <c r="E10373" s="111" t="s">
        <v>60795</v>
      </c>
    </row>
    <row r="10374" spans="1:5">
      <c r="A10374">
        <v>0</v>
      </c>
      <c r="B10374" t="s">
        <v>23047</v>
      </c>
      <c r="C10374" t="s">
        <v>60796</v>
      </c>
      <c r="D10374" s="111" t="s">
        <v>24</v>
      </c>
      <c r="E10374" s="111" t="s">
        <v>60797</v>
      </c>
    </row>
    <row r="10375" spans="1:5">
      <c r="A10375">
        <v>0</v>
      </c>
      <c r="B10375" t="s">
        <v>23048</v>
      </c>
      <c r="C10375" t="s">
        <v>60798</v>
      </c>
      <c r="D10375" s="111" t="s">
        <v>24</v>
      </c>
      <c r="E10375" s="111" t="s">
        <v>60799</v>
      </c>
    </row>
    <row r="10376" spans="1:5">
      <c r="A10376">
        <v>0</v>
      </c>
      <c r="B10376" t="s">
        <v>23049</v>
      </c>
      <c r="C10376" t="s">
        <v>60800</v>
      </c>
      <c r="D10376" s="111" t="s">
        <v>24</v>
      </c>
      <c r="E10376" s="111" t="s">
        <v>48750</v>
      </c>
    </row>
    <row r="10377" spans="1:5">
      <c r="A10377">
        <v>0</v>
      </c>
      <c r="B10377" t="s">
        <v>23050</v>
      </c>
      <c r="C10377" t="s">
        <v>60801</v>
      </c>
      <c r="D10377" s="111" t="s">
        <v>24</v>
      </c>
      <c r="E10377" s="111" t="s">
        <v>46997</v>
      </c>
    </row>
    <row r="10378" spans="1:5">
      <c r="A10378">
        <v>0</v>
      </c>
      <c r="B10378" t="s">
        <v>23051</v>
      </c>
      <c r="C10378" t="s">
        <v>60802</v>
      </c>
      <c r="D10378" s="111" t="s">
        <v>24</v>
      </c>
      <c r="E10378" s="111" t="s">
        <v>53939</v>
      </c>
    </row>
    <row r="10379" spans="1:5">
      <c r="A10379">
        <v>0</v>
      </c>
      <c r="B10379" t="s">
        <v>60803</v>
      </c>
      <c r="C10379">
        <v>0</v>
      </c>
      <c r="D10379" s="111">
        <v>0</v>
      </c>
      <c r="E10379" s="111" t="s">
        <v>42775</v>
      </c>
    </row>
    <row r="10380" spans="1:5">
      <c r="A10380">
        <v>0</v>
      </c>
      <c r="B10380" t="s">
        <v>23052</v>
      </c>
      <c r="C10380" t="s">
        <v>60804</v>
      </c>
      <c r="D10380" s="111" t="s">
        <v>24</v>
      </c>
      <c r="E10380" s="111" t="s">
        <v>60805</v>
      </c>
    </row>
    <row r="10381" spans="1:5">
      <c r="A10381">
        <v>0</v>
      </c>
      <c r="B10381" t="s">
        <v>23053</v>
      </c>
      <c r="C10381" t="s">
        <v>60806</v>
      </c>
      <c r="D10381" s="111" t="s">
        <v>24</v>
      </c>
      <c r="E10381" s="111" t="s">
        <v>60807</v>
      </c>
    </row>
    <row r="10382" spans="1:5">
      <c r="A10382">
        <v>0</v>
      </c>
      <c r="B10382" t="s">
        <v>23054</v>
      </c>
      <c r="C10382" t="s">
        <v>60808</v>
      </c>
      <c r="D10382" s="111" t="s">
        <v>24</v>
      </c>
      <c r="E10382" s="111" t="s">
        <v>60809</v>
      </c>
    </row>
    <row r="10383" spans="1:5">
      <c r="A10383">
        <v>0</v>
      </c>
      <c r="B10383" t="s">
        <v>23055</v>
      </c>
      <c r="C10383" t="s">
        <v>60810</v>
      </c>
      <c r="D10383" s="111" t="s">
        <v>24</v>
      </c>
      <c r="E10383" s="111" t="s">
        <v>60811</v>
      </c>
    </row>
    <row r="10384" spans="1:5">
      <c r="A10384">
        <v>0</v>
      </c>
      <c r="B10384" t="s">
        <v>23056</v>
      </c>
      <c r="C10384" t="s">
        <v>60812</v>
      </c>
      <c r="D10384" s="111" t="s">
        <v>24</v>
      </c>
      <c r="E10384" s="111" t="s">
        <v>60813</v>
      </c>
    </row>
    <row r="10385" spans="1:5">
      <c r="A10385">
        <v>0</v>
      </c>
      <c r="B10385" t="s">
        <v>23057</v>
      </c>
      <c r="C10385" t="s">
        <v>23058</v>
      </c>
      <c r="D10385" s="111" t="s">
        <v>24</v>
      </c>
      <c r="E10385" s="111" t="s">
        <v>60814</v>
      </c>
    </row>
    <row r="10386" spans="1:5">
      <c r="A10386">
        <v>0</v>
      </c>
      <c r="B10386" t="s">
        <v>23059</v>
      </c>
      <c r="C10386" t="s">
        <v>60815</v>
      </c>
      <c r="D10386" s="111" t="s">
        <v>40</v>
      </c>
      <c r="E10386" s="111" t="s">
        <v>60816</v>
      </c>
    </row>
    <row r="10387" spans="1:5">
      <c r="A10387">
        <v>0</v>
      </c>
      <c r="B10387" t="s">
        <v>23060</v>
      </c>
      <c r="C10387" t="s">
        <v>60817</v>
      </c>
      <c r="D10387" s="111" t="s">
        <v>24</v>
      </c>
      <c r="E10387" s="111" t="s">
        <v>60818</v>
      </c>
    </row>
    <row r="10388" spans="1:5">
      <c r="A10388">
        <v>0</v>
      </c>
      <c r="B10388" t="s">
        <v>23061</v>
      </c>
      <c r="C10388" t="s">
        <v>60819</v>
      </c>
      <c r="D10388" s="111" t="s">
        <v>24</v>
      </c>
      <c r="E10388" s="111" t="s">
        <v>60820</v>
      </c>
    </row>
    <row r="10389" spans="1:5">
      <c r="A10389">
        <v>0</v>
      </c>
      <c r="B10389" t="s">
        <v>23062</v>
      </c>
      <c r="C10389" t="s">
        <v>60821</v>
      </c>
      <c r="D10389" s="111" t="s">
        <v>24</v>
      </c>
      <c r="E10389" s="111" t="s">
        <v>60822</v>
      </c>
    </row>
    <row r="10390" spans="1:5">
      <c r="A10390">
        <v>0</v>
      </c>
      <c r="B10390" t="s">
        <v>23063</v>
      </c>
      <c r="C10390" t="s">
        <v>60823</v>
      </c>
      <c r="D10390" s="111" t="s">
        <v>24</v>
      </c>
      <c r="E10390" s="111" t="s">
        <v>60824</v>
      </c>
    </row>
    <row r="10391" spans="1:5">
      <c r="A10391">
        <v>0</v>
      </c>
      <c r="B10391" t="s">
        <v>23064</v>
      </c>
      <c r="C10391" t="s">
        <v>60825</v>
      </c>
      <c r="D10391" s="111" t="s">
        <v>24</v>
      </c>
      <c r="E10391" s="111" t="s">
        <v>54921</v>
      </c>
    </row>
    <row r="10392" spans="1:5">
      <c r="A10392">
        <v>0</v>
      </c>
      <c r="B10392" t="s">
        <v>23065</v>
      </c>
      <c r="C10392" t="s">
        <v>60826</v>
      </c>
      <c r="D10392" s="111" t="s">
        <v>24</v>
      </c>
      <c r="E10392" s="111" t="s">
        <v>47877</v>
      </c>
    </row>
    <row r="10393" spans="1:5">
      <c r="A10393">
        <v>0</v>
      </c>
      <c r="B10393" t="s">
        <v>23066</v>
      </c>
      <c r="C10393" t="s">
        <v>60827</v>
      </c>
      <c r="D10393" s="111" t="s">
        <v>24</v>
      </c>
      <c r="E10393" s="111" t="s">
        <v>60828</v>
      </c>
    </row>
    <row r="10394" spans="1:5">
      <c r="A10394">
        <v>0</v>
      </c>
      <c r="B10394" t="s">
        <v>23067</v>
      </c>
      <c r="C10394" t="s">
        <v>60829</v>
      </c>
      <c r="D10394" s="111" t="s">
        <v>24</v>
      </c>
      <c r="E10394" s="111" t="s">
        <v>59525</v>
      </c>
    </row>
    <row r="10395" spans="1:5">
      <c r="A10395">
        <v>0</v>
      </c>
      <c r="B10395" t="s">
        <v>60830</v>
      </c>
      <c r="C10395">
        <v>0</v>
      </c>
      <c r="D10395" s="111">
        <v>0</v>
      </c>
      <c r="E10395" s="111" t="s">
        <v>42775</v>
      </c>
    </row>
    <row r="10396" spans="1:5">
      <c r="A10396">
        <v>0</v>
      </c>
      <c r="B10396" t="s">
        <v>23068</v>
      </c>
      <c r="C10396" t="s">
        <v>60831</v>
      </c>
      <c r="D10396" s="111" t="s">
        <v>24</v>
      </c>
      <c r="E10396" s="111" t="s">
        <v>48404</v>
      </c>
    </row>
    <row r="10397" spans="1:5">
      <c r="A10397">
        <v>0</v>
      </c>
      <c r="B10397" t="s">
        <v>23069</v>
      </c>
      <c r="C10397" t="s">
        <v>60832</v>
      </c>
      <c r="D10397" s="111" t="s">
        <v>24</v>
      </c>
      <c r="E10397" s="111" t="s">
        <v>58841</v>
      </c>
    </row>
    <row r="10398" spans="1:5">
      <c r="A10398">
        <v>0</v>
      </c>
      <c r="B10398" t="s">
        <v>23070</v>
      </c>
      <c r="C10398" t="s">
        <v>60833</v>
      </c>
      <c r="D10398" s="111" t="s">
        <v>24</v>
      </c>
      <c r="E10398" s="111" t="s">
        <v>60834</v>
      </c>
    </row>
    <row r="10399" spans="1:5">
      <c r="A10399">
        <v>0</v>
      </c>
      <c r="B10399" t="s">
        <v>23071</v>
      </c>
      <c r="C10399" t="s">
        <v>60835</v>
      </c>
      <c r="D10399" s="111" t="s">
        <v>24</v>
      </c>
      <c r="E10399" s="111" t="s">
        <v>60836</v>
      </c>
    </row>
    <row r="10400" spans="1:5">
      <c r="A10400">
        <v>0</v>
      </c>
      <c r="B10400" t="s">
        <v>23072</v>
      </c>
      <c r="C10400" t="s">
        <v>60837</v>
      </c>
      <c r="D10400" s="111" t="s">
        <v>40</v>
      </c>
      <c r="E10400" s="111" t="s">
        <v>60838</v>
      </c>
    </row>
    <row r="10401" spans="1:5">
      <c r="A10401">
        <v>0</v>
      </c>
      <c r="B10401" t="s">
        <v>23073</v>
      </c>
      <c r="C10401" t="s">
        <v>60839</v>
      </c>
      <c r="D10401" s="111" t="s">
        <v>24</v>
      </c>
      <c r="E10401" s="111" t="s">
        <v>60840</v>
      </c>
    </row>
    <row r="10402" spans="1:5">
      <c r="A10402">
        <v>0</v>
      </c>
      <c r="B10402" t="s">
        <v>23074</v>
      </c>
      <c r="C10402" t="s">
        <v>60841</v>
      </c>
      <c r="D10402" s="111" t="s">
        <v>24</v>
      </c>
      <c r="E10402" s="111" t="s">
        <v>60842</v>
      </c>
    </row>
    <row r="10403" spans="1:5">
      <c r="A10403">
        <v>0</v>
      </c>
      <c r="B10403" t="s">
        <v>23075</v>
      </c>
      <c r="C10403" t="s">
        <v>60843</v>
      </c>
      <c r="D10403" s="111" t="s">
        <v>24</v>
      </c>
      <c r="E10403" s="111" t="s">
        <v>60844</v>
      </c>
    </row>
    <row r="10404" spans="1:5">
      <c r="A10404">
        <v>0</v>
      </c>
      <c r="B10404" t="s">
        <v>60845</v>
      </c>
      <c r="C10404">
        <v>0</v>
      </c>
      <c r="D10404" s="111">
        <v>0</v>
      </c>
      <c r="E10404" s="111" t="s">
        <v>42775</v>
      </c>
    </row>
    <row r="10405" spans="1:5">
      <c r="A10405">
        <v>0</v>
      </c>
      <c r="B10405" t="s">
        <v>23076</v>
      </c>
      <c r="C10405" t="s">
        <v>60846</v>
      </c>
      <c r="D10405" s="111" t="s">
        <v>24</v>
      </c>
      <c r="E10405" s="111" t="s">
        <v>60847</v>
      </c>
    </row>
    <row r="10406" spans="1:5">
      <c r="A10406">
        <v>0</v>
      </c>
      <c r="B10406" t="s">
        <v>23077</v>
      </c>
      <c r="C10406" t="s">
        <v>60848</v>
      </c>
      <c r="D10406" s="111" t="s">
        <v>24</v>
      </c>
      <c r="E10406" s="111" t="s">
        <v>60849</v>
      </c>
    </row>
    <row r="10407" spans="1:5">
      <c r="A10407">
        <v>0</v>
      </c>
      <c r="B10407" t="s">
        <v>60850</v>
      </c>
      <c r="C10407">
        <v>0</v>
      </c>
      <c r="D10407" s="111">
        <v>0</v>
      </c>
      <c r="E10407" s="111" t="s">
        <v>42775</v>
      </c>
    </row>
    <row r="10408" spans="1:5">
      <c r="A10408">
        <v>0</v>
      </c>
      <c r="B10408" t="s">
        <v>23078</v>
      </c>
      <c r="C10408" t="s">
        <v>60851</v>
      </c>
      <c r="D10408" s="111" t="s">
        <v>24</v>
      </c>
      <c r="E10408" s="111" t="s">
        <v>50702</v>
      </c>
    </row>
    <row r="10409" spans="1:5">
      <c r="A10409">
        <v>0</v>
      </c>
      <c r="B10409" t="s">
        <v>23079</v>
      </c>
      <c r="C10409" t="s">
        <v>60852</v>
      </c>
      <c r="D10409" s="111" t="s">
        <v>24</v>
      </c>
      <c r="E10409" s="111" t="s">
        <v>60853</v>
      </c>
    </row>
    <row r="10410" spans="1:5">
      <c r="A10410">
        <v>0</v>
      </c>
      <c r="B10410" t="s">
        <v>23080</v>
      </c>
      <c r="C10410" t="s">
        <v>60854</v>
      </c>
      <c r="D10410" s="111" t="s">
        <v>24</v>
      </c>
      <c r="E10410" s="111" t="s">
        <v>60855</v>
      </c>
    </row>
    <row r="10411" spans="1:5">
      <c r="A10411">
        <v>0</v>
      </c>
      <c r="B10411" t="s">
        <v>23081</v>
      </c>
      <c r="C10411" t="s">
        <v>60856</v>
      </c>
      <c r="D10411" s="111" t="s">
        <v>24</v>
      </c>
      <c r="E10411" s="111" t="s">
        <v>60857</v>
      </c>
    </row>
    <row r="10412" spans="1:5">
      <c r="A10412">
        <v>0</v>
      </c>
      <c r="B10412" t="s">
        <v>23082</v>
      </c>
      <c r="C10412" t="s">
        <v>60858</v>
      </c>
      <c r="D10412" s="111" t="s">
        <v>24</v>
      </c>
      <c r="E10412" s="111" t="s">
        <v>60859</v>
      </c>
    </row>
    <row r="10413" spans="1:5">
      <c r="A10413">
        <v>0</v>
      </c>
      <c r="B10413" t="s">
        <v>23083</v>
      </c>
      <c r="C10413" t="s">
        <v>60860</v>
      </c>
      <c r="D10413" s="111" t="s">
        <v>24</v>
      </c>
      <c r="E10413" s="111" t="s">
        <v>60861</v>
      </c>
    </row>
    <row r="10414" spans="1:5">
      <c r="A10414">
        <v>0</v>
      </c>
      <c r="B10414" t="s">
        <v>23084</v>
      </c>
      <c r="C10414" t="s">
        <v>60862</v>
      </c>
      <c r="D10414" s="111" t="s">
        <v>24</v>
      </c>
      <c r="E10414" s="111" t="s">
        <v>60863</v>
      </c>
    </row>
    <row r="10415" spans="1:5">
      <c r="A10415">
        <v>0</v>
      </c>
      <c r="B10415" t="s">
        <v>23085</v>
      </c>
      <c r="C10415" t="s">
        <v>60864</v>
      </c>
      <c r="D10415" s="111" t="s">
        <v>24</v>
      </c>
      <c r="E10415" s="111" t="s">
        <v>49488</v>
      </c>
    </row>
    <row r="10416" spans="1:5">
      <c r="A10416">
        <v>0</v>
      </c>
      <c r="B10416" t="s">
        <v>23086</v>
      </c>
      <c r="C10416" t="s">
        <v>60865</v>
      </c>
      <c r="D10416" s="111" t="s">
        <v>24</v>
      </c>
      <c r="E10416" s="111" t="s">
        <v>60840</v>
      </c>
    </row>
    <row r="10417" spans="1:5">
      <c r="A10417">
        <v>0</v>
      </c>
      <c r="B10417" t="s">
        <v>23087</v>
      </c>
      <c r="C10417" t="s">
        <v>60866</v>
      </c>
      <c r="D10417" s="111" t="s">
        <v>24</v>
      </c>
      <c r="E10417" s="111" t="s">
        <v>60863</v>
      </c>
    </row>
    <row r="10418" spans="1:5">
      <c r="A10418">
        <v>0</v>
      </c>
      <c r="B10418" t="s">
        <v>60867</v>
      </c>
      <c r="C10418">
        <v>0</v>
      </c>
      <c r="D10418" s="111">
        <v>0</v>
      </c>
      <c r="E10418" s="111" t="s">
        <v>42775</v>
      </c>
    </row>
    <row r="10419" spans="1:5">
      <c r="A10419">
        <v>0</v>
      </c>
      <c r="B10419" t="s">
        <v>23088</v>
      </c>
      <c r="C10419" t="s">
        <v>60868</v>
      </c>
      <c r="D10419" s="111" t="s">
        <v>24</v>
      </c>
      <c r="E10419" s="111" t="s">
        <v>60869</v>
      </c>
    </row>
    <row r="10420" spans="1:5">
      <c r="A10420">
        <v>0</v>
      </c>
      <c r="B10420" t="s">
        <v>23089</v>
      </c>
      <c r="C10420" t="s">
        <v>60870</v>
      </c>
      <c r="D10420" s="111" t="s">
        <v>24</v>
      </c>
      <c r="E10420" s="111" t="s">
        <v>60871</v>
      </c>
    </row>
    <row r="10421" spans="1:5">
      <c r="A10421">
        <v>0</v>
      </c>
      <c r="B10421" t="s">
        <v>23090</v>
      </c>
      <c r="C10421" t="s">
        <v>60872</v>
      </c>
      <c r="D10421" s="111" t="s">
        <v>24</v>
      </c>
      <c r="E10421" s="111" t="s">
        <v>60873</v>
      </c>
    </row>
    <row r="10422" spans="1:5">
      <c r="A10422">
        <v>0</v>
      </c>
      <c r="B10422" t="s">
        <v>60874</v>
      </c>
      <c r="C10422">
        <v>0</v>
      </c>
      <c r="D10422" s="111">
        <v>0</v>
      </c>
      <c r="E10422" s="111" t="s">
        <v>42775</v>
      </c>
    </row>
    <row r="10423" spans="1:5">
      <c r="A10423">
        <v>0</v>
      </c>
      <c r="B10423" t="s">
        <v>23091</v>
      </c>
      <c r="C10423" t="s">
        <v>60875</v>
      </c>
      <c r="D10423" s="111" t="s">
        <v>24</v>
      </c>
      <c r="E10423" s="111" t="s">
        <v>60876</v>
      </c>
    </row>
    <row r="10424" spans="1:5">
      <c r="A10424">
        <v>0</v>
      </c>
      <c r="B10424" t="s">
        <v>60877</v>
      </c>
      <c r="C10424">
        <v>0</v>
      </c>
      <c r="D10424" s="111">
        <v>0</v>
      </c>
      <c r="E10424" s="111" t="s">
        <v>42775</v>
      </c>
    </row>
    <row r="10425" spans="1:5">
      <c r="A10425">
        <v>0</v>
      </c>
      <c r="B10425" t="s">
        <v>23092</v>
      </c>
      <c r="C10425" t="s">
        <v>60878</v>
      </c>
      <c r="D10425" s="111" t="s">
        <v>24</v>
      </c>
      <c r="E10425" s="111" t="s">
        <v>60879</v>
      </c>
    </row>
    <row r="10426" spans="1:5">
      <c r="A10426">
        <v>0</v>
      </c>
      <c r="B10426" t="s">
        <v>23093</v>
      </c>
      <c r="C10426" t="s">
        <v>60880</v>
      </c>
      <c r="D10426" s="111" t="s">
        <v>24</v>
      </c>
      <c r="E10426" s="111" t="s">
        <v>60881</v>
      </c>
    </row>
    <row r="10427" spans="1:5">
      <c r="A10427">
        <v>0</v>
      </c>
      <c r="B10427" t="s">
        <v>60882</v>
      </c>
      <c r="C10427">
        <v>0</v>
      </c>
      <c r="D10427" s="111">
        <v>0</v>
      </c>
      <c r="E10427" s="111" t="s">
        <v>42775</v>
      </c>
    </row>
    <row r="10428" spans="1:5">
      <c r="A10428">
        <v>0</v>
      </c>
      <c r="B10428" t="s">
        <v>23094</v>
      </c>
      <c r="C10428" t="s">
        <v>60883</v>
      </c>
      <c r="D10428" s="111" t="s">
        <v>4130</v>
      </c>
      <c r="E10428" s="111" t="s">
        <v>60884</v>
      </c>
    </row>
    <row r="10429" spans="1:5">
      <c r="A10429">
        <v>0</v>
      </c>
      <c r="B10429" t="s">
        <v>23095</v>
      </c>
      <c r="C10429" t="s">
        <v>60885</v>
      </c>
      <c r="D10429" s="111" t="s">
        <v>4130</v>
      </c>
      <c r="E10429" s="111" t="s">
        <v>60886</v>
      </c>
    </row>
    <row r="10430" spans="1:5">
      <c r="A10430">
        <v>0</v>
      </c>
      <c r="B10430" t="s">
        <v>23096</v>
      </c>
      <c r="C10430" t="s">
        <v>60887</v>
      </c>
      <c r="D10430" s="111" t="s">
        <v>4130</v>
      </c>
      <c r="E10430" s="111" t="s">
        <v>60888</v>
      </c>
    </row>
    <row r="10431" spans="1:5">
      <c r="A10431">
        <v>0</v>
      </c>
      <c r="B10431" t="s">
        <v>23097</v>
      </c>
      <c r="C10431" t="s">
        <v>60889</v>
      </c>
      <c r="D10431" s="111" t="s">
        <v>4130</v>
      </c>
      <c r="E10431" s="111" t="s">
        <v>60890</v>
      </c>
    </row>
    <row r="10432" spans="1:5">
      <c r="A10432">
        <v>0</v>
      </c>
      <c r="B10432" t="s">
        <v>23098</v>
      </c>
      <c r="C10432" t="s">
        <v>60891</v>
      </c>
      <c r="D10432" s="111" t="s">
        <v>4130</v>
      </c>
      <c r="E10432" s="111" t="s">
        <v>59550</v>
      </c>
    </row>
    <row r="10433" spans="1:5">
      <c r="A10433">
        <v>0</v>
      </c>
      <c r="B10433" t="s">
        <v>60892</v>
      </c>
      <c r="C10433">
        <v>0</v>
      </c>
      <c r="D10433" s="111">
        <v>0</v>
      </c>
      <c r="E10433" s="111" t="s">
        <v>42775</v>
      </c>
    </row>
    <row r="10434" spans="1:5">
      <c r="A10434">
        <v>0</v>
      </c>
      <c r="B10434" t="s">
        <v>23099</v>
      </c>
      <c r="C10434" t="s">
        <v>60893</v>
      </c>
      <c r="D10434" s="111" t="s">
        <v>24</v>
      </c>
      <c r="E10434" s="111" t="s">
        <v>48373</v>
      </c>
    </row>
    <row r="10435" spans="1:5">
      <c r="A10435" t="s">
        <v>60894</v>
      </c>
      <c r="B10435">
        <v>0</v>
      </c>
      <c r="C10435">
        <v>0</v>
      </c>
      <c r="D10435" s="111">
        <v>0</v>
      </c>
      <c r="E10435" s="111" t="s">
        <v>42775</v>
      </c>
    </row>
    <row r="10436" spans="1:5">
      <c r="A10436">
        <v>0</v>
      </c>
      <c r="B10436" t="s">
        <v>60895</v>
      </c>
      <c r="C10436">
        <v>0</v>
      </c>
      <c r="D10436" s="111">
        <v>0</v>
      </c>
      <c r="E10436" s="111" t="s">
        <v>42775</v>
      </c>
    </row>
    <row r="10437" spans="1:5">
      <c r="A10437">
        <v>0</v>
      </c>
      <c r="B10437" t="s">
        <v>23100</v>
      </c>
      <c r="C10437" t="s">
        <v>60896</v>
      </c>
      <c r="D10437" s="111" t="s">
        <v>24</v>
      </c>
      <c r="E10437" s="111" t="s">
        <v>44145</v>
      </c>
    </row>
    <row r="10438" spans="1:5">
      <c r="A10438">
        <v>0</v>
      </c>
      <c r="B10438">
        <v>0</v>
      </c>
      <c r="C10438">
        <v>0</v>
      </c>
      <c r="D10438" s="111">
        <v>0</v>
      </c>
      <c r="E10438" s="111" t="s">
        <v>42775</v>
      </c>
    </row>
    <row r="10439" spans="1:5">
      <c r="A10439">
        <v>0</v>
      </c>
      <c r="B10439">
        <v>0</v>
      </c>
      <c r="C10439">
        <v>0</v>
      </c>
      <c r="D10439" s="111">
        <v>0</v>
      </c>
      <c r="E10439" s="111" t="s">
        <v>42775</v>
      </c>
    </row>
    <row r="10440" spans="1:5">
      <c r="A10440" t="s">
        <v>60897</v>
      </c>
      <c r="B10440">
        <v>0</v>
      </c>
      <c r="C10440">
        <v>0</v>
      </c>
      <c r="D10440" s="111">
        <v>0</v>
      </c>
      <c r="E10440" s="111" t="s">
        <v>42775</v>
      </c>
    </row>
    <row r="10441" spans="1:5">
      <c r="A10441">
        <v>0</v>
      </c>
      <c r="B10441">
        <v>0</v>
      </c>
      <c r="C10441">
        <v>0</v>
      </c>
      <c r="D10441" s="111">
        <v>0</v>
      </c>
      <c r="E10441" s="111" t="s">
        <v>42775</v>
      </c>
    </row>
    <row r="10442" spans="1:5">
      <c r="A10442">
        <v>0</v>
      </c>
      <c r="B10442" t="s">
        <v>60898</v>
      </c>
      <c r="C10442">
        <v>0</v>
      </c>
      <c r="D10442" s="111">
        <v>0</v>
      </c>
      <c r="E10442" s="111" t="s">
        <v>42775</v>
      </c>
    </row>
    <row r="10443" spans="1:5">
      <c r="A10443">
        <v>0</v>
      </c>
      <c r="B10443" t="s">
        <v>23101</v>
      </c>
      <c r="C10443" t="s">
        <v>23102</v>
      </c>
      <c r="D10443" s="111" t="s">
        <v>33</v>
      </c>
      <c r="E10443" s="111" t="s">
        <v>60899</v>
      </c>
    </row>
    <row r="10444" spans="1:5">
      <c r="A10444">
        <v>0</v>
      </c>
      <c r="B10444" t="s">
        <v>23103</v>
      </c>
      <c r="C10444" t="s">
        <v>60900</v>
      </c>
      <c r="D10444" s="111" t="s">
        <v>33</v>
      </c>
      <c r="E10444" s="111" t="s">
        <v>60901</v>
      </c>
    </row>
    <row r="10445" spans="1:5">
      <c r="A10445">
        <v>0</v>
      </c>
      <c r="B10445" t="s">
        <v>23104</v>
      </c>
      <c r="C10445" t="s">
        <v>23105</v>
      </c>
      <c r="D10445" s="111" t="s">
        <v>33</v>
      </c>
      <c r="E10445" s="111" t="s">
        <v>60902</v>
      </c>
    </row>
    <row r="10446" spans="1:5">
      <c r="A10446">
        <v>0</v>
      </c>
      <c r="B10446" t="s">
        <v>23106</v>
      </c>
      <c r="C10446" t="s">
        <v>23107</v>
      </c>
      <c r="D10446" s="111" t="s">
        <v>33</v>
      </c>
      <c r="E10446" s="111" t="s">
        <v>60903</v>
      </c>
    </row>
    <row r="10447" spans="1:5">
      <c r="A10447">
        <v>0</v>
      </c>
      <c r="B10447" t="s">
        <v>23108</v>
      </c>
      <c r="C10447" t="s">
        <v>23109</v>
      </c>
      <c r="D10447" s="111" t="s">
        <v>33</v>
      </c>
      <c r="E10447" s="111" t="s">
        <v>60904</v>
      </c>
    </row>
    <row r="10448" spans="1:5">
      <c r="A10448">
        <v>0</v>
      </c>
      <c r="B10448" t="s">
        <v>60905</v>
      </c>
      <c r="C10448">
        <v>0</v>
      </c>
      <c r="D10448" s="111">
        <v>0</v>
      </c>
      <c r="E10448" s="111" t="s">
        <v>42775</v>
      </c>
    </row>
    <row r="10449" spans="1:5">
      <c r="A10449">
        <v>0</v>
      </c>
      <c r="B10449" t="s">
        <v>23110</v>
      </c>
      <c r="C10449" t="s">
        <v>60906</v>
      </c>
      <c r="D10449" s="111" t="s">
        <v>33</v>
      </c>
      <c r="E10449" s="111" t="s">
        <v>44927</v>
      </c>
    </row>
    <row r="10450" spans="1:5">
      <c r="A10450">
        <v>0</v>
      </c>
      <c r="B10450" t="s">
        <v>23111</v>
      </c>
      <c r="C10450" t="s">
        <v>60907</v>
      </c>
      <c r="D10450" s="111" t="s">
        <v>33</v>
      </c>
      <c r="E10450" s="111" t="s">
        <v>60908</v>
      </c>
    </row>
    <row r="10451" spans="1:5">
      <c r="A10451">
        <v>0</v>
      </c>
      <c r="B10451" t="s">
        <v>23112</v>
      </c>
      <c r="C10451" t="s">
        <v>60909</v>
      </c>
      <c r="D10451" s="111" t="s">
        <v>33</v>
      </c>
      <c r="E10451" s="111" t="s">
        <v>60910</v>
      </c>
    </row>
    <row r="10452" spans="1:5">
      <c r="A10452">
        <v>0</v>
      </c>
      <c r="B10452" t="s">
        <v>23113</v>
      </c>
      <c r="C10452" t="s">
        <v>60911</v>
      </c>
      <c r="D10452" s="111" t="s">
        <v>33</v>
      </c>
      <c r="E10452" s="111" t="s">
        <v>60912</v>
      </c>
    </row>
    <row r="10453" spans="1:5">
      <c r="A10453">
        <v>0</v>
      </c>
      <c r="B10453" t="s">
        <v>23114</v>
      </c>
      <c r="C10453" t="s">
        <v>60913</v>
      </c>
      <c r="D10453" s="111" t="s">
        <v>33</v>
      </c>
      <c r="E10453" s="111" t="s">
        <v>60914</v>
      </c>
    </row>
    <row r="10454" spans="1:5">
      <c r="A10454">
        <v>0</v>
      </c>
      <c r="B10454" t="s">
        <v>23115</v>
      </c>
      <c r="C10454" t="s">
        <v>60915</v>
      </c>
      <c r="D10454" s="111" t="s">
        <v>33</v>
      </c>
      <c r="E10454" s="111" t="s">
        <v>60916</v>
      </c>
    </row>
    <row r="10455" spans="1:5">
      <c r="A10455">
        <v>0</v>
      </c>
      <c r="B10455" t="s">
        <v>23116</v>
      </c>
      <c r="C10455" t="s">
        <v>60917</v>
      </c>
      <c r="D10455" s="111" t="s">
        <v>33</v>
      </c>
      <c r="E10455" s="111" t="s">
        <v>60918</v>
      </c>
    </row>
    <row r="10456" spans="1:5">
      <c r="A10456">
        <v>0</v>
      </c>
      <c r="B10456" t="s">
        <v>23117</v>
      </c>
      <c r="C10456" t="s">
        <v>60919</v>
      </c>
      <c r="D10456" s="111" t="s">
        <v>33</v>
      </c>
      <c r="E10456" s="111" t="s">
        <v>60920</v>
      </c>
    </row>
    <row r="10457" spans="1:5">
      <c r="A10457">
        <v>0</v>
      </c>
      <c r="B10457" t="s">
        <v>23118</v>
      </c>
      <c r="C10457" t="s">
        <v>60921</v>
      </c>
      <c r="D10457" s="111" t="s">
        <v>33</v>
      </c>
      <c r="E10457" s="111" t="s">
        <v>60922</v>
      </c>
    </row>
    <row r="10458" spans="1:5">
      <c r="A10458">
        <v>0</v>
      </c>
      <c r="B10458" t="s">
        <v>23119</v>
      </c>
      <c r="C10458" t="s">
        <v>60923</v>
      </c>
      <c r="D10458" s="111" t="s">
        <v>33</v>
      </c>
      <c r="E10458" s="111" t="s">
        <v>60924</v>
      </c>
    </row>
    <row r="10459" spans="1:5">
      <c r="A10459">
        <v>0</v>
      </c>
      <c r="B10459" t="s">
        <v>23120</v>
      </c>
      <c r="C10459" t="s">
        <v>60925</v>
      </c>
      <c r="D10459" s="111" t="s">
        <v>33</v>
      </c>
      <c r="E10459" s="111" t="s">
        <v>60926</v>
      </c>
    </row>
    <row r="10460" spans="1:5">
      <c r="A10460">
        <v>0</v>
      </c>
      <c r="B10460" t="s">
        <v>23121</v>
      </c>
      <c r="C10460" t="s">
        <v>60927</v>
      </c>
      <c r="D10460" s="111" t="s">
        <v>33</v>
      </c>
      <c r="E10460" s="111" t="s">
        <v>60928</v>
      </c>
    </row>
    <row r="10461" spans="1:5">
      <c r="A10461">
        <v>0</v>
      </c>
      <c r="B10461" t="s">
        <v>23122</v>
      </c>
      <c r="C10461" t="s">
        <v>60929</v>
      </c>
      <c r="D10461" s="111" t="s">
        <v>33</v>
      </c>
      <c r="E10461" s="111" t="s">
        <v>60930</v>
      </c>
    </row>
    <row r="10462" spans="1:5">
      <c r="A10462">
        <v>0</v>
      </c>
      <c r="B10462" t="s">
        <v>23123</v>
      </c>
      <c r="C10462" t="s">
        <v>60931</v>
      </c>
      <c r="D10462" s="111" t="s">
        <v>33</v>
      </c>
      <c r="E10462" s="111" t="s">
        <v>60932</v>
      </c>
    </row>
    <row r="10463" spans="1:5">
      <c r="A10463">
        <v>0</v>
      </c>
      <c r="B10463" t="s">
        <v>23124</v>
      </c>
      <c r="C10463" t="s">
        <v>60933</v>
      </c>
      <c r="D10463" s="111" t="s">
        <v>33</v>
      </c>
      <c r="E10463" s="111" t="s">
        <v>60934</v>
      </c>
    </row>
    <row r="10464" spans="1:5">
      <c r="A10464">
        <v>0</v>
      </c>
      <c r="B10464" t="s">
        <v>23125</v>
      </c>
      <c r="C10464" t="s">
        <v>60935</v>
      </c>
      <c r="D10464" s="111" t="s">
        <v>33</v>
      </c>
      <c r="E10464" s="111" t="s">
        <v>60936</v>
      </c>
    </row>
    <row r="10465" spans="1:5">
      <c r="A10465">
        <v>0</v>
      </c>
      <c r="B10465" t="s">
        <v>23126</v>
      </c>
      <c r="C10465" t="s">
        <v>60937</v>
      </c>
      <c r="D10465" s="111" t="s">
        <v>33</v>
      </c>
      <c r="E10465" s="111" t="s">
        <v>60938</v>
      </c>
    </row>
    <row r="10466" spans="1:5">
      <c r="A10466">
        <v>0</v>
      </c>
      <c r="B10466" t="s">
        <v>23127</v>
      </c>
      <c r="C10466" t="s">
        <v>60939</v>
      </c>
      <c r="D10466" s="111" t="s">
        <v>33</v>
      </c>
      <c r="E10466" s="111" t="s">
        <v>60940</v>
      </c>
    </row>
    <row r="10467" spans="1:5">
      <c r="A10467">
        <v>0</v>
      </c>
      <c r="B10467" t="s">
        <v>23128</v>
      </c>
      <c r="C10467" t="s">
        <v>60941</v>
      </c>
      <c r="D10467" s="111" t="s">
        <v>33</v>
      </c>
      <c r="E10467" s="111" t="s">
        <v>60942</v>
      </c>
    </row>
    <row r="10468" spans="1:5">
      <c r="A10468">
        <v>0</v>
      </c>
      <c r="B10468" t="s">
        <v>23129</v>
      </c>
      <c r="C10468" t="s">
        <v>60943</v>
      </c>
      <c r="D10468" s="111" t="s">
        <v>33</v>
      </c>
      <c r="E10468" s="111" t="s">
        <v>60944</v>
      </c>
    </row>
    <row r="10469" spans="1:5">
      <c r="A10469">
        <v>0</v>
      </c>
      <c r="B10469" t="s">
        <v>23130</v>
      </c>
      <c r="C10469" t="s">
        <v>60945</v>
      </c>
      <c r="D10469" s="111" t="s">
        <v>33</v>
      </c>
      <c r="E10469" s="111" t="s">
        <v>60946</v>
      </c>
    </row>
    <row r="10470" spans="1:5">
      <c r="A10470">
        <v>0</v>
      </c>
      <c r="B10470" t="s">
        <v>23131</v>
      </c>
      <c r="C10470" t="s">
        <v>60947</v>
      </c>
      <c r="D10470" s="111" t="s">
        <v>33</v>
      </c>
      <c r="E10470" s="111" t="s">
        <v>59209</v>
      </c>
    </row>
    <row r="10471" spans="1:5">
      <c r="A10471">
        <v>0</v>
      </c>
      <c r="B10471" t="s">
        <v>23132</v>
      </c>
      <c r="C10471" t="s">
        <v>60948</v>
      </c>
      <c r="D10471" s="111" t="s">
        <v>33</v>
      </c>
      <c r="E10471" s="111" t="s">
        <v>55295</v>
      </c>
    </row>
    <row r="10472" spans="1:5">
      <c r="A10472">
        <v>0</v>
      </c>
      <c r="B10472" t="s">
        <v>23133</v>
      </c>
      <c r="C10472" t="s">
        <v>60949</v>
      </c>
      <c r="D10472" s="111" t="s">
        <v>33</v>
      </c>
      <c r="E10472" s="111" t="s">
        <v>60950</v>
      </c>
    </row>
    <row r="10473" spans="1:5">
      <c r="A10473">
        <v>0</v>
      </c>
      <c r="B10473" t="s">
        <v>23134</v>
      </c>
      <c r="C10473" t="s">
        <v>60951</v>
      </c>
      <c r="D10473" s="111" t="s">
        <v>33</v>
      </c>
      <c r="E10473" s="111" t="s">
        <v>60952</v>
      </c>
    </row>
    <row r="10474" spans="1:5">
      <c r="A10474">
        <v>0</v>
      </c>
      <c r="B10474" t="s">
        <v>60953</v>
      </c>
      <c r="C10474">
        <v>0</v>
      </c>
      <c r="D10474" s="111">
        <v>0</v>
      </c>
      <c r="E10474" s="111" t="s">
        <v>42775</v>
      </c>
    </row>
    <row r="10475" spans="1:5">
      <c r="A10475">
        <v>0</v>
      </c>
      <c r="B10475" t="s">
        <v>23135</v>
      </c>
      <c r="C10475" t="s">
        <v>60954</v>
      </c>
      <c r="D10475" s="111" t="s">
        <v>24</v>
      </c>
      <c r="E10475" s="111" t="s">
        <v>60955</v>
      </c>
    </row>
    <row r="10476" spans="1:5">
      <c r="A10476">
        <v>0</v>
      </c>
      <c r="B10476" t="s">
        <v>23136</v>
      </c>
      <c r="C10476" t="s">
        <v>60956</v>
      </c>
      <c r="D10476" s="111" t="s">
        <v>4130</v>
      </c>
      <c r="E10476" s="111" t="s">
        <v>60957</v>
      </c>
    </row>
    <row r="10477" spans="1:5">
      <c r="A10477" t="s">
        <v>60958</v>
      </c>
      <c r="B10477">
        <v>0</v>
      </c>
      <c r="C10477">
        <v>0</v>
      </c>
      <c r="D10477" s="111">
        <v>0</v>
      </c>
      <c r="E10477" s="111" t="s">
        <v>42775</v>
      </c>
    </row>
    <row r="10478" spans="1:5">
      <c r="A10478">
        <v>0</v>
      </c>
      <c r="B10478" t="s">
        <v>60959</v>
      </c>
      <c r="C10478">
        <v>0</v>
      </c>
      <c r="D10478" s="111">
        <v>0</v>
      </c>
      <c r="E10478" s="111" t="s">
        <v>42775</v>
      </c>
    </row>
    <row r="10479" spans="1:5">
      <c r="A10479">
        <v>0</v>
      </c>
      <c r="B10479" t="s">
        <v>23137</v>
      </c>
      <c r="C10479" t="s">
        <v>60960</v>
      </c>
      <c r="D10479" s="111" t="s">
        <v>24</v>
      </c>
      <c r="E10479" s="111" t="s">
        <v>60961</v>
      </c>
    </row>
    <row r="10480" spans="1:5">
      <c r="A10480">
        <v>0</v>
      </c>
      <c r="B10480" t="s">
        <v>23138</v>
      </c>
      <c r="C10480" t="s">
        <v>60962</v>
      </c>
      <c r="D10480" s="111" t="s">
        <v>24</v>
      </c>
      <c r="E10480" s="111" t="s">
        <v>47979</v>
      </c>
    </row>
    <row r="10481" spans="1:5">
      <c r="A10481">
        <v>0</v>
      </c>
      <c r="B10481" t="s">
        <v>23139</v>
      </c>
      <c r="C10481" t="s">
        <v>60963</v>
      </c>
      <c r="D10481" s="111" t="s">
        <v>24</v>
      </c>
      <c r="E10481" s="111" t="s">
        <v>60964</v>
      </c>
    </row>
    <row r="10482" spans="1:5">
      <c r="A10482">
        <v>0</v>
      </c>
      <c r="B10482" t="s">
        <v>23140</v>
      </c>
      <c r="C10482" t="s">
        <v>60965</v>
      </c>
      <c r="D10482" s="111" t="s">
        <v>24</v>
      </c>
      <c r="E10482" s="111" t="s">
        <v>46879</v>
      </c>
    </row>
    <row r="10483" spans="1:5">
      <c r="A10483">
        <v>0</v>
      </c>
      <c r="B10483" t="s">
        <v>23141</v>
      </c>
      <c r="C10483" t="s">
        <v>60966</v>
      </c>
      <c r="D10483" s="111" t="s">
        <v>24</v>
      </c>
      <c r="E10483" s="111" t="s">
        <v>60967</v>
      </c>
    </row>
    <row r="10484" spans="1:5">
      <c r="A10484">
        <v>0</v>
      </c>
      <c r="B10484" t="s">
        <v>23142</v>
      </c>
      <c r="C10484" t="s">
        <v>60968</v>
      </c>
      <c r="D10484" s="111" t="s">
        <v>24</v>
      </c>
      <c r="E10484" s="111" t="s">
        <v>59008</v>
      </c>
    </row>
    <row r="10485" spans="1:5">
      <c r="A10485">
        <v>0</v>
      </c>
      <c r="B10485" t="s">
        <v>23143</v>
      </c>
      <c r="C10485" t="s">
        <v>60969</v>
      </c>
      <c r="D10485" s="111" t="s">
        <v>24</v>
      </c>
      <c r="E10485" s="111" t="s">
        <v>48727</v>
      </c>
    </row>
    <row r="10486" spans="1:5">
      <c r="A10486">
        <v>0</v>
      </c>
      <c r="B10486" t="s">
        <v>23144</v>
      </c>
      <c r="C10486" t="s">
        <v>60970</v>
      </c>
      <c r="D10486" s="111" t="s">
        <v>24</v>
      </c>
      <c r="E10486" s="111" t="s">
        <v>60971</v>
      </c>
    </row>
    <row r="10487" spans="1:5">
      <c r="A10487">
        <v>0</v>
      </c>
      <c r="B10487" t="s">
        <v>23145</v>
      </c>
      <c r="C10487" t="s">
        <v>60972</v>
      </c>
      <c r="D10487" s="111" t="s">
        <v>24</v>
      </c>
      <c r="E10487" s="111" t="s">
        <v>60269</v>
      </c>
    </row>
    <row r="10488" spans="1:5">
      <c r="A10488">
        <v>0</v>
      </c>
      <c r="B10488" t="s">
        <v>23146</v>
      </c>
      <c r="C10488" t="s">
        <v>60973</v>
      </c>
      <c r="D10488" s="111" t="s">
        <v>24</v>
      </c>
      <c r="E10488" s="111" t="s">
        <v>60974</v>
      </c>
    </row>
    <row r="10489" spans="1:5">
      <c r="A10489">
        <v>0</v>
      </c>
      <c r="B10489" t="s">
        <v>23147</v>
      </c>
      <c r="C10489" t="s">
        <v>60975</v>
      </c>
      <c r="D10489" s="111" t="s">
        <v>24</v>
      </c>
      <c r="E10489" s="111" t="s">
        <v>60976</v>
      </c>
    </row>
    <row r="10490" spans="1:5">
      <c r="A10490">
        <v>0</v>
      </c>
      <c r="B10490" t="s">
        <v>23148</v>
      </c>
      <c r="C10490" t="s">
        <v>60977</v>
      </c>
      <c r="D10490" s="111" t="s">
        <v>24</v>
      </c>
      <c r="E10490" s="111" t="s">
        <v>60978</v>
      </c>
    </row>
    <row r="10491" spans="1:5">
      <c r="A10491">
        <v>0</v>
      </c>
      <c r="B10491" t="s">
        <v>23149</v>
      </c>
      <c r="C10491" t="s">
        <v>60979</v>
      </c>
      <c r="D10491" s="111" t="s">
        <v>24</v>
      </c>
      <c r="E10491" s="111" t="s">
        <v>60980</v>
      </c>
    </row>
    <row r="10492" spans="1:5">
      <c r="A10492">
        <v>0</v>
      </c>
      <c r="B10492" t="s">
        <v>23150</v>
      </c>
      <c r="C10492" t="s">
        <v>60981</v>
      </c>
      <c r="D10492" s="111" t="s">
        <v>24</v>
      </c>
      <c r="E10492" s="111" t="s">
        <v>54697</v>
      </c>
    </row>
    <row r="10493" spans="1:5">
      <c r="A10493">
        <v>0</v>
      </c>
      <c r="B10493" t="s">
        <v>23151</v>
      </c>
      <c r="C10493" t="s">
        <v>60982</v>
      </c>
      <c r="D10493" s="111" t="s">
        <v>24</v>
      </c>
      <c r="E10493" s="111" t="s">
        <v>60983</v>
      </c>
    </row>
    <row r="10494" spans="1:5">
      <c r="A10494">
        <v>0</v>
      </c>
      <c r="B10494" t="s">
        <v>23152</v>
      </c>
      <c r="C10494" t="s">
        <v>60984</v>
      </c>
      <c r="D10494" s="111" t="s">
        <v>24</v>
      </c>
      <c r="E10494" s="111" t="s">
        <v>60985</v>
      </c>
    </row>
    <row r="10495" spans="1:5">
      <c r="A10495">
        <v>0</v>
      </c>
      <c r="B10495" t="s">
        <v>23153</v>
      </c>
      <c r="C10495" t="s">
        <v>60986</v>
      </c>
      <c r="D10495" s="111" t="s">
        <v>24</v>
      </c>
      <c r="E10495" s="111" t="s">
        <v>60987</v>
      </c>
    </row>
    <row r="10496" spans="1:5">
      <c r="A10496">
        <v>0</v>
      </c>
      <c r="B10496" t="s">
        <v>23154</v>
      </c>
      <c r="C10496" t="s">
        <v>60988</v>
      </c>
      <c r="D10496" s="111" t="s">
        <v>24</v>
      </c>
      <c r="E10496" s="111" t="s">
        <v>60989</v>
      </c>
    </row>
    <row r="10497" spans="1:5">
      <c r="A10497">
        <v>0</v>
      </c>
      <c r="B10497" t="s">
        <v>23155</v>
      </c>
      <c r="C10497" t="s">
        <v>60990</v>
      </c>
      <c r="D10497" s="111" t="s">
        <v>24</v>
      </c>
      <c r="E10497" s="111" t="s">
        <v>60991</v>
      </c>
    </row>
    <row r="10498" spans="1:5">
      <c r="A10498">
        <v>0</v>
      </c>
      <c r="B10498" t="s">
        <v>23156</v>
      </c>
      <c r="C10498" t="s">
        <v>60992</v>
      </c>
      <c r="D10498" s="111" t="s">
        <v>24</v>
      </c>
      <c r="E10498" s="111" t="s">
        <v>60993</v>
      </c>
    </row>
    <row r="10499" spans="1:5">
      <c r="A10499">
        <v>0</v>
      </c>
      <c r="B10499" t="s">
        <v>23157</v>
      </c>
      <c r="C10499" t="s">
        <v>60994</v>
      </c>
      <c r="D10499" s="111" t="s">
        <v>24</v>
      </c>
      <c r="E10499" s="111" t="s">
        <v>60995</v>
      </c>
    </row>
    <row r="10500" spans="1:5">
      <c r="A10500">
        <v>0</v>
      </c>
      <c r="B10500" t="s">
        <v>23158</v>
      </c>
      <c r="C10500" t="s">
        <v>60996</v>
      </c>
      <c r="D10500" s="111" t="s">
        <v>24</v>
      </c>
      <c r="E10500" s="111" t="s">
        <v>60997</v>
      </c>
    </row>
    <row r="10501" spans="1:5">
      <c r="A10501">
        <v>0</v>
      </c>
      <c r="B10501" t="s">
        <v>23159</v>
      </c>
      <c r="C10501" t="s">
        <v>60998</v>
      </c>
      <c r="D10501" s="111" t="s">
        <v>24</v>
      </c>
      <c r="E10501" s="111" t="s">
        <v>60999</v>
      </c>
    </row>
    <row r="10502" spans="1:5">
      <c r="A10502">
        <v>0</v>
      </c>
      <c r="B10502" t="s">
        <v>23160</v>
      </c>
      <c r="C10502" t="s">
        <v>61000</v>
      </c>
      <c r="D10502" s="111" t="s">
        <v>24</v>
      </c>
      <c r="E10502" s="111" t="s">
        <v>61001</v>
      </c>
    </row>
    <row r="10503" spans="1:5">
      <c r="A10503">
        <v>0</v>
      </c>
      <c r="B10503" t="s">
        <v>23161</v>
      </c>
      <c r="C10503" t="s">
        <v>61002</v>
      </c>
      <c r="D10503" s="111" t="s">
        <v>24</v>
      </c>
      <c r="E10503" s="111" t="s">
        <v>61003</v>
      </c>
    </row>
    <row r="10504" spans="1:5">
      <c r="A10504">
        <v>0</v>
      </c>
      <c r="B10504" t="s">
        <v>23162</v>
      </c>
      <c r="C10504" t="s">
        <v>61004</v>
      </c>
      <c r="D10504" s="111" t="s">
        <v>24</v>
      </c>
      <c r="E10504" s="111" t="s">
        <v>61005</v>
      </c>
    </row>
    <row r="10505" spans="1:5">
      <c r="A10505">
        <v>0</v>
      </c>
      <c r="B10505" t="s">
        <v>23163</v>
      </c>
      <c r="C10505" t="s">
        <v>23164</v>
      </c>
      <c r="D10505" s="111" t="s">
        <v>24</v>
      </c>
      <c r="E10505" s="111" t="s">
        <v>51864</v>
      </c>
    </row>
    <row r="10506" spans="1:5">
      <c r="A10506">
        <v>0</v>
      </c>
      <c r="B10506" t="s">
        <v>23165</v>
      </c>
      <c r="C10506" t="s">
        <v>61006</v>
      </c>
      <c r="D10506" s="111" t="s">
        <v>24</v>
      </c>
      <c r="E10506" s="111" t="s">
        <v>61007</v>
      </c>
    </row>
    <row r="10507" spans="1:5">
      <c r="A10507">
        <v>0</v>
      </c>
      <c r="B10507" t="s">
        <v>23166</v>
      </c>
      <c r="C10507" t="s">
        <v>61008</v>
      </c>
      <c r="D10507" s="111" t="s">
        <v>40</v>
      </c>
      <c r="E10507" s="111" t="s">
        <v>61009</v>
      </c>
    </row>
    <row r="10508" spans="1:5">
      <c r="A10508">
        <v>0</v>
      </c>
      <c r="B10508" t="s">
        <v>61010</v>
      </c>
      <c r="C10508">
        <v>0</v>
      </c>
      <c r="D10508" s="111">
        <v>0</v>
      </c>
      <c r="E10508" s="111" t="s">
        <v>42775</v>
      </c>
    </row>
    <row r="10509" spans="1:5">
      <c r="A10509">
        <v>0</v>
      </c>
      <c r="B10509" t="s">
        <v>23167</v>
      </c>
      <c r="C10509" t="s">
        <v>61011</v>
      </c>
      <c r="D10509" s="111" t="s">
        <v>24</v>
      </c>
      <c r="E10509" s="111" t="s">
        <v>61012</v>
      </c>
    </row>
    <row r="10510" spans="1:5">
      <c r="A10510">
        <v>0</v>
      </c>
      <c r="B10510" t="s">
        <v>23168</v>
      </c>
      <c r="C10510" t="s">
        <v>61013</v>
      </c>
      <c r="D10510" s="111" t="s">
        <v>24</v>
      </c>
      <c r="E10510" s="111" t="s">
        <v>58140</v>
      </c>
    </row>
    <row r="10511" spans="1:5">
      <c r="A10511">
        <v>0</v>
      </c>
      <c r="B10511" t="s">
        <v>23169</v>
      </c>
      <c r="C10511" t="s">
        <v>61014</v>
      </c>
      <c r="D10511" s="111" t="s">
        <v>24</v>
      </c>
      <c r="E10511" s="111" t="s">
        <v>61015</v>
      </c>
    </row>
    <row r="10512" spans="1:5">
      <c r="A10512">
        <v>0</v>
      </c>
      <c r="B10512" t="s">
        <v>23170</v>
      </c>
      <c r="C10512" t="s">
        <v>61016</v>
      </c>
      <c r="D10512" s="111" t="s">
        <v>24</v>
      </c>
      <c r="E10512" s="111" t="s">
        <v>61017</v>
      </c>
    </row>
    <row r="10513" spans="1:5">
      <c r="A10513">
        <v>0</v>
      </c>
      <c r="B10513" t="s">
        <v>61018</v>
      </c>
      <c r="C10513">
        <v>0</v>
      </c>
      <c r="D10513" s="111">
        <v>0</v>
      </c>
      <c r="E10513" s="111" t="s">
        <v>42775</v>
      </c>
    </row>
    <row r="10514" spans="1:5">
      <c r="A10514">
        <v>0</v>
      </c>
      <c r="B10514" t="s">
        <v>23171</v>
      </c>
      <c r="C10514" t="s">
        <v>61019</v>
      </c>
      <c r="D10514" s="111" t="s">
        <v>24</v>
      </c>
      <c r="E10514" s="111" t="s">
        <v>61020</v>
      </c>
    </row>
    <row r="10515" spans="1:5">
      <c r="A10515">
        <v>0</v>
      </c>
      <c r="B10515" t="s">
        <v>23172</v>
      </c>
      <c r="C10515" t="s">
        <v>61021</v>
      </c>
      <c r="D10515" s="111" t="s">
        <v>24</v>
      </c>
      <c r="E10515" s="111" t="s">
        <v>61022</v>
      </c>
    </row>
    <row r="10516" spans="1:5">
      <c r="A10516">
        <v>0</v>
      </c>
      <c r="B10516" t="s">
        <v>23173</v>
      </c>
      <c r="C10516" t="s">
        <v>61023</v>
      </c>
      <c r="D10516" s="111" t="s">
        <v>24</v>
      </c>
      <c r="E10516" s="111" t="s">
        <v>61024</v>
      </c>
    </row>
    <row r="10517" spans="1:5">
      <c r="A10517">
        <v>0</v>
      </c>
      <c r="B10517" t="s">
        <v>23174</v>
      </c>
      <c r="C10517" t="s">
        <v>61025</v>
      </c>
      <c r="D10517" s="111" t="s">
        <v>24</v>
      </c>
      <c r="E10517" s="111" t="s">
        <v>43283</v>
      </c>
    </row>
    <row r="10518" spans="1:5">
      <c r="A10518">
        <v>0</v>
      </c>
      <c r="B10518" t="s">
        <v>23175</v>
      </c>
      <c r="C10518" t="s">
        <v>61026</v>
      </c>
      <c r="D10518" s="111" t="s">
        <v>24</v>
      </c>
      <c r="E10518" s="111" t="s">
        <v>59797</v>
      </c>
    </row>
    <row r="10519" spans="1:5">
      <c r="A10519">
        <v>0</v>
      </c>
      <c r="B10519" t="s">
        <v>23176</v>
      </c>
      <c r="C10519" t="s">
        <v>61027</v>
      </c>
      <c r="D10519" s="111" t="s">
        <v>24</v>
      </c>
      <c r="E10519" s="111" t="s">
        <v>57584</v>
      </c>
    </row>
    <row r="10520" spans="1:5">
      <c r="A10520">
        <v>0</v>
      </c>
      <c r="B10520" t="s">
        <v>23177</v>
      </c>
      <c r="C10520" t="s">
        <v>61028</v>
      </c>
      <c r="D10520" s="111" t="s">
        <v>24</v>
      </c>
      <c r="E10520" s="111" t="s">
        <v>61029</v>
      </c>
    </row>
    <row r="10521" spans="1:5">
      <c r="A10521">
        <v>0</v>
      </c>
      <c r="B10521" t="s">
        <v>23178</v>
      </c>
      <c r="C10521" t="s">
        <v>61030</v>
      </c>
      <c r="D10521" s="111" t="s">
        <v>24</v>
      </c>
      <c r="E10521" s="111" t="s">
        <v>61031</v>
      </c>
    </row>
    <row r="10522" spans="1:5">
      <c r="A10522">
        <v>0</v>
      </c>
      <c r="B10522" t="s">
        <v>23179</v>
      </c>
      <c r="C10522" t="s">
        <v>61032</v>
      </c>
      <c r="D10522" s="111" t="s">
        <v>24</v>
      </c>
      <c r="E10522" s="111" t="s">
        <v>61033</v>
      </c>
    </row>
    <row r="10523" spans="1:5">
      <c r="A10523">
        <v>0</v>
      </c>
      <c r="B10523" t="s">
        <v>23180</v>
      </c>
      <c r="C10523" t="s">
        <v>61034</v>
      </c>
      <c r="D10523" s="111" t="s">
        <v>24</v>
      </c>
      <c r="E10523" s="111" t="s">
        <v>44655</v>
      </c>
    </row>
    <row r="10524" spans="1:5">
      <c r="A10524">
        <v>0</v>
      </c>
      <c r="B10524" t="s">
        <v>23181</v>
      </c>
      <c r="C10524" t="s">
        <v>61035</v>
      </c>
      <c r="D10524" s="111" t="s">
        <v>24</v>
      </c>
      <c r="E10524" s="111" t="s">
        <v>61036</v>
      </c>
    </row>
    <row r="10525" spans="1:5">
      <c r="A10525">
        <v>0</v>
      </c>
      <c r="B10525" t="s">
        <v>23182</v>
      </c>
      <c r="C10525" t="s">
        <v>61037</v>
      </c>
      <c r="D10525" s="111" t="s">
        <v>24</v>
      </c>
      <c r="E10525" s="111" t="s">
        <v>61038</v>
      </c>
    </row>
    <row r="10526" spans="1:5">
      <c r="A10526">
        <v>0</v>
      </c>
      <c r="B10526" t="s">
        <v>23183</v>
      </c>
      <c r="C10526" t="s">
        <v>61039</v>
      </c>
      <c r="D10526" s="111" t="s">
        <v>24</v>
      </c>
      <c r="E10526" s="111" t="s">
        <v>55436</v>
      </c>
    </row>
    <row r="10527" spans="1:5">
      <c r="A10527">
        <v>0</v>
      </c>
      <c r="B10527" t="s">
        <v>23184</v>
      </c>
      <c r="C10527" t="s">
        <v>61040</v>
      </c>
      <c r="D10527" s="111" t="s">
        <v>24</v>
      </c>
      <c r="E10527" s="111" t="s">
        <v>61041</v>
      </c>
    </row>
    <row r="10528" spans="1:5">
      <c r="A10528">
        <v>0</v>
      </c>
      <c r="B10528" t="s">
        <v>23185</v>
      </c>
      <c r="C10528" t="s">
        <v>61042</v>
      </c>
      <c r="D10528" s="111" t="s">
        <v>24</v>
      </c>
      <c r="E10528" s="111" t="s">
        <v>61043</v>
      </c>
    </row>
    <row r="10529" spans="1:5">
      <c r="A10529">
        <v>0</v>
      </c>
      <c r="B10529" t="s">
        <v>23186</v>
      </c>
      <c r="C10529" t="s">
        <v>61044</v>
      </c>
      <c r="D10529" s="111" t="s">
        <v>24</v>
      </c>
      <c r="E10529" s="111" t="s">
        <v>61045</v>
      </c>
    </row>
    <row r="10530" spans="1:5">
      <c r="A10530">
        <v>0</v>
      </c>
      <c r="B10530" t="s">
        <v>23187</v>
      </c>
      <c r="C10530" t="s">
        <v>61046</v>
      </c>
      <c r="D10530" s="111" t="s">
        <v>24</v>
      </c>
      <c r="E10530" s="111" t="s">
        <v>61047</v>
      </c>
    </row>
    <row r="10531" spans="1:5">
      <c r="A10531">
        <v>0</v>
      </c>
      <c r="B10531" t="s">
        <v>23188</v>
      </c>
      <c r="C10531" t="s">
        <v>61048</v>
      </c>
      <c r="D10531" s="111" t="s">
        <v>24</v>
      </c>
      <c r="E10531" s="111" t="s">
        <v>61045</v>
      </c>
    </row>
    <row r="10532" spans="1:5">
      <c r="A10532">
        <v>0</v>
      </c>
      <c r="B10532" t="s">
        <v>23189</v>
      </c>
      <c r="C10532" t="s">
        <v>61049</v>
      </c>
      <c r="D10532" s="111" t="s">
        <v>24</v>
      </c>
      <c r="E10532" s="111" t="s">
        <v>61050</v>
      </c>
    </row>
    <row r="10533" spans="1:5">
      <c r="A10533">
        <v>0</v>
      </c>
      <c r="B10533" t="s">
        <v>23190</v>
      </c>
      <c r="C10533" t="s">
        <v>61051</v>
      </c>
      <c r="D10533" s="111" t="s">
        <v>24</v>
      </c>
      <c r="E10533" s="111" t="s">
        <v>61052</v>
      </c>
    </row>
    <row r="10534" spans="1:5">
      <c r="A10534">
        <v>0</v>
      </c>
      <c r="B10534" t="s">
        <v>23191</v>
      </c>
      <c r="C10534" t="s">
        <v>61053</v>
      </c>
      <c r="D10534" s="111" t="s">
        <v>24</v>
      </c>
      <c r="E10534" s="111" t="s">
        <v>61054</v>
      </c>
    </row>
    <row r="10535" spans="1:5">
      <c r="A10535">
        <v>0</v>
      </c>
      <c r="B10535" t="s">
        <v>61055</v>
      </c>
      <c r="C10535">
        <v>0</v>
      </c>
      <c r="D10535" s="111">
        <v>0</v>
      </c>
      <c r="E10535" s="111" t="s">
        <v>42775</v>
      </c>
    </row>
    <row r="10536" spans="1:5">
      <c r="A10536">
        <v>0</v>
      </c>
      <c r="B10536" t="s">
        <v>23192</v>
      </c>
      <c r="C10536" t="s">
        <v>61056</v>
      </c>
      <c r="D10536" s="111" t="s">
        <v>24</v>
      </c>
      <c r="E10536" s="111" t="s">
        <v>51144</v>
      </c>
    </row>
    <row r="10537" spans="1:5">
      <c r="A10537">
        <v>0</v>
      </c>
      <c r="B10537" t="s">
        <v>23193</v>
      </c>
      <c r="C10537" t="s">
        <v>61057</v>
      </c>
      <c r="D10537" s="111" t="s">
        <v>4130</v>
      </c>
      <c r="E10537" s="111" t="s">
        <v>44233</v>
      </c>
    </row>
    <row r="10538" spans="1:5">
      <c r="A10538">
        <v>0</v>
      </c>
      <c r="B10538" t="s">
        <v>23194</v>
      </c>
      <c r="C10538" t="s">
        <v>61058</v>
      </c>
      <c r="D10538" s="111" t="s">
        <v>4130</v>
      </c>
      <c r="E10538" s="111" t="s">
        <v>51147</v>
      </c>
    </row>
    <row r="10539" spans="1:5">
      <c r="A10539">
        <v>0</v>
      </c>
      <c r="B10539" t="s">
        <v>23195</v>
      </c>
      <c r="C10539" t="s">
        <v>61059</v>
      </c>
      <c r="D10539" s="111" t="s">
        <v>24</v>
      </c>
      <c r="E10539" s="111" t="s">
        <v>61060</v>
      </c>
    </row>
    <row r="10540" spans="1:5">
      <c r="A10540">
        <v>0</v>
      </c>
      <c r="B10540" t="s">
        <v>61061</v>
      </c>
      <c r="C10540">
        <v>0</v>
      </c>
      <c r="D10540" s="111">
        <v>0</v>
      </c>
      <c r="E10540" s="111" t="s">
        <v>42775</v>
      </c>
    </row>
    <row r="10541" spans="1:5">
      <c r="A10541">
        <v>0</v>
      </c>
      <c r="B10541" t="s">
        <v>23196</v>
      </c>
      <c r="C10541" t="s">
        <v>61062</v>
      </c>
      <c r="D10541" s="111" t="s">
        <v>40</v>
      </c>
      <c r="E10541" s="111" t="s">
        <v>61063</v>
      </c>
    </row>
    <row r="10542" spans="1:5">
      <c r="A10542">
        <v>0</v>
      </c>
      <c r="B10542" t="s">
        <v>23197</v>
      </c>
      <c r="C10542" t="s">
        <v>61064</v>
      </c>
      <c r="D10542" s="111" t="s">
        <v>40</v>
      </c>
      <c r="E10542" s="111" t="s">
        <v>61065</v>
      </c>
    </row>
    <row r="10543" spans="1:5">
      <c r="A10543">
        <v>0</v>
      </c>
      <c r="B10543" t="s">
        <v>61066</v>
      </c>
      <c r="C10543">
        <v>0</v>
      </c>
      <c r="D10543" s="111">
        <v>0</v>
      </c>
      <c r="E10543" s="111" t="s">
        <v>42775</v>
      </c>
    </row>
    <row r="10544" spans="1:5">
      <c r="A10544">
        <v>0</v>
      </c>
      <c r="B10544" t="s">
        <v>23198</v>
      </c>
      <c r="C10544" t="s">
        <v>61067</v>
      </c>
      <c r="D10544" s="111" t="s">
        <v>4130</v>
      </c>
      <c r="E10544" s="111" t="s">
        <v>61068</v>
      </c>
    </row>
    <row r="10545" spans="1:5">
      <c r="A10545">
        <v>0</v>
      </c>
      <c r="B10545" t="s">
        <v>23199</v>
      </c>
      <c r="C10545" t="s">
        <v>61069</v>
      </c>
      <c r="D10545" s="111" t="s">
        <v>24</v>
      </c>
      <c r="E10545" s="111" t="s">
        <v>61070</v>
      </c>
    </row>
    <row r="10546" spans="1:5">
      <c r="A10546">
        <v>0</v>
      </c>
      <c r="B10546" t="s">
        <v>23200</v>
      </c>
      <c r="C10546" t="s">
        <v>61071</v>
      </c>
      <c r="D10546" s="111" t="s">
        <v>24</v>
      </c>
      <c r="E10546" s="111" t="s">
        <v>61072</v>
      </c>
    </row>
    <row r="10547" spans="1:5">
      <c r="A10547">
        <v>0</v>
      </c>
      <c r="B10547" t="s">
        <v>23201</v>
      </c>
      <c r="C10547" t="s">
        <v>61073</v>
      </c>
      <c r="D10547" s="111" t="s">
        <v>24</v>
      </c>
      <c r="E10547" s="111" t="s">
        <v>48391</v>
      </c>
    </row>
    <row r="10548" spans="1:5">
      <c r="A10548">
        <v>0</v>
      </c>
      <c r="B10548" t="s">
        <v>23202</v>
      </c>
      <c r="C10548" t="s">
        <v>61074</v>
      </c>
      <c r="D10548" s="111" t="s">
        <v>24</v>
      </c>
      <c r="E10548" s="111" t="s">
        <v>61075</v>
      </c>
    </row>
    <row r="10549" spans="1:5">
      <c r="A10549">
        <v>0</v>
      </c>
      <c r="B10549" t="s">
        <v>23203</v>
      </c>
      <c r="C10549" t="s">
        <v>61076</v>
      </c>
      <c r="D10549" s="111" t="s">
        <v>24</v>
      </c>
      <c r="E10549" s="111" t="s">
        <v>61077</v>
      </c>
    </row>
    <row r="10550" spans="1:5">
      <c r="A10550">
        <v>0</v>
      </c>
      <c r="B10550" t="s">
        <v>23204</v>
      </c>
      <c r="C10550" t="s">
        <v>61078</v>
      </c>
      <c r="D10550" s="111" t="s">
        <v>24</v>
      </c>
      <c r="E10550" s="111" t="s">
        <v>51168</v>
      </c>
    </row>
    <row r="10551" spans="1:5">
      <c r="A10551">
        <v>0</v>
      </c>
      <c r="B10551" t="s">
        <v>61079</v>
      </c>
      <c r="C10551">
        <v>0</v>
      </c>
      <c r="D10551" s="111">
        <v>0</v>
      </c>
      <c r="E10551" s="111" t="s">
        <v>42775</v>
      </c>
    </row>
    <row r="10552" spans="1:5">
      <c r="A10552">
        <v>0</v>
      </c>
      <c r="B10552" t="s">
        <v>23205</v>
      </c>
      <c r="C10552" t="s">
        <v>61080</v>
      </c>
      <c r="D10552" s="111" t="s">
        <v>24</v>
      </c>
      <c r="E10552" s="111" t="s">
        <v>61081</v>
      </c>
    </row>
    <row r="10553" spans="1:5">
      <c r="A10553">
        <v>0</v>
      </c>
      <c r="B10553" t="s">
        <v>61082</v>
      </c>
      <c r="C10553">
        <v>0</v>
      </c>
      <c r="D10553" s="111">
        <v>0</v>
      </c>
      <c r="E10553" s="111" t="s">
        <v>42775</v>
      </c>
    </row>
    <row r="10554" spans="1:5">
      <c r="A10554">
        <v>0</v>
      </c>
      <c r="B10554" t="s">
        <v>23206</v>
      </c>
      <c r="C10554" t="s">
        <v>61083</v>
      </c>
      <c r="D10554" s="111" t="s">
        <v>24</v>
      </c>
      <c r="E10554" s="111" t="s">
        <v>61084</v>
      </c>
    </row>
    <row r="10555" spans="1:5">
      <c r="A10555">
        <v>0</v>
      </c>
      <c r="B10555" t="s">
        <v>61085</v>
      </c>
      <c r="C10555">
        <v>0</v>
      </c>
      <c r="D10555" s="111">
        <v>0</v>
      </c>
      <c r="E10555" s="111" t="s">
        <v>42775</v>
      </c>
    </row>
    <row r="10556" spans="1:5">
      <c r="A10556">
        <v>0</v>
      </c>
      <c r="B10556" t="s">
        <v>23207</v>
      </c>
      <c r="C10556" t="s">
        <v>61086</v>
      </c>
      <c r="D10556" s="111" t="s">
        <v>24</v>
      </c>
      <c r="E10556" s="111" t="s">
        <v>61087</v>
      </c>
    </row>
    <row r="10557" spans="1:5">
      <c r="A10557">
        <v>0</v>
      </c>
      <c r="B10557" t="s">
        <v>23208</v>
      </c>
      <c r="C10557" t="s">
        <v>61088</v>
      </c>
      <c r="D10557" s="111" t="s">
        <v>24</v>
      </c>
      <c r="E10557" s="111" t="s">
        <v>61089</v>
      </c>
    </row>
    <row r="10558" spans="1:5">
      <c r="A10558">
        <v>0</v>
      </c>
      <c r="B10558" t="s">
        <v>23209</v>
      </c>
      <c r="C10558" t="s">
        <v>61090</v>
      </c>
      <c r="D10558" s="111" t="s">
        <v>24</v>
      </c>
      <c r="E10558" s="111" t="s">
        <v>61091</v>
      </c>
    </row>
    <row r="10559" spans="1:5">
      <c r="A10559">
        <v>0</v>
      </c>
      <c r="B10559" t="s">
        <v>61092</v>
      </c>
      <c r="C10559">
        <v>0</v>
      </c>
      <c r="D10559" s="111">
        <v>0</v>
      </c>
      <c r="E10559" s="111" t="s">
        <v>42775</v>
      </c>
    </row>
    <row r="10560" spans="1:5">
      <c r="A10560">
        <v>0</v>
      </c>
      <c r="B10560" t="s">
        <v>23210</v>
      </c>
      <c r="C10560" t="s">
        <v>61093</v>
      </c>
      <c r="D10560" s="111" t="s">
        <v>24</v>
      </c>
      <c r="E10560" s="111" t="s">
        <v>61094</v>
      </c>
    </row>
    <row r="10561" spans="1:5">
      <c r="A10561">
        <v>0</v>
      </c>
      <c r="B10561" t="s">
        <v>23211</v>
      </c>
      <c r="C10561" t="s">
        <v>61095</v>
      </c>
      <c r="D10561" s="111" t="s">
        <v>24</v>
      </c>
      <c r="E10561" s="111" t="s">
        <v>61096</v>
      </c>
    </row>
    <row r="10562" spans="1:5">
      <c r="A10562">
        <v>0</v>
      </c>
      <c r="B10562" t="s">
        <v>23212</v>
      </c>
      <c r="C10562" t="s">
        <v>61097</v>
      </c>
      <c r="D10562" s="111" t="s">
        <v>24</v>
      </c>
      <c r="E10562" s="111" t="s">
        <v>61098</v>
      </c>
    </row>
    <row r="10563" spans="1:5">
      <c r="A10563">
        <v>0</v>
      </c>
      <c r="B10563" t="s">
        <v>23213</v>
      </c>
      <c r="C10563" t="s">
        <v>61099</v>
      </c>
      <c r="D10563" s="111" t="s">
        <v>24</v>
      </c>
      <c r="E10563" s="111" t="s">
        <v>51188</v>
      </c>
    </row>
    <row r="10564" spans="1:5">
      <c r="A10564">
        <v>0</v>
      </c>
      <c r="B10564" t="s">
        <v>23214</v>
      </c>
      <c r="C10564" t="s">
        <v>61100</v>
      </c>
      <c r="D10564" s="111" t="s">
        <v>24</v>
      </c>
      <c r="E10564" s="111" t="s">
        <v>61101</v>
      </c>
    </row>
    <row r="10565" spans="1:5">
      <c r="A10565">
        <v>0</v>
      </c>
      <c r="B10565" t="s">
        <v>23215</v>
      </c>
      <c r="C10565" t="s">
        <v>61102</v>
      </c>
      <c r="D10565" s="111" t="s">
        <v>24</v>
      </c>
      <c r="E10565" s="111" t="s">
        <v>61103</v>
      </c>
    </row>
    <row r="10566" spans="1:5">
      <c r="A10566">
        <v>0</v>
      </c>
      <c r="B10566" t="s">
        <v>23216</v>
      </c>
      <c r="C10566" t="s">
        <v>61104</v>
      </c>
      <c r="D10566" s="111" t="s">
        <v>24</v>
      </c>
      <c r="E10566" s="111" t="s">
        <v>61105</v>
      </c>
    </row>
    <row r="10567" spans="1:5">
      <c r="A10567">
        <v>0</v>
      </c>
      <c r="B10567" t="s">
        <v>23217</v>
      </c>
      <c r="C10567" t="s">
        <v>61106</v>
      </c>
      <c r="D10567" s="111" t="s">
        <v>24</v>
      </c>
      <c r="E10567" s="111" t="s">
        <v>43966</v>
      </c>
    </row>
    <row r="10568" spans="1:5">
      <c r="A10568" t="s">
        <v>61107</v>
      </c>
      <c r="B10568">
        <v>0</v>
      </c>
      <c r="C10568">
        <v>0</v>
      </c>
      <c r="D10568" s="111">
        <v>0</v>
      </c>
      <c r="E10568" s="111" t="s">
        <v>42775</v>
      </c>
    </row>
    <row r="10569" spans="1:5">
      <c r="A10569">
        <v>0</v>
      </c>
      <c r="B10569" t="s">
        <v>61108</v>
      </c>
      <c r="C10569">
        <v>0</v>
      </c>
      <c r="D10569" s="111">
        <v>0</v>
      </c>
      <c r="E10569" s="111" t="s">
        <v>42775</v>
      </c>
    </row>
    <row r="10570" spans="1:5">
      <c r="A10570">
        <v>0</v>
      </c>
      <c r="B10570" t="s">
        <v>23218</v>
      </c>
      <c r="C10570" t="s">
        <v>61109</v>
      </c>
      <c r="D10570" s="111" t="s">
        <v>24</v>
      </c>
      <c r="E10570" s="111" t="s">
        <v>54946</v>
      </c>
    </row>
    <row r="10571" spans="1:5">
      <c r="A10571">
        <v>0</v>
      </c>
      <c r="B10571" t="s">
        <v>23219</v>
      </c>
      <c r="C10571" t="s">
        <v>61110</v>
      </c>
      <c r="D10571" s="111" t="s">
        <v>24</v>
      </c>
      <c r="E10571" s="111" t="s">
        <v>61111</v>
      </c>
    </row>
    <row r="10572" spans="1:5">
      <c r="A10572">
        <v>0</v>
      </c>
      <c r="B10572" t="s">
        <v>23220</v>
      </c>
      <c r="C10572" t="s">
        <v>61112</v>
      </c>
      <c r="D10572" s="111" t="s">
        <v>24</v>
      </c>
      <c r="E10572" s="111" t="s">
        <v>61113</v>
      </c>
    </row>
    <row r="10573" spans="1:5">
      <c r="A10573">
        <v>0</v>
      </c>
      <c r="B10573" t="s">
        <v>23221</v>
      </c>
      <c r="C10573" t="s">
        <v>61114</v>
      </c>
      <c r="D10573" s="111" t="s">
        <v>24</v>
      </c>
      <c r="E10573" s="111" t="s">
        <v>45382</v>
      </c>
    </row>
    <row r="10574" spans="1:5">
      <c r="A10574">
        <v>0</v>
      </c>
      <c r="B10574" t="s">
        <v>23222</v>
      </c>
      <c r="C10574" t="s">
        <v>61115</v>
      </c>
      <c r="D10574" s="111" t="s">
        <v>24</v>
      </c>
      <c r="E10574" s="111" t="s">
        <v>61116</v>
      </c>
    </row>
    <row r="10575" spans="1:5">
      <c r="A10575">
        <v>0</v>
      </c>
      <c r="B10575" t="s">
        <v>23223</v>
      </c>
      <c r="C10575" t="s">
        <v>61117</v>
      </c>
      <c r="D10575" s="111" t="s">
        <v>24</v>
      </c>
      <c r="E10575" s="111" t="s">
        <v>61118</v>
      </c>
    </row>
    <row r="10576" spans="1:5">
      <c r="A10576">
        <v>0</v>
      </c>
      <c r="B10576" t="s">
        <v>23224</v>
      </c>
      <c r="C10576" t="s">
        <v>23225</v>
      </c>
      <c r="D10576" s="111" t="s">
        <v>24</v>
      </c>
      <c r="E10576" s="111" t="s">
        <v>61119</v>
      </c>
    </row>
    <row r="10577" spans="1:5">
      <c r="A10577">
        <v>0</v>
      </c>
      <c r="B10577" t="s">
        <v>23226</v>
      </c>
      <c r="C10577" t="s">
        <v>61120</v>
      </c>
      <c r="D10577" s="111" t="s">
        <v>24</v>
      </c>
      <c r="E10577" s="111" t="s">
        <v>60999</v>
      </c>
    </row>
    <row r="10578" spans="1:5">
      <c r="A10578">
        <v>0</v>
      </c>
      <c r="B10578" t="s">
        <v>23227</v>
      </c>
      <c r="C10578" t="s">
        <v>61121</v>
      </c>
      <c r="D10578" s="111" t="s">
        <v>24</v>
      </c>
      <c r="E10578" s="111" t="s">
        <v>61122</v>
      </c>
    </row>
    <row r="10579" spans="1:5">
      <c r="A10579">
        <v>0</v>
      </c>
      <c r="B10579" t="s">
        <v>23228</v>
      </c>
      <c r="C10579" t="s">
        <v>61123</v>
      </c>
      <c r="D10579" s="111" t="s">
        <v>24</v>
      </c>
      <c r="E10579" s="111" t="s">
        <v>61124</v>
      </c>
    </row>
    <row r="10580" spans="1:5">
      <c r="A10580">
        <v>0</v>
      </c>
      <c r="B10580" t="s">
        <v>23229</v>
      </c>
      <c r="C10580" t="s">
        <v>61125</v>
      </c>
      <c r="D10580" s="111" t="s">
        <v>24</v>
      </c>
      <c r="E10580" s="111" t="s">
        <v>61126</v>
      </c>
    </row>
    <row r="10581" spans="1:5">
      <c r="A10581">
        <v>0</v>
      </c>
      <c r="B10581" t="s">
        <v>23230</v>
      </c>
      <c r="C10581" t="s">
        <v>61127</v>
      </c>
      <c r="D10581" s="111" t="s">
        <v>40</v>
      </c>
      <c r="E10581" s="111" t="s">
        <v>61128</v>
      </c>
    </row>
    <row r="10582" spans="1:5">
      <c r="A10582">
        <v>0</v>
      </c>
      <c r="B10582" t="s">
        <v>61129</v>
      </c>
      <c r="C10582">
        <v>0</v>
      </c>
      <c r="D10582" s="111">
        <v>0</v>
      </c>
      <c r="E10582" s="111" t="s">
        <v>42775</v>
      </c>
    </row>
    <row r="10583" spans="1:5">
      <c r="A10583">
        <v>0</v>
      </c>
      <c r="B10583" t="s">
        <v>23231</v>
      </c>
      <c r="C10583" t="s">
        <v>61130</v>
      </c>
      <c r="D10583" s="111" t="s">
        <v>24</v>
      </c>
      <c r="E10583" s="111" t="s">
        <v>61131</v>
      </c>
    </row>
    <row r="10584" spans="1:5">
      <c r="A10584">
        <v>0</v>
      </c>
      <c r="B10584" t="s">
        <v>23232</v>
      </c>
      <c r="C10584" t="s">
        <v>61132</v>
      </c>
      <c r="D10584" s="111" t="s">
        <v>24</v>
      </c>
      <c r="E10584" s="111" t="s">
        <v>61133</v>
      </c>
    </row>
    <row r="10585" spans="1:5">
      <c r="A10585">
        <v>0</v>
      </c>
      <c r="B10585" t="s">
        <v>61134</v>
      </c>
      <c r="C10585">
        <v>0</v>
      </c>
      <c r="D10585" s="111">
        <v>0</v>
      </c>
      <c r="E10585" s="111" t="s">
        <v>42775</v>
      </c>
    </row>
    <row r="10586" spans="1:5">
      <c r="A10586">
        <v>0</v>
      </c>
      <c r="B10586" t="s">
        <v>23233</v>
      </c>
      <c r="C10586" t="s">
        <v>61135</v>
      </c>
      <c r="D10586" s="111" t="s">
        <v>24</v>
      </c>
      <c r="E10586" s="111" t="s">
        <v>61136</v>
      </c>
    </row>
    <row r="10587" spans="1:5">
      <c r="A10587">
        <v>0</v>
      </c>
      <c r="B10587" t="s">
        <v>23234</v>
      </c>
      <c r="C10587" t="s">
        <v>61137</v>
      </c>
      <c r="D10587" s="111" t="s">
        <v>24</v>
      </c>
      <c r="E10587" s="111" t="s">
        <v>61138</v>
      </c>
    </row>
    <row r="10588" spans="1:5">
      <c r="A10588">
        <v>0</v>
      </c>
      <c r="B10588" t="s">
        <v>23235</v>
      </c>
      <c r="C10588" t="s">
        <v>61139</v>
      </c>
      <c r="D10588" s="111" t="s">
        <v>24</v>
      </c>
      <c r="E10588" s="111" t="s">
        <v>61140</v>
      </c>
    </row>
    <row r="10589" spans="1:5">
      <c r="A10589">
        <v>0</v>
      </c>
      <c r="B10589" t="s">
        <v>23236</v>
      </c>
      <c r="C10589" t="s">
        <v>61141</v>
      </c>
      <c r="D10589" s="111" t="s">
        <v>24</v>
      </c>
      <c r="E10589" s="111" t="s">
        <v>61142</v>
      </c>
    </row>
    <row r="10590" spans="1:5">
      <c r="A10590">
        <v>0</v>
      </c>
      <c r="B10590" t="s">
        <v>23237</v>
      </c>
      <c r="C10590" t="s">
        <v>61143</v>
      </c>
      <c r="D10590" s="111" t="s">
        <v>24</v>
      </c>
      <c r="E10590" s="111" t="s">
        <v>61144</v>
      </c>
    </row>
    <row r="10591" spans="1:5">
      <c r="A10591">
        <v>0</v>
      </c>
      <c r="B10591" t="s">
        <v>23238</v>
      </c>
      <c r="C10591" t="s">
        <v>61145</v>
      </c>
      <c r="D10591" s="111" t="s">
        <v>24</v>
      </c>
      <c r="E10591" s="111" t="s">
        <v>61146</v>
      </c>
    </row>
    <row r="10592" spans="1:5">
      <c r="A10592">
        <v>0</v>
      </c>
      <c r="B10592" t="s">
        <v>23239</v>
      </c>
      <c r="C10592" t="s">
        <v>61147</v>
      </c>
      <c r="D10592" s="111" t="s">
        <v>24</v>
      </c>
      <c r="E10592" s="111" t="s">
        <v>61148</v>
      </c>
    </row>
    <row r="10593" spans="1:5">
      <c r="A10593">
        <v>0</v>
      </c>
      <c r="B10593" t="s">
        <v>23240</v>
      </c>
      <c r="C10593" t="s">
        <v>61149</v>
      </c>
      <c r="D10593" s="111" t="s">
        <v>24</v>
      </c>
      <c r="E10593" s="111" t="s">
        <v>61150</v>
      </c>
    </row>
    <row r="10594" spans="1:5">
      <c r="A10594">
        <v>0</v>
      </c>
      <c r="B10594" t="s">
        <v>61151</v>
      </c>
      <c r="C10594">
        <v>0</v>
      </c>
      <c r="D10594" s="111">
        <v>0</v>
      </c>
      <c r="E10594" s="111" t="s">
        <v>42775</v>
      </c>
    </row>
    <row r="10595" spans="1:5">
      <c r="A10595">
        <v>0</v>
      </c>
      <c r="B10595" t="s">
        <v>23241</v>
      </c>
      <c r="C10595" t="s">
        <v>61152</v>
      </c>
      <c r="D10595" s="111" t="s">
        <v>24</v>
      </c>
      <c r="E10595" s="111" t="s">
        <v>61153</v>
      </c>
    </row>
    <row r="10596" spans="1:5">
      <c r="A10596">
        <v>0</v>
      </c>
      <c r="B10596" t="s">
        <v>23242</v>
      </c>
      <c r="C10596" t="s">
        <v>61154</v>
      </c>
      <c r="D10596" s="111" t="s">
        <v>24</v>
      </c>
      <c r="E10596" s="111" t="s">
        <v>61155</v>
      </c>
    </row>
    <row r="10597" spans="1:5">
      <c r="A10597">
        <v>0</v>
      </c>
      <c r="B10597" t="s">
        <v>61156</v>
      </c>
      <c r="C10597">
        <v>0</v>
      </c>
      <c r="D10597" s="111">
        <v>0</v>
      </c>
      <c r="E10597" s="111" t="s">
        <v>42775</v>
      </c>
    </row>
    <row r="10598" spans="1:5">
      <c r="A10598">
        <v>0</v>
      </c>
      <c r="B10598" t="s">
        <v>23243</v>
      </c>
      <c r="C10598" t="s">
        <v>61157</v>
      </c>
      <c r="D10598" s="111" t="s">
        <v>24</v>
      </c>
      <c r="E10598" s="111" t="s">
        <v>61158</v>
      </c>
    </row>
    <row r="10599" spans="1:5">
      <c r="A10599">
        <v>0</v>
      </c>
      <c r="B10599" t="s">
        <v>23244</v>
      </c>
      <c r="C10599" t="s">
        <v>61159</v>
      </c>
      <c r="D10599" s="111" t="s">
        <v>40</v>
      </c>
      <c r="E10599" s="111" t="s">
        <v>61160</v>
      </c>
    </row>
    <row r="10600" spans="1:5">
      <c r="A10600">
        <v>0</v>
      </c>
      <c r="B10600" t="s">
        <v>23245</v>
      </c>
      <c r="C10600" t="s">
        <v>61161</v>
      </c>
      <c r="D10600" s="111" t="s">
        <v>4130</v>
      </c>
      <c r="E10600" s="111" t="s">
        <v>51253</v>
      </c>
    </row>
    <row r="10601" spans="1:5">
      <c r="A10601">
        <v>0</v>
      </c>
      <c r="B10601" t="s">
        <v>23246</v>
      </c>
      <c r="C10601" t="s">
        <v>61162</v>
      </c>
      <c r="D10601" s="111" t="s">
        <v>24</v>
      </c>
      <c r="E10601" s="111" t="s">
        <v>44340</v>
      </c>
    </row>
    <row r="10602" spans="1:5">
      <c r="A10602">
        <v>0</v>
      </c>
      <c r="B10602" t="s">
        <v>23247</v>
      </c>
      <c r="C10602" t="s">
        <v>61163</v>
      </c>
      <c r="D10602" s="111" t="s">
        <v>24</v>
      </c>
      <c r="E10602" s="111" t="s">
        <v>61164</v>
      </c>
    </row>
    <row r="10603" spans="1:5">
      <c r="A10603">
        <v>0</v>
      </c>
      <c r="B10603" t="s">
        <v>23248</v>
      </c>
      <c r="C10603" t="s">
        <v>61165</v>
      </c>
      <c r="D10603" s="111" t="s">
        <v>24</v>
      </c>
      <c r="E10603" s="111" t="s">
        <v>61166</v>
      </c>
    </row>
    <row r="10604" spans="1:5">
      <c r="A10604">
        <v>0</v>
      </c>
      <c r="B10604" t="s">
        <v>23249</v>
      </c>
      <c r="C10604" t="s">
        <v>61167</v>
      </c>
      <c r="D10604" s="111" t="s">
        <v>24</v>
      </c>
      <c r="E10604" s="111" t="s">
        <v>61168</v>
      </c>
    </row>
    <row r="10605" spans="1:5">
      <c r="A10605">
        <v>0</v>
      </c>
      <c r="B10605" t="s">
        <v>23250</v>
      </c>
      <c r="C10605" t="s">
        <v>61169</v>
      </c>
      <c r="D10605" s="111" t="s">
        <v>24</v>
      </c>
      <c r="E10605" s="111" t="s">
        <v>51261</v>
      </c>
    </row>
    <row r="10606" spans="1:5">
      <c r="A10606">
        <v>0</v>
      </c>
      <c r="B10606" t="s">
        <v>23251</v>
      </c>
      <c r="C10606" t="s">
        <v>61170</v>
      </c>
      <c r="D10606" s="111" t="s">
        <v>40</v>
      </c>
      <c r="E10606" s="111" t="s">
        <v>51263</v>
      </c>
    </row>
    <row r="10607" spans="1:5">
      <c r="A10607">
        <v>0</v>
      </c>
      <c r="B10607" t="s">
        <v>23252</v>
      </c>
      <c r="C10607" t="s">
        <v>61171</v>
      </c>
      <c r="D10607" s="111" t="s">
        <v>24</v>
      </c>
      <c r="E10607" s="111" t="s">
        <v>61172</v>
      </c>
    </row>
    <row r="10608" spans="1:5">
      <c r="A10608">
        <v>0</v>
      </c>
      <c r="B10608" t="s">
        <v>23253</v>
      </c>
      <c r="C10608" t="s">
        <v>61173</v>
      </c>
      <c r="D10608" s="111" t="s">
        <v>24</v>
      </c>
      <c r="E10608" s="111" t="s">
        <v>61174</v>
      </c>
    </row>
    <row r="10609" spans="1:5">
      <c r="A10609">
        <v>0</v>
      </c>
      <c r="B10609" t="s">
        <v>23254</v>
      </c>
      <c r="C10609" t="s">
        <v>61175</v>
      </c>
      <c r="D10609" s="111" t="s">
        <v>24</v>
      </c>
      <c r="E10609" s="111" t="s">
        <v>61176</v>
      </c>
    </row>
    <row r="10610" spans="1:5">
      <c r="A10610">
        <v>0</v>
      </c>
      <c r="B10610" t="s">
        <v>23255</v>
      </c>
      <c r="C10610" t="s">
        <v>61177</v>
      </c>
      <c r="D10610" s="111" t="s">
        <v>24</v>
      </c>
      <c r="E10610" s="111" t="s">
        <v>61178</v>
      </c>
    </row>
    <row r="10611" spans="1:5">
      <c r="A10611">
        <v>0</v>
      </c>
      <c r="B10611" t="s">
        <v>23256</v>
      </c>
      <c r="C10611" t="s">
        <v>61179</v>
      </c>
      <c r="D10611" s="111" t="s">
        <v>24</v>
      </c>
      <c r="E10611" s="111" t="s">
        <v>61180</v>
      </c>
    </row>
    <row r="10612" spans="1:5">
      <c r="A10612">
        <v>0</v>
      </c>
      <c r="B10612" t="s">
        <v>23257</v>
      </c>
      <c r="C10612" t="s">
        <v>61181</v>
      </c>
      <c r="D10612" s="111" t="s">
        <v>24</v>
      </c>
      <c r="E10612" s="111" t="s">
        <v>61180</v>
      </c>
    </row>
    <row r="10613" spans="1:5">
      <c r="A10613">
        <v>0</v>
      </c>
      <c r="B10613" t="s">
        <v>23258</v>
      </c>
      <c r="C10613" t="s">
        <v>61182</v>
      </c>
      <c r="D10613" s="111" t="s">
        <v>24</v>
      </c>
      <c r="E10613" s="111" t="s">
        <v>61183</v>
      </c>
    </row>
    <row r="10614" spans="1:5">
      <c r="A10614">
        <v>0</v>
      </c>
      <c r="B10614" t="s">
        <v>23259</v>
      </c>
      <c r="C10614" t="s">
        <v>61184</v>
      </c>
      <c r="D10614" s="111" t="s">
        <v>40</v>
      </c>
      <c r="E10614" s="111" t="s">
        <v>50889</v>
      </c>
    </row>
    <row r="10615" spans="1:5">
      <c r="A10615">
        <v>0</v>
      </c>
      <c r="B10615" t="s">
        <v>23260</v>
      </c>
      <c r="C10615" t="s">
        <v>61185</v>
      </c>
      <c r="D10615" s="111" t="s">
        <v>40</v>
      </c>
      <c r="E10615" s="111" t="s">
        <v>61186</v>
      </c>
    </row>
    <row r="10616" spans="1:5">
      <c r="A10616">
        <v>0</v>
      </c>
      <c r="B10616" t="s">
        <v>23261</v>
      </c>
      <c r="C10616" t="s">
        <v>61187</v>
      </c>
      <c r="D10616" s="111" t="s">
        <v>40</v>
      </c>
      <c r="E10616" s="111" t="s">
        <v>61188</v>
      </c>
    </row>
    <row r="10617" spans="1:5">
      <c r="A10617">
        <v>0</v>
      </c>
      <c r="B10617" t="s">
        <v>23262</v>
      </c>
      <c r="C10617" t="s">
        <v>61189</v>
      </c>
      <c r="D10617" s="111" t="s">
        <v>40</v>
      </c>
      <c r="E10617" s="111" t="s">
        <v>61190</v>
      </c>
    </row>
    <row r="10618" spans="1:5">
      <c r="A10618">
        <v>0</v>
      </c>
      <c r="B10618" t="s">
        <v>23263</v>
      </c>
      <c r="C10618" t="s">
        <v>61191</v>
      </c>
      <c r="D10618" s="111" t="s">
        <v>24</v>
      </c>
      <c r="E10618" s="111" t="s">
        <v>61192</v>
      </c>
    </row>
    <row r="10619" spans="1:5">
      <c r="A10619">
        <v>0</v>
      </c>
      <c r="B10619" t="s">
        <v>61193</v>
      </c>
      <c r="C10619">
        <v>0</v>
      </c>
      <c r="D10619" s="111">
        <v>0</v>
      </c>
      <c r="E10619" s="111" t="s">
        <v>42775</v>
      </c>
    </row>
    <row r="10620" spans="1:5">
      <c r="A10620">
        <v>0</v>
      </c>
      <c r="B10620" t="s">
        <v>23264</v>
      </c>
      <c r="C10620" t="s">
        <v>61194</v>
      </c>
      <c r="D10620" s="111" t="s">
        <v>24</v>
      </c>
      <c r="E10620" s="111" t="s">
        <v>61195</v>
      </c>
    </row>
    <row r="10621" spans="1:5">
      <c r="A10621">
        <v>0</v>
      </c>
      <c r="B10621" t="s">
        <v>23265</v>
      </c>
      <c r="C10621" t="s">
        <v>61196</v>
      </c>
      <c r="D10621" s="111" t="s">
        <v>24</v>
      </c>
      <c r="E10621" s="111" t="s">
        <v>61197</v>
      </c>
    </row>
    <row r="10622" spans="1:5">
      <c r="A10622">
        <v>0</v>
      </c>
      <c r="B10622" t="s">
        <v>23266</v>
      </c>
      <c r="C10622" t="s">
        <v>61198</v>
      </c>
      <c r="D10622" s="111" t="s">
        <v>24</v>
      </c>
      <c r="E10622" s="111" t="s">
        <v>61199</v>
      </c>
    </row>
    <row r="10623" spans="1:5">
      <c r="A10623">
        <v>0</v>
      </c>
      <c r="B10623" t="s">
        <v>23267</v>
      </c>
      <c r="C10623" t="s">
        <v>61200</v>
      </c>
      <c r="D10623" s="111" t="s">
        <v>24</v>
      </c>
      <c r="E10623" s="111" t="s">
        <v>51406</v>
      </c>
    </row>
    <row r="10624" spans="1:5">
      <c r="A10624">
        <v>0</v>
      </c>
      <c r="B10624" t="s">
        <v>23268</v>
      </c>
      <c r="C10624" t="s">
        <v>61201</v>
      </c>
      <c r="D10624" s="111" t="s">
        <v>24</v>
      </c>
      <c r="E10624" s="111" t="s">
        <v>61202</v>
      </c>
    </row>
    <row r="10625" spans="1:5">
      <c r="A10625">
        <v>0</v>
      </c>
      <c r="B10625" t="s">
        <v>23269</v>
      </c>
      <c r="C10625" t="s">
        <v>61203</v>
      </c>
      <c r="D10625" s="111" t="s">
        <v>24</v>
      </c>
      <c r="E10625" s="111" t="s">
        <v>61204</v>
      </c>
    </row>
    <row r="10626" spans="1:5">
      <c r="A10626">
        <v>0</v>
      </c>
      <c r="B10626" t="s">
        <v>23270</v>
      </c>
      <c r="C10626" t="s">
        <v>61205</v>
      </c>
      <c r="D10626" s="111" t="s">
        <v>24</v>
      </c>
      <c r="E10626" s="111" t="s">
        <v>61206</v>
      </c>
    </row>
    <row r="10627" spans="1:5">
      <c r="A10627">
        <v>0</v>
      </c>
      <c r="B10627" t="s">
        <v>23271</v>
      </c>
      <c r="C10627" t="s">
        <v>61207</v>
      </c>
      <c r="D10627" s="111" t="s">
        <v>24</v>
      </c>
      <c r="E10627" s="111" t="s">
        <v>61208</v>
      </c>
    </row>
    <row r="10628" spans="1:5">
      <c r="A10628">
        <v>0</v>
      </c>
      <c r="B10628" t="s">
        <v>23272</v>
      </c>
      <c r="C10628" t="s">
        <v>61209</v>
      </c>
      <c r="D10628" s="111" t="s">
        <v>24</v>
      </c>
      <c r="E10628" s="111" t="s">
        <v>61210</v>
      </c>
    </row>
    <row r="10629" spans="1:5">
      <c r="A10629">
        <v>0</v>
      </c>
      <c r="B10629" t="s">
        <v>61211</v>
      </c>
      <c r="C10629" t="s">
        <v>61212</v>
      </c>
      <c r="D10629" s="111" t="s">
        <v>24</v>
      </c>
      <c r="E10629" s="111" t="s">
        <v>61213</v>
      </c>
    </row>
    <row r="10630" spans="1:5">
      <c r="A10630">
        <v>0</v>
      </c>
      <c r="B10630" t="s">
        <v>23273</v>
      </c>
      <c r="C10630" t="s">
        <v>61214</v>
      </c>
      <c r="D10630" s="111" t="s">
        <v>24</v>
      </c>
      <c r="E10630" s="111" t="s">
        <v>61215</v>
      </c>
    </row>
    <row r="10631" spans="1:5">
      <c r="A10631">
        <v>0</v>
      </c>
      <c r="B10631" t="s">
        <v>61216</v>
      </c>
      <c r="C10631">
        <v>0</v>
      </c>
      <c r="D10631" s="111">
        <v>0</v>
      </c>
      <c r="E10631" s="111" t="s">
        <v>42775</v>
      </c>
    </row>
    <row r="10632" spans="1:5">
      <c r="A10632">
        <v>0</v>
      </c>
      <c r="B10632" t="s">
        <v>23274</v>
      </c>
      <c r="C10632" t="s">
        <v>61217</v>
      </c>
      <c r="D10632" s="111" t="s">
        <v>40</v>
      </c>
      <c r="E10632" s="111" t="s">
        <v>61218</v>
      </c>
    </row>
    <row r="10633" spans="1:5">
      <c r="A10633">
        <v>0</v>
      </c>
      <c r="B10633" t="s">
        <v>23275</v>
      </c>
      <c r="C10633" t="s">
        <v>61219</v>
      </c>
      <c r="D10633" s="111" t="s">
        <v>40</v>
      </c>
      <c r="E10633" s="111" t="s">
        <v>49620</v>
      </c>
    </row>
    <row r="10634" spans="1:5">
      <c r="A10634">
        <v>0</v>
      </c>
      <c r="B10634" t="s">
        <v>23276</v>
      </c>
      <c r="C10634" t="s">
        <v>61220</v>
      </c>
      <c r="D10634" s="111" t="s">
        <v>24</v>
      </c>
      <c r="E10634" s="111" t="s">
        <v>61221</v>
      </c>
    </row>
    <row r="10635" spans="1:5">
      <c r="A10635">
        <v>0</v>
      </c>
      <c r="B10635" t="s">
        <v>23277</v>
      </c>
      <c r="C10635" t="s">
        <v>61222</v>
      </c>
      <c r="D10635" s="111" t="s">
        <v>24</v>
      </c>
      <c r="E10635" s="111" t="s">
        <v>61223</v>
      </c>
    </row>
    <row r="10636" spans="1:5">
      <c r="A10636">
        <v>0</v>
      </c>
      <c r="B10636" t="s">
        <v>23278</v>
      </c>
      <c r="C10636" t="s">
        <v>61224</v>
      </c>
      <c r="D10636" s="111" t="s">
        <v>24</v>
      </c>
      <c r="E10636" s="111" t="s">
        <v>61225</v>
      </c>
    </row>
    <row r="10637" spans="1:5">
      <c r="A10637">
        <v>0</v>
      </c>
      <c r="B10637" t="s">
        <v>23279</v>
      </c>
      <c r="C10637" t="s">
        <v>61226</v>
      </c>
      <c r="D10637" s="111" t="s">
        <v>24</v>
      </c>
      <c r="E10637" s="111" t="s">
        <v>61227</v>
      </c>
    </row>
    <row r="10638" spans="1:5">
      <c r="A10638">
        <v>0</v>
      </c>
      <c r="B10638" t="s">
        <v>23280</v>
      </c>
      <c r="C10638" t="s">
        <v>61228</v>
      </c>
      <c r="D10638" s="111" t="s">
        <v>40</v>
      </c>
      <c r="E10638" s="111" t="s">
        <v>60766</v>
      </c>
    </row>
    <row r="10639" spans="1:5">
      <c r="A10639">
        <v>0</v>
      </c>
      <c r="B10639" t="s">
        <v>23281</v>
      </c>
      <c r="C10639" t="s">
        <v>61229</v>
      </c>
      <c r="D10639" s="111" t="s">
        <v>40</v>
      </c>
      <c r="E10639" s="111" t="s">
        <v>51065</v>
      </c>
    </row>
    <row r="10640" spans="1:5">
      <c r="A10640">
        <v>0</v>
      </c>
      <c r="B10640" t="s">
        <v>61230</v>
      </c>
      <c r="C10640">
        <v>0</v>
      </c>
      <c r="D10640" s="111">
        <v>0</v>
      </c>
      <c r="E10640" s="111" t="s">
        <v>42775</v>
      </c>
    </row>
    <row r="10641" spans="1:5">
      <c r="A10641">
        <v>0</v>
      </c>
      <c r="B10641" t="s">
        <v>23282</v>
      </c>
      <c r="C10641" t="s">
        <v>61231</v>
      </c>
      <c r="D10641" s="111" t="s">
        <v>40</v>
      </c>
      <c r="E10641" s="111" t="s">
        <v>61232</v>
      </c>
    </row>
    <row r="10642" spans="1:5">
      <c r="A10642">
        <v>0</v>
      </c>
      <c r="B10642" t="s">
        <v>61233</v>
      </c>
      <c r="C10642">
        <v>0</v>
      </c>
      <c r="D10642" s="111">
        <v>0</v>
      </c>
      <c r="E10642" s="111" t="s">
        <v>42775</v>
      </c>
    </row>
    <row r="10643" spans="1:5">
      <c r="A10643">
        <v>0</v>
      </c>
      <c r="B10643" t="s">
        <v>23283</v>
      </c>
      <c r="C10643" t="s">
        <v>61234</v>
      </c>
      <c r="D10643" s="111" t="s">
        <v>40</v>
      </c>
      <c r="E10643" s="111" t="s">
        <v>51331</v>
      </c>
    </row>
    <row r="10644" spans="1:5">
      <c r="A10644">
        <v>0</v>
      </c>
      <c r="B10644" t="s">
        <v>23284</v>
      </c>
      <c r="C10644" t="s">
        <v>61235</v>
      </c>
      <c r="D10644" s="111" t="s">
        <v>40</v>
      </c>
      <c r="E10644" s="111" t="s">
        <v>51333</v>
      </c>
    </row>
    <row r="10645" spans="1:5">
      <c r="A10645">
        <v>0</v>
      </c>
      <c r="B10645" t="s">
        <v>23285</v>
      </c>
      <c r="C10645" t="s">
        <v>61236</v>
      </c>
      <c r="D10645" s="111" t="s">
        <v>24</v>
      </c>
      <c r="E10645" s="111" t="s">
        <v>51335</v>
      </c>
    </row>
    <row r="10646" spans="1:5">
      <c r="A10646">
        <v>0</v>
      </c>
      <c r="B10646" t="s">
        <v>23286</v>
      </c>
      <c r="C10646" t="s">
        <v>61237</v>
      </c>
      <c r="D10646" s="111" t="s">
        <v>24</v>
      </c>
      <c r="E10646" s="111" t="s">
        <v>51337</v>
      </c>
    </row>
    <row r="10647" spans="1:5">
      <c r="A10647">
        <v>0</v>
      </c>
      <c r="B10647" t="s">
        <v>23287</v>
      </c>
      <c r="C10647" t="s">
        <v>61238</v>
      </c>
      <c r="D10647" s="111" t="s">
        <v>24</v>
      </c>
      <c r="E10647" s="111" t="s">
        <v>51339</v>
      </c>
    </row>
    <row r="10648" spans="1:5">
      <c r="A10648">
        <v>0</v>
      </c>
      <c r="B10648" t="s">
        <v>23288</v>
      </c>
      <c r="C10648" t="s">
        <v>61239</v>
      </c>
      <c r="D10648" s="111" t="s">
        <v>24</v>
      </c>
      <c r="E10648" s="111" t="s">
        <v>51337</v>
      </c>
    </row>
    <row r="10649" spans="1:5">
      <c r="A10649">
        <v>0</v>
      </c>
      <c r="B10649" t="s">
        <v>23289</v>
      </c>
      <c r="C10649" t="s">
        <v>61240</v>
      </c>
      <c r="D10649" s="111" t="s">
        <v>24</v>
      </c>
      <c r="E10649" s="111" t="s">
        <v>61241</v>
      </c>
    </row>
    <row r="10650" spans="1:5">
      <c r="A10650">
        <v>0</v>
      </c>
      <c r="B10650" t="s">
        <v>23290</v>
      </c>
      <c r="C10650" t="s">
        <v>61242</v>
      </c>
      <c r="D10650" s="111" t="s">
        <v>40</v>
      </c>
      <c r="E10650" s="111" t="s">
        <v>51344</v>
      </c>
    </row>
    <row r="10651" spans="1:5">
      <c r="A10651">
        <v>0</v>
      </c>
      <c r="B10651" t="s">
        <v>23291</v>
      </c>
      <c r="C10651" t="s">
        <v>61243</v>
      </c>
      <c r="D10651" s="111" t="s">
        <v>40</v>
      </c>
      <c r="E10651" s="111" t="s">
        <v>51346</v>
      </c>
    </row>
    <row r="10652" spans="1:5">
      <c r="A10652">
        <v>0</v>
      </c>
      <c r="B10652" t="s">
        <v>23292</v>
      </c>
      <c r="C10652" t="s">
        <v>61244</v>
      </c>
      <c r="D10652" s="111" t="s">
        <v>40</v>
      </c>
      <c r="E10652" s="111" t="s">
        <v>51344</v>
      </c>
    </row>
    <row r="10653" spans="1:5">
      <c r="A10653">
        <v>0</v>
      </c>
      <c r="B10653" t="s">
        <v>61245</v>
      </c>
      <c r="C10653">
        <v>0</v>
      </c>
      <c r="D10653" s="111">
        <v>0</v>
      </c>
      <c r="E10653" s="111" t="s">
        <v>42775</v>
      </c>
    </row>
    <row r="10654" spans="1:5">
      <c r="A10654">
        <v>0</v>
      </c>
      <c r="B10654" t="s">
        <v>23293</v>
      </c>
      <c r="C10654" t="s">
        <v>61246</v>
      </c>
      <c r="D10654" s="111" t="s">
        <v>24</v>
      </c>
      <c r="E10654" s="111" t="s">
        <v>61247</v>
      </c>
    </row>
    <row r="10655" spans="1:5">
      <c r="A10655">
        <v>0</v>
      </c>
      <c r="B10655" t="s">
        <v>23294</v>
      </c>
      <c r="C10655" t="s">
        <v>61248</v>
      </c>
      <c r="D10655" s="111" t="s">
        <v>24</v>
      </c>
      <c r="E10655" s="111" t="s">
        <v>61249</v>
      </c>
    </row>
    <row r="10656" spans="1:5">
      <c r="A10656">
        <v>0</v>
      </c>
      <c r="B10656" t="s">
        <v>23295</v>
      </c>
      <c r="C10656" t="s">
        <v>61250</v>
      </c>
      <c r="D10656" s="111" t="s">
        <v>24</v>
      </c>
      <c r="E10656" s="111" t="s">
        <v>55615</v>
      </c>
    </row>
    <row r="10657" spans="1:5">
      <c r="A10657">
        <v>0</v>
      </c>
      <c r="B10657" t="s">
        <v>23296</v>
      </c>
      <c r="C10657" t="s">
        <v>61251</v>
      </c>
      <c r="D10657" s="111" t="s">
        <v>24</v>
      </c>
      <c r="E10657" s="111" t="s">
        <v>61252</v>
      </c>
    </row>
    <row r="10658" spans="1:5">
      <c r="A10658">
        <v>0</v>
      </c>
      <c r="B10658" t="s">
        <v>23297</v>
      </c>
      <c r="C10658" t="s">
        <v>61253</v>
      </c>
      <c r="D10658" s="111" t="s">
        <v>24</v>
      </c>
      <c r="E10658" s="111" t="s">
        <v>43961</v>
      </c>
    </row>
    <row r="10659" spans="1:5">
      <c r="A10659">
        <v>0</v>
      </c>
      <c r="B10659" t="s">
        <v>23298</v>
      </c>
      <c r="C10659" t="s">
        <v>61254</v>
      </c>
      <c r="D10659" s="111" t="s">
        <v>40</v>
      </c>
      <c r="E10659" s="111" t="s">
        <v>51278</v>
      </c>
    </row>
    <row r="10660" spans="1:5">
      <c r="A10660">
        <v>0</v>
      </c>
      <c r="B10660" t="s">
        <v>23299</v>
      </c>
      <c r="C10660" t="s">
        <v>61255</v>
      </c>
      <c r="D10660" s="111" t="s">
        <v>24</v>
      </c>
      <c r="E10660" s="111" t="s">
        <v>43961</v>
      </c>
    </row>
    <row r="10661" spans="1:5">
      <c r="A10661">
        <v>0</v>
      </c>
      <c r="B10661" t="s">
        <v>23300</v>
      </c>
      <c r="C10661" t="s">
        <v>61256</v>
      </c>
      <c r="D10661" s="111" t="s">
        <v>24</v>
      </c>
      <c r="E10661" s="111" t="s">
        <v>61257</v>
      </c>
    </row>
    <row r="10662" spans="1:5">
      <c r="A10662">
        <v>0</v>
      </c>
      <c r="B10662" t="s">
        <v>23301</v>
      </c>
      <c r="C10662" t="s">
        <v>61258</v>
      </c>
      <c r="D10662" s="111" t="s">
        <v>24</v>
      </c>
      <c r="E10662" s="111" t="s">
        <v>61259</v>
      </c>
    </row>
    <row r="10663" spans="1:5">
      <c r="A10663">
        <v>0</v>
      </c>
      <c r="B10663" t="s">
        <v>23302</v>
      </c>
      <c r="C10663" t="s">
        <v>61260</v>
      </c>
      <c r="D10663" s="111" t="s">
        <v>24</v>
      </c>
      <c r="E10663" s="111" t="s">
        <v>61261</v>
      </c>
    </row>
    <row r="10664" spans="1:5">
      <c r="A10664">
        <v>0</v>
      </c>
      <c r="B10664" t="s">
        <v>23303</v>
      </c>
      <c r="C10664" t="s">
        <v>61262</v>
      </c>
      <c r="D10664" s="111" t="s">
        <v>24</v>
      </c>
      <c r="E10664" s="111" t="s">
        <v>61263</v>
      </c>
    </row>
    <row r="10665" spans="1:5">
      <c r="A10665">
        <v>0</v>
      </c>
      <c r="B10665" t="s">
        <v>23304</v>
      </c>
      <c r="C10665" t="s">
        <v>61264</v>
      </c>
      <c r="D10665" s="111" t="s">
        <v>24</v>
      </c>
      <c r="E10665" s="111" t="s">
        <v>61265</v>
      </c>
    </row>
    <row r="10666" spans="1:5">
      <c r="A10666">
        <v>0</v>
      </c>
      <c r="B10666" t="s">
        <v>23305</v>
      </c>
      <c r="C10666" t="s">
        <v>61266</v>
      </c>
      <c r="D10666" s="111" t="s">
        <v>24</v>
      </c>
      <c r="E10666" s="111" t="s">
        <v>61267</v>
      </c>
    </row>
    <row r="10667" spans="1:5">
      <c r="A10667">
        <v>0</v>
      </c>
      <c r="B10667" t="s">
        <v>23306</v>
      </c>
      <c r="C10667" t="s">
        <v>61268</v>
      </c>
      <c r="D10667" s="111" t="s">
        <v>40</v>
      </c>
      <c r="E10667" s="111" t="s">
        <v>47752</v>
      </c>
    </row>
    <row r="10668" spans="1:5">
      <c r="A10668">
        <v>0</v>
      </c>
      <c r="B10668" t="s">
        <v>23307</v>
      </c>
      <c r="C10668" t="s">
        <v>61269</v>
      </c>
      <c r="D10668" s="111" t="s">
        <v>40</v>
      </c>
      <c r="E10668" s="111" t="s">
        <v>61270</v>
      </c>
    </row>
    <row r="10669" spans="1:5">
      <c r="A10669">
        <v>0</v>
      </c>
      <c r="B10669" t="s">
        <v>61271</v>
      </c>
      <c r="C10669">
        <v>0</v>
      </c>
      <c r="D10669" s="111">
        <v>0</v>
      </c>
      <c r="E10669" s="111" t="s">
        <v>42775</v>
      </c>
    </row>
    <row r="10670" spans="1:5">
      <c r="A10670">
        <v>0</v>
      </c>
      <c r="B10670" t="s">
        <v>23308</v>
      </c>
      <c r="C10670" t="s">
        <v>61272</v>
      </c>
      <c r="D10670" s="111" t="s">
        <v>24</v>
      </c>
      <c r="E10670" s="111" t="s">
        <v>51380</v>
      </c>
    </row>
    <row r="10671" spans="1:5">
      <c r="A10671">
        <v>0</v>
      </c>
      <c r="B10671" t="s">
        <v>23309</v>
      </c>
      <c r="C10671" t="s">
        <v>61273</v>
      </c>
      <c r="D10671" s="111" t="s">
        <v>24</v>
      </c>
      <c r="E10671" s="111" t="s">
        <v>50260</v>
      </c>
    </row>
    <row r="10672" spans="1:5">
      <c r="A10672">
        <v>0</v>
      </c>
      <c r="B10672" t="s">
        <v>23310</v>
      </c>
      <c r="C10672" t="s">
        <v>61274</v>
      </c>
      <c r="D10672" s="111" t="s">
        <v>24</v>
      </c>
      <c r="E10672" s="111" t="s">
        <v>51383</v>
      </c>
    </row>
    <row r="10673" spans="1:5">
      <c r="A10673">
        <v>0</v>
      </c>
      <c r="B10673" t="s">
        <v>23311</v>
      </c>
      <c r="C10673" t="s">
        <v>61275</v>
      </c>
      <c r="D10673" s="111" t="s">
        <v>24</v>
      </c>
      <c r="E10673" s="111" t="s">
        <v>51385</v>
      </c>
    </row>
    <row r="10674" spans="1:5">
      <c r="A10674">
        <v>0</v>
      </c>
      <c r="B10674" t="s">
        <v>23312</v>
      </c>
      <c r="C10674" t="s">
        <v>61276</v>
      </c>
      <c r="D10674" s="111" t="s">
        <v>24</v>
      </c>
      <c r="E10674" s="111" t="s">
        <v>51387</v>
      </c>
    </row>
    <row r="10675" spans="1:5">
      <c r="A10675">
        <v>0</v>
      </c>
      <c r="B10675" t="s">
        <v>61277</v>
      </c>
      <c r="C10675">
        <v>0</v>
      </c>
      <c r="D10675" s="111">
        <v>0</v>
      </c>
      <c r="E10675" s="111" t="s">
        <v>42775</v>
      </c>
    </row>
    <row r="10676" spans="1:5">
      <c r="A10676">
        <v>0</v>
      </c>
      <c r="B10676" t="s">
        <v>23313</v>
      </c>
      <c r="C10676" t="s">
        <v>61272</v>
      </c>
      <c r="D10676" s="111" t="s">
        <v>24</v>
      </c>
      <c r="E10676" s="111" t="s">
        <v>51389</v>
      </c>
    </row>
    <row r="10677" spans="1:5">
      <c r="A10677">
        <v>0</v>
      </c>
      <c r="B10677" t="s">
        <v>23314</v>
      </c>
      <c r="C10677" t="s">
        <v>61273</v>
      </c>
      <c r="D10677" s="111" t="s">
        <v>24</v>
      </c>
      <c r="E10677" s="111" t="s">
        <v>51390</v>
      </c>
    </row>
    <row r="10678" spans="1:5">
      <c r="A10678">
        <v>0</v>
      </c>
      <c r="B10678" t="s">
        <v>23315</v>
      </c>
      <c r="C10678" t="s">
        <v>61278</v>
      </c>
      <c r="D10678" s="111" t="s">
        <v>24</v>
      </c>
      <c r="E10678" s="111" t="s">
        <v>50627</v>
      </c>
    </row>
    <row r="10679" spans="1:5">
      <c r="A10679">
        <v>0</v>
      </c>
      <c r="B10679" t="s">
        <v>61279</v>
      </c>
      <c r="C10679">
        <v>0</v>
      </c>
      <c r="D10679" s="111">
        <v>0</v>
      </c>
      <c r="E10679" s="111" t="s">
        <v>42775</v>
      </c>
    </row>
    <row r="10680" spans="1:5">
      <c r="A10680">
        <v>0</v>
      </c>
      <c r="B10680" t="s">
        <v>23316</v>
      </c>
      <c r="C10680" t="s">
        <v>61280</v>
      </c>
      <c r="D10680" s="111" t="s">
        <v>40</v>
      </c>
      <c r="E10680" s="111" t="s">
        <v>51394</v>
      </c>
    </row>
    <row r="10681" spans="1:5">
      <c r="A10681">
        <v>0</v>
      </c>
      <c r="B10681" t="s">
        <v>23317</v>
      </c>
      <c r="C10681" t="s">
        <v>61281</v>
      </c>
      <c r="D10681" s="111" t="s">
        <v>4130</v>
      </c>
      <c r="E10681" s="111" t="s">
        <v>51396</v>
      </c>
    </row>
    <row r="10682" spans="1:5">
      <c r="A10682">
        <v>0</v>
      </c>
      <c r="B10682" t="s">
        <v>23318</v>
      </c>
      <c r="C10682" t="s">
        <v>61282</v>
      </c>
      <c r="D10682" s="111" t="s">
        <v>24</v>
      </c>
      <c r="E10682" s="111" t="s">
        <v>61283</v>
      </c>
    </row>
    <row r="10683" spans="1:5">
      <c r="A10683">
        <v>0</v>
      </c>
      <c r="B10683" t="s">
        <v>23319</v>
      </c>
      <c r="C10683" t="s">
        <v>61284</v>
      </c>
      <c r="D10683" s="111" t="s">
        <v>24</v>
      </c>
      <c r="E10683" s="111" t="s">
        <v>61285</v>
      </c>
    </row>
    <row r="10684" spans="1:5">
      <c r="A10684">
        <v>0</v>
      </c>
      <c r="B10684" t="s">
        <v>61286</v>
      </c>
      <c r="C10684">
        <v>0</v>
      </c>
      <c r="D10684" s="111">
        <v>0</v>
      </c>
      <c r="E10684" s="111" t="s">
        <v>42775</v>
      </c>
    </row>
    <row r="10685" spans="1:5">
      <c r="A10685">
        <v>0</v>
      </c>
      <c r="B10685" t="s">
        <v>23320</v>
      </c>
      <c r="C10685" t="s">
        <v>61287</v>
      </c>
      <c r="D10685" s="111" t="s">
        <v>24</v>
      </c>
      <c r="E10685" s="111" t="s">
        <v>61288</v>
      </c>
    </row>
    <row r="10686" spans="1:5">
      <c r="A10686">
        <v>0</v>
      </c>
      <c r="B10686" t="s">
        <v>61289</v>
      </c>
      <c r="C10686">
        <v>0</v>
      </c>
      <c r="D10686" s="111">
        <v>0</v>
      </c>
      <c r="E10686" s="111" t="s">
        <v>42775</v>
      </c>
    </row>
    <row r="10687" spans="1:5">
      <c r="A10687">
        <v>0</v>
      </c>
      <c r="B10687" t="s">
        <v>23321</v>
      </c>
      <c r="C10687" t="s">
        <v>61290</v>
      </c>
      <c r="D10687" s="111" t="s">
        <v>24</v>
      </c>
      <c r="E10687" s="111" t="s">
        <v>51406</v>
      </c>
    </row>
    <row r="10688" spans="1:5">
      <c r="A10688">
        <v>0</v>
      </c>
      <c r="B10688" t="s">
        <v>23322</v>
      </c>
      <c r="C10688" t="s">
        <v>23323</v>
      </c>
      <c r="D10688" s="111" t="s">
        <v>24</v>
      </c>
      <c r="E10688" s="111" t="s">
        <v>61291</v>
      </c>
    </row>
    <row r="10689" spans="1:5">
      <c r="A10689">
        <v>0</v>
      </c>
      <c r="B10689" t="s">
        <v>23324</v>
      </c>
      <c r="C10689" t="s">
        <v>61292</v>
      </c>
      <c r="D10689" s="111" t="s">
        <v>24</v>
      </c>
      <c r="E10689" s="111" t="s">
        <v>52433</v>
      </c>
    </row>
    <row r="10690" spans="1:5">
      <c r="A10690">
        <v>0</v>
      </c>
      <c r="B10690" t="s">
        <v>23325</v>
      </c>
      <c r="C10690" t="s">
        <v>61293</v>
      </c>
      <c r="D10690" s="111" t="s">
        <v>24</v>
      </c>
      <c r="E10690" s="111" t="s">
        <v>47392</v>
      </c>
    </row>
    <row r="10691" spans="1:5">
      <c r="A10691">
        <v>0</v>
      </c>
      <c r="B10691" t="s">
        <v>23326</v>
      </c>
      <c r="C10691" t="s">
        <v>61294</v>
      </c>
      <c r="D10691" s="111" t="s">
        <v>24</v>
      </c>
      <c r="E10691" s="111" t="s">
        <v>61295</v>
      </c>
    </row>
    <row r="10692" spans="1:5">
      <c r="A10692">
        <v>0</v>
      </c>
      <c r="B10692" t="s">
        <v>23327</v>
      </c>
      <c r="C10692" t="s">
        <v>61296</v>
      </c>
      <c r="D10692" s="111" t="s">
        <v>24</v>
      </c>
      <c r="E10692" s="111" t="s">
        <v>61297</v>
      </c>
    </row>
    <row r="10693" spans="1:5">
      <c r="A10693">
        <v>0</v>
      </c>
      <c r="B10693" t="s">
        <v>23328</v>
      </c>
      <c r="C10693" t="s">
        <v>61298</v>
      </c>
      <c r="D10693" s="111" t="s">
        <v>24</v>
      </c>
      <c r="E10693" s="111" t="s">
        <v>52433</v>
      </c>
    </row>
    <row r="10694" spans="1:5">
      <c r="A10694">
        <v>0</v>
      </c>
      <c r="B10694" t="s">
        <v>61299</v>
      </c>
      <c r="C10694">
        <v>0</v>
      </c>
      <c r="D10694" s="111">
        <v>0</v>
      </c>
      <c r="E10694" s="111" t="s">
        <v>42775</v>
      </c>
    </row>
    <row r="10695" spans="1:5">
      <c r="A10695">
        <v>0</v>
      </c>
      <c r="B10695" t="s">
        <v>23329</v>
      </c>
      <c r="C10695" t="s">
        <v>61300</v>
      </c>
      <c r="D10695" s="111" t="s">
        <v>24</v>
      </c>
      <c r="E10695" s="111" t="s">
        <v>61301</v>
      </c>
    </row>
    <row r="10696" spans="1:5">
      <c r="A10696">
        <v>0</v>
      </c>
      <c r="B10696" t="s">
        <v>61302</v>
      </c>
      <c r="C10696">
        <v>0</v>
      </c>
      <c r="D10696" s="111">
        <v>0</v>
      </c>
      <c r="E10696" s="111" t="s">
        <v>42775</v>
      </c>
    </row>
    <row r="10697" spans="1:5">
      <c r="A10697">
        <v>0</v>
      </c>
      <c r="B10697" t="s">
        <v>23330</v>
      </c>
      <c r="C10697" t="s">
        <v>61303</v>
      </c>
      <c r="D10697" s="111" t="s">
        <v>24</v>
      </c>
      <c r="E10697" s="111" t="s">
        <v>61304</v>
      </c>
    </row>
    <row r="10698" spans="1:5">
      <c r="A10698">
        <v>0</v>
      </c>
      <c r="B10698" t="s">
        <v>23331</v>
      </c>
      <c r="C10698" t="s">
        <v>61305</v>
      </c>
      <c r="D10698" s="111" t="s">
        <v>24</v>
      </c>
      <c r="E10698" s="111" t="s">
        <v>61306</v>
      </c>
    </row>
    <row r="10699" spans="1:5">
      <c r="A10699">
        <v>0</v>
      </c>
      <c r="B10699" t="s">
        <v>61307</v>
      </c>
      <c r="C10699">
        <v>0</v>
      </c>
      <c r="D10699" s="111">
        <v>0</v>
      </c>
      <c r="E10699" s="111" t="s">
        <v>42775</v>
      </c>
    </row>
    <row r="10700" spans="1:5">
      <c r="A10700">
        <v>0</v>
      </c>
      <c r="B10700" t="s">
        <v>23332</v>
      </c>
      <c r="C10700" t="s">
        <v>61308</v>
      </c>
      <c r="D10700" s="111" t="s">
        <v>24</v>
      </c>
      <c r="E10700" s="111" t="s">
        <v>61309</v>
      </c>
    </row>
    <row r="10701" spans="1:5">
      <c r="A10701">
        <v>0</v>
      </c>
      <c r="B10701" t="s">
        <v>23333</v>
      </c>
      <c r="C10701" t="s">
        <v>61310</v>
      </c>
      <c r="D10701" s="111" t="s">
        <v>24</v>
      </c>
      <c r="E10701" s="111" t="s">
        <v>61311</v>
      </c>
    </row>
    <row r="10702" spans="1:5">
      <c r="A10702">
        <v>0</v>
      </c>
      <c r="B10702" t="s">
        <v>61312</v>
      </c>
      <c r="C10702">
        <v>0</v>
      </c>
      <c r="D10702" s="111">
        <v>0</v>
      </c>
      <c r="E10702" s="111" t="s">
        <v>42775</v>
      </c>
    </row>
    <row r="10703" spans="1:5">
      <c r="A10703">
        <v>0</v>
      </c>
      <c r="B10703" t="s">
        <v>23334</v>
      </c>
      <c r="C10703" t="s">
        <v>61313</v>
      </c>
      <c r="D10703" s="111" t="s">
        <v>24</v>
      </c>
      <c r="E10703" s="111" t="s">
        <v>61314</v>
      </c>
    </row>
    <row r="10704" spans="1:5">
      <c r="A10704">
        <v>0</v>
      </c>
      <c r="B10704" t="s">
        <v>61315</v>
      </c>
      <c r="C10704">
        <v>0</v>
      </c>
      <c r="D10704" s="111">
        <v>0</v>
      </c>
      <c r="E10704" s="111" t="s">
        <v>42775</v>
      </c>
    </row>
    <row r="10705" spans="1:5">
      <c r="A10705">
        <v>0</v>
      </c>
      <c r="B10705" t="s">
        <v>23335</v>
      </c>
      <c r="C10705" t="s">
        <v>61316</v>
      </c>
      <c r="D10705" s="111" t="s">
        <v>24</v>
      </c>
      <c r="E10705" s="111" t="s">
        <v>61317</v>
      </c>
    </row>
    <row r="10706" spans="1:5">
      <c r="A10706">
        <v>0</v>
      </c>
      <c r="B10706" t="s">
        <v>61318</v>
      </c>
      <c r="C10706">
        <v>0</v>
      </c>
      <c r="D10706" s="111">
        <v>0</v>
      </c>
      <c r="E10706" s="111" t="s">
        <v>42775</v>
      </c>
    </row>
    <row r="10707" spans="1:5">
      <c r="A10707">
        <v>0</v>
      </c>
      <c r="B10707" t="s">
        <v>23336</v>
      </c>
      <c r="C10707" t="s">
        <v>61319</v>
      </c>
      <c r="D10707" s="111" t="s">
        <v>24</v>
      </c>
      <c r="E10707" s="111" t="s">
        <v>51438</v>
      </c>
    </row>
    <row r="10708" spans="1:5">
      <c r="A10708">
        <v>0</v>
      </c>
      <c r="B10708" t="s">
        <v>23337</v>
      </c>
      <c r="C10708" t="s">
        <v>61320</v>
      </c>
      <c r="D10708" s="111" t="s">
        <v>24</v>
      </c>
      <c r="E10708" s="111" t="s">
        <v>51440</v>
      </c>
    </row>
    <row r="10709" spans="1:5">
      <c r="A10709">
        <v>0</v>
      </c>
      <c r="B10709" t="s">
        <v>23338</v>
      </c>
      <c r="C10709" t="s">
        <v>61321</v>
      </c>
      <c r="D10709" s="111" t="s">
        <v>24</v>
      </c>
      <c r="E10709" s="111" t="s">
        <v>61322</v>
      </c>
    </row>
    <row r="10710" spans="1:5">
      <c r="A10710">
        <v>0</v>
      </c>
      <c r="B10710" t="s">
        <v>23339</v>
      </c>
      <c r="C10710" t="s">
        <v>61323</v>
      </c>
      <c r="D10710" s="111" t="s">
        <v>24</v>
      </c>
      <c r="E10710" s="111" t="s">
        <v>61324</v>
      </c>
    </row>
    <row r="10711" spans="1:5">
      <c r="A10711">
        <v>0</v>
      </c>
      <c r="B10711" t="s">
        <v>23340</v>
      </c>
      <c r="C10711" t="s">
        <v>61325</v>
      </c>
      <c r="D10711" s="111" t="s">
        <v>24</v>
      </c>
      <c r="E10711" s="111" t="s">
        <v>61326</v>
      </c>
    </row>
    <row r="10712" spans="1:5">
      <c r="A10712">
        <v>0</v>
      </c>
      <c r="B10712" t="s">
        <v>23341</v>
      </c>
      <c r="C10712" t="s">
        <v>61327</v>
      </c>
      <c r="D10712" s="111" t="s">
        <v>24</v>
      </c>
      <c r="E10712" s="111" t="s">
        <v>61328</v>
      </c>
    </row>
    <row r="10713" spans="1:5">
      <c r="A10713">
        <v>0</v>
      </c>
      <c r="B10713" t="s">
        <v>61329</v>
      </c>
      <c r="C10713">
        <v>0</v>
      </c>
      <c r="D10713" s="111">
        <v>0</v>
      </c>
      <c r="E10713" s="111" t="s">
        <v>42775</v>
      </c>
    </row>
    <row r="10714" spans="1:5">
      <c r="A10714">
        <v>0</v>
      </c>
      <c r="B10714" t="s">
        <v>23342</v>
      </c>
      <c r="C10714" t="s">
        <v>61330</v>
      </c>
      <c r="D10714" s="111" t="s">
        <v>24</v>
      </c>
      <c r="E10714" s="111" t="s">
        <v>61331</v>
      </c>
    </row>
    <row r="10715" spans="1:5">
      <c r="A10715">
        <v>0</v>
      </c>
      <c r="B10715" t="s">
        <v>23343</v>
      </c>
      <c r="C10715" t="s">
        <v>61332</v>
      </c>
      <c r="D10715" s="111" t="s">
        <v>24</v>
      </c>
      <c r="E10715" s="111" t="s">
        <v>61331</v>
      </c>
    </row>
    <row r="10716" spans="1:5">
      <c r="A10716">
        <v>0</v>
      </c>
      <c r="B10716" t="s">
        <v>23344</v>
      </c>
      <c r="C10716" t="s">
        <v>61333</v>
      </c>
      <c r="D10716" s="111" t="s">
        <v>24</v>
      </c>
      <c r="E10716" s="111" t="s">
        <v>61334</v>
      </c>
    </row>
    <row r="10717" spans="1:5">
      <c r="A10717">
        <v>0</v>
      </c>
      <c r="B10717" t="s">
        <v>23345</v>
      </c>
      <c r="C10717" t="s">
        <v>61335</v>
      </c>
      <c r="D10717" s="111" t="s">
        <v>24</v>
      </c>
      <c r="E10717" s="111" t="s">
        <v>61336</v>
      </c>
    </row>
    <row r="10718" spans="1:5">
      <c r="A10718" t="s">
        <v>61337</v>
      </c>
      <c r="B10718">
        <v>0</v>
      </c>
      <c r="C10718">
        <v>0</v>
      </c>
      <c r="D10718" s="111">
        <v>0</v>
      </c>
      <c r="E10718" s="111" t="s">
        <v>42775</v>
      </c>
    </row>
    <row r="10719" spans="1:5">
      <c r="A10719">
        <v>0</v>
      </c>
      <c r="B10719" t="s">
        <v>61338</v>
      </c>
      <c r="C10719">
        <v>0</v>
      </c>
      <c r="D10719" s="111">
        <v>0</v>
      </c>
      <c r="E10719" s="111" t="s">
        <v>42775</v>
      </c>
    </row>
    <row r="10720" spans="1:5">
      <c r="A10720">
        <v>0</v>
      </c>
      <c r="B10720" t="s">
        <v>23346</v>
      </c>
      <c r="C10720" t="s">
        <v>61339</v>
      </c>
      <c r="D10720" s="111" t="s">
        <v>24</v>
      </c>
      <c r="E10720" s="111" t="s">
        <v>58132</v>
      </c>
    </row>
    <row r="10721" spans="1:5">
      <c r="A10721">
        <v>0</v>
      </c>
      <c r="B10721" t="s">
        <v>23347</v>
      </c>
      <c r="C10721" t="s">
        <v>61340</v>
      </c>
      <c r="D10721" s="111" t="s">
        <v>24</v>
      </c>
      <c r="E10721" s="111" t="s">
        <v>61341</v>
      </c>
    </row>
    <row r="10722" spans="1:5">
      <c r="A10722">
        <v>0</v>
      </c>
      <c r="B10722" t="s">
        <v>23348</v>
      </c>
      <c r="C10722" t="s">
        <v>61342</v>
      </c>
      <c r="D10722" s="111" t="s">
        <v>24</v>
      </c>
      <c r="E10722" s="111" t="s">
        <v>61343</v>
      </c>
    </row>
    <row r="10723" spans="1:5">
      <c r="A10723" t="s">
        <v>61344</v>
      </c>
      <c r="B10723">
        <v>0</v>
      </c>
      <c r="C10723">
        <v>0</v>
      </c>
      <c r="D10723" s="111">
        <v>0</v>
      </c>
      <c r="E10723" s="111" t="s">
        <v>42775</v>
      </c>
    </row>
    <row r="10724" spans="1:5">
      <c r="A10724">
        <v>0</v>
      </c>
      <c r="B10724" t="s">
        <v>61345</v>
      </c>
      <c r="C10724">
        <v>0</v>
      </c>
      <c r="D10724" s="111">
        <v>0</v>
      </c>
      <c r="E10724" s="111" t="s">
        <v>42775</v>
      </c>
    </row>
    <row r="10725" spans="1:5">
      <c r="A10725">
        <v>0</v>
      </c>
      <c r="B10725" t="s">
        <v>23349</v>
      </c>
      <c r="C10725" t="s">
        <v>61346</v>
      </c>
      <c r="D10725" s="111" t="s">
        <v>24</v>
      </c>
      <c r="E10725" s="111" t="s">
        <v>51465</v>
      </c>
    </row>
    <row r="10726" spans="1:5">
      <c r="A10726">
        <v>0</v>
      </c>
      <c r="B10726" t="s">
        <v>61347</v>
      </c>
      <c r="C10726">
        <v>0</v>
      </c>
      <c r="D10726" s="111">
        <v>0</v>
      </c>
      <c r="E10726" s="111" t="s">
        <v>42775</v>
      </c>
    </row>
    <row r="10727" spans="1:5">
      <c r="A10727">
        <v>0</v>
      </c>
      <c r="B10727" t="s">
        <v>23350</v>
      </c>
      <c r="C10727" t="s">
        <v>61348</v>
      </c>
      <c r="D10727" s="111" t="s">
        <v>24</v>
      </c>
      <c r="E10727" s="111" t="s">
        <v>61349</v>
      </c>
    </row>
    <row r="10728" spans="1:5">
      <c r="A10728">
        <v>0</v>
      </c>
      <c r="B10728" t="s">
        <v>23351</v>
      </c>
      <c r="C10728" t="s">
        <v>61350</v>
      </c>
      <c r="D10728" s="111" t="s">
        <v>24</v>
      </c>
      <c r="E10728" s="111" t="s">
        <v>61351</v>
      </c>
    </row>
    <row r="10729" spans="1:5">
      <c r="A10729">
        <v>0</v>
      </c>
      <c r="B10729" t="s">
        <v>23352</v>
      </c>
      <c r="C10729" t="s">
        <v>61352</v>
      </c>
      <c r="D10729" s="111" t="s">
        <v>24</v>
      </c>
      <c r="E10729" s="111" t="s">
        <v>48882</v>
      </c>
    </row>
    <row r="10730" spans="1:5">
      <c r="A10730">
        <v>0</v>
      </c>
      <c r="B10730" t="s">
        <v>23353</v>
      </c>
      <c r="C10730" t="s">
        <v>61353</v>
      </c>
      <c r="D10730" s="111" t="s">
        <v>24</v>
      </c>
      <c r="E10730" s="111" t="s">
        <v>51474</v>
      </c>
    </row>
    <row r="10731" spans="1:5">
      <c r="A10731">
        <v>0</v>
      </c>
      <c r="B10731" t="s">
        <v>23354</v>
      </c>
      <c r="C10731" t="s">
        <v>61354</v>
      </c>
      <c r="D10731" s="111" t="s">
        <v>4130</v>
      </c>
      <c r="E10731" s="111" t="s">
        <v>51476</v>
      </c>
    </row>
    <row r="10732" spans="1:5">
      <c r="A10732">
        <v>0</v>
      </c>
      <c r="B10732" t="s">
        <v>23355</v>
      </c>
      <c r="C10732" t="s">
        <v>61355</v>
      </c>
      <c r="D10732" s="111" t="s">
        <v>4130</v>
      </c>
      <c r="E10732" s="111" t="s">
        <v>51478</v>
      </c>
    </row>
    <row r="10733" spans="1:5">
      <c r="A10733">
        <v>0</v>
      </c>
      <c r="B10733" t="s">
        <v>23356</v>
      </c>
      <c r="C10733" t="s">
        <v>61356</v>
      </c>
      <c r="D10733" s="111" t="s">
        <v>24</v>
      </c>
      <c r="E10733" s="111" t="s">
        <v>61357</v>
      </c>
    </row>
    <row r="10734" spans="1:5">
      <c r="A10734">
        <v>0</v>
      </c>
      <c r="B10734" t="s">
        <v>23357</v>
      </c>
      <c r="C10734" t="s">
        <v>61358</v>
      </c>
      <c r="D10734" s="111" t="s">
        <v>24</v>
      </c>
      <c r="E10734" s="111" t="s">
        <v>61359</v>
      </c>
    </row>
    <row r="10735" spans="1:5">
      <c r="A10735" t="s">
        <v>61360</v>
      </c>
      <c r="B10735">
        <v>0</v>
      </c>
      <c r="C10735">
        <v>0</v>
      </c>
      <c r="D10735" s="111">
        <v>0</v>
      </c>
      <c r="E10735" s="111" t="s">
        <v>42775</v>
      </c>
    </row>
    <row r="10736" spans="1:5">
      <c r="A10736">
        <v>0</v>
      </c>
      <c r="B10736" t="s">
        <v>61361</v>
      </c>
      <c r="C10736">
        <v>0</v>
      </c>
      <c r="D10736" s="111">
        <v>0</v>
      </c>
      <c r="E10736" s="111" t="s">
        <v>42775</v>
      </c>
    </row>
    <row r="10737" spans="1:5">
      <c r="A10737">
        <v>0</v>
      </c>
      <c r="B10737" t="s">
        <v>23358</v>
      </c>
      <c r="C10737" t="s">
        <v>61362</v>
      </c>
      <c r="D10737" s="111" t="s">
        <v>40</v>
      </c>
      <c r="E10737" s="111" t="s">
        <v>61363</v>
      </c>
    </row>
    <row r="10738" spans="1:5">
      <c r="A10738">
        <v>0</v>
      </c>
      <c r="B10738" t="s">
        <v>23359</v>
      </c>
      <c r="C10738" t="s">
        <v>61364</v>
      </c>
      <c r="D10738" s="111" t="s">
        <v>40</v>
      </c>
      <c r="E10738" s="111" t="s">
        <v>61365</v>
      </c>
    </row>
    <row r="10739" spans="1:5">
      <c r="A10739">
        <v>0</v>
      </c>
      <c r="B10739" t="s">
        <v>23360</v>
      </c>
      <c r="C10739" t="s">
        <v>61366</v>
      </c>
      <c r="D10739" s="111" t="s">
        <v>40</v>
      </c>
      <c r="E10739" s="111" t="s">
        <v>44621</v>
      </c>
    </row>
    <row r="10740" spans="1:5">
      <c r="A10740">
        <v>0</v>
      </c>
      <c r="B10740" t="s">
        <v>23361</v>
      </c>
      <c r="C10740" t="s">
        <v>61367</v>
      </c>
      <c r="D10740" s="111" t="s">
        <v>40</v>
      </c>
      <c r="E10740" s="111" t="s">
        <v>61368</v>
      </c>
    </row>
    <row r="10741" spans="1:5">
      <c r="A10741">
        <v>0</v>
      </c>
      <c r="B10741" t="s">
        <v>23362</v>
      </c>
      <c r="C10741" t="s">
        <v>61369</v>
      </c>
      <c r="D10741" s="111" t="s">
        <v>40</v>
      </c>
      <c r="E10741" s="111" t="s">
        <v>59465</v>
      </c>
    </row>
    <row r="10742" spans="1:5">
      <c r="A10742">
        <v>0</v>
      </c>
      <c r="B10742" t="s">
        <v>23363</v>
      </c>
      <c r="C10742" t="s">
        <v>61370</v>
      </c>
      <c r="D10742" s="111" t="s">
        <v>40</v>
      </c>
      <c r="E10742" s="111" t="s">
        <v>50931</v>
      </c>
    </row>
    <row r="10743" spans="1:5">
      <c r="A10743">
        <v>0</v>
      </c>
      <c r="B10743" t="s">
        <v>23364</v>
      </c>
      <c r="C10743" t="s">
        <v>61371</v>
      </c>
      <c r="D10743" s="111" t="s">
        <v>40</v>
      </c>
      <c r="E10743" s="111" t="s">
        <v>61372</v>
      </c>
    </row>
    <row r="10744" spans="1:5">
      <c r="A10744">
        <v>0</v>
      </c>
      <c r="B10744" t="s">
        <v>23365</v>
      </c>
      <c r="C10744" t="s">
        <v>61373</v>
      </c>
      <c r="D10744" s="111" t="s">
        <v>40</v>
      </c>
      <c r="E10744" s="111" t="s">
        <v>61374</v>
      </c>
    </row>
    <row r="10745" spans="1:5">
      <c r="A10745">
        <v>0</v>
      </c>
      <c r="B10745">
        <v>0</v>
      </c>
      <c r="C10745">
        <v>0</v>
      </c>
      <c r="D10745" s="111">
        <v>0</v>
      </c>
      <c r="E10745" s="111" t="s">
        <v>42775</v>
      </c>
    </row>
    <row r="10746" spans="1:5">
      <c r="A10746">
        <v>0</v>
      </c>
      <c r="B10746">
        <v>0</v>
      </c>
      <c r="C10746">
        <v>0</v>
      </c>
      <c r="D10746" s="111">
        <v>0</v>
      </c>
      <c r="E10746" s="111" t="s">
        <v>42775</v>
      </c>
    </row>
    <row r="10747" spans="1:5">
      <c r="A10747" t="s">
        <v>61375</v>
      </c>
      <c r="B10747">
        <v>0</v>
      </c>
      <c r="C10747">
        <v>0</v>
      </c>
      <c r="D10747" s="111">
        <v>0</v>
      </c>
      <c r="E10747" s="111" t="s">
        <v>42775</v>
      </c>
    </row>
    <row r="10748" spans="1:5">
      <c r="A10748">
        <v>0</v>
      </c>
      <c r="B10748" t="s">
        <v>61376</v>
      </c>
      <c r="C10748">
        <v>0</v>
      </c>
      <c r="D10748" s="111">
        <v>0</v>
      </c>
      <c r="E10748" s="111" t="s">
        <v>42775</v>
      </c>
    </row>
    <row r="10749" spans="1:5">
      <c r="A10749">
        <v>0</v>
      </c>
      <c r="B10749" t="s">
        <v>23366</v>
      </c>
      <c r="C10749" t="s">
        <v>61377</v>
      </c>
      <c r="D10749" s="111" t="s">
        <v>4130</v>
      </c>
      <c r="E10749" s="111" t="s">
        <v>58563</v>
      </c>
    </row>
    <row r="10750" spans="1:5">
      <c r="A10750">
        <v>0</v>
      </c>
      <c r="B10750" t="s">
        <v>23367</v>
      </c>
      <c r="C10750" t="s">
        <v>61378</v>
      </c>
      <c r="D10750" s="111" t="s">
        <v>4130</v>
      </c>
      <c r="E10750" s="111" t="s">
        <v>61379</v>
      </c>
    </row>
    <row r="10751" spans="1:5">
      <c r="A10751">
        <v>0</v>
      </c>
      <c r="B10751" t="s">
        <v>23368</v>
      </c>
      <c r="C10751" t="s">
        <v>61380</v>
      </c>
      <c r="D10751" s="111" t="s">
        <v>40</v>
      </c>
      <c r="E10751" s="111" t="s">
        <v>43446</v>
      </c>
    </row>
    <row r="10752" spans="1:5">
      <c r="A10752">
        <v>0</v>
      </c>
      <c r="B10752" t="s">
        <v>23369</v>
      </c>
      <c r="C10752" t="s">
        <v>61381</v>
      </c>
      <c r="D10752" s="111" t="s">
        <v>24</v>
      </c>
      <c r="E10752" s="111" t="s">
        <v>53906</v>
      </c>
    </row>
    <row r="10753" spans="1:5">
      <c r="A10753">
        <v>0</v>
      </c>
      <c r="B10753" t="s">
        <v>23370</v>
      </c>
      <c r="C10753" t="s">
        <v>61382</v>
      </c>
      <c r="D10753" s="111" t="s">
        <v>40</v>
      </c>
      <c r="E10753" s="111" t="s">
        <v>61383</v>
      </c>
    </row>
    <row r="10754" spans="1:5">
      <c r="A10754">
        <v>0</v>
      </c>
      <c r="B10754" t="s">
        <v>23371</v>
      </c>
      <c r="C10754" t="s">
        <v>61384</v>
      </c>
      <c r="D10754" s="111" t="s">
        <v>24</v>
      </c>
      <c r="E10754" s="111" t="s">
        <v>60080</v>
      </c>
    </row>
    <row r="10755" spans="1:5">
      <c r="A10755">
        <v>0</v>
      </c>
      <c r="B10755" t="s">
        <v>23372</v>
      </c>
      <c r="C10755" t="s">
        <v>23373</v>
      </c>
      <c r="D10755" s="111" t="s">
        <v>4130</v>
      </c>
      <c r="E10755" s="111" t="s">
        <v>61385</v>
      </c>
    </row>
    <row r="10756" spans="1:5">
      <c r="A10756">
        <v>0</v>
      </c>
      <c r="B10756" t="s">
        <v>23374</v>
      </c>
      <c r="C10756" t="s">
        <v>61386</v>
      </c>
      <c r="D10756" s="111" t="s">
        <v>40</v>
      </c>
      <c r="E10756" s="111" t="s">
        <v>61387</v>
      </c>
    </row>
    <row r="10757" spans="1:5">
      <c r="A10757">
        <v>0</v>
      </c>
      <c r="B10757" t="s">
        <v>23375</v>
      </c>
      <c r="C10757" t="s">
        <v>61388</v>
      </c>
      <c r="D10757" s="111" t="s">
        <v>40</v>
      </c>
      <c r="E10757" s="111" t="s">
        <v>61389</v>
      </c>
    </row>
    <row r="10758" spans="1:5">
      <c r="A10758">
        <v>0</v>
      </c>
      <c r="B10758" t="s">
        <v>23376</v>
      </c>
      <c r="C10758" t="s">
        <v>61390</v>
      </c>
      <c r="D10758" s="111" t="s">
        <v>40</v>
      </c>
      <c r="E10758" s="111" t="s">
        <v>51474</v>
      </c>
    </row>
    <row r="10759" spans="1:5">
      <c r="A10759">
        <v>0</v>
      </c>
      <c r="B10759" t="s">
        <v>23377</v>
      </c>
      <c r="C10759" t="s">
        <v>61391</v>
      </c>
      <c r="D10759" s="111" t="s">
        <v>40</v>
      </c>
      <c r="E10759" s="111" t="s">
        <v>58563</v>
      </c>
    </row>
    <row r="10760" spans="1:5">
      <c r="A10760">
        <v>0</v>
      </c>
      <c r="B10760" t="s">
        <v>23378</v>
      </c>
      <c r="C10760" t="s">
        <v>61392</v>
      </c>
      <c r="D10760" s="111" t="s">
        <v>33</v>
      </c>
      <c r="E10760" s="111" t="s">
        <v>61393</v>
      </c>
    </row>
    <row r="10761" spans="1:5">
      <c r="A10761">
        <v>0</v>
      </c>
      <c r="B10761" t="s">
        <v>23379</v>
      </c>
      <c r="C10761" t="s">
        <v>61394</v>
      </c>
      <c r="D10761" s="111" t="s">
        <v>33</v>
      </c>
      <c r="E10761" s="111" t="s">
        <v>61395</v>
      </c>
    </row>
    <row r="10762" spans="1:5">
      <c r="A10762">
        <v>0</v>
      </c>
      <c r="B10762" t="s">
        <v>23380</v>
      </c>
      <c r="C10762" t="s">
        <v>61396</v>
      </c>
      <c r="D10762" s="111" t="s">
        <v>33</v>
      </c>
      <c r="E10762" s="111" t="s">
        <v>61397</v>
      </c>
    </row>
    <row r="10763" spans="1:5">
      <c r="A10763">
        <v>0</v>
      </c>
      <c r="B10763" t="s">
        <v>23381</v>
      </c>
      <c r="C10763" t="s">
        <v>61398</v>
      </c>
      <c r="D10763" s="111" t="s">
        <v>33</v>
      </c>
      <c r="E10763" s="111" t="s">
        <v>61399</v>
      </c>
    </row>
    <row r="10764" spans="1:5">
      <c r="A10764">
        <v>0</v>
      </c>
      <c r="B10764" t="s">
        <v>23382</v>
      </c>
      <c r="C10764" t="s">
        <v>61400</v>
      </c>
      <c r="D10764" s="111" t="s">
        <v>24</v>
      </c>
      <c r="E10764" s="111" t="s">
        <v>61401</v>
      </c>
    </row>
    <row r="10765" spans="1:5">
      <c r="A10765">
        <v>0</v>
      </c>
      <c r="B10765" t="s">
        <v>23383</v>
      </c>
      <c r="C10765" t="s">
        <v>61402</v>
      </c>
      <c r="D10765" s="111" t="s">
        <v>33</v>
      </c>
      <c r="E10765" s="111" t="s">
        <v>61403</v>
      </c>
    </row>
    <row r="10766" spans="1:5">
      <c r="A10766">
        <v>0</v>
      </c>
      <c r="B10766" t="s">
        <v>23384</v>
      </c>
      <c r="C10766" t="s">
        <v>61404</v>
      </c>
      <c r="D10766" s="111" t="s">
        <v>33</v>
      </c>
      <c r="E10766" s="111" t="s">
        <v>61405</v>
      </c>
    </row>
    <row r="10767" spans="1:5">
      <c r="A10767">
        <v>0</v>
      </c>
      <c r="B10767" t="s">
        <v>23385</v>
      </c>
      <c r="C10767" t="s">
        <v>61406</v>
      </c>
      <c r="D10767" s="111" t="s">
        <v>33</v>
      </c>
      <c r="E10767" s="111" t="s">
        <v>61407</v>
      </c>
    </row>
    <row r="10768" spans="1:5">
      <c r="A10768">
        <v>0</v>
      </c>
      <c r="B10768" t="s">
        <v>23386</v>
      </c>
      <c r="C10768" t="s">
        <v>61408</v>
      </c>
      <c r="D10768" s="111" t="s">
        <v>24</v>
      </c>
      <c r="E10768" s="111" t="s">
        <v>58672</v>
      </c>
    </row>
    <row r="10769" spans="1:5">
      <c r="A10769">
        <v>0</v>
      </c>
      <c r="B10769" t="s">
        <v>23387</v>
      </c>
      <c r="C10769" t="s">
        <v>61409</v>
      </c>
      <c r="D10769" s="111" t="s">
        <v>24</v>
      </c>
      <c r="E10769" s="111" t="s">
        <v>61410</v>
      </c>
    </row>
    <row r="10770" spans="1:5">
      <c r="A10770">
        <v>0</v>
      </c>
      <c r="B10770" t="s">
        <v>23388</v>
      </c>
      <c r="C10770" t="s">
        <v>61411</v>
      </c>
      <c r="D10770" s="111" t="s">
        <v>33</v>
      </c>
      <c r="E10770" s="111" t="s">
        <v>61412</v>
      </c>
    </row>
    <row r="10771" spans="1:5">
      <c r="A10771">
        <v>0</v>
      </c>
      <c r="B10771" t="s">
        <v>23389</v>
      </c>
      <c r="C10771" t="s">
        <v>61413</v>
      </c>
      <c r="D10771" s="111" t="s">
        <v>33</v>
      </c>
      <c r="E10771" s="111" t="s">
        <v>61414</v>
      </c>
    </row>
    <row r="10772" spans="1:5">
      <c r="A10772">
        <v>0</v>
      </c>
      <c r="B10772" t="s">
        <v>23390</v>
      </c>
      <c r="C10772" t="s">
        <v>61415</v>
      </c>
      <c r="D10772" s="111" t="s">
        <v>24</v>
      </c>
      <c r="E10772" s="111" t="s">
        <v>46891</v>
      </c>
    </row>
    <row r="10773" spans="1:5">
      <c r="A10773">
        <v>0</v>
      </c>
      <c r="B10773" t="s">
        <v>23391</v>
      </c>
      <c r="C10773" t="s">
        <v>61416</v>
      </c>
      <c r="D10773" s="111" t="s">
        <v>24</v>
      </c>
      <c r="E10773" s="111" t="s">
        <v>61401</v>
      </c>
    </row>
    <row r="10774" spans="1:5">
      <c r="A10774">
        <v>0</v>
      </c>
      <c r="B10774" t="s">
        <v>23392</v>
      </c>
      <c r="C10774" t="s">
        <v>61417</v>
      </c>
      <c r="D10774" s="111" t="s">
        <v>24</v>
      </c>
      <c r="E10774" s="111" t="s">
        <v>61418</v>
      </c>
    </row>
    <row r="10775" spans="1:5">
      <c r="A10775">
        <v>0</v>
      </c>
      <c r="B10775" t="s">
        <v>23393</v>
      </c>
      <c r="C10775" t="s">
        <v>61419</v>
      </c>
      <c r="D10775" s="111" t="s">
        <v>24</v>
      </c>
      <c r="E10775" s="111" t="s">
        <v>61420</v>
      </c>
    </row>
    <row r="10776" spans="1:5">
      <c r="A10776">
        <v>0</v>
      </c>
      <c r="B10776" t="s">
        <v>23394</v>
      </c>
      <c r="C10776" t="s">
        <v>61421</v>
      </c>
      <c r="D10776" s="111" t="s">
        <v>24</v>
      </c>
      <c r="E10776" s="111" t="s">
        <v>60080</v>
      </c>
    </row>
    <row r="10777" spans="1:5">
      <c r="A10777">
        <v>0</v>
      </c>
      <c r="B10777" t="s">
        <v>23395</v>
      </c>
      <c r="C10777" t="s">
        <v>61422</v>
      </c>
      <c r="D10777" s="111" t="s">
        <v>24</v>
      </c>
      <c r="E10777" s="111" t="s">
        <v>61423</v>
      </c>
    </row>
    <row r="10778" spans="1:5">
      <c r="A10778">
        <v>0</v>
      </c>
      <c r="B10778" t="s">
        <v>23396</v>
      </c>
      <c r="C10778" t="s">
        <v>61424</v>
      </c>
      <c r="D10778" s="111" t="s">
        <v>24</v>
      </c>
      <c r="E10778" s="111" t="s">
        <v>46891</v>
      </c>
    </row>
    <row r="10779" spans="1:5">
      <c r="A10779">
        <v>0</v>
      </c>
      <c r="B10779" t="s">
        <v>23397</v>
      </c>
      <c r="C10779" t="s">
        <v>61425</v>
      </c>
      <c r="D10779" s="111" t="s">
        <v>24</v>
      </c>
      <c r="E10779" s="111" t="s">
        <v>48984</v>
      </c>
    </row>
    <row r="10780" spans="1:5">
      <c r="A10780">
        <v>0</v>
      </c>
      <c r="B10780" t="s">
        <v>23398</v>
      </c>
      <c r="C10780" t="s">
        <v>61426</v>
      </c>
      <c r="D10780" s="111" t="s">
        <v>24</v>
      </c>
      <c r="E10780" s="111" t="s">
        <v>61427</v>
      </c>
    </row>
    <row r="10781" spans="1:5">
      <c r="A10781">
        <v>0</v>
      </c>
      <c r="B10781" t="s">
        <v>23399</v>
      </c>
      <c r="C10781" t="s">
        <v>61428</v>
      </c>
      <c r="D10781" s="111" t="s">
        <v>40</v>
      </c>
      <c r="E10781" s="111" t="s">
        <v>61429</v>
      </c>
    </row>
    <row r="10782" spans="1:5">
      <c r="A10782">
        <v>0</v>
      </c>
      <c r="B10782" t="s">
        <v>23400</v>
      </c>
      <c r="C10782" t="s">
        <v>61430</v>
      </c>
      <c r="D10782" s="111" t="s">
        <v>24</v>
      </c>
      <c r="E10782" s="111" t="s">
        <v>61431</v>
      </c>
    </row>
    <row r="10783" spans="1:5">
      <c r="A10783">
        <v>0</v>
      </c>
      <c r="B10783" t="s">
        <v>23401</v>
      </c>
      <c r="C10783" t="s">
        <v>61432</v>
      </c>
      <c r="D10783" s="111" t="s">
        <v>24</v>
      </c>
      <c r="E10783" s="111" t="s">
        <v>46889</v>
      </c>
    </row>
    <row r="10784" spans="1:5">
      <c r="A10784">
        <v>0</v>
      </c>
      <c r="B10784" t="s">
        <v>23402</v>
      </c>
      <c r="C10784" t="s">
        <v>61433</v>
      </c>
      <c r="D10784" s="111" t="s">
        <v>40</v>
      </c>
      <c r="E10784" s="111" t="s">
        <v>53782</v>
      </c>
    </row>
    <row r="10785" spans="1:5">
      <c r="A10785">
        <v>0</v>
      </c>
      <c r="B10785" t="s">
        <v>23403</v>
      </c>
      <c r="C10785" t="s">
        <v>61434</v>
      </c>
      <c r="D10785" s="111" t="s">
        <v>33</v>
      </c>
      <c r="E10785" s="111" t="s">
        <v>61435</v>
      </c>
    </row>
    <row r="10786" spans="1:5">
      <c r="A10786">
        <v>0</v>
      </c>
      <c r="B10786" t="s">
        <v>23404</v>
      </c>
      <c r="C10786" t="s">
        <v>61436</v>
      </c>
      <c r="D10786" s="111" t="s">
        <v>24</v>
      </c>
      <c r="E10786" s="111" t="s">
        <v>47918</v>
      </c>
    </row>
    <row r="10787" spans="1:5">
      <c r="A10787">
        <v>0</v>
      </c>
      <c r="B10787" t="s">
        <v>23405</v>
      </c>
      <c r="C10787" t="s">
        <v>61437</v>
      </c>
      <c r="D10787" s="111" t="s">
        <v>24</v>
      </c>
      <c r="E10787" s="111" t="s">
        <v>57997</v>
      </c>
    </row>
    <row r="10788" spans="1:5">
      <c r="A10788">
        <v>0</v>
      </c>
      <c r="B10788" t="s">
        <v>23406</v>
      </c>
      <c r="C10788" t="s">
        <v>61438</v>
      </c>
      <c r="D10788" s="111" t="s">
        <v>24</v>
      </c>
      <c r="E10788" s="111" t="s">
        <v>61439</v>
      </c>
    </row>
    <row r="10789" spans="1:5">
      <c r="A10789">
        <v>0</v>
      </c>
      <c r="B10789" t="s">
        <v>23407</v>
      </c>
      <c r="C10789" t="s">
        <v>61440</v>
      </c>
      <c r="D10789" s="111" t="s">
        <v>24</v>
      </c>
      <c r="E10789" s="111" t="s">
        <v>61441</v>
      </c>
    </row>
    <row r="10790" spans="1:5">
      <c r="A10790">
        <v>0</v>
      </c>
      <c r="B10790" t="s">
        <v>23408</v>
      </c>
      <c r="C10790" t="s">
        <v>61442</v>
      </c>
      <c r="D10790" s="111" t="s">
        <v>24</v>
      </c>
      <c r="E10790" s="111" t="s">
        <v>60392</v>
      </c>
    </row>
    <row r="10791" spans="1:5">
      <c r="A10791">
        <v>0</v>
      </c>
      <c r="B10791" t="s">
        <v>23409</v>
      </c>
      <c r="C10791" t="s">
        <v>61443</v>
      </c>
      <c r="D10791" s="111" t="s">
        <v>24</v>
      </c>
      <c r="E10791" s="111" t="s">
        <v>43130</v>
      </c>
    </row>
    <row r="10792" spans="1:5">
      <c r="A10792">
        <v>0</v>
      </c>
      <c r="B10792" t="s">
        <v>23410</v>
      </c>
      <c r="C10792" t="s">
        <v>61444</v>
      </c>
      <c r="D10792" s="111" t="s">
        <v>24</v>
      </c>
      <c r="E10792" s="111" t="s">
        <v>47747</v>
      </c>
    </row>
    <row r="10793" spans="1:5">
      <c r="A10793">
        <v>0</v>
      </c>
      <c r="B10793" t="s">
        <v>23411</v>
      </c>
      <c r="C10793" t="s">
        <v>61445</v>
      </c>
      <c r="D10793" s="111" t="s">
        <v>24</v>
      </c>
      <c r="E10793" s="111" t="s">
        <v>44293</v>
      </c>
    </row>
    <row r="10794" spans="1:5">
      <c r="A10794">
        <v>0</v>
      </c>
      <c r="B10794" t="s">
        <v>23412</v>
      </c>
      <c r="C10794" t="s">
        <v>61446</v>
      </c>
      <c r="D10794" s="111" t="s">
        <v>24</v>
      </c>
      <c r="E10794" s="111" t="s">
        <v>61447</v>
      </c>
    </row>
    <row r="10795" spans="1:5">
      <c r="A10795">
        <v>0</v>
      </c>
      <c r="B10795" t="s">
        <v>23413</v>
      </c>
      <c r="C10795" t="s">
        <v>61448</v>
      </c>
      <c r="D10795" s="111" t="s">
        <v>24</v>
      </c>
      <c r="E10795" s="111" t="s">
        <v>61449</v>
      </c>
    </row>
    <row r="10796" spans="1:5">
      <c r="A10796">
        <v>0</v>
      </c>
      <c r="B10796" t="s">
        <v>23414</v>
      </c>
      <c r="C10796" t="s">
        <v>61450</v>
      </c>
      <c r="D10796" s="111" t="s">
        <v>24</v>
      </c>
      <c r="E10796" s="111" t="s">
        <v>61451</v>
      </c>
    </row>
    <row r="10797" spans="1:5">
      <c r="A10797">
        <v>0</v>
      </c>
      <c r="B10797" t="s">
        <v>23415</v>
      </c>
      <c r="C10797" t="s">
        <v>61452</v>
      </c>
      <c r="D10797" s="111" t="s">
        <v>24</v>
      </c>
      <c r="E10797" s="111" t="s">
        <v>48563</v>
      </c>
    </row>
    <row r="10798" spans="1:5">
      <c r="A10798">
        <v>0</v>
      </c>
      <c r="B10798" t="s">
        <v>23416</v>
      </c>
      <c r="C10798" t="s">
        <v>61453</v>
      </c>
      <c r="D10798" s="111" t="s">
        <v>24</v>
      </c>
      <c r="E10798" s="111" t="s">
        <v>60080</v>
      </c>
    </row>
    <row r="10799" spans="1:5">
      <c r="A10799">
        <v>0</v>
      </c>
      <c r="B10799" t="s">
        <v>23417</v>
      </c>
      <c r="C10799" t="s">
        <v>61454</v>
      </c>
      <c r="D10799" s="111" t="s">
        <v>24</v>
      </c>
      <c r="E10799" s="111" t="s">
        <v>45722</v>
      </c>
    </row>
    <row r="10800" spans="1:5">
      <c r="A10800">
        <v>0</v>
      </c>
      <c r="B10800" t="s">
        <v>23418</v>
      </c>
      <c r="C10800" t="s">
        <v>61455</v>
      </c>
      <c r="D10800" s="111" t="s">
        <v>24</v>
      </c>
      <c r="E10800" s="111" t="s">
        <v>50818</v>
      </c>
    </row>
    <row r="10801" spans="1:5">
      <c r="A10801">
        <v>0</v>
      </c>
      <c r="B10801" t="s">
        <v>23419</v>
      </c>
      <c r="C10801" t="s">
        <v>61456</v>
      </c>
      <c r="D10801" s="111" t="s">
        <v>24</v>
      </c>
      <c r="E10801" s="111" t="s">
        <v>61401</v>
      </c>
    </row>
    <row r="10802" spans="1:5">
      <c r="A10802">
        <v>0</v>
      </c>
      <c r="B10802" t="s">
        <v>23420</v>
      </c>
      <c r="C10802" t="s">
        <v>61457</v>
      </c>
      <c r="D10802" s="111" t="s">
        <v>24</v>
      </c>
      <c r="E10802" s="111" t="s">
        <v>50891</v>
      </c>
    </row>
    <row r="10803" spans="1:5">
      <c r="A10803">
        <v>0</v>
      </c>
      <c r="B10803" t="s">
        <v>23421</v>
      </c>
      <c r="C10803" t="s">
        <v>61458</v>
      </c>
      <c r="D10803" s="111" t="s">
        <v>24</v>
      </c>
      <c r="E10803" s="111" t="s">
        <v>60824</v>
      </c>
    </row>
    <row r="10804" spans="1:5">
      <c r="A10804">
        <v>0</v>
      </c>
      <c r="B10804" t="s">
        <v>23422</v>
      </c>
      <c r="C10804" t="s">
        <v>61459</v>
      </c>
      <c r="D10804" s="111" t="s">
        <v>33</v>
      </c>
      <c r="E10804" s="111" t="s">
        <v>61460</v>
      </c>
    </row>
    <row r="10805" spans="1:5">
      <c r="A10805">
        <v>0</v>
      </c>
      <c r="B10805" t="s">
        <v>23423</v>
      </c>
      <c r="C10805" t="s">
        <v>61461</v>
      </c>
      <c r="D10805" s="111" t="s">
        <v>24</v>
      </c>
      <c r="E10805" s="111" t="s">
        <v>50028</v>
      </c>
    </row>
    <row r="10806" spans="1:5">
      <c r="A10806">
        <v>0</v>
      </c>
      <c r="B10806" t="s">
        <v>23424</v>
      </c>
      <c r="C10806" t="s">
        <v>61462</v>
      </c>
      <c r="D10806" s="111" t="s">
        <v>24</v>
      </c>
      <c r="E10806" s="111" t="s">
        <v>61463</v>
      </c>
    </row>
    <row r="10807" spans="1:5">
      <c r="A10807">
        <v>0</v>
      </c>
      <c r="B10807" t="s">
        <v>23425</v>
      </c>
      <c r="C10807" t="s">
        <v>61464</v>
      </c>
      <c r="D10807" s="111" t="s">
        <v>24</v>
      </c>
      <c r="E10807" s="111" t="s">
        <v>61423</v>
      </c>
    </row>
    <row r="10808" spans="1:5">
      <c r="A10808">
        <v>0</v>
      </c>
      <c r="B10808" t="s">
        <v>23426</v>
      </c>
      <c r="C10808" t="s">
        <v>61465</v>
      </c>
      <c r="D10808" s="111" t="s">
        <v>24</v>
      </c>
      <c r="E10808" s="111" t="s">
        <v>47308</v>
      </c>
    </row>
    <row r="10809" spans="1:5">
      <c r="A10809">
        <v>0</v>
      </c>
      <c r="B10809" t="s">
        <v>23427</v>
      </c>
      <c r="C10809" t="s">
        <v>61466</v>
      </c>
      <c r="D10809" s="111" t="s">
        <v>40</v>
      </c>
      <c r="E10809" s="111" t="s">
        <v>61467</v>
      </c>
    </row>
    <row r="10810" spans="1:5">
      <c r="A10810">
        <v>0</v>
      </c>
      <c r="B10810" t="s">
        <v>23428</v>
      </c>
      <c r="C10810" t="s">
        <v>61468</v>
      </c>
      <c r="D10810" s="111" t="s">
        <v>24</v>
      </c>
      <c r="E10810" s="111" t="s">
        <v>61420</v>
      </c>
    </row>
    <row r="10811" spans="1:5">
      <c r="A10811">
        <v>0</v>
      </c>
      <c r="B10811" t="s">
        <v>23429</v>
      </c>
      <c r="C10811" t="s">
        <v>61469</v>
      </c>
      <c r="D10811" s="111" t="s">
        <v>24</v>
      </c>
      <c r="E10811" s="111" t="s">
        <v>47308</v>
      </c>
    </row>
    <row r="10812" spans="1:5">
      <c r="A10812">
        <v>0</v>
      </c>
      <c r="B10812" t="s">
        <v>23430</v>
      </c>
      <c r="C10812" t="s">
        <v>61470</v>
      </c>
      <c r="D10812" s="111" t="s">
        <v>24</v>
      </c>
      <c r="E10812" s="111" t="s">
        <v>58672</v>
      </c>
    </row>
    <row r="10813" spans="1:5">
      <c r="A10813">
        <v>0</v>
      </c>
      <c r="B10813" t="s">
        <v>23431</v>
      </c>
      <c r="C10813" t="s">
        <v>61471</v>
      </c>
      <c r="D10813" s="111" t="s">
        <v>40</v>
      </c>
      <c r="E10813" s="111" t="s">
        <v>45618</v>
      </c>
    </row>
    <row r="10814" spans="1:5">
      <c r="A10814">
        <v>0</v>
      </c>
      <c r="B10814" t="s">
        <v>23432</v>
      </c>
      <c r="C10814" t="s">
        <v>61472</v>
      </c>
      <c r="D10814" s="111" t="s">
        <v>40</v>
      </c>
      <c r="E10814" s="111" t="s">
        <v>61473</v>
      </c>
    </row>
    <row r="10815" spans="1:5">
      <c r="A10815">
        <v>0</v>
      </c>
      <c r="B10815" t="s">
        <v>23433</v>
      </c>
      <c r="C10815" t="s">
        <v>61474</v>
      </c>
      <c r="D10815" s="111" t="s">
        <v>40</v>
      </c>
      <c r="E10815" s="111" t="s">
        <v>61475</v>
      </c>
    </row>
    <row r="10816" spans="1:5">
      <c r="A10816">
        <v>0</v>
      </c>
      <c r="B10816" t="s">
        <v>23434</v>
      </c>
      <c r="C10816" t="s">
        <v>61476</v>
      </c>
      <c r="D10816" s="111" t="s">
        <v>40</v>
      </c>
      <c r="E10816" s="111" t="s">
        <v>61477</v>
      </c>
    </row>
    <row r="10817" spans="1:5">
      <c r="A10817">
        <v>0</v>
      </c>
      <c r="B10817" t="s">
        <v>61478</v>
      </c>
      <c r="C10817">
        <v>0</v>
      </c>
      <c r="D10817" s="111">
        <v>0</v>
      </c>
      <c r="E10817" s="111" t="s">
        <v>42775</v>
      </c>
    </row>
    <row r="10818" spans="1:5">
      <c r="A10818">
        <v>0</v>
      </c>
      <c r="B10818" t="s">
        <v>23435</v>
      </c>
      <c r="C10818" t="s">
        <v>61479</v>
      </c>
      <c r="D10818" s="111" t="s">
        <v>4130</v>
      </c>
      <c r="E10818" s="111" t="s">
        <v>59427</v>
      </c>
    </row>
    <row r="10819" spans="1:5">
      <c r="A10819">
        <v>0</v>
      </c>
      <c r="B10819" t="s">
        <v>23436</v>
      </c>
      <c r="C10819" t="s">
        <v>61480</v>
      </c>
      <c r="D10819" s="111" t="s">
        <v>24</v>
      </c>
      <c r="E10819" s="111" t="s">
        <v>61481</v>
      </c>
    </row>
    <row r="10820" spans="1:5">
      <c r="A10820">
        <v>0</v>
      </c>
      <c r="B10820" t="s">
        <v>23437</v>
      </c>
      <c r="C10820" t="s">
        <v>61482</v>
      </c>
      <c r="D10820" s="111" t="s">
        <v>33</v>
      </c>
      <c r="E10820" s="111" t="s">
        <v>61483</v>
      </c>
    </row>
    <row r="10821" spans="1:5">
      <c r="A10821">
        <v>0</v>
      </c>
      <c r="B10821" t="s">
        <v>23438</v>
      </c>
      <c r="C10821" t="s">
        <v>61484</v>
      </c>
      <c r="D10821" s="111" t="s">
        <v>24</v>
      </c>
      <c r="E10821" s="111" t="s">
        <v>60774</v>
      </c>
    </row>
    <row r="10822" spans="1:5">
      <c r="A10822">
        <v>0</v>
      </c>
      <c r="B10822" t="s">
        <v>23439</v>
      </c>
      <c r="C10822" t="s">
        <v>61485</v>
      </c>
      <c r="D10822" s="111" t="s">
        <v>24</v>
      </c>
      <c r="E10822" s="111" t="s">
        <v>61486</v>
      </c>
    </row>
    <row r="10823" spans="1:5">
      <c r="A10823">
        <v>0</v>
      </c>
      <c r="B10823" t="s">
        <v>23440</v>
      </c>
      <c r="C10823" t="s">
        <v>61487</v>
      </c>
      <c r="D10823" s="111" t="s">
        <v>33</v>
      </c>
      <c r="E10823" s="111" t="s">
        <v>61488</v>
      </c>
    </row>
    <row r="10824" spans="1:5">
      <c r="A10824">
        <v>0</v>
      </c>
      <c r="B10824" t="s">
        <v>23441</v>
      </c>
      <c r="C10824" t="s">
        <v>61489</v>
      </c>
      <c r="D10824" s="111" t="s">
        <v>24</v>
      </c>
      <c r="E10824" s="111" t="s">
        <v>61490</v>
      </c>
    </row>
    <row r="10825" spans="1:5">
      <c r="A10825">
        <v>0</v>
      </c>
      <c r="B10825" t="s">
        <v>23442</v>
      </c>
      <c r="C10825" t="s">
        <v>61491</v>
      </c>
      <c r="D10825" s="111" t="s">
        <v>24</v>
      </c>
      <c r="E10825" s="111" t="s">
        <v>58768</v>
      </c>
    </row>
    <row r="10826" spans="1:5">
      <c r="A10826">
        <v>0</v>
      </c>
      <c r="B10826" t="s">
        <v>23443</v>
      </c>
      <c r="C10826" t="s">
        <v>61492</v>
      </c>
      <c r="D10826" s="111" t="s">
        <v>24</v>
      </c>
      <c r="E10826" s="111" t="s">
        <v>49205</v>
      </c>
    </row>
    <row r="10827" spans="1:5">
      <c r="A10827">
        <v>0</v>
      </c>
      <c r="B10827" t="s">
        <v>23444</v>
      </c>
      <c r="C10827" t="s">
        <v>61493</v>
      </c>
      <c r="D10827" s="111" t="s">
        <v>24</v>
      </c>
      <c r="E10827" s="111" t="s">
        <v>61494</v>
      </c>
    </row>
    <row r="10828" spans="1:5">
      <c r="A10828">
        <v>0</v>
      </c>
      <c r="B10828" t="s">
        <v>23445</v>
      </c>
      <c r="C10828" t="s">
        <v>61495</v>
      </c>
      <c r="D10828" s="111" t="s">
        <v>33</v>
      </c>
      <c r="E10828" s="111" t="s">
        <v>61496</v>
      </c>
    </row>
    <row r="10829" spans="1:5">
      <c r="A10829">
        <v>0</v>
      </c>
      <c r="B10829" t="s">
        <v>23446</v>
      </c>
      <c r="C10829" t="s">
        <v>61497</v>
      </c>
      <c r="D10829" s="111" t="s">
        <v>33</v>
      </c>
      <c r="E10829" s="111" t="s">
        <v>61498</v>
      </c>
    </row>
    <row r="10830" spans="1:5">
      <c r="A10830">
        <v>0</v>
      </c>
      <c r="B10830" t="s">
        <v>23447</v>
      </c>
      <c r="C10830" t="s">
        <v>61499</v>
      </c>
      <c r="D10830" s="111" t="s">
        <v>33</v>
      </c>
      <c r="E10830" s="111" t="s">
        <v>61500</v>
      </c>
    </row>
    <row r="10831" spans="1:5">
      <c r="A10831">
        <v>0</v>
      </c>
      <c r="B10831" t="s">
        <v>61501</v>
      </c>
      <c r="C10831">
        <v>0</v>
      </c>
      <c r="D10831" s="111">
        <v>0</v>
      </c>
      <c r="E10831" s="111" t="s">
        <v>42775</v>
      </c>
    </row>
    <row r="10832" spans="1:5">
      <c r="A10832">
        <v>0</v>
      </c>
      <c r="B10832" t="s">
        <v>23448</v>
      </c>
      <c r="C10832" t="s">
        <v>61502</v>
      </c>
      <c r="D10832" s="111" t="s">
        <v>40</v>
      </c>
      <c r="E10832" s="111" t="s">
        <v>47128</v>
      </c>
    </row>
    <row r="10833" spans="1:5">
      <c r="A10833">
        <v>0</v>
      </c>
      <c r="B10833" t="s">
        <v>23449</v>
      </c>
      <c r="C10833" t="s">
        <v>61503</v>
      </c>
      <c r="D10833" s="111" t="s">
        <v>33</v>
      </c>
      <c r="E10833" s="111" t="s">
        <v>46891</v>
      </c>
    </row>
    <row r="10834" spans="1:5">
      <c r="A10834">
        <v>0</v>
      </c>
      <c r="B10834" t="s">
        <v>23450</v>
      </c>
      <c r="C10834" t="s">
        <v>61504</v>
      </c>
      <c r="D10834" s="111" t="s">
        <v>33</v>
      </c>
      <c r="E10834" s="111" t="s">
        <v>60061</v>
      </c>
    </row>
    <row r="10835" spans="1:5">
      <c r="A10835">
        <v>0</v>
      </c>
      <c r="B10835" t="s">
        <v>23451</v>
      </c>
      <c r="C10835" t="s">
        <v>61505</v>
      </c>
      <c r="D10835" s="111" t="s">
        <v>33</v>
      </c>
      <c r="E10835" s="111" t="s">
        <v>61506</v>
      </c>
    </row>
    <row r="10836" spans="1:5">
      <c r="A10836">
        <v>0</v>
      </c>
      <c r="B10836" t="s">
        <v>61507</v>
      </c>
      <c r="C10836">
        <v>0</v>
      </c>
      <c r="D10836" s="111">
        <v>0</v>
      </c>
      <c r="E10836" s="111" t="s">
        <v>42775</v>
      </c>
    </row>
    <row r="10837" spans="1:5">
      <c r="A10837">
        <v>0</v>
      </c>
      <c r="B10837" t="s">
        <v>23452</v>
      </c>
      <c r="C10837" t="s">
        <v>61508</v>
      </c>
      <c r="D10837" s="111" t="s">
        <v>24</v>
      </c>
      <c r="E10837" s="111" t="s">
        <v>57226</v>
      </c>
    </row>
    <row r="10838" spans="1:5">
      <c r="A10838">
        <v>0</v>
      </c>
      <c r="B10838" t="s">
        <v>23453</v>
      </c>
      <c r="C10838" t="s">
        <v>61509</v>
      </c>
      <c r="D10838" s="111" t="s">
        <v>24</v>
      </c>
      <c r="E10838" s="111" t="s">
        <v>61510</v>
      </c>
    </row>
    <row r="10839" spans="1:5">
      <c r="A10839">
        <v>0</v>
      </c>
      <c r="B10839" t="s">
        <v>23454</v>
      </c>
      <c r="C10839" t="s">
        <v>61511</v>
      </c>
      <c r="D10839" s="111" t="s">
        <v>24</v>
      </c>
      <c r="E10839" s="111" t="s">
        <v>54971</v>
      </c>
    </row>
    <row r="10840" spans="1:5">
      <c r="A10840">
        <v>0</v>
      </c>
      <c r="B10840" t="s">
        <v>23455</v>
      </c>
      <c r="C10840" t="s">
        <v>61512</v>
      </c>
      <c r="D10840" s="111" t="s">
        <v>4130</v>
      </c>
      <c r="E10840" s="111" t="s">
        <v>60061</v>
      </c>
    </row>
    <row r="10841" spans="1:5">
      <c r="A10841">
        <v>0</v>
      </c>
      <c r="B10841" t="s">
        <v>23456</v>
      </c>
      <c r="C10841" t="s">
        <v>61513</v>
      </c>
      <c r="D10841" s="111" t="s">
        <v>4130</v>
      </c>
      <c r="E10841" s="111" t="s">
        <v>60063</v>
      </c>
    </row>
    <row r="10842" spans="1:5">
      <c r="A10842">
        <v>0</v>
      </c>
      <c r="B10842" t="s">
        <v>23457</v>
      </c>
      <c r="C10842" t="s">
        <v>61514</v>
      </c>
      <c r="D10842" s="111" t="s">
        <v>40</v>
      </c>
      <c r="E10842" s="111" t="s">
        <v>53037</v>
      </c>
    </row>
    <row r="10843" spans="1:5">
      <c r="A10843" t="s">
        <v>61515</v>
      </c>
      <c r="B10843">
        <v>0</v>
      </c>
      <c r="C10843">
        <v>0</v>
      </c>
      <c r="D10843" s="111">
        <v>0</v>
      </c>
      <c r="E10843" s="111" t="s">
        <v>42775</v>
      </c>
    </row>
    <row r="10844" spans="1:5">
      <c r="A10844">
        <v>0</v>
      </c>
      <c r="B10844" t="s">
        <v>61516</v>
      </c>
      <c r="C10844">
        <v>0</v>
      </c>
      <c r="D10844" s="111">
        <v>0</v>
      </c>
      <c r="E10844" s="111" t="s">
        <v>42775</v>
      </c>
    </row>
    <row r="10845" spans="1:5">
      <c r="A10845">
        <v>0</v>
      </c>
      <c r="B10845" t="s">
        <v>23458</v>
      </c>
      <c r="C10845" t="s">
        <v>61517</v>
      </c>
      <c r="D10845" s="111" t="s">
        <v>4135</v>
      </c>
      <c r="E10845" s="111" t="s">
        <v>54969</v>
      </c>
    </row>
    <row r="10846" spans="1:5">
      <c r="A10846">
        <v>0</v>
      </c>
      <c r="B10846" t="s">
        <v>23459</v>
      </c>
      <c r="C10846" t="s">
        <v>23460</v>
      </c>
      <c r="D10846" s="111" t="s">
        <v>4135</v>
      </c>
      <c r="E10846" s="111" t="s">
        <v>61518</v>
      </c>
    </row>
    <row r="10847" spans="1:5">
      <c r="A10847">
        <v>0</v>
      </c>
      <c r="B10847" t="s">
        <v>23461</v>
      </c>
      <c r="C10847" t="s">
        <v>61519</v>
      </c>
      <c r="D10847" s="111" t="s">
        <v>4135</v>
      </c>
      <c r="E10847" s="111" t="s">
        <v>42975</v>
      </c>
    </row>
    <row r="10848" spans="1:5">
      <c r="A10848">
        <v>0</v>
      </c>
      <c r="B10848" t="s">
        <v>23462</v>
      </c>
      <c r="C10848" t="s">
        <v>61520</v>
      </c>
      <c r="D10848" s="111" t="s">
        <v>4135</v>
      </c>
      <c r="E10848" s="111" t="s">
        <v>42975</v>
      </c>
    </row>
    <row r="10849" spans="1:5">
      <c r="A10849">
        <v>0</v>
      </c>
      <c r="B10849" t="s">
        <v>23463</v>
      </c>
      <c r="C10849" t="s">
        <v>23464</v>
      </c>
      <c r="D10849" s="111" t="s">
        <v>4135</v>
      </c>
      <c r="E10849" s="111" t="s">
        <v>42975</v>
      </c>
    </row>
    <row r="10850" spans="1:5">
      <c r="A10850">
        <v>0</v>
      </c>
      <c r="B10850" t="s">
        <v>23465</v>
      </c>
      <c r="C10850" t="s">
        <v>23466</v>
      </c>
      <c r="D10850" s="111" t="s">
        <v>4135</v>
      </c>
      <c r="E10850" s="111" t="s">
        <v>42975</v>
      </c>
    </row>
    <row r="10851" spans="1:5">
      <c r="A10851">
        <v>0</v>
      </c>
      <c r="B10851" t="s">
        <v>23467</v>
      </c>
      <c r="C10851" t="s">
        <v>23468</v>
      </c>
      <c r="D10851" s="111" t="s">
        <v>4135</v>
      </c>
      <c r="E10851" s="111" t="s">
        <v>56997</v>
      </c>
    </row>
    <row r="10852" spans="1:5">
      <c r="A10852">
        <v>0</v>
      </c>
      <c r="B10852" t="s">
        <v>23469</v>
      </c>
      <c r="C10852" t="s">
        <v>23470</v>
      </c>
      <c r="D10852" s="111" t="s">
        <v>4135</v>
      </c>
      <c r="E10852" s="111" t="s">
        <v>42975</v>
      </c>
    </row>
    <row r="10853" spans="1:5">
      <c r="A10853">
        <v>0</v>
      </c>
      <c r="B10853" t="s">
        <v>23471</v>
      </c>
      <c r="C10853" t="s">
        <v>23472</v>
      </c>
      <c r="D10853" s="111" t="s">
        <v>4135</v>
      </c>
      <c r="E10853" s="111" t="s">
        <v>56997</v>
      </c>
    </row>
    <row r="10854" spans="1:5">
      <c r="A10854">
        <v>0</v>
      </c>
      <c r="B10854" t="s">
        <v>23473</v>
      </c>
      <c r="C10854" t="s">
        <v>23474</v>
      </c>
      <c r="D10854" s="111" t="s">
        <v>4135</v>
      </c>
      <c r="E10854" s="111" t="s">
        <v>42975</v>
      </c>
    </row>
    <row r="10855" spans="1:5">
      <c r="A10855">
        <v>0</v>
      </c>
      <c r="B10855" t="s">
        <v>23475</v>
      </c>
      <c r="C10855" t="s">
        <v>61521</v>
      </c>
      <c r="D10855" s="111" t="s">
        <v>4135</v>
      </c>
      <c r="E10855" s="111" t="s">
        <v>61518</v>
      </c>
    </row>
    <row r="10856" spans="1:5">
      <c r="A10856">
        <v>0</v>
      </c>
      <c r="B10856" t="s">
        <v>23476</v>
      </c>
      <c r="C10856" t="s">
        <v>23477</v>
      </c>
      <c r="D10856" s="111" t="s">
        <v>4135</v>
      </c>
      <c r="E10856" s="111" t="s">
        <v>61518</v>
      </c>
    </row>
    <row r="10857" spans="1:5">
      <c r="A10857">
        <v>0</v>
      </c>
      <c r="B10857" t="s">
        <v>23478</v>
      </c>
      <c r="C10857" t="s">
        <v>23479</v>
      </c>
      <c r="D10857" s="111" t="s">
        <v>4135</v>
      </c>
      <c r="E10857" s="111" t="s">
        <v>56997</v>
      </c>
    </row>
    <row r="10858" spans="1:5">
      <c r="A10858">
        <v>0</v>
      </c>
      <c r="B10858" t="s">
        <v>23480</v>
      </c>
      <c r="C10858" t="s">
        <v>23481</v>
      </c>
      <c r="D10858" s="111" t="s">
        <v>4135</v>
      </c>
      <c r="E10858" s="111" t="s">
        <v>56997</v>
      </c>
    </row>
    <row r="10859" spans="1:5">
      <c r="A10859">
        <v>0</v>
      </c>
      <c r="B10859" t="s">
        <v>23482</v>
      </c>
      <c r="C10859" t="s">
        <v>23483</v>
      </c>
      <c r="D10859" s="111" t="s">
        <v>4135</v>
      </c>
      <c r="E10859" s="111" t="s">
        <v>61522</v>
      </c>
    </row>
    <row r="10860" spans="1:5">
      <c r="A10860">
        <v>0</v>
      </c>
      <c r="B10860" t="s">
        <v>23484</v>
      </c>
      <c r="C10860" t="s">
        <v>23485</v>
      </c>
      <c r="D10860" s="111" t="s">
        <v>4135</v>
      </c>
      <c r="E10860" s="111" t="s">
        <v>42975</v>
      </c>
    </row>
    <row r="10861" spans="1:5">
      <c r="A10861">
        <v>0</v>
      </c>
      <c r="B10861" t="s">
        <v>23486</v>
      </c>
      <c r="C10861" t="s">
        <v>61523</v>
      </c>
      <c r="D10861" s="111" t="s">
        <v>4135</v>
      </c>
      <c r="E10861" s="111" t="s">
        <v>61524</v>
      </c>
    </row>
    <row r="10862" spans="1:5">
      <c r="A10862">
        <v>0</v>
      </c>
      <c r="B10862" t="s">
        <v>23487</v>
      </c>
      <c r="C10862" t="s">
        <v>61525</v>
      </c>
      <c r="D10862" s="111" t="s">
        <v>4135</v>
      </c>
      <c r="E10862" s="111" t="s">
        <v>61524</v>
      </c>
    </row>
    <row r="10863" spans="1:5">
      <c r="A10863">
        <v>0</v>
      </c>
      <c r="B10863" t="s">
        <v>23488</v>
      </c>
      <c r="C10863" t="s">
        <v>61526</v>
      </c>
      <c r="D10863" s="111" t="s">
        <v>4135</v>
      </c>
      <c r="E10863" s="111" t="s">
        <v>61527</v>
      </c>
    </row>
    <row r="10864" spans="1:5">
      <c r="A10864">
        <v>0</v>
      </c>
      <c r="B10864" t="s">
        <v>23489</v>
      </c>
      <c r="C10864" t="s">
        <v>61528</v>
      </c>
      <c r="D10864" s="111" t="s">
        <v>4135</v>
      </c>
      <c r="E10864" s="111" t="s">
        <v>61529</v>
      </c>
    </row>
    <row r="10865" spans="1:5">
      <c r="A10865">
        <v>0</v>
      </c>
      <c r="B10865" t="s">
        <v>23490</v>
      </c>
      <c r="C10865" t="s">
        <v>23491</v>
      </c>
      <c r="D10865" s="111" t="s">
        <v>4135</v>
      </c>
      <c r="E10865" s="111" t="s">
        <v>56997</v>
      </c>
    </row>
    <row r="10866" spans="1:5">
      <c r="A10866">
        <v>0</v>
      </c>
      <c r="B10866" t="s">
        <v>23492</v>
      </c>
      <c r="C10866" t="s">
        <v>23493</v>
      </c>
      <c r="D10866" s="111" t="s">
        <v>4135</v>
      </c>
      <c r="E10866" s="111" t="s">
        <v>42975</v>
      </c>
    </row>
    <row r="10867" spans="1:5">
      <c r="A10867">
        <v>0</v>
      </c>
      <c r="B10867" t="s">
        <v>23494</v>
      </c>
      <c r="C10867" t="s">
        <v>23495</v>
      </c>
      <c r="D10867" s="111" t="s">
        <v>4135</v>
      </c>
      <c r="E10867" s="111" t="s">
        <v>42975</v>
      </c>
    </row>
    <row r="10868" spans="1:5">
      <c r="A10868">
        <v>0</v>
      </c>
      <c r="B10868" t="s">
        <v>23496</v>
      </c>
      <c r="C10868" t="s">
        <v>23497</v>
      </c>
      <c r="D10868" s="111" t="s">
        <v>4135</v>
      </c>
      <c r="E10868" s="111" t="s">
        <v>61530</v>
      </c>
    </row>
    <row r="10869" spans="1:5">
      <c r="A10869">
        <v>0</v>
      </c>
      <c r="B10869" t="s">
        <v>23498</v>
      </c>
      <c r="C10869" t="s">
        <v>23499</v>
      </c>
      <c r="D10869" s="111" t="s">
        <v>4135</v>
      </c>
      <c r="E10869" s="111" t="s">
        <v>42975</v>
      </c>
    </row>
    <row r="10870" spans="1:5">
      <c r="A10870">
        <v>0</v>
      </c>
      <c r="B10870" t="s">
        <v>23500</v>
      </c>
      <c r="C10870" t="s">
        <v>23501</v>
      </c>
      <c r="D10870" s="111" t="s">
        <v>4135</v>
      </c>
      <c r="E10870" s="111" t="s">
        <v>53906</v>
      </c>
    </row>
    <row r="10871" spans="1:5">
      <c r="A10871">
        <v>0</v>
      </c>
      <c r="B10871" t="s">
        <v>23502</v>
      </c>
      <c r="C10871" t="s">
        <v>61531</v>
      </c>
      <c r="D10871" s="111" t="s">
        <v>4135</v>
      </c>
      <c r="E10871" s="111" t="s">
        <v>61532</v>
      </c>
    </row>
    <row r="10872" spans="1:5">
      <c r="A10872">
        <v>0</v>
      </c>
      <c r="B10872" t="s">
        <v>23503</v>
      </c>
      <c r="C10872" t="s">
        <v>61533</v>
      </c>
      <c r="D10872" s="111" t="s">
        <v>4135</v>
      </c>
      <c r="E10872" s="111" t="s">
        <v>42975</v>
      </c>
    </row>
    <row r="10873" spans="1:5">
      <c r="A10873">
        <v>0</v>
      </c>
      <c r="B10873" t="s">
        <v>61534</v>
      </c>
      <c r="C10873">
        <v>0</v>
      </c>
      <c r="D10873" s="111">
        <v>0</v>
      </c>
      <c r="E10873" s="111" t="s">
        <v>42775</v>
      </c>
    </row>
    <row r="10874" spans="1:5">
      <c r="A10874">
        <v>0</v>
      </c>
      <c r="B10874" t="s">
        <v>23504</v>
      </c>
      <c r="C10874" t="s">
        <v>61535</v>
      </c>
      <c r="D10874" s="111" t="s">
        <v>4135</v>
      </c>
      <c r="E10874" s="111" t="s">
        <v>54691</v>
      </c>
    </row>
    <row r="10875" spans="1:5">
      <c r="A10875">
        <v>0</v>
      </c>
      <c r="B10875" t="s">
        <v>23505</v>
      </c>
      <c r="C10875" t="s">
        <v>61536</v>
      </c>
      <c r="D10875" s="111" t="s">
        <v>4135</v>
      </c>
      <c r="E10875" s="111" t="s">
        <v>61537</v>
      </c>
    </row>
    <row r="10876" spans="1:5">
      <c r="A10876">
        <v>0</v>
      </c>
      <c r="B10876" t="s">
        <v>23506</v>
      </c>
      <c r="C10876" t="s">
        <v>61538</v>
      </c>
      <c r="D10876" s="111" t="s">
        <v>4135</v>
      </c>
      <c r="E10876" s="111" t="s">
        <v>61379</v>
      </c>
    </row>
    <row r="10877" spans="1:5">
      <c r="A10877">
        <v>0</v>
      </c>
      <c r="B10877" t="s">
        <v>23507</v>
      </c>
      <c r="C10877" t="s">
        <v>61539</v>
      </c>
      <c r="D10877" s="111" t="s">
        <v>4135</v>
      </c>
      <c r="E10877" s="111" t="s">
        <v>61540</v>
      </c>
    </row>
    <row r="10878" spans="1:5">
      <c r="A10878">
        <v>0</v>
      </c>
      <c r="B10878" t="s">
        <v>23508</v>
      </c>
      <c r="C10878" t="s">
        <v>61541</v>
      </c>
      <c r="D10878" s="111" t="s">
        <v>4135</v>
      </c>
      <c r="E10878" s="111" t="s">
        <v>61542</v>
      </c>
    </row>
    <row r="10879" spans="1:5">
      <c r="A10879">
        <v>0</v>
      </c>
      <c r="B10879" t="s">
        <v>23509</v>
      </c>
      <c r="C10879" t="s">
        <v>61543</v>
      </c>
      <c r="D10879" s="111" t="s">
        <v>4135</v>
      </c>
      <c r="E10879" s="111" t="s">
        <v>61544</v>
      </c>
    </row>
    <row r="10880" spans="1:5">
      <c r="A10880">
        <v>0</v>
      </c>
      <c r="B10880" t="s">
        <v>23510</v>
      </c>
      <c r="C10880" t="s">
        <v>61545</v>
      </c>
      <c r="D10880" s="111" t="s">
        <v>4135</v>
      </c>
      <c r="E10880" s="111" t="s">
        <v>61546</v>
      </c>
    </row>
    <row r="10881" spans="1:5">
      <c r="A10881">
        <v>0</v>
      </c>
      <c r="B10881" t="s">
        <v>23511</v>
      </c>
      <c r="C10881" t="s">
        <v>61547</v>
      </c>
      <c r="D10881" s="111" t="s">
        <v>4135</v>
      </c>
      <c r="E10881" s="111" t="s">
        <v>61546</v>
      </c>
    </row>
    <row r="10882" spans="1:5">
      <c r="A10882" t="s">
        <v>61548</v>
      </c>
      <c r="B10882">
        <v>0</v>
      </c>
      <c r="C10882">
        <v>0</v>
      </c>
      <c r="D10882" s="111">
        <v>0</v>
      </c>
      <c r="E10882" s="111" t="s">
        <v>42775</v>
      </c>
    </row>
    <row r="10883" spans="1:5">
      <c r="A10883">
        <v>0</v>
      </c>
      <c r="B10883" t="s">
        <v>61549</v>
      </c>
      <c r="C10883">
        <v>0</v>
      </c>
      <c r="D10883" s="111">
        <v>0</v>
      </c>
      <c r="E10883" s="111" t="s">
        <v>42775</v>
      </c>
    </row>
    <row r="10884" spans="1:5">
      <c r="A10884">
        <v>0</v>
      </c>
      <c r="B10884" t="s">
        <v>23513</v>
      </c>
      <c r="C10884" t="s">
        <v>61550</v>
      </c>
      <c r="D10884" s="111" t="s">
        <v>33</v>
      </c>
      <c r="E10884" s="111" t="s">
        <v>51687</v>
      </c>
    </row>
    <row r="10885" spans="1:5">
      <c r="A10885">
        <v>0</v>
      </c>
      <c r="B10885" t="s">
        <v>23514</v>
      </c>
      <c r="C10885" t="s">
        <v>61551</v>
      </c>
      <c r="D10885" s="111" t="s">
        <v>4131</v>
      </c>
      <c r="E10885" s="111" t="s">
        <v>51689</v>
      </c>
    </row>
    <row r="10886" spans="1:5">
      <c r="A10886">
        <v>0</v>
      </c>
      <c r="B10886" t="s">
        <v>23515</v>
      </c>
      <c r="C10886" t="s">
        <v>23516</v>
      </c>
      <c r="D10886" s="111" t="s">
        <v>33</v>
      </c>
      <c r="E10886" s="111" t="s">
        <v>51690</v>
      </c>
    </row>
    <row r="10887" spans="1:5">
      <c r="A10887">
        <v>0</v>
      </c>
      <c r="B10887" t="s">
        <v>23517</v>
      </c>
      <c r="C10887" t="s">
        <v>61552</v>
      </c>
      <c r="D10887" s="111" t="s">
        <v>4131</v>
      </c>
      <c r="E10887" s="111" t="s">
        <v>51692</v>
      </c>
    </row>
    <row r="10888" spans="1:5">
      <c r="A10888">
        <v>0</v>
      </c>
      <c r="B10888" t="s">
        <v>23518</v>
      </c>
      <c r="C10888" t="s">
        <v>61553</v>
      </c>
      <c r="D10888" s="111" t="s">
        <v>4148</v>
      </c>
      <c r="E10888" s="111" t="s">
        <v>51694</v>
      </c>
    </row>
    <row r="10889" spans="1:5">
      <c r="A10889">
        <v>0</v>
      </c>
      <c r="B10889" t="s">
        <v>23519</v>
      </c>
      <c r="C10889" t="s">
        <v>61554</v>
      </c>
      <c r="D10889" s="111" t="s">
        <v>4148</v>
      </c>
      <c r="E10889" s="111" t="s">
        <v>51696</v>
      </c>
    </row>
    <row r="10890" spans="1:5">
      <c r="A10890">
        <v>0</v>
      </c>
      <c r="B10890" t="s">
        <v>23520</v>
      </c>
      <c r="C10890" t="s">
        <v>61555</v>
      </c>
      <c r="D10890" s="111" t="s">
        <v>4131</v>
      </c>
      <c r="E10890" s="111" t="s">
        <v>51698</v>
      </c>
    </row>
    <row r="10891" spans="1:5">
      <c r="A10891">
        <v>0</v>
      </c>
      <c r="B10891" t="s">
        <v>23521</v>
      </c>
      <c r="C10891" t="s">
        <v>61556</v>
      </c>
      <c r="D10891" s="111" t="s">
        <v>4148</v>
      </c>
      <c r="E10891" s="111" t="s">
        <v>51700</v>
      </c>
    </row>
    <row r="10892" spans="1:5">
      <c r="A10892">
        <v>0</v>
      </c>
      <c r="B10892" t="s">
        <v>23522</v>
      </c>
      <c r="C10892" t="s">
        <v>61557</v>
      </c>
      <c r="D10892" s="111" t="s">
        <v>4148</v>
      </c>
      <c r="E10892" s="111" t="s">
        <v>51702</v>
      </c>
    </row>
    <row r="10893" spans="1:5">
      <c r="A10893">
        <v>0</v>
      </c>
      <c r="B10893" t="s">
        <v>23523</v>
      </c>
      <c r="C10893" t="s">
        <v>61558</v>
      </c>
      <c r="D10893" s="111" t="s">
        <v>33</v>
      </c>
      <c r="E10893" s="111" t="s">
        <v>51704</v>
      </c>
    </row>
    <row r="10894" spans="1:5">
      <c r="A10894">
        <v>0</v>
      </c>
      <c r="B10894" t="s">
        <v>23524</v>
      </c>
      <c r="C10894" t="s">
        <v>61559</v>
      </c>
      <c r="D10894" s="111" t="s">
        <v>33</v>
      </c>
      <c r="E10894" s="111" t="s">
        <v>51706</v>
      </c>
    </row>
    <row r="10895" spans="1:5">
      <c r="A10895">
        <v>0</v>
      </c>
      <c r="B10895" t="s">
        <v>23525</v>
      </c>
      <c r="C10895" t="s">
        <v>61560</v>
      </c>
      <c r="D10895" s="111" t="s">
        <v>33</v>
      </c>
      <c r="E10895" s="111" t="s">
        <v>51708</v>
      </c>
    </row>
    <row r="10896" spans="1:5">
      <c r="A10896">
        <v>0</v>
      </c>
      <c r="B10896" t="s">
        <v>23526</v>
      </c>
      <c r="C10896" t="s">
        <v>61561</v>
      </c>
      <c r="D10896" s="111" t="s">
        <v>33</v>
      </c>
      <c r="E10896" s="111" t="s">
        <v>51710</v>
      </c>
    </row>
    <row r="10897" spans="1:5">
      <c r="A10897">
        <v>0</v>
      </c>
      <c r="B10897" t="s">
        <v>23527</v>
      </c>
      <c r="C10897" t="s">
        <v>61562</v>
      </c>
      <c r="D10897" s="111" t="s">
        <v>4148</v>
      </c>
      <c r="E10897" s="111" t="s">
        <v>48940</v>
      </c>
    </row>
    <row r="10898" spans="1:5">
      <c r="A10898">
        <v>0</v>
      </c>
      <c r="B10898" t="s">
        <v>23528</v>
      </c>
      <c r="C10898" t="s">
        <v>61563</v>
      </c>
      <c r="D10898" s="111" t="s">
        <v>33</v>
      </c>
      <c r="E10898" s="111" t="s">
        <v>44233</v>
      </c>
    </row>
    <row r="10899" spans="1:5">
      <c r="A10899">
        <v>0</v>
      </c>
      <c r="B10899" t="s">
        <v>61564</v>
      </c>
      <c r="C10899">
        <v>0</v>
      </c>
      <c r="D10899" s="111">
        <v>0</v>
      </c>
      <c r="E10899" s="111" t="s">
        <v>42775</v>
      </c>
    </row>
    <row r="10900" spans="1:5">
      <c r="A10900">
        <v>0</v>
      </c>
      <c r="B10900" t="s">
        <v>23529</v>
      </c>
      <c r="C10900" t="s">
        <v>61565</v>
      </c>
      <c r="D10900" s="111" t="s">
        <v>24</v>
      </c>
      <c r="E10900" s="111" t="s">
        <v>61566</v>
      </c>
    </row>
    <row r="10901" spans="1:5">
      <c r="A10901">
        <v>0</v>
      </c>
      <c r="B10901" t="s">
        <v>61567</v>
      </c>
      <c r="C10901">
        <v>0</v>
      </c>
      <c r="D10901" s="111">
        <v>0</v>
      </c>
      <c r="E10901" s="111" t="s">
        <v>42775</v>
      </c>
    </row>
    <row r="10902" spans="1:5">
      <c r="A10902">
        <v>0</v>
      </c>
      <c r="B10902" t="s">
        <v>23530</v>
      </c>
      <c r="C10902" t="s">
        <v>61568</v>
      </c>
      <c r="D10902" s="111" t="s">
        <v>4148</v>
      </c>
      <c r="E10902" s="111" t="s">
        <v>51718</v>
      </c>
    </row>
    <row r="10903" spans="1:5">
      <c r="A10903" t="s">
        <v>61569</v>
      </c>
      <c r="B10903">
        <v>0</v>
      </c>
      <c r="C10903">
        <v>0</v>
      </c>
      <c r="D10903" s="111">
        <v>0</v>
      </c>
      <c r="E10903" s="111" t="s">
        <v>42775</v>
      </c>
    </row>
    <row r="10904" spans="1:5">
      <c r="A10904">
        <v>0</v>
      </c>
      <c r="B10904" t="s">
        <v>61570</v>
      </c>
      <c r="C10904">
        <v>0</v>
      </c>
      <c r="D10904" s="111">
        <v>0</v>
      </c>
      <c r="E10904" s="111" t="s">
        <v>42775</v>
      </c>
    </row>
    <row r="10905" spans="1:5">
      <c r="A10905">
        <v>0</v>
      </c>
      <c r="B10905" t="s">
        <v>23532</v>
      </c>
      <c r="C10905" t="s">
        <v>61571</v>
      </c>
      <c r="D10905" s="111" t="s">
        <v>40</v>
      </c>
      <c r="E10905" s="111" t="s">
        <v>61572</v>
      </c>
    </row>
    <row r="10906" spans="1:5">
      <c r="A10906">
        <v>0</v>
      </c>
      <c r="B10906" t="s">
        <v>23533</v>
      </c>
      <c r="C10906" t="s">
        <v>61573</v>
      </c>
      <c r="D10906" s="111" t="s">
        <v>40</v>
      </c>
      <c r="E10906" s="111" t="s">
        <v>61574</v>
      </c>
    </row>
    <row r="10907" spans="1:5">
      <c r="A10907">
        <v>0</v>
      </c>
      <c r="B10907" t="s">
        <v>23534</v>
      </c>
      <c r="C10907" t="s">
        <v>61575</v>
      </c>
      <c r="D10907" s="111" t="s">
        <v>40</v>
      </c>
      <c r="E10907" s="111" t="s">
        <v>61576</v>
      </c>
    </row>
    <row r="10908" spans="1:5">
      <c r="A10908">
        <v>0</v>
      </c>
      <c r="B10908" t="s">
        <v>23535</v>
      </c>
      <c r="C10908" t="s">
        <v>61577</v>
      </c>
      <c r="D10908" s="111" t="s">
        <v>40</v>
      </c>
      <c r="E10908" s="111" t="s">
        <v>61578</v>
      </c>
    </row>
    <row r="10909" spans="1:5">
      <c r="A10909">
        <v>0</v>
      </c>
      <c r="B10909" t="s">
        <v>23536</v>
      </c>
      <c r="C10909" t="s">
        <v>61579</v>
      </c>
      <c r="D10909" s="111" t="s">
        <v>40</v>
      </c>
      <c r="E10909" s="111" t="s">
        <v>61580</v>
      </c>
    </row>
    <row r="10910" spans="1:5">
      <c r="A10910">
        <v>0</v>
      </c>
      <c r="B10910" t="s">
        <v>23537</v>
      </c>
      <c r="C10910" t="s">
        <v>61581</v>
      </c>
      <c r="D10910" s="111" t="s">
        <v>40</v>
      </c>
      <c r="E10910" s="111" t="s">
        <v>61582</v>
      </c>
    </row>
    <row r="10911" spans="1:5">
      <c r="A10911">
        <v>0</v>
      </c>
      <c r="B10911" t="s">
        <v>23538</v>
      </c>
      <c r="C10911" t="s">
        <v>61583</v>
      </c>
      <c r="D10911" s="111" t="s">
        <v>4130</v>
      </c>
      <c r="E10911" s="111" t="s">
        <v>49165</v>
      </c>
    </row>
    <row r="10912" spans="1:5">
      <c r="A10912">
        <v>0</v>
      </c>
      <c r="B10912" t="s">
        <v>23539</v>
      </c>
      <c r="C10912" t="s">
        <v>61584</v>
      </c>
      <c r="D10912" s="111" t="s">
        <v>4130</v>
      </c>
      <c r="E10912" s="111" t="s">
        <v>47759</v>
      </c>
    </row>
    <row r="10913" spans="1:5">
      <c r="A10913">
        <v>0</v>
      </c>
      <c r="B10913" t="s">
        <v>23540</v>
      </c>
      <c r="C10913" t="s">
        <v>61585</v>
      </c>
      <c r="D10913" s="111" t="s">
        <v>4130</v>
      </c>
      <c r="E10913" s="111" t="s">
        <v>61586</v>
      </c>
    </row>
    <row r="10914" spans="1:5">
      <c r="A10914">
        <v>0</v>
      </c>
      <c r="B10914" t="s">
        <v>23541</v>
      </c>
      <c r="C10914" t="s">
        <v>61587</v>
      </c>
      <c r="D10914" s="111" t="s">
        <v>4130</v>
      </c>
      <c r="E10914" s="111" t="s">
        <v>61588</v>
      </c>
    </row>
    <row r="10915" spans="1:5">
      <c r="A10915">
        <v>0</v>
      </c>
      <c r="B10915" t="s">
        <v>23542</v>
      </c>
      <c r="C10915" t="s">
        <v>61589</v>
      </c>
      <c r="D10915" s="111" t="s">
        <v>4130</v>
      </c>
      <c r="E10915" s="111" t="s">
        <v>48213</v>
      </c>
    </row>
    <row r="10916" spans="1:5">
      <c r="A10916">
        <v>0</v>
      </c>
      <c r="B10916" t="s">
        <v>23543</v>
      </c>
      <c r="C10916" t="s">
        <v>61590</v>
      </c>
      <c r="D10916" s="111" t="s">
        <v>4130</v>
      </c>
      <c r="E10916" s="111" t="s">
        <v>52497</v>
      </c>
    </row>
    <row r="10917" spans="1:5">
      <c r="A10917">
        <v>0</v>
      </c>
      <c r="B10917" t="s">
        <v>61591</v>
      </c>
      <c r="C10917">
        <v>0</v>
      </c>
      <c r="D10917" s="111">
        <v>0</v>
      </c>
      <c r="E10917" s="111" t="s">
        <v>42775</v>
      </c>
    </row>
    <row r="10918" spans="1:5">
      <c r="A10918">
        <v>0</v>
      </c>
      <c r="B10918" t="s">
        <v>23544</v>
      </c>
      <c r="C10918" t="s">
        <v>61592</v>
      </c>
      <c r="D10918" s="111" t="s">
        <v>4130</v>
      </c>
      <c r="E10918" s="111" t="s">
        <v>47846</v>
      </c>
    </row>
    <row r="10919" spans="1:5">
      <c r="A10919">
        <v>0</v>
      </c>
      <c r="B10919" t="s">
        <v>61593</v>
      </c>
      <c r="C10919">
        <v>0</v>
      </c>
      <c r="D10919" s="111">
        <v>0</v>
      </c>
      <c r="E10919" s="111" t="s">
        <v>42775</v>
      </c>
    </row>
    <row r="10920" spans="1:5">
      <c r="A10920">
        <v>0</v>
      </c>
      <c r="B10920" t="s">
        <v>23545</v>
      </c>
      <c r="C10920" t="s">
        <v>61594</v>
      </c>
      <c r="D10920" s="111" t="s">
        <v>40</v>
      </c>
      <c r="E10920" s="111" t="s">
        <v>46903</v>
      </c>
    </row>
    <row r="10921" spans="1:5">
      <c r="A10921">
        <v>0</v>
      </c>
      <c r="B10921" t="s">
        <v>23546</v>
      </c>
      <c r="C10921" t="s">
        <v>61595</v>
      </c>
      <c r="D10921" s="111" t="s">
        <v>40</v>
      </c>
      <c r="E10921" s="111" t="s">
        <v>61596</v>
      </c>
    </row>
    <row r="10922" spans="1:5">
      <c r="A10922">
        <v>0</v>
      </c>
      <c r="B10922" t="s">
        <v>23547</v>
      </c>
      <c r="C10922" t="s">
        <v>61597</v>
      </c>
      <c r="D10922" s="111" t="s">
        <v>40</v>
      </c>
      <c r="E10922" s="111" t="s">
        <v>58728</v>
      </c>
    </row>
    <row r="10923" spans="1:5">
      <c r="A10923">
        <v>0</v>
      </c>
      <c r="B10923" t="s">
        <v>23548</v>
      </c>
      <c r="C10923" t="s">
        <v>61598</v>
      </c>
      <c r="D10923" s="111" t="s">
        <v>40</v>
      </c>
      <c r="E10923" s="111" t="s">
        <v>50135</v>
      </c>
    </row>
    <row r="10924" spans="1:5">
      <c r="A10924">
        <v>0</v>
      </c>
      <c r="B10924" t="s">
        <v>23549</v>
      </c>
      <c r="C10924" t="s">
        <v>61599</v>
      </c>
      <c r="D10924" s="111" t="s">
        <v>40</v>
      </c>
      <c r="E10924" s="111" t="s">
        <v>47484</v>
      </c>
    </row>
    <row r="10925" spans="1:5">
      <c r="A10925" t="s">
        <v>61600</v>
      </c>
      <c r="B10925">
        <v>0</v>
      </c>
      <c r="C10925">
        <v>0</v>
      </c>
      <c r="D10925" s="111">
        <v>0</v>
      </c>
      <c r="E10925" s="111" t="s">
        <v>42775</v>
      </c>
    </row>
    <row r="10926" spans="1:5">
      <c r="A10926">
        <v>0</v>
      </c>
      <c r="B10926" t="s">
        <v>61601</v>
      </c>
      <c r="C10926">
        <v>0</v>
      </c>
      <c r="D10926" s="111">
        <v>0</v>
      </c>
      <c r="E10926" s="111" t="s">
        <v>42775</v>
      </c>
    </row>
    <row r="10927" spans="1:5">
      <c r="A10927">
        <v>0</v>
      </c>
      <c r="B10927" t="s">
        <v>23550</v>
      </c>
      <c r="C10927" t="s">
        <v>61602</v>
      </c>
      <c r="D10927" s="111" t="s">
        <v>24</v>
      </c>
      <c r="E10927" s="111" t="s">
        <v>49182</v>
      </c>
    </row>
    <row r="10928" spans="1:5">
      <c r="A10928">
        <v>0</v>
      </c>
      <c r="B10928" t="s">
        <v>23551</v>
      </c>
      <c r="C10928" t="s">
        <v>61603</v>
      </c>
      <c r="D10928" s="111" t="s">
        <v>24</v>
      </c>
      <c r="E10928" s="111" t="s">
        <v>51761</v>
      </c>
    </row>
    <row r="10929" spans="1:5">
      <c r="A10929">
        <v>0</v>
      </c>
      <c r="B10929" t="s">
        <v>61604</v>
      </c>
      <c r="C10929">
        <v>0</v>
      </c>
      <c r="D10929" s="111">
        <v>0</v>
      </c>
      <c r="E10929" s="111" t="s">
        <v>42775</v>
      </c>
    </row>
    <row r="10930" spans="1:5">
      <c r="A10930">
        <v>0</v>
      </c>
      <c r="B10930" t="s">
        <v>23552</v>
      </c>
      <c r="C10930" t="s">
        <v>61605</v>
      </c>
      <c r="D10930" s="111" t="s">
        <v>24</v>
      </c>
      <c r="E10930" s="111" t="s">
        <v>61606</v>
      </c>
    </row>
    <row r="10931" spans="1:5">
      <c r="A10931">
        <v>0</v>
      </c>
      <c r="B10931" t="s">
        <v>23553</v>
      </c>
      <c r="C10931" t="s">
        <v>61607</v>
      </c>
      <c r="D10931" s="111" t="s">
        <v>24</v>
      </c>
      <c r="E10931" s="111" t="s">
        <v>61608</v>
      </c>
    </row>
    <row r="10932" spans="1:5">
      <c r="A10932">
        <v>0</v>
      </c>
      <c r="B10932" t="s">
        <v>23554</v>
      </c>
      <c r="C10932" t="s">
        <v>23555</v>
      </c>
      <c r="D10932" s="111" t="s">
        <v>24</v>
      </c>
      <c r="E10932" s="111" t="s">
        <v>61609</v>
      </c>
    </row>
    <row r="10933" spans="1:5">
      <c r="A10933">
        <v>0</v>
      </c>
      <c r="B10933" t="s">
        <v>23556</v>
      </c>
      <c r="C10933" t="s">
        <v>61610</v>
      </c>
      <c r="D10933" s="111" t="s">
        <v>40</v>
      </c>
      <c r="E10933" s="111" t="s">
        <v>53410</v>
      </c>
    </row>
    <row r="10934" spans="1:5">
      <c r="A10934">
        <v>0</v>
      </c>
      <c r="B10934" t="s">
        <v>23557</v>
      </c>
      <c r="C10934" t="s">
        <v>61611</v>
      </c>
      <c r="D10934" s="111" t="s">
        <v>40</v>
      </c>
      <c r="E10934" s="111" t="s">
        <v>46799</v>
      </c>
    </row>
    <row r="10935" spans="1:5">
      <c r="A10935">
        <v>0</v>
      </c>
      <c r="B10935" t="s">
        <v>61612</v>
      </c>
      <c r="C10935">
        <v>0</v>
      </c>
      <c r="D10935" s="111">
        <v>0</v>
      </c>
      <c r="E10935" s="111" t="s">
        <v>42775</v>
      </c>
    </row>
    <row r="10936" spans="1:5">
      <c r="A10936">
        <v>0</v>
      </c>
      <c r="B10936" t="s">
        <v>23558</v>
      </c>
      <c r="C10936" t="s">
        <v>61613</v>
      </c>
      <c r="D10936" s="111" t="s">
        <v>4130</v>
      </c>
      <c r="E10936" s="111" t="s">
        <v>61614</v>
      </c>
    </row>
    <row r="10937" spans="1:5">
      <c r="A10937">
        <v>0</v>
      </c>
      <c r="B10937" t="s">
        <v>23559</v>
      </c>
      <c r="C10937" t="s">
        <v>23560</v>
      </c>
      <c r="D10937" s="111" t="s">
        <v>24</v>
      </c>
      <c r="E10937" s="111" t="s">
        <v>47400</v>
      </c>
    </row>
    <row r="10938" spans="1:5">
      <c r="A10938">
        <v>0</v>
      </c>
      <c r="B10938" t="s">
        <v>23561</v>
      </c>
      <c r="C10938" t="s">
        <v>61615</v>
      </c>
      <c r="D10938" s="111" t="s">
        <v>24</v>
      </c>
      <c r="E10938" s="111" t="s">
        <v>47844</v>
      </c>
    </row>
    <row r="10939" spans="1:5">
      <c r="A10939">
        <v>0</v>
      </c>
      <c r="B10939" t="s">
        <v>23562</v>
      </c>
      <c r="C10939" t="s">
        <v>61616</v>
      </c>
      <c r="D10939" s="111" t="s">
        <v>24</v>
      </c>
      <c r="E10939" s="111" t="s">
        <v>61617</v>
      </c>
    </row>
    <row r="10940" spans="1:5">
      <c r="A10940">
        <v>0</v>
      </c>
      <c r="B10940" t="s">
        <v>23563</v>
      </c>
      <c r="C10940" t="s">
        <v>23564</v>
      </c>
      <c r="D10940" s="111" t="s">
        <v>40</v>
      </c>
      <c r="E10940" s="111" t="s">
        <v>50200</v>
      </c>
    </row>
    <row r="10941" spans="1:5">
      <c r="A10941">
        <v>0</v>
      </c>
      <c r="B10941" t="s">
        <v>23565</v>
      </c>
      <c r="C10941" t="s">
        <v>61618</v>
      </c>
      <c r="D10941" s="111" t="s">
        <v>24</v>
      </c>
      <c r="E10941" s="111" t="s">
        <v>61617</v>
      </c>
    </row>
    <row r="10942" spans="1:5">
      <c r="A10942">
        <v>0</v>
      </c>
      <c r="B10942" t="s">
        <v>23566</v>
      </c>
      <c r="C10942" t="s">
        <v>23567</v>
      </c>
      <c r="D10942" s="111" t="s">
        <v>24</v>
      </c>
      <c r="E10942" s="111" t="s">
        <v>61617</v>
      </c>
    </row>
    <row r="10943" spans="1:5">
      <c r="A10943">
        <v>0</v>
      </c>
      <c r="B10943" t="s">
        <v>23568</v>
      </c>
      <c r="C10943" t="s">
        <v>61619</v>
      </c>
      <c r="D10943" s="111" t="s">
        <v>24</v>
      </c>
      <c r="E10943" s="111" t="s">
        <v>47400</v>
      </c>
    </row>
    <row r="10944" spans="1:5">
      <c r="A10944">
        <v>0</v>
      </c>
      <c r="B10944" t="s">
        <v>23569</v>
      </c>
      <c r="C10944" t="s">
        <v>61620</v>
      </c>
      <c r="D10944" s="111" t="s">
        <v>24</v>
      </c>
      <c r="E10944" s="111" t="s">
        <v>47918</v>
      </c>
    </row>
    <row r="10945" spans="1:5">
      <c r="A10945">
        <v>0</v>
      </c>
      <c r="B10945" t="s">
        <v>23570</v>
      </c>
      <c r="C10945" t="s">
        <v>61621</v>
      </c>
      <c r="D10945" s="111" t="s">
        <v>24</v>
      </c>
      <c r="E10945" s="111" t="s">
        <v>49191</v>
      </c>
    </row>
    <row r="10946" spans="1:5">
      <c r="A10946" t="s">
        <v>61622</v>
      </c>
      <c r="B10946">
        <v>0</v>
      </c>
      <c r="C10946">
        <v>0</v>
      </c>
      <c r="D10946" s="111">
        <v>0</v>
      </c>
      <c r="E10946" s="111" t="s">
        <v>42775</v>
      </c>
    </row>
    <row r="10947" spans="1:5">
      <c r="A10947">
        <v>0</v>
      </c>
      <c r="B10947" t="s">
        <v>61623</v>
      </c>
      <c r="C10947">
        <v>0</v>
      </c>
      <c r="D10947" s="111">
        <v>0</v>
      </c>
      <c r="E10947" s="111" t="s">
        <v>42775</v>
      </c>
    </row>
    <row r="10948" spans="1:5">
      <c r="A10948">
        <v>0</v>
      </c>
      <c r="B10948" t="s">
        <v>23571</v>
      </c>
      <c r="C10948" t="s">
        <v>61624</v>
      </c>
      <c r="D10948" s="111" t="s">
        <v>4130</v>
      </c>
      <c r="E10948" s="111" t="s">
        <v>61625</v>
      </c>
    </row>
    <row r="10949" spans="1:5">
      <c r="A10949">
        <v>0</v>
      </c>
      <c r="B10949" t="s">
        <v>23572</v>
      </c>
      <c r="C10949" t="s">
        <v>61626</v>
      </c>
      <c r="D10949" s="111" t="s">
        <v>4130</v>
      </c>
      <c r="E10949" s="111" t="s">
        <v>61627</v>
      </c>
    </row>
    <row r="10950" spans="1:5">
      <c r="A10950">
        <v>0</v>
      </c>
      <c r="B10950" t="s">
        <v>23573</v>
      </c>
      <c r="C10950" t="s">
        <v>61628</v>
      </c>
      <c r="D10950" s="111" t="s">
        <v>4130</v>
      </c>
      <c r="E10950" s="111" t="s">
        <v>61629</v>
      </c>
    </row>
    <row r="10951" spans="1:5">
      <c r="A10951">
        <v>0</v>
      </c>
      <c r="B10951" t="s">
        <v>23574</v>
      </c>
      <c r="C10951" t="s">
        <v>61630</v>
      </c>
      <c r="D10951" s="111" t="s">
        <v>4130</v>
      </c>
      <c r="E10951" s="111" t="s">
        <v>61488</v>
      </c>
    </row>
    <row r="10952" spans="1:5">
      <c r="A10952">
        <v>0</v>
      </c>
      <c r="B10952" t="s">
        <v>61631</v>
      </c>
      <c r="C10952">
        <v>0</v>
      </c>
      <c r="D10952" s="111">
        <v>0</v>
      </c>
      <c r="E10952" s="111" t="s">
        <v>42775</v>
      </c>
    </row>
    <row r="10953" spans="1:5">
      <c r="A10953">
        <v>0</v>
      </c>
      <c r="B10953" t="s">
        <v>23575</v>
      </c>
      <c r="C10953" t="s">
        <v>61632</v>
      </c>
      <c r="D10953" s="111" t="s">
        <v>33</v>
      </c>
      <c r="E10953" s="111" t="s">
        <v>61633</v>
      </c>
    </row>
    <row r="10954" spans="1:5">
      <c r="A10954">
        <v>0</v>
      </c>
      <c r="B10954" t="s">
        <v>23576</v>
      </c>
      <c r="C10954" t="s">
        <v>61634</v>
      </c>
      <c r="D10954" s="111" t="s">
        <v>33</v>
      </c>
      <c r="E10954" s="111" t="s">
        <v>49476</v>
      </c>
    </row>
    <row r="10955" spans="1:5">
      <c r="A10955">
        <v>0</v>
      </c>
      <c r="B10955" t="s">
        <v>23577</v>
      </c>
      <c r="C10955" t="s">
        <v>23578</v>
      </c>
      <c r="D10955" s="111" t="s">
        <v>4130</v>
      </c>
      <c r="E10955" s="111" t="s">
        <v>61401</v>
      </c>
    </row>
    <row r="10956" spans="1:5">
      <c r="A10956">
        <v>0</v>
      </c>
      <c r="B10956" t="s">
        <v>23579</v>
      </c>
      <c r="C10956" t="s">
        <v>23580</v>
      </c>
      <c r="D10956" s="111" t="s">
        <v>33</v>
      </c>
      <c r="E10956" s="111" t="s">
        <v>61635</v>
      </c>
    </row>
    <row r="10957" spans="1:5">
      <c r="A10957">
        <v>0</v>
      </c>
      <c r="B10957" t="s">
        <v>23581</v>
      </c>
      <c r="C10957" t="s">
        <v>61636</v>
      </c>
      <c r="D10957" s="111" t="s">
        <v>33</v>
      </c>
      <c r="E10957" s="111" t="s">
        <v>46891</v>
      </c>
    </row>
    <row r="10958" spans="1:5">
      <c r="A10958">
        <v>0</v>
      </c>
      <c r="B10958" t="s">
        <v>23582</v>
      </c>
      <c r="C10958" t="s">
        <v>23583</v>
      </c>
      <c r="D10958" s="111" t="s">
        <v>40</v>
      </c>
      <c r="E10958" s="111" t="s">
        <v>61637</v>
      </c>
    </row>
    <row r="10959" spans="1:5">
      <c r="A10959">
        <v>0</v>
      </c>
      <c r="B10959" t="s">
        <v>23584</v>
      </c>
      <c r="C10959" t="s">
        <v>61638</v>
      </c>
      <c r="D10959" s="111" t="s">
        <v>24</v>
      </c>
      <c r="E10959" s="111" t="s">
        <v>58003</v>
      </c>
    </row>
    <row r="10960" spans="1:5">
      <c r="A10960">
        <v>0</v>
      </c>
      <c r="B10960" t="s">
        <v>23585</v>
      </c>
      <c r="C10960" t="s">
        <v>61639</v>
      </c>
      <c r="D10960" s="111" t="s">
        <v>33</v>
      </c>
      <c r="E10960" s="111" t="s">
        <v>61640</v>
      </c>
    </row>
    <row r="10961" spans="1:5">
      <c r="A10961">
        <v>0</v>
      </c>
      <c r="B10961" t="s">
        <v>23586</v>
      </c>
      <c r="C10961" t="s">
        <v>61641</v>
      </c>
      <c r="D10961" s="111" t="s">
        <v>33</v>
      </c>
      <c r="E10961" s="111" t="s">
        <v>61642</v>
      </c>
    </row>
    <row r="10962" spans="1:5">
      <c r="A10962">
        <v>0</v>
      </c>
      <c r="B10962" t="s">
        <v>23587</v>
      </c>
      <c r="C10962" t="s">
        <v>61643</v>
      </c>
      <c r="D10962" s="111" t="s">
        <v>33</v>
      </c>
      <c r="E10962" s="111" t="s">
        <v>61644</v>
      </c>
    </row>
    <row r="10963" spans="1:5">
      <c r="A10963">
        <v>0</v>
      </c>
      <c r="B10963" t="s">
        <v>61645</v>
      </c>
      <c r="C10963">
        <v>0</v>
      </c>
      <c r="D10963" s="111">
        <v>0</v>
      </c>
      <c r="E10963" s="111" t="s">
        <v>42775</v>
      </c>
    </row>
    <row r="10964" spans="1:5">
      <c r="A10964">
        <v>0</v>
      </c>
      <c r="B10964" t="s">
        <v>23588</v>
      </c>
      <c r="C10964" t="s">
        <v>61646</v>
      </c>
      <c r="D10964" s="111" t="s">
        <v>24</v>
      </c>
      <c r="E10964" s="111" t="s">
        <v>61647</v>
      </c>
    </row>
    <row r="10965" spans="1:5">
      <c r="A10965">
        <v>0</v>
      </c>
      <c r="B10965" t="s">
        <v>23589</v>
      </c>
      <c r="C10965" t="s">
        <v>61648</v>
      </c>
      <c r="D10965" s="111" t="s">
        <v>24</v>
      </c>
      <c r="E10965" s="111" t="s">
        <v>61649</v>
      </c>
    </row>
    <row r="10966" spans="1:5">
      <c r="A10966">
        <v>0</v>
      </c>
      <c r="B10966" t="s">
        <v>23590</v>
      </c>
      <c r="C10966" t="s">
        <v>61650</v>
      </c>
      <c r="D10966" s="111" t="s">
        <v>24</v>
      </c>
      <c r="E10966" s="111" t="s">
        <v>60971</v>
      </c>
    </row>
    <row r="10967" spans="1:5">
      <c r="A10967">
        <v>0</v>
      </c>
      <c r="B10967" t="s">
        <v>23591</v>
      </c>
      <c r="C10967" t="s">
        <v>61651</v>
      </c>
      <c r="D10967" s="111" t="s">
        <v>24</v>
      </c>
      <c r="E10967" s="111" t="s">
        <v>61652</v>
      </c>
    </row>
    <row r="10968" spans="1:5">
      <c r="A10968">
        <v>0</v>
      </c>
      <c r="B10968" t="s">
        <v>23592</v>
      </c>
      <c r="C10968" t="s">
        <v>61653</v>
      </c>
      <c r="D10968" s="111" t="s">
        <v>24</v>
      </c>
      <c r="E10968" s="111" t="s">
        <v>61654</v>
      </c>
    </row>
    <row r="10969" spans="1:5">
      <c r="A10969">
        <v>0</v>
      </c>
      <c r="B10969" t="s">
        <v>23593</v>
      </c>
      <c r="C10969" t="s">
        <v>61655</v>
      </c>
      <c r="D10969" s="111" t="s">
        <v>24</v>
      </c>
      <c r="E10969" s="111" t="s">
        <v>61656</v>
      </c>
    </row>
    <row r="10970" spans="1:5">
      <c r="A10970">
        <v>0</v>
      </c>
      <c r="B10970" t="s">
        <v>23594</v>
      </c>
      <c r="C10970" t="s">
        <v>61657</v>
      </c>
      <c r="D10970" s="111" t="s">
        <v>24</v>
      </c>
      <c r="E10970" s="111" t="s">
        <v>55863</v>
      </c>
    </row>
    <row r="10971" spans="1:5">
      <c r="A10971">
        <v>0</v>
      </c>
      <c r="B10971" t="s">
        <v>23595</v>
      </c>
      <c r="C10971" t="s">
        <v>61658</v>
      </c>
      <c r="D10971" s="111" t="s">
        <v>24</v>
      </c>
      <c r="E10971" s="111" t="s">
        <v>48768</v>
      </c>
    </row>
    <row r="10972" spans="1:5">
      <c r="A10972">
        <v>0</v>
      </c>
      <c r="B10972" t="s">
        <v>23596</v>
      </c>
      <c r="C10972" t="s">
        <v>61659</v>
      </c>
      <c r="D10972" s="111" t="s">
        <v>24</v>
      </c>
      <c r="E10972" s="111" t="s">
        <v>61660</v>
      </c>
    </row>
    <row r="10973" spans="1:5">
      <c r="A10973">
        <v>0</v>
      </c>
      <c r="B10973" t="s">
        <v>23597</v>
      </c>
      <c r="C10973" t="s">
        <v>61661</v>
      </c>
      <c r="D10973" s="111" t="s">
        <v>4130</v>
      </c>
      <c r="E10973" s="111" t="s">
        <v>61662</v>
      </c>
    </row>
    <row r="10974" spans="1:5">
      <c r="A10974">
        <v>0</v>
      </c>
      <c r="B10974" t="s">
        <v>23598</v>
      </c>
      <c r="C10974" t="s">
        <v>61663</v>
      </c>
      <c r="D10974" s="111" t="s">
        <v>24</v>
      </c>
      <c r="E10974" s="111" t="s">
        <v>61664</v>
      </c>
    </row>
    <row r="10975" spans="1:5">
      <c r="A10975">
        <v>0</v>
      </c>
      <c r="B10975" t="s">
        <v>61665</v>
      </c>
      <c r="C10975">
        <v>0</v>
      </c>
      <c r="D10975" s="111">
        <v>0</v>
      </c>
      <c r="E10975" s="111" t="s">
        <v>42775</v>
      </c>
    </row>
    <row r="10976" spans="1:5">
      <c r="A10976">
        <v>0</v>
      </c>
      <c r="B10976" t="s">
        <v>23599</v>
      </c>
      <c r="C10976" t="s">
        <v>61666</v>
      </c>
      <c r="D10976" s="111" t="s">
        <v>50043</v>
      </c>
      <c r="E10976" s="111" t="s">
        <v>61667</v>
      </c>
    </row>
    <row r="10977" spans="1:5">
      <c r="A10977" t="s">
        <v>61668</v>
      </c>
      <c r="B10977">
        <v>0</v>
      </c>
      <c r="C10977">
        <v>0</v>
      </c>
      <c r="D10977" s="111">
        <v>0</v>
      </c>
      <c r="E10977" s="111" t="s">
        <v>42775</v>
      </c>
    </row>
    <row r="10978" spans="1:5">
      <c r="A10978">
        <v>0</v>
      </c>
      <c r="B10978" t="s">
        <v>61669</v>
      </c>
      <c r="C10978">
        <v>0</v>
      </c>
      <c r="D10978" s="111">
        <v>0</v>
      </c>
      <c r="E10978" s="111" t="s">
        <v>42775</v>
      </c>
    </row>
    <row r="10979" spans="1:5">
      <c r="A10979">
        <v>0</v>
      </c>
      <c r="B10979" t="s">
        <v>23600</v>
      </c>
      <c r="C10979" t="s">
        <v>61670</v>
      </c>
      <c r="D10979" s="111" t="s">
        <v>40</v>
      </c>
      <c r="E10979" s="111" t="s">
        <v>50400</v>
      </c>
    </row>
    <row r="10980" spans="1:5">
      <c r="A10980">
        <v>0</v>
      </c>
      <c r="B10980" t="s">
        <v>23601</v>
      </c>
      <c r="C10980" t="s">
        <v>61671</v>
      </c>
      <c r="D10980" s="111" t="s">
        <v>40</v>
      </c>
      <c r="E10980" s="111" t="s">
        <v>59510</v>
      </c>
    </row>
    <row r="10981" spans="1:5">
      <c r="A10981">
        <v>0</v>
      </c>
      <c r="B10981" t="s">
        <v>23602</v>
      </c>
      <c r="C10981" t="s">
        <v>61672</v>
      </c>
      <c r="D10981" s="111" t="s">
        <v>40</v>
      </c>
      <c r="E10981" s="111" t="s">
        <v>59576</v>
      </c>
    </row>
    <row r="10982" spans="1:5">
      <c r="A10982">
        <v>0</v>
      </c>
      <c r="B10982" t="s">
        <v>23603</v>
      </c>
      <c r="C10982" t="s">
        <v>61673</v>
      </c>
      <c r="D10982" s="111" t="s">
        <v>4130</v>
      </c>
      <c r="E10982" s="111" t="s">
        <v>61674</v>
      </c>
    </row>
    <row r="10983" spans="1:5">
      <c r="A10983">
        <v>0</v>
      </c>
      <c r="B10983" t="s">
        <v>23604</v>
      </c>
      <c r="C10983" t="s">
        <v>61675</v>
      </c>
      <c r="D10983" s="111" t="s">
        <v>4130</v>
      </c>
      <c r="E10983" s="111" t="s">
        <v>61676</v>
      </c>
    </row>
    <row r="10984" spans="1:5">
      <c r="A10984" t="s">
        <v>61677</v>
      </c>
      <c r="B10984">
        <v>0</v>
      </c>
      <c r="C10984">
        <v>0</v>
      </c>
      <c r="D10984" s="111">
        <v>0</v>
      </c>
      <c r="E10984" s="111" t="s">
        <v>42775</v>
      </c>
    </row>
    <row r="10985" spans="1:5">
      <c r="A10985">
        <v>0</v>
      </c>
      <c r="B10985" t="s">
        <v>61678</v>
      </c>
      <c r="C10985">
        <v>0</v>
      </c>
      <c r="D10985" s="111">
        <v>0</v>
      </c>
      <c r="E10985" s="111" t="s">
        <v>42775</v>
      </c>
    </row>
    <row r="10986" spans="1:5">
      <c r="A10986">
        <v>0</v>
      </c>
      <c r="B10986" t="s">
        <v>61679</v>
      </c>
      <c r="C10986" t="s">
        <v>61680</v>
      </c>
      <c r="D10986" s="111" t="s">
        <v>4130</v>
      </c>
      <c r="E10986" s="111" t="s">
        <v>61681</v>
      </c>
    </row>
    <row r="10987" spans="1:5">
      <c r="A10987">
        <v>0</v>
      </c>
      <c r="B10987" t="s">
        <v>23605</v>
      </c>
      <c r="C10987" t="s">
        <v>61682</v>
      </c>
      <c r="D10987" s="111" t="s">
        <v>4130</v>
      </c>
      <c r="E10987" s="111" t="s">
        <v>61683</v>
      </c>
    </row>
    <row r="10988" spans="1:5">
      <c r="A10988">
        <v>0</v>
      </c>
      <c r="B10988" t="s">
        <v>61684</v>
      </c>
      <c r="C10988" t="s">
        <v>61685</v>
      </c>
      <c r="D10988" s="111" t="s">
        <v>4130</v>
      </c>
      <c r="E10988" s="111" t="s">
        <v>61686</v>
      </c>
    </row>
    <row r="10989" spans="1:5">
      <c r="A10989">
        <v>0</v>
      </c>
      <c r="B10989" t="s">
        <v>23606</v>
      </c>
      <c r="C10989" t="s">
        <v>61687</v>
      </c>
      <c r="D10989" s="111" t="s">
        <v>4130</v>
      </c>
      <c r="E10989" s="111" t="s">
        <v>43794</v>
      </c>
    </row>
    <row r="10990" spans="1:5">
      <c r="A10990">
        <v>0</v>
      </c>
      <c r="B10990" t="s">
        <v>23607</v>
      </c>
      <c r="C10990" t="s">
        <v>61688</v>
      </c>
      <c r="D10990" s="111" t="s">
        <v>4130</v>
      </c>
      <c r="E10990" s="111" t="s">
        <v>61689</v>
      </c>
    </row>
    <row r="10991" spans="1:5">
      <c r="A10991">
        <v>0</v>
      </c>
      <c r="B10991" t="s">
        <v>23608</v>
      </c>
      <c r="C10991" t="s">
        <v>61690</v>
      </c>
      <c r="D10991" s="111" t="s">
        <v>4130</v>
      </c>
      <c r="E10991" s="111" t="s">
        <v>61691</v>
      </c>
    </row>
    <row r="10992" spans="1:5">
      <c r="A10992">
        <v>0</v>
      </c>
      <c r="B10992" t="s">
        <v>23609</v>
      </c>
      <c r="C10992" t="s">
        <v>61692</v>
      </c>
      <c r="D10992" s="111" t="s">
        <v>4130</v>
      </c>
      <c r="E10992" s="111" t="s">
        <v>61693</v>
      </c>
    </row>
    <row r="10993" spans="1:5">
      <c r="A10993">
        <v>0</v>
      </c>
      <c r="B10993" t="s">
        <v>23610</v>
      </c>
      <c r="C10993" t="s">
        <v>61694</v>
      </c>
      <c r="D10993" s="111" t="s">
        <v>4130</v>
      </c>
      <c r="E10993" s="111" t="s">
        <v>51039</v>
      </c>
    </row>
    <row r="10994" spans="1:5">
      <c r="A10994">
        <v>0</v>
      </c>
      <c r="B10994" t="s">
        <v>61695</v>
      </c>
      <c r="C10994" t="s">
        <v>61696</v>
      </c>
      <c r="D10994" s="111" t="s">
        <v>4130</v>
      </c>
      <c r="E10994" s="111" t="s">
        <v>61697</v>
      </c>
    </row>
    <row r="10995" spans="1:5">
      <c r="A10995">
        <v>0</v>
      </c>
      <c r="B10995" t="s">
        <v>23611</v>
      </c>
      <c r="C10995" t="s">
        <v>61698</v>
      </c>
      <c r="D10995" s="111" t="s">
        <v>4130</v>
      </c>
      <c r="E10995" s="111" t="s">
        <v>49682</v>
      </c>
    </row>
    <row r="10996" spans="1:5">
      <c r="A10996">
        <v>0</v>
      </c>
      <c r="B10996" t="s">
        <v>23612</v>
      </c>
      <c r="C10996" t="s">
        <v>61699</v>
      </c>
      <c r="D10996" s="111" t="s">
        <v>4130</v>
      </c>
      <c r="E10996" s="111" t="s">
        <v>61700</v>
      </c>
    </row>
    <row r="10997" spans="1:5">
      <c r="A10997">
        <v>0</v>
      </c>
      <c r="B10997" t="s">
        <v>23613</v>
      </c>
      <c r="C10997" t="s">
        <v>61701</v>
      </c>
      <c r="D10997" s="111" t="s">
        <v>4130</v>
      </c>
      <c r="E10997" s="111" t="s">
        <v>51870</v>
      </c>
    </row>
    <row r="10998" spans="1:5">
      <c r="A10998">
        <v>0</v>
      </c>
      <c r="B10998" t="s">
        <v>23614</v>
      </c>
      <c r="C10998" t="s">
        <v>61702</v>
      </c>
      <c r="D10998" s="111" t="s">
        <v>4130</v>
      </c>
      <c r="E10998" s="111" t="s">
        <v>61703</v>
      </c>
    </row>
    <row r="10999" spans="1:5">
      <c r="A10999">
        <v>0</v>
      </c>
      <c r="B10999" t="s">
        <v>61704</v>
      </c>
      <c r="C10999">
        <v>0</v>
      </c>
      <c r="D10999" s="111">
        <v>0</v>
      </c>
      <c r="E10999" s="111" t="s">
        <v>42775</v>
      </c>
    </row>
    <row r="11000" spans="1:5">
      <c r="A11000">
        <v>0</v>
      </c>
      <c r="B11000" t="s">
        <v>23615</v>
      </c>
      <c r="C11000" t="s">
        <v>61705</v>
      </c>
      <c r="D11000" s="111" t="s">
        <v>4130</v>
      </c>
      <c r="E11000" s="111" t="s">
        <v>61706</v>
      </c>
    </row>
    <row r="11001" spans="1:5">
      <c r="A11001">
        <v>0</v>
      </c>
      <c r="B11001" t="s">
        <v>23616</v>
      </c>
      <c r="C11001" t="s">
        <v>61707</v>
      </c>
      <c r="D11001" s="111" t="s">
        <v>4130</v>
      </c>
      <c r="E11001" s="111" t="s">
        <v>61708</v>
      </c>
    </row>
    <row r="11002" spans="1:5">
      <c r="A11002">
        <v>0</v>
      </c>
      <c r="B11002" t="s">
        <v>23617</v>
      </c>
      <c r="C11002" t="s">
        <v>61709</v>
      </c>
      <c r="D11002" s="111" t="s">
        <v>4130</v>
      </c>
      <c r="E11002" s="111" t="s">
        <v>57294</v>
      </c>
    </row>
    <row r="11003" spans="1:5">
      <c r="A11003">
        <v>0</v>
      </c>
      <c r="B11003" t="s">
        <v>23618</v>
      </c>
      <c r="C11003" t="s">
        <v>61710</v>
      </c>
      <c r="D11003" s="111" t="s">
        <v>4130</v>
      </c>
      <c r="E11003" s="111" t="s">
        <v>61711</v>
      </c>
    </row>
    <row r="11004" spans="1:5">
      <c r="A11004">
        <v>0</v>
      </c>
      <c r="B11004" t="s">
        <v>23619</v>
      </c>
      <c r="C11004" t="s">
        <v>61712</v>
      </c>
      <c r="D11004" s="111" t="s">
        <v>4130</v>
      </c>
      <c r="E11004" s="111" t="s">
        <v>61713</v>
      </c>
    </row>
    <row r="11005" spans="1:5">
      <c r="A11005">
        <v>0</v>
      </c>
      <c r="B11005" t="s">
        <v>61714</v>
      </c>
      <c r="C11005">
        <v>0</v>
      </c>
      <c r="D11005" s="111">
        <v>0</v>
      </c>
      <c r="E11005" s="111" t="s">
        <v>42775</v>
      </c>
    </row>
    <row r="11006" spans="1:5">
      <c r="A11006">
        <v>0</v>
      </c>
      <c r="B11006" t="s">
        <v>23620</v>
      </c>
      <c r="C11006" t="s">
        <v>61715</v>
      </c>
      <c r="D11006" s="111" t="s">
        <v>4130</v>
      </c>
      <c r="E11006" s="111" t="s">
        <v>61711</v>
      </c>
    </row>
    <row r="11007" spans="1:5">
      <c r="A11007">
        <v>0</v>
      </c>
      <c r="B11007" t="s">
        <v>23621</v>
      </c>
      <c r="C11007" t="s">
        <v>61716</v>
      </c>
      <c r="D11007" s="111" t="s">
        <v>4130</v>
      </c>
      <c r="E11007" s="111" t="s">
        <v>61717</v>
      </c>
    </row>
    <row r="11008" spans="1:5">
      <c r="A11008">
        <v>0</v>
      </c>
      <c r="B11008" t="s">
        <v>23622</v>
      </c>
      <c r="C11008" t="s">
        <v>61718</v>
      </c>
      <c r="D11008" s="111" t="s">
        <v>4130</v>
      </c>
      <c r="E11008" s="111" t="s">
        <v>61719</v>
      </c>
    </row>
    <row r="11009" spans="1:5">
      <c r="A11009">
        <v>0</v>
      </c>
      <c r="B11009" t="s">
        <v>61720</v>
      </c>
      <c r="C11009">
        <v>0</v>
      </c>
      <c r="D11009" s="111">
        <v>0</v>
      </c>
      <c r="E11009" s="111" t="s">
        <v>42775</v>
      </c>
    </row>
    <row r="11010" spans="1:5">
      <c r="A11010">
        <v>0</v>
      </c>
      <c r="B11010" t="s">
        <v>23623</v>
      </c>
      <c r="C11010" t="s">
        <v>61721</v>
      </c>
      <c r="D11010" s="111" t="s">
        <v>4130</v>
      </c>
      <c r="E11010" s="111" t="s">
        <v>61722</v>
      </c>
    </row>
    <row r="11011" spans="1:5">
      <c r="A11011">
        <v>0</v>
      </c>
      <c r="B11011" t="s">
        <v>23624</v>
      </c>
      <c r="C11011" t="s">
        <v>61723</v>
      </c>
      <c r="D11011" s="111" t="s">
        <v>4130</v>
      </c>
      <c r="E11011" s="111" t="s">
        <v>61724</v>
      </c>
    </row>
    <row r="11012" spans="1:5">
      <c r="A11012">
        <v>0</v>
      </c>
      <c r="B11012" t="s">
        <v>23625</v>
      </c>
      <c r="C11012" t="s">
        <v>61725</v>
      </c>
      <c r="D11012" s="111" t="s">
        <v>4130</v>
      </c>
      <c r="E11012" s="111" t="s">
        <v>61724</v>
      </c>
    </row>
    <row r="11013" spans="1:5">
      <c r="A11013">
        <v>0</v>
      </c>
      <c r="B11013" t="s">
        <v>61726</v>
      </c>
      <c r="C11013">
        <v>0</v>
      </c>
      <c r="D11013" s="111">
        <v>0</v>
      </c>
      <c r="E11013" s="111" t="s">
        <v>42775</v>
      </c>
    </row>
    <row r="11014" spans="1:5">
      <c r="A11014">
        <v>0</v>
      </c>
      <c r="B11014" t="s">
        <v>23626</v>
      </c>
      <c r="C11014" t="s">
        <v>61727</v>
      </c>
      <c r="D11014" s="111" t="s">
        <v>4130</v>
      </c>
      <c r="E11014" s="111" t="s">
        <v>51898</v>
      </c>
    </row>
    <row r="11015" spans="1:5">
      <c r="A11015" t="s">
        <v>61728</v>
      </c>
      <c r="B11015">
        <v>0</v>
      </c>
      <c r="C11015">
        <v>0</v>
      </c>
      <c r="D11015" s="111">
        <v>0</v>
      </c>
      <c r="E11015" s="111" t="s">
        <v>42775</v>
      </c>
    </row>
    <row r="11016" spans="1:5">
      <c r="A11016">
        <v>0</v>
      </c>
      <c r="B11016" t="s">
        <v>61729</v>
      </c>
      <c r="C11016">
        <v>0</v>
      </c>
      <c r="D11016" s="111">
        <v>0</v>
      </c>
      <c r="E11016" s="111" t="s">
        <v>42775</v>
      </c>
    </row>
    <row r="11017" spans="1:5">
      <c r="A11017">
        <v>0</v>
      </c>
      <c r="B11017" t="s">
        <v>23629</v>
      </c>
      <c r="C11017" t="s">
        <v>61730</v>
      </c>
      <c r="D11017" s="111" t="s">
        <v>40</v>
      </c>
      <c r="E11017" s="111" t="s">
        <v>61731</v>
      </c>
    </row>
    <row r="11018" spans="1:5">
      <c r="A11018">
        <v>0</v>
      </c>
      <c r="B11018" t="s">
        <v>23630</v>
      </c>
      <c r="C11018" t="s">
        <v>61732</v>
      </c>
      <c r="D11018" s="111" t="s">
        <v>40</v>
      </c>
      <c r="E11018" s="111" t="s">
        <v>59550</v>
      </c>
    </row>
    <row r="11019" spans="1:5">
      <c r="A11019" t="s">
        <v>61733</v>
      </c>
      <c r="B11019">
        <v>0</v>
      </c>
      <c r="C11019">
        <v>0</v>
      </c>
      <c r="D11019" s="111">
        <v>0</v>
      </c>
      <c r="E11019" s="111" t="s">
        <v>42775</v>
      </c>
    </row>
    <row r="11020" spans="1:5">
      <c r="A11020">
        <v>0</v>
      </c>
      <c r="B11020" t="s">
        <v>61734</v>
      </c>
      <c r="C11020">
        <v>0</v>
      </c>
      <c r="D11020" s="111">
        <v>0</v>
      </c>
      <c r="E11020" s="111" t="s">
        <v>42775</v>
      </c>
    </row>
    <row r="11021" spans="1:5">
      <c r="A11021">
        <v>0</v>
      </c>
      <c r="B11021" t="s">
        <v>23631</v>
      </c>
      <c r="C11021" t="s">
        <v>61735</v>
      </c>
      <c r="D11021" s="111" t="s">
        <v>4130</v>
      </c>
      <c r="E11021" s="111" t="s">
        <v>51908</v>
      </c>
    </row>
    <row r="11022" spans="1:5">
      <c r="A11022">
        <v>0</v>
      </c>
      <c r="B11022" t="s">
        <v>23632</v>
      </c>
      <c r="C11022" t="s">
        <v>61736</v>
      </c>
      <c r="D11022" s="111" t="s">
        <v>4130</v>
      </c>
      <c r="E11022" s="111" t="s">
        <v>51910</v>
      </c>
    </row>
    <row r="11023" spans="1:5">
      <c r="A11023">
        <v>0</v>
      </c>
      <c r="B11023" t="s">
        <v>23633</v>
      </c>
      <c r="C11023" t="s">
        <v>61737</v>
      </c>
      <c r="D11023" s="111" t="s">
        <v>4130</v>
      </c>
      <c r="E11023" s="111" t="s">
        <v>61738</v>
      </c>
    </row>
    <row r="11024" spans="1:5">
      <c r="A11024">
        <v>0</v>
      </c>
      <c r="B11024">
        <v>0</v>
      </c>
      <c r="C11024">
        <v>0</v>
      </c>
      <c r="D11024" s="111">
        <v>0</v>
      </c>
      <c r="E11024" s="111" t="s">
        <v>42775</v>
      </c>
    </row>
    <row r="11025" spans="1:5">
      <c r="A11025">
        <v>0</v>
      </c>
      <c r="B11025">
        <v>0</v>
      </c>
      <c r="C11025">
        <v>0</v>
      </c>
      <c r="D11025" s="111">
        <v>0</v>
      </c>
      <c r="E11025" s="111" t="s">
        <v>42775</v>
      </c>
    </row>
    <row r="11026" spans="1:5">
      <c r="A11026" t="s">
        <v>61739</v>
      </c>
      <c r="B11026">
        <v>0</v>
      </c>
      <c r="C11026">
        <v>0</v>
      </c>
      <c r="D11026" s="111">
        <v>0</v>
      </c>
      <c r="E11026" s="111" t="s">
        <v>42775</v>
      </c>
    </row>
    <row r="11027" spans="1:5">
      <c r="A11027">
        <v>0</v>
      </c>
      <c r="B11027" t="s">
        <v>61740</v>
      </c>
      <c r="C11027">
        <v>0</v>
      </c>
      <c r="D11027" s="111">
        <v>0</v>
      </c>
      <c r="E11027" s="111" t="s">
        <v>42775</v>
      </c>
    </row>
    <row r="11028" spans="1:5">
      <c r="A11028">
        <v>0</v>
      </c>
      <c r="B11028" t="s">
        <v>61741</v>
      </c>
      <c r="C11028" t="s">
        <v>61742</v>
      </c>
      <c r="D11028" s="111" t="s">
        <v>40</v>
      </c>
      <c r="E11028" s="111" t="s">
        <v>61510</v>
      </c>
    </row>
    <row r="11029" spans="1:5">
      <c r="A11029">
        <v>0</v>
      </c>
      <c r="B11029" t="s">
        <v>61743</v>
      </c>
      <c r="C11029" t="s">
        <v>61744</v>
      </c>
      <c r="D11029" s="111" t="s">
        <v>40</v>
      </c>
      <c r="E11029" s="111" t="s">
        <v>51202</v>
      </c>
    </row>
    <row r="11030" spans="1:5">
      <c r="A11030" t="s">
        <v>61745</v>
      </c>
      <c r="B11030">
        <v>0</v>
      </c>
      <c r="C11030">
        <v>0</v>
      </c>
      <c r="D11030" s="111">
        <v>0</v>
      </c>
      <c r="E11030" s="111" t="s">
        <v>42775</v>
      </c>
    </row>
    <row r="11031" spans="1:5">
      <c r="A11031">
        <v>0</v>
      </c>
      <c r="B11031" t="s">
        <v>61746</v>
      </c>
      <c r="C11031">
        <v>0</v>
      </c>
      <c r="D11031" s="111">
        <v>0</v>
      </c>
      <c r="E11031" s="111" t="s">
        <v>42775</v>
      </c>
    </row>
    <row r="11032" spans="1:5">
      <c r="A11032">
        <v>0</v>
      </c>
      <c r="B11032" t="s">
        <v>61747</v>
      </c>
      <c r="C11032" t="s">
        <v>61748</v>
      </c>
      <c r="D11032" s="111" t="s">
        <v>40</v>
      </c>
      <c r="E11032" s="111" t="s">
        <v>61749</v>
      </c>
    </row>
    <row r="11033" spans="1:5">
      <c r="A11033">
        <v>0</v>
      </c>
      <c r="B11033" t="s">
        <v>61750</v>
      </c>
      <c r="C11033" t="s">
        <v>61751</v>
      </c>
      <c r="D11033" s="111" t="s">
        <v>40</v>
      </c>
      <c r="E11033" s="111" t="s">
        <v>61752</v>
      </c>
    </row>
    <row r="11034" spans="1:5">
      <c r="A11034">
        <v>0</v>
      </c>
      <c r="B11034" t="s">
        <v>61753</v>
      </c>
      <c r="C11034" t="s">
        <v>61754</v>
      </c>
      <c r="D11034" s="111" t="s">
        <v>40</v>
      </c>
      <c r="E11034" s="111" t="s">
        <v>61755</v>
      </c>
    </row>
    <row r="11035" spans="1:5">
      <c r="A11035">
        <v>0</v>
      </c>
      <c r="B11035" t="s">
        <v>61756</v>
      </c>
      <c r="C11035" t="s">
        <v>61757</v>
      </c>
      <c r="D11035" s="111" t="s">
        <v>40</v>
      </c>
      <c r="E11035" s="111" t="s">
        <v>61758</v>
      </c>
    </row>
    <row r="11036" spans="1:5">
      <c r="A11036">
        <v>0</v>
      </c>
      <c r="B11036" t="s">
        <v>61759</v>
      </c>
      <c r="C11036" t="s">
        <v>61760</v>
      </c>
      <c r="D11036" s="111" t="s">
        <v>40</v>
      </c>
      <c r="E11036" s="111" t="s">
        <v>57306</v>
      </c>
    </row>
    <row r="11037" spans="1:5">
      <c r="A11037">
        <v>0</v>
      </c>
      <c r="B11037" t="s">
        <v>61761</v>
      </c>
      <c r="C11037" t="s">
        <v>61762</v>
      </c>
      <c r="D11037" s="111" t="s">
        <v>40</v>
      </c>
      <c r="E11037" s="111" t="s">
        <v>61763</v>
      </c>
    </row>
    <row r="11038" spans="1:5">
      <c r="A11038">
        <v>0</v>
      </c>
      <c r="B11038" t="s">
        <v>61764</v>
      </c>
      <c r="C11038" t="s">
        <v>61765</v>
      </c>
      <c r="D11038" s="111" t="s">
        <v>40</v>
      </c>
      <c r="E11038" s="111" t="s">
        <v>61766</v>
      </c>
    </row>
    <row r="11039" spans="1:5">
      <c r="A11039">
        <v>0</v>
      </c>
      <c r="B11039" t="s">
        <v>61767</v>
      </c>
      <c r="C11039" t="s">
        <v>61768</v>
      </c>
      <c r="D11039" s="111" t="s">
        <v>40</v>
      </c>
      <c r="E11039" s="111" t="s">
        <v>61769</v>
      </c>
    </row>
    <row r="11040" spans="1:5">
      <c r="A11040">
        <v>0</v>
      </c>
      <c r="B11040" t="s">
        <v>61770</v>
      </c>
      <c r="C11040" t="s">
        <v>61771</v>
      </c>
      <c r="D11040" s="111" t="s">
        <v>40</v>
      </c>
      <c r="E11040" s="111" t="s">
        <v>61772</v>
      </c>
    </row>
    <row r="11041" spans="1:5">
      <c r="A11041">
        <v>0</v>
      </c>
      <c r="B11041" t="s">
        <v>61773</v>
      </c>
      <c r="C11041" t="s">
        <v>61774</v>
      </c>
      <c r="D11041" s="111" t="s">
        <v>40</v>
      </c>
      <c r="E11041" s="111" t="s">
        <v>61775</v>
      </c>
    </row>
    <row r="11042" spans="1:5">
      <c r="A11042">
        <v>0</v>
      </c>
      <c r="B11042" t="s">
        <v>61776</v>
      </c>
      <c r="C11042" t="s">
        <v>61777</v>
      </c>
      <c r="D11042" s="111" t="s">
        <v>40</v>
      </c>
      <c r="E11042" s="111" t="s">
        <v>61778</v>
      </c>
    </row>
    <row r="11043" spans="1:5">
      <c r="A11043">
        <v>0</v>
      </c>
      <c r="B11043" t="s">
        <v>61779</v>
      </c>
      <c r="C11043" t="s">
        <v>61780</v>
      </c>
      <c r="D11043" s="111" t="s">
        <v>40</v>
      </c>
      <c r="E11043" s="111" t="s">
        <v>61781</v>
      </c>
    </row>
    <row r="11044" spans="1:5">
      <c r="A11044">
        <v>0</v>
      </c>
      <c r="B11044" t="s">
        <v>61782</v>
      </c>
      <c r="C11044" t="s">
        <v>61783</v>
      </c>
      <c r="D11044" s="111" t="s">
        <v>40</v>
      </c>
      <c r="E11044" s="111" t="s">
        <v>61784</v>
      </c>
    </row>
    <row r="11045" spans="1:5">
      <c r="A11045">
        <v>0</v>
      </c>
      <c r="B11045" t="s">
        <v>61785</v>
      </c>
      <c r="C11045" t="s">
        <v>61786</v>
      </c>
      <c r="D11045" s="111" t="s">
        <v>40</v>
      </c>
      <c r="E11045" s="111" t="s">
        <v>61787</v>
      </c>
    </row>
    <row r="11046" spans="1:5">
      <c r="A11046">
        <v>0</v>
      </c>
      <c r="B11046" t="s">
        <v>61788</v>
      </c>
      <c r="C11046" t="s">
        <v>61789</v>
      </c>
      <c r="D11046" s="111" t="s">
        <v>40</v>
      </c>
      <c r="E11046" s="111" t="s">
        <v>61790</v>
      </c>
    </row>
    <row r="11047" spans="1:5">
      <c r="A11047">
        <v>0</v>
      </c>
      <c r="B11047" t="s">
        <v>61791</v>
      </c>
      <c r="C11047" t="s">
        <v>61792</v>
      </c>
      <c r="D11047" s="111" t="s">
        <v>40</v>
      </c>
      <c r="E11047" s="111" t="s">
        <v>61793</v>
      </c>
    </row>
    <row r="11048" spans="1:5">
      <c r="A11048">
        <v>0</v>
      </c>
      <c r="B11048" t="s">
        <v>61794</v>
      </c>
      <c r="C11048">
        <v>0</v>
      </c>
      <c r="D11048" s="111">
        <v>0</v>
      </c>
      <c r="E11048" s="111" t="s">
        <v>42775</v>
      </c>
    </row>
    <row r="11049" spans="1:5">
      <c r="A11049">
        <v>0</v>
      </c>
      <c r="B11049" t="s">
        <v>61795</v>
      </c>
      <c r="C11049" t="s">
        <v>61796</v>
      </c>
      <c r="D11049" s="111" t="s">
        <v>40</v>
      </c>
      <c r="E11049" s="111" t="s">
        <v>61797</v>
      </c>
    </row>
    <row r="11050" spans="1:5">
      <c r="A11050">
        <v>0</v>
      </c>
      <c r="B11050" t="s">
        <v>61798</v>
      </c>
      <c r="C11050" t="s">
        <v>61799</v>
      </c>
      <c r="D11050" s="111" t="s">
        <v>40</v>
      </c>
      <c r="E11050" s="111" t="s">
        <v>61800</v>
      </c>
    </row>
    <row r="11051" spans="1:5">
      <c r="A11051">
        <v>0</v>
      </c>
      <c r="B11051" t="s">
        <v>61801</v>
      </c>
      <c r="C11051" t="s">
        <v>61802</v>
      </c>
      <c r="D11051" s="111" t="s">
        <v>40</v>
      </c>
      <c r="E11051" s="111" t="s">
        <v>61803</v>
      </c>
    </row>
    <row r="11052" spans="1:5">
      <c r="A11052">
        <v>0</v>
      </c>
      <c r="B11052" t="s">
        <v>61804</v>
      </c>
      <c r="C11052">
        <v>0</v>
      </c>
      <c r="D11052" s="111">
        <v>0</v>
      </c>
      <c r="E11052" s="111" t="s">
        <v>42775</v>
      </c>
    </row>
    <row r="11053" spans="1:5">
      <c r="A11053">
        <v>0</v>
      </c>
      <c r="B11053" t="s">
        <v>61805</v>
      </c>
      <c r="C11053" t="s">
        <v>61806</v>
      </c>
      <c r="D11053" s="111" t="s">
        <v>40</v>
      </c>
      <c r="E11053" s="111" t="s">
        <v>61807</v>
      </c>
    </row>
    <row r="11054" spans="1:5">
      <c r="A11054">
        <v>0</v>
      </c>
      <c r="B11054" t="s">
        <v>61808</v>
      </c>
      <c r="C11054" t="s">
        <v>61809</v>
      </c>
      <c r="D11054" s="111" t="s">
        <v>40</v>
      </c>
      <c r="E11054" s="111" t="s">
        <v>61810</v>
      </c>
    </row>
    <row r="11055" spans="1:5">
      <c r="A11055">
        <v>0</v>
      </c>
      <c r="B11055" t="s">
        <v>61811</v>
      </c>
      <c r="C11055" t="s">
        <v>61812</v>
      </c>
      <c r="D11055" s="111" t="s">
        <v>40</v>
      </c>
      <c r="E11055" s="111" t="s">
        <v>61813</v>
      </c>
    </row>
    <row r="11056" spans="1:5">
      <c r="A11056">
        <v>0</v>
      </c>
      <c r="B11056" t="s">
        <v>61814</v>
      </c>
      <c r="C11056" t="s">
        <v>61815</v>
      </c>
      <c r="D11056" s="111" t="s">
        <v>40</v>
      </c>
      <c r="E11056" s="111" t="s">
        <v>61816</v>
      </c>
    </row>
    <row r="11057" spans="1:5">
      <c r="A11057">
        <v>0</v>
      </c>
      <c r="B11057" t="s">
        <v>61817</v>
      </c>
      <c r="C11057" t="s">
        <v>61818</v>
      </c>
      <c r="D11057" s="111" t="s">
        <v>40</v>
      </c>
      <c r="E11057" s="111" t="s">
        <v>61819</v>
      </c>
    </row>
    <row r="11058" spans="1:5">
      <c r="A11058">
        <v>0</v>
      </c>
      <c r="B11058" t="s">
        <v>61820</v>
      </c>
      <c r="C11058" t="s">
        <v>61821</v>
      </c>
      <c r="D11058" s="111" t="s">
        <v>40</v>
      </c>
      <c r="E11058" s="111" t="s">
        <v>61822</v>
      </c>
    </row>
    <row r="11059" spans="1:5">
      <c r="A11059">
        <v>0</v>
      </c>
      <c r="B11059" t="s">
        <v>61823</v>
      </c>
      <c r="C11059" t="s">
        <v>61824</v>
      </c>
      <c r="D11059" s="111" t="s">
        <v>40</v>
      </c>
      <c r="E11059" s="111" t="s">
        <v>61825</v>
      </c>
    </row>
    <row r="11060" spans="1:5">
      <c r="A11060">
        <v>0</v>
      </c>
      <c r="B11060" t="s">
        <v>61826</v>
      </c>
      <c r="C11060" t="s">
        <v>61827</v>
      </c>
      <c r="D11060" s="111" t="s">
        <v>40</v>
      </c>
      <c r="E11060" s="111" t="s">
        <v>61828</v>
      </c>
    </row>
    <row r="11061" spans="1:5">
      <c r="A11061">
        <v>0</v>
      </c>
      <c r="B11061" t="s">
        <v>61829</v>
      </c>
      <c r="C11061" t="s">
        <v>61830</v>
      </c>
      <c r="D11061" s="111" t="s">
        <v>40</v>
      </c>
      <c r="E11061" s="111" t="s">
        <v>61831</v>
      </c>
    </row>
    <row r="11062" spans="1:5">
      <c r="A11062">
        <v>0</v>
      </c>
      <c r="B11062" t="s">
        <v>61832</v>
      </c>
      <c r="C11062" t="s">
        <v>61833</v>
      </c>
      <c r="D11062" s="111" t="s">
        <v>40</v>
      </c>
      <c r="E11062" s="111" t="s">
        <v>61834</v>
      </c>
    </row>
    <row r="11063" spans="1:5">
      <c r="A11063" t="s">
        <v>61835</v>
      </c>
      <c r="B11063">
        <v>0</v>
      </c>
      <c r="C11063">
        <v>0</v>
      </c>
      <c r="D11063" s="111">
        <v>0</v>
      </c>
      <c r="E11063" s="111" t="s">
        <v>42775</v>
      </c>
    </row>
    <row r="11064" spans="1:5">
      <c r="A11064">
        <v>0</v>
      </c>
      <c r="B11064" t="s">
        <v>61836</v>
      </c>
      <c r="C11064">
        <v>0</v>
      </c>
      <c r="D11064" s="111">
        <v>0</v>
      </c>
      <c r="E11064" s="111" t="s">
        <v>42775</v>
      </c>
    </row>
    <row r="11065" spans="1:5">
      <c r="A11065">
        <v>0</v>
      </c>
      <c r="B11065" t="s">
        <v>61837</v>
      </c>
      <c r="C11065" t="s">
        <v>61838</v>
      </c>
      <c r="D11065" s="111" t="s">
        <v>4130</v>
      </c>
      <c r="E11065" s="111" t="s">
        <v>61839</v>
      </c>
    </row>
    <row r="11066" spans="1:5">
      <c r="A11066">
        <v>0</v>
      </c>
      <c r="B11066" t="s">
        <v>61840</v>
      </c>
      <c r="C11066" t="s">
        <v>61841</v>
      </c>
      <c r="D11066" s="111" t="s">
        <v>40</v>
      </c>
      <c r="E11066" s="111" t="s">
        <v>61842</v>
      </c>
    </row>
    <row r="11067" spans="1:5">
      <c r="A11067">
        <v>0</v>
      </c>
      <c r="B11067" t="s">
        <v>61843</v>
      </c>
      <c r="C11067">
        <v>0</v>
      </c>
      <c r="D11067" s="111">
        <v>0</v>
      </c>
      <c r="E11067" s="111" t="s">
        <v>42775</v>
      </c>
    </row>
    <row r="11068" spans="1:5">
      <c r="A11068">
        <v>0</v>
      </c>
      <c r="B11068" t="s">
        <v>61844</v>
      </c>
      <c r="C11068" t="s">
        <v>61845</v>
      </c>
      <c r="D11068" s="111" t="s">
        <v>40</v>
      </c>
      <c r="E11068" s="111" t="s">
        <v>50818</v>
      </c>
    </row>
    <row r="11069" spans="1:5">
      <c r="A11069">
        <v>0</v>
      </c>
      <c r="B11069" t="s">
        <v>61846</v>
      </c>
      <c r="C11069" t="s">
        <v>61847</v>
      </c>
      <c r="D11069" s="111" t="s">
        <v>40</v>
      </c>
      <c r="E11069" s="111" t="s">
        <v>49367</v>
      </c>
    </row>
    <row r="11070" spans="1:5">
      <c r="A11070">
        <v>0</v>
      </c>
      <c r="B11070" t="s">
        <v>61848</v>
      </c>
      <c r="C11070" t="s">
        <v>61849</v>
      </c>
      <c r="D11070" s="111" t="s">
        <v>40</v>
      </c>
      <c r="E11070" s="111" t="s">
        <v>48099</v>
      </c>
    </row>
    <row r="11071" spans="1:5">
      <c r="A11071">
        <v>0</v>
      </c>
      <c r="B11071" t="s">
        <v>61850</v>
      </c>
      <c r="C11071" t="s">
        <v>61851</v>
      </c>
      <c r="D11071" s="111" t="s">
        <v>40</v>
      </c>
      <c r="E11071" s="111" t="s">
        <v>61852</v>
      </c>
    </row>
    <row r="11072" spans="1:5">
      <c r="A11072">
        <v>0</v>
      </c>
      <c r="B11072" t="s">
        <v>61853</v>
      </c>
      <c r="C11072" t="s">
        <v>61854</v>
      </c>
      <c r="D11072" s="111" t="s">
        <v>40</v>
      </c>
      <c r="E11072" s="111" t="s">
        <v>61855</v>
      </c>
    </row>
    <row r="11073" spans="1:5">
      <c r="A11073">
        <v>0</v>
      </c>
      <c r="B11073" t="s">
        <v>61856</v>
      </c>
      <c r="C11073">
        <v>0</v>
      </c>
      <c r="D11073" s="111">
        <v>0</v>
      </c>
      <c r="E11073" s="111" t="s">
        <v>42775</v>
      </c>
    </row>
    <row r="11074" spans="1:5">
      <c r="A11074">
        <v>0</v>
      </c>
      <c r="B11074" t="s">
        <v>61857</v>
      </c>
      <c r="C11074" t="s">
        <v>61858</v>
      </c>
      <c r="D11074" s="111" t="s">
        <v>40</v>
      </c>
      <c r="E11074" s="111" t="s">
        <v>51774</v>
      </c>
    </row>
    <row r="11075" spans="1:5">
      <c r="A11075">
        <v>0</v>
      </c>
      <c r="B11075" t="s">
        <v>61859</v>
      </c>
      <c r="C11075" t="s">
        <v>61860</v>
      </c>
      <c r="D11075" s="111" t="s">
        <v>40</v>
      </c>
      <c r="E11075" s="111" t="s">
        <v>61861</v>
      </c>
    </row>
    <row r="11076" spans="1:5">
      <c r="A11076">
        <v>0</v>
      </c>
      <c r="B11076" t="s">
        <v>61862</v>
      </c>
      <c r="C11076" t="s">
        <v>61863</v>
      </c>
      <c r="D11076" s="111" t="s">
        <v>40</v>
      </c>
      <c r="E11076" s="111" t="s">
        <v>61864</v>
      </c>
    </row>
    <row r="11077" spans="1:5">
      <c r="A11077" t="s">
        <v>61865</v>
      </c>
      <c r="B11077">
        <v>0</v>
      </c>
      <c r="C11077">
        <v>0</v>
      </c>
      <c r="D11077" s="111">
        <v>0</v>
      </c>
      <c r="E11077" s="111" t="s">
        <v>42775</v>
      </c>
    </row>
    <row r="11078" spans="1:5">
      <c r="A11078">
        <v>0</v>
      </c>
      <c r="B11078" t="s">
        <v>61866</v>
      </c>
      <c r="C11078">
        <v>0</v>
      </c>
      <c r="D11078" s="111">
        <v>0</v>
      </c>
      <c r="E11078" s="111" t="s">
        <v>42775</v>
      </c>
    </row>
    <row r="11079" spans="1:5">
      <c r="A11079">
        <v>0</v>
      </c>
      <c r="B11079" t="s">
        <v>61867</v>
      </c>
      <c r="C11079" t="s">
        <v>61868</v>
      </c>
      <c r="D11079" s="111" t="s">
        <v>40</v>
      </c>
      <c r="E11079" s="111" t="s">
        <v>48184</v>
      </c>
    </row>
    <row r="11080" spans="1:5">
      <c r="A11080">
        <v>0</v>
      </c>
      <c r="B11080" t="s">
        <v>61869</v>
      </c>
      <c r="C11080" t="s">
        <v>61870</v>
      </c>
      <c r="D11080" s="111" t="s">
        <v>4130</v>
      </c>
      <c r="E11080" s="111" t="s">
        <v>61871</v>
      </c>
    </row>
    <row r="11081" spans="1:5">
      <c r="A11081">
        <v>0</v>
      </c>
      <c r="B11081" t="s">
        <v>61872</v>
      </c>
      <c r="C11081" t="s">
        <v>61873</v>
      </c>
      <c r="D11081" s="111" t="s">
        <v>4130</v>
      </c>
      <c r="E11081" s="111" t="s">
        <v>61874</v>
      </c>
    </row>
    <row r="11082" spans="1:5">
      <c r="A11082">
        <v>0</v>
      </c>
      <c r="B11082" t="s">
        <v>61875</v>
      </c>
      <c r="C11082" t="s">
        <v>61876</v>
      </c>
      <c r="D11082" s="111" t="s">
        <v>24</v>
      </c>
      <c r="E11082" s="111" t="s">
        <v>53565</v>
      </c>
    </row>
    <row r="11083" spans="1:5">
      <c r="A11083">
        <v>0</v>
      </c>
      <c r="B11083" t="s">
        <v>61877</v>
      </c>
      <c r="C11083" t="s">
        <v>61878</v>
      </c>
      <c r="D11083" s="111" t="s">
        <v>24</v>
      </c>
      <c r="E11083" s="111" t="s">
        <v>61879</v>
      </c>
    </row>
    <row r="11084" spans="1:5">
      <c r="A11084">
        <v>0</v>
      </c>
      <c r="B11084" t="s">
        <v>61880</v>
      </c>
      <c r="C11084" t="s">
        <v>61881</v>
      </c>
      <c r="D11084" s="111" t="s">
        <v>24</v>
      </c>
      <c r="E11084" s="111" t="s">
        <v>45504</v>
      </c>
    </row>
    <row r="11085" spans="1:5">
      <c r="A11085">
        <v>0</v>
      </c>
      <c r="B11085" t="s">
        <v>61882</v>
      </c>
      <c r="C11085" t="s">
        <v>61883</v>
      </c>
      <c r="D11085" s="111" t="s">
        <v>24</v>
      </c>
      <c r="E11085" s="111" t="s">
        <v>45682</v>
      </c>
    </row>
    <row r="11086" spans="1:5">
      <c r="A11086">
        <v>0</v>
      </c>
      <c r="B11086" t="s">
        <v>61884</v>
      </c>
      <c r="C11086" t="s">
        <v>61885</v>
      </c>
      <c r="D11086" s="111" t="s">
        <v>24</v>
      </c>
      <c r="E11086" s="111" t="s">
        <v>52057</v>
      </c>
    </row>
    <row r="11087" spans="1:5">
      <c r="A11087">
        <v>0</v>
      </c>
      <c r="B11087" t="s">
        <v>61886</v>
      </c>
      <c r="C11087" t="s">
        <v>61887</v>
      </c>
      <c r="D11087" s="111" t="s">
        <v>24</v>
      </c>
      <c r="E11087" s="111" t="s">
        <v>61888</v>
      </c>
    </row>
    <row r="11088" spans="1:5">
      <c r="A11088">
        <v>0</v>
      </c>
      <c r="B11088" t="s">
        <v>61889</v>
      </c>
      <c r="C11088" t="s">
        <v>61890</v>
      </c>
      <c r="D11088" s="111" t="s">
        <v>4152</v>
      </c>
      <c r="E11088" s="111" t="s">
        <v>61891</v>
      </c>
    </row>
    <row r="11089" spans="1:5">
      <c r="A11089">
        <v>0</v>
      </c>
      <c r="B11089" t="s">
        <v>61892</v>
      </c>
      <c r="C11089" t="s">
        <v>61893</v>
      </c>
      <c r="D11089" s="111" t="s">
        <v>4152</v>
      </c>
      <c r="E11089" s="111" t="s">
        <v>61894</v>
      </c>
    </row>
    <row r="11090" spans="1:5">
      <c r="A11090">
        <v>0</v>
      </c>
      <c r="B11090" t="s">
        <v>61895</v>
      </c>
      <c r="C11090" t="s">
        <v>61896</v>
      </c>
      <c r="D11090" s="111" t="s">
        <v>33</v>
      </c>
      <c r="E11090" s="111" t="s">
        <v>61897</v>
      </c>
    </row>
    <row r="11091" spans="1:5">
      <c r="A11091">
        <v>0</v>
      </c>
      <c r="B11091" t="s">
        <v>61898</v>
      </c>
      <c r="C11091" t="s">
        <v>61899</v>
      </c>
      <c r="D11091" s="111" t="s">
        <v>33</v>
      </c>
      <c r="E11091" s="111" t="s">
        <v>61414</v>
      </c>
    </row>
    <row r="11092" spans="1:5">
      <c r="A11092">
        <v>0</v>
      </c>
      <c r="B11092" t="s">
        <v>61900</v>
      </c>
      <c r="C11092" t="s">
        <v>61901</v>
      </c>
      <c r="D11092" s="111" t="s">
        <v>33</v>
      </c>
      <c r="E11092" s="111" t="s">
        <v>60394</v>
      </c>
    </row>
    <row r="11093" spans="1:5">
      <c r="A11093">
        <v>0</v>
      </c>
      <c r="B11093" t="s">
        <v>61902</v>
      </c>
      <c r="C11093">
        <v>0</v>
      </c>
      <c r="D11093" s="111">
        <v>0</v>
      </c>
      <c r="E11093" s="111" t="s">
        <v>42775</v>
      </c>
    </row>
    <row r="11094" spans="1:5">
      <c r="A11094">
        <v>0</v>
      </c>
      <c r="B11094" t="s">
        <v>61903</v>
      </c>
      <c r="C11094" t="s">
        <v>61904</v>
      </c>
      <c r="D11094" s="111" t="s">
        <v>4136</v>
      </c>
      <c r="E11094" s="111" t="s">
        <v>61905</v>
      </c>
    </row>
    <row r="11095" spans="1:5">
      <c r="A11095">
        <v>0</v>
      </c>
      <c r="B11095" t="s">
        <v>61906</v>
      </c>
      <c r="C11095" t="s">
        <v>61907</v>
      </c>
      <c r="D11095" s="111" t="s">
        <v>4136</v>
      </c>
      <c r="E11095" s="111" t="s">
        <v>61908</v>
      </c>
    </row>
    <row r="11096" spans="1:5">
      <c r="A11096">
        <v>0</v>
      </c>
      <c r="B11096" t="s">
        <v>61909</v>
      </c>
      <c r="C11096" t="s">
        <v>61910</v>
      </c>
      <c r="D11096" s="111" t="s">
        <v>4152</v>
      </c>
      <c r="E11096" s="111" t="s">
        <v>61911</v>
      </c>
    </row>
    <row r="11097" spans="1:5">
      <c r="A11097">
        <v>0</v>
      </c>
      <c r="B11097" t="s">
        <v>61912</v>
      </c>
      <c r="C11097" t="s">
        <v>61913</v>
      </c>
      <c r="D11097" s="111" t="s">
        <v>4152</v>
      </c>
      <c r="E11097" s="111" t="s">
        <v>61914</v>
      </c>
    </row>
    <row r="11098" spans="1:5">
      <c r="A11098">
        <v>0</v>
      </c>
      <c r="B11098" t="s">
        <v>61915</v>
      </c>
      <c r="C11098" t="s">
        <v>61916</v>
      </c>
      <c r="D11098" s="111" t="s">
        <v>4152</v>
      </c>
      <c r="E11098" s="111" t="s">
        <v>61917</v>
      </c>
    </row>
    <row r="11099" spans="1:5">
      <c r="A11099">
        <v>0</v>
      </c>
      <c r="B11099" t="s">
        <v>61918</v>
      </c>
      <c r="C11099" t="s">
        <v>61919</v>
      </c>
      <c r="D11099" s="111" t="s">
        <v>4152</v>
      </c>
      <c r="E11099" s="111" t="s">
        <v>61920</v>
      </c>
    </row>
    <row r="11100" spans="1:5">
      <c r="A11100">
        <v>0</v>
      </c>
      <c r="B11100" t="s">
        <v>61921</v>
      </c>
      <c r="C11100" t="s">
        <v>61922</v>
      </c>
      <c r="D11100" s="111" t="s">
        <v>4152</v>
      </c>
      <c r="E11100" s="111" t="s">
        <v>61923</v>
      </c>
    </row>
    <row r="11101" spans="1:5">
      <c r="A11101">
        <v>0</v>
      </c>
      <c r="B11101" t="s">
        <v>61924</v>
      </c>
      <c r="C11101" t="s">
        <v>61925</v>
      </c>
      <c r="D11101" s="111" t="s">
        <v>4152</v>
      </c>
      <c r="E11101" s="111" t="s">
        <v>61926</v>
      </c>
    </row>
    <row r="11102" spans="1:5">
      <c r="A11102">
        <v>0</v>
      </c>
      <c r="B11102" t="s">
        <v>61927</v>
      </c>
      <c r="C11102" t="s">
        <v>61928</v>
      </c>
      <c r="D11102" s="111" t="s">
        <v>4152</v>
      </c>
      <c r="E11102" s="111" t="s">
        <v>61929</v>
      </c>
    </row>
    <row r="11103" spans="1:5">
      <c r="A11103">
        <v>0</v>
      </c>
      <c r="B11103" t="s">
        <v>61930</v>
      </c>
      <c r="C11103" t="s">
        <v>61931</v>
      </c>
      <c r="D11103" s="111" t="s">
        <v>4152</v>
      </c>
      <c r="E11103" s="111" t="s">
        <v>61932</v>
      </c>
    </row>
    <row r="11104" spans="1:5">
      <c r="A11104">
        <v>0</v>
      </c>
      <c r="B11104" t="s">
        <v>61933</v>
      </c>
      <c r="C11104" t="s">
        <v>61934</v>
      </c>
      <c r="D11104" s="111" t="s">
        <v>4152</v>
      </c>
      <c r="E11104" s="111" t="s">
        <v>61935</v>
      </c>
    </row>
    <row r="11105" spans="1:5">
      <c r="A11105">
        <v>0</v>
      </c>
      <c r="B11105" t="s">
        <v>61936</v>
      </c>
      <c r="C11105" t="s">
        <v>61937</v>
      </c>
      <c r="D11105" s="111" t="s">
        <v>4152</v>
      </c>
      <c r="E11105" s="111" t="s">
        <v>61938</v>
      </c>
    </row>
    <row r="11106" spans="1:5">
      <c r="A11106">
        <v>0</v>
      </c>
      <c r="B11106" t="s">
        <v>61939</v>
      </c>
      <c r="C11106" t="s">
        <v>61940</v>
      </c>
      <c r="D11106" s="111" t="s">
        <v>4152</v>
      </c>
      <c r="E11106" s="111" t="s">
        <v>61941</v>
      </c>
    </row>
    <row r="11107" spans="1:5">
      <c r="A11107">
        <v>0</v>
      </c>
      <c r="B11107" t="s">
        <v>61942</v>
      </c>
      <c r="C11107" t="s">
        <v>61943</v>
      </c>
      <c r="D11107" s="111" t="s">
        <v>4152</v>
      </c>
      <c r="E11107" s="111" t="s">
        <v>61944</v>
      </c>
    </row>
    <row r="11108" spans="1:5">
      <c r="A11108">
        <v>0</v>
      </c>
      <c r="B11108" t="s">
        <v>61945</v>
      </c>
      <c r="C11108" t="s">
        <v>61946</v>
      </c>
      <c r="D11108" s="111" t="s">
        <v>4152</v>
      </c>
      <c r="E11108" s="111" t="s">
        <v>61947</v>
      </c>
    </row>
    <row r="11109" spans="1:5">
      <c r="A11109">
        <v>0</v>
      </c>
      <c r="B11109" t="s">
        <v>61948</v>
      </c>
      <c r="C11109" t="s">
        <v>61949</v>
      </c>
      <c r="D11109" s="111" t="s">
        <v>4152</v>
      </c>
      <c r="E11109" s="111" t="s">
        <v>61950</v>
      </c>
    </row>
    <row r="11110" spans="1:5">
      <c r="A11110">
        <v>0</v>
      </c>
      <c r="B11110" t="s">
        <v>61951</v>
      </c>
      <c r="C11110" t="s">
        <v>61952</v>
      </c>
      <c r="D11110" s="111" t="s">
        <v>4152</v>
      </c>
      <c r="E11110" s="111" t="s">
        <v>61953</v>
      </c>
    </row>
    <row r="11111" spans="1:5">
      <c r="A11111">
        <v>0</v>
      </c>
      <c r="B11111" t="s">
        <v>61954</v>
      </c>
      <c r="C11111" t="s">
        <v>61955</v>
      </c>
      <c r="D11111" s="111" t="s">
        <v>4152</v>
      </c>
      <c r="E11111" s="111" t="s">
        <v>61956</v>
      </c>
    </row>
    <row r="11112" spans="1:5">
      <c r="A11112">
        <v>0</v>
      </c>
      <c r="B11112" t="s">
        <v>61957</v>
      </c>
      <c r="C11112" t="s">
        <v>61958</v>
      </c>
      <c r="D11112" s="111" t="s">
        <v>4152</v>
      </c>
      <c r="E11112" s="111" t="s">
        <v>61959</v>
      </c>
    </row>
    <row r="11113" spans="1:5">
      <c r="A11113">
        <v>0</v>
      </c>
      <c r="B11113" t="s">
        <v>61960</v>
      </c>
      <c r="C11113" t="s">
        <v>61961</v>
      </c>
      <c r="D11113" s="111" t="s">
        <v>4152</v>
      </c>
      <c r="E11113" s="111" t="s">
        <v>61917</v>
      </c>
    </row>
    <row r="11114" spans="1:5">
      <c r="A11114">
        <v>0</v>
      </c>
      <c r="B11114" t="s">
        <v>61962</v>
      </c>
      <c r="C11114" t="s">
        <v>61963</v>
      </c>
      <c r="D11114" s="111" t="s">
        <v>4152</v>
      </c>
      <c r="E11114" s="111" t="s">
        <v>61964</v>
      </c>
    </row>
    <row r="11115" spans="1:5">
      <c r="A11115">
        <v>0</v>
      </c>
      <c r="B11115" t="s">
        <v>61965</v>
      </c>
      <c r="C11115" t="s">
        <v>61966</v>
      </c>
      <c r="D11115" s="111" t="s">
        <v>4152</v>
      </c>
      <c r="E11115" s="111" t="s">
        <v>61967</v>
      </c>
    </row>
    <row r="11116" spans="1:5">
      <c r="A11116">
        <v>0</v>
      </c>
      <c r="B11116" t="s">
        <v>61968</v>
      </c>
      <c r="C11116" t="s">
        <v>61969</v>
      </c>
      <c r="D11116" s="111" t="s">
        <v>4152</v>
      </c>
      <c r="E11116" s="111" t="s">
        <v>61970</v>
      </c>
    </row>
    <row r="11117" spans="1:5">
      <c r="A11117">
        <v>0</v>
      </c>
      <c r="B11117" t="s">
        <v>61971</v>
      </c>
      <c r="C11117" t="s">
        <v>61972</v>
      </c>
      <c r="D11117" s="111" t="s">
        <v>4152</v>
      </c>
      <c r="E11117" s="111" t="s">
        <v>61973</v>
      </c>
    </row>
    <row r="11118" spans="1:5">
      <c r="A11118">
        <v>0</v>
      </c>
      <c r="B11118" t="s">
        <v>61974</v>
      </c>
      <c r="C11118" t="s">
        <v>61975</v>
      </c>
      <c r="D11118" s="111" t="s">
        <v>4152</v>
      </c>
      <c r="E11118" s="111" t="s">
        <v>61976</v>
      </c>
    </row>
    <row r="11119" spans="1:5">
      <c r="A11119">
        <v>0</v>
      </c>
      <c r="B11119" t="s">
        <v>61977</v>
      </c>
      <c r="C11119" t="s">
        <v>61978</v>
      </c>
      <c r="D11119" s="111" t="s">
        <v>4152</v>
      </c>
      <c r="E11119" s="111" t="s">
        <v>61979</v>
      </c>
    </row>
    <row r="11120" spans="1:5">
      <c r="A11120">
        <v>0</v>
      </c>
      <c r="B11120" t="s">
        <v>61980</v>
      </c>
      <c r="C11120" t="s">
        <v>61981</v>
      </c>
      <c r="D11120" s="111" t="s">
        <v>4152</v>
      </c>
      <c r="E11120" s="111" t="s">
        <v>61982</v>
      </c>
    </row>
    <row r="11121" spans="1:5">
      <c r="A11121">
        <v>0</v>
      </c>
      <c r="B11121" t="s">
        <v>61983</v>
      </c>
      <c r="C11121" t="s">
        <v>61984</v>
      </c>
      <c r="D11121" s="111" t="s">
        <v>4152</v>
      </c>
      <c r="E11121" s="111" t="s">
        <v>61985</v>
      </c>
    </row>
    <row r="11122" spans="1:5">
      <c r="A11122">
        <v>0</v>
      </c>
      <c r="B11122" t="s">
        <v>61986</v>
      </c>
      <c r="C11122" t="s">
        <v>61987</v>
      </c>
      <c r="D11122" s="111" t="s">
        <v>4152</v>
      </c>
      <c r="E11122" s="111" t="s">
        <v>61988</v>
      </c>
    </row>
    <row r="11123" spans="1:5">
      <c r="A11123">
        <v>0</v>
      </c>
      <c r="B11123" t="s">
        <v>61989</v>
      </c>
      <c r="C11123" t="s">
        <v>61990</v>
      </c>
      <c r="D11123" s="111" t="s">
        <v>4152</v>
      </c>
      <c r="E11123" s="111" t="s">
        <v>61991</v>
      </c>
    </row>
    <row r="11124" spans="1:5">
      <c r="A11124">
        <v>0</v>
      </c>
      <c r="B11124" t="s">
        <v>61992</v>
      </c>
      <c r="C11124" t="s">
        <v>61993</v>
      </c>
      <c r="D11124" s="111" t="s">
        <v>4152</v>
      </c>
      <c r="E11124" s="111" t="s">
        <v>61994</v>
      </c>
    </row>
    <row r="11125" spans="1:5">
      <c r="A11125">
        <v>0</v>
      </c>
      <c r="B11125" t="s">
        <v>61995</v>
      </c>
      <c r="C11125" t="s">
        <v>61996</v>
      </c>
      <c r="D11125" s="111" t="s">
        <v>40</v>
      </c>
      <c r="E11125" s="111" t="s">
        <v>48470</v>
      </c>
    </row>
    <row r="11126" spans="1:5">
      <c r="A11126">
        <v>0</v>
      </c>
      <c r="B11126" t="s">
        <v>61997</v>
      </c>
      <c r="C11126" t="s">
        <v>61998</v>
      </c>
      <c r="D11126" s="111" t="s">
        <v>4130</v>
      </c>
      <c r="E11126" s="111" t="s">
        <v>61999</v>
      </c>
    </row>
    <row r="11127" spans="1:5">
      <c r="A11127">
        <v>0</v>
      </c>
      <c r="B11127" t="s">
        <v>62000</v>
      </c>
      <c r="C11127" t="s">
        <v>62001</v>
      </c>
      <c r="D11127" s="111" t="s">
        <v>4152</v>
      </c>
      <c r="E11127" s="111" t="s">
        <v>62002</v>
      </c>
    </row>
    <row r="11128" spans="1:5">
      <c r="A11128">
        <v>0</v>
      </c>
      <c r="B11128" t="s">
        <v>62003</v>
      </c>
      <c r="C11128" t="s">
        <v>62004</v>
      </c>
      <c r="D11128" s="111" t="s">
        <v>4152</v>
      </c>
      <c r="E11128" s="111" t="s">
        <v>62005</v>
      </c>
    </row>
    <row r="11129" spans="1:5">
      <c r="A11129">
        <v>0</v>
      </c>
      <c r="B11129" t="s">
        <v>62006</v>
      </c>
      <c r="C11129" t="s">
        <v>62007</v>
      </c>
      <c r="D11129" s="111" t="s">
        <v>4152</v>
      </c>
      <c r="E11129" s="111" t="s">
        <v>62008</v>
      </c>
    </row>
    <row r="11130" spans="1:5">
      <c r="A11130">
        <v>0</v>
      </c>
      <c r="B11130" t="s">
        <v>62009</v>
      </c>
      <c r="C11130" t="s">
        <v>62010</v>
      </c>
      <c r="D11130" s="111" t="s">
        <v>4152</v>
      </c>
      <c r="E11130" s="111" t="s">
        <v>62011</v>
      </c>
    </row>
    <row r="11131" spans="1:5">
      <c r="A11131">
        <v>0</v>
      </c>
      <c r="B11131" t="s">
        <v>62012</v>
      </c>
      <c r="C11131" t="s">
        <v>62013</v>
      </c>
      <c r="D11131" s="111" t="s">
        <v>4152</v>
      </c>
      <c r="E11131" s="111" t="s">
        <v>62014</v>
      </c>
    </row>
    <row r="11132" spans="1:5">
      <c r="A11132">
        <v>0</v>
      </c>
      <c r="B11132" t="s">
        <v>62015</v>
      </c>
      <c r="C11132" t="s">
        <v>62016</v>
      </c>
      <c r="D11132" s="111" t="s">
        <v>4152</v>
      </c>
      <c r="E11132" s="111" t="s">
        <v>62017</v>
      </c>
    </row>
    <row r="11133" spans="1:5">
      <c r="A11133">
        <v>0</v>
      </c>
      <c r="B11133" t="s">
        <v>62018</v>
      </c>
      <c r="C11133" t="s">
        <v>62019</v>
      </c>
      <c r="D11133" s="111" t="s">
        <v>4130</v>
      </c>
      <c r="E11133" s="111" t="s">
        <v>44317</v>
      </c>
    </row>
    <row r="11134" spans="1:5">
      <c r="A11134">
        <v>0</v>
      </c>
      <c r="B11134" t="s">
        <v>62020</v>
      </c>
      <c r="C11134" t="s">
        <v>62021</v>
      </c>
      <c r="D11134" s="111" t="s">
        <v>4130</v>
      </c>
      <c r="E11134" s="111" t="s">
        <v>62022</v>
      </c>
    </row>
    <row r="11135" spans="1:5">
      <c r="A11135">
        <v>0</v>
      </c>
      <c r="B11135" t="s">
        <v>62023</v>
      </c>
      <c r="C11135" t="s">
        <v>62024</v>
      </c>
      <c r="D11135" s="111" t="s">
        <v>4130</v>
      </c>
      <c r="E11135" s="111" t="s">
        <v>62025</v>
      </c>
    </row>
    <row r="11136" spans="1:5">
      <c r="A11136">
        <v>0</v>
      </c>
      <c r="B11136" t="s">
        <v>62026</v>
      </c>
      <c r="C11136" t="s">
        <v>62027</v>
      </c>
      <c r="D11136" s="111" t="s">
        <v>4130</v>
      </c>
      <c r="E11136" s="111" t="s">
        <v>62028</v>
      </c>
    </row>
    <row r="11137" spans="1:5">
      <c r="A11137">
        <v>0</v>
      </c>
      <c r="B11137" t="s">
        <v>62029</v>
      </c>
      <c r="C11137" t="s">
        <v>62030</v>
      </c>
      <c r="D11137" s="111" t="s">
        <v>4130</v>
      </c>
      <c r="E11137" s="111" t="s">
        <v>62031</v>
      </c>
    </row>
    <row r="11138" spans="1:5">
      <c r="A11138">
        <v>0</v>
      </c>
      <c r="B11138" t="s">
        <v>62032</v>
      </c>
      <c r="C11138" t="s">
        <v>62033</v>
      </c>
      <c r="D11138" s="111" t="s">
        <v>4130</v>
      </c>
      <c r="E11138" s="111" t="s">
        <v>62031</v>
      </c>
    </row>
    <row r="11139" spans="1:5">
      <c r="A11139">
        <v>0</v>
      </c>
      <c r="B11139" t="s">
        <v>62034</v>
      </c>
      <c r="C11139" t="s">
        <v>62035</v>
      </c>
      <c r="D11139" s="111" t="s">
        <v>4130</v>
      </c>
      <c r="E11139" s="111" t="s">
        <v>62036</v>
      </c>
    </row>
    <row r="11140" spans="1:5">
      <c r="A11140">
        <v>0</v>
      </c>
      <c r="B11140" t="s">
        <v>62037</v>
      </c>
      <c r="C11140" t="s">
        <v>62038</v>
      </c>
      <c r="D11140" s="111" t="s">
        <v>4130</v>
      </c>
      <c r="E11140" s="111" t="s">
        <v>62039</v>
      </c>
    </row>
    <row r="11141" spans="1:5">
      <c r="A11141">
        <v>0</v>
      </c>
      <c r="B11141" t="s">
        <v>62040</v>
      </c>
      <c r="C11141" t="s">
        <v>62041</v>
      </c>
      <c r="D11141" s="111" t="s">
        <v>4130</v>
      </c>
      <c r="E11141" s="111" t="s">
        <v>62039</v>
      </c>
    </row>
    <row r="11142" spans="1:5">
      <c r="A11142">
        <v>0</v>
      </c>
      <c r="B11142" t="s">
        <v>62042</v>
      </c>
      <c r="C11142" t="s">
        <v>62043</v>
      </c>
      <c r="D11142" s="111" t="s">
        <v>4152</v>
      </c>
      <c r="E11142" s="111" t="s">
        <v>62044</v>
      </c>
    </row>
    <row r="11143" spans="1:5">
      <c r="A11143">
        <v>0</v>
      </c>
      <c r="B11143" t="s">
        <v>62045</v>
      </c>
      <c r="C11143" t="s">
        <v>62046</v>
      </c>
      <c r="D11143" s="111" t="s">
        <v>24</v>
      </c>
      <c r="E11143" s="111" t="s">
        <v>52748</v>
      </c>
    </row>
    <row r="11144" spans="1:5">
      <c r="A11144">
        <v>0</v>
      </c>
      <c r="B11144" t="s">
        <v>62047</v>
      </c>
      <c r="C11144" t="s">
        <v>62048</v>
      </c>
      <c r="D11144" s="111" t="s">
        <v>4152</v>
      </c>
      <c r="E11144" s="111" t="s">
        <v>47665</v>
      </c>
    </row>
    <row r="11145" spans="1:5">
      <c r="A11145">
        <v>0</v>
      </c>
      <c r="B11145" t="s">
        <v>62049</v>
      </c>
      <c r="C11145" t="s">
        <v>62050</v>
      </c>
      <c r="D11145" s="111" t="s">
        <v>40</v>
      </c>
      <c r="E11145" s="111" t="s">
        <v>46265</v>
      </c>
    </row>
    <row r="11146" spans="1:5">
      <c r="A11146">
        <v>0</v>
      </c>
      <c r="B11146" t="s">
        <v>62051</v>
      </c>
      <c r="C11146" t="s">
        <v>62052</v>
      </c>
      <c r="D11146" s="111" t="s">
        <v>40</v>
      </c>
      <c r="E11146" s="111" t="s">
        <v>50710</v>
      </c>
    </row>
    <row r="11147" spans="1:5">
      <c r="A11147">
        <v>0</v>
      </c>
      <c r="B11147" t="s">
        <v>62053</v>
      </c>
      <c r="C11147" t="s">
        <v>62054</v>
      </c>
      <c r="D11147" s="111" t="s">
        <v>40</v>
      </c>
      <c r="E11147" s="111" t="s">
        <v>62055</v>
      </c>
    </row>
    <row r="11148" spans="1:5">
      <c r="A11148">
        <v>0</v>
      </c>
      <c r="B11148" t="s">
        <v>62056</v>
      </c>
      <c r="C11148" t="s">
        <v>62057</v>
      </c>
      <c r="D11148" s="111" t="s">
        <v>40</v>
      </c>
      <c r="E11148" s="111" t="s">
        <v>59503</v>
      </c>
    </row>
    <row r="11149" spans="1:5">
      <c r="A11149">
        <v>0</v>
      </c>
      <c r="B11149" t="s">
        <v>62058</v>
      </c>
      <c r="C11149" t="s">
        <v>62059</v>
      </c>
      <c r="D11149" s="111" t="s">
        <v>4152</v>
      </c>
      <c r="E11149" s="111" t="s">
        <v>62060</v>
      </c>
    </row>
    <row r="11150" spans="1:5">
      <c r="A11150">
        <v>0</v>
      </c>
      <c r="B11150" t="s">
        <v>62061</v>
      </c>
      <c r="C11150" t="s">
        <v>62062</v>
      </c>
      <c r="D11150" s="111" t="s">
        <v>40</v>
      </c>
      <c r="E11150" s="111" t="s">
        <v>62063</v>
      </c>
    </row>
    <row r="11151" spans="1:5">
      <c r="A11151">
        <v>0</v>
      </c>
      <c r="B11151" t="s">
        <v>62064</v>
      </c>
      <c r="C11151" t="s">
        <v>62065</v>
      </c>
      <c r="D11151" s="111" t="s">
        <v>4136</v>
      </c>
      <c r="E11151" s="111" t="s">
        <v>62066</v>
      </c>
    </row>
    <row r="11152" spans="1:5">
      <c r="A11152">
        <v>0</v>
      </c>
      <c r="B11152" t="s">
        <v>62067</v>
      </c>
      <c r="C11152" t="s">
        <v>62068</v>
      </c>
      <c r="D11152" s="111" t="s">
        <v>4136</v>
      </c>
      <c r="E11152" s="111" t="s">
        <v>62069</v>
      </c>
    </row>
    <row r="11153" spans="1:5">
      <c r="A11153">
        <v>0</v>
      </c>
      <c r="B11153" t="s">
        <v>62070</v>
      </c>
      <c r="C11153">
        <v>0</v>
      </c>
      <c r="D11153" s="111">
        <v>0</v>
      </c>
      <c r="E11153" s="111" t="s">
        <v>42775</v>
      </c>
    </row>
    <row r="11154" spans="1:5">
      <c r="A11154">
        <v>0</v>
      </c>
      <c r="B11154" t="s">
        <v>62071</v>
      </c>
      <c r="C11154" t="s">
        <v>62072</v>
      </c>
      <c r="D11154" s="111" t="s">
        <v>4152</v>
      </c>
      <c r="E11154" s="111" t="s">
        <v>62073</v>
      </c>
    </row>
    <row r="11155" spans="1:5">
      <c r="A11155">
        <v>0</v>
      </c>
      <c r="B11155" t="s">
        <v>62074</v>
      </c>
      <c r="C11155" t="s">
        <v>62075</v>
      </c>
      <c r="D11155" s="111" t="s">
        <v>4130</v>
      </c>
      <c r="E11155" s="111" t="s">
        <v>62076</v>
      </c>
    </row>
    <row r="11156" spans="1:5">
      <c r="A11156">
        <v>0</v>
      </c>
      <c r="B11156" t="s">
        <v>62077</v>
      </c>
      <c r="C11156">
        <v>0</v>
      </c>
      <c r="D11156" s="111">
        <v>0</v>
      </c>
      <c r="E11156" s="111" t="s">
        <v>42775</v>
      </c>
    </row>
    <row r="11157" spans="1:5">
      <c r="A11157">
        <v>0</v>
      </c>
      <c r="B11157" t="s">
        <v>62078</v>
      </c>
      <c r="C11157" t="s">
        <v>62079</v>
      </c>
      <c r="D11157" s="111" t="s">
        <v>4130</v>
      </c>
      <c r="E11157" s="111" t="s">
        <v>62080</v>
      </c>
    </row>
    <row r="11158" spans="1:5">
      <c r="A11158">
        <v>0</v>
      </c>
      <c r="B11158" t="s">
        <v>62081</v>
      </c>
      <c r="C11158" t="s">
        <v>62082</v>
      </c>
      <c r="D11158" s="111" t="s">
        <v>4130</v>
      </c>
      <c r="E11158" s="111" t="s">
        <v>46903</v>
      </c>
    </row>
    <row r="11159" spans="1:5">
      <c r="A11159">
        <v>0</v>
      </c>
      <c r="B11159" t="s">
        <v>62083</v>
      </c>
      <c r="C11159" t="s">
        <v>62084</v>
      </c>
      <c r="D11159" s="111" t="s">
        <v>4130</v>
      </c>
      <c r="E11159" s="111" t="s">
        <v>62085</v>
      </c>
    </row>
    <row r="11160" spans="1:5">
      <c r="A11160">
        <v>0</v>
      </c>
      <c r="B11160" t="s">
        <v>62086</v>
      </c>
      <c r="C11160" t="s">
        <v>62087</v>
      </c>
      <c r="D11160" s="111" t="s">
        <v>4130</v>
      </c>
      <c r="E11160" s="111" t="s">
        <v>51595</v>
      </c>
    </row>
    <row r="11161" spans="1:5">
      <c r="A11161">
        <v>0</v>
      </c>
      <c r="B11161" t="s">
        <v>62088</v>
      </c>
      <c r="C11161" t="s">
        <v>62089</v>
      </c>
      <c r="D11161" s="111" t="s">
        <v>4130</v>
      </c>
      <c r="E11161" s="111" t="s">
        <v>62090</v>
      </c>
    </row>
    <row r="11162" spans="1:5">
      <c r="A11162">
        <v>0</v>
      </c>
      <c r="B11162" t="s">
        <v>62091</v>
      </c>
      <c r="C11162" t="s">
        <v>62092</v>
      </c>
      <c r="D11162" s="111" t="s">
        <v>4130</v>
      </c>
      <c r="E11162" s="111" t="s">
        <v>62093</v>
      </c>
    </row>
    <row r="11163" spans="1:5">
      <c r="A11163">
        <v>0</v>
      </c>
      <c r="B11163" t="s">
        <v>62094</v>
      </c>
      <c r="C11163" t="s">
        <v>62095</v>
      </c>
      <c r="D11163" s="111" t="s">
        <v>4152</v>
      </c>
      <c r="E11163" s="111" t="s">
        <v>62096</v>
      </c>
    </row>
    <row r="11164" spans="1:5">
      <c r="A11164">
        <v>0</v>
      </c>
      <c r="B11164" t="s">
        <v>62097</v>
      </c>
      <c r="C11164" t="s">
        <v>62098</v>
      </c>
      <c r="D11164" s="111" t="s">
        <v>4152</v>
      </c>
      <c r="E11164" s="111" t="s">
        <v>62099</v>
      </c>
    </row>
    <row r="11165" spans="1:5">
      <c r="A11165">
        <v>0</v>
      </c>
      <c r="B11165" t="s">
        <v>62100</v>
      </c>
      <c r="C11165" t="s">
        <v>62101</v>
      </c>
      <c r="D11165" s="111" t="s">
        <v>4152</v>
      </c>
      <c r="E11165" s="111" t="s">
        <v>62102</v>
      </c>
    </row>
    <row r="11166" spans="1:5">
      <c r="A11166">
        <v>0</v>
      </c>
      <c r="B11166" t="s">
        <v>62103</v>
      </c>
      <c r="C11166" t="s">
        <v>62104</v>
      </c>
      <c r="D11166" s="111" t="s">
        <v>4152</v>
      </c>
      <c r="E11166" s="111" t="s">
        <v>62105</v>
      </c>
    </row>
    <row r="11167" spans="1:5">
      <c r="A11167">
        <v>0</v>
      </c>
      <c r="B11167" t="s">
        <v>62106</v>
      </c>
      <c r="C11167" t="s">
        <v>62107</v>
      </c>
      <c r="D11167" s="111" t="s">
        <v>4152</v>
      </c>
      <c r="E11167" s="111" t="s">
        <v>62108</v>
      </c>
    </row>
    <row r="11168" spans="1:5">
      <c r="A11168">
        <v>0</v>
      </c>
      <c r="B11168" t="s">
        <v>62109</v>
      </c>
      <c r="C11168" t="s">
        <v>62110</v>
      </c>
      <c r="D11168" s="111" t="s">
        <v>4152</v>
      </c>
      <c r="E11168" s="111" t="s">
        <v>62111</v>
      </c>
    </row>
    <row r="11169" spans="1:5">
      <c r="A11169">
        <v>0</v>
      </c>
      <c r="B11169" t="s">
        <v>62112</v>
      </c>
      <c r="C11169">
        <v>0</v>
      </c>
      <c r="D11169" s="111">
        <v>0</v>
      </c>
      <c r="E11169" s="111" t="s">
        <v>42775</v>
      </c>
    </row>
    <row r="11170" spans="1:5">
      <c r="A11170">
        <v>0</v>
      </c>
      <c r="B11170" t="s">
        <v>62113</v>
      </c>
      <c r="C11170" t="s">
        <v>62114</v>
      </c>
      <c r="D11170" s="111" t="s">
        <v>4130</v>
      </c>
      <c r="E11170" s="111" t="s">
        <v>62115</v>
      </c>
    </row>
    <row r="11171" spans="1:5">
      <c r="A11171">
        <v>0</v>
      </c>
      <c r="B11171" t="s">
        <v>62116</v>
      </c>
      <c r="C11171" t="s">
        <v>62117</v>
      </c>
      <c r="D11171" s="111" t="s">
        <v>4135</v>
      </c>
      <c r="E11171" s="111" t="s">
        <v>62118</v>
      </c>
    </row>
    <row r="11172" spans="1:5">
      <c r="A11172">
        <v>0</v>
      </c>
      <c r="B11172" t="s">
        <v>62119</v>
      </c>
      <c r="C11172" t="s">
        <v>62120</v>
      </c>
      <c r="D11172" s="111" t="s">
        <v>4135</v>
      </c>
      <c r="E11172" s="111" t="s">
        <v>62121</v>
      </c>
    </row>
    <row r="11173" spans="1:5">
      <c r="A11173">
        <v>0</v>
      </c>
      <c r="B11173" t="s">
        <v>62122</v>
      </c>
      <c r="C11173" t="s">
        <v>62123</v>
      </c>
      <c r="D11173" s="111" t="s">
        <v>4135</v>
      </c>
      <c r="E11173" s="111" t="s">
        <v>62124</v>
      </c>
    </row>
    <row r="11174" spans="1:5">
      <c r="A11174">
        <v>0</v>
      </c>
      <c r="B11174" t="s">
        <v>62125</v>
      </c>
      <c r="C11174" t="s">
        <v>62126</v>
      </c>
      <c r="D11174" s="111" t="s">
        <v>4135</v>
      </c>
      <c r="E11174" s="111" t="s">
        <v>62127</v>
      </c>
    </row>
    <row r="11175" spans="1:5">
      <c r="A11175">
        <v>0</v>
      </c>
      <c r="B11175" t="s">
        <v>62128</v>
      </c>
      <c r="C11175" t="s">
        <v>62129</v>
      </c>
      <c r="D11175" s="111" t="s">
        <v>4135</v>
      </c>
      <c r="E11175" s="111" t="s">
        <v>62124</v>
      </c>
    </row>
    <row r="11176" spans="1:5">
      <c r="A11176">
        <v>0</v>
      </c>
      <c r="B11176" t="s">
        <v>62130</v>
      </c>
      <c r="C11176" t="s">
        <v>62131</v>
      </c>
      <c r="D11176" s="111" t="s">
        <v>4135</v>
      </c>
      <c r="E11176" s="111" t="s">
        <v>62132</v>
      </c>
    </row>
    <row r="11177" spans="1:5">
      <c r="A11177">
        <v>0</v>
      </c>
      <c r="B11177" t="s">
        <v>62133</v>
      </c>
      <c r="C11177" t="s">
        <v>62134</v>
      </c>
      <c r="D11177" s="111" t="s">
        <v>4135</v>
      </c>
      <c r="E11177" s="111" t="s">
        <v>62135</v>
      </c>
    </row>
    <row r="11178" spans="1:5">
      <c r="A11178">
        <v>0</v>
      </c>
      <c r="B11178" t="s">
        <v>62136</v>
      </c>
      <c r="C11178" t="s">
        <v>62137</v>
      </c>
      <c r="D11178" s="111" t="s">
        <v>4135</v>
      </c>
      <c r="E11178" s="111" t="s">
        <v>52321</v>
      </c>
    </row>
    <row r="11179" spans="1:5">
      <c r="A11179" t="s">
        <v>62138</v>
      </c>
      <c r="B11179">
        <v>0</v>
      </c>
      <c r="C11179">
        <v>0</v>
      </c>
      <c r="D11179" s="111">
        <v>0</v>
      </c>
      <c r="E11179" s="111" t="s">
        <v>42775</v>
      </c>
    </row>
    <row r="11180" spans="1:5">
      <c r="A11180">
        <v>0</v>
      </c>
      <c r="B11180" t="s">
        <v>62139</v>
      </c>
      <c r="C11180">
        <v>0</v>
      </c>
      <c r="D11180" s="111">
        <v>0</v>
      </c>
      <c r="E11180" s="111" t="s">
        <v>42775</v>
      </c>
    </row>
    <row r="11181" spans="1:5">
      <c r="A11181">
        <v>0</v>
      </c>
      <c r="B11181" t="s">
        <v>62140</v>
      </c>
      <c r="C11181" t="s">
        <v>62141</v>
      </c>
      <c r="D11181" s="111" t="s">
        <v>4136</v>
      </c>
      <c r="E11181" s="111" t="s">
        <v>62142</v>
      </c>
    </row>
    <row r="11182" spans="1:5">
      <c r="A11182">
        <v>0</v>
      </c>
      <c r="B11182" t="s">
        <v>62143</v>
      </c>
      <c r="C11182" t="s">
        <v>62144</v>
      </c>
      <c r="D11182" s="111" t="s">
        <v>4136</v>
      </c>
      <c r="E11182" s="111" t="s">
        <v>62145</v>
      </c>
    </row>
    <row r="11183" spans="1:5">
      <c r="A11183">
        <v>0</v>
      </c>
      <c r="B11183" t="s">
        <v>62146</v>
      </c>
      <c r="C11183" t="s">
        <v>62147</v>
      </c>
      <c r="D11183" s="111" t="s">
        <v>24</v>
      </c>
      <c r="E11183" s="111" t="s">
        <v>52321</v>
      </c>
    </row>
    <row r="11184" spans="1:5">
      <c r="A11184">
        <v>0</v>
      </c>
      <c r="B11184" t="s">
        <v>62148</v>
      </c>
      <c r="C11184" t="s">
        <v>62149</v>
      </c>
      <c r="D11184" s="111" t="s">
        <v>24</v>
      </c>
      <c r="E11184" s="111" t="s">
        <v>52838</v>
      </c>
    </row>
    <row r="11185" spans="1:5">
      <c r="A11185">
        <v>0</v>
      </c>
      <c r="B11185" t="s">
        <v>62150</v>
      </c>
      <c r="C11185">
        <v>0</v>
      </c>
      <c r="D11185" s="111">
        <v>0</v>
      </c>
      <c r="E11185" s="111" t="s">
        <v>42775</v>
      </c>
    </row>
    <row r="11186" spans="1:5">
      <c r="A11186">
        <v>0</v>
      </c>
      <c r="B11186" t="s">
        <v>62151</v>
      </c>
      <c r="C11186" t="s">
        <v>62152</v>
      </c>
      <c r="D11186" s="111" t="s">
        <v>4152</v>
      </c>
      <c r="E11186" s="111" t="s">
        <v>62153</v>
      </c>
    </row>
    <row r="11187" spans="1:5">
      <c r="A11187">
        <v>0</v>
      </c>
      <c r="B11187" t="s">
        <v>62154</v>
      </c>
      <c r="C11187" t="s">
        <v>62155</v>
      </c>
      <c r="D11187" s="111" t="s">
        <v>4152</v>
      </c>
      <c r="E11187" s="111" t="s">
        <v>62156</v>
      </c>
    </row>
    <row r="11188" spans="1:5">
      <c r="A11188">
        <v>0</v>
      </c>
      <c r="B11188" t="s">
        <v>62157</v>
      </c>
      <c r="C11188" t="s">
        <v>62158</v>
      </c>
      <c r="D11188" s="111" t="s">
        <v>4152</v>
      </c>
      <c r="E11188" s="111" t="s">
        <v>62159</v>
      </c>
    </row>
    <row r="11189" spans="1:5">
      <c r="A11189">
        <v>0</v>
      </c>
      <c r="B11189" t="s">
        <v>62160</v>
      </c>
      <c r="C11189" t="s">
        <v>62161</v>
      </c>
      <c r="D11189" s="111" t="s">
        <v>4136</v>
      </c>
      <c r="E11189" s="111" t="s">
        <v>62162</v>
      </c>
    </row>
    <row r="11190" spans="1:5">
      <c r="A11190">
        <v>0</v>
      </c>
      <c r="B11190" t="s">
        <v>62163</v>
      </c>
      <c r="C11190" t="s">
        <v>62164</v>
      </c>
      <c r="D11190" s="111" t="s">
        <v>24</v>
      </c>
      <c r="E11190" s="111" t="s">
        <v>56248</v>
      </c>
    </row>
    <row r="11191" spans="1:5">
      <c r="A11191">
        <v>0</v>
      </c>
      <c r="B11191" t="s">
        <v>62165</v>
      </c>
      <c r="C11191" t="s">
        <v>62166</v>
      </c>
      <c r="D11191" s="111" t="s">
        <v>4152</v>
      </c>
      <c r="E11191" s="111" t="s">
        <v>62167</v>
      </c>
    </row>
    <row r="11192" spans="1:5">
      <c r="A11192">
        <v>0</v>
      </c>
      <c r="B11192" t="s">
        <v>62168</v>
      </c>
      <c r="C11192" t="s">
        <v>62169</v>
      </c>
      <c r="D11192" s="111" t="s">
        <v>4152</v>
      </c>
      <c r="E11192" s="111" t="s">
        <v>62170</v>
      </c>
    </row>
    <row r="11193" spans="1:5">
      <c r="A11193">
        <v>0</v>
      </c>
      <c r="B11193" t="s">
        <v>62171</v>
      </c>
      <c r="C11193" t="s">
        <v>62172</v>
      </c>
      <c r="D11193" s="111" t="s">
        <v>4152</v>
      </c>
      <c r="E11193" s="111" t="s">
        <v>62173</v>
      </c>
    </row>
    <row r="11194" spans="1:5">
      <c r="A11194">
        <v>0</v>
      </c>
      <c r="B11194" t="s">
        <v>62174</v>
      </c>
      <c r="C11194" t="s">
        <v>62175</v>
      </c>
      <c r="D11194" s="111" t="s">
        <v>4152</v>
      </c>
      <c r="E11194" s="111" t="s">
        <v>62176</v>
      </c>
    </row>
    <row r="11195" spans="1:5">
      <c r="A11195">
        <v>0</v>
      </c>
      <c r="B11195" t="s">
        <v>62177</v>
      </c>
      <c r="C11195" t="s">
        <v>62178</v>
      </c>
      <c r="D11195" s="111" t="s">
        <v>4152</v>
      </c>
      <c r="E11195" s="111" t="s">
        <v>62179</v>
      </c>
    </row>
    <row r="11196" spans="1:5">
      <c r="A11196">
        <v>0</v>
      </c>
      <c r="B11196" t="s">
        <v>62180</v>
      </c>
      <c r="C11196" t="s">
        <v>62181</v>
      </c>
      <c r="D11196" s="111" t="s">
        <v>4152</v>
      </c>
      <c r="E11196" s="111" t="s">
        <v>62182</v>
      </c>
    </row>
    <row r="11197" spans="1:5">
      <c r="A11197">
        <v>0</v>
      </c>
      <c r="B11197" t="s">
        <v>62183</v>
      </c>
      <c r="C11197" t="s">
        <v>62184</v>
      </c>
      <c r="D11197" s="111" t="s">
        <v>4152</v>
      </c>
      <c r="E11197" s="111" t="s">
        <v>62185</v>
      </c>
    </row>
    <row r="11198" spans="1:5">
      <c r="A11198">
        <v>0</v>
      </c>
      <c r="B11198" t="s">
        <v>62186</v>
      </c>
      <c r="C11198" t="s">
        <v>62187</v>
      </c>
      <c r="D11198" s="111" t="s">
        <v>4152</v>
      </c>
      <c r="E11198" s="111" t="s">
        <v>62188</v>
      </c>
    </row>
    <row r="11199" spans="1:5">
      <c r="A11199">
        <v>0</v>
      </c>
      <c r="B11199" t="s">
        <v>62189</v>
      </c>
      <c r="C11199" t="s">
        <v>62190</v>
      </c>
      <c r="D11199" s="111" t="s">
        <v>4152</v>
      </c>
      <c r="E11199" s="111" t="s">
        <v>62191</v>
      </c>
    </row>
    <row r="11200" spans="1:5">
      <c r="A11200">
        <v>0</v>
      </c>
      <c r="B11200" t="s">
        <v>62192</v>
      </c>
      <c r="C11200" t="s">
        <v>62193</v>
      </c>
      <c r="D11200" s="111" t="s">
        <v>4152</v>
      </c>
      <c r="E11200" s="111" t="s">
        <v>62162</v>
      </c>
    </row>
    <row r="11201" spans="1:5">
      <c r="A11201">
        <v>0</v>
      </c>
      <c r="B11201" t="s">
        <v>62194</v>
      </c>
      <c r="C11201" t="s">
        <v>62195</v>
      </c>
      <c r="D11201" s="111" t="s">
        <v>4152</v>
      </c>
      <c r="E11201" s="111" t="s">
        <v>62196</v>
      </c>
    </row>
    <row r="11202" spans="1:5">
      <c r="A11202">
        <v>0</v>
      </c>
      <c r="B11202" t="s">
        <v>62197</v>
      </c>
      <c r="C11202" t="s">
        <v>62198</v>
      </c>
      <c r="D11202" s="111" t="s">
        <v>4152</v>
      </c>
      <c r="E11202" s="111" t="s">
        <v>62199</v>
      </c>
    </row>
    <row r="11203" spans="1:5">
      <c r="A11203">
        <v>0</v>
      </c>
      <c r="B11203" t="s">
        <v>62200</v>
      </c>
      <c r="C11203" t="s">
        <v>62201</v>
      </c>
      <c r="D11203" s="111" t="s">
        <v>4152</v>
      </c>
      <c r="E11203" s="111" t="s">
        <v>62202</v>
      </c>
    </row>
    <row r="11204" spans="1:5">
      <c r="A11204">
        <v>0</v>
      </c>
      <c r="B11204" t="s">
        <v>62203</v>
      </c>
      <c r="C11204" t="s">
        <v>62204</v>
      </c>
      <c r="D11204" s="111" t="s">
        <v>4152</v>
      </c>
      <c r="E11204" s="111" t="s">
        <v>62205</v>
      </c>
    </row>
    <row r="11205" spans="1:5">
      <c r="A11205">
        <v>0</v>
      </c>
      <c r="B11205" t="s">
        <v>62206</v>
      </c>
      <c r="C11205" t="s">
        <v>62207</v>
      </c>
      <c r="D11205" s="111" t="s">
        <v>4152</v>
      </c>
      <c r="E11205" s="111" t="s">
        <v>62208</v>
      </c>
    </row>
    <row r="11206" spans="1:5">
      <c r="A11206">
        <v>0</v>
      </c>
      <c r="B11206" t="s">
        <v>62209</v>
      </c>
      <c r="C11206" t="s">
        <v>62210</v>
      </c>
      <c r="D11206" s="111" t="s">
        <v>4152</v>
      </c>
      <c r="E11206" s="111" t="s">
        <v>62211</v>
      </c>
    </row>
    <row r="11207" spans="1:5">
      <c r="A11207">
        <v>0</v>
      </c>
      <c r="B11207" t="s">
        <v>62212</v>
      </c>
      <c r="C11207">
        <v>0</v>
      </c>
      <c r="D11207" s="111">
        <v>0</v>
      </c>
      <c r="E11207" s="111" t="s">
        <v>42775</v>
      </c>
    </row>
    <row r="11208" spans="1:5">
      <c r="A11208">
        <v>0</v>
      </c>
      <c r="B11208" t="s">
        <v>62213</v>
      </c>
      <c r="C11208" t="s">
        <v>62214</v>
      </c>
      <c r="D11208" s="111" t="s">
        <v>24</v>
      </c>
      <c r="E11208" s="111" t="s">
        <v>62215</v>
      </c>
    </row>
    <row r="11209" spans="1:5">
      <c r="A11209">
        <v>0</v>
      </c>
      <c r="B11209" t="s">
        <v>62216</v>
      </c>
      <c r="C11209" t="s">
        <v>62217</v>
      </c>
      <c r="D11209" s="111" t="s">
        <v>24</v>
      </c>
      <c r="E11209" s="111" t="s">
        <v>62218</v>
      </c>
    </row>
    <row r="11210" spans="1:5">
      <c r="A11210">
        <v>0</v>
      </c>
      <c r="B11210" t="s">
        <v>62219</v>
      </c>
      <c r="C11210" t="s">
        <v>62220</v>
      </c>
      <c r="D11210" s="111" t="s">
        <v>24</v>
      </c>
      <c r="E11210" s="111" t="s">
        <v>55842</v>
      </c>
    </row>
    <row r="11211" spans="1:5">
      <c r="A11211">
        <v>0</v>
      </c>
      <c r="B11211" t="s">
        <v>62221</v>
      </c>
      <c r="C11211" t="s">
        <v>62222</v>
      </c>
      <c r="D11211" s="111" t="s">
        <v>24</v>
      </c>
      <c r="E11211" s="111" t="s">
        <v>62223</v>
      </c>
    </row>
    <row r="11212" spans="1:5">
      <c r="A11212">
        <v>0</v>
      </c>
      <c r="B11212" t="s">
        <v>62224</v>
      </c>
      <c r="C11212" t="s">
        <v>62225</v>
      </c>
      <c r="D11212" s="111" t="s">
        <v>24</v>
      </c>
      <c r="E11212" s="111" t="s">
        <v>62226</v>
      </c>
    </row>
    <row r="11213" spans="1:5">
      <c r="A11213">
        <v>0</v>
      </c>
      <c r="B11213" t="s">
        <v>62227</v>
      </c>
      <c r="C11213" t="s">
        <v>62228</v>
      </c>
      <c r="D11213" s="111" t="s">
        <v>24</v>
      </c>
      <c r="E11213" s="111" t="s">
        <v>62229</v>
      </c>
    </row>
    <row r="11214" spans="1:5">
      <c r="A11214">
        <v>0</v>
      </c>
      <c r="B11214" t="s">
        <v>62230</v>
      </c>
      <c r="C11214" t="s">
        <v>62231</v>
      </c>
      <c r="D11214" s="111" t="s">
        <v>24</v>
      </c>
      <c r="E11214" s="111" t="s">
        <v>62232</v>
      </c>
    </row>
    <row r="11215" spans="1:5">
      <c r="A11215">
        <v>0</v>
      </c>
      <c r="B11215" t="s">
        <v>62233</v>
      </c>
      <c r="C11215" t="s">
        <v>62234</v>
      </c>
      <c r="D11215" s="111" t="s">
        <v>24</v>
      </c>
      <c r="E11215" s="111" t="s">
        <v>62235</v>
      </c>
    </row>
    <row r="11216" spans="1:5">
      <c r="A11216">
        <v>0</v>
      </c>
      <c r="B11216" t="s">
        <v>62236</v>
      </c>
      <c r="C11216" t="s">
        <v>62237</v>
      </c>
      <c r="D11216" s="111" t="s">
        <v>24</v>
      </c>
      <c r="E11216" s="111" t="s">
        <v>62238</v>
      </c>
    </row>
    <row r="11217" spans="1:5">
      <c r="A11217">
        <v>0</v>
      </c>
      <c r="B11217" t="s">
        <v>62239</v>
      </c>
      <c r="C11217">
        <v>0</v>
      </c>
      <c r="D11217" s="111">
        <v>0</v>
      </c>
      <c r="E11217" s="111" t="s">
        <v>42775</v>
      </c>
    </row>
    <row r="11218" spans="1:5">
      <c r="A11218">
        <v>0</v>
      </c>
      <c r="B11218" t="s">
        <v>62240</v>
      </c>
      <c r="C11218" t="s">
        <v>62241</v>
      </c>
      <c r="D11218" s="111" t="s">
        <v>24</v>
      </c>
      <c r="E11218" s="111" t="s">
        <v>62242</v>
      </c>
    </row>
    <row r="11219" spans="1:5">
      <c r="A11219">
        <v>0</v>
      </c>
      <c r="B11219" t="s">
        <v>62243</v>
      </c>
      <c r="C11219" t="s">
        <v>62244</v>
      </c>
      <c r="D11219" s="111" t="s">
        <v>24</v>
      </c>
      <c r="E11219" s="111" t="s">
        <v>62245</v>
      </c>
    </row>
    <row r="11220" spans="1:5">
      <c r="A11220">
        <v>0</v>
      </c>
      <c r="B11220" t="s">
        <v>62246</v>
      </c>
      <c r="C11220" t="s">
        <v>62247</v>
      </c>
      <c r="D11220" s="111" t="s">
        <v>24</v>
      </c>
      <c r="E11220" s="111" t="s">
        <v>62248</v>
      </c>
    </row>
    <row r="11221" spans="1:5">
      <c r="A11221">
        <v>0</v>
      </c>
      <c r="B11221" t="s">
        <v>62249</v>
      </c>
      <c r="C11221" t="s">
        <v>62250</v>
      </c>
      <c r="D11221" s="111" t="s">
        <v>24</v>
      </c>
      <c r="E11221" s="111" t="s">
        <v>62251</v>
      </c>
    </row>
    <row r="11222" spans="1:5">
      <c r="A11222">
        <v>0</v>
      </c>
      <c r="B11222" t="s">
        <v>62252</v>
      </c>
      <c r="C11222" t="s">
        <v>62253</v>
      </c>
      <c r="D11222" s="111" t="s">
        <v>24</v>
      </c>
      <c r="E11222" s="111" t="s">
        <v>62254</v>
      </c>
    </row>
    <row r="11223" spans="1:5">
      <c r="A11223">
        <v>0</v>
      </c>
      <c r="B11223" t="s">
        <v>62255</v>
      </c>
      <c r="C11223" t="s">
        <v>62256</v>
      </c>
      <c r="D11223" s="111" t="s">
        <v>24</v>
      </c>
      <c r="E11223" s="111" t="s">
        <v>62257</v>
      </c>
    </row>
    <row r="11224" spans="1:5">
      <c r="A11224">
        <v>0</v>
      </c>
      <c r="B11224" t="s">
        <v>62258</v>
      </c>
      <c r="C11224" t="s">
        <v>62259</v>
      </c>
      <c r="D11224" s="111" t="s">
        <v>24</v>
      </c>
      <c r="E11224" s="111" t="s">
        <v>62223</v>
      </c>
    </row>
    <row r="11225" spans="1:5">
      <c r="A11225">
        <v>0</v>
      </c>
      <c r="B11225" t="s">
        <v>62260</v>
      </c>
      <c r="C11225" t="s">
        <v>62261</v>
      </c>
      <c r="D11225" s="111" t="s">
        <v>24</v>
      </c>
      <c r="E11225" s="111" t="s">
        <v>62262</v>
      </c>
    </row>
    <row r="11226" spans="1:5">
      <c r="A11226">
        <v>0</v>
      </c>
      <c r="B11226" t="s">
        <v>62263</v>
      </c>
      <c r="C11226" t="s">
        <v>62264</v>
      </c>
      <c r="D11226" s="111" t="s">
        <v>24</v>
      </c>
      <c r="E11226" s="111" t="s">
        <v>62265</v>
      </c>
    </row>
    <row r="11227" spans="1:5">
      <c r="A11227">
        <v>0</v>
      </c>
      <c r="B11227" t="s">
        <v>62266</v>
      </c>
      <c r="C11227">
        <v>0</v>
      </c>
      <c r="D11227" s="111">
        <v>0</v>
      </c>
      <c r="E11227" s="111" t="s">
        <v>42775</v>
      </c>
    </row>
    <row r="11228" spans="1:5">
      <c r="A11228">
        <v>0</v>
      </c>
      <c r="B11228" t="s">
        <v>62267</v>
      </c>
      <c r="C11228" t="s">
        <v>62268</v>
      </c>
      <c r="D11228" s="111" t="s">
        <v>24</v>
      </c>
      <c r="E11228" s="111" t="s">
        <v>62269</v>
      </c>
    </row>
    <row r="11229" spans="1:5">
      <c r="A11229">
        <v>0</v>
      </c>
      <c r="B11229" t="s">
        <v>62270</v>
      </c>
      <c r="C11229" t="s">
        <v>62271</v>
      </c>
      <c r="D11229" s="111" t="s">
        <v>24</v>
      </c>
      <c r="E11229" s="111" t="s">
        <v>62272</v>
      </c>
    </row>
    <row r="11230" spans="1:5">
      <c r="A11230">
        <v>0</v>
      </c>
      <c r="B11230" t="s">
        <v>62273</v>
      </c>
      <c r="C11230" t="s">
        <v>62274</v>
      </c>
      <c r="D11230" s="111" t="s">
        <v>24</v>
      </c>
      <c r="E11230" s="111" t="s">
        <v>62275</v>
      </c>
    </row>
    <row r="11231" spans="1:5">
      <c r="A11231">
        <v>0</v>
      </c>
      <c r="B11231" t="s">
        <v>62276</v>
      </c>
      <c r="C11231" t="s">
        <v>62277</v>
      </c>
      <c r="D11231" s="111" t="s">
        <v>24</v>
      </c>
      <c r="E11231" s="111" t="s">
        <v>62278</v>
      </c>
    </row>
    <row r="11232" spans="1:5">
      <c r="A11232">
        <v>0</v>
      </c>
      <c r="B11232" t="s">
        <v>62279</v>
      </c>
      <c r="C11232" t="s">
        <v>62280</v>
      </c>
      <c r="D11232" s="111" t="s">
        <v>24</v>
      </c>
      <c r="E11232" s="111" t="s">
        <v>62281</v>
      </c>
    </row>
    <row r="11233" spans="1:5">
      <c r="A11233">
        <v>0</v>
      </c>
      <c r="B11233" t="s">
        <v>62282</v>
      </c>
      <c r="C11233" t="s">
        <v>62283</v>
      </c>
      <c r="D11233" s="111" t="s">
        <v>24</v>
      </c>
      <c r="E11233" s="111" t="s">
        <v>62284</v>
      </c>
    </row>
    <row r="11234" spans="1:5">
      <c r="A11234">
        <v>0</v>
      </c>
      <c r="B11234" t="s">
        <v>62285</v>
      </c>
      <c r="C11234" t="s">
        <v>62286</v>
      </c>
      <c r="D11234" s="111" t="s">
        <v>24</v>
      </c>
      <c r="E11234" s="111" t="s">
        <v>62287</v>
      </c>
    </row>
    <row r="11235" spans="1:5">
      <c r="A11235">
        <v>0</v>
      </c>
      <c r="B11235" t="s">
        <v>62288</v>
      </c>
      <c r="C11235" t="s">
        <v>62289</v>
      </c>
      <c r="D11235" s="111" t="s">
        <v>24</v>
      </c>
      <c r="E11235" s="111" t="s">
        <v>62290</v>
      </c>
    </row>
    <row r="11236" spans="1:5">
      <c r="A11236">
        <v>0</v>
      </c>
      <c r="B11236" t="s">
        <v>62291</v>
      </c>
      <c r="C11236" t="s">
        <v>62292</v>
      </c>
      <c r="D11236" s="111" t="s">
        <v>24</v>
      </c>
      <c r="E11236" s="111" t="s">
        <v>58763</v>
      </c>
    </row>
    <row r="11237" spans="1:5">
      <c r="A11237">
        <v>0</v>
      </c>
      <c r="B11237" t="s">
        <v>62293</v>
      </c>
      <c r="C11237">
        <v>0</v>
      </c>
      <c r="D11237" s="111">
        <v>0</v>
      </c>
      <c r="E11237" s="111" t="s">
        <v>42775</v>
      </c>
    </row>
    <row r="11238" spans="1:5">
      <c r="A11238">
        <v>0</v>
      </c>
      <c r="B11238" t="s">
        <v>62294</v>
      </c>
      <c r="C11238" t="s">
        <v>62295</v>
      </c>
      <c r="D11238" s="111" t="s">
        <v>24</v>
      </c>
      <c r="E11238" s="111" t="s">
        <v>43563</v>
      </c>
    </row>
    <row r="11239" spans="1:5">
      <c r="A11239">
        <v>0</v>
      </c>
      <c r="B11239" t="s">
        <v>62296</v>
      </c>
      <c r="C11239" t="s">
        <v>62297</v>
      </c>
      <c r="D11239" s="111" t="s">
        <v>24</v>
      </c>
      <c r="E11239" s="111" t="s">
        <v>62298</v>
      </c>
    </row>
    <row r="11240" spans="1:5">
      <c r="A11240">
        <v>0</v>
      </c>
      <c r="B11240" t="s">
        <v>62299</v>
      </c>
      <c r="C11240" t="s">
        <v>62300</v>
      </c>
      <c r="D11240" s="111" t="s">
        <v>24</v>
      </c>
      <c r="E11240" s="111" t="s">
        <v>62301</v>
      </c>
    </row>
    <row r="11241" spans="1:5">
      <c r="A11241">
        <v>0</v>
      </c>
      <c r="B11241" t="s">
        <v>62302</v>
      </c>
      <c r="C11241" t="s">
        <v>62303</v>
      </c>
      <c r="D11241" s="111" t="s">
        <v>24</v>
      </c>
      <c r="E11241" s="111" t="s">
        <v>43450</v>
      </c>
    </row>
    <row r="11242" spans="1:5">
      <c r="A11242">
        <v>0</v>
      </c>
      <c r="B11242" t="s">
        <v>62304</v>
      </c>
      <c r="C11242" t="s">
        <v>62305</v>
      </c>
      <c r="D11242" s="111" t="s">
        <v>24</v>
      </c>
      <c r="E11242" s="111" t="s">
        <v>62306</v>
      </c>
    </row>
    <row r="11243" spans="1:5">
      <c r="A11243">
        <v>0</v>
      </c>
      <c r="B11243" t="s">
        <v>62307</v>
      </c>
      <c r="C11243" t="s">
        <v>62308</v>
      </c>
      <c r="D11243" s="111" t="s">
        <v>24</v>
      </c>
      <c r="E11243" s="111" t="s">
        <v>62306</v>
      </c>
    </row>
    <row r="11244" spans="1:5">
      <c r="A11244">
        <v>0</v>
      </c>
      <c r="B11244" t="s">
        <v>62309</v>
      </c>
      <c r="C11244">
        <v>0</v>
      </c>
      <c r="D11244" s="111">
        <v>0</v>
      </c>
      <c r="E11244" s="111" t="s">
        <v>42775</v>
      </c>
    </row>
    <row r="11245" spans="1:5">
      <c r="A11245">
        <v>0</v>
      </c>
      <c r="B11245" t="s">
        <v>62310</v>
      </c>
      <c r="C11245" t="s">
        <v>62311</v>
      </c>
      <c r="D11245" s="111" t="s">
        <v>24</v>
      </c>
      <c r="E11245" s="111" t="s">
        <v>62022</v>
      </c>
    </row>
    <row r="11246" spans="1:5">
      <c r="A11246">
        <v>0</v>
      </c>
      <c r="B11246" t="s">
        <v>62312</v>
      </c>
      <c r="C11246" t="s">
        <v>62313</v>
      </c>
      <c r="D11246" s="111" t="s">
        <v>24</v>
      </c>
      <c r="E11246" s="111" t="s">
        <v>62314</v>
      </c>
    </row>
    <row r="11247" spans="1:5">
      <c r="A11247">
        <v>0</v>
      </c>
      <c r="B11247" t="s">
        <v>62315</v>
      </c>
      <c r="C11247" t="s">
        <v>62316</v>
      </c>
      <c r="D11247" s="111" t="s">
        <v>24</v>
      </c>
      <c r="E11247" s="111" t="s">
        <v>62317</v>
      </c>
    </row>
    <row r="11248" spans="1:5">
      <c r="A11248">
        <v>0</v>
      </c>
      <c r="B11248" t="s">
        <v>62318</v>
      </c>
      <c r="C11248" t="s">
        <v>62319</v>
      </c>
      <c r="D11248" s="111" t="s">
        <v>24</v>
      </c>
      <c r="E11248" s="111" t="s">
        <v>62320</v>
      </c>
    </row>
    <row r="11249" spans="1:5">
      <c r="A11249">
        <v>0</v>
      </c>
      <c r="B11249" t="s">
        <v>62321</v>
      </c>
      <c r="C11249" t="s">
        <v>62322</v>
      </c>
      <c r="D11249" s="111" t="s">
        <v>24</v>
      </c>
      <c r="E11249" s="111" t="s">
        <v>62323</v>
      </c>
    </row>
    <row r="11250" spans="1:5">
      <c r="A11250">
        <v>0</v>
      </c>
      <c r="B11250" t="s">
        <v>62324</v>
      </c>
      <c r="C11250" t="s">
        <v>62325</v>
      </c>
      <c r="D11250" s="111" t="s">
        <v>24</v>
      </c>
      <c r="E11250" s="111" t="s">
        <v>62326</v>
      </c>
    </row>
    <row r="11251" spans="1:5">
      <c r="A11251">
        <v>0</v>
      </c>
      <c r="B11251" t="s">
        <v>62327</v>
      </c>
      <c r="C11251">
        <v>0</v>
      </c>
      <c r="D11251" s="111">
        <v>0</v>
      </c>
      <c r="E11251" s="111" t="s">
        <v>42775</v>
      </c>
    </row>
    <row r="11252" spans="1:5">
      <c r="A11252">
        <v>0</v>
      </c>
      <c r="B11252" t="s">
        <v>62328</v>
      </c>
      <c r="C11252" t="s">
        <v>62329</v>
      </c>
      <c r="D11252" s="111" t="s">
        <v>24</v>
      </c>
      <c r="E11252" s="111" t="s">
        <v>62330</v>
      </c>
    </row>
    <row r="11253" spans="1:5">
      <c r="A11253">
        <v>0</v>
      </c>
      <c r="B11253" t="s">
        <v>62331</v>
      </c>
      <c r="C11253" t="s">
        <v>62332</v>
      </c>
      <c r="D11253" s="111" t="s">
        <v>24</v>
      </c>
      <c r="E11253" s="111" t="s">
        <v>47308</v>
      </c>
    </row>
    <row r="11254" spans="1:5">
      <c r="A11254">
        <v>0</v>
      </c>
      <c r="B11254" t="s">
        <v>62333</v>
      </c>
      <c r="C11254" t="s">
        <v>62334</v>
      </c>
      <c r="D11254" s="111" t="s">
        <v>24</v>
      </c>
      <c r="E11254" s="111" t="s">
        <v>62335</v>
      </c>
    </row>
    <row r="11255" spans="1:5">
      <c r="A11255">
        <v>0</v>
      </c>
      <c r="B11255" t="s">
        <v>62336</v>
      </c>
      <c r="C11255" t="s">
        <v>62337</v>
      </c>
      <c r="D11255" s="111" t="s">
        <v>24</v>
      </c>
      <c r="E11255" s="111" t="s">
        <v>62338</v>
      </c>
    </row>
    <row r="11256" spans="1:5">
      <c r="A11256">
        <v>0</v>
      </c>
      <c r="B11256" t="s">
        <v>62339</v>
      </c>
      <c r="C11256" t="s">
        <v>62340</v>
      </c>
      <c r="D11256" s="111" t="s">
        <v>24</v>
      </c>
      <c r="E11256" s="111" t="s">
        <v>62341</v>
      </c>
    </row>
    <row r="11257" spans="1:5">
      <c r="A11257">
        <v>0</v>
      </c>
      <c r="B11257" t="s">
        <v>62342</v>
      </c>
      <c r="C11257" t="s">
        <v>62343</v>
      </c>
      <c r="D11257" s="111" t="s">
        <v>24</v>
      </c>
      <c r="E11257" s="111" t="s">
        <v>62344</v>
      </c>
    </row>
    <row r="11258" spans="1:5">
      <c r="A11258">
        <v>0</v>
      </c>
      <c r="B11258" t="s">
        <v>62345</v>
      </c>
      <c r="C11258" t="s">
        <v>62346</v>
      </c>
      <c r="D11258" s="111" t="s">
        <v>24</v>
      </c>
      <c r="E11258" s="111" t="s">
        <v>62347</v>
      </c>
    </row>
    <row r="11259" spans="1:5">
      <c r="A11259">
        <v>0</v>
      </c>
      <c r="B11259" t="s">
        <v>62348</v>
      </c>
      <c r="C11259" t="s">
        <v>62349</v>
      </c>
      <c r="D11259" s="111" t="s">
        <v>24</v>
      </c>
      <c r="E11259" s="111" t="s">
        <v>43790</v>
      </c>
    </row>
    <row r="11260" spans="1:5">
      <c r="A11260">
        <v>0</v>
      </c>
      <c r="B11260" t="s">
        <v>62350</v>
      </c>
      <c r="C11260" t="s">
        <v>62351</v>
      </c>
      <c r="D11260" s="111" t="s">
        <v>24</v>
      </c>
      <c r="E11260" s="111" t="s">
        <v>62352</v>
      </c>
    </row>
    <row r="11261" spans="1:5">
      <c r="A11261">
        <v>0</v>
      </c>
      <c r="B11261" t="s">
        <v>62353</v>
      </c>
      <c r="C11261" t="s">
        <v>62354</v>
      </c>
      <c r="D11261" s="111" t="s">
        <v>24</v>
      </c>
      <c r="E11261" s="111" t="s">
        <v>62355</v>
      </c>
    </row>
    <row r="11262" spans="1:5">
      <c r="A11262">
        <v>0</v>
      </c>
      <c r="B11262" t="s">
        <v>62356</v>
      </c>
      <c r="C11262" t="s">
        <v>62357</v>
      </c>
      <c r="D11262" s="111" t="s">
        <v>24</v>
      </c>
      <c r="E11262" s="111" t="s">
        <v>60349</v>
      </c>
    </row>
    <row r="11263" spans="1:5">
      <c r="A11263">
        <v>0</v>
      </c>
      <c r="B11263" t="s">
        <v>62358</v>
      </c>
      <c r="C11263">
        <v>0</v>
      </c>
      <c r="D11263" s="111">
        <v>0</v>
      </c>
      <c r="E11263" s="111" t="s">
        <v>42775</v>
      </c>
    </row>
    <row r="11264" spans="1:5">
      <c r="A11264">
        <v>0</v>
      </c>
      <c r="B11264" t="s">
        <v>62359</v>
      </c>
      <c r="C11264" t="s">
        <v>62360</v>
      </c>
      <c r="D11264" s="111" t="s">
        <v>24</v>
      </c>
      <c r="E11264" s="111" t="s">
        <v>47308</v>
      </c>
    </row>
    <row r="11265" spans="1:5">
      <c r="A11265">
        <v>0</v>
      </c>
      <c r="B11265" t="s">
        <v>62361</v>
      </c>
      <c r="C11265" t="s">
        <v>62362</v>
      </c>
      <c r="D11265" s="111" t="s">
        <v>24</v>
      </c>
      <c r="E11265" s="111" t="s">
        <v>62335</v>
      </c>
    </row>
    <row r="11266" spans="1:5">
      <c r="A11266">
        <v>0</v>
      </c>
      <c r="B11266" t="s">
        <v>62363</v>
      </c>
      <c r="C11266" t="s">
        <v>62364</v>
      </c>
      <c r="D11266" s="111" t="s">
        <v>24</v>
      </c>
      <c r="E11266" s="111" t="s">
        <v>62365</v>
      </c>
    </row>
    <row r="11267" spans="1:5">
      <c r="A11267">
        <v>0</v>
      </c>
      <c r="B11267" t="s">
        <v>62366</v>
      </c>
      <c r="C11267" t="s">
        <v>62367</v>
      </c>
      <c r="D11267" s="111" t="s">
        <v>24</v>
      </c>
      <c r="E11267" s="111" t="s">
        <v>62344</v>
      </c>
    </row>
    <row r="11268" spans="1:5">
      <c r="A11268">
        <v>0</v>
      </c>
      <c r="B11268" t="s">
        <v>62368</v>
      </c>
      <c r="C11268" t="s">
        <v>62369</v>
      </c>
      <c r="D11268" s="111" t="s">
        <v>24</v>
      </c>
      <c r="E11268" s="111" t="s">
        <v>62330</v>
      </c>
    </row>
    <row r="11269" spans="1:5">
      <c r="A11269">
        <v>0</v>
      </c>
      <c r="B11269" t="s">
        <v>62370</v>
      </c>
      <c r="C11269" t="s">
        <v>62371</v>
      </c>
      <c r="D11269" s="111" t="s">
        <v>24</v>
      </c>
      <c r="E11269" s="111" t="s">
        <v>43790</v>
      </c>
    </row>
    <row r="11270" spans="1:5">
      <c r="A11270">
        <v>0</v>
      </c>
      <c r="B11270" t="s">
        <v>62372</v>
      </c>
      <c r="C11270" t="s">
        <v>62373</v>
      </c>
      <c r="D11270" s="111" t="s">
        <v>24</v>
      </c>
      <c r="E11270" s="111" t="s">
        <v>62352</v>
      </c>
    </row>
    <row r="11271" spans="1:5">
      <c r="A11271">
        <v>0</v>
      </c>
      <c r="B11271" t="s">
        <v>62374</v>
      </c>
      <c r="C11271" t="s">
        <v>62375</v>
      </c>
      <c r="D11271" s="111" t="s">
        <v>24</v>
      </c>
      <c r="E11271" s="111" t="s">
        <v>62355</v>
      </c>
    </row>
    <row r="11272" spans="1:5">
      <c r="A11272">
        <v>0</v>
      </c>
      <c r="B11272" t="s">
        <v>62376</v>
      </c>
      <c r="C11272" t="s">
        <v>62377</v>
      </c>
      <c r="D11272" s="111" t="s">
        <v>24</v>
      </c>
      <c r="E11272" s="111" t="s">
        <v>60349</v>
      </c>
    </row>
    <row r="11273" spans="1:5">
      <c r="A11273">
        <v>0</v>
      </c>
      <c r="B11273" t="s">
        <v>62378</v>
      </c>
      <c r="C11273">
        <v>0</v>
      </c>
      <c r="D11273" s="111">
        <v>0</v>
      </c>
      <c r="E11273" s="111" t="s">
        <v>42775</v>
      </c>
    </row>
    <row r="11274" spans="1:5">
      <c r="A11274">
        <v>0</v>
      </c>
      <c r="B11274" t="s">
        <v>62379</v>
      </c>
      <c r="C11274" t="s">
        <v>62380</v>
      </c>
      <c r="D11274" s="111" t="s">
        <v>24</v>
      </c>
      <c r="E11274" s="111" t="s">
        <v>62330</v>
      </c>
    </row>
    <row r="11275" spans="1:5">
      <c r="A11275">
        <v>0</v>
      </c>
      <c r="B11275" t="s">
        <v>62381</v>
      </c>
      <c r="C11275" t="s">
        <v>62382</v>
      </c>
      <c r="D11275" s="111" t="s">
        <v>24</v>
      </c>
      <c r="E11275" s="111" t="s">
        <v>62365</v>
      </c>
    </row>
    <row r="11276" spans="1:5">
      <c r="A11276">
        <v>0</v>
      </c>
      <c r="B11276" t="s">
        <v>62383</v>
      </c>
      <c r="C11276" t="s">
        <v>62384</v>
      </c>
      <c r="D11276" s="111" t="s">
        <v>24</v>
      </c>
      <c r="E11276" s="111" t="s">
        <v>47308</v>
      </c>
    </row>
    <row r="11277" spans="1:5">
      <c r="A11277">
        <v>0</v>
      </c>
      <c r="B11277" t="s">
        <v>62385</v>
      </c>
      <c r="C11277" t="s">
        <v>62386</v>
      </c>
      <c r="D11277" s="111" t="s">
        <v>24</v>
      </c>
      <c r="E11277" s="111" t="s">
        <v>62341</v>
      </c>
    </row>
    <row r="11278" spans="1:5">
      <c r="A11278">
        <v>0</v>
      </c>
      <c r="B11278" t="s">
        <v>62387</v>
      </c>
      <c r="C11278" t="s">
        <v>62388</v>
      </c>
      <c r="D11278" s="111" t="s">
        <v>24</v>
      </c>
      <c r="E11278" s="111" t="s">
        <v>62365</v>
      </c>
    </row>
    <row r="11279" spans="1:5">
      <c r="A11279">
        <v>0</v>
      </c>
      <c r="B11279" t="s">
        <v>62389</v>
      </c>
      <c r="C11279" t="s">
        <v>62390</v>
      </c>
      <c r="D11279" s="111" t="s">
        <v>24</v>
      </c>
      <c r="E11279" s="111" t="s">
        <v>62391</v>
      </c>
    </row>
    <row r="11280" spans="1:5">
      <c r="A11280">
        <v>0</v>
      </c>
      <c r="B11280" t="s">
        <v>62392</v>
      </c>
      <c r="C11280" t="s">
        <v>62393</v>
      </c>
      <c r="D11280" s="111" t="s">
        <v>24</v>
      </c>
      <c r="E11280" s="111" t="s">
        <v>62347</v>
      </c>
    </row>
    <row r="11281" spans="1:5">
      <c r="A11281">
        <v>0</v>
      </c>
      <c r="B11281" t="s">
        <v>62394</v>
      </c>
      <c r="C11281" t="s">
        <v>62395</v>
      </c>
      <c r="D11281" s="111" t="s">
        <v>24</v>
      </c>
      <c r="E11281" s="111" t="s">
        <v>62396</v>
      </c>
    </row>
    <row r="11282" spans="1:5">
      <c r="A11282">
        <v>0</v>
      </c>
      <c r="B11282" t="s">
        <v>62397</v>
      </c>
      <c r="C11282" t="s">
        <v>62398</v>
      </c>
      <c r="D11282" s="111" t="s">
        <v>24</v>
      </c>
      <c r="E11282" s="111" t="s">
        <v>43790</v>
      </c>
    </row>
    <row r="11283" spans="1:5">
      <c r="A11283">
        <v>0</v>
      </c>
      <c r="B11283" t="s">
        <v>62399</v>
      </c>
      <c r="C11283">
        <v>0</v>
      </c>
      <c r="D11283" s="111">
        <v>0</v>
      </c>
      <c r="E11283" s="111" t="s">
        <v>42775</v>
      </c>
    </row>
    <row r="11284" spans="1:5">
      <c r="A11284">
        <v>0</v>
      </c>
      <c r="B11284" t="s">
        <v>62400</v>
      </c>
      <c r="C11284" t="s">
        <v>62401</v>
      </c>
      <c r="D11284" s="111" t="s">
        <v>24</v>
      </c>
      <c r="E11284" s="111" t="s">
        <v>47308</v>
      </c>
    </row>
    <row r="11285" spans="1:5">
      <c r="A11285">
        <v>0</v>
      </c>
      <c r="B11285" t="s">
        <v>62402</v>
      </c>
      <c r="C11285" t="s">
        <v>62403</v>
      </c>
      <c r="D11285" s="111" t="s">
        <v>24</v>
      </c>
      <c r="E11285" s="111" t="s">
        <v>62335</v>
      </c>
    </row>
    <row r="11286" spans="1:5">
      <c r="A11286">
        <v>0</v>
      </c>
      <c r="B11286" t="s">
        <v>62404</v>
      </c>
      <c r="C11286" t="s">
        <v>62405</v>
      </c>
      <c r="D11286" s="111" t="s">
        <v>24</v>
      </c>
      <c r="E11286" s="111" t="s">
        <v>62341</v>
      </c>
    </row>
    <row r="11287" spans="1:5">
      <c r="A11287">
        <v>0</v>
      </c>
      <c r="B11287" t="s">
        <v>62406</v>
      </c>
      <c r="C11287" t="s">
        <v>62407</v>
      </c>
      <c r="D11287" s="111" t="s">
        <v>24</v>
      </c>
      <c r="E11287" s="111" t="s">
        <v>62365</v>
      </c>
    </row>
    <row r="11288" spans="1:5">
      <c r="A11288">
        <v>0</v>
      </c>
      <c r="B11288" t="s">
        <v>62408</v>
      </c>
      <c r="C11288" t="s">
        <v>62409</v>
      </c>
      <c r="D11288" s="111" t="s">
        <v>24</v>
      </c>
      <c r="E11288" s="111" t="s">
        <v>62344</v>
      </c>
    </row>
    <row r="11289" spans="1:5">
      <c r="A11289">
        <v>0</v>
      </c>
      <c r="B11289" t="s">
        <v>62410</v>
      </c>
      <c r="C11289" t="s">
        <v>62411</v>
      </c>
      <c r="D11289" s="111" t="s">
        <v>24</v>
      </c>
      <c r="E11289" s="111" t="s">
        <v>43790</v>
      </c>
    </row>
    <row r="11290" spans="1:5">
      <c r="A11290">
        <v>0</v>
      </c>
      <c r="B11290" t="s">
        <v>62412</v>
      </c>
      <c r="C11290" t="s">
        <v>62413</v>
      </c>
      <c r="D11290" s="111" t="s">
        <v>24</v>
      </c>
      <c r="E11290" s="111" t="s">
        <v>62352</v>
      </c>
    </row>
    <row r="11291" spans="1:5">
      <c r="A11291">
        <v>0</v>
      </c>
      <c r="B11291" t="s">
        <v>62414</v>
      </c>
      <c r="C11291" t="s">
        <v>62415</v>
      </c>
      <c r="D11291" s="111" t="s">
        <v>24</v>
      </c>
      <c r="E11291" s="111" t="s">
        <v>62355</v>
      </c>
    </row>
    <row r="11292" spans="1:5">
      <c r="A11292">
        <v>0</v>
      </c>
      <c r="B11292" t="s">
        <v>62416</v>
      </c>
      <c r="C11292" t="s">
        <v>62417</v>
      </c>
      <c r="D11292" s="111" t="s">
        <v>24</v>
      </c>
      <c r="E11292" s="111" t="s">
        <v>60349</v>
      </c>
    </row>
    <row r="11293" spans="1:5">
      <c r="A11293">
        <v>0</v>
      </c>
      <c r="B11293" t="s">
        <v>62418</v>
      </c>
      <c r="C11293">
        <v>0</v>
      </c>
      <c r="D11293" s="111">
        <v>0</v>
      </c>
      <c r="E11293" s="111" t="s">
        <v>42775</v>
      </c>
    </row>
    <row r="11294" spans="1:5">
      <c r="A11294">
        <v>0</v>
      </c>
      <c r="B11294" t="s">
        <v>62419</v>
      </c>
      <c r="C11294" t="s">
        <v>62420</v>
      </c>
      <c r="D11294" s="111" t="s">
        <v>24</v>
      </c>
      <c r="E11294" s="111" t="s">
        <v>62330</v>
      </c>
    </row>
    <row r="11295" spans="1:5">
      <c r="A11295">
        <v>0</v>
      </c>
      <c r="B11295" t="s">
        <v>62421</v>
      </c>
      <c r="C11295" t="s">
        <v>62422</v>
      </c>
      <c r="D11295" s="111" t="s">
        <v>24</v>
      </c>
      <c r="E11295" s="111" t="s">
        <v>62365</v>
      </c>
    </row>
    <row r="11296" spans="1:5">
      <c r="A11296">
        <v>0</v>
      </c>
      <c r="B11296" t="s">
        <v>62423</v>
      </c>
      <c r="C11296" t="s">
        <v>62424</v>
      </c>
      <c r="D11296" s="111" t="s">
        <v>24</v>
      </c>
      <c r="E11296" s="111" t="s">
        <v>47308</v>
      </c>
    </row>
    <row r="11297" spans="1:5">
      <c r="A11297">
        <v>0</v>
      </c>
      <c r="B11297" t="s">
        <v>62425</v>
      </c>
      <c r="C11297" t="s">
        <v>62426</v>
      </c>
      <c r="D11297" s="111" t="s">
        <v>24</v>
      </c>
      <c r="E11297" s="111" t="s">
        <v>62365</v>
      </c>
    </row>
    <row r="11298" spans="1:5">
      <c r="A11298">
        <v>0</v>
      </c>
      <c r="B11298" t="s">
        <v>62427</v>
      </c>
      <c r="C11298" t="s">
        <v>62428</v>
      </c>
      <c r="D11298" s="111" t="s">
        <v>24</v>
      </c>
      <c r="E11298" s="111" t="s">
        <v>56172</v>
      </c>
    </row>
    <row r="11299" spans="1:5">
      <c r="A11299">
        <v>0</v>
      </c>
      <c r="B11299" t="s">
        <v>62429</v>
      </c>
      <c r="C11299" t="s">
        <v>62430</v>
      </c>
      <c r="D11299" s="111" t="s">
        <v>24</v>
      </c>
      <c r="E11299" s="111" t="s">
        <v>62338</v>
      </c>
    </row>
    <row r="11300" spans="1:5">
      <c r="A11300">
        <v>0</v>
      </c>
      <c r="B11300" t="s">
        <v>62431</v>
      </c>
      <c r="C11300" t="s">
        <v>62432</v>
      </c>
      <c r="D11300" s="111" t="s">
        <v>24</v>
      </c>
      <c r="E11300" s="111" t="s">
        <v>48109</v>
      </c>
    </row>
    <row r="11301" spans="1:5">
      <c r="A11301">
        <v>0</v>
      </c>
      <c r="B11301" t="s">
        <v>62433</v>
      </c>
      <c r="C11301" t="s">
        <v>62434</v>
      </c>
      <c r="D11301" s="111" t="s">
        <v>24</v>
      </c>
      <c r="E11301" s="111" t="s">
        <v>62435</v>
      </c>
    </row>
    <row r="11302" spans="1:5">
      <c r="A11302">
        <v>0</v>
      </c>
      <c r="B11302" t="s">
        <v>62436</v>
      </c>
      <c r="C11302" t="s">
        <v>62437</v>
      </c>
      <c r="D11302" s="111" t="s">
        <v>24</v>
      </c>
      <c r="E11302" s="111" t="s">
        <v>62438</v>
      </c>
    </row>
    <row r="11303" spans="1:5">
      <c r="A11303">
        <v>0</v>
      </c>
      <c r="B11303" t="s">
        <v>62439</v>
      </c>
      <c r="C11303" t="s">
        <v>62440</v>
      </c>
      <c r="D11303" s="111" t="s">
        <v>24</v>
      </c>
      <c r="E11303" s="111" t="s">
        <v>62441</v>
      </c>
    </row>
    <row r="11304" spans="1:5">
      <c r="A11304">
        <v>0</v>
      </c>
      <c r="B11304" t="s">
        <v>62442</v>
      </c>
      <c r="C11304" t="s">
        <v>62443</v>
      </c>
      <c r="D11304" s="111" t="s">
        <v>24</v>
      </c>
      <c r="E11304" s="111" t="s">
        <v>62355</v>
      </c>
    </row>
    <row r="11305" spans="1:5">
      <c r="A11305">
        <v>0</v>
      </c>
      <c r="B11305" t="s">
        <v>62444</v>
      </c>
      <c r="C11305">
        <v>0</v>
      </c>
      <c r="D11305" s="111">
        <v>0</v>
      </c>
      <c r="E11305" s="111" t="s">
        <v>42775</v>
      </c>
    </row>
    <row r="11306" spans="1:5">
      <c r="A11306">
        <v>0</v>
      </c>
      <c r="B11306" t="s">
        <v>62445</v>
      </c>
      <c r="C11306" t="s">
        <v>62446</v>
      </c>
      <c r="D11306" s="111" t="s">
        <v>24</v>
      </c>
      <c r="E11306" s="111" t="s">
        <v>62341</v>
      </c>
    </row>
    <row r="11307" spans="1:5">
      <c r="A11307">
        <v>0</v>
      </c>
      <c r="B11307" t="s">
        <v>62447</v>
      </c>
      <c r="C11307" t="s">
        <v>62448</v>
      </c>
      <c r="D11307" s="111" t="s">
        <v>24</v>
      </c>
      <c r="E11307" s="111" t="s">
        <v>62330</v>
      </c>
    </row>
    <row r="11308" spans="1:5">
      <c r="A11308">
        <v>0</v>
      </c>
      <c r="B11308" t="s">
        <v>62449</v>
      </c>
      <c r="C11308" t="s">
        <v>62450</v>
      </c>
      <c r="D11308" s="111" t="s">
        <v>24</v>
      </c>
      <c r="E11308" s="111" t="s">
        <v>62365</v>
      </c>
    </row>
    <row r="11309" spans="1:5">
      <c r="A11309">
        <v>0</v>
      </c>
      <c r="B11309" t="s">
        <v>62451</v>
      </c>
      <c r="C11309" t="s">
        <v>62452</v>
      </c>
      <c r="D11309" s="111" t="s">
        <v>24</v>
      </c>
      <c r="E11309" s="111" t="s">
        <v>62341</v>
      </c>
    </row>
    <row r="11310" spans="1:5">
      <c r="A11310">
        <v>0</v>
      </c>
      <c r="B11310" t="s">
        <v>62453</v>
      </c>
      <c r="C11310" t="s">
        <v>62454</v>
      </c>
      <c r="D11310" s="111" t="s">
        <v>24</v>
      </c>
      <c r="E11310" s="111" t="s">
        <v>56172</v>
      </c>
    </row>
    <row r="11311" spans="1:5">
      <c r="A11311">
        <v>0</v>
      </c>
      <c r="B11311" t="s">
        <v>62455</v>
      </c>
      <c r="C11311" t="s">
        <v>62456</v>
      </c>
      <c r="D11311" s="111" t="s">
        <v>24</v>
      </c>
      <c r="E11311" s="111" t="s">
        <v>62338</v>
      </c>
    </row>
    <row r="11312" spans="1:5">
      <c r="A11312">
        <v>0</v>
      </c>
      <c r="B11312" t="s">
        <v>62457</v>
      </c>
      <c r="C11312" t="s">
        <v>62458</v>
      </c>
      <c r="D11312" s="111" t="s">
        <v>24</v>
      </c>
      <c r="E11312" s="111" t="s">
        <v>62459</v>
      </c>
    </row>
    <row r="11313" spans="1:5">
      <c r="A11313">
        <v>0</v>
      </c>
      <c r="B11313" t="s">
        <v>62460</v>
      </c>
      <c r="C11313" t="s">
        <v>62461</v>
      </c>
      <c r="D11313" s="111" t="s">
        <v>24</v>
      </c>
      <c r="E11313" s="111" t="s">
        <v>62347</v>
      </c>
    </row>
    <row r="11314" spans="1:5">
      <c r="A11314">
        <v>0</v>
      </c>
      <c r="B11314" t="s">
        <v>62462</v>
      </c>
      <c r="C11314" t="s">
        <v>62463</v>
      </c>
      <c r="D11314" s="111" t="s">
        <v>24</v>
      </c>
      <c r="E11314" s="111" t="s">
        <v>62396</v>
      </c>
    </row>
    <row r="11315" spans="1:5">
      <c r="A11315">
        <v>0</v>
      </c>
      <c r="B11315" t="s">
        <v>62464</v>
      </c>
      <c r="C11315" t="s">
        <v>62465</v>
      </c>
      <c r="D11315" s="111" t="s">
        <v>24</v>
      </c>
      <c r="E11315" s="111" t="s">
        <v>62466</v>
      </c>
    </row>
    <row r="11316" spans="1:5">
      <c r="A11316">
        <v>0</v>
      </c>
      <c r="B11316" t="s">
        <v>62467</v>
      </c>
      <c r="C11316" t="s">
        <v>62468</v>
      </c>
      <c r="D11316" s="111" t="s">
        <v>24</v>
      </c>
      <c r="E11316" s="111" t="s">
        <v>62469</v>
      </c>
    </row>
    <row r="11317" spans="1:5">
      <c r="A11317">
        <v>0</v>
      </c>
      <c r="B11317" t="s">
        <v>62470</v>
      </c>
      <c r="C11317" t="s">
        <v>62471</v>
      </c>
      <c r="D11317" s="111" t="s">
        <v>24</v>
      </c>
      <c r="E11317" s="111" t="s">
        <v>62330</v>
      </c>
    </row>
    <row r="11318" spans="1:5">
      <c r="A11318">
        <v>0</v>
      </c>
      <c r="B11318" t="s">
        <v>62472</v>
      </c>
      <c r="C11318" t="s">
        <v>62473</v>
      </c>
      <c r="D11318" s="111" t="s">
        <v>24</v>
      </c>
      <c r="E11318" s="111" t="s">
        <v>62441</v>
      </c>
    </row>
    <row r="11319" spans="1:5">
      <c r="A11319">
        <v>0</v>
      </c>
      <c r="B11319" t="s">
        <v>62474</v>
      </c>
      <c r="C11319" t="s">
        <v>62475</v>
      </c>
      <c r="D11319" s="111" t="s">
        <v>24</v>
      </c>
      <c r="E11319" s="111" t="s">
        <v>62476</v>
      </c>
    </row>
    <row r="11320" spans="1:5">
      <c r="A11320">
        <v>0</v>
      </c>
      <c r="B11320" t="s">
        <v>62477</v>
      </c>
      <c r="C11320" t="s">
        <v>62478</v>
      </c>
      <c r="D11320" s="111" t="s">
        <v>4149</v>
      </c>
      <c r="E11320" s="111" t="s">
        <v>62479</v>
      </c>
    </row>
    <row r="11321" spans="1:5">
      <c r="A11321">
        <v>0</v>
      </c>
      <c r="B11321" t="s">
        <v>62480</v>
      </c>
      <c r="C11321">
        <v>0</v>
      </c>
      <c r="D11321" s="111">
        <v>0</v>
      </c>
      <c r="E11321" s="111" t="s">
        <v>42775</v>
      </c>
    </row>
    <row r="11322" spans="1:5">
      <c r="A11322">
        <v>0</v>
      </c>
      <c r="B11322" t="s">
        <v>62481</v>
      </c>
      <c r="C11322" t="s">
        <v>62482</v>
      </c>
      <c r="D11322" s="111" t="s">
        <v>24</v>
      </c>
      <c r="E11322" s="111" t="s">
        <v>62344</v>
      </c>
    </row>
    <row r="11323" spans="1:5">
      <c r="A11323">
        <v>0</v>
      </c>
      <c r="B11323" t="s">
        <v>62483</v>
      </c>
      <c r="C11323" t="s">
        <v>62484</v>
      </c>
      <c r="D11323" s="111" t="s">
        <v>24</v>
      </c>
      <c r="E11323" s="111" t="s">
        <v>62341</v>
      </c>
    </row>
    <row r="11324" spans="1:5">
      <c r="A11324">
        <v>0</v>
      </c>
      <c r="B11324" t="s">
        <v>62485</v>
      </c>
      <c r="C11324" t="s">
        <v>62486</v>
      </c>
      <c r="D11324" s="111" t="s">
        <v>24</v>
      </c>
      <c r="E11324" s="111" t="s">
        <v>62330</v>
      </c>
    </row>
    <row r="11325" spans="1:5">
      <c r="A11325">
        <v>0</v>
      </c>
      <c r="B11325" t="s">
        <v>62487</v>
      </c>
      <c r="C11325" t="s">
        <v>62488</v>
      </c>
      <c r="D11325" s="111" t="s">
        <v>24</v>
      </c>
      <c r="E11325" s="111" t="s">
        <v>61215</v>
      </c>
    </row>
    <row r="11326" spans="1:5">
      <c r="A11326">
        <v>0</v>
      </c>
      <c r="B11326" t="s">
        <v>62489</v>
      </c>
      <c r="C11326" t="s">
        <v>62490</v>
      </c>
      <c r="D11326" s="111" t="s">
        <v>24</v>
      </c>
      <c r="E11326" s="111" t="s">
        <v>62338</v>
      </c>
    </row>
    <row r="11327" spans="1:5">
      <c r="A11327">
        <v>0</v>
      </c>
      <c r="B11327" t="s">
        <v>62491</v>
      </c>
      <c r="C11327" t="s">
        <v>62492</v>
      </c>
      <c r="D11327" s="111" t="s">
        <v>24</v>
      </c>
      <c r="E11327" s="111" t="s">
        <v>62391</v>
      </c>
    </row>
    <row r="11328" spans="1:5">
      <c r="A11328">
        <v>0</v>
      </c>
      <c r="B11328" t="s">
        <v>62493</v>
      </c>
      <c r="C11328" t="s">
        <v>62494</v>
      </c>
      <c r="D11328" s="111" t="s">
        <v>24</v>
      </c>
      <c r="E11328" s="111" t="s">
        <v>53688</v>
      </c>
    </row>
    <row r="11329" spans="1:5">
      <c r="A11329">
        <v>0</v>
      </c>
      <c r="B11329" t="s">
        <v>62495</v>
      </c>
      <c r="C11329" t="s">
        <v>62496</v>
      </c>
      <c r="D11329" s="111" t="s">
        <v>24</v>
      </c>
      <c r="E11329" s="111" t="s">
        <v>62459</v>
      </c>
    </row>
    <row r="11330" spans="1:5">
      <c r="A11330">
        <v>0</v>
      </c>
      <c r="B11330" t="s">
        <v>62497</v>
      </c>
      <c r="C11330" t="s">
        <v>62498</v>
      </c>
      <c r="D11330" s="111" t="s">
        <v>24</v>
      </c>
      <c r="E11330" s="111" t="s">
        <v>62347</v>
      </c>
    </row>
    <row r="11331" spans="1:5">
      <c r="A11331">
        <v>0</v>
      </c>
      <c r="B11331" t="s">
        <v>62499</v>
      </c>
      <c r="C11331" t="s">
        <v>62500</v>
      </c>
      <c r="D11331" s="111" t="s">
        <v>24</v>
      </c>
      <c r="E11331" s="111" t="s">
        <v>47911</v>
      </c>
    </row>
    <row r="11332" spans="1:5">
      <c r="A11332">
        <v>0</v>
      </c>
      <c r="B11332" t="s">
        <v>62501</v>
      </c>
      <c r="C11332" t="s">
        <v>62502</v>
      </c>
      <c r="D11332" s="111" t="s">
        <v>24</v>
      </c>
      <c r="E11332" s="111" t="s">
        <v>60349</v>
      </c>
    </row>
    <row r="11333" spans="1:5">
      <c r="A11333">
        <v>0</v>
      </c>
      <c r="B11333" t="s">
        <v>62503</v>
      </c>
      <c r="C11333" t="s">
        <v>62504</v>
      </c>
      <c r="D11333" s="111" t="s">
        <v>24</v>
      </c>
      <c r="E11333" s="111" t="s">
        <v>62330</v>
      </c>
    </row>
    <row r="11334" spans="1:5">
      <c r="A11334">
        <v>0</v>
      </c>
      <c r="B11334" t="s">
        <v>62505</v>
      </c>
      <c r="C11334" t="s">
        <v>62506</v>
      </c>
      <c r="D11334" s="111" t="s">
        <v>24</v>
      </c>
      <c r="E11334" s="111" t="s">
        <v>62441</v>
      </c>
    </row>
    <row r="11335" spans="1:5">
      <c r="A11335">
        <v>0</v>
      </c>
      <c r="B11335" t="s">
        <v>62507</v>
      </c>
      <c r="C11335" t="s">
        <v>62508</v>
      </c>
      <c r="D11335" s="111" t="s">
        <v>24</v>
      </c>
      <c r="E11335" s="111" t="s">
        <v>62476</v>
      </c>
    </row>
    <row r="11336" spans="1:5">
      <c r="A11336">
        <v>0</v>
      </c>
      <c r="B11336" t="s">
        <v>62509</v>
      </c>
      <c r="C11336" t="s">
        <v>62510</v>
      </c>
      <c r="D11336" s="111" t="s">
        <v>4149</v>
      </c>
      <c r="E11336" s="111" t="s">
        <v>62479</v>
      </c>
    </row>
    <row r="11337" spans="1:5">
      <c r="A11337">
        <v>0</v>
      </c>
      <c r="B11337" t="s">
        <v>62511</v>
      </c>
      <c r="C11337" t="s">
        <v>62512</v>
      </c>
      <c r="D11337" s="111" t="s">
        <v>24</v>
      </c>
      <c r="E11337" s="111" t="s">
        <v>43468</v>
      </c>
    </row>
    <row r="11338" spans="1:5">
      <c r="A11338">
        <v>0</v>
      </c>
      <c r="B11338" t="s">
        <v>62513</v>
      </c>
      <c r="C11338" t="s">
        <v>62514</v>
      </c>
      <c r="D11338" s="111" t="s">
        <v>24</v>
      </c>
      <c r="E11338" s="111" t="s">
        <v>62515</v>
      </c>
    </row>
    <row r="11339" spans="1:5">
      <c r="A11339">
        <v>0</v>
      </c>
      <c r="B11339" t="s">
        <v>62516</v>
      </c>
      <c r="C11339" t="s">
        <v>62517</v>
      </c>
      <c r="D11339" s="111" t="s">
        <v>24</v>
      </c>
      <c r="E11339" s="111" t="s">
        <v>62518</v>
      </c>
    </row>
    <row r="11340" spans="1:5">
      <c r="A11340">
        <v>0</v>
      </c>
      <c r="B11340" t="s">
        <v>62519</v>
      </c>
      <c r="C11340" t="s">
        <v>62520</v>
      </c>
      <c r="D11340" s="111" t="s">
        <v>24</v>
      </c>
      <c r="E11340" s="111" t="s">
        <v>43468</v>
      </c>
    </row>
    <row r="11341" spans="1:5">
      <c r="A11341">
        <v>0</v>
      </c>
      <c r="B11341" t="s">
        <v>62521</v>
      </c>
      <c r="C11341" t="s">
        <v>62522</v>
      </c>
      <c r="D11341" s="111" t="s">
        <v>24</v>
      </c>
      <c r="E11341" s="111" t="s">
        <v>62515</v>
      </c>
    </row>
    <row r="11342" spans="1:5">
      <c r="A11342">
        <v>0</v>
      </c>
      <c r="B11342" t="s">
        <v>62523</v>
      </c>
      <c r="C11342" t="s">
        <v>62524</v>
      </c>
      <c r="D11342" s="111" t="s">
        <v>24</v>
      </c>
      <c r="E11342" s="111" t="s">
        <v>62518</v>
      </c>
    </row>
    <row r="11343" spans="1:5">
      <c r="A11343">
        <v>0</v>
      </c>
      <c r="B11343" t="s">
        <v>62525</v>
      </c>
      <c r="C11343" t="s">
        <v>62526</v>
      </c>
      <c r="D11343" s="111" t="s">
        <v>4130</v>
      </c>
      <c r="E11343" s="111" t="s">
        <v>62527</v>
      </c>
    </row>
    <row r="11344" spans="1:5">
      <c r="A11344">
        <v>0</v>
      </c>
      <c r="B11344" t="s">
        <v>62528</v>
      </c>
      <c r="C11344">
        <v>0</v>
      </c>
      <c r="D11344" s="111">
        <v>0</v>
      </c>
      <c r="E11344" s="111" t="s">
        <v>42775</v>
      </c>
    </row>
    <row r="11345" spans="1:5">
      <c r="A11345">
        <v>0</v>
      </c>
      <c r="B11345" t="s">
        <v>62529</v>
      </c>
      <c r="C11345" t="s">
        <v>62530</v>
      </c>
      <c r="D11345" s="111" t="s">
        <v>24</v>
      </c>
      <c r="E11345" s="111" t="s">
        <v>62341</v>
      </c>
    </row>
    <row r="11346" spans="1:5">
      <c r="A11346">
        <v>0</v>
      </c>
      <c r="B11346" t="s">
        <v>62531</v>
      </c>
      <c r="C11346">
        <v>0</v>
      </c>
      <c r="D11346" s="111">
        <v>0</v>
      </c>
      <c r="E11346" s="111" t="s">
        <v>42775</v>
      </c>
    </row>
    <row r="11347" spans="1:5">
      <c r="A11347">
        <v>0</v>
      </c>
      <c r="B11347" t="s">
        <v>62532</v>
      </c>
      <c r="C11347" t="s">
        <v>62533</v>
      </c>
      <c r="D11347" s="111" t="s">
        <v>24</v>
      </c>
      <c r="E11347" s="111" t="s">
        <v>62534</v>
      </c>
    </row>
    <row r="11348" spans="1:5">
      <c r="A11348">
        <v>0</v>
      </c>
      <c r="B11348" t="s">
        <v>62535</v>
      </c>
      <c r="C11348">
        <v>0</v>
      </c>
      <c r="D11348" s="111">
        <v>0</v>
      </c>
      <c r="E11348" s="111" t="s">
        <v>42775</v>
      </c>
    </row>
    <row r="11349" spans="1:5">
      <c r="A11349">
        <v>0</v>
      </c>
      <c r="B11349" t="s">
        <v>62536</v>
      </c>
      <c r="C11349" t="s">
        <v>62537</v>
      </c>
      <c r="D11349" s="111" t="s">
        <v>24</v>
      </c>
      <c r="E11349" s="111" t="s">
        <v>62538</v>
      </c>
    </row>
    <row r="11350" spans="1:5">
      <c r="A11350">
        <v>0</v>
      </c>
      <c r="B11350" t="s">
        <v>62539</v>
      </c>
      <c r="C11350" t="s">
        <v>62540</v>
      </c>
      <c r="D11350" s="111" t="s">
        <v>4130</v>
      </c>
      <c r="E11350" s="111" t="s">
        <v>62541</v>
      </c>
    </row>
    <row r="11351" spans="1:5">
      <c r="A11351">
        <v>0</v>
      </c>
      <c r="B11351" t="s">
        <v>62542</v>
      </c>
      <c r="C11351" t="s">
        <v>62543</v>
      </c>
      <c r="D11351" s="111" t="s">
        <v>4130</v>
      </c>
      <c r="E11351" s="111" t="s">
        <v>62544</v>
      </c>
    </row>
    <row r="11352" spans="1:5">
      <c r="A11352">
        <v>0</v>
      </c>
      <c r="B11352" t="s">
        <v>62545</v>
      </c>
      <c r="C11352" t="s">
        <v>62546</v>
      </c>
      <c r="D11352" s="111" t="s">
        <v>24</v>
      </c>
      <c r="E11352" s="111" t="s">
        <v>62547</v>
      </c>
    </row>
    <row r="11353" spans="1:5">
      <c r="A11353">
        <v>0</v>
      </c>
      <c r="B11353" t="s">
        <v>62548</v>
      </c>
      <c r="C11353" t="s">
        <v>62549</v>
      </c>
      <c r="D11353" s="111" t="s">
        <v>4149</v>
      </c>
      <c r="E11353" s="111" t="s">
        <v>62550</v>
      </c>
    </row>
    <row r="11354" spans="1:5">
      <c r="A11354">
        <v>0</v>
      </c>
      <c r="B11354" t="s">
        <v>62551</v>
      </c>
      <c r="C11354" t="s">
        <v>62552</v>
      </c>
      <c r="D11354" s="111" t="s">
        <v>4149</v>
      </c>
      <c r="E11354" s="111" t="s">
        <v>62550</v>
      </c>
    </row>
    <row r="11355" spans="1:5">
      <c r="A11355">
        <v>0</v>
      </c>
      <c r="B11355" t="s">
        <v>62553</v>
      </c>
      <c r="C11355" t="s">
        <v>62554</v>
      </c>
      <c r="D11355" s="111" t="s">
        <v>24</v>
      </c>
      <c r="E11355" s="111" t="s">
        <v>62555</v>
      </c>
    </row>
    <row r="11356" spans="1:5">
      <c r="A11356">
        <v>0</v>
      </c>
      <c r="B11356" t="s">
        <v>62556</v>
      </c>
      <c r="C11356">
        <v>0</v>
      </c>
      <c r="D11356" s="111">
        <v>0</v>
      </c>
      <c r="E11356" s="111" t="s">
        <v>42775</v>
      </c>
    </row>
    <row r="11357" spans="1:5">
      <c r="A11357">
        <v>0</v>
      </c>
      <c r="B11357" t="s">
        <v>62557</v>
      </c>
      <c r="C11357" t="s">
        <v>62558</v>
      </c>
      <c r="D11357" s="111" t="s">
        <v>24</v>
      </c>
      <c r="E11357" s="111" t="s">
        <v>51130</v>
      </c>
    </row>
    <row r="11358" spans="1:5">
      <c r="A11358">
        <v>0</v>
      </c>
      <c r="B11358" t="s">
        <v>62559</v>
      </c>
      <c r="C11358" t="s">
        <v>62560</v>
      </c>
      <c r="D11358" s="111" t="s">
        <v>24</v>
      </c>
      <c r="E11358" s="111" t="s">
        <v>62561</v>
      </c>
    </row>
    <row r="11359" spans="1:5">
      <c r="A11359">
        <v>0</v>
      </c>
      <c r="B11359" t="s">
        <v>62562</v>
      </c>
      <c r="C11359" t="s">
        <v>62563</v>
      </c>
      <c r="D11359" s="111" t="s">
        <v>24</v>
      </c>
      <c r="E11359" s="111" t="s">
        <v>62564</v>
      </c>
    </row>
    <row r="11360" spans="1:5">
      <c r="A11360">
        <v>0</v>
      </c>
      <c r="B11360" t="s">
        <v>62565</v>
      </c>
      <c r="C11360" t="s">
        <v>62566</v>
      </c>
      <c r="D11360" s="111" t="s">
        <v>24</v>
      </c>
      <c r="E11360" s="111" t="s">
        <v>62567</v>
      </c>
    </row>
    <row r="11361" spans="1:5">
      <c r="A11361">
        <v>0</v>
      </c>
      <c r="B11361" t="s">
        <v>62568</v>
      </c>
      <c r="C11361">
        <v>0</v>
      </c>
      <c r="D11361" s="111">
        <v>0</v>
      </c>
      <c r="E11361" s="111" t="s">
        <v>42775</v>
      </c>
    </row>
    <row r="11362" spans="1:5">
      <c r="A11362">
        <v>0</v>
      </c>
      <c r="B11362" t="s">
        <v>62569</v>
      </c>
      <c r="C11362" t="s">
        <v>62570</v>
      </c>
      <c r="D11362" s="111" t="s">
        <v>24</v>
      </c>
      <c r="E11362" s="111" t="s">
        <v>59045</v>
      </c>
    </row>
    <row r="11363" spans="1:5">
      <c r="A11363" t="s">
        <v>62571</v>
      </c>
      <c r="B11363">
        <v>0</v>
      </c>
      <c r="C11363">
        <v>0</v>
      </c>
      <c r="D11363" s="111">
        <v>0</v>
      </c>
      <c r="E11363" s="111" t="s">
        <v>42775</v>
      </c>
    </row>
    <row r="11364" spans="1:5">
      <c r="A11364">
        <v>0</v>
      </c>
      <c r="B11364" t="s">
        <v>62572</v>
      </c>
      <c r="C11364">
        <v>0</v>
      </c>
      <c r="D11364" s="111">
        <v>0</v>
      </c>
      <c r="E11364" s="111" t="s">
        <v>42775</v>
      </c>
    </row>
    <row r="11365" spans="1:5">
      <c r="A11365">
        <v>0</v>
      </c>
      <c r="B11365" t="s">
        <v>62573</v>
      </c>
      <c r="C11365" t="s">
        <v>62574</v>
      </c>
      <c r="D11365" s="111" t="s">
        <v>4130</v>
      </c>
      <c r="E11365" s="111" t="s">
        <v>62575</v>
      </c>
    </row>
    <row r="11366" spans="1:5">
      <c r="A11366">
        <v>0</v>
      </c>
      <c r="B11366" t="s">
        <v>62576</v>
      </c>
      <c r="C11366" t="s">
        <v>62577</v>
      </c>
      <c r="D11366" s="111" t="s">
        <v>4130</v>
      </c>
      <c r="E11366" s="111" t="s">
        <v>62578</v>
      </c>
    </row>
    <row r="11367" spans="1:5">
      <c r="A11367" t="s">
        <v>62579</v>
      </c>
      <c r="B11367">
        <v>0</v>
      </c>
      <c r="C11367">
        <v>0</v>
      </c>
      <c r="D11367" s="111">
        <v>0</v>
      </c>
      <c r="E11367" s="111" t="s">
        <v>42775</v>
      </c>
    </row>
    <row r="11368" spans="1:5">
      <c r="A11368">
        <v>0</v>
      </c>
      <c r="B11368" t="s">
        <v>62580</v>
      </c>
      <c r="C11368">
        <v>0</v>
      </c>
      <c r="D11368" s="111">
        <v>0</v>
      </c>
      <c r="E11368" s="111" t="s">
        <v>42775</v>
      </c>
    </row>
    <row r="11369" spans="1:5">
      <c r="A11369">
        <v>0</v>
      </c>
      <c r="B11369" t="s">
        <v>62581</v>
      </c>
      <c r="C11369" t="s">
        <v>62582</v>
      </c>
      <c r="D11369" s="111" t="s">
        <v>4130</v>
      </c>
      <c r="E11369" s="111" t="s">
        <v>49687</v>
      </c>
    </row>
    <row r="11370" spans="1:5">
      <c r="A11370">
        <v>0</v>
      </c>
      <c r="B11370" t="s">
        <v>62583</v>
      </c>
      <c r="C11370" t="s">
        <v>62584</v>
      </c>
      <c r="D11370" s="111" t="s">
        <v>24</v>
      </c>
      <c r="E11370" s="111" t="s">
        <v>43088</v>
      </c>
    </row>
    <row r="11371" spans="1:5">
      <c r="A11371">
        <v>0</v>
      </c>
      <c r="B11371" t="s">
        <v>62585</v>
      </c>
      <c r="C11371" t="s">
        <v>62586</v>
      </c>
      <c r="D11371" s="111" t="s">
        <v>24</v>
      </c>
      <c r="E11371" s="111" t="s">
        <v>53441</v>
      </c>
    </row>
    <row r="11372" spans="1:5">
      <c r="A11372">
        <v>0</v>
      </c>
      <c r="B11372" t="s">
        <v>62587</v>
      </c>
      <c r="C11372" t="s">
        <v>62588</v>
      </c>
      <c r="D11372" s="111" t="s">
        <v>24</v>
      </c>
      <c r="E11372" s="111" t="s">
        <v>62589</v>
      </c>
    </row>
    <row r="11373" spans="1:5">
      <c r="A11373">
        <v>0</v>
      </c>
      <c r="B11373" t="s">
        <v>62590</v>
      </c>
      <c r="C11373" t="s">
        <v>62591</v>
      </c>
      <c r="D11373" s="111" t="s">
        <v>24</v>
      </c>
      <c r="E11373" s="111" t="s">
        <v>62592</v>
      </c>
    </row>
    <row r="11374" spans="1:5">
      <c r="A11374">
        <v>0</v>
      </c>
      <c r="B11374" t="s">
        <v>62593</v>
      </c>
      <c r="C11374" t="s">
        <v>62594</v>
      </c>
      <c r="D11374" s="111" t="s">
        <v>24</v>
      </c>
      <c r="E11374" s="111" t="s">
        <v>49821</v>
      </c>
    </row>
    <row r="11375" spans="1:5">
      <c r="A11375">
        <v>0</v>
      </c>
      <c r="B11375" t="s">
        <v>62595</v>
      </c>
      <c r="C11375" t="s">
        <v>62596</v>
      </c>
      <c r="D11375" s="111" t="s">
        <v>4135</v>
      </c>
      <c r="E11375" s="111" t="s">
        <v>62597</v>
      </c>
    </row>
    <row r="11376" spans="1:5">
      <c r="A11376" t="s">
        <v>62598</v>
      </c>
      <c r="B11376">
        <v>0</v>
      </c>
      <c r="C11376">
        <v>0</v>
      </c>
      <c r="D11376" s="111">
        <v>0</v>
      </c>
      <c r="E11376" s="111" t="s">
        <v>42775</v>
      </c>
    </row>
    <row r="11377" spans="1:5">
      <c r="A11377">
        <v>0</v>
      </c>
      <c r="B11377" t="s">
        <v>62599</v>
      </c>
      <c r="C11377">
        <v>0</v>
      </c>
      <c r="D11377" s="111">
        <v>0</v>
      </c>
      <c r="E11377" s="111" t="s">
        <v>42775</v>
      </c>
    </row>
    <row r="11378" spans="1:5">
      <c r="A11378">
        <v>0</v>
      </c>
      <c r="B11378" t="s">
        <v>62600</v>
      </c>
      <c r="C11378" t="s">
        <v>62601</v>
      </c>
      <c r="D11378" s="111" t="s">
        <v>4130</v>
      </c>
      <c r="E11378" s="111" t="s">
        <v>52800</v>
      </c>
    </row>
    <row r="11379" spans="1:5">
      <c r="A11379">
        <v>0</v>
      </c>
      <c r="B11379" t="s">
        <v>62602</v>
      </c>
      <c r="C11379" t="s">
        <v>62603</v>
      </c>
      <c r="D11379" s="111" t="s">
        <v>4130</v>
      </c>
      <c r="E11379" s="111" t="s">
        <v>47879</v>
      </c>
    </row>
    <row r="11380" spans="1:5">
      <c r="A11380">
        <v>0</v>
      </c>
      <c r="B11380" t="s">
        <v>62604</v>
      </c>
      <c r="C11380" t="s">
        <v>62605</v>
      </c>
      <c r="D11380" s="111" t="s">
        <v>4130</v>
      </c>
      <c r="E11380" s="111" t="s">
        <v>52805</v>
      </c>
    </row>
    <row r="11381" spans="1:5">
      <c r="A11381" t="s">
        <v>62606</v>
      </c>
      <c r="B11381">
        <v>0</v>
      </c>
      <c r="C11381">
        <v>0</v>
      </c>
      <c r="D11381" s="111">
        <v>0</v>
      </c>
      <c r="E11381" s="111" t="s">
        <v>42775</v>
      </c>
    </row>
    <row r="11382" spans="1:5">
      <c r="A11382">
        <v>0</v>
      </c>
      <c r="B11382" t="s">
        <v>62607</v>
      </c>
      <c r="C11382">
        <v>0</v>
      </c>
      <c r="D11382" s="111">
        <v>0</v>
      </c>
      <c r="E11382" s="111" t="s">
        <v>42775</v>
      </c>
    </row>
    <row r="11383" spans="1:5">
      <c r="A11383">
        <v>0</v>
      </c>
      <c r="B11383" t="s">
        <v>62608</v>
      </c>
      <c r="C11383" t="s">
        <v>62609</v>
      </c>
      <c r="D11383" s="111" t="s">
        <v>4130</v>
      </c>
      <c r="E11383" s="111" t="s">
        <v>62610</v>
      </c>
    </row>
    <row r="11384" spans="1:5">
      <c r="A11384">
        <v>0</v>
      </c>
      <c r="B11384" t="s">
        <v>62611</v>
      </c>
      <c r="C11384" t="s">
        <v>62612</v>
      </c>
      <c r="D11384" s="111" t="s">
        <v>4130</v>
      </c>
      <c r="E11384" s="111" t="s">
        <v>62613</v>
      </c>
    </row>
    <row r="11385" spans="1:5">
      <c r="A11385">
        <v>0</v>
      </c>
      <c r="B11385">
        <v>0</v>
      </c>
      <c r="C11385">
        <v>0</v>
      </c>
      <c r="D11385" s="111">
        <v>0</v>
      </c>
      <c r="E11385" s="111" t="s">
        <v>42775</v>
      </c>
    </row>
    <row r="11386" spans="1:5">
      <c r="A11386" t="s">
        <v>62614</v>
      </c>
      <c r="B11386">
        <v>0</v>
      </c>
      <c r="C11386">
        <v>0</v>
      </c>
      <c r="D11386" s="111">
        <v>0</v>
      </c>
      <c r="E11386" s="111" t="s">
        <v>42775</v>
      </c>
    </row>
    <row r="11387" spans="1:5">
      <c r="A11387">
        <v>0</v>
      </c>
      <c r="B11387" t="s">
        <v>62615</v>
      </c>
      <c r="C11387">
        <v>0</v>
      </c>
      <c r="D11387" s="111">
        <v>0</v>
      </c>
      <c r="E11387" s="111" t="s">
        <v>42775</v>
      </c>
    </row>
    <row r="11388" spans="1:5">
      <c r="A11388">
        <v>0</v>
      </c>
      <c r="B11388" t="s">
        <v>62616</v>
      </c>
      <c r="C11388" t="s">
        <v>62617</v>
      </c>
      <c r="D11388" s="111" t="s">
        <v>4130</v>
      </c>
      <c r="E11388" s="111" t="s">
        <v>62618</v>
      </c>
    </row>
    <row r="11389" spans="1:5">
      <c r="A11389">
        <v>0</v>
      </c>
      <c r="B11389" t="s">
        <v>62619</v>
      </c>
      <c r="C11389" t="s">
        <v>62620</v>
      </c>
      <c r="D11389" s="111" t="s">
        <v>4136</v>
      </c>
      <c r="E11389" s="111" t="s">
        <v>62621</v>
      </c>
    </row>
    <row r="11390" spans="1:5">
      <c r="A11390" t="s">
        <v>62622</v>
      </c>
      <c r="B11390">
        <v>0</v>
      </c>
      <c r="C11390">
        <v>0</v>
      </c>
      <c r="D11390" s="111">
        <v>0</v>
      </c>
      <c r="E11390" s="111" t="s">
        <v>42775</v>
      </c>
    </row>
    <row r="11391" spans="1:5">
      <c r="A11391">
        <v>0</v>
      </c>
      <c r="B11391" t="s">
        <v>62623</v>
      </c>
      <c r="C11391">
        <v>0</v>
      </c>
      <c r="D11391" s="111">
        <v>0</v>
      </c>
      <c r="E11391" s="111" t="s">
        <v>42775</v>
      </c>
    </row>
    <row r="11392" spans="1:5">
      <c r="A11392">
        <v>0</v>
      </c>
      <c r="B11392" t="s">
        <v>62624</v>
      </c>
      <c r="C11392" t="s">
        <v>62625</v>
      </c>
      <c r="D11392" s="111" t="s">
        <v>4135</v>
      </c>
      <c r="E11392" s="111" t="s">
        <v>62626</v>
      </c>
    </row>
    <row r="11393" spans="1:5">
      <c r="A11393">
        <v>0</v>
      </c>
      <c r="B11393" t="s">
        <v>62627</v>
      </c>
      <c r="C11393" t="s">
        <v>62628</v>
      </c>
      <c r="D11393" s="111" t="s">
        <v>4130</v>
      </c>
      <c r="E11393" s="111" t="s">
        <v>62629</v>
      </c>
    </row>
    <row r="11394" spans="1:5">
      <c r="A11394">
        <v>0</v>
      </c>
      <c r="B11394" t="s">
        <v>62630</v>
      </c>
      <c r="C11394" t="s">
        <v>62631</v>
      </c>
      <c r="D11394" s="111" t="s">
        <v>4135</v>
      </c>
      <c r="E11394" s="111" t="s">
        <v>62632</v>
      </c>
    </row>
    <row r="11395" spans="1:5">
      <c r="A11395">
        <v>0</v>
      </c>
      <c r="B11395" t="s">
        <v>62633</v>
      </c>
      <c r="C11395" t="s">
        <v>62634</v>
      </c>
      <c r="D11395" s="111" t="s">
        <v>4130</v>
      </c>
      <c r="E11395" s="111" t="s">
        <v>45746</v>
      </c>
    </row>
    <row r="11396" spans="1:5">
      <c r="A11396">
        <v>0</v>
      </c>
      <c r="B11396" t="s">
        <v>62635</v>
      </c>
      <c r="C11396" t="s">
        <v>62636</v>
      </c>
      <c r="D11396" s="111" t="s">
        <v>4130</v>
      </c>
      <c r="E11396" s="111" t="s">
        <v>62637</v>
      </c>
    </row>
    <row r="11397" spans="1:5">
      <c r="A11397" t="s">
        <v>62638</v>
      </c>
      <c r="B11397">
        <v>0</v>
      </c>
      <c r="C11397">
        <v>0</v>
      </c>
      <c r="D11397" s="111">
        <v>0</v>
      </c>
      <c r="E11397" s="111" t="s">
        <v>42775</v>
      </c>
    </row>
    <row r="11398" spans="1:5">
      <c r="A11398">
        <v>0</v>
      </c>
      <c r="B11398" t="s">
        <v>62639</v>
      </c>
      <c r="C11398">
        <v>0</v>
      </c>
      <c r="D11398" s="111">
        <v>0</v>
      </c>
      <c r="E11398" s="111" t="s">
        <v>42775</v>
      </c>
    </row>
    <row r="11399" spans="1:5">
      <c r="A11399">
        <v>0</v>
      </c>
      <c r="B11399" t="s">
        <v>62640</v>
      </c>
      <c r="C11399" t="s">
        <v>62641</v>
      </c>
      <c r="D11399" s="111" t="s">
        <v>4130</v>
      </c>
      <c r="E11399" s="111" t="s">
        <v>52843</v>
      </c>
    </row>
    <row r="11400" spans="1:5">
      <c r="A11400">
        <v>0</v>
      </c>
      <c r="B11400" t="s">
        <v>62642</v>
      </c>
      <c r="C11400" t="s">
        <v>62643</v>
      </c>
      <c r="D11400" s="111" t="s">
        <v>4130</v>
      </c>
      <c r="E11400" s="111" t="s">
        <v>52846</v>
      </c>
    </row>
    <row r="11401" spans="1:5">
      <c r="A11401">
        <v>0</v>
      </c>
      <c r="B11401" t="s">
        <v>62644</v>
      </c>
      <c r="C11401" t="s">
        <v>62645</v>
      </c>
      <c r="D11401" s="111" t="s">
        <v>4130</v>
      </c>
      <c r="E11401" s="111" t="s">
        <v>52849</v>
      </c>
    </row>
    <row r="11402" spans="1:5">
      <c r="A11402">
        <v>0</v>
      </c>
      <c r="B11402" t="s">
        <v>62646</v>
      </c>
      <c r="C11402" t="s">
        <v>62647</v>
      </c>
      <c r="D11402" s="111" t="s">
        <v>4130</v>
      </c>
      <c r="E11402" s="111" t="s">
        <v>52852</v>
      </c>
    </row>
    <row r="11403" spans="1:5">
      <c r="A11403">
        <v>0</v>
      </c>
      <c r="B11403" t="s">
        <v>62648</v>
      </c>
      <c r="C11403" t="s">
        <v>62649</v>
      </c>
      <c r="D11403" s="111" t="s">
        <v>4130</v>
      </c>
      <c r="E11403" s="111" t="s">
        <v>52855</v>
      </c>
    </row>
    <row r="11404" spans="1:5">
      <c r="A11404">
        <v>0</v>
      </c>
      <c r="B11404" t="s">
        <v>62650</v>
      </c>
      <c r="C11404" t="s">
        <v>62651</v>
      </c>
      <c r="D11404" s="111" t="s">
        <v>4130</v>
      </c>
      <c r="E11404" s="111" t="s">
        <v>52858</v>
      </c>
    </row>
    <row r="11405" spans="1:5">
      <c r="A11405">
        <v>0</v>
      </c>
      <c r="B11405" t="s">
        <v>62652</v>
      </c>
      <c r="C11405">
        <v>0</v>
      </c>
      <c r="D11405" s="111">
        <v>0</v>
      </c>
      <c r="E11405" s="111" t="s">
        <v>42775</v>
      </c>
    </row>
    <row r="11406" spans="1:5">
      <c r="A11406">
        <v>0</v>
      </c>
      <c r="B11406" t="s">
        <v>62653</v>
      </c>
      <c r="C11406" t="s">
        <v>62654</v>
      </c>
      <c r="D11406" s="111" t="s">
        <v>4130</v>
      </c>
      <c r="E11406" s="111" t="s">
        <v>52862</v>
      </c>
    </row>
    <row r="11407" spans="1:5">
      <c r="A11407">
        <v>0</v>
      </c>
      <c r="B11407" t="s">
        <v>62655</v>
      </c>
      <c r="C11407" t="s">
        <v>62656</v>
      </c>
      <c r="D11407" s="111" t="s">
        <v>4130</v>
      </c>
      <c r="E11407" s="111" t="s">
        <v>52865</v>
      </c>
    </row>
    <row r="11408" spans="1:5">
      <c r="A11408">
        <v>0</v>
      </c>
      <c r="B11408" t="s">
        <v>62657</v>
      </c>
      <c r="C11408" t="s">
        <v>62658</v>
      </c>
      <c r="D11408" s="111" t="s">
        <v>4130</v>
      </c>
      <c r="E11408" s="111" t="s">
        <v>52868</v>
      </c>
    </row>
    <row r="11409" spans="1:5">
      <c r="A11409">
        <v>0</v>
      </c>
      <c r="B11409" t="s">
        <v>62659</v>
      </c>
      <c r="C11409" t="s">
        <v>62660</v>
      </c>
      <c r="D11409" s="111" t="s">
        <v>4130</v>
      </c>
      <c r="E11409" s="111" t="s">
        <v>52871</v>
      </c>
    </row>
    <row r="11410" spans="1:5">
      <c r="A11410">
        <v>0</v>
      </c>
      <c r="B11410" t="s">
        <v>62661</v>
      </c>
      <c r="C11410" t="s">
        <v>62662</v>
      </c>
      <c r="D11410" s="111" t="s">
        <v>4130</v>
      </c>
      <c r="E11410" s="111" t="s">
        <v>52874</v>
      </c>
    </row>
    <row r="11411" spans="1:5">
      <c r="A11411">
        <v>0</v>
      </c>
      <c r="B11411" t="s">
        <v>62663</v>
      </c>
      <c r="C11411" t="s">
        <v>62664</v>
      </c>
      <c r="D11411" s="111" t="s">
        <v>4130</v>
      </c>
      <c r="E11411" s="111" t="s">
        <v>52877</v>
      </c>
    </row>
    <row r="11412" spans="1:5">
      <c r="A11412">
        <v>0</v>
      </c>
      <c r="B11412" t="s">
        <v>62665</v>
      </c>
      <c r="C11412" t="s">
        <v>62666</v>
      </c>
      <c r="D11412" s="111" t="s">
        <v>4130</v>
      </c>
      <c r="E11412" s="111" t="s">
        <v>52880</v>
      </c>
    </row>
    <row r="11413" spans="1:5">
      <c r="A11413">
        <v>0</v>
      </c>
      <c r="B11413" t="s">
        <v>62667</v>
      </c>
      <c r="C11413" t="s">
        <v>62668</v>
      </c>
      <c r="D11413" s="111" t="s">
        <v>4130</v>
      </c>
      <c r="E11413" s="111" t="s">
        <v>52883</v>
      </c>
    </row>
    <row r="11414" spans="1:5">
      <c r="A11414">
        <v>0</v>
      </c>
      <c r="B11414" t="s">
        <v>62669</v>
      </c>
      <c r="C11414" t="s">
        <v>62670</v>
      </c>
      <c r="D11414" s="111" t="s">
        <v>4130</v>
      </c>
      <c r="E11414" s="111" t="s">
        <v>52886</v>
      </c>
    </row>
    <row r="11415" spans="1:5">
      <c r="A11415">
        <v>0</v>
      </c>
      <c r="B11415" t="s">
        <v>62671</v>
      </c>
      <c r="C11415" t="s">
        <v>62672</v>
      </c>
      <c r="D11415" s="111" t="s">
        <v>4130</v>
      </c>
      <c r="E11415" s="111" t="s">
        <v>52889</v>
      </c>
    </row>
    <row r="11416" spans="1:5">
      <c r="A11416">
        <v>0</v>
      </c>
      <c r="B11416" t="s">
        <v>62673</v>
      </c>
      <c r="C11416" t="s">
        <v>62674</v>
      </c>
      <c r="D11416" s="111" t="s">
        <v>4130</v>
      </c>
      <c r="E11416" s="111" t="s">
        <v>52892</v>
      </c>
    </row>
    <row r="11417" spans="1:5">
      <c r="A11417">
        <v>0</v>
      </c>
      <c r="B11417" t="s">
        <v>62675</v>
      </c>
      <c r="C11417" t="s">
        <v>62676</v>
      </c>
      <c r="D11417" s="111" t="s">
        <v>4130</v>
      </c>
      <c r="E11417" s="111" t="s">
        <v>52895</v>
      </c>
    </row>
    <row r="11418" spans="1:5">
      <c r="A11418">
        <v>0</v>
      </c>
      <c r="B11418" t="s">
        <v>62677</v>
      </c>
      <c r="C11418" t="s">
        <v>62678</v>
      </c>
      <c r="D11418" s="111" t="s">
        <v>4130</v>
      </c>
      <c r="E11418" s="111" t="s">
        <v>52898</v>
      </c>
    </row>
    <row r="11419" spans="1:5">
      <c r="A11419">
        <v>0</v>
      </c>
      <c r="B11419" t="s">
        <v>62679</v>
      </c>
      <c r="C11419" t="s">
        <v>62680</v>
      </c>
      <c r="D11419" s="111" t="s">
        <v>4130</v>
      </c>
      <c r="E11419" s="111" t="s">
        <v>52901</v>
      </c>
    </row>
    <row r="11420" spans="1:5">
      <c r="A11420">
        <v>0</v>
      </c>
      <c r="B11420" t="s">
        <v>62681</v>
      </c>
      <c r="C11420" t="s">
        <v>62682</v>
      </c>
      <c r="D11420" s="111" t="s">
        <v>4130</v>
      </c>
      <c r="E11420" s="111" t="s">
        <v>52904</v>
      </c>
    </row>
    <row r="11421" spans="1:5">
      <c r="A11421">
        <v>0</v>
      </c>
      <c r="B11421" t="s">
        <v>62683</v>
      </c>
      <c r="C11421" t="s">
        <v>62684</v>
      </c>
      <c r="D11421" s="111" t="s">
        <v>4130</v>
      </c>
      <c r="E11421" s="111" t="s">
        <v>52907</v>
      </c>
    </row>
    <row r="11422" spans="1:5">
      <c r="A11422">
        <v>0</v>
      </c>
      <c r="B11422" t="s">
        <v>62685</v>
      </c>
      <c r="C11422" t="s">
        <v>62686</v>
      </c>
      <c r="D11422" s="111" t="s">
        <v>4130</v>
      </c>
      <c r="E11422" s="111" t="s">
        <v>52910</v>
      </c>
    </row>
    <row r="11423" spans="1:5">
      <c r="A11423">
        <v>0</v>
      </c>
      <c r="B11423" t="s">
        <v>62687</v>
      </c>
      <c r="C11423" t="s">
        <v>62688</v>
      </c>
      <c r="D11423" s="111" t="s">
        <v>4130</v>
      </c>
      <c r="E11423" s="111" t="s">
        <v>52913</v>
      </c>
    </row>
    <row r="11424" spans="1:5">
      <c r="A11424">
        <v>0</v>
      </c>
      <c r="B11424" t="s">
        <v>62689</v>
      </c>
      <c r="C11424" t="s">
        <v>62690</v>
      </c>
      <c r="D11424" s="111" t="s">
        <v>4130</v>
      </c>
      <c r="E11424" s="111" t="s">
        <v>52916</v>
      </c>
    </row>
    <row r="11425" spans="1:5">
      <c r="A11425">
        <v>0</v>
      </c>
      <c r="B11425" t="s">
        <v>62691</v>
      </c>
      <c r="C11425" t="s">
        <v>62692</v>
      </c>
      <c r="D11425" s="111" t="s">
        <v>4130</v>
      </c>
      <c r="E11425" s="111" t="s">
        <v>52919</v>
      </c>
    </row>
    <row r="11426" spans="1:5">
      <c r="A11426">
        <v>0</v>
      </c>
      <c r="B11426" t="s">
        <v>62693</v>
      </c>
      <c r="C11426" t="s">
        <v>62694</v>
      </c>
      <c r="D11426" s="111" t="s">
        <v>4130</v>
      </c>
      <c r="E11426" s="111" t="s">
        <v>52922</v>
      </c>
    </row>
    <row r="11427" spans="1:5">
      <c r="A11427">
        <v>0</v>
      </c>
      <c r="B11427" t="s">
        <v>62695</v>
      </c>
      <c r="C11427" t="s">
        <v>62696</v>
      </c>
      <c r="D11427" s="111" t="s">
        <v>4130</v>
      </c>
      <c r="E11427" s="111" t="s">
        <v>52925</v>
      </c>
    </row>
    <row r="11428" spans="1:5">
      <c r="A11428">
        <v>0</v>
      </c>
      <c r="B11428" t="s">
        <v>62697</v>
      </c>
      <c r="C11428" t="s">
        <v>62698</v>
      </c>
      <c r="D11428" s="111" t="s">
        <v>4130</v>
      </c>
      <c r="E11428" s="111" t="s">
        <v>52928</v>
      </c>
    </row>
    <row r="11429" spans="1:5">
      <c r="A11429">
        <v>0</v>
      </c>
      <c r="B11429" t="s">
        <v>62699</v>
      </c>
      <c r="C11429" t="s">
        <v>62700</v>
      </c>
      <c r="D11429" s="111" t="s">
        <v>4130</v>
      </c>
      <c r="E11429" s="111" t="s">
        <v>52931</v>
      </c>
    </row>
    <row r="11430" spans="1:5">
      <c r="A11430">
        <v>0</v>
      </c>
      <c r="B11430" t="s">
        <v>62701</v>
      </c>
      <c r="C11430" t="s">
        <v>62702</v>
      </c>
      <c r="D11430" s="111" t="s">
        <v>4130</v>
      </c>
      <c r="E11430" s="111" t="s">
        <v>52934</v>
      </c>
    </row>
    <row r="11431" spans="1:5">
      <c r="A11431">
        <v>0</v>
      </c>
      <c r="B11431" t="s">
        <v>62703</v>
      </c>
      <c r="C11431" t="s">
        <v>62704</v>
      </c>
      <c r="D11431" s="111" t="s">
        <v>4130</v>
      </c>
      <c r="E11431" s="111" t="s">
        <v>52937</v>
      </c>
    </row>
    <row r="11432" spans="1:5">
      <c r="A11432">
        <v>0</v>
      </c>
      <c r="B11432" t="s">
        <v>62705</v>
      </c>
      <c r="C11432" t="s">
        <v>62706</v>
      </c>
      <c r="D11432" s="111" t="s">
        <v>4130</v>
      </c>
      <c r="E11432" s="111" t="s">
        <v>52940</v>
      </c>
    </row>
    <row r="11433" spans="1:5">
      <c r="A11433">
        <v>0</v>
      </c>
      <c r="B11433" t="s">
        <v>62707</v>
      </c>
      <c r="C11433">
        <v>0</v>
      </c>
      <c r="D11433" s="111">
        <v>0</v>
      </c>
      <c r="E11433" s="111" t="s">
        <v>42775</v>
      </c>
    </row>
    <row r="11434" spans="1:5">
      <c r="A11434">
        <v>0</v>
      </c>
      <c r="B11434" t="s">
        <v>62708</v>
      </c>
      <c r="C11434" t="s">
        <v>62709</v>
      </c>
      <c r="D11434" s="111" t="s">
        <v>4130</v>
      </c>
      <c r="E11434" s="111" t="s">
        <v>52944</v>
      </c>
    </row>
    <row r="11435" spans="1:5">
      <c r="A11435">
        <v>0</v>
      </c>
      <c r="B11435" t="s">
        <v>62710</v>
      </c>
      <c r="C11435" t="s">
        <v>62711</v>
      </c>
      <c r="D11435" s="111" t="s">
        <v>4130</v>
      </c>
      <c r="E11435" s="111" t="s">
        <v>52947</v>
      </c>
    </row>
    <row r="11436" spans="1:5">
      <c r="A11436">
        <v>0</v>
      </c>
      <c r="B11436" t="s">
        <v>62712</v>
      </c>
      <c r="C11436" t="s">
        <v>62713</v>
      </c>
      <c r="D11436" s="111" t="s">
        <v>4130</v>
      </c>
      <c r="E11436" s="111" t="s">
        <v>52950</v>
      </c>
    </row>
    <row r="11437" spans="1:5">
      <c r="A11437">
        <v>0</v>
      </c>
      <c r="B11437" t="s">
        <v>62714</v>
      </c>
      <c r="C11437" t="s">
        <v>62715</v>
      </c>
      <c r="D11437" s="111" t="s">
        <v>4130</v>
      </c>
      <c r="E11437" s="111" t="s">
        <v>52953</v>
      </c>
    </row>
    <row r="11438" spans="1:5">
      <c r="A11438">
        <v>0</v>
      </c>
      <c r="B11438" t="s">
        <v>62716</v>
      </c>
      <c r="C11438" t="s">
        <v>62717</v>
      </c>
      <c r="D11438" s="111" t="s">
        <v>4130</v>
      </c>
      <c r="E11438" s="111" t="s">
        <v>52956</v>
      </c>
    </row>
    <row r="11439" spans="1:5">
      <c r="A11439">
        <v>0</v>
      </c>
      <c r="B11439" t="s">
        <v>62718</v>
      </c>
      <c r="C11439" t="s">
        <v>62719</v>
      </c>
      <c r="D11439" s="111" t="s">
        <v>4130</v>
      </c>
      <c r="E11439" s="111" t="s">
        <v>52959</v>
      </c>
    </row>
    <row r="11440" spans="1:5">
      <c r="A11440">
        <v>0</v>
      </c>
      <c r="B11440" t="s">
        <v>62720</v>
      </c>
      <c r="C11440" t="s">
        <v>62721</v>
      </c>
      <c r="D11440" s="111" t="s">
        <v>4130</v>
      </c>
      <c r="E11440" s="111" t="s">
        <v>52962</v>
      </c>
    </row>
    <row r="11441" spans="1:5">
      <c r="A11441">
        <v>0</v>
      </c>
      <c r="B11441" t="s">
        <v>62722</v>
      </c>
      <c r="C11441" t="s">
        <v>62723</v>
      </c>
      <c r="D11441" s="111" t="s">
        <v>4130</v>
      </c>
      <c r="E11441" s="111" t="s">
        <v>52947</v>
      </c>
    </row>
    <row r="11442" spans="1:5">
      <c r="A11442">
        <v>0</v>
      </c>
      <c r="B11442" t="s">
        <v>62724</v>
      </c>
      <c r="C11442" t="s">
        <v>62725</v>
      </c>
      <c r="D11442" s="111" t="s">
        <v>4130</v>
      </c>
      <c r="E11442" s="111" t="s">
        <v>52967</v>
      </c>
    </row>
    <row r="11443" spans="1:5">
      <c r="A11443">
        <v>0</v>
      </c>
      <c r="B11443" t="s">
        <v>62726</v>
      </c>
      <c r="C11443" t="s">
        <v>62727</v>
      </c>
      <c r="D11443" s="111" t="s">
        <v>4130</v>
      </c>
      <c r="E11443" s="111" t="s">
        <v>52970</v>
      </c>
    </row>
    <row r="11444" spans="1:5">
      <c r="A11444">
        <v>0</v>
      </c>
      <c r="B11444" t="s">
        <v>62728</v>
      </c>
      <c r="C11444">
        <v>0</v>
      </c>
      <c r="D11444" s="111">
        <v>0</v>
      </c>
      <c r="E11444" s="111" t="s">
        <v>42775</v>
      </c>
    </row>
    <row r="11445" spans="1:5">
      <c r="A11445">
        <v>0</v>
      </c>
      <c r="B11445" t="s">
        <v>62729</v>
      </c>
      <c r="C11445" t="s">
        <v>62730</v>
      </c>
      <c r="D11445" s="111" t="s">
        <v>4130</v>
      </c>
      <c r="E11445" s="111" t="s">
        <v>62731</v>
      </c>
    </row>
    <row r="11446" spans="1:5">
      <c r="A11446">
        <v>0</v>
      </c>
      <c r="B11446" t="s">
        <v>62732</v>
      </c>
      <c r="C11446" t="s">
        <v>62733</v>
      </c>
      <c r="D11446" s="111" t="s">
        <v>4130</v>
      </c>
      <c r="E11446" s="111" t="s">
        <v>61379</v>
      </c>
    </row>
    <row r="11447" spans="1:5">
      <c r="A11447">
        <v>0</v>
      </c>
      <c r="B11447" t="s">
        <v>62734</v>
      </c>
      <c r="C11447" t="s">
        <v>62735</v>
      </c>
      <c r="D11447" s="111" t="s">
        <v>4130</v>
      </c>
      <c r="E11447" s="111" t="s">
        <v>62736</v>
      </c>
    </row>
    <row r="11448" spans="1:5">
      <c r="A11448">
        <v>0</v>
      </c>
      <c r="B11448" t="s">
        <v>62737</v>
      </c>
      <c r="C11448" t="s">
        <v>62738</v>
      </c>
      <c r="D11448" s="111" t="s">
        <v>4130</v>
      </c>
      <c r="E11448" s="111" t="s">
        <v>62739</v>
      </c>
    </row>
    <row r="11449" spans="1:5">
      <c r="A11449">
        <v>0</v>
      </c>
      <c r="B11449" t="s">
        <v>62740</v>
      </c>
      <c r="C11449" t="s">
        <v>62741</v>
      </c>
      <c r="D11449" s="111" t="s">
        <v>40</v>
      </c>
      <c r="E11449" s="111" t="s">
        <v>49100</v>
      </c>
    </row>
    <row r="11450" spans="1:5">
      <c r="A11450">
        <v>0</v>
      </c>
      <c r="B11450" t="s">
        <v>62742</v>
      </c>
      <c r="C11450" t="s">
        <v>62743</v>
      </c>
      <c r="D11450" s="111" t="s">
        <v>40</v>
      </c>
      <c r="E11450" s="111" t="s">
        <v>60392</v>
      </c>
    </row>
    <row r="11451" spans="1:5">
      <c r="A11451">
        <v>0</v>
      </c>
      <c r="B11451" t="s">
        <v>62744</v>
      </c>
      <c r="C11451" t="s">
        <v>62745</v>
      </c>
      <c r="D11451" s="111" t="s">
        <v>40</v>
      </c>
      <c r="E11451" s="111" t="s">
        <v>50167</v>
      </c>
    </row>
    <row r="11452" spans="1:5">
      <c r="A11452">
        <v>0</v>
      </c>
      <c r="B11452" t="s">
        <v>62746</v>
      </c>
      <c r="C11452" t="s">
        <v>62747</v>
      </c>
      <c r="D11452" s="111" t="s">
        <v>40</v>
      </c>
      <c r="E11452" s="111" t="s">
        <v>62748</v>
      </c>
    </row>
    <row r="11453" spans="1:5">
      <c r="A11453">
        <v>0</v>
      </c>
      <c r="B11453" t="s">
        <v>62749</v>
      </c>
      <c r="C11453" t="s">
        <v>62750</v>
      </c>
      <c r="D11453" s="111" t="s">
        <v>40</v>
      </c>
      <c r="E11453" s="111" t="s">
        <v>62751</v>
      </c>
    </row>
    <row r="11454" spans="1:5">
      <c r="A11454">
        <v>0</v>
      </c>
      <c r="B11454" t="s">
        <v>62752</v>
      </c>
      <c r="C11454" t="s">
        <v>62753</v>
      </c>
      <c r="D11454" s="111" t="s">
        <v>40</v>
      </c>
      <c r="E11454" s="111" t="s">
        <v>62754</v>
      </c>
    </row>
    <row r="11455" spans="1:5">
      <c r="A11455">
        <v>0</v>
      </c>
      <c r="B11455" t="s">
        <v>62755</v>
      </c>
      <c r="C11455" t="s">
        <v>62756</v>
      </c>
      <c r="D11455" s="111" t="s">
        <v>40</v>
      </c>
      <c r="E11455" s="111" t="s">
        <v>62757</v>
      </c>
    </row>
    <row r="11456" spans="1:5">
      <c r="A11456">
        <v>0</v>
      </c>
      <c r="B11456" t="s">
        <v>62758</v>
      </c>
      <c r="C11456">
        <v>0</v>
      </c>
      <c r="D11456" s="111">
        <v>0</v>
      </c>
      <c r="E11456" s="111" t="s">
        <v>42775</v>
      </c>
    </row>
    <row r="11457" spans="1:5">
      <c r="A11457">
        <v>0</v>
      </c>
      <c r="B11457" t="s">
        <v>62759</v>
      </c>
      <c r="C11457" t="s">
        <v>62760</v>
      </c>
      <c r="D11457" s="111" t="s">
        <v>4130</v>
      </c>
      <c r="E11457" s="111" t="s">
        <v>62761</v>
      </c>
    </row>
    <row r="11458" spans="1:5">
      <c r="A11458">
        <v>0</v>
      </c>
      <c r="B11458" t="s">
        <v>62762</v>
      </c>
      <c r="C11458" t="s">
        <v>62763</v>
      </c>
      <c r="D11458" s="111" t="s">
        <v>4130</v>
      </c>
      <c r="E11458" s="111" t="s">
        <v>62764</v>
      </c>
    </row>
    <row r="11459" spans="1:5">
      <c r="A11459">
        <v>0</v>
      </c>
      <c r="B11459" t="s">
        <v>62765</v>
      </c>
      <c r="C11459">
        <v>0</v>
      </c>
      <c r="D11459" s="111">
        <v>0</v>
      </c>
      <c r="E11459" s="111" t="s">
        <v>42775</v>
      </c>
    </row>
    <row r="11460" spans="1:5">
      <c r="A11460">
        <v>0</v>
      </c>
      <c r="B11460" t="s">
        <v>62766</v>
      </c>
      <c r="C11460" t="s">
        <v>62767</v>
      </c>
      <c r="D11460" s="111" t="s">
        <v>4130</v>
      </c>
      <c r="E11460" s="111" t="s">
        <v>53012</v>
      </c>
    </row>
    <row r="11461" spans="1:5">
      <c r="A11461">
        <v>0</v>
      </c>
      <c r="B11461" t="s">
        <v>62768</v>
      </c>
      <c r="C11461" t="s">
        <v>62769</v>
      </c>
      <c r="D11461" s="111" t="s">
        <v>4130</v>
      </c>
      <c r="E11461" s="111" t="s">
        <v>62770</v>
      </c>
    </row>
    <row r="11462" spans="1:5">
      <c r="A11462">
        <v>0</v>
      </c>
      <c r="B11462" t="s">
        <v>62771</v>
      </c>
      <c r="C11462">
        <v>0</v>
      </c>
      <c r="D11462" s="111">
        <v>0</v>
      </c>
      <c r="E11462" s="111" t="s">
        <v>42775</v>
      </c>
    </row>
    <row r="11463" spans="1:5">
      <c r="A11463">
        <v>0</v>
      </c>
      <c r="B11463" t="s">
        <v>62772</v>
      </c>
      <c r="C11463" t="s">
        <v>62773</v>
      </c>
      <c r="D11463" s="111" t="s">
        <v>4130</v>
      </c>
      <c r="E11463" s="111" t="s">
        <v>62774</v>
      </c>
    </row>
    <row r="11464" spans="1:5">
      <c r="A11464">
        <v>0</v>
      </c>
      <c r="B11464" t="s">
        <v>62775</v>
      </c>
      <c r="C11464" t="s">
        <v>62776</v>
      </c>
      <c r="D11464" s="111" t="s">
        <v>4130</v>
      </c>
      <c r="E11464" s="111" t="s">
        <v>53022</v>
      </c>
    </row>
    <row r="11465" spans="1:5">
      <c r="A11465">
        <v>0</v>
      </c>
      <c r="B11465" t="s">
        <v>62777</v>
      </c>
      <c r="C11465">
        <v>0</v>
      </c>
      <c r="D11465" s="111">
        <v>0</v>
      </c>
      <c r="E11465" s="111" t="s">
        <v>42775</v>
      </c>
    </row>
    <row r="11466" spans="1:5">
      <c r="A11466">
        <v>0</v>
      </c>
      <c r="B11466" t="s">
        <v>62778</v>
      </c>
      <c r="C11466" t="s">
        <v>62779</v>
      </c>
      <c r="D11466" s="111" t="s">
        <v>4130</v>
      </c>
      <c r="E11466" s="111" t="s">
        <v>62780</v>
      </c>
    </row>
    <row r="11467" spans="1:5">
      <c r="A11467">
        <v>0</v>
      </c>
      <c r="B11467" t="s">
        <v>62781</v>
      </c>
      <c r="C11467" t="s">
        <v>62782</v>
      </c>
      <c r="D11467" s="111" t="s">
        <v>4130</v>
      </c>
      <c r="E11467" s="111" t="s">
        <v>62783</v>
      </c>
    </row>
    <row r="11468" spans="1:5">
      <c r="A11468">
        <v>0</v>
      </c>
      <c r="B11468" t="s">
        <v>62784</v>
      </c>
      <c r="C11468" t="s">
        <v>62785</v>
      </c>
      <c r="D11468" s="111" t="s">
        <v>4130</v>
      </c>
      <c r="E11468" s="111" t="s">
        <v>42975</v>
      </c>
    </row>
    <row r="11469" spans="1:5">
      <c r="A11469">
        <v>0</v>
      </c>
      <c r="B11469" t="s">
        <v>62786</v>
      </c>
      <c r="C11469" t="s">
        <v>62787</v>
      </c>
      <c r="D11469" s="111" t="s">
        <v>40</v>
      </c>
      <c r="E11469" s="111" t="s">
        <v>47308</v>
      </c>
    </row>
    <row r="11470" spans="1:5">
      <c r="A11470">
        <v>0</v>
      </c>
      <c r="B11470" t="s">
        <v>62788</v>
      </c>
      <c r="C11470" t="s">
        <v>62789</v>
      </c>
      <c r="D11470" s="111" t="s">
        <v>4130</v>
      </c>
      <c r="E11470" s="111" t="s">
        <v>62790</v>
      </c>
    </row>
    <row r="11471" spans="1:5">
      <c r="A11471">
        <v>0</v>
      </c>
      <c r="B11471" t="s">
        <v>62791</v>
      </c>
      <c r="C11471" t="s">
        <v>62792</v>
      </c>
      <c r="D11471" s="111" t="s">
        <v>40</v>
      </c>
      <c r="E11471" s="111" t="s">
        <v>44279</v>
      </c>
    </row>
    <row r="11472" spans="1:5">
      <c r="A11472">
        <v>0</v>
      </c>
      <c r="B11472" t="s">
        <v>62793</v>
      </c>
      <c r="C11472" t="s">
        <v>62794</v>
      </c>
      <c r="D11472" s="111" t="s">
        <v>40</v>
      </c>
      <c r="E11472" s="111" t="s">
        <v>47721</v>
      </c>
    </row>
    <row r="11473" spans="1:5">
      <c r="A11473">
        <v>0</v>
      </c>
      <c r="B11473" t="s">
        <v>62795</v>
      </c>
      <c r="C11473" t="s">
        <v>62796</v>
      </c>
      <c r="D11473" s="111" t="s">
        <v>40</v>
      </c>
      <c r="E11473" s="111" t="s">
        <v>42853</v>
      </c>
    </row>
    <row r="11474" spans="1:5">
      <c r="A11474">
        <v>0</v>
      </c>
      <c r="B11474" t="s">
        <v>62797</v>
      </c>
      <c r="C11474" t="s">
        <v>62798</v>
      </c>
      <c r="D11474" s="111" t="s">
        <v>4130</v>
      </c>
      <c r="E11474" s="111" t="s">
        <v>51587</v>
      </c>
    </row>
    <row r="11475" spans="1:5">
      <c r="A11475">
        <v>0</v>
      </c>
      <c r="B11475" t="s">
        <v>62799</v>
      </c>
      <c r="C11475" t="s">
        <v>62800</v>
      </c>
      <c r="D11475" s="111" t="s">
        <v>40</v>
      </c>
      <c r="E11475" s="111" t="s">
        <v>50739</v>
      </c>
    </row>
    <row r="11476" spans="1:5">
      <c r="A11476">
        <v>0</v>
      </c>
      <c r="B11476" t="s">
        <v>62801</v>
      </c>
      <c r="C11476" t="s">
        <v>62802</v>
      </c>
      <c r="D11476" s="111" t="s">
        <v>40</v>
      </c>
      <c r="E11476" s="111" t="s">
        <v>53051</v>
      </c>
    </row>
    <row r="11477" spans="1:5">
      <c r="A11477">
        <v>0</v>
      </c>
      <c r="B11477" t="s">
        <v>62803</v>
      </c>
      <c r="C11477" t="s">
        <v>62804</v>
      </c>
      <c r="D11477" s="111" t="s">
        <v>40</v>
      </c>
      <c r="E11477" s="111" t="s">
        <v>53054</v>
      </c>
    </row>
    <row r="11478" spans="1:5">
      <c r="A11478">
        <v>0</v>
      </c>
      <c r="B11478" t="s">
        <v>62805</v>
      </c>
      <c r="C11478" t="s">
        <v>62806</v>
      </c>
      <c r="D11478" s="111" t="s">
        <v>40</v>
      </c>
      <c r="E11478" s="111" t="s">
        <v>47302</v>
      </c>
    </row>
    <row r="11479" spans="1:5">
      <c r="A11479">
        <v>0</v>
      </c>
      <c r="B11479" t="s">
        <v>62807</v>
      </c>
      <c r="C11479" t="s">
        <v>62808</v>
      </c>
      <c r="D11479" s="111" t="s">
        <v>40</v>
      </c>
      <c r="E11479" s="111" t="s">
        <v>49211</v>
      </c>
    </row>
    <row r="11480" spans="1:5">
      <c r="A11480">
        <v>0</v>
      </c>
      <c r="B11480" t="s">
        <v>62809</v>
      </c>
      <c r="C11480" t="s">
        <v>62810</v>
      </c>
      <c r="D11480" s="111" t="s">
        <v>40</v>
      </c>
      <c r="E11480" s="111" t="s">
        <v>53061</v>
      </c>
    </row>
    <row r="11481" spans="1:5">
      <c r="A11481">
        <v>0</v>
      </c>
      <c r="B11481" t="s">
        <v>62811</v>
      </c>
      <c r="C11481" t="s">
        <v>62812</v>
      </c>
      <c r="D11481" s="111" t="s">
        <v>40</v>
      </c>
      <c r="E11481" s="111" t="s">
        <v>53064</v>
      </c>
    </row>
    <row r="11482" spans="1:5">
      <c r="A11482">
        <v>0</v>
      </c>
      <c r="B11482" t="s">
        <v>62813</v>
      </c>
      <c r="C11482">
        <v>0</v>
      </c>
      <c r="D11482" s="111">
        <v>0</v>
      </c>
      <c r="E11482" s="111" t="s">
        <v>42775</v>
      </c>
    </row>
    <row r="11483" spans="1:5">
      <c r="A11483">
        <v>0</v>
      </c>
      <c r="B11483" t="s">
        <v>62814</v>
      </c>
      <c r="C11483" t="s">
        <v>62815</v>
      </c>
      <c r="D11483" s="111" t="s">
        <v>4130</v>
      </c>
      <c r="E11483" s="111" t="s">
        <v>62816</v>
      </c>
    </row>
    <row r="11484" spans="1:5">
      <c r="A11484">
        <v>0</v>
      </c>
      <c r="B11484" t="s">
        <v>62817</v>
      </c>
      <c r="C11484" t="s">
        <v>62818</v>
      </c>
      <c r="D11484" s="111" t="s">
        <v>4130</v>
      </c>
      <c r="E11484" s="111" t="s">
        <v>62819</v>
      </c>
    </row>
    <row r="11485" spans="1:5">
      <c r="A11485">
        <v>0</v>
      </c>
      <c r="B11485" t="s">
        <v>62820</v>
      </c>
      <c r="C11485" t="s">
        <v>62821</v>
      </c>
      <c r="D11485" s="111" t="s">
        <v>4130</v>
      </c>
      <c r="E11485" s="111" t="s">
        <v>62822</v>
      </c>
    </row>
    <row r="11486" spans="1:5">
      <c r="A11486">
        <v>0</v>
      </c>
      <c r="B11486" t="s">
        <v>62823</v>
      </c>
      <c r="C11486" t="s">
        <v>62824</v>
      </c>
      <c r="D11486" s="111" t="s">
        <v>4130</v>
      </c>
      <c r="E11486" s="111" t="s">
        <v>62825</v>
      </c>
    </row>
    <row r="11487" spans="1:5">
      <c r="A11487">
        <v>0</v>
      </c>
      <c r="B11487" t="s">
        <v>62826</v>
      </c>
      <c r="C11487">
        <v>0</v>
      </c>
      <c r="D11487" s="111">
        <v>0</v>
      </c>
      <c r="E11487" s="111" t="s">
        <v>42775</v>
      </c>
    </row>
    <row r="11488" spans="1:5">
      <c r="A11488">
        <v>0</v>
      </c>
      <c r="B11488" t="s">
        <v>62827</v>
      </c>
      <c r="C11488" t="s">
        <v>62828</v>
      </c>
      <c r="D11488" s="111" t="s">
        <v>4130</v>
      </c>
      <c r="E11488" s="111" t="s">
        <v>53081</v>
      </c>
    </row>
    <row r="11489" spans="1:5">
      <c r="A11489">
        <v>0</v>
      </c>
      <c r="B11489" t="s">
        <v>62829</v>
      </c>
      <c r="C11489" t="s">
        <v>62830</v>
      </c>
      <c r="D11489" s="111" t="s">
        <v>4130</v>
      </c>
      <c r="E11489" s="111" t="s">
        <v>53081</v>
      </c>
    </row>
    <row r="11490" spans="1:5">
      <c r="A11490">
        <v>0</v>
      </c>
      <c r="B11490" t="s">
        <v>62831</v>
      </c>
      <c r="C11490" t="s">
        <v>62832</v>
      </c>
      <c r="D11490" s="111" t="s">
        <v>4130</v>
      </c>
      <c r="E11490" s="111" t="s">
        <v>53086</v>
      </c>
    </row>
    <row r="11491" spans="1:5">
      <c r="A11491">
        <v>0</v>
      </c>
      <c r="B11491" t="s">
        <v>62833</v>
      </c>
      <c r="C11491" t="s">
        <v>62834</v>
      </c>
      <c r="D11491" s="111" t="s">
        <v>4130</v>
      </c>
      <c r="E11491" s="111" t="s">
        <v>53089</v>
      </c>
    </row>
    <row r="11492" spans="1:5">
      <c r="A11492">
        <v>0</v>
      </c>
      <c r="B11492" t="s">
        <v>62835</v>
      </c>
      <c r="C11492" t="s">
        <v>62836</v>
      </c>
      <c r="D11492" s="111" t="s">
        <v>4130</v>
      </c>
      <c r="E11492" s="111" t="s">
        <v>53089</v>
      </c>
    </row>
    <row r="11493" spans="1:5">
      <c r="A11493">
        <v>0</v>
      </c>
      <c r="B11493" t="s">
        <v>62837</v>
      </c>
      <c r="C11493" t="s">
        <v>62838</v>
      </c>
      <c r="D11493" s="111" t="s">
        <v>4130</v>
      </c>
      <c r="E11493" s="111" t="s">
        <v>53094</v>
      </c>
    </row>
    <row r="11494" spans="1:5">
      <c r="A11494">
        <v>0</v>
      </c>
      <c r="B11494" t="s">
        <v>62839</v>
      </c>
      <c r="C11494" t="s">
        <v>62840</v>
      </c>
      <c r="D11494" s="111" t="s">
        <v>4130</v>
      </c>
      <c r="E11494" s="111" t="s">
        <v>53097</v>
      </c>
    </row>
    <row r="11495" spans="1:5">
      <c r="A11495">
        <v>0</v>
      </c>
      <c r="B11495" t="s">
        <v>62841</v>
      </c>
      <c r="C11495" t="s">
        <v>62842</v>
      </c>
      <c r="D11495" s="111" t="s">
        <v>4130</v>
      </c>
      <c r="E11495" s="111" t="s">
        <v>53097</v>
      </c>
    </row>
    <row r="11496" spans="1:5">
      <c r="A11496">
        <v>0</v>
      </c>
      <c r="B11496" t="s">
        <v>62843</v>
      </c>
      <c r="C11496" t="s">
        <v>62844</v>
      </c>
      <c r="D11496" s="111" t="s">
        <v>4130</v>
      </c>
      <c r="E11496" s="111" t="s">
        <v>53102</v>
      </c>
    </row>
    <row r="11497" spans="1:5">
      <c r="A11497">
        <v>0</v>
      </c>
      <c r="B11497" t="s">
        <v>62845</v>
      </c>
      <c r="C11497" t="s">
        <v>62846</v>
      </c>
      <c r="D11497" s="111" t="s">
        <v>4130</v>
      </c>
      <c r="E11497" s="111" t="s">
        <v>53102</v>
      </c>
    </row>
    <row r="11498" spans="1:5">
      <c r="A11498">
        <v>0</v>
      </c>
      <c r="B11498" t="s">
        <v>62847</v>
      </c>
      <c r="C11498" t="s">
        <v>62848</v>
      </c>
      <c r="D11498" s="111" t="s">
        <v>4130</v>
      </c>
      <c r="E11498" s="111" t="s">
        <v>53107</v>
      </c>
    </row>
    <row r="11499" spans="1:5">
      <c r="A11499">
        <v>0</v>
      </c>
      <c r="B11499" t="s">
        <v>62849</v>
      </c>
      <c r="C11499" t="s">
        <v>62850</v>
      </c>
      <c r="D11499" s="111" t="s">
        <v>4130</v>
      </c>
      <c r="E11499" s="111" t="s">
        <v>53110</v>
      </c>
    </row>
    <row r="11500" spans="1:5">
      <c r="A11500">
        <v>0</v>
      </c>
      <c r="B11500" t="s">
        <v>62851</v>
      </c>
      <c r="C11500">
        <v>0</v>
      </c>
      <c r="D11500" s="111">
        <v>0</v>
      </c>
      <c r="E11500" s="111" t="s">
        <v>42775</v>
      </c>
    </row>
    <row r="11501" spans="1:5">
      <c r="A11501">
        <v>0</v>
      </c>
      <c r="B11501" t="s">
        <v>62852</v>
      </c>
      <c r="C11501" t="s">
        <v>62853</v>
      </c>
      <c r="D11501" s="111" t="s">
        <v>4149</v>
      </c>
      <c r="E11501" s="111" t="s">
        <v>53114</v>
      </c>
    </row>
    <row r="11502" spans="1:5">
      <c r="A11502">
        <v>0</v>
      </c>
      <c r="B11502" t="s">
        <v>62854</v>
      </c>
      <c r="C11502" t="s">
        <v>62855</v>
      </c>
      <c r="D11502" s="111" t="s">
        <v>4149</v>
      </c>
      <c r="E11502" s="111" t="s">
        <v>53114</v>
      </c>
    </row>
    <row r="11503" spans="1:5">
      <c r="A11503">
        <v>0</v>
      </c>
      <c r="B11503" t="s">
        <v>62856</v>
      </c>
      <c r="C11503" t="s">
        <v>62857</v>
      </c>
      <c r="D11503" s="111" t="s">
        <v>4149</v>
      </c>
      <c r="E11503" s="111" t="s">
        <v>53119</v>
      </c>
    </row>
    <row r="11504" spans="1:5">
      <c r="A11504">
        <v>0</v>
      </c>
      <c r="B11504" t="s">
        <v>62858</v>
      </c>
      <c r="C11504" t="s">
        <v>62859</v>
      </c>
      <c r="D11504" s="111" t="s">
        <v>4149</v>
      </c>
      <c r="E11504" s="111" t="s">
        <v>53122</v>
      </c>
    </row>
    <row r="11505" spans="1:5">
      <c r="A11505">
        <v>0</v>
      </c>
      <c r="B11505" t="s">
        <v>62860</v>
      </c>
      <c r="C11505" t="s">
        <v>62861</v>
      </c>
      <c r="D11505" s="111" t="s">
        <v>4149</v>
      </c>
      <c r="E11505" s="111" t="s">
        <v>53125</v>
      </c>
    </row>
    <row r="11506" spans="1:5">
      <c r="A11506">
        <v>0</v>
      </c>
      <c r="B11506" t="s">
        <v>62862</v>
      </c>
      <c r="C11506" t="s">
        <v>62863</v>
      </c>
      <c r="D11506" s="111" t="s">
        <v>42876</v>
      </c>
      <c r="E11506" s="111" t="s">
        <v>53128</v>
      </c>
    </row>
    <row r="11507" spans="1:5">
      <c r="A11507" t="s">
        <v>62864</v>
      </c>
      <c r="B11507">
        <v>0</v>
      </c>
      <c r="C11507">
        <v>0</v>
      </c>
      <c r="D11507" s="111">
        <v>0</v>
      </c>
      <c r="E11507" s="111" t="s">
        <v>42775</v>
      </c>
    </row>
    <row r="11508" spans="1:5">
      <c r="A11508">
        <v>0</v>
      </c>
      <c r="B11508" t="s">
        <v>62865</v>
      </c>
      <c r="C11508">
        <v>0</v>
      </c>
      <c r="D11508" s="111">
        <v>0</v>
      </c>
      <c r="E11508" s="111" t="s">
        <v>42775</v>
      </c>
    </row>
    <row r="11509" spans="1:5">
      <c r="A11509">
        <v>0</v>
      </c>
      <c r="B11509" t="s">
        <v>62866</v>
      </c>
      <c r="C11509" t="s">
        <v>62867</v>
      </c>
      <c r="D11509" s="111" t="s">
        <v>4130</v>
      </c>
      <c r="E11509" s="111" t="s">
        <v>53133</v>
      </c>
    </row>
    <row r="11510" spans="1:5">
      <c r="A11510">
        <v>0</v>
      </c>
      <c r="B11510" t="s">
        <v>62868</v>
      </c>
      <c r="C11510" t="s">
        <v>62869</v>
      </c>
      <c r="D11510" s="111" t="s">
        <v>4130</v>
      </c>
      <c r="E11510" s="111" t="s">
        <v>53136</v>
      </c>
    </row>
    <row r="11511" spans="1:5">
      <c r="A11511">
        <v>0</v>
      </c>
      <c r="B11511" t="s">
        <v>62870</v>
      </c>
      <c r="C11511" t="s">
        <v>62871</v>
      </c>
      <c r="D11511" s="111" t="s">
        <v>4130</v>
      </c>
      <c r="E11511" s="111" t="s">
        <v>53139</v>
      </c>
    </row>
    <row r="11512" spans="1:5">
      <c r="A11512">
        <v>0</v>
      </c>
      <c r="B11512" t="s">
        <v>62872</v>
      </c>
      <c r="C11512" t="s">
        <v>62873</v>
      </c>
      <c r="D11512" s="111" t="s">
        <v>4130</v>
      </c>
      <c r="E11512" s="111" t="s">
        <v>53142</v>
      </c>
    </row>
    <row r="11513" spans="1:5">
      <c r="A11513">
        <v>0</v>
      </c>
      <c r="B11513" t="s">
        <v>62874</v>
      </c>
      <c r="C11513" t="s">
        <v>62875</v>
      </c>
      <c r="D11513" s="111" t="s">
        <v>4130</v>
      </c>
      <c r="E11513" s="111" t="s">
        <v>53145</v>
      </c>
    </row>
    <row r="11514" spans="1:5">
      <c r="A11514">
        <v>0</v>
      </c>
      <c r="B11514" t="s">
        <v>62876</v>
      </c>
      <c r="C11514" t="s">
        <v>62877</v>
      </c>
      <c r="D11514" s="111" t="s">
        <v>4130</v>
      </c>
      <c r="E11514" s="111" t="s">
        <v>53148</v>
      </c>
    </row>
    <row r="11515" spans="1:5">
      <c r="A11515">
        <v>0</v>
      </c>
      <c r="B11515" t="s">
        <v>62878</v>
      </c>
      <c r="C11515" t="s">
        <v>62879</v>
      </c>
      <c r="D11515" s="111" t="s">
        <v>4130</v>
      </c>
      <c r="E11515" s="111" t="s">
        <v>53151</v>
      </c>
    </row>
    <row r="11516" spans="1:5">
      <c r="A11516">
        <v>0</v>
      </c>
      <c r="B11516" t="s">
        <v>62880</v>
      </c>
      <c r="C11516" t="s">
        <v>62881</v>
      </c>
      <c r="D11516" s="111" t="s">
        <v>4130</v>
      </c>
      <c r="E11516" s="111" t="s">
        <v>53154</v>
      </c>
    </row>
    <row r="11517" spans="1:5">
      <c r="A11517">
        <v>0</v>
      </c>
      <c r="B11517" t="s">
        <v>62882</v>
      </c>
      <c r="C11517" t="s">
        <v>62883</v>
      </c>
      <c r="D11517" s="111" t="s">
        <v>4130</v>
      </c>
      <c r="E11517" s="111" t="s">
        <v>53157</v>
      </c>
    </row>
    <row r="11518" spans="1:5">
      <c r="A11518">
        <v>0</v>
      </c>
      <c r="B11518" t="s">
        <v>62884</v>
      </c>
      <c r="C11518" t="s">
        <v>62885</v>
      </c>
      <c r="D11518" s="111" t="s">
        <v>4130</v>
      </c>
      <c r="E11518" s="111" t="s">
        <v>53160</v>
      </c>
    </row>
    <row r="11519" spans="1:5">
      <c r="A11519">
        <v>0</v>
      </c>
      <c r="B11519" t="s">
        <v>62886</v>
      </c>
      <c r="C11519" t="s">
        <v>62887</v>
      </c>
      <c r="D11519" s="111" t="s">
        <v>4130</v>
      </c>
      <c r="E11519" s="111" t="s">
        <v>53163</v>
      </c>
    </row>
    <row r="11520" spans="1:5">
      <c r="A11520">
        <v>0</v>
      </c>
      <c r="B11520" t="s">
        <v>62888</v>
      </c>
      <c r="C11520" t="s">
        <v>62889</v>
      </c>
      <c r="D11520" s="111" t="s">
        <v>4130</v>
      </c>
      <c r="E11520" s="111" t="s">
        <v>53166</v>
      </c>
    </row>
    <row r="11521" spans="1:5">
      <c r="A11521">
        <v>0</v>
      </c>
      <c r="B11521" t="s">
        <v>62890</v>
      </c>
      <c r="C11521" t="s">
        <v>62891</v>
      </c>
      <c r="D11521" s="111" t="s">
        <v>4130</v>
      </c>
      <c r="E11521" s="111" t="s">
        <v>53169</v>
      </c>
    </row>
    <row r="11522" spans="1:5">
      <c r="A11522">
        <v>0</v>
      </c>
      <c r="B11522" t="s">
        <v>62892</v>
      </c>
      <c r="C11522" t="s">
        <v>62893</v>
      </c>
      <c r="D11522" s="111" t="s">
        <v>4130</v>
      </c>
      <c r="E11522" s="111" t="s">
        <v>53172</v>
      </c>
    </row>
    <row r="11523" spans="1:5">
      <c r="A11523">
        <v>0</v>
      </c>
      <c r="B11523" t="s">
        <v>62894</v>
      </c>
      <c r="C11523" t="s">
        <v>62895</v>
      </c>
      <c r="D11523" s="111" t="s">
        <v>4130</v>
      </c>
      <c r="E11523" s="111" t="s">
        <v>53175</v>
      </c>
    </row>
    <row r="11524" spans="1:5">
      <c r="A11524">
        <v>0</v>
      </c>
      <c r="B11524" t="s">
        <v>62896</v>
      </c>
      <c r="C11524" t="s">
        <v>62897</v>
      </c>
      <c r="D11524" s="111" t="s">
        <v>4130</v>
      </c>
      <c r="E11524" s="111" t="s">
        <v>53178</v>
      </c>
    </row>
    <row r="11525" spans="1:5">
      <c r="A11525">
        <v>0</v>
      </c>
      <c r="B11525" t="s">
        <v>62898</v>
      </c>
      <c r="C11525" t="s">
        <v>62899</v>
      </c>
      <c r="D11525" s="111" t="s">
        <v>4130</v>
      </c>
      <c r="E11525" s="111" t="s">
        <v>53175</v>
      </c>
    </row>
    <row r="11526" spans="1:5">
      <c r="A11526">
        <v>0</v>
      </c>
      <c r="B11526" t="s">
        <v>62900</v>
      </c>
      <c r="C11526" t="s">
        <v>62901</v>
      </c>
      <c r="D11526" s="111" t="s">
        <v>4130</v>
      </c>
      <c r="E11526" s="111" t="s">
        <v>53183</v>
      </c>
    </row>
    <row r="11527" spans="1:5">
      <c r="A11527">
        <v>0</v>
      </c>
      <c r="B11527" t="s">
        <v>62902</v>
      </c>
      <c r="C11527" t="s">
        <v>62903</v>
      </c>
      <c r="D11527" s="111" t="s">
        <v>4130</v>
      </c>
      <c r="E11527" s="111" t="s">
        <v>53175</v>
      </c>
    </row>
    <row r="11528" spans="1:5">
      <c r="A11528">
        <v>0</v>
      </c>
      <c r="B11528" t="s">
        <v>62904</v>
      </c>
      <c r="C11528" t="s">
        <v>62905</v>
      </c>
      <c r="D11528" s="111" t="s">
        <v>4130</v>
      </c>
      <c r="E11528" s="111" t="s">
        <v>53188</v>
      </c>
    </row>
    <row r="11529" spans="1:5">
      <c r="A11529">
        <v>0</v>
      </c>
      <c r="B11529" t="s">
        <v>62906</v>
      </c>
      <c r="C11529" t="s">
        <v>62907</v>
      </c>
      <c r="D11529" s="111" t="s">
        <v>4130</v>
      </c>
      <c r="E11529" s="111" t="s">
        <v>53191</v>
      </c>
    </row>
    <row r="11530" spans="1:5">
      <c r="A11530">
        <v>0</v>
      </c>
      <c r="B11530" t="s">
        <v>62908</v>
      </c>
      <c r="C11530" t="s">
        <v>62909</v>
      </c>
      <c r="D11530" s="111" t="s">
        <v>4130</v>
      </c>
      <c r="E11530" s="111" t="s">
        <v>53194</v>
      </c>
    </row>
    <row r="11531" spans="1:5">
      <c r="A11531">
        <v>0</v>
      </c>
      <c r="B11531" t="s">
        <v>62910</v>
      </c>
      <c r="C11531" t="s">
        <v>62911</v>
      </c>
      <c r="D11531" s="111" t="s">
        <v>4130</v>
      </c>
      <c r="E11531" s="111" t="s">
        <v>62912</v>
      </c>
    </row>
    <row r="11532" spans="1:5">
      <c r="A11532">
        <v>0</v>
      </c>
      <c r="B11532" t="s">
        <v>62913</v>
      </c>
      <c r="C11532">
        <v>0</v>
      </c>
      <c r="D11532" s="111">
        <v>0</v>
      </c>
      <c r="E11532" s="111" t="s">
        <v>42775</v>
      </c>
    </row>
    <row r="11533" spans="1:5">
      <c r="A11533">
        <v>0</v>
      </c>
      <c r="B11533" t="s">
        <v>62914</v>
      </c>
      <c r="C11533" t="s">
        <v>62915</v>
      </c>
      <c r="D11533" s="111" t="s">
        <v>4130</v>
      </c>
      <c r="E11533" s="111" t="s">
        <v>53201</v>
      </c>
    </row>
    <row r="11534" spans="1:5">
      <c r="A11534">
        <v>0</v>
      </c>
      <c r="B11534" t="s">
        <v>62916</v>
      </c>
      <c r="C11534" t="s">
        <v>62917</v>
      </c>
      <c r="D11534" s="111" t="s">
        <v>4130</v>
      </c>
      <c r="E11534" s="111" t="s">
        <v>53204</v>
      </c>
    </row>
    <row r="11535" spans="1:5">
      <c r="A11535">
        <v>0</v>
      </c>
      <c r="B11535" t="s">
        <v>62918</v>
      </c>
      <c r="C11535" t="s">
        <v>62919</v>
      </c>
      <c r="D11535" s="111" t="s">
        <v>4130</v>
      </c>
      <c r="E11535" s="111" t="s">
        <v>53207</v>
      </c>
    </row>
    <row r="11536" spans="1:5">
      <c r="A11536">
        <v>0</v>
      </c>
      <c r="B11536" t="s">
        <v>62920</v>
      </c>
      <c r="C11536" t="s">
        <v>62921</v>
      </c>
      <c r="D11536" s="111" t="s">
        <v>4130</v>
      </c>
      <c r="E11536" s="111" t="s">
        <v>53210</v>
      </c>
    </row>
    <row r="11537" spans="1:5">
      <c r="A11537">
        <v>0</v>
      </c>
      <c r="B11537" t="s">
        <v>62922</v>
      </c>
      <c r="C11537" t="s">
        <v>62923</v>
      </c>
      <c r="D11537" s="111" t="s">
        <v>4130</v>
      </c>
      <c r="E11537" s="111" t="s">
        <v>53213</v>
      </c>
    </row>
    <row r="11538" spans="1:5">
      <c r="A11538">
        <v>0</v>
      </c>
      <c r="B11538" t="s">
        <v>62924</v>
      </c>
      <c r="C11538" t="s">
        <v>62925</v>
      </c>
      <c r="D11538" s="111" t="s">
        <v>4130</v>
      </c>
      <c r="E11538" s="111" t="s">
        <v>53216</v>
      </c>
    </row>
    <row r="11539" spans="1:5">
      <c r="A11539">
        <v>0</v>
      </c>
      <c r="B11539" t="s">
        <v>62926</v>
      </c>
      <c r="C11539" t="s">
        <v>62927</v>
      </c>
      <c r="D11539" s="111" t="s">
        <v>4130</v>
      </c>
      <c r="E11539" s="111" t="s">
        <v>53219</v>
      </c>
    </row>
    <row r="11540" spans="1:5">
      <c r="A11540">
        <v>0</v>
      </c>
      <c r="B11540" t="s">
        <v>62928</v>
      </c>
      <c r="C11540" t="s">
        <v>62929</v>
      </c>
      <c r="D11540" s="111" t="s">
        <v>4130</v>
      </c>
      <c r="E11540" s="111" t="s">
        <v>53222</v>
      </c>
    </row>
    <row r="11541" spans="1:5">
      <c r="A11541">
        <v>0</v>
      </c>
      <c r="B11541" t="s">
        <v>62930</v>
      </c>
      <c r="C11541" t="s">
        <v>62931</v>
      </c>
      <c r="D11541" s="111" t="s">
        <v>4130</v>
      </c>
      <c r="E11541" s="111" t="s">
        <v>53225</v>
      </c>
    </row>
    <row r="11542" spans="1:5">
      <c r="A11542">
        <v>0</v>
      </c>
      <c r="B11542" t="s">
        <v>62932</v>
      </c>
      <c r="C11542">
        <v>0</v>
      </c>
      <c r="D11542" s="111">
        <v>0</v>
      </c>
      <c r="E11542" s="111" t="s">
        <v>42775</v>
      </c>
    </row>
    <row r="11543" spans="1:5">
      <c r="A11543">
        <v>0</v>
      </c>
      <c r="B11543" t="s">
        <v>62933</v>
      </c>
      <c r="C11543" t="s">
        <v>62934</v>
      </c>
      <c r="D11543" s="111" t="s">
        <v>4130</v>
      </c>
      <c r="E11543" s="111" t="s">
        <v>62935</v>
      </c>
    </row>
    <row r="11544" spans="1:5">
      <c r="A11544">
        <v>0</v>
      </c>
      <c r="B11544" t="s">
        <v>62936</v>
      </c>
      <c r="C11544" t="s">
        <v>62937</v>
      </c>
      <c r="D11544" s="111" t="s">
        <v>4130</v>
      </c>
      <c r="E11544" s="111" t="s">
        <v>62938</v>
      </c>
    </row>
    <row r="11545" spans="1:5">
      <c r="A11545">
        <v>0</v>
      </c>
      <c r="B11545" t="s">
        <v>62939</v>
      </c>
      <c r="C11545" t="s">
        <v>62940</v>
      </c>
      <c r="D11545" s="111" t="s">
        <v>4130</v>
      </c>
      <c r="E11545" s="111" t="s">
        <v>62941</v>
      </c>
    </row>
    <row r="11546" spans="1:5">
      <c r="A11546">
        <v>0</v>
      </c>
      <c r="B11546" t="s">
        <v>62942</v>
      </c>
      <c r="C11546" t="s">
        <v>62943</v>
      </c>
      <c r="D11546" s="111" t="s">
        <v>4130</v>
      </c>
      <c r="E11546" s="111" t="s">
        <v>62944</v>
      </c>
    </row>
    <row r="11547" spans="1:5">
      <c r="A11547">
        <v>0</v>
      </c>
      <c r="B11547" t="s">
        <v>62945</v>
      </c>
      <c r="C11547" t="s">
        <v>62946</v>
      </c>
      <c r="D11547" s="111" t="s">
        <v>4130</v>
      </c>
      <c r="E11547" s="111" t="s">
        <v>62947</v>
      </c>
    </row>
    <row r="11548" spans="1:5">
      <c r="A11548">
        <v>0</v>
      </c>
      <c r="B11548" t="s">
        <v>62948</v>
      </c>
      <c r="C11548" t="s">
        <v>62949</v>
      </c>
      <c r="D11548" s="111" t="s">
        <v>4130</v>
      </c>
      <c r="E11548" s="111" t="s">
        <v>62950</v>
      </c>
    </row>
    <row r="11549" spans="1:5">
      <c r="A11549">
        <v>0</v>
      </c>
      <c r="B11549" t="s">
        <v>62951</v>
      </c>
      <c r="C11549" t="s">
        <v>62952</v>
      </c>
      <c r="D11549" s="111" t="s">
        <v>4130</v>
      </c>
      <c r="E11549" s="111" t="s">
        <v>62953</v>
      </c>
    </row>
    <row r="11550" spans="1:5">
      <c r="A11550">
        <v>0</v>
      </c>
      <c r="B11550" t="s">
        <v>62954</v>
      </c>
      <c r="C11550" t="s">
        <v>62955</v>
      </c>
      <c r="D11550" s="111" t="s">
        <v>4130</v>
      </c>
      <c r="E11550" s="111" t="s">
        <v>62956</v>
      </c>
    </row>
    <row r="11551" spans="1:5">
      <c r="A11551">
        <v>0</v>
      </c>
      <c r="B11551" t="s">
        <v>62957</v>
      </c>
      <c r="C11551" t="s">
        <v>62958</v>
      </c>
      <c r="D11551" s="111" t="s">
        <v>4130</v>
      </c>
      <c r="E11551" s="111" t="s">
        <v>62959</v>
      </c>
    </row>
    <row r="11552" spans="1:5">
      <c r="A11552">
        <v>0</v>
      </c>
      <c r="B11552" t="s">
        <v>62960</v>
      </c>
      <c r="C11552" t="s">
        <v>62961</v>
      </c>
      <c r="D11552" s="111" t="s">
        <v>4130</v>
      </c>
      <c r="E11552" s="111" t="s">
        <v>62962</v>
      </c>
    </row>
    <row r="11553" spans="1:5">
      <c r="A11553">
        <v>0</v>
      </c>
      <c r="B11553" t="s">
        <v>62963</v>
      </c>
      <c r="C11553" t="s">
        <v>62964</v>
      </c>
      <c r="D11553" s="111" t="s">
        <v>4130</v>
      </c>
      <c r="E11553" s="111" t="s">
        <v>62965</v>
      </c>
    </row>
    <row r="11554" spans="1:5">
      <c r="A11554">
        <v>0</v>
      </c>
      <c r="B11554" t="s">
        <v>62966</v>
      </c>
      <c r="C11554" t="s">
        <v>62967</v>
      </c>
      <c r="D11554" s="111" t="s">
        <v>4130</v>
      </c>
      <c r="E11554" s="111" t="s">
        <v>62968</v>
      </c>
    </row>
    <row r="11555" spans="1:5">
      <c r="A11555">
        <v>0</v>
      </c>
      <c r="B11555" t="s">
        <v>62969</v>
      </c>
      <c r="C11555" t="s">
        <v>62970</v>
      </c>
      <c r="D11555" s="111" t="s">
        <v>4130</v>
      </c>
      <c r="E11555" s="111" t="s">
        <v>62971</v>
      </c>
    </row>
    <row r="11556" spans="1:5">
      <c r="A11556">
        <v>0</v>
      </c>
      <c r="B11556" t="s">
        <v>62972</v>
      </c>
      <c r="C11556" t="s">
        <v>62973</v>
      </c>
      <c r="D11556" s="111" t="s">
        <v>4130</v>
      </c>
      <c r="E11556" s="111" t="s">
        <v>62974</v>
      </c>
    </row>
    <row r="11557" spans="1:5">
      <c r="A11557">
        <v>0</v>
      </c>
      <c r="B11557" t="s">
        <v>62975</v>
      </c>
      <c r="C11557" t="s">
        <v>62976</v>
      </c>
      <c r="D11557" s="111" t="s">
        <v>4130</v>
      </c>
      <c r="E11557" s="111" t="s">
        <v>62977</v>
      </c>
    </row>
    <row r="11558" spans="1:5">
      <c r="A11558">
        <v>0</v>
      </c>
      <c r="B11558" t="s">
        <v>62978</v>
      </c>
      <c r="C11558" t="s">
        <v>62979</v>
      </c>
      <c r="D11558" s="111" t="s">
        <v>4130</v>
      </c>
      <c r="E11558" s="111" t="s">
        <v>54999</v>
      </c>
    </row>
    <row r="11559" spans="1:5">
      <c r="A11559">
        <v>0</v>
      </c>
      <c r="B11559" t="s">
        <v>62980</v>
      </c>
      <c r="C11559" t="s">
        <v>62981</v>
      </c>
      <c r="D11559" s="111" t="s">
        <v>4130</v>
      </c>
      <c r="E11559" s="111" t="s">
        <v>62982</v>
      </c>
    </row>
    <row r="11560" spans="1:5">
      <c r="A11560">
        <v>0</v>
      </c>
      <c r="B11560" t="s">
        <v>62983</v>
      </c>
      <c r="C11560">
        <v>0</v>
      </c>
      <c r="D11560" s="111">
        <v>0</v>
      </c>
      <c r="E11560" s="111" t="s">
        <v>42775</v>
      </c>
    </row>
    <row r="11561" spans="1:5">
      <c r="A11561">
        <v>0</v>
      </c>
      <c r="B11561" t="s">
        <v>62984</v>
      </c>
      <c r="C11561" t="s">
        <v>62985</v>
      </c>
      <c r="D11561" s="111" t="s">
        <v>4151</v>
      </c>
      <c r="E11561" s="111" t="s">
        <v>53280</v>
      </c>
    </row>
    <row r="11562" spans="1:5">
      <c r="A11562">
        <v>0</v>
      </c>
      <c r="B11562" t="s">
        <v>62986</v>
      </c>
      <c r="C11562" t="s">
        <v>62987</v>
      </c>
      <c r="D11562" s="111" t="s">
        <v>4151</v>
      </c>
      <c r="E11562" s="111" t="s">
        <v>48381</v>
      </c>
    </row>
    <row r="11563" spans="1:5">
      <c r="A11563" t="s">
        <v>62988</v>
      </c>
      <c r="B11563">
        <v>0</v>
      </c>
      <c r="C11563">
        <v>0</v>
      </c>
      <c r="D11563" s="111">
        <v>0</v>
      </c>
      <c r="E11563" s="111" t="s">
        <v>42775</v>
      </c>
    </row>
    <row r="11564" spans="1:5">
      <c r="A11564">
        <v>0</v>
      </c>
      <c r="B11564" t="s">
        <v>62989</v>
      </c>
      <c r="C11564">
        <v>0</v>
      </c>
      <c r="D11564" s="111">
        <v>0</v>
      </c>
      <c r="E11564" s="111" t="s">
        <v>42775</v>
      </c>
    </row>
    <row r="11565" spans="1:5">
      <c r="A11565">
        <v>0</v>
      </c>
      <c r="B11565" t="s">
        <v>62990</v>
      </c>
      <c r="C11565" t="s">
        <v>62991</v>
      </c>
      <c r="D11565" s="111" t="s">
        <v>24</v>
      </c>
      <c r="E11565" s="111" t="s">
        <v>53287</v>
      </c>
    </row>
    <row r="11566" spans="1:5">
      <c r="A11566">
        <v>0</v>
      </c>
      <c r="B11566" t="s">
        <v>62992</v>
      </c>
      <c r="C11566" t="s">
        <v>62993</v>
      </c>
      <c r="D11566" s="111" t="s">
        <v>24</v>
      </c>
      <c r="E11566" s="111" t="s">
        <v>53290</v>
      </c>
    </row>
    <row r="11567" spans="1:5">
      <c r="A11567">
        <v>0</v>
      </c>
      <c r="B11567" t="s">
        <v>62994</v>
      </c>
      <c r="C11567" t="s">
        <v>62995</v>
      </c>
      <c r="D11567" s="111" t="s">
        <v>24</v>
      </c>
      <c r="E11567" s="111" t="s">
        <v>53293</v>
      </c>
    </row>
    <row r="11568" spans="1:5">
      <c r="A11568">
        <v>0</v>
      </c>
      <c r="B11568" t="s">
        <v>62996</v>
      </c>
      <c r="C11568" t="s">
        <v>62997</v>
      </c>
      <c r="D11568" s="111" t="s">
        <v>24</v>
      </c>
      <c r="E11568" s="111" t="s">
        <v>53296</v>
      </c>
    </row>
    <row r="11569" spans="1:5">
      <c r="A11569">
        <v>0</v>
      </c>
      <c r="B11569" t="s">
        <v>62998</v>
      </c>
      <c r="C11569" t="s">
        <v>62999</v>
      </c>
      <c r="D11569" s="111" t="s">
        <v>24</v>
      </c>
      <c r="E11569" s="111" t="s">
        <v>53299</v>
      </c>
    </row>
    <row r="11570" spans="1:5">
      <c r="A11570">
        <v>0</v>
      </c>
      <c r="B11570" t="s">
        <v>63000</v>
      </c>
      <c r="C11570" t="s">
        <v>63001</v>
      </c>
      <c r="D11570" s="111" t="s">
        <v>24</v>
      </c>
      <c r="E11570" s="111" t="s">
        <v>53302</v>
      </c>
    </row>
    <row r="11571" spans="1:5">
      <c r="A11571">
        <v>0</v>
      </c>
      <c r="B11571" t="s">
        <v>63002</v>
      </c>
      <c r="C11571" t="s">
        <v>63003</v>
      </c>
      <c r="D11571" s="111" t="s">
        <v>24</v>
      </c>
      <c r="E11571" s="111" t="s">
        <v>53305</v>
      </c>
    </row>
    <row r="11572" spans="1:5">
      <c r="A11572">
        <v>0</v>
      </c>
      <c r="B11572" t="s">
        <v>63004</v>
      </c>
      <c r="C11572" t="s">
        <v>63005</v>
      </c>
      <c r="D11572" s="111" t="s">
        <v>24</v>
      </c>
      <c r="E11572" s="111" t="s">
        <v>53308</v>
      </c>
    </row>
    <row r="11573" spans="1:5">
      <c r="A11573">
        <v>0</v>
      </c>
      <c r="B11573" t="s">
        <v>63006</v>
      </c>
      <c r="C11573">
        <v>0</v>
      </c>
      <c r="D11573" s="111">
        <v>0</v>
      </c>
      <c r="E11573" s="111" t="s">
        <v>42775</v>
      </c>
    </row>
    <row r="11574" spans="1:5">
      <c r="A11574">
        <v>0</v>
      </c>
      <c r="B11574" t="s">
        <v>63007</v>
      </c>
      <c r="C11574" t="s">
        <v>63008</v>
      </c>
      <c r="D11574" s="111" t="s">
        <v>24</v>
      </c>
      <c r="E11574" s="111" t="s">
        <v>53312</v>
      </c>
    </row>
    <row r="11575" spans="1:5">
      <c r="A11575">
        <v>0</v>
      </c>
      <c r="B11575" t="s">
        <v>63009</v>
      </c>
      <c r="C11575" t="s">
        <v>63010</v>
      </c>
      <c r="D11575" s="111" t="s">
        <v>24</v>
      </c>
      <c r="E11575" s="111" t="s">
        <v>53315</v>
      </c>
    </row>
    <row r="11576" spans="1:5">
      <c r="A11576">
        <v>0</v>
      </c>
      <c r="B11576" t="s">
        <v>63011</v>
      </c>
      <c r="C11576">
        <v>0</v>
      </c>
      <c r="D11576" s="111">
        <v>0</v>
      </c>
      <c r="E11576" s="111" t="s">
        <v>42775</v>
      </c>
    </row>
    <row r="11577" spans="1:5">
      <c r="A11577">
        <v>0</v>
      </c>
      <c r="B11577" t="s">
        <v>63012</v>
      </c>
      <c r="C11577" t="s">
        <v>63013</v>
      </c>
      <c r="D11577" s="111" t="s">
        <v>4130</v>
      </c>
      <c r="E11577" s="111" t="s">
        <v>53319</v>
      </c>
    </row>
    <row r="11578" spans="1:5">
      <c r="A11578">
        <v>0</v>
      </c>
      <c r="B11578" t="s">
        <v>63014</v>
      </c>
      <c r="C11578">
        <v>0</v>
      </c>
      <c r="D11578" s="111">
        <v>0</v>
      </c>
      <c r="E11578" s="111" t="s">
        <v>42775</v>
      </c>
    </row>
    <row r="11579" spans="1:5">
      <c r="A11579">
        <v>0</v>
      </c>
      <c r="B11579" t="s">
        <v>63015</v>
      </c>
      <c r="C11579" t="s">
        <v>63016</v>
      </c>
      <c r="D11579" s="111" t="s">
        <v>24</v>
      </c>
      <c r="E11579" s="111" t="s">
        <v>53323</v>
      </c>
    </row>
    <row r="11580" spans="1:5">
      <c r="A11580">
        <v>0</v>
      </c>
      <c r="B11580" t="s">
        <v>63017</v>
      </c>
      <c r="C11580">
        <v>0</v>
      </c>
      <c r="D11580" s="111">
        <v>0</v>
      </c>
      <c r="E11580" s="111" t="s">
        <v>42775</v>
      </c>
    </row>
    <row r="11581" spans="1:5">
      <c r="A11581">
        <v>0</v>
      </c>
      <c r="B11581" t="s">
        <v>63018</v>
      </c>
      <c r="C11581" t="s">
        <v>63019</v>
      </c>
      <c r="D11581" s="111" t="s">
        <v>4130</v>
      </c>
      <c r="E11581" s="111" t="s">
        <v>48927</v>
      </c>
    </row>
    <row r="11582" spans="1:5">
      <c r="A11582">
        <v>0</v>
      </c>
      <c r="B11582" t="s">
        <v>63020</v>
      </c>
      <c r="C11582" t="s">
        <v>63021</v>
      </c>
      <c r="D11582" s="111" t="s">
        <v>4130</v>
      </c>
      <c r="E11582" s="111" t="s">
        <v>63022</v>
      </c>
    </row>
    <row r="11583" spans="1:5">
      <c r="A11583">
        <v>0</v>
      </c>
      <c r="B11583" t="s">
        <v>63023</v>
      </c>
      <c r="C11583" t="s">
        <v>63024</v>
      </c>
      <c r="D11583" s="111" t="s">
        <v>4130</v>
      </c>
      <c r="E11583" s="111" t="s">
        <v>63025</v>
      </c>
    </row>
    <row r="11584" spans="1:5">
      <c r="A11584">
        <v>0</v>
      </c>
      <c r="B11584" t="s">
        <v>63026</v>
      </c>
      <c r="C11584" t="s">
        <v>63027</v>
      </c>
      <c r="D11584" s="111" t="s">
        <v>24</v>
      </c>
      <c r="E11584" s="111" t="s">
        <v>63028</v>
      </c>
    </row>
    <row r="11585" spans="1:5">
      <c r="A11585">
        <v>0</v>
      </c>
      <c r="B11585" t="s">
        <v>63029</v>
      </c>
      <c r="C11585">
        <v>0</v>
      </c>
      <c r="D11585" s="111">
        <v>0</v>
      </c>
      <c r="E11585" s="111" t="s">
        <v>42775</v>
      </c>
    </row>
    <row r="11586" spans="1:5">
      <c r="A11586">
        <v>0</v>
      </c>
      <c r="B11586" t="s">
        <v>63030</v>
      </c>
      <c r="C11586" t="s">
        <v>63031</v>
      </c>
      <c r="D11586" s="111" t="s">
        <v>53340</v>
      </c>
      <c r="E11586" s="111" t="s">
        <v>53341</v>
      </c>
    </row>
    <row r="11587" spans="1:5">
      <c r="A11587">
        <v>0</v>
      </c>
      <c r="B11587" t="s">
        <v>63032</v>
      </c>
      <c r="C11587" t="s">
        <v>63033</v>
      </c>
      <c r="D11587" s="111" t="s">
        <v>24</v>
      </c>
      <c r="E11587" s="111" t="s">
        <v>63034</v>
      </c>
    </row>
    <row r="11588" spans="1:5">
      <c r="A11588">
        <v>0</v>
      </c>
      <c r="B11588" t="s">
        <v>63035</v>
      </c>
      <c r="C11588" t="s">
        <v>63036</v>
      </c>
      <c r="D11588" s="111" t="s">
        <v>24</v>
      </c>
      <c r="E11588" s="111" t="s">
        <v>63037</v>
      </c>
    </row>
    <row r="11589" spans="1:5">
      <c r="A11589">
        <v>0</v>
      </c>
      <c r="B11589" t="s">
        <v>63038</v>
      </c>
      <c r="C11589" t="s">
        <v>63039</v>
      </c>
      <c r="D11589" s="111" t="s">
        <v>24</v>
      </c>
      <c r="E11589" s="111" t="s">
        <v>53350</v>
      </c>
    </row>
    <row r="11590" spans="1:5">
      <c r="A11590">
        <v>0</v>
      </c>
      <c r="B11590" t="s">
        <v>63040</v>
      </c>
      <c r="C11590" t="s">
        <v>63041</v>
      </c>
      <c r="D11590" s="111" t="s">
        <v>4130</v>
      </c>
      <c r="E11590" s="111" t="s">
        <v>53353</v>
      </c>
    </row>
    <row r="11591" spans="1:5">
      <c r="A11591">
        <v>0</v>
      </c>
      <c r="B11591" t="s">
        <v>63042</v>
      </c>
      <c r="C11591" t="s">
        <v>63043</v>
      </c>
      <c r="D11591" s="111" t="s">
        <v>4130</v>
      </c>
      <c r="E11591" s="111" t="s">
        <v>53356</v>
      </c>
    </row>
    <row r="11592" spans="1:5">
      <c r="A11592">
        <v>0</v>
      </c>
      <c r="B11592" t="s">
        <v>63044</v>
      </c>
      <c r="C11592" t="s">
        <v>63045</v>
      </c>
      <c r="D11592" s="111" t="s">
        <v>4130</v>
      </c>
      <c r="E11592" s="111" t="s">
        <v>44202</v>
      </c>
    </row>
    <row r="11593" spans="1:5">
      <c r="A11593">
        <v>0</v>
      </c>
      <c r="B11593" t="s">
        <v>63046</v>
      </c>
      <c r="C11593" t="s">
        <v>63047</v>
      </c>
      <c r="D11593" s="111" t="s">
        <v>4130</v>
      </c>
      <c r="E11593" s="111" t="s">
        <v>53361</v>
      </c>
    </row>
    <row r="11594" spans="1:5">
      <c r="A11594">
        <v>0</v>
      </c>
      <c r="B11594" t="s">
        <v>63048</v>
      </c>
      <c r="C11594" t="s">
        <v>63049</v>
      </c>
      <c r="D11594" s="111" t="s">
        <v>4130</v>
      </c>
      <c r="E11594" s="111" t="s">
        <v>53364</v>
      </c>
    </row>
    <row r="11595" spans="1:5">
      <c r="A11595">
        <v>0</v>
      </c>
      <c r="B11595" t="s">
        <v>63050</v>
      </c>
      <c r="C11595">
        <v>0</v>
      </c>
      <c r="D11595" s="111">
        <v>0</v>
      </c>
      <c r="E11595" s="111" t="s">
        <v>42775</v>
      </c>
    </row>
    <row r="11596" spans="1:5">
      <c r="A11596">
        <v>0</v>
      </c>
      <c r="B11596" t="s">
        <v>63051</v>
      </c>
      <c r="C11596" t="s">
        <v>63052</v>
      </c>
      <c r="D11596" s="111" t="s">
        <v>4148</v>
      </c>
      <c r="E11596" s="111" t="s">
        <v>53368</v>
      </c>
    </row>
    <row r="11597" spans="1:5">
      <c r="A11597">
        <v>0</v>
      </c>
      <c r="B11597" t="s">
        <v>63053</v>
      </c>
      <c r="C11597" t="s">
        <v>63054</v>
      </c>
      <c r="D11597" s="111" t="s">
        <v>4130</v>
      </c>
      <c r="E11597" s="111" t="s">
        <v>53371</v>
      </c>
    </row>
    <row r="11598" spans="1:5">
      <c r="A11598">
        <v>0</v>
      </c>
      <c r="B11598" t="s">
        <v>63055</v>
      </c>
      <c r="C11598" t="s">
        <v>63056</v>
      </c>
      <c r="D11598" s="111" t="s">
        <v>4130</v>
      </c>
      <c r="E11598" s="111" t="s">
        <v>53374</v>
      </c>
    </row>
    <row r="11599" spans="1:5">
      <c r="A11599">
        <v>0</v>
      </c>
      <c r="B11599" t="s">
        <v>63057</v>
      </c>
      <c r="C11599" t="s">
        <v>63058</v>
      </c>
      <c r="D11599" s="111" t="s">
        <v>4130</v>
      </c>
      <c r="E11599" s="111" t="s">
        <v>53377</v>
      </c>
    </row>
    <row r="11600" spans="1:5">
      <c r="A11600">
        <v>0</v>
      </c>
      <c r="B11600" t="s">
        <v>63059</v>
      </c>
      <c r="C11600" t="s">
        <v>63060</v>
      </c>
      <c r="D11600" s="111" t="s">
        <v>4130</v>
      </c>
      <c r="E11600" s="111" t="s">
        <v>48483</v>
      </c>
    </row>
    <row r="11601" spans="1:5">
      <c r="A11601" t="s">
        <v>63061</v>
      </c>
      <c r="B11601">
        <v>0</v>
      </c>
      <c r="C11601">
        <v>0</v>
      </c>
      <c r="D11601" s="111">
        <v>0</v>
      </c>
      <c r="E11601" s="111" t="s">
        <v>42775</v>
      </c>
    </row>
    <row r="11602" spans="1:5">
      <c r="A11602">
        <v>0</v>
      </c>
      <c r="B11602" t="s">
        <v>63062</v>
      </c>
      <c r="C11602">
        <v>0</v>
      </c>
      <c r="D11602" s="111">
        <v>0</v>
      </c>
      <c r="E11602" s="111" t="s">
        <v>42775</v>
      </c>
    </row>
    <row r="11603" spans="1:5">
      <c r="A11603">
        <v>0</v>
      </c>
      <c r="B11603" t="s">
        <v>63063</v>
      </c>
      <c r="C11603" t="s">
        <v>63064</v>
      </c>
      <c r="D11603" s="111" t="s">
        <v>24</v>
      </c>
      <c r="E11603" s="111" t="s">
        <v>53384</v>
      </c>
    </row>
    <row r="11604" spans="1:5">
      <c r="A11604">
        <v>0</v>
      </c>
      <c r="B11604" t="s">
        <v>63065</v>
      </c>
      <c r="C11604" t="s">
        <v>63066</v>
      </c>
      <c r="D11604" s="111" t="s">
        <v>24</v>
      </c>
      <c r="E11604" s="111" t="s">
        <v>53387</v>
      </c>
    </row>
    <row r="11605" spans="1:5">
      <c r="A11605">
        <v>0</v>
      </c>
      <c r="B11605" t="s">
        <v>63067</v>
      </c>
      <c r="C11605" t="s">
        <v>63068</v>
      </c>
      <c r="D11605" s="111" t="s">
        <v>24</v>
      </c>
      <c r="E11605" s="111" t="s">
        <v>53390</v>
      </c>
    </row>
    <row r="11606" spans="1:5">
      <c r="A11606">
        <v>0</v>
      </c>
      <c r="B11606" t="s">
        <v>63069</v>
      </c>
      <c r="C11606" t="s">
        <v>63070</v>
      </c>
      <c r="D11606" s="111" t="s">
        <v>24</v>
      </c>
      <c r="E11606" s="111" t="s">
        <v>63071</v>
      </c>
    </row>
    <row r="11607" spans="1:5">
      <c r="A11607">
        <v>0</v>
      </c>
      <c r="B11607" t="s">
        <v>63072</v>
      </c>
      <c r="C11607" t="s">
        <v>63073</v>
      </c>
      <c r="D11607" s="111" t="s">
        <v>24</v>
      </c>
      <c r="E11607" s="111" t="s">
        <v>53395</v>
      </c>
    </row>
    <row r="11608" spans="1:5">
      <c r="A11608">
        <v>0</v>
      </c>
      <c r="B11608" t="s">
        <v>63074</v>
      </c>
      <c r="C11608" t="s">
        <v>63075</v>
      </c>
      <c r="D11608" s="111" t="s">
        <v>24</v>
      </c>
      <c r="E11608" s="111" t="s">
        <v>63076</v>
      </c>
    </row>
    <row r="11609" spans="1:5">
      <c r="A11609">
        <v>0</v>
      </c>
      <c r="B11609" t="s">
        <v>63077</v>
      </c>
      <c r="C11609" t="s">
        <v>63078</v>
      </c>
      <c r="D11609" s="111" t="s">
        <v>24</v>
      </c>
      <c r="E11609" s="111" t="s">
        <v>45928</v>
      </c>
    </row>
    <row r="11610" spans="1:5">
      <c r="A11610">
        <v>0</v>
      </c>
      <c r="B11610" t="s">
        <v>63079</v>
      </c>
      <c r="C11610" t="s">
        <v>63080</v>
      </c>
      <c r="D11610" s="111" t="s">
        <v>24</v>
      </c>
      <c r="E11610" s="111" t="s">
        <v>63081</v>
      </c>
    </row>
    <row r="11611" spans="1:5">
      <c r="A11611">
        <v>0</v>
      </c>
      <c r="B11611" t="s">
        <v>63082</v>
      </c>
      <c r="C11611" t="s">
        <v>63083</v>
      </c>
      <c r="D11611" s="111" t="s">
        <v>24</v>
      </c>
      <c r="E11611" s="111" t="s">
        <v>63084</v>
      </c>
    </row>
    <row r="11612" spans="1:5">
      <c r="A11612">
        <v>0</v>
      </c>
      <c r="B11612" t="s">
        <v>63085</v>
      </c>
      <c r="C11612" t="s">
        <v>63086</v>
      </c>
      <c r="D11612" s="111" t="s">
        <v>24</v>
      </c>
      <c r="E11612" s="111" t="s">
        <v>63087</v>
      </c>
    </row>
    <row r="11613" spans="1:5">
      <c r="A11613">
        <v>0</v>
      </c>
      <c r="B11613" t="s">
        <v>63088</v>
      </c>
      <c r="C11613" t="s">
        <v>63089</v>
      </c>
      <c r="D11613" s="111" t="s">
        <v>24</v>
      </c>
      <c r="E11613" s="111" t="s">
        <v>63090</v>
      </c>
    </row>
    <row r="11614" spans="1:5">
      <c r="A11614">
        <v>0</v>
      </c>
      <c r="B11614" t="s">
        <v>63091</v>
      </c>
      <c r="C11614" t="s">
        <v>63092</v>
      </c>
      <c r="D11614" s="111" t="s">
        <v>24</v>
      </c>
      <c r="E11614" s="111" t="s">
        <v>63093</v>
      </c>
    </row>
    <row r="11615" spans="1:5">
      <c r="A11615">
        <v>0</v>
      </c>
      <c r="B11615" t="s">
        <v>63094</v>
      </c>
      <c r="C11615" t="s">
        <v>63095</v>
      </c>
      <c r="D11615" s="111" t="s">
        <v>24</v>
      </c>
      <c r="E11615" s="111" t="s">
        <v>63096</v>
      </c>
    </row>
    <row r="11616" spans="1:5">
      <c r="A11616">
        <v>0</v>
      </c>
      <c r="B11616" t="s">
        <v>63097</v>
      </c>
      <c r="C11616" t="s">
        <v>63098</v>
      </c>
      <c r="D11616" s="111" t="s">
        <v>24</v>
      </c>
      <c r="E11616" s="111" t="s">
        <v>63099</v>
      </c>
    </row>
    <row r="11617" spans="1:5">
      <c r="A11617">
        <v>0</v>
      </c>
      <c r="B11617" t="s">
        <v>63100</v>
      </c>
      <c r="C11617" t="s">
        <v>63101</v>
      </c>
      <c r="D11617" s="111" t="s">
        <v>24</v>
      </c>
      <c r="E11617" s="111" t="s">
        <v>47805</v>
      </c>
    </row>
    <row r="11618" spans="1:5">
      <c r="A11618">
        <v>0</v>
      </c>
      <c r="B11618" t="s">
        <v>63102</v>
      </c>
      <c r="C11618" t="s">
        <v>63103</v>
      </c>
      <c r="D11618" s="111" t="s">
        <v>24</v>
      </c>
      <c r="E11618" s="111" t="s">
        <v>63104</v>
      </c>
    </row>
    <row r="11619" spans="1:5">
      <c r="A11619">
        <v>0</v>
      </c>
      <c r="B11619" t="s">
        <v>63105</v>
      </c>
      <c r="C11619" t="s">
        <v>63106</v>
      </c>
      <c r="D11619" s="111" t="s">
        <v>4130</v>
      </c>
      <c r="E11619" s="111" t="s">
        <v>59250</v>
      </c>
    </row>
    <row r="11620" spans="1:5">
      <c r="A11620">
        <v>0</v>
      </c>
      <c r="B11620" t="s">
        <v>63107</v>
      </c>
      <c r="C11620" t="s">
        <v>63108</v>
      </c>
      <c r="D11620" s="111" t="s">
        <v>4130</v>
      </c>
      <c r="E11620" s="111" t="s">
        <v>51734</v>
      </c>
    </row>
    <row r="11621" spans="1:5">
      <c r="A11621">
        <v>0</v>
      </c>
      <c r="B11621" t="s">
        <v>63109</v>
      </c>
      <c r="C11621" t="s">
        <v>63110</v>
      </c>
      <c r="D11621" s="111" t="s">
        <v>4130</v>
      </c>
      <c r="E11621" s="111" t="s">
        <v>63111</v>
      </c>
    </row>
    <row r="11622" spans="1:5">
      <c r="A11622">
        <v>0</v>
      </c>
      <c r="B11622" t="s">
        <v>63112</v>
      </c>
      <c r="C11622">
        <v>0</v>
      </c>
      <c r="D11622" s="111">
        <v>0</v>
      </c>
      <c r="E11622" s="111" t="s">
        <v>42775</v>
      </c>
    </row>
    <row r="11623" spans="1:5">
      <c r="A11623">
        <v>0</v>
      </c>
      <c r="B11623" t="s">
        <v>63113</v>
      </c>
      <c r="C11623" t="s">
        <v>63114</v>
      </c>
      <c r="D11623" s="111" t="s">
        <v>4130</v>
      </c>
      <c r="E11623" s="111" t="s">
        <v>53441</v>
      </c>
    </row>
    <row r="11624" spans="1:5">
      <c r="A11624">
        <v>0</v>
      </c>
      <c r="B11624" t="s">
        <v>63115</v>
      </c>
      <c r="C11624" t="s">
        <v>63116</v>
      </c>
      <c r="D11624" s="111" t="s">
        <v>4130</v>
      </c>
      <c r="E11624" s="111" t="s">
        <v>48748</v>
      </c>
    </row>
    <row r="11625" spans="1:5">
      <c r="A11625">
        <v>0</v>
      </c>
      <c r="B11625" t="s">
        <v>63117</v>
      </c>
      <c r="C11625" t="s">
        <v>63118</v>
      </c>
      <c r="D11625" s="111" t="s">
        <v>4130</v>
      </c>
      <c r="E11625" s="111" t="s">
        <v>47261</v>
      </c>
    </row>
    <row r="11626" spans="1:5">
      <c r="A11626">
        <v>0</v>
      </c>
      <c r="B11626" t="s">
        <v>63119</v>
      </c>
      <c r="C11626" t="s">
        <v>63120</v>
      </c>
      <c r="D11626" s="111" t="s">
        <v>4130</v>
      </c>
      <c r="E11626" s="111" t="s">
        <v>53448</v>
      </c>
    </row>
    <row r="11627" spans="1:5">
      <c r="A11627">
        <v>0</v>
      </c>
      <c r="B11627" t="s">
        <v>63121</v>
      </c>
      <c r="C11627" t="s">
        <v>63122</v>
      </c>
      <c r="D11627" s="111" t="s">
        <v>4130</v>
      </c>
      <c r="E11627" s="111" t="s">
        <v>53451</v>
      </c>
    </row>
    <row r="11628" spans="1:5">
      <c r="A11628">
        <v>0</v>
      </c>
      <c r="B11628" t="s">
        <v>63123</v>
      </c>
      <c r="C11628">
        <v>0</v>
      </c>
      <c r="D11628" s="111">
        <v>0</v>
      </c>
      <c r="E11628" s="111" t="s">
        <v>42775</v>
      </c>
    </row>
    <row r="11629" spans="1:5">
      <c r="A11629">
        <v>0</v>
      </c>
      <c r="B11629" t="s">
        <v>63124</v>
      </c>
      <c r="C11629" t="s">
        <v>63125</v>
      </c>
      <c r="D11629" s="111" t="s">
        <v>24</v>
      </c>
      <c r="E11629" s="111" t="s">
        <v>53455</v>
      </c>
    </row>
    <row r="11630" spans="1:5">
      <c r="A11630">
        <v>0</v>
      </c>
      <c r="B11630" t="s">
        <v>63126</v>
      </c>
      <c r="C11630" t="s">
        <v>63127</v>
      </c>
      <c r="D11630" s="111" t="s">
        <v>24</v>
      </c>
      <c r="E11630" s="111" t="s">
        <v>53455</v>
      </c>
    </row>
    <row r="11631" spans="1:5">
      <c r="A11631">
        <v>0</v>
      </c>
      <c r="B11631" t="s">
        <v>63128</v>
      </c>
      <c r="C11631" t="s">
        <v>63129</v>
      </c>
      <c r="D11631" s="111" t="s">
        <v>24</v>
      </c>
      <c r="E11631" s="111" t="s">
        <v>53455</v>
      </c>
    </row>
    <row r="11632" spans="1:5">
      <c r="A11632">
        <v>0</v>
      </c>
      <c r="B11632" t="s">
        <v>63130</v>
      </c>
      <c r="C11632" t="s">
        <v>63131</v>
      </c>
      <c r="D11632" s="111" t="s">
        <v>24</v>
      </c>
      <c r="E11632" s="111" t="s">
        <v>50391</v>
      </c>
    </row>
    <row r="11633" spans="1:5">
      <c r="A11633">
        <v>0</v>
      </c>
      <c r="B11633" t="s">
        <v>63132</v>
      </c>
      <c r="C11633" t="s">
        <v>63133</v>
      </c>
      <c r="D11633" s="111" t="s">
        <v>24</v>
      </c>
      <c r="E11633" s="111" t="s">
        <v>50391</v>
      </c>
    </row>
    <row r="11634" spans="1:5">
      <c r="A11634">
        <v>0</v>
      </c>
      <c r="B11634" t="s">
        <v>63134</v>
      </c>
      <c r="C11634" t="s">
        <v>63135</v>
      </c>
      <c r="D11634" s="111" t="s">
        <v>24</v>
      </c>
      <c r="E11634" s="111" t="s">
        <v>50391</v>
      </c>
    </row>
    <row r="11635" spans="1:5">
      <c r="A11635">
        <v>0</v>
      </c>
      <c r="B11635" t="s">
        <v>63136</v>
      </c>
      <c r="C11635" t="s">
        <v>63137</v>
      </c>
      <c r="D11635" s="111" t="s">
        <v>24</v>
      </c>
      <c r="E11635" s="111" t="s">
        <v>50391</v>
      </c>
    </row>
    <row r="11636" spans="1:5">
      <c r="A11636">
        <v>0</v>
      </c>
      <c r="B11636" t="s">
        <v>63138</v>
      </c>
      <c r="C11636" t="s">
        <v>63139</v>
      </c>
      <c r="D11636" s="111" t="s">
        <v>24</v>
      </c>
      <c r="E11636" s="111" t="s">
        <v>50391</v>
      </c>
    </row>
    <row r="11637" spans="1:5">
      <c r="A11637">
        <v>0</v>
      </c>
      <c r="B11637" t="s">
        <v>63140</v>
      </c>
      <c r="C11637" t="s">
        <v>63141</v>
      </c>
      <c r="D11637" s="111" t="s">
        <v>24</v>
      </c>
      <c r="E11637" s="111" t="s">
        <v>50391</v>
      </c>
    </row>
    <row r="11638" spans="1:5">
      <c r="A11638">
        <v>0</v>
      </c>
      <c r="B11638" t="s">
        <v>63142</v>
      </c>
      <c r="C11638" t="s">
        <v>63143</v>
      </c>
      <c r="D11638" s="111" t="s">
        <v>24</v>
      </c>
      <c r="E11638" s="111" t="s">
        <v>50391</v>
      </c>
    </row>
    <row r="11639" spans="1:5">
      <c r="A11639">
        <v>0</v>
      </c>
      <c r="B11639" t="s">
        <v>63144</v>
      </c>
      <c r="C11639" t="s">
        <v>63145</v>
      </c>
      <c r="D11639" s="111" t="s">
        <v>24</v>
      </c>
      <c r="E11639" s="111" t="s">
        <v>50391</v>
      </c>
    </row>
    <row r="11640" spans="1:5">
      <c r="A11640">
        <v>0</v>
      </c>
      <c r="B11640" t="s">
        <v>63146</v>
      </c>
      <c r="C11640" t="s">
        <v>63147</v>
      </c>
      <c r="D11640" s="111" t="s">
        <v>24</v>
      </c>
      <c r="E11640" s="111" t="s">
        <v>50391</v>
      </c>
    </row>
    <row r="11641" spans="1:5">
      <c r="A11641" t="s">
        <v>63148</v>
      </c>
      <c r="B11641">
        <v>0</v>
      </c>
      <c r="C11641">
        <v>0</v>
      </c>
      <c r="D11641" s="111">
        <v>0</v>
      </c>
      <c r="E11641" s="111" t="s">
        <v>42775</v>
      </c>
    </row>
    <row r="11642" spans="1:5">
      <c r="A11642">
        <v>0</v>
      </c>
      <c r="B11642" t="s">
        <v>63149</v>
      </c>
      <c r="C11642">
        <v>0</v>
      </c>
      <c r="D11642" s="111">
        <v>0</v>
      </c>
      <c r="E11642" s="111" t="s">
        <v>42775</v>
      </c>
    </row>
    <row r="11643" spans="1:5">
      <c r="A11643">
        <v>0</v>
      </c>
      <c r="B11643" t="s">
        <v>63150</v>
      </c>
      <c r="C11643" t="s">
        <v>63151</v>
      </c>
      <c r="D11643" s="111" t="s">
        <v>4130</v>
      </c>
      <c r="E11643" s="111" t="s">
        <v>63152</v>
      </c>
    </row>
    <row r="11644" spans="1:5">
      <c r="A11644">
        <v>0</v>
      </c>
      <c r="B11644" t="s">
        <v>63153</v>
      </c>
      <c r="C11644" t="s">
        <v>63154</v>
      </c>
      <c r="D11644" s="111" t="s">
        <v>4130</v>
      </c>
      <c r="E11644" s="111" t="s">
        <v>63155</v>
      </c>
    </row>
    <row r="11645" spans="1:5">
      <c r="A11645">
        <v>0</v>
      </c>
      <c r="B11645" t="s">
        <v>63156</v>
      </c>
      <c r="C11645" t="s">
        <v>63157</v>
      </c>
      <c r="D11645" s="111" t="s">
        <v>4146</v>
      </c>
      <c r="E11645" s="111" t="s">
        <v>63158</v>
      </c>
    </row>
    <row r="11646" spans="1:5">
      <c r="A11646" t="s">
        <v>63159</v>
      </c>
      <c r="B11646">
        <v>0</v>
      </c>
      <c r="C11646">
        <v>0</v>
      </c>
      <c r="D11646" s="111">
        <v>0</v>
      </c>
      <c r="E11646" s="111" t="s">
        <v>42775</v>
      </c>
    </row>
    <row r="11647" spans="1:5">
      <c r="A11647">
        <v>0</v>
      </c>
      <c r="B11647" t="s">
        <v>63160</v>
      </c>
      <c r="C11647">
        <v>0</v>
      </c>
      <c r="D11647" s="111">
        <v>0</v>
      </c>
      <c r="E11647" s="111" t="s">
        <v>42775</v>
      </c>
    </row>
    <row r="11648" spans="1:5">
      <c r="A11648">
        <v>0</v>
      </c>
      <c r="B11648" t="s">
        <v>63161</v>
      </c>
      <c r="C11648" t="s">
        <v>63162</v>
      </c>
      <c r="D11648" s="111" t="s">
        <v>4130</v>
      </c>
      <c r="E11648" s="111" t="s">
        <v>53493</v>
      </c>
    </row>
    <row r="11649" spans="1:5">
      <c r="A11649">
        <v>0</v>
      </c>
      <c r="B11649" t="s">
        <v>63163</v>
      </c>
      <c r="C11649" t="s">
        <v>63164</v>
      </c>
      <c r="D11649" s="111" t="s">
        <v>4130</v>
      </c>
      <c r="E11649" s="111" t="s">
        <v>53496</v>
      </c>
    </row>
    <row r="11650" spans="1:5">
      <c r="A11650">
        <v>0</v>
      </c>
      <c r="B11650" t="s">
        <v>63165</v>
      </c>
      <c r="C11650" t="s">
        <v>63166</v>
      </c>
      <c r="D11650" s="111" t="s">
        <v>42876</v>
      </c>
      <c r="E11650" s="111" t="s">
        <v>43910</v>
      </c>
    </row>
    <row r="11651" spans="1:5">
      <c r="A11651">
        <v>0</v>
      </c>
      <c r="B11651">
        <v>0</v>
      </c>
      <c r="C11651">
        <v>0</v>
      </c>
      <c r="D11651" s="111">
        <v>0</v>
      </c>
      <c r="E11651" s="111" t="s">
        <v>42775</v>
      </c>
    </row>
    <row r="11652" spans="1:5">
      <c r="A11652">
        <v>0</v>
      </c>
      <c r="B11652">
        <v>0</v>
      </c>
      <c r="C11652">
        <v>0</v>
      </c>
      <c r="D11652" s="111">
        <v>0</v>
      </c>
      <c r="E11652" s="111" t="s">
        <v>42775</v>
      </c>
    </row>
    <row r="11653" spans="1:5">
      <c r="A11653" t="s">
        <v>63167</v>
      </c>
      <c r="B11653">
        <v>0</v>
      </c>
      <c r="C11653">
        <v>0</v>
      </c>
      <c r="D11653" s="111">
        <v>0</v>
      </c>
      <c r="E11653" s="111" t="s">
        <v>42775</v>
      </c>
    </row>
    <row r="11654" spans="1:5">
      <c r="A11654">
        <v>0</v>
      </c>
      <c r="B11654">
        <v>0</v>
      </c>
      <c r="C11654">
        <v>0</v>
      </c>
      <c r="D11654" s="111">
        <v>0</v>
      </c>
      <c r="E11654" s="111" t="s">
        <v>42775</v>
      </c>
    </row>
    <row r="11655" spans="1:5">
      <c r="A11655">
        <v>0</v>
      </c>
      <c r="B11655" t="s">
        <v>63168</v>
      </c>
      <c r="C11655">
        <v>0</v>
      </c>
      <c r="D11655" s="111">
        <v>0</v>
      </c>
      <c r="E11655" s="111" t="s">
        <v>42775</v>
      </c>
    </row>
    <row r="11656" spans="1:5">
      <c r="A11656">
        <v>0</v>
      </c>
      <c r="B11656" t="s">
        <v>63169</v>
      </c>
      <c r="C11656" t="s">
        <v>63170</v>
      </c>
      <c r="D11656" s="111" t="s">
        <v>91</v>
      </c>
      <c r="E11656" s="111" t="s">
        <v>63171</v>
      </c>
    </row>
    <row r="11657" spans="1:5">
      <c r="A11657">
        <v>0</v>
      </c>
      <c r="B11657" t="s">
        <v>63172</v>
      </c>
      <c r="C11657" t="s">
        <v>63173</v>
      </c>
      <c r="D11657" s="111" t="s">
        <v>91</v>
      </c>
      <c r="E11657" s="111" t="s">
        <v>63174</v>
      </c>
    </row>
    <row r="11658" spans="1:5">
      <c r="A11658">
        <v>0</v>
      </c>
      <c r="B11658" t="s">
        <v>63175</v>
      </c>
      <c r="C11658" t="s">
        <v>63176</v>
      </c>
      <c r="D11658" s="111" t="s">
        <v>91</v>
      </c>
      <c r="E11658" s="111" t="s">
        <v>63177</v>
      </c>
    </row>
    <row r="11659" spans="1:5">
      <c r="A11659">
        <v>0</v>
      </c>
      <c r="B11659" t="s">
        <v>63178</v>
      </c>
      <c r="C11659" t="s">
        <v>63179</v>
      </c>
      <c r="D11659" s="111" t="s">
        <v>4134</v>
      </c>
      <c r="E11659" s="111" t="s">
        <v>63180</v>
      </c>
    </row>
    <row r="11660" spans="1:5">
      <c r="A11660">
        <v>0</v>
      </c>
      <c r="B11660" t="s">
        <v>63181</v>
      </c>
      <c r="C11660" t="s">
        <v>63182</v>
      </c>
      <c r="D11660" s="111" t="s">
        <v>4134</v>
      </c>
      <c r="E11660" s="111" t="s">
        <v>63183</v>
      </c>
    </row>
    <row r="11661" spans="1:5">
      <c r="A11661">
        <v>0</v>
      </c>
      <c r="B11661" t="s">
        <v>63184</v>
      </c>
      <c r="C11661" t="s">
        <v>63185</v>
      </c>
      <c r="D11661" s="111" t="s">
        <v>4134</v>
      </c>
      <c r="E11661" s="111" t="s">
        <v>48476</v>
      </c>
    </row>
    <row r="11662" spans="1:5">
      <c r="A11662">
        <v>0</v>
      </c>
      <c r="B11662" t="s">
        <v>63186</v>
      </c>
      <c r="C11662" t="s">
        <v>63187</v>
      </c>
      <c r="D11662" s="111" t="s">
        <v>4134</v>
      </c>
      <c r="E11662" s="111" t="s">
        <v>63188</v>
      </c>
    </row>
    <row r="11663" spans="1:5">
      <c r="A11663">
        <v>0</v>
      </c>
      <c r="B11663" t="s">
        <v>63189</v>
      </c>
      <c r="C11663" t="s">
        <v>63190</v>
      </c>
      <c r="D11663" s="111" t="s">
        <v>4134</v>
      </c>
      <c r="E11663" s="111" t="s">
        <v>45918</v>
      </c>
    </row>
    <row r="11664" spans="1:5">
      <c r="A11664">
        <v>0</v>
      </c>
      <c r="B11664" t="s">
        <v>63191</v>
      </c>
      <c r="C11664" t="s">
        <v>63192</v>
      </c>
      <c r="D11664" s="111" t="s">
        <v>4134</v>
      </c>
      <c r="E11664" s="111" t="s">
        <v>63193</v>
      </c>
    </row>
    <row r="11665" spans="1:5">
      <c r="A11665">
        <v>0</v>
      </c>
      <c r="B11665" t="s">
        <v>63194</v>
      </c>
      <c r="C11665" t="s">
        <v>63195</v>
      </c>
      <c r="D11665" s="111" t="s">
        <v>4134</v>
      </c>
      <c r="E11665" s="111" t="s">
        <v>63196</v>
      </c>
    </row>
    <row r="11666" spans="1:5">
      <c r="A11666">
        <v>0</v>
      </c>
      <c r="B11666" t="s">
        <v>63197</v>
      </c>
      <c r="C11666" t="s">
        <v>63198</v>
      </c>
      <c r="D11666" s="111" t="s">
        <v>4134</v>
      </c>
      <c r="E11666" s="111" t="s">
        <v>60664</v>
      </c>
    </row>
    <row r="11667" spans="1:5">
      <c r="A11667">
        <v>0</v>
      </c>
      <c r="B11667" t="s">
        <v>63199</v>
      </c>
      <c r="C11667" t="s">
        <v>63200</v>
      </c>
      <c r="D11667" s="111" t="s">
        <v>4134</v>
      </c>
      <c r="E11667" s="111" t="s">
        <v>48476</v>
      </c>
    </row>
    <row r="11668" spans="1:5">
      <c r="A11668">
        <v>0</v>
      </c>
      <c r="B11668" t="s">
        <v>63201</v>
      </c>
      <c r="C11668" t="s">
        <v>63202</v>
      </c>
      <c r="D11668" s="111" t="s">
        <v>4134</v>
      </c>
      <c r="E11668" s="111" t="s">
        <v>63203</v>
      </c>
    </row>
    <row r="11669" spans="1:5">
      <c r="A11669">
        <v>0</v>
      </c>
      <c r="B11669" t="s">
        <v>63204</v>
      </c>
      <c r="C11669" t="s">
        <v>63205</v>
      </c>
      <c r="D11669" s="111" t="s">
        <v>4134</v>
      </c>
      <c r="E11669" s="111" t="s">
        <v>45918</v>
      </c>
    </row>
    <row r="11670" spans="1:5">
      <c r="A11670">
        <v>0</v>
      </c>
      <c r="B11670" t="s">
        <v>63206</v>
      </c>
      <c r="C11670" t="s">
        <v>63207</v>
      </c>
      <c r="D11670" s="111" t="s">
        <v>4134</v>
      </c>
      <c r="E11670" s="111" t="s">
        <v>63208</v>
      </c>
    </row>
    <row r="11671" spans="1:5">
      <c r="A11671">
        <v>0</v>
      </c>
      <c r="B11671" t="s">
        <v>63209</v>
      </c>
      <c r="C11671" t="s">
        <v>63210</v>
      </c>
      <c r="D11671" s="111" t="s">
        <v>4134</v>
      </c>
      <c r="E11671" s="111" t="s">
        <v>60666</v>
      </c>
    </row>
    <row r="11672" spans="1:5">
      <c r="A11672">
        <v>0</v>
      </c>
      <c r="B11672" t="s">
        <v>63211</v>
      </c>
      <c r="C11672" t="s">
        <v>63212</v>
      </c>
      <c r="D11672" s="111" t="s">
        <v>4134</v>
      </c>
      <c r="E11672" s="111" t="s">
        <v>63213</v>
      </c>
    </row>
    <row r="11673" spans="1:5">
      <c r="A11673">
        <v>0</v>
      </c>
      <c r="B11673" t="s">
        <v>63214</v>
      </c>
      <c r="C11673" t="s">
        <v>63215</v>
      </c>
      <c r="D11673" s="111" t="s">
        <v>4134</v>
      </c>
      <c r="E11673" s="111" t="s">
        <v>63216</v>
      </c>
    </row>
    <row r="11674" spans="1:5">
      <c r="A11674">
        <v>0</v>
      </c>
      <c r="B11674" t="s">
        <v>63217</v>
      </c>
      <c r="C11674" t="s">
        <v>63218</v>
      </c>
      <c r="D11674" s="111" t="s">
        <v>4134</v>
      </c>
      <c r="E11674" s="111" t="s">
        <v>52321</v>
      </c>
    </row>
    <row r="11675" spans="1:5">
      <c r="A11675">
        <v>0</v>
      </c>
      <c r="B11675" t="s">
        <v>63219</v>
      </c>
      <c r="C11675" t="s">
        <v>63220</v>
      </c>
      <c r="D11675" s="111" t="s">
        <v>4134</v>
      </c>
      <c r="E11675" s="111" t="s">
        <v>63221</v>
      </c>
    </row>
    <row r="11676" spans="1:5">
      <c r="A11676">
        <v>0</v>
      </c>
      <c r="B11676" t="s">
        <v>63222</v>
      </c>
      <c r="C11676" t="s">
        <v>63223</v>
      </c>
      <c r="D11676" s="111" t="s">
        <v>4134</v>
      </c>
      <c r="E11676" s="111" t="s">
        <v>44353</v>
      </c>
    </row>
    <row r="11677" spans="1:5">
      <c r="A11677">
        <v>0</v>
      </c>
      <c r="B11677" t="s">
        <v>63224</v>
      </c>
      <c r="C11677" t="s">
        <v>63225</v>
      </c>
      <c r="D11677" s="111" t="s">
        <v>4130</v>
      </c>
      <c r="E11677" s="111" t="s">
        <v>63226</v>
      </c>
    </row>
    <row r="11678" spans="1:5">
      <c r="A11678">
        <v>0</v>
      </c>
      <c r="B11678" t="s">
        <v>63227</v>
      </c>
      <c r="C11678" t="s">
        <v>63228</v>
      </c>
      <c r="D11678" s="111" t="s">
        <v>4130</v>
      </c>
      <c r="E11678" s="111" t="s">
        <v>63229</v>
      </c>
    </row>
    <row r="11679" spans="1:5">
      <c r="A11679">
        <v>0</v>
      </c>
      <c r="B11679" t="s">
        <v>63230</v>
      </c>
      <c r="C11679" t="s">
        <v>63231</v>
      </c>
      <c r="D11679" s="111" t="s">
        <v>4134</v>
      </c>
      <c r="E11679" s="111" t="s">
        <v>49379</v>
      </c>
    </row>
    <row r="11680" spans="1:5">
      <c r="A11680">
        <v>0</v>
      </c>
      <c r="B11680" t="s">
        <v>63232</v>
      </c>
      <c r="C11680">
        <v>0</v>
      </c>
      <c r="D11680" s="111">
        <v>0</v>
      </c>
      <c r="E11680" s="111" t="s">
        <v>42775</v>
      </c>
    </row>
    <row r="11681" spans="1:5">
      <c r="A11681">
        <v>0</v>
      </c>
      <c r="B11681" t="s">
        <v>63233</v>
      </c>
      <c r="C11681" t="s">
        <v>63234</v>
      </c>
      <c r="D11681" s="111" t="s">
        <v>53569</v>
      </c>
      <c r="E11681" s="111" t="s">
        <v>63235</v>
      </c>
    </row>
    <row r="11682" spans="1:5">
      <c r="A11682">
        <v>0</v>
      </c>
      <c r="B11682" t="s">
        <v>63236</v>
      </c>
      <c r="C11682" t="s">
        <v>63237</v>
      </c>
      <c r="D11682" s="111" t="s">
        <v>53569</v>
      </c>
      <c r="E11682" s="111" t="s">
        <v>53906</v>
      </c>
    </row>
    <row r="11683" spans="1:5">
      <c r="A11683">
        <v>0</v>
      </c>
      <c r="B11683" t="s">
        <v>63238</v>
      </c>
      <c r="C11683" t="s">
        <v>63239</v>
      </c>
      <c r="D11683" s="111" t="s">
        <v>53569</v>
      </c>
      <c r="E11683" s="111" t="s">
        <v>46891</v>
      </c>
    </row>
    <row r="11684" spans="1:5">
      <c r="A11684">
        <v>0</v>
      </c>
      <c r="B11684" t="s">
        <v>63240</v>
      </c>
      <c r="C11684" t="s">
        <v>63241</v>
      </c>
      <c r="D11684" s="111" t="s">
        <v>53569</v>
      </c>
      <c r="E11684" s="111" t="s">
        <v>60061</v>
      </c>
    </row>
    <row r="11685" spans="1:5">
      <c r="A11685">
        <v>0</v>
      </c>
      <c r="B11685" t="s">
        <v>63242</v>
      </c>
      <c r="C11685">
        <v>0</v>
      </c>
      <c r="D11685" s="111">
        <v>0</v>
      </c>
      <c r="E11685" s="111" t="s">
        <v>42775</v>
      </c>
    </row>
    <row r="11686" spans="1:5">
      <c r="A11686">
        <v>0</v>
      </c>
      <c r="B11686" t="s">
        <v>63243</v>
      </c>
      <c r="C11686" t="s">
        <v>63244</v>
      </c>
      <c r="D11686" s="111" t="s">
        <v>4130</v>
      </c>
      <c r="E11686" s="111" t="s">
        <v>53580</v>
      </c>
    </row>
    <row r="11687" spans="1:5">
      <c r="A11687">
        <v>0</v>
      </c>
      <c r="B11687" t="s">
        <v>63245</v>
      </c>
      <c r="C11687" t="s">
        <v>63246</v>
      </c>
      <c r="D11687" s="111" t="s">
        <v>33</v>
      </c>
      <c r="E11687" s="111" t="s">
        <v>63247</v>
      </c>
    </row>
    <row r="11688" spans="1:5">
      <c r="A11688" t="s">
        <v>63248</v>
      </c>
      <c r="B11688">
        <v>0</v>
      </c>
      <c r="C11688">
        <v>0</v>
      </c>
      <c r="D11688" s="111">
        <v>0</v>
      </c>
      <c r="E11688" s="111" t="s">
        <v>42775</v>
      </c>
    </row>
    <row r="11689" spans="1:5">
      <c r="A11689">
        <v>0</v>
      </c>
      <c r="B11689" t="s">
        <v>63249</v>
      </c>
      <c r="C11689">
        <v>0</v>
      </c>
      <c r="D11689" s="111">
        <v>0</v>
      </c>
      <c r="E11689" s="111" t="s">
        <v>42775</v>
      </c>
    </row>
    <row r="11690" spans="1:5">
      <c r="A11690">
        <v>0</v>
      </c>
      <c r="B11690" t="s">
        <v>63250</v>
      </c>
      <c r="C11690" t="s">
        <v>63251</v>
      </c>
      <c r="D11690" s="111" t="s">
        <v>4131</v>
      </c>
      <c r="E11690" s="111" t="s">
        <v>43849</v>
      </c>
    </row>
    <row r="11691" spans="1:5">
      <c r="A11691">
        <v>0</v>
      </c>
      <c r="B11691" t="s">
        <v>63252</v>
      </c>
      <c r="C11691" t="s">
        <v>63253</v>
      </c>
      <c r="D11691" s="111" t="s">
        <v>4131</v>
      </c>
      <c r="E11691" s="111" t="s">
        <v>63254</v>
      </c>
    </row>
    <row r="11692" spans="1:5">
      <c r="A11692">
        <v>0</v>
      </c>
      <c r="B11692" t="s">
        <v>63255</v>
      </c>
      <c r="C11692" t="s">
        <v>63256</v>
      </c>
      <c r="D11692" s="111" t="s">
        <v>4131</v>
      </c>
      <c r="E11692" s="111" t="s">
        <v>44035</v>
      </c>
    </row>
    <row r="11693" spans="1:5">
      <c r="A11693">
        <v>0</v>
      </c>
      <c r="B11693" t="s">
        <v>63257</v>
      </c>
      <c r="C11693" t="s">
        <v>63258</v>
      </c>
      <c r="D11693" s="111" t="s">
        <v>4131</v>
      </c>
      <c r="E11693" s="111" t="s">
        <v>61490</v>
      </c>
    </row>
    <row r="11694" spans="1:5">
      <c r="A11694">
        <v>0</v>
      </c>
      <c r="B11694" t="s">
        <v>63259</v>
      </c>
      <c r="C11694" t="s">
        <v>63260</v>
      </c>
      <c r="D11694" s="111" t="s">
        <v>4131</v>
      </c>
      <c r="E11694" s="111" t="s">
        <v>63261</v>
      </c>
    </row>
    <row r="11695" spans="1:5">
      <c r="A11695">
        <v>0</v>
      </c>
      <c r="B11695" t="s">
        <v>63262</v>
      </c>
      <c r="C11695" t="s">
        <v>63263</v>
      </c>
      <c r="D11695" s="111" t="s">
        <v>4131</v>
      </c>
      <c r="E11695" s="111" t="s">
        <v>63264</v>
      </c>
    </row>
    <row r="11696" spans="1:5">
      <c r="A11696">
        <v>0</v>
      </c>
      <c r="B11696" t="s">
        <v>63265</v>
      </c>
      <c r="C11696" t="s">
        <v>63266</v>
      </c>
      <c r="D11696" s="111" t="s">
        <v>4131</v>
      </c>
      <c r="E11696" s="111" t="s">
        <v>63267</v>
      </c>
    </row>
    <row r="11697" spans="1:5">
      <c r="A11697">
        <v>0</v>
      </c>
      <c r="B11697" t="s">
        <v>63268</v>
      </c>
      <c r="C11697" t="s">
        <v>63269</v>
      </c>
      <c r="D11697" s="111" t="s">
        <v>4131</v>
      </c>
      <c r="E11697" s="111" t="s">
        <v>63270</v>
      </c>
    </row>
    <row r="11698" spans="1:5">
      <c r="A11698">
        <v>0</v>
      </c>
      <c r="B11698" t="s">
        <v>63271</v>
      </c>
      <c r="C11698" t="s">
        <v>63272</v>
      </c>
      <c r="D11698" s="111" t="s">
        <v>4131</v>
      </c>
      <c r="E11698" s="111" t="s">
        <v>63273</v>
      </c>
    </row>
    <row r="11699" spans="1:5">
      <c r="A11699">
        <v>0</v>
      </c>
      <c r="B11699" t="s">
        <v>63274</v>
      </c>
      <c r="C11699" t="s">
        <v>63275</v>
      </c>
      <c r="D11699" s="111" t="s">
        <v>4131</v>
      </c>
      <c r="E11699" s="111" t="s">
        <v>63276</v>
      </c>
    </row>
    <row r="11700" spans="1:5">
      <c r="A11700">
        <v>0</v>
      </c>
      <c r="B11700" t="s">
        <v>63277</v>
      </c>
      <c r="C11700" t="s">
        <v>63278</v>
      </c>
      <c r="D11700" s="111" t="s">
        <v>4131</v>
      </c>
      <c r="E11700" s="111" t="s">
        <v>63279</v>
      </c>
    </row>
    <row r="11701" spans="1:5">
      <c r="A11701">
        <v>0</v>
      </c>
      <c r="B11701" t="s">
        <v>63280</v>
      </c>
      <c r="C11701" t="s">
        <v>63281</v>
      </c>
      <c r="D11701" s="111" t="s">
        <v>4131</v>
      </c>
      <c r="E11701" s="111" t="s">
        <v>63282</v>
      </c>
    </row>
    <row r="11702" spans="1:5">
      <c r="A11702">
        <v>0</v>
      </c>
      <c r="B11702" t="s">
        <v>63283</v>
      </c>
      <c r="C11702" t="s">
        <v>63284</v>
      </c>
      <c r="D11702" s="111" t="s">
        <v>4131</v>
      </c>
      <c r="E11702" s="111" t="s">
        <v>56017</v>
      </c>
    </row>
    <row r="11703" spans="1:5">
      <c r="A11703">
        <v>0</v>
      </c>
      <c r="B11703" t="s">
        <v>63285</v>
      </c>
      <c r="C11703" t="s">
        <v>63286</v>
      </c>
      <c r="D11703" s="111" t="s">
        <v>4131</v>
      </c>
      <c r="E11703" s="111" t="s">
        <v>53623</v>
      </c>
    </row>
  </sheetData>
  <mergeCells count="3">
    <mergeCell ref="A1:E1"/>
    <mergeCell ref="A2:E2"/>
    <mergeCell ref="A3:E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topLeftCell="A10" workbookViewId="0">
      <selection activeCell="A6" sqref="A6"/>
    </sheetView>
  </sheetViews>
  <sheetFormatPr defaultColWidth="0" defaultRowHeight="14.25"/>
  <cols>
    <col min="1" max="1" width="12" style="74" bestFit="1" customWidth="1"/>
    <col min="2" max="2" width="9" hidden="1" customWidth="1"/>
    <col min="3" max="5" width="0" hidden="1" customWidth="1"/>
    <col min="6" max="16384" width="9" hidden="1"/>
  </cols>
  <sheetData>
    <row r="1" spans="1:1">
      <c r="A1" s="75" t="s">
        <v>905</v>
      </c>
    </row>
    <row r="2" spans="1:1">
      <c r="A2" s="76" t="s">
        <v>8423</v>
      </c>
    </row>
    <row r="3" spans="1:1">
      <c r="A3" s="76" t="s">
        <v>9380</v>
      </c>
    </row>
    <row r="5" spans="1:1">
      <c r="A5" s="75" t="s">
        <v>9385</v>
      </c>
    </row>
    <row r="6" spans="1:1">
      <c r="A6" s="76" t="s">
        <v>19376</v>
      </c>
    </row>
    <row r="7" spans="1:1">
      <c r="A7" s="76" t="s">
        <v>1706</v>
      </c>
    </row>
    <row r="8" spans="1:1">
      <c r="A8" s="76" t="s">
        <v>19377</v>
      </c>
    </row>
    <row r="9" spans="1:1">
      <c r="A9" s="76" t="s">
        <v>901</v>
      </c>
    </row>
    <row r="10" spans="1:1">
      <c r="A10" s="76" t="s">
        <v>902</v>
      </c>
    </row>
    <row r="11" spans="1:1">
      <c r="A11" s="76"/>
    </row>
    <row r="12" spans="1:1">
      <c r="A12" s="76"/>
    </row>
    <row r="13" spans="1:1">
      <c r="A13" s="76"/>
    </row>
  </sheetData>
  <sortState ref="A6:A13">
    <sortCondition ref="A6:A13"/>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G18" sqref="G18"/>
    </sheetView>
  </sheetViews>
  <sheetFormatPr defaultRowHeight="14.25"/>
  <cols>
    <col min="1" max="1" width="35.5" style="2" customWidth="1"/>
    <col min="2" max="3" width="7.625" style="2" customWidth="1"/>
    <col min="4" max="4" width="1.5" style="2" customWidth="1"/>
    <col min="5" max="5" width="13.875" style="2" customWidth="1"/>
    <col min="6" max="6" width="6.125" style="2" customWidth="1"/>
    <col min="7" max="7" width="16.5" style="2" customWidth="1"/>
    <col min="8" max="8" width="6.875" style="2" customWidth="1"/>
    <col min="9" max="257" width="8.5" style="2" customWidth="1"/>
    <col min="258" max="1024" width="8.5" customWidth="1"/>
  </cols>
  <sheetData>
    <row r="1" spans="1:13">
      <c r="A1" s="1" t="s">
        <v>884</v>
      </c>
    </row>
    <row r="2" spans="1:13">
      <c r="A2" s="3"/>
    </row>
    <row r="3" spans="1:13" ht="12.75" customHeight="1">
      <c r="A3" s="428" t="s">
        <v>885</v>
      </c>
      <c r="B3" s="428" t="s">
        <v>886</v>
      </c>
      <c r="C3" s="428"/>
    </row>
    <row r="4" spans="1:13">
      <c r="A4" s="428"/>
      <c r="B4" s="4" t="s">
        <v>887</v>
      </c>
      <c r="C4" s="4" t="s">
        <v>888</v>
      </c>
      <c r="E4" s="5"/>
    </row>
    <row r="5" spans="1:13">
      <c r="A5" s="6" t="s">
        <v>889</v>
      </c>
      <c r="B5" s="7">
        <v>20.34</v>
      </c>
      <c r="C5" s="7">
        <v>25</v>
      </c>
    </row>
    <row r="6" spans="1:13">
      <c r="A6" s="6" t="s">
        <v>875</v>
      </c>
      <c r="B6" s="7">
        <v>11.1</v>
      </c>
      <c r="C6" s="7">
        <v>16.8</v>
      </c>
    </row>
    <row r="7" spans="1:13">
      <c r="A7" s="6" t="s">
        <v>890</v>
      </c>
      <c r="B7" s="7">
        <v>22.8</v>
      </c>
      <c r="C7" s="7">
        <v>30.95</v>
      </c>
    </row>
    <row r="8" spans="1:13">
      <c r="A8" s="6" t="s">
        <v>883</v>
      </c>
      <c r="B8" s="7">
        <v>20.76</v>
      </c>
      <c r="C8" s="7">
        <v>26.44</v>
      </c>
    </row>
    <row r="9" spans="1:13">
      <c r="A9" s="8" t="s">
        <v>891</v>
      </c>
      <c r="B9" s="7">
        <v>19.600000000000001</v>
      </c>
      <c r="C9" s="7">
        <v>24.23</v>
      </c>
      <c r="G9" s="2" t="s">
        <v>34270</v>
      </c>
    </row>
    <row r="10" spans="1:13">
      <c r="A10" s="428" t="s">
        <v>892</v>
      </c>
      <c r="B10" s="429" t="s">
        <v>16</v>
      </c>
      <c r="C10" s="429"/>
      <c r="G10" s="12">
        <f>ROUND((((1+(BDI!$D$17+BDI!$D$18+BDI!$D$19)/100)*(1+(BDI!$D$20/100))*(1+(BDI!$D$22/100)))/(1-((BDI!$D$28/100)*BDI!$D$29+BDI!$D$31+BDI!$D$32+4.5)/100)-1),4)*100</f>
        <v>41.75</v>
      </c>
    </row>
    <row r="11" spans="1:13">
      <c r="A11" s="428"/>
      <c r="B11" s="4" t="s">
        <v>887</v>
      </c>
      <c r="C11" s="4" t="s">
        <v>888</v>
      </c>
      <c r="G11" s="12">
        <f>ROUND((((1+(BDI!$D$17+BDI!$D$18+BDI!$D$19)/100)*(1+(BDI!$D$20/100))*(1+(BDI!$D$22/100)))/(1-((BDI!$D$28/100)*BDI!$D$29+BDI!$D$31+BDI!$D$32)/100)-1),4)*100</f>
        <v>34.760000000000005</v>
      </c>
    </row>
    <row r="12" spans="1:13">
      <c r="A12" s="6" t="str">
        <f>BDI!$C$13</f>
        <v>Edificações</v>
      </c>
      <c r="B12" s="7">
        <f>LOOKUP(A12,A5:A9,B5:B9)</f>
        <v>20.34</v>
      </c>
      <c r="C12" s="7">
        <f>LOOKUP(A12,A5:A9,C5:C9)</f>
        <v>25</v>
      </c>
    </row>
    <row r="14" spans="1:13">
      <c r="A14" s="428" t="s">
        <v>893</v>
      </c>
      <c r="B14" s="428"/>
      <c r="G14" s="2" t="s">
        <v>34271</v>
      </c>
      <c r="M14" s="9"/>
    </row>
    <row r="15" spans="1:13">
      <c r="A15" s="10" t="s">
        <v>916</v>
      </c>
      <c r="B15" s="12">
        <f>ROUND((((1+(BDI!$D$17+BDI!$D$18+BDI!$D$20)/100)*(1+(BDI!$D$19/100))*(1+(BDI!$D$22/100)))/(1-((BDI!$D$26/100)*BDI!$D$29+BDI!$D$31+BDI!$D$32+4.5)/100)-1),4)*100</f>
        <v>34.61</v>
      </c>
      <c r="G15" s="12">
        <f>ROUND((((1+(BDI!$D$17+BDI!$D$18+BDI!$D$20)/100)*(1+(BDI!$D$19/100))*(1+(BDI!$D$22/100)))/(1-((BDI!$D$26/100)*BDI!$D$29+BDI!$D$31+BDI!$D$32+4.5)/100)-1),4)*100</f>
        <v>34.61</v>
      </c>
      <c r="M15" s="9"/>
    </row>
    <row r="16" spans="1:13">
      <c r="A16" s="11" t="s">
        <v>873</v>
      </c>
      <c r="B16" s="12">
        <f>ROUND((((1+(BDI!$D$17+BDI!$D$18+BDI!$D$20)/100)*(1+(BDI!$D$19/100))*(1+(BDI!$D$22/100)))/(1-((BDI!$D$26/100)*BDI!$D$29+BDI!$D$31+BDI!$D$32)/100)-1),4)*100</f>
        <v>28.29</v>
      </c>
      <c r="G16" s="12">
        <f>ROUND((((1+(BDI!$D$17+BDI!$D$18+BDI!$D$20)/100)*(1+(BDI!$D$19/100))*(1+(BDI!$D$22/100)))/(1-((BDI!$D$26/100)*BDI!$D$29+BDI!$D$31+BDI!$D$32)/100)-1),4)*100</f>
        <v>28.29</v>
      </c>
    </row>
    <row r="17" spans="1:2">
      <c r="A17" s="427" t="str">
        <f>IF(B16&lt;B12,"Não Atende o Limite Inferior",IF(B16&gt;C12,"Não Atende o Limite Superior","Atende"))</f>
        <v>Não Atende o Limite Superior</v>
      </c>
      <c r="B17" s="427"/>
    </row>
  </sheetData>
  <mergeCells count="6">
    <mergeCell ref="A17:B17"/>
    <mergeCell ref="A3:A4"/>
    <mergeCell ref="B3:C3"/>
    <mergeCell ref="A10:A11"/>
    <mergeCell ref="B10:C10"/>
    <mergeCell ref="A14:B14"/>
  </mergeCells>
  <conditionalFormatting sqref="A17">
    <cfRule type="cellIs" dxfId="26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tabColor theme="7" tint="-0.499984740745262"/>
  </sheetPr>
  <dimension ref="B1:I52"/>
  <sheetViews>
    <sheetView showGridLines="0" view="pageBreakPreview" zoomScale="110" zoomScaleNormal="145" zoomScaleSheetLayoutView="110" workbookViewId="0">
      <selection activeCell="G30" sqref="G30"/>
    </sheetView>
  </sheetViews>
  <sheetFormatPr defaultRowHeight="12.75"/>
  <cols>
    <col min="1" max="1" width="3.625" style="219" customWidth="1"/>
    <col min="2" max="2" width="12.5" style="219" customWidth="1"/>
    <col min="3" max="3" width="37.625" style="219" customWidth="1"/>
    <col min="4" max="4" width="9.625" style="225" customWidth="1"/>
    <col min="5" max="5" width="2.625" style="219" bestFit="1" customWidth="1"/>
    <col min="6" max="6" width="9.625" style="219" bestFit="1" customWidth="1"/>
    <col min="7" max="7" width="30.125" style="219" customWidth="1"/>
    <col min="8" max="257" width="9" style="219"/>
    <col min="258" max="258" width="9.625" style="219" bestFit="1" customWidth="1"/>
    <col min="259" max="259" width="35.375" style="219" customWidth="1"/>
    <col min="260" max="260" width="10.125" style="219" customWidth="1"/>
    <col min="261" max="261" width="2.625" style="219" bestFit="1" customWidth="1"/>
    <col min="262" max="262" width="9.625" style="219" bestFit="1" customWidth="1"/>
    <col min="263" max="263" width="30.125" style="219" customWidth="1"/>
    <col min="264" max="513" width="9" style="219"/>
    <col min="514" max="514" width="9.625" style="219" bestFit="1" customWidth="1"/>
    <col min="515" max="515" width="35.375" style="219" customWidth="1"/>
    <col min="516" max="516" width="10.125" style="219" customWidth="1"/>
    <col min="517" max="517" width="2.625" style="219" bestFit="1" customWidth="1"/>
    <col min="518" max="518" width="9.625" style="219" bestFit="1" customWidth="1"/>
    <col min="519" max="519" width="30.125" style="219" customWidth="1"/>
    <col min="520" max="769" width="9" style="219"/>
    <col min="770" max="770" width="9.625" style="219" bestFit="1" customWidth="1"/>
    <col min="771" max="771" width="35.375" style="219" customWidth="1"/>
    <col min="772" max="772" width="10.125" style="219" customWidth="1"/>
    <col min="773" max="773" width="2.625" style="219" bestFit="1" customWidth="1"/>
    <col min="774" max="774" width="9.625" style="219" bestFit="1" customWidth="1"/>
    <col min="775" max="775" width="30.125" style="219" customWidth="1"/>
    <col min="776" max="1025" width="9" style="219"/>
    <col min="1026" max="1026" width="9.625" style="219" bestFit="1" customWidth="1"/>
    <col min="1027" max="1027" width="35.375" style="219" customWidth="1"/>
    <col min="1028" max="1028" width="10.125" style="219" customWidth="1"/>
    <col min="1029" max="1029" width="2.625" style="219" bestFit="1" customWidth="1"/>
    <col min="1030" max="1030" width="9.625" style="219" bestFit="1" customWidth="1"/>
    <col min="1031" max="1031" width="30.125" style="219" customWidth="1"/>
    <col min="1032" max="1281" width="9" style="219"/>
    <col min="1282" max="1282" width="9.625" style="219" bestFit="1" customWidth="1"/>
    <col min="1283" max="1283" width="35.375" style="219" customWidth="1"/>
    <col min="1284" max="1284" width="10.125" style="219" customWidth="1"/>
    <col min="1285" max="1285" width="2.625" style="219" bestFit="1" customWidth="1"/>
    <col min="1286" max="1286" width="9.625" style="219" bestFit="1" customWidth="1"/>
    <col min="1287" max="1287" width="30.125" style="219" customWidth="1"/>
    <col min="1288" max="1537" width="9" style="219"/>
    <col min="1538" max="1538" width="9.625" style="219" bestFit="1" customWidth="1"/>
    <col min="1539" max="1539" width="35.375" style="219" customWidth="1"/>
    <col min="1540" max="1540" width="10.125" style="219" customWidth="1"/>
    <col min="1541" max="1541" width="2.625" style="219" bestFit="1" customWidth="1"/>
    <col min="1542" max="1542" width="9.625" style="219" bestFit="1" customWidth="1"/>
    <col min="1543" max="1543" width="30.125" style="219" customWidth="1"/>
    <col min="1544" max="1793" width="9" style="219"/>
    <col min="1794" max="1794" width="9.625" style="219" bestFit="1" customWidth="1"/>
    <col min="1795" max="1795" width="35.375" style="219" customWidth="1"/>
    <col min="1796" max="1796" width="10.125" style="219" customWidth="1"/>
    <col min="1797" max="1797" width="2.625" style="219" bestFit="1" customWidth="1"/>
    <col min="1798" max="1798" width="9.625" style="219" bestFit="1" customWidth="1"/>
    <col min="1799" max="1799" width="30.125" style="219" customWidth="1"/>
    <col min="1800" max="2049" width="9" style="219"/>
    <col min="2050" max="2050" width="9.625" style="219" bestFit="1" customWidth="1"/>
    <col min="2051" max="2051" width="35.375" style="219" customWidth="1"/>
    <col min="2052" max="2052" width="10.125" style="219" customWidth="1"/>
    <col min="2053" max="2053" width="2.625" style="219" bestFit="1" customWidth="1"/>
    <col min="2054" max="2054" width="9.625" style="219" bestFit="1" customWidth="1"/>
    <col min="2055" max="2055" width="30.125" style="219" customWidth="1"/>
    <col min="2056" max="2305" width="9" style="219"/>
    <col min="2306" max="2306" width="9.625" style="219" bestFit="1" customWidth="1"/>
    <col min="2307" max="2307" width="35.375" style="219" customWidth="1"/>
    <col min="2308" max="2308" width="10.125" style="219" customWidth="1"/>
    <col min="2309" max="2309" width="2.625" style="219" bestFit="1" customWidth="1"/>
    <col min="2310" max="2310" width="9.625" style="219" bestFit="1" customWidth="1"/>
    <col min="2311" max="2311" width="30.125" style="219" customWidth="1"/>
    <col min="2312" max="2561" width="9" style="219"/>
    <col min="2562" max="2562" width="9.625" style="219" bestFit="1" customWidth="1"/>
    <col min="2563" max="2563" width="35.375" style="219" customWidth="1"/>
    <col min="2564" max="2564" width="10.125" style="219" customWidth="1"/>
    <col min="2565" max="2565" width="2.625" style="219" bestFit="1" customWidth="1"/>
    <col min="2566" max="2566" width="9.625" style="219" bestFit="1" customWidth="1"/>
    <col min="2567" max="2567" width="30.125" style="219" customWidth="1"/>
    <col min="2568" max="2817" width="9" style="219"/>
    <col min="2818" max="2818" width="9.625" style="219" bestFit="1" customWidth="1"/>
    <col min="2819" max="2819" width="35.375" style="219" customWidth="1"/>
    <col min="2820" max="2820" width="10.125" style="219" customWidth="1"/>
    <col min="2821" max="2821" width="2.625" style="219" bestFit="1" customWidth="1"/>
    <col min="2822" max="2822" width="9.625" style="219" bestFit="1" customWidth="1"/>
    <col min="2823" max="2823" width="30.125" style="219" customWidth="1"/>
    <col min="2824" max="3073" width="9" style="219"/>
    <col min="3074" max="3074" width="9.625" style="219" bestFit="1" customWidth="1"/>
    <col min="3075" max="3075" width="35.375" style="219" customWidth="1"/>
    <col min="3076" max="3076" width="10.125" style="219" customWidth="1"/>
    <col min="3077" max="3077" width="2.625" style="219" bestFit="1" customWidth="1"/>
    <col min="3078" max="3078" width="9.625" style="219" bestFit="1" customWidth="1"/>
    <col min="3079" max="3079" width="30.125" style="219" customWidth="1"/>
    <col min="3080" max="3329" width="9" style="219"/>
    <col min="3330" max="3330" width="9.625" style="219" bestFit="1" customWidth="1"/>
    <col min="3331" max="3331" width="35.375" style="219" customWidth="1"/>
    <col min="3332" max="3332" width="10.125" style="219" customWidth="1"/>
    <col min="3333" max="3333" width="2.625" style="219" bestFit="1" customWidth="1"/>
    <col min="3334" max="3334" width="9.625" style="219" bestFit="1" customWidth="1"/>
    <col min="3335" max="3335" width="30.125" style="219" customWidth="1"/>
    <col min="3336" max="3585" width="9" style="219"/>
    <col min="3586" max="3586" width="9.625" style="219" bestFit="1" customWidth="1"/>
    <col min="3587" max="3587" width="35.375" style="219" customWidth="1"/>
    <col min="3588" max="3588" width="10.125" style="219" customWidth="1"/>
    <col min="3589" max="3589" width="2.625" style="219" bestFit="1" customWidth="1"/>
    <col min="3590" max="3590" width="9.625" style="219" bestFit="1" customWidth="1"/>
    <col min="3591" max="3591" width="30.125" style="219" customWidth="1"/>
    <col min="3592" max="3841" width="9" style="219"/>
    <col min="3842" max="3842" width="9.625" style="219" bestFit="1" customWidth="1"/>
    <col min="3843" max="3843" width="35.375" style="219" customWidth="1"/>
    <col min="3844" max="3844" width="10.125" style="219" customWidth="1"/>
    <col min="3845" max="3845" width="2.625" style="219" bestFit="1" customWidth="1"/>
    <col min="3846" max="3846" width="9.625" style="219" bestFit="1" customWidth="1"/>
    <col min="3847" max="3847" width="30.125" style="219" customWidth="1"/>
    <col min="3848" max="4097" width="9" style="219"/>
    <col min="4098" max="4098" width="9.625" style="219" bestFit="1" customWidth="1"/>
    <col min="4099" max="4099" width="35.375" style="219" customWidth="1"/>
    <col min="4100" max="4100" width="10.125" style="219" customWidth="1"/>
    <col min="4101" max="4101" width="2.625" style="219" bestFit="1" customWidth="1"/>
    <col min="4102" max="4102" width="9.625" style="219" bestFit="1" customWidth="1"/>
    <col min="4103" max="4103" width="30.125" style="219" customWidth="1"/>
    <col min="4104" max="4353" width="9" style="219"/>
    <col min="4354" max="4354" width="9.625" style="219" bestFit="1" customWidth="1"/>
    <col min="4355" max="4355" width="35.375" style="219" customWidth="1"/>
    <col min="4356" max="4356" width="10.125" style="219" customWidth="1"/>
    <col min="4357" max="4357" width="2.625" style="219" bestFit="1" customWidth="1"/>
    <col min="4358" max="4358" width="9.625" style="219" bestFit="1" customWidth="1"/>
    <col min="4359" max="4359" width="30.125" style="219" customWidth="1"/>
    <col min="4360" max="4609" width="9" style="219"/>
    <col min="4610" max="4610" width="9.625" style="219" bestFit="1" customWidth="1"/>
    <col min="4611" max="4611" width="35.375" style="219" customWidth="1"/>
    <col min="4612" max="4612" width="10.125" style="219" customWidth="1"/>
    <col min="4613" max="4613" width="2.625" style="219" bestFit="1" customWidth="1"/>
    <col min="4614" max="4614" width="9.625" style="219" bestFit="1" customWidth="1"/>
    <col min="4615" max="4615" width="30.125" style="219" customWidth="1"/>
    <col min="4616" max="4865" width="9" style="219"/>
    <col min="4866" max="4866" width="9.625" style="219" bestFit="1" customWidth="1"/>
    <col min="4867" max="4867" width="35.375" style="219" customWidth="1"/>
    <col min="4868" max="4868" width="10.125" style="219" customWidth="1"/>
    <col min="4869" max="4869" width="2.625" style="219" bestFit="1" customWidth="1"/>
    <col min="4870" max="4870" width="9.625" style="219" bestFit="1" customWidth="1"/>
    <col min="4871" max="4871" width="30.125" style="219" customWidth="1"/>
    <col min="4872" max="5121" width="9" style="219"/>
    <col min="5122" max="5122" width="9.625" style="219" bestFit="1" customWidth="1"/>
    <col min="5123" max="5123" width="35.375" style="219" customWidth="1"/>
    <col min="5124" max="5124" width="10.125" style="219" customWidth="1"/>
    <col min="5125" max="5125" width="2.625" style="219" bestFit="1" customWidth="1"/>
    <col min="5126" max="5126" width="9.625" style="219" bestFit="1" customWidth="1"/>
    <col min="5127" max="5127" width="30.125" style="219" customWidth="1"/>
    <col min="5128" max="5377" width="9" style="219"/>
    <col min="5378" max="5378" width="9.625" style="219" bestFit="1" customWidth="1"/>
    <col min="5379" max="5379" width="35.375" style="219" customWidth="1"/>
    <col min="5380" max="5380" width="10.125" style="219" customWidth="1"/>
    <col min="5381" max="5381" width="2.625" style="219" bestFit="1" customWidth="1"/>
    <col min="5382" max="5382" width="9.625" style="219" bestFit="1" customWidth="1"/>
    <col min="5383" max="5383" width="30.125" style="219" customWidth="1"/>
    <col min="5384" max="5633" width="9" style="219"/>
    <col min="5634" max="5634" width="9.625" style="219" bestFit="1" customWidth="1"/>
    <col min="5635" max="5635" width="35.375" style="219" customWidth="1"/>
    <col min="5636" max="5636" width="10.125" style="219" customWidth="1"/>
    <col min="5637" max="5637" width="2.625" style="219" bestFit="1" customWidth="1"/>
    <col min="5638" max="5638" width="9.625" style="219" bestFit="1" customWidth="1"/>
    <col min="5639" max="5639" width="30.125" style="219" customWidth="1"/>
    <col min="5640" max="5889" width="9" style="219"/>
    <col min="5890" max="5890" width="9.625" style="219" bestFit="1" customWidth="1"/>
    <col min="5891" max="5891" width="35.375" style="219" customWidth="1"/>
    <col min="5892" max="5892" width="10.125" style="219" customWidth="1"/>
    <col min="5893" max="5893" width="2.625" style="219" bestFit="1" customWidth="1"/>
    <col min="5894" max="5894" width="9.625" style="219" bestFit="1" customWidth="1"/>
    <col min="5895" max="5895" width="30.125" style="219" customWidth="1"/>
    <col min="5896" max="6145" width="9" style="219"/>
    <col min="6146" max="6146" width="9.625" style="219" bestFit="1" customWidth="1"/>
    <col min="6147" max="6147" width="35.375" style="219" customWidth="1"/>
    <col min="6148" max="6148" width="10.125" style="219" customWidth="1"/>
    <col min="6149" max="6149" width="2.625" style="219" bestFit="1" customWidth="1"/>
    <col min="6150" max="6150" width="9.625" style="219" bestFit="1" customWidth="1"/>
    <col min="6151" max="6151" width="30.125" style="219" customWidth="1"/>
    <col min="6152" max="6401" width="9" style="219"/>
    <col min="6402" max="6402" width="9.625" style="219" bestFit="1" customWidth="1"/>
    <col min="6403" max="6403" width="35.375" style="219" customWidth="1"/>
    <col min="6404" max="6404" width="10.125" style="219" customWidth="1"/>
    <col min="6405" max="6405" width="2.625" style="219" bestFit="1" customWidth="1"/>
    <col min="6406" max="6406" width="9.625" style="219" bestFit="1" customWidth="1"/>
    <col min="6407" max="6407" width="30.125" style="219" customWidth="1"/>
    <col min="6408" max="6657" width="9" style="219"/>
    <col min="6658" max="6658" width="9.625" style="219" bestFit="1" customWidth="1"/>
    <col min="6659" max="6659" width="35.375" style="219" customWidth="1"/>
    <col min="6660" max="6660" width="10.125" style="219" customWidth="1"/>
    <col min="6661" max="6661" width="2.625" style="219" bestFit="1" customWidth="1"/>
    <col min="6662" max="6662" width="9.625" style="219" bestFit="1" customWidth="1"/>
    <col min="6663" max="6663" width="30.125" style="219" customWidth="1"/>
    <col min="6664" max="6913" width="9" style="219"/>
    <col min="6914" max="6914" width="9.625" style="219" bestFit="1" customWidth="1"/>
    <col min="6915" max="6915" width="35.375" style="219" customWidth="1"/>
    <col min="6916" max="6916" width="10.125" style="219" customWidth="1"/>
    <col min="6917" max="6917" width="2.625" style="219" bestFit="1" customWidth="1"/>
    <col min="6918" max="6918" width="9.625" style="219" bestFit="1" customWidth="1"/>
    <col min="6919" max="6919" width="30.125" style="219" customWidth="1"/>
    <col min="6920" max="7169" width="9" style="219"/>
    <col min="7170" max="7170" width="9.625" style="219" bestFit="1" customWidth="1"/>
    <col min="7171" max="7171" width="35.375" style="219" customWidth="1"/>
    <col min="7172" max="7172" width="10.125" style="219" customWidth="1"/>
    <col min="7173" max="7173" width="2.625" style="219" bestFit="1" customWidth="1"/>
    <col min="7174" max="7174" width="9.625" style="219" bestFit="1" customWidth="1"/>
    <col min="7175" max="7175" width="30.125" style="219" customWidth="1"/>
    <col min="7176" max="7425" width="9" style="219"/>
    <col min="7426" max="7426" width="9.625" style="219" bestFit="1" customWidth="1"/>
    <col min="7427" max="7427" width="35.375" style="219" customWidth="1"/>
    <col min="7428" max="7428" width="10.125" style="219" customWidth="1"/>
    <col min="7429" max="7429" width="2.625" style="219" bestFit="1" customWidth="1"/>
    <col min="7430" max="7430" width="9.625" style="219" bestFit="1" customWidth="1"/>
    <col min="7431" max="7431" width="30.125" style="219" customWidth="1"/>
    <col min="7432" max="7681" width="9" style="219"/>
    <col min="7682" max="7682" width="9.625" style="219" bestFit="1" customWidth="1"/>
    <col min="7683" max="7683" width="35.375" style="219" customWidth="1"/>
    <col min="7684" max="7684" width="10.125" style="219" customWidth="1"/>
    <col min="7685" max="7685" width="2.625" style="219" bestFit="1" customWidth="1"/>
    <col min="7686" max="7686" width="9.625" style="219" bestFit="1" customWidth="1"/>
    <col min="7687" max="7687" width="30.125" style="219" customWidth="1"/>
    <col min="7688" max="7937" width="9" style="219"/>
    <col min="7938" max="7938" width="9.625" style="219" bestFit="1" customWidth="1"/>
    <col min="7939" max="7939" width="35.375" style="219" customWidth="1"/>
    <col min="7940" max="7940" width="10.125" style="219" customWidth="1"/>
    <col min="7941" max="7941" width="2.625" style="219" bestFit="1" customWidth="1"/>
    <col min="7942" max="7942" width="9.625" style="219" bestFit="1" customWidth="1"/>
    <col min="7943" max="7943" width="30.125" style="219" customWidth="1"/>
    <col min="7944" max="8193" width="9" style="219"/>
    <col min="8194" max="8194" width="9.625" style="219" bestFit="1" customWidth="1"/>
    <col min="8195" max="8195" width="35.375" style="219" customWidth="1"/>
    <col min="8196" max="8196" width="10.125" style="219" customWidth="1"/>
    <col min="8197" max="8197" width="2.625" style="219" bestFit="1" customWidth="1"/>
    <col min="8198" max="8198" width="9.625" style="219" bestFit="1" customWidth="1"/>
    <col min="8199" max="8199" width="30.125" style="219" customWidth="1"/>
    <col min="8200" max="8449" width="9" style="219"/>
    <col min="8450" max="8450" width="9.625" style="219" bestFit="1" customWidth="1"/>
    <col min="8451" max="8451" width="35.375" style="219" customWidth="1"/>
    <col min="8452" max="8452" width="10.125" style="219" customWidth="1"/>
    <col min="8453" max="8453" width="2.625" style="219" bestFit="1" customWidth="1"/>
    <col min="8454" max="8454" width="9.625" style="219" bestFit="1" customWidth="1"/>
    <col min="8455" max="8455" width="30.125" style="219" customWidth="1"/>
    <col min="8456" max="8705" width="9" style="219"/>
    <col min="8706" max="8706" width="9.625" style="219" bestFit="1" customWidth="1"/>
    <col min="8707" max="8707" width="35.375" style="219" customWidth="1"/>
    <col min="8708" max="8708" width="10.125" style="219" customWidth="1"/>
    <col min="8709" max="8709" width="2.625" style="219" bestFit="1" customWidth="1"/>
    <col min="8710" max="8710" width="9.625" style="219" bestFit="1" customWidth="1"/>
    <col min="8711" max="8711" width="30.125" style="219" customWidth="1"/>
    <col min="8712" max="8961" width="9" style="219"/>
    <col min="8962" max="8962" width="9.625" style="219" bestFit="1" customWidth="1"/>
    <col min="8963" max="8963" width="35.375" style="219" customWidth="1"/>
    <col min="8964" max="8964" width="10.125" style="219" customWidth="1"/>
    <col min="8965" max="8965" width="2.625" style="219" bestFit="1" customWidth="1"/>
    <col min="8966" max="8966" width="9.625" style="219" bestFit="1" customWidth="1"/>
    <col min="8967" max="8967" width="30.125" style="219" customWidth="1"/>
    <col min="8968" max="9217" width="9" style="219"/>
    <col min="9218" max="9218" width="9.625" style="219" bestFit="1" customWidth="1"/>
    <col min="9219" max="9219" width="35.375" style="219" customWidth="1"/>
    <col min="9220" max="9220" width="10.125" style="219" customWidth="1"/>
    <col min="9221" max="9221" width="2.625" style="219" bestFit="1" customWidth="1"/>
    <col min="9222" max="9222" width="9.625" style="219" bestFit="1" customWidth="1"/>
    <col min="9223" max="9223" width="30.125" style="219" customWidth="1"/>
    <col min="9224" max="9473" width="9" style="219"/>
    <col min="9474" max="9474" width="9.625" style="219" bestFit="1" customWidth="1"/>
    <col min="9475" max="9475" width="35.375" style="219" customWidth="1"/>
    <col min="9476" max="9476" width="10.125" style="219" customWidth="1"/>
    <col min="9477" max="9477" width="2.625" style="219" bestFit="1" customWidth="1"/>
    <col min="9478" max="9478" width="9.625" style="219" bestFit="1" customWidth="1"/>
    <col min="9479" max="9479" width="30.125" style="219" customWidth="1"/>
    <col min="9480" max="9729" width="9" style="219"/>
    <col min="9730" max="9730" width="9.625" style="219" bestFit="1" customWidth="1"/>
    <col min="9731" max="9731" width="35.375" style="219" customWidth="1"/>
    <col min="9732" max="9732" width="10.125" style="219" customWidth="1"/>
    <col min="9733" max="9733" width="2.625" style="219" bestFit="1" customWidth="1"/>
    <col min="9734" max="9734" width="9.625" style="219" bestFit="1" customWidth="1"/>
    <col min="9735" max="9735" width="30.125" style="219" customWidth="1"/>
    <col min="9736" max="9985" width="9" style="219"/>
    <col min="9986" max="9986" width="9.625" style="219" bestFit="1" customWidth="1"/>
    <col min="9987" max="9987" width="35.375" style="219" customWidth="1"/>
    <col min="9988" max="9988" width="10.125" style="219" customWidth="1"/>
    <col min="9989" max="9989" width="2.625" style="219" bestFit="1" customWidth="1"/>
    <col min="9990" max="9990" width="9.625" style="219" bestFit="1" customWidth="1"/>
    <col min="9991" max="9991" width="30.125" style="219" customWidth="1"/>
    <col min="9992" max="10241" width="9" style="219"/>
    <col min="10242" max="10242" width="9.625" style="219" bestFit="1" customWidth="1"/>
    <col min="10243" max="10243" width="35.375" style="219" customWidth="1"/>
    <col min="10244" max="10244" width="10.125" style="219" customWidth="1"/>
    <col min="10245" max="10245" width="2.625" style="219" bestFit="1" customWidth="1"/>
    <col min="10246" max="10246" width="9.625" style="219" bestFit="1" customWidth="1"/>
    <col min="10247" max="10247" width="30.125" style="219" customWidth="1"/>
    <col min="10248" max="10497" width="9" style="219"/>
    <col min="10498" max="10498" width="9.625" style="219" bestFit="1" customWidth="1"/>
    <col min="10499" max="10499" width="35.375" style="219" customWidth="1"/>
    <col min="10500" max="10500" width="10.125" style="219" customWidth="1"/>
    <col min="10501" max="10501" width="2.625" style="219" bestFit="1" customWidth="1"/>
    <col min="10502" max="10502" width="9.625" style="219" bestFit="1" customWidth="1"/>
    <col min="10503" max="10503" width="30.125" style="219" customWidth="1"/>
    <col min="10504" max="10753" width="9" style="219"/>
    <col min="10754" max="10754" width="9.625" style="219" bestFit="1" customWidth="1"/>
    <col min="10755" max="10755" width="35.375" style="219" customWidth="1"/>
    <col min="10756" max="10756" width="10.125" style="219" customWidth="1"/>
    <col min="10757" max="10757" width="2.625" style="219" bestFit="1" customWidth="1"/>
    <col min="10758" max="10758" width="9.625" style="219" bestFit="1" customWidth="1"/>
    <col min="10759" max="10759" width="30.125" style="219" customWidth="1"/>
    <col min="10760" max="11009" width="9" style="219"/>
    <col min="11010" max="11010" width="9.625" style="219" bestFit="1" customWidth="1"/>
    <col min="11011" max="11011" width="35.375" style="219" customWidth="1"/>
    <col min="11012" max="11012" width="10.125" style="219" customWidth="1"/>
    <col min="11013" max="11013" width="2.625" style="219" bestFit="1" customWidth="1"/>
    <col min="11014" max="11014" width="9.625" style="219" bestFit="1" customWidth="1"/>
    <col min="11015" max="11015" width="30.125" style="219" customWidth="1"/>
    <col min="11016" max="11265" width="9" style="219"/>
    <col min="11266" max="11266" width="9.625" style="219" bestFit="1" customWidth="1"/>
    <col min="11267" max="11267" width="35.375" style="219" customWidth="1"/>
    <col min="11268" max="11268" width="10.125" style="219" customWidth="1"/>
    <col min="11269" max="11269" width="2.625" style="219" bestFit="1" customWidth="1"/>
    <col min="11270" max="11270" width="9.625" style="219" bestFit="1" customWidth="1"/>
    <col min="11271" max="11271" width="30.125" style="219" customWidth="1"/>
    <col min="11272" max="11521" width="9" style="219"/>
    <col min="11522" max="11522" width="9.625" style="219" bestFit="1" customWidth="1"/>
    <col min="11523" max="11523" width="35.375" style="219" customWidth="1"/>
    <col min="11524" max="11524" width="10.125" style="219" customWidth="1"/>
    <col min="11525" max="11525" width="2.625" style="219" bestFit="1" customWidth="1"/>
    <col min="11526" max="11526" width="9.625" style="219" bestFit="1" customWidth="1"/>
    <col min="11527" max="11527" width="30.125" style="219" customWidth="1"/>
    <col min="11528" max="11777" width="9" style="219"/>
    <col min="11778" max="11778" width="9.625" style="219" bestFit="1" customWidth="1"/>
    <col min="11779" max="11779" width="35.375" style="219" customWidth="1"/>
    <col min="11780" max="11780" width="10.125" style="219" customWidth="1"/>
    <col min="11781" max="11781" width="2.625" style="219" bestFit="1" customWidth="1"/>
    <col min="11782" max="11782" width="9.625" style="219" bestFit="1" customWidth="1"/>
    <col min="11783" max="11783" width="30.125" style="219" customWidth="1"/>
    <col min="11784" max="12033" width="9" style="219"/>
    <col min="12034" max="12034" width="9.625" style="219" bestFit="1" customWidth="1"/>
    <col min="12035" max="12035" width="35.375" style="219" customWidth="1"/>
    <col min="12036" max="12036" width="10.125" style="219" customWidth="1"/>
    <col min="12037" max="12037" width="2.625" style="219" bestFit="1" customWidth="1"/>
    <col min="12038" max="12038" width="9.625" style="219" bestFit="1" customWidth="1"/>
    <col min="12039" max="12039" width="30.125" style="219" customWidth="1"/>
    <col min="12040" max="12289" width="9" style="219"/>
    <col min="12290" max="12290" width="9.625" style="219" bestFit="1" customWidth="1"/>
    <col min="12291" max="12291" width="35.375" style="219" customWidth="1"/>
    <col min="12292" max="12292" width="10.125" style="219" customWidth="1"/>
    <col min="12293" max="12293" width="2.625" style="219" bestFit="1" customWidth="1"/>
    <col min="12294" max="12294" width="9.625" style="219" bestFit="1" customWidth="1"/>
    <col min="12295" max="12295" width="30.125" style="219" customWidth="1"/>
    <col min="12296" max="12545" width="9" style="219"/>
    <col min="12546" max="12546" width="9.625" style="219" bestFit="1" customWidth="1"/>
    <col min="12547" max="12547" width="35.375" style="219" customWidth="1"/>
    <col min="12548" max="12548" width="10.125" style="219" customWidth="1"/>
    <col min="12549" max="12549" width="2.625" style="219" bestFit="1" customWidth="1"/>
    <col min="12550" max="12550" width="9.625" style="219" bestFit="1" customWidth="1"/>
    <col min="12551" max="12551" width="30.125" style="219" customWidth="1"/>
    <col min="12552" max="12801" width="9" style="219"/>
    <col min="12802" max="12802" width="9.625" style="219" bestFit="1" customWidth="1"/>
    <col min="12803" max="12803" width="35.375" style="219" customWidth="1"/>
    <col min="12804" max="12804" width="10.125" style="219" customWidth="1"/>
    <col min="12805" max="12805" width="2.625" style="219" bestFit="1" customWidth="1"/>
    <col min="12806" max="12806" width="9.625" style="219" bestFit="1" customWidth="1"/>
    <col min="12807" max="12807" width="30.125" style="219" customWidth="1"/>
    <col min="12808" max="13057" width="9" style="219"/>
    <col min="13058" max="13058" width="9.625" style="219" bestFit="1" customWidth="1"/>
    <col min="13059" max="13059" width="35.375" style="219" customWidth="1"/>
    <col min="13060" max="13060" width="10.125" style="219" customWidth="1"/>
    <col min="13061" max="13061" width="2.625" style="219" bestFit="1" customWidth="1"/>
    <col min="13062" max="13062" width="9.625" style="219" bestFit="1" customWidth="1"/>
    <col min="13063" max="13063" width="30.125" style="219" customWidth="1"/>
    <col min="13064" max="13313" width="9" style="219"/>
    <col min="13314" max="13314" width="9.625" style="219" bestFit="1" customWidth="1"/>
    <col min="13315" max="13315" width="35.375" style="219" customWidth="1"/>
    <col min="13316" max="13316" width="10.125" style="219" customWidth="1"/>
    <col min="13317" max="13317" width="2.625" style="219" bestFit="1" customWidth="1"/>
    <col min="13318" max="13318" width="9.625" style="219" bestFit="1" customWidth="1"/>
    <col min="13319" max="13319" width="30.125" style="219" customWidth="1"/>
    <col min="13320" max="13569" width="9" style="219"/>
    <col min="13570" max="13570" width="9.625" style="219" bestFit="1" customWidth="1"/>
    <col min="13571" max="13571" width="35.375" style="219" customWidth="1"/>
    <col min="13572" max="13572" width="10.125" style="219" customWidth="1"/>
    <col min="13573" max="13573" width="2.625" style="219" bestFit="1" customWidth="1"/>
    <col min="13574" max="13574" width="9.625" style="219" bestFit="1" customWidth="1"/>
    <col min="13575" max="13575" width="30.125" style="219" customWidth="1"/>
    <col min="13576" max="13825" width="9" style="219"/>
    <col min="13826" max="13826" width="9.625" style="219" bestFit="1" customWidth="1"/>
    <col min="13827" max="13827" width="35.375" style="219" customWidth="1"/>
    <col min="13828" max="13828" width="10.125" style="219" customWidth="1"/>
    <col min="13829" max="13829" width="2.625" style="219" bestFit="1" customWidth="1"/>
    <col min="13830" max="13830" width="9.625" style="219" bestFit="1" customWidth="1"/>
    <col min="13831" max="13831" width="30.125" style="219" customWidth="1"/>
    <col min="13832" max="14081" width="9" style="219"/>
    <col min="14082" max="14082" width="9.625" style="219" bestFit="1" customWidth="1"/>
    <col min="14083" max="14083" width="35.375" style="219" customWidth="1"/>
    <col min="14084" max="14084" width="10.125" style="219" customWidth="1"/>
    <col min="14085" max="14085" width="2.625" style="219" bestFit="1" customWidth="1"/>
    <col min="14086" max="14086" width="9.625" style="219" bestFit="1" customWidth="1"/>
    <col min="14087" max="14087" width="30.125" style="219" customWidth="1"/>
    <col min="14088" max="14337" width="9" style="219"/>
    <col min="14338" max="14338" width="9.625" style="219" bestFit="1" customWidth="1"/>
    <col min="14339" max="14339" width="35.375" style="219" customWidth="1"/>
    <col min="14340" max="14340" width="10.125" style="219" customWidth="1"/>
    <col min="14341" max="14341" width="2.625" style="219" bestFit="1" customWidth="1"/>
    <col min="14342" max="14342" width="9.625" style="219" bestFit="1" customWidth="1"/>
    <col min="14343" max="14343" width="30.125" style="219" customWidth="1"/>
    <col min="14344" max="14593" width="9" style="219"/>
    <col min="14594" max="14594" width="9.625" style="219" bestFit="1" customWidth="1"/>
    <col min="14595" max="14595" width="35.375" style="219" customWidth="1"/>
    <col min="14596" max="14596" width="10.125" style="219" customWidth="1"/>
    <col min="14597" max="14597" width="2.625" style="219" bestFit="1" customWidth="1"/>
    <col min="14598" max="14598" width="9.625" style="219" bestFit="1" customWidth="1"/>
    <col min="14599" max="14599" width="30.125" style="219" customWidth="1"/>
    <col min="14600" max="14849" width="9" style="219"/>
    <col min="14850" max="14850" width="9.625" style="219" bestFit="1" customWidth="1"/>
    <col min="14851" max="14851" width="35.375" style="219" customWidth="1"/>
    <col min="14852" max="14852" width="10.125" style="219" customWidth="1"/>
    <col min="14853" max="14853" width="2.625" style="219" bestFit="1" customWidth="1"/>
    <col min="14854" max="14854" width="9.625" style="219" bestFit="1" customWidth="1"/>
    <col min="14855" max="14855" width="30.125" style="219" customWidth="1"/>
    <col min="14856" max="15105" width="9" style="219"/>
    <col min="15106" max="15106" width="9.625" style="219" bestFit="1" customWidth="1"/>
    <col min="15107" max="15107" width="35.375" style="219" customWidth="1"/>
    <col min="15108" max="15108" width="10.125" style="219" customWidth="1"/>
    <col min="15109" max="15109" width="2.625" style="219" bestFit="1" customWidth="1"/>
    <col min="15110" max="15110" width="9.625" style="219" bestFit="1" customWidth="1"/>
    <col min="15111" max="15111" width="30.125" style="219" customWidth="1"/>
    <col min="15112" max="15361" width="9" style="219"/>
    <col min="15362" max="15362" width="9.625" style="219" bestFit="1" customWidth="1"/>
    <col min="15363" max="15363" width="35.375" style="219" customWidth="1"/>
    <col min="15364" max="15364" width="10.125" style="219" customWidth="1"/>
    <col min="15365" max="15365" width="2.625" style="219" bestFit="1" customWidth="1"/>
    <col min="15366" max="15366" width="9.625" style="219" bestFit="1" customWidth="1"/>
    <col min="15367" max="15367" width="30.125" style="219" customWidth="1"/>
    <col min="15368" max="15617" width="9" style="219"/>
    <col min="15618" max="15618" width="9.625" style="219" bestFit="1" customWidth="1"/>
    <col min="15619" max="15619" width="35.375" style="219" customWidth="1"/>
    <col min="15620" max="15620" width="10.125" style="219" customWidth="1"/>
    <col min="15621" max="15621" width="2.625" style="219" bestFit="1" customWidth="1"/>
    <col min="15622" max="15622" width="9.625" style="219" bestFit="1" customWidth="1"/>
    <col min="15623" max="15623" width="30.125" style="219" customWidth="1"/>
    <col min="15624" max="15873" width="9" style="219"/>
    <col min="15874" max="15874" width="9.625" style="219" bestFit="1" customWidth="1"/>
    <col min="15875" max="15875" width="35.375" style="219" customWidth="1"/>
    <col min="15876" max="15876" width="10.125" style="219" customWidth="1"/>
    <col min="15877" max="15877" width="2.625" style="219" bestFit="1" customWidth="1"/>
    <col min="15878" max="15878" width="9.625" style="219" bestFit="1" customWidth="1"/>
    <col min="15879" max="15879" width="30.125" style="219" customWidth="1"/>
    <col min="15880" max="16129" width="9" style="219"/>
    <col min="16130" max="16130" width="9.625" style="219" bestFit="1" customWidth="1"/>
    <col min="16131" max="16131" width="35.375" style="219" customWidth="1"/>
    <col min="16132" max="16132" width="10.125" style="219" customWidth="1"/>
    <col min="16133" max="16133" width="2.625" style="219" bestFit="1" customWidth="1"/>
    <col min="16134" max="16134" width="9.625" style="219" bestFit="1" customWidth="1"/>
    <col min="16135" max="16135" width="30.125" style="219" customWidth="1"/>
    <col min="16136" max="16384" width="9" style="219"/>
  </cols>
  <sheetData>
    <row r="1" spans="2:9" s="206" customFormat="1" ht="15.75">
      <c r="B1" s="440" t="s">
        <v>869</v>
      </c>
      <c r="C1" s="440"/>
      <c r="D1" s="440"/>
      <c r="E1" s="440"/>
      <c r="F1" s="205"/>
      <c r="G1" s="205"/>
      <c r="I1" s="207"/>
    </row>
    <row r="2" spans="2:9" s="209" customFormat="1">
      <c r="B2" s="208"/>
      <c r="C2" s="208"/>
      <c r="D2" s="208"/>
      <c r="E2" s="208"/>
      <c r="F2" s="208"/>
      <c r="G2" s="208"/>
      <c r="I2" s="210"/>
    </row>
    <row r="3" spans="2:9" s="212" customFormat="1">
      <c r="B3" s="211" t="s">
        <v>870</v>
      </c>
      <c r="C3" s="441" t="s">
        <v>34255</v>
      </c>
      <c r="D3" s="441"/>
      <c r="E3" s="441"/>
      <c r="F3" s="208"/>
    </row>
    <row r="4" spans="2:9" s="212" customFormat="1">
      <c r="B4" s="211" t="s">
        <v>871</v>
      </c>
      <c r="C4" s="441" t="str">
        <f>ORCAMENTO!C2</f>
        <v>REFORMA DA EMEIEF DARLENE FRANQUINI</v>
      </c>
      <c r="D4" s="441"/>
      <c r="E4" s="441"/>
      <c r="F4" s="208"/>
    </row>
    <row r="5" spans="2:9" s="212" customFormat="1">
      <c r="B5" s="211" t="s">
        <v>34256</v>
      </c>
      <c r="C5" s="213" t="str">
        <f>ORCAMENTO!C3</f>
        <v>BAIRRO ROSÁRIO II - BAIXO GUANDU/ES</v>
      </c>
      <c r="D5" s="213"/>
      <c r="E5" s="213"/>
      <c r="F5" s="208"/>
    </row>
    <row r="6" spans="2:9" s="212" customFormat="1">
      <c r="B6" s="214"/>
      <c r="C6" s="215"/>
      <c r="D6" s="216"/>
      <c r="E6" s="217"/>
      <c r="F6" s="208"/>
    </row>
    <row r="7" spans="2:9">
      <c r="B7" s="431" t="s">
        <v>872</v>
      </c>
      <c r="C7" s="431"/>
      <c r="D7" s="431"/>
      <c r="E7" s="431"/>
    </row>
    <row r="8" spans="2:9" s="220" customFormat="1" ht="8.1" customHeight="1">
      <c r="C8" s="221"/>
      <c r="D8" s="222"/>
      <c r="E8" s="218"/>
    </row>
    <row r="9" spans="2:9">
      <c r="C9" s="223" t="s">
        <v>873</v>
      </c>
      <c r="D9" s="222"/>
      <c r="E9" s="218"/>
    </row>
    <row r="10" spans="2:9" ht="8.1" customHeight="1">
      <c r="D10" s="222"/>
      <c r="E10" s="218"/>
    </row>
    <row r="11" spans="2:9">
      <c r="B11" s="431" t="s">
        <v>874</v>
      </c>
      <c r="C11" s="431"/>
      <c r="D11" s="431"/>
      <c r="E11" s="431"/>
    </row>
    <row r="12" spans="2:9" s="220" customFormat="1" ht="6">
      <c r="D12" s="224"/>
      <c r="E12" s="221"/>
    </row>
    <row r="13" spans="2:9">
      <c r="C13" s="223" t="s">
        <v>889</v>
      </c>
      <c r="D13" s="224"/>
      <c r="E13" s="221"/>
    </row>
    <row r="14" spans="2:9" ht="8.1" customHeight="1">
      <c r="C14" s="225"/>
      <c r="E14" s="225"/>
      <c r="F14" s="225"/>
      <c r="G14" s="225"/>
    </row>
    <row r="15" spans="2:9">
      <c r="B15" s="431" t="s">
        <v>876</v>
      </c>
      <c r="C15" s="431"/>
      <c r="D15" s="431"/>
      <c r="E15" s="431"/>
    </row>
    <row r="16" spans="2:9" s="220" customFormat="1" ht="6">
      <c r="D16" s="224"/>
      <c r="E16" s="224"/>
    </row>
    <row r="17" spans="2:7">
      <c r="B17" s="226"/>
      <c r="C17" s="227" t="s">
        <v>34257</v>
      </c>
      <c r="D17" s="228">
        <v>4.0599999999999996</v>
      </c>
      <c r="E17" s="229" t="s">
        <v>877</v>
      </c>
      <c r="G17" s="230"/>
    </row>
    <row r="18" spans="2:7">
      <c r="B18" s="226"/>
      <c r="C18" s="227" t="s">
        <v>34258</v>
      </c>
      <c r="D18" s="228">
        <v>8.19</v>
      </c>
      <c r="E18" s="229" t="s">
        <v>877</v>
      </c>
      <c r="G18" s="230"/>
    </row>
    <row r="19" spans="2:7">
      <c r="B19" s="226"/>
      <c r="C19" s="227" t="s">
        <v>34259</v>
      </c>
      <c r="D19" s="228">
        <v>0.61</v>
      </c>
      <c r="E19" s="229" t="s">
        <v>877</v>
      </c>
      <c r="G19" s="230"/>
    </row>
    <row r="20" spans="2:7">
      <c r="B20" s="226"/>
      <c r="C20" s="227" t="s">
        <v>34260</v>
      </c>
      <c r="D20" s="228">
        <v>1</v>
      </c>
      <c r="E20" s="229" t="s">
        <v>877</v>
      </c>
      <c r="G20" s="230"/>
    </row>
    <row r="21" spans="2:7" ht="8.1" customHeight="1">
      <c r="C21" s="231"/>
      <c r="D21" s="232"/>
      <c r="E21" s="233"/>
      <c r="G21" s="230"/>
    </row>
    <row r="22" spans="2:7">
      <c r="B22" s="226"/>
      <c r="C22" s="227" t="s">
        <v>34261</v>
      </c>
      <c r="D22" s="228">
        <v>8</v>
      </c>
      <c r="E22" s="229" t="s">
        <v>877</v>
      </c>
      <c r="G22" s="230"/>
    </row>
    <row r="23" spans="2:7" ht="8.1" customHeight="1">
      <c r="E23" s="225"/>
    </row>
    <row r="24" spans="2:7" ht="12.75" customHeight="1">
      <c r="B24" s="431" t="s">
        <v>878</v>
      </c>
      <c r="C24" s="431"/>
      <c r="D24" s="431"/>
      <c r="E24" s="431"/>
    </row>
    <row r="25" spans="2:7" ht="8.1" customHeight="1">
      <c r="B25" s="218"/>
      <c r="C25" s="218"/>
      <c r="D25" s="218"/>
      <c r="E25" s="218"/>
    </row>
    <row r="26" spans="2:7" ht="12.75" customHeight="1">
      <c r="B26" s="218"/>
      <c r="C26" s="234" t="s">
        <v>34266</v>
      </c>
      <c r="D26" s="235">
        <f>D30+D31+D32</f>
        <v>8.65</v>
      </c>
      <c r="E26" s="236" t="s">
        <v>877</v>
      </c>
    </row>
    <row r="27" spans="2:7" ht="12.75" customHeight="1">
      <c r="B27" s="218"/>
      <c r="C27" s="218"/>
      <c r="D27" s="218"/>
      <c r="E27" s="218"/>
    </row>
    <row r="28" spans="2:7" ht="13.5" customHeight="1">
      <c r="B28" s="218"/>
      <c r="C28" s="237" t="s">
        <v>879</v>
      </c>
      <c r="D28" s="228">
        <v>100</v>
      </c>
      <c r="E28" s="236" t="s">
        <v>877</v>
      </c>
    </row>
    <row r="29" spans="2:7" ht="12.75" customHeight="1">
      <c r="B29" s="218"/>
      <c r="C29" s="237" t="s">
        <v>880</v>
      </c>
      <c r="D29" s="228">
        <v>5</v>
      </c>
      <c r="E29" s="236" t="s">
        <v>877</v>
      </c>
    </row>
    <row r="30" spans="2:7" ht="12.75" customHeight="1">
      <c r="B30" s="218"/>
      <c r="C30" s="237" t="s">
        <v>34262</v>
      </c>
      <c r="D30" s="238">
        <f>D29*D28/100</f>
        <v>5</v>
      </c>
      <c r="E30" s="236" t="s">
        <v>877</v>
      </c>
    </row>
    <row r="31" spans="2:7">
      <c r="C31" s="237" t="s">
        <v>34263</v>
      </c>
      <c r="D31" s="238">
        <v>0.65</v>
      </c>
      <c r="E31" s="239" t="s">
        <v>877</v>
      </c>
      <c r="G31" s="230"/>
    </row>
    <row r="32" spans="2:7" ht="12.75" customHeight="1">
      <c r="C32" s="237" t="s">
        <v>34264</v>
      </c>
      <c r="D32" s="238">
        <v>3</v>
      </c>
      <c r="E32" s="239" t="s">
        <v>877</v>
      </c>
    </row>
    <row r="33" spans="2:7" ht="8.1" customHeight="1">
      <c r="E33" s="225"/>
    </row>
    <row r="34" spans="2:7">
      <c r="B34" s="431" t="s">
        <v>881</v>
      </c>
      <c r="C34" s="431"/>
      <c r="D34" s="431"/>
      <c r="E34" s="431"/>
    </row>
    <row r="35" spans="2:7" s="220" customFormat="1" ht="6">
      <c r="D35" s="224"/>
      <c r="E35" s="221"/>
    </row>
    <row r="36" spans="2:7" ht="12.75" customHeight="1">
      <c r="C36" s="225" t="s">
        <v>34267</v>
      </c>
      <c r="D36" s="432">
        <f>ROUND((((1+($D$17/100)+($D$18/100)+($D$20/100))*(1+($D$19/100))*(1+($D$22/100)))/(1-$D$26/100)-1),4)</f>
        <v>0.34710000000000002</v>
      </c>
      <c r="E36" s="433"/>
      <c r="F36" s="436"/>
      <c r="G36" s="240"/>
    </row>
    <row r="37" spans="2:7" ht="12.75" customHeight="1">
      <c r="C37" s="225" t="s">
        <v>34268</v>
      </c>
      <c r="D37" s="434"/>
      <c r="E37" s="435"/>
      <c r="F37" s="436"/>
      <c r="G37" s="241"/>
    </row>
    <row r="38" spans="2:7">
      <c r="D38" s="242"/>
    </row>
    <row r="39" spans="2:7">
      <c r="B39" s="438" t="s">
        <v>34269</v>
      </c>
      <c r="C39" s="438"/>
      <c r="D39" s="438"/>
      <c r="E39" s="438"/>
    </row>
    <row r="40" spans="2:7">
      <c r="B40" s="439" t="str">
        <f>CONCATENATE("do ISS para ", C13," é de ",D28,"%",", com a respectiva alíquota de ",D30,"%")</f>
        <v>do ISS para Edificações é de 100%, com a respectiva alíquota de 5%</v>
      </c>
      <c r="C40" s="439"/>
      <c r="D40" s="439"/>
      <c r="E40" s="439"/>
    </row>
    <row r="41" spans="2:7">
      <c r="B41" s="243"/>
    </row>
    <row r="42" spans="2:7">
      <c r="B42" s="437" t="s">
        <v>34265</v>
      </c>
      <c r="C42" s="437"/>
      <c r="D42" s="437"/>
      <c r="E42" s="437"/>
    </row>
    <row r="43" spans="2:7">
      <c r="B43" s="430" t="str">
        <f>CONCATENATE("elaboração do orçamento foi ",C9,", e que esta é a alternativa mais adequada para ")</f>
        <v xml:space="preserve">elaboração do orçamento foi Sem Desoneração, e que esta é a alternativa mais adequada para </v>
      </c>
      <c r="C43" s="430"/>
      <c r="D43" s="430"/>
      <c r="E43" s="430"/>
    </row>
    <row r="44" spans="2:7">
      <c r="B44" s="430" t="s">
        <v>882</v>
      </c>
      <c r="C44" s="430"/>
      <c r="D44" s="430"/>
      <c r="E44" s="430"/>
    </row>
    <row r="48" spans="2:7">
      <c r="B48" s="226" t="s">
        <v>17202</v>
      </c>
      <c r="C48" s="103" t="s">
        <v>17199</v>
      </c>
    </row>
    <row r="49" spans="2:4">
      <c r="B49" s="226" t="s">
        <v>17200</v>
      </c>
      <c r="C49" s="104" t="s">
        <v>17201</v>
      </c>
    </row>
    <row r="52" spans="2:4">
      <c r="D52" s="219"/>
    </row>
  </sheetData>
  <sheetProtection selectLockedCells="1" autoFilter="0"/>
  <protectedRanges>
    <protectedRange sqref="D17:D20" name="Intervalo1"/>
    <protectedRange sqref="D21:D22 D31" name="Intervalo2"/>
    <protectedRange sqref="D32" name="Intervalo2_1"/>
  </protectedRanges>
  <mergeCells count="15">
    <mergeCell ref="F36:F37"/>
    <mergeCell ref="B42:E42"/>
    <mergeCell ref="B39:E39"/>
    <mergeCell ref="B40:E40"/>
    <mergeCell ref="B1:E1"/>
    <mergeCell ref="C3:E3"/>
    <mergeCell ref="C4:E4"/>
    <mergeCell ref="B7:E7"/>
    <mergeCell ref="B11:E11"/>
    <mergeCell ref="B15:E15"/>
    <mergeCell ref="B43:E43"/>
    <mergeCell ref="B44:E44"/>
    <mergeCell ref="B24:E24"/>
    <mergeCell ref="B34:E34"/>
    <mergeCell ref="D36:E37"/>
  </mergeCells>
  <conditionalFormatting sqref="F36:G36">
    <cfRule type="cellIs" dxfId="266" priority="1" stopIfTrue="1" operator="equal">
      <formula>"Atende"</formula>
    </cfRule>
  </conditionalFormatting>
  <dataValidations count="4">
    <dataValidation type="list" allowBlank="1" showInputMessage="1" showErrorMessage="1"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mc:AlternateContent xmlns:x12ac="http://schemas.microsoft.com/office/spreadsheetml/2011/1/ac" xmlns:mc="http://schemas.openxmlformats.org/markup-compatibility/2006">
        <mc:Choice Requires="x12ac">
          <x12ac:list>Edificações, Fornecimento de Materiais e Equipamentos," Redes de Água, Esgoto ou Correlatas", Rodovias e Ferrovias," Portuárias, Marítimas e Fluviais",</x12ac:list>
        </mc:Choice>
        <mc:Fallback>
          <formula1>"Edificações, Fornecimento de Materiais e Equipamentos, Redes de Água, Esgoto ou Correlatas, Rodovias e Ferrovias, Portuárias, Marítimas e Fluviais,"</formula1>
        </mc:Fallback>
      </mc:AlternateContent>
    </dataValidation>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"Com Desoneração, Sem Desoneração"</formula1>
    </dataValidation>
    <dataValidation type="decimal" allowBlank="1" showInputMessage="1" showErrorMessage="1" errorTitle="Atenção" error="O valor deve estar entre 2%  e  5%" sqref="D29:D30 IZ29:IZ30 SV29:SV30 ACR29:ACR30 AMN29:AMN30 AWJ29:AWJ30 BGF29:BGF30 BQB29:BQB30 BZX29:BZX30 CJT29:CJT30 CTP29:CTP30 DDL29:DDL30 DNH29:DNH30 DXD29:DXD30 EGZ29:EGZ30 EQV29:EQV30 FAR29:FAR30 FKN29:FKN30 FUJ29:FUJ30 GEF29:GEF30 GOB29:GOB30 GXX29:GXX30 HHT29:HHT30 HRP29:HRP30 IBL29:IBL30 ILH29:ILH30 IVD29:IVD30 JEZ29:JEZ30 JOV29:JOV30 JYR29:JYR30 KIN29:KIN30 KSJ29:KSJ30 LCF29:LCF30 LMB29:LMB30 LVX29:LVX30 MFT29:MFT30 MPP29:MPP30 MZL29:MZL30 NJH29:NJH30 NTD29:NTD30 OCZ29:OCZ30 OMV29:OMV30 OWR29:OWR30 PGN29:PGN30 PQJ29:PQJ30 QAF29:QAF30 QKB29:QKB30 QTX29:QTX30 RDT29:RDT30 RNP29:RNP30 RXL29:RXL30 SHH29:SHH30 SRD29:SRD30 TAZ29:TAZ30 TKV29:TKV30 TUR29:TUR30 UEN29:UEN30 UOJ29:UOJ30 UYF29:UYF30 VIB29:VIB30 VRX29:VRX30 WBT29:WBT30 WLP29:WLP30 WVL29:WVL30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formula1>2</formula1>
      <formula2>5</formula2>
    </dataValidation>
    <dataValidation type="decimal" allowBlank="1" showInputMessage="1" showErrorMessage="1" errorTitle="Atenção" error="O valor deve estar entre 0 e 100" sqref="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formula1>0</formula1>
      <formula2>100</formula2>
    </dataValidation>
  </dataValidations>
  <printOptions horizontalCentered="1"/>
  <pageMargins left="0.39370078740157483" right="0.39370078740157483" top="1.9685039370078741" bottom="0.39370078740157483" header="0.78740157480314965" footer="0.31496062992125984"/>
  <pageSetup paperSize="9" scale="110" orientation="portrait" r:id="rId1"/>
  <headerFooter alignWithMargins="0">
    <oddHeader>&amp;C&amp;G</oddHeader>
  </headerFooter>
  <legacyDrawing r:id="rId2"/>
  <legacyDrawingHF r:id="rId3"/>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9</vt:i4>
      </vt:variant>
    </vt:vector>
  </HeadingPairs>
  <TitlesOfParts>
    <vt:vector size="24" baseType="lpstr">
      <vt:lpstr>DER-ES</vt:lpstr>
      <vt:lpstr>IDER-ES</vt:lpstr>
      <vt:lpstr>SINAPI</vt:lpstr>
      <vt:lpstr>ISINAPI</vt:lpstr>
      <vt:lpstr>SICRO</vt:lpstr>
      <vt:lpstr>SCO-RIO</vt:lpstr>
      <vt:lpstr>DADOS</vt:lpstr>
      <vt:lpstr>Auxiliar</vt:lpstr>
      <vt:lpstr>BDI</vt:lpstr>
      <vt:lpstr>CURVA ABC</vt:lpstr>
      <vt:lpstr>ORCAMENTO</vt:lpstr>
      <vt:lpstr>MEMÓRIA DE CÁLCULO</vt:lpstr>
      <vt:lpstr>COMPOSIÇAO</vt:lpstr>
      <vt:lpstr>CRONOGRAMA</vt:lpstr>
      <vt:lpstr>MERCADO</vt:lpstr>
      <vt:lpstr>BDI!Area_de_impressao</vt:lpstr>
      <vt:lpstr>COMPOSIÇAO!Area_de_impressao</vt:lpstr>
      <vt:lpstr>CRONOGRAMA!Area_de_impressao</vt:lpstr>
      <vt:lpstr>'CURVA ABC'!Area_de_impressao</vt:lpstr>
      <vt:lpstr>'MEMÓRIA DE CÁLCULO'!Area_de_impressao</vt:lpstr>
      <vt:lpstr>MERCADO!Area_de_impressao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2024-05-22T18:03:49Z</cp:lastPrinted>
  <dcterms:created xsi:type="dcterms:W3CDTF">2019-02-26T10:14:24Z</dcterms:created>
  <dcterms:modified xsi:type="dcterms:W3CDTF">2024-05-27T14:16:03Z</dcterms:modified>
</cp:coreProperties>
</file>